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 defaultThemeVersion="124226"/>
  <bookViews>
    <workbookView xWindow="2316" yWindow="1020" windowWidth="17016" windowHeight="11544" tabRatio="928" firstSheet="1" activeTab="1"/>
  </bookViews>
  <sheets>
    <sheet name="LOG" sheetId="36" r:id="rId1"/>
    <sheet name="Growth rate" sheetId="41" r:id="rId2"/>
    <sheet name="BY_RES_Demand_Drivers" sheetId="44" r:id="rId3"/>
    <sheet name="DEM_Residential" sheetId="45" r:id="rId4"/>
    <sheet name="data_GDP" sheetId="65" r:id="rId5"/>
    <sheet name="data_Pop" sheetId="64" r:id="rId6"/>
    <sheet name="Worldbank" sheetId="43" r:id="rId7"/>
    <sheet name="BY_TRA_Demand_Drivers" sheetId="40" r:id="rId8"/>
    <sheet name="BY_COM_Demand_Drivers" sheetId="60" r:id="rId9"/>
    <sheet name="BY_AGR_Demand_Drivers" sheetId="62" r:id="rId10"/>
    <sheet name="BY_IND_Demand_Drivers" sheetId="46" r:id="rId11"/>
    <sheet name="DEM_Transport" sheetId="42" r:id="rId12"/>
    <sheet name="DEM_Commercial" sheetId="61" r:id="rId13"/>
    <sheet name="DEM_Agriculture" sheetId="63" r:id="rId14"/>
    <sheet name="DEM_Iron&amp;Steel" sheetId="47" r:id="rId15"/>
    <sheet name="DEM_Chemicals" sheetId="48" r:id="rId16"/>
    <sheet name="DEM_Aluminium" sheetId="49" r:id="rId17"/>
    <sheet name="DEM_Glass&amp;Cement" sheetId="50" r:id="rId18"/>
    <sheet name="DEM_Transport (2)" sheetId="51" r:id="rId19"/>
    <sheet name="DEM_Machinery" sheetId="52" r:id="rId20"/>
    <sheet name="DEM_Mining" sheetId="53" r:id="rId21"/>
    <sheet name="DEM_Food" sheetId="54" r:id="rId22"/>
    <sheet name="DEM_Paper" sheetId="55" r:id="rId23"/>
    <sheet name="DEM_Wood" sheetId="56" r:id="rId24"/>
    <sheet name="DEM_Textile" sheetId="57" r:id="rId25"/>
    <sheet name="DEM_Construction" sheetId="58" r:id="rId26"/>
    <sheet name="DEM_Other" sheetId="59" r:id="rId27"/>
  </sheets>
  <externalReferences>
    <externalReference r:id="rId28"/>
    <externalReference r:id="rId29"/>
    <externalReference r:id="rId30"/>
    <externalReference r:id="rId31"/>
  </externalReferences>
  <definedNames>
    <definedName name="_xlnm._FilterDatabase" localSheetId="6" hidden="1">Worldbank!$A$5:$BM$1448</definedName>
    <definedName name="dkkPerEUR">'[1]Centrale data'!$C$34</definedName>
    <definedName name="FID_1">[2]AGR_Fuels!$A$2</definedName>
    <definedName name="rSØK">'[1]Centrale data'!$C$32</definedName>
    <definedName name="x">[3]AGR_Fuels!$A$2</definedName>
  </definedName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Z13" i="41" l="1"/>
  <c r="Z14" i="41"/>
  <c r="Z15" i="41"/>
  <c r="Z16" i="41"/>
  <c r="Z17" i="41"/>
  <c r="Z18" i="41"/>
  <c r="Z19" i="41"/>
  <c r="Z20" i="41"/>
  <c r="Z12" i="41"/>
  <c r="Z5" i="41"/>
  <c r="Z6" i="41"/>
  <c r="Z7" i="41"/>
  <c r="Z21" i="41" l="1"/>
  <c r="Z26" i="41" l="1"/>
  <c r="Z25" i="41"/>
  <c r="Z4" i="41"/>
  <c r="Z8" i="41" l="1"/>
  <c r="AH14" i="41" a="1"/>
  <c r="AH14" i="41" s="1"/>
  <c r="D3" i="41" s="1"/>
  <c r="AC17" i="41" a="1"/>
  <c r="AC17" i="41" s="1"/>
  <c r="F4" i="48" l="1"/>
  <c r="E577" i="63"/>
  <c r="E576" i="63"/>
  <c r="E575" i="63"/>
  <c r="E574" i="63"/>
  <c r="E573" i="63"/>
  <c r="E572" i="63"/>
  <c r="E571" i="63"/>
  <c r="E570" i="63"/>
  <c r="E569" i="63"/>
  <c r="E568" i="63"/>
  <c r="E567" i="63"/>
  <c r="E566" i="63"/>
  <c r="E565" i="63"/>
  <c r="E564" i="63"/>
  <c r="E563" i="63"/>
  <c r="E562" i="63"/>
  <c r="E561" i="63"/>
  <c r="E560" i="63"/>
  <c r="E559" i="63"/>
  <c r="E558" i="63"/>
  <c r="E557" i="63"/>
  <c r="E556" i="63"/>
  <c r="E555" i="63"/>
  <c r="E554" i="63"/>
  <c r="E553" i="63"/>
  <c r="E552" i="63"/>
  <c r="E551" i="63"/>
  <c r="E550" i="63"/>
  <c r="E549" i="63"/>
  <c r="E548" i="63"/>
  <c r="E547" i="63"/>
  <c r="E546" i="63"/>
  <c r="E545" i="63"/>
  <c r="E544" i="63"/>
  <c r="E543" i="63"/>
  <c r="E542" i="63"/>
  <c r="E541" i="63"/>
  <c r="E540" i="63"/>
  <c r="E539" i="63"/>
  <c r="E538" i="63"/>
  <c r="E537" i="63"/>
  <c r="E536" i="63"/>
  <c r="E535" i="63"/>
  <c r="E534" i="63"/>
  <c r="E533" i="63"/>
  <c r="E532" i="63"/>
  <c r="E531" i="63"/>
  <c r="E530" i="63"/>
  <c r="E529" i="63"/>
  <c r="E528" i="63"/>
  <c r="E527" i="63"/>
  <c r="E526" i="63"/>
  <c r="E525" i="63"/>
  <c r="E524" i="63"/>
  <c r="E523" i="63"/>
  <c r="E522" i="63"/>
  <c r="E521" i="63"/>
  <c r="E520" i="63"/>
  <c r="E519" i="63"/>
  <c r="E518" i="63"/>
  <c r="E517" i="63"/>
  <c r="E516" i="63"/>
  <c r="E515" i="63"/>
  <c r="E514" i="63"/>
  <c r="E513" i="63"/>
  <c r="E512" i="63"/>
  <c r="E511" i="63"/>
  <c r="E510" i="63"/>
  <c r="E509" i="63"/>
  <c r="E508" i="63"/>
  <c r="E507" i="63"/>
  <c r="E506" i="63"/>
  <c r="E505" i="63"/>
  <c r="E504" i="63"/>
  <c r="E503" i="63"/>
  <c r="E502" i="63"/>
  <c r="E501" i="63"/>
  <c r="E500" i="63"/>
  <c r="E499" i="63"/>
  <c r="E498" i="63"/>
  <c r="E497" i="63"/>
  <c r="E496" i="63"/>
  <c r="E495" i="63"/>
  <c r="E494" i="63"/>
  <c r="E493" i="63"/>
  <c r="E492" i="63"/>
  <c r="E491" i="63"/>
  <c r="E490" i="63"/>
  <c r="E489" i="63"/>
  <c r="E488" i="63"/>
  <c r="E487" i="63"/>
  <c r="E486" i="63"/>
  <c r="E485" i="63"/>
  <c r="E484" i="63"/>
  <c r="E483" i="63"/>
  <c r="E482" i="63"/>
  <c r="E481" i="63"/>
  <c r="E480" i="63"/>
  <c r="E479" i="63"/>
  <c r="E478" i="63"/>
  <c r="E477" i="63"/>
  <c r="E476" i="63"/>
  <c r="E475" i="63"/>
  <c r="E474" i="63"/>
  <c r="E473" i="63"/>
  <c r="E472" i="63"/>
  <c r="E471" i="63"/>
  <c r="E470" i="63"/>
  <c r="E469" i="63"/>
  <c r="E468" i="63"/>
  <c r="E467" i="63"/>
  <c r="E466" i="63"/>
  <c r="E465" i="63"/>
  <c r="E464" i="63"/>
  <c r="E463" i="63"/>
  <c r="E462" i="63"/>
  <c r="E461" i="63"/>
  <c r="E460" i="63"/>
  <c r="E459" i="63"/>
  <c r="E458" i="63"/>
  <c r="E457" i="63"/>
  <c r="E456" i="63"/>
  <c r="E455" i="63"/>
  <c r="E454" i="63"/>
  <c r="E453" i="63"/>
  <c r="E452" i="63"/>
  <c r="E451" i="63"/>
  <c r="E450" i="63"/>
  <c r="E449" i="63"/>
  <c r="E448" i="63"/>
  <c r="E447" i="63"/>
  <c r="E446" i="63"/>
  <c r="E445" i="63"/>
  <c r="E444" i="63"/>
  <c r="E443" i="63"/>
  <c r="E442" i="63"/>
  <c r="E441" i="63"/>
  <c r="E440" i="63"/>
  <c r="E439" i="63"/>
  <c r="E438" i="63"/>
  <c r="E437" i="63"/>
  <c r="E436" i="63"/>
  <c r="E435" i="63"/>
  <c r="E434" i="63"/>
  <c r="E433" i="63"/>
  <c r="E432" i="63"/>
  <c r="E431" i="63"/>
  <c r="E430" i="63"/>
  <c r="E429" i="63"/>
  <c r="E428" i="63"/>
  <c r="E427" i="63"/>
  <c r="E426" i="63"/>
  <c r="E425" i="63"/>
  <c r="E424" i="63"/>
  <c r="E423" i="63"/>
  <c r="E422" i="63"/>
  <c r="E421" i="63"/>
  <c r="E420" i="63"/>
  <c r="E419" i="63"/>
  <c r="E418" i="63"/>
  <c r="E417" i="63"/>
  <c r="E416" i="63"/>
  <c r="E415" i="63"/>
  <c r="E414" i="63"/>
  <c r="E413" i="63"/>
  <c r="E412" i="63"/>
  <c r="E411" i="63"/>
  <c r="E410" i="63"/>
  <c r="E409" i="63"/>
  <c r="E408" i="63"/>
  <c r="E407" i="63"/>
  <c r="E406" i="63"/>
  <c r="E405" i="63"/>
  <c r="E404" i="63"/>
  <c r="E403" i="63"/>
  <c r="E402" i="63"/>
  <c r="E401" i="63"/>
  <c r="E400" i="63"/>
  <c r="E399" i="63"/>
  <c r="E398" i="63"/>
  <c r="E397" i="63"/>
  <c r="E396" i="63"/>
  <c r="E395" i="63"/>
  <c r="E394" i="63"/>
  <c r="E393" i="63"/>
  <c r="E392" i="63"/>
  <c r="E391" i="63"/>
  <c r="E390" i="63"/>
  <c r="E389" i="63"/>
  <c r="E388" i="63"/>
  <c r="E387" i="63"/>
  <c r="E386" i="63"/>
  <c r="E385" i="63"/>
  <c r="E384" i="63"/>
  <c r="E383" i="63"/>
  <c r="E382" i="63"/>
  <c r="E381" i="63"/>
  <c r="E380" i="63"/>
  <c r="E379" i="63"/>
  <c r="E378" i="63"/>
  <c r="E377" i="63"/>
  <c r="E376" i="63"/>
  <c r="E375" i="63"/>
  <c r="E374" i="63"/>
  <c r="E373" i="63"/>
  <c r="E372" i="63"/>
  <c r="E371" i="63"/>
  <c r="E370" i="63"/>
  <c r="E369" i="63"/>
  <c r="E368" i="63"/>
  <c r="E367" i="63"/>
  <c r="E366" i="63"/>
  <c r="E365" i="63"/>
  <c r="E364" i="63"/>
  <c r="E363" i="63"/>
  <c r="E362" i="63"/>
  <c r="E361" i="63"/>
  <c r="E360" i="63"/>
  <c r="E359" i="63"/>
  <c r="E358" i="63"/>
  <c r="E357" i="63"/>
  <c r="E356" i="63"/>
  <c r="E355" i="63"/>
  <c r="E354" i="63"/>
  <c r="E353" i="63"/>
  <c r="E352" i="63"/>
  <c r="E351" i="63"/>
  <c r="E350" i="63"/>
  <c r="E349" i="63"/>
  <c r="E348" i="63"/>
  <c r="E347" i="63"/>
  <c r="E346" i="63"/>
  <c r="E345" i="63"/>
  <c r="E344" i="63"/>
  <c r="E343" i="63"/>
  <c r="E342" i="63"/>
  <c r="E341" i="63"/>
  <c r="E340" i="63"/>
  <c r="E339" i="63"/>
  <c r="E338" i="63"/>
  <c r="E337" i="63"/>
  <c r="E336" i="63"/>
  <c r="E335" i="63"/>
  <c r="E334" i="63"/>
  <c r="E333" i="63"/>
  <c r="E332" i="63"/>
  <c r="E331" i="63"/>
  <c r="E330" i="63"/>
  <c r="E329" i="63"/>
  <c r="E328" i="63"/>
  <c r="E327" i="63"/>
  <c r="E326" i="63"/>
  <c r="E325" i="63"/>
  <c r="E324" i="63"/>
  <c r="E323" i="63"/>
  <c r="E322" i="63"/>
  <c r="E321" i="63"/>
  <c r="E320" i="63"/>
  <c r="E319" i="63"/>
  <c r="E318" i="63"/>
  <c r="E317" i="63"/>
  <c r="E316" i="63"/>
  <c r="E315" i="63"/>
  <c r="E314" i="63"/>
  <c r="E313" i="63"/>
  <c r="E312" i="63"/>
  <c r="E311" i="63"/>
  <c r="E310" i="63"/>
  <c r="E309" i="63"/>
  <c r="E308" i="63"/>
  <c r="E307" i="63"/>
  <c r="E306" i="63"/>
  <c r="E305" i="63"/>
  <c r="E304" i="63"/>
  <c r="E303" i="63"/>
  <c r="E302" i="63"/>
  <c r="E301" i="63"/>
  <c r="E300" i="63"/>
  <c r="E299" i="63"/>
  <c r="E298" i="63"/>
  <c r="E297" i="63"/>
  <c r="E296" i="63"/>
  <c r="E295" i="63"/>
  <c r="E294" i="63"/>
  <c r="E293" i="63"/>
  <c r="E292" i="63"/>
  <c r="E291" i="63"/>
  <c r="E290" i="63"/>
  <c r="E289" i="63"/>
  <c r="E288" i="63"/>
  <c r="E287" i="63"/>
  <c r="E286" i="63"/>
  <c r="E285" i="63"/>
  <c r="E284" i="63"/>
  <c r="E283" i="63"/>
  <c r="E282" i="63"/>
  <c r="E281" i="63"/>
  <c r="E280" i="63"/>
  <c r="E279" i="63"/>
  <c r="E278" i="63"/>
  <c r="E277" i="63"/>
  <c r="E276" i="63"/>
  <c r="E275" i="63"/>
  <c r="E274" i="63"/>
  <c r="E273" i="63"/>
  <c r="E272" i="63"/>
  <c r="E271" i="63"/>
  <c r="E270" i="63"/>
  <c r="E269" i="63"/>
  <c r="E268" i="63"/>
  <c r="E267" i="63"/>
  <c r="E266" i="63"/>
  <c r="E265" i="63"/>
  <c r="E264" i="63"/>
  <c r="E263" i="63"/>
  <c r="E262" i="63"/>
  <c r="E261" i="63"/>
  <c r="E260" i="63"/>
  <c r="E259" i="63"/>
  <c r="E258" i="63"/>
  <c r="E257" i="63"/>
  <c r="E256" i="63"/>
  <c r="E255" i="63"/>
  <c r="E254" i="63"/>
  <c r="E253" i="63"/>
  <c r="E252" i="63"/>
  <c r="E251" i="63"/>
  <c r="E250" i="63"/>
  <c r="E249" i="63"/>
  <c r="E248" i="63"/>
  <c r="E247" i="63"/>
  <c r="E246" i="63"/>
  <c r="E245" i="63"/>
  <c r="E244" i="63"/>
  <c r="E243" i="63"/>
  <c r="E242" i="63"/>
  <c r="E241" i="63"/>
  <c r="E240" i="63"/>
  <c r="E239" i="63"/>
  <c r="E238" i="63"/>
  <c r="E237" i="63"/>
  <c r="E236" i="63"/>
  <c r="E235" i="63"/>
  <c r="E234" i="63"/>
  <c r="E233" i="63"/>
  <c r="E232" i="63"/>
  <c r="E231" i="63"/>
  <c r="E230" i="63"/>
  <c r="E229" i="63"/>
  <c r="E228" i="63"/>
  <c r="E227" i="63"/>
  <c r="E226" i="63"/>
  <c r="E225" i="63"/>
  <c r="E224" i="63"/>
  <c r="E223" i="63"/>
  <c r="E222" i="63"/>
  <c r="E221" i="63"/>
  <c r="E220" i="63"/>
  <c r="E219" i="63"/>
  <c r="E218" i="63"/>
  <c r="E217" i="63"/>
  <c r="E216" i="63"/>
  <c r="E215" i="63"/>
  <c r="E214" i="63"/>
  <c r="E213" i="63"/>
  <c r="E212" i="63"/>
  <c r="E211" i="63"/>
  <c r="E210" i="63"/>
  <c r="E209" i="63"/>
  <c r="E208" i="63"/>
  <c r="E207" i="63"/>
  <c r="E206" i="63"/>
  <c r="E205" i="63"/>
  <c r="E204" i="63"/>
  <c r="E203" i="63"/>
  <c r="E202" i="63"/>
  <c r="E201" i="63"/>
  <c r="E200" i="63"/>
  <c r="E199" i="63"/>
  <c r="E198" i="63"/>
  <c r="E197" i="63"/>
  <c r="E196" i="63"/>
  <c r="E195" i="63"/>
  <c r="E194" i="63"/>
  <c r="E193" i="63"/>
  <c r="E192" i="63"/>
  <c r="E191" i="63"/>
  <c r="E190" i="63"/>
  <c r="E189" i="63"/>
  <c r="E188" i="63"/>
  <c r="E187" i="63"/>
  <c r="E186" i="63"/>
  <c r="E185" i="63"/>
  <c r="E184" i="63"/>
  <c r="E183" i="63"/>
  <c r="E182" i="63"/>
  <c r="E181" i="63"/>
  <c r="E180" i="63"/>
  <c r="E179" i="63"/>
  <c r="E178" i="63"/>
  <c r="E177" i="63"/>
  <c r="E176" i="63"/>
  <c r="E175" i="63"/>
  <c r="E174" i="63"/>
  <c r="E173" i="63"/>
  <c r="E172" i="63"/>
  <c r="E171" i="63"/>
  <c r="E170" i="63"/>
  <c r="E169" i="63"/>
  <c r="E168" i="63"/>
  <c r="E167" i="63"/>
  <c r="E166" i="63"/>
  <c r="E165" i="63"/>
  <c r="E164" i="63"/>
  <c r="E163" i="63"/>
  <c r="E162" i="63"/>
  <c r="E161" i="63"/>
  <c r="E160" i="63"/>
  <c r="E159" i="63"/>
  <c r="E158" i="63"/>
  <c r="E157" i="63"/>
  <c r="E156" i="63"/>
  <c r="E155" i="63"/>
  <c r="E154" i="63"/>
  <c r="E153" i="63"/>
  <c r="E152" i="63"/>
  <c r="E151" i="63"/>
  <c r="E150" i="63"/>
  <c r="E149" i="63"/>
  <c r="E148" i="63"/>
  <c r="E147" i="63"/>
  <c r="E146" i="63"/>
  <c r="E145" i="63"/>
  <c r="E144" i="63"/>
  <c r="E143" i="63"/>
  <c r="E142" i="63"/>
  <c r="E141" i="63"/>
  <c r="E140" i="63"/>
  <c r="E139" i="63"/>
  <c r="E138" i="63"/>
  <c r="E137" i="63"/>
  <c r="E136" i="63"/>
  <c r="E135" i="63"/>
  <c r="E134" i="63"/>
  <c r="E133" i="63"/>
  <c r="E132" i="63"/>
  <c r="E131" i="63"/>
  <c r="E130" i="63"/>
  <c r="E129" i="63"/>
  <c r="E128" i="63"/>
  <c r="E127" i="63"/>
  <c r="E126" i="63"/>
  <c r="E125" i="63"/>
  <c r="E124" i="63"/>
  <c r="E123" i="63"/>
  <c r="E122" i="63"/>
  <c r="E121" i="63"/>
  <c r="E120" i="63"/>
  <c r="E119" i="63"/>
  <c r="E118" i="63"/>
  <c r="E117" i="63"/>
  <c r="E116" i="63"/>
  <c r="E115" i="63"/>
  <c r="E114" i="63"/>
  <c r="E113" i="63"/>
  <c r="E112" i="63"/>
  <c r="E111" i="63"/>
  <c r="E110" i="63"/>
  <c r="E109" i="63"/>
  <c r="E108" i="63"/>
  <c r="E107" i="63"/>
  <c r="E106" i="63"/>
  <c r="E105" i="63"/>
  <c r="E104" i="63"/>
  <c r="E103" i="63"/>
  <c r="E102" i="63"/>
  <c r="E101" i="63"/>
  <c r="E100" i="63"/>
  <c r="E99" i="63"/>
  <c r="E98" i="63"/>
  <c r="E97" i="63"/>
  <c r="E96" i="63"/>
  <c r="E95" i="63"/>
  <c r="E94" i="63"/>
  <c r="E93" i="63"/>
  <c r="E92" i="63"/>
  <c r="E91" i="63"/>
  <c r="E90" i="63"/>
  <c r="E89" i="63"/>
  <c r="E88" i="63"/>
  <c r="E87" i="63"/>
  <c r="E86" i="63"/>
  <c r="E85" i="63"/>
  <c r="E84" i="63"/>
  <c r="E83" i="63"/>
  <c r="E82" i="63"/>
  <c r="E81" i="63"/>
  <c r="E80" i="63"/>
  <c r="E79" i="63"/>
  <c r="E78" i="63"/>
  <c r="E77" i="63"/>
  <c r="E76" i="63"/>
  <c r="E75" i="63"/>
  <c r="E74" i="63"/>
  <c r="E73" i="63"/>
  <c r="E72" i="63"/>
  <c r="E71" i="63"/>
  <c r="E70" i="63"/>
  <c r="E69" i="63"/>
  <c r="E68" i="63"/>
  <c r="E67" i="63"/>
  <c r="E66" i="63"/>
  <c r="E65" i="63"/>
  <c r="E64" i="63"/>
  <c r="E63" i="63"/>
  <c r="E62" i="63"/>
  <c r="E61" i="63"/>
  <c r="E60" i="63"/>
  <c r="E59" i="63"/>
  <c r="E58" i="63"/>
  <c r="E57" i="63"/>
  <c r="E56" i="63"/>
  <c r="E55" i="63"/>
  <c r="E54" i="63"/>
  <c r="E53" i="63"/>
  <c r="E52" i="63"/>
  <c r="E51" i="63"/>
  <c r="E50" i="63"/>
  <c r="E49" i="63"/>
  <c r="E48" i="63"/>
  <c r="E47" i="63"/>
  <c r="E46" i="63"/>
  <c r="E45" i="63"/>
  <c r="E44" i="63"/>
  <c r="E43" i="63"/>
  <c r="E42" i="63"/>
  <c r="E41" i="63"/>
  <c r="E40" i="63"/>
  <c r="E39" i="63"/>
  <c r="E38" i="63"/>
  <c r="E37" i="63"/>
  <c r="E36" i="63"/>
  <c r="E35" i="63"/>
  <c r="E34" i="63"/>
  <c r="E33" i="63"/>
  <c r="E32" i="63"/>
  <c r="E31" i="63"/>
  <c r="E30" i="63"/>
  <c r="E29" i="63"/>
  <c r="E28" i="63"/>
  <c r="E27" i="63"/>
  <c r="E26" i="63"/>
  <c r="E25" i="63"/>
  <c r="E24" i="63"/>
  <c r="E23" i="63"/>
  <c r="E22" i="63"/>
  <c r="E21" i="63"/>
  <c r="E20" i="63"/>
  <c r="E19" i="63"/>
  <c r="E18" i="63"/>
  <c r="E17" i="63"/>
  <c r="E16" i="63"/>
  <c r="E15" i="63"/>
  <c r="E14" i="63"/>
  <c r="E13" i="63"/>
  <c r="E12" i="63"/>
  <c r="E11" i="63"/>
  <c r="E10" i="63"/>
  <c r="E9" i="63"/>
  <c r="E8" i="63"/>
  <c r="E7" i="63"/>
  <c r="E6" i="63"/>
  <c r="E5" i="63"/>
  <c r="E4" i="63"/>
  <c r="A15" i="60" l="1"/>
  <c r="J15" i="60" s="1"/>
  <c r="A14" i="60"/>
  <c r="J14" i="60" s="1"/>
  <c r="A13" i="60"/>
  <c r="J13" i="60" s="1"/>
  <c r="J12" i="60"/>
  <c r="E623" i="61" s="1"/>
  <c r="J11" i="60"/>
  <c r="E570" i="61" s="1"/>
  <c r="J10" i="60"/>
  <c r="E493" i="61" s="1"/>
  <c r="J9" i="60"/>
  <c r="E411" i="61" s="1"/>
  <c r="J8" i="60"/>
  <c r="E303" i="61" s="1"/>
  <c r="J7" i="60"/>
  <c r="E245" i="61" s="1"/>
  <c r="J6" i="60"/>
  <c r="E166" i="61" s="1"/>
  <c r="J5" i="60"/>
  <c r="E82" i="61" s="1"/>
  <c r="E7" i="61" l="1"/>
  <c r="E15" i="61"/>
  <c r="E27" i="61"/>
  <c r="E35" i="61"/>
  <c r="E43" i="61"/>
  <c r="E55" i="61"/>
  <c r="E63" i="61"/>
  <c r="E71" i="61"/>
  <c r="E83" i="61"/>
  <c r="E91" i="61"/>
  <c r="E99" i="61"/>
  <c r="E111" i="61"/>
  <c r="E119" i="61"/>
  <c r="E133" i="61"/>
  <c r="E147" i="61"/>
  <c r="E161" i="61"/>
  <c r="E202" i="61"/>
  <c r="E231" i="61"/>
  <c r="E260" i="61"/>
  <c r="E289" i="61"/>
  <c r="E318" i="61"/>
  <c r="E341" i="61"/>
  <c r="E373" i="61"/>
  <c r="E398" i="61"/>
  <c r="E417" i="61"/>
  <c r="E446" i="61"/>
  <c r="E474" i="61"/>
  <c r="E500" i="61"/>
  <c r="E563" i="61"/>
  <c r="E586" i="61"/>
  <c r="E8" i="61"/>
  <c r="E20" i="61"/>
  <c r="E28" i="61"/>
  <c r="E36" i="61"/>
  <c r="E48" i="61"/>
  <c r="E56" i="61"/>
  <c r="E64" i="61"/>
  <c r="E76" i="61"/>
  <c r="E84" i="61"/>
  <c r="E92" i="61"/>
  <c r="E104" i="61"/>
  <c r="E112" i="61"/>
  <c r="E125" i="61"/>
  <c r="E139" i="61"/>
  <c r="E153" i="61"/>
  <c r="E167" i="61"/>
  <c r="E209" i="61"/>
  <c r="E238" i="61"/>
  <c r="E267" i="61"/>
  <c r="E296" i="61"/>
  <c r="E323" i="61"/>
  <c r="E353" i="61"/>
  <c r="E381" i="61"/>
  <c r="E400" i="61"/>
  <c r="E425" i="61"/>
  <c r="E455" i="61"/>
  <c r="E477" i="61"/>
  <c r="E514" i="61"/>
  <c r="E571" i="61"/>
  <c r="E602" i="61"/>
  <c r="E13" i="61"/>
  <c r="E21" i="61"/>
  <c r="E29" i="61"/>
  <c r="E41" i="61"/>
  <c r="E49" i="61"/>
  <c r="E57" i="61"/>
  <c r="E69" i="61"/>
  <c r="E77" i="61"/>
  <c r="E85" i="61"/>
  <c r="E97" i="61"/>
  <c r="E105" i="61"/>
  <c r="E113" i="61"/>
  <c r="E126" i="61"/>
  <c r="E140" i="61"/>
  <c r="E154" i="61"/>
  <c r="E195" i="61"/>
  <c r="E221" i="61"/>
  <c r="E250" i="61"/>
  <c r="E279" i="61"/>
  <c r="E308" i="61"/>
  <c r="E326" i="61"/>
  <c r="E356" i="61"/>
  <c r="E387" i="61"/>
  <c r="E404" i="61"/>
  <c r="E437" i="61"/>
  <c r="E462" i="61"/>
  <c r="E484" i="61"/>
  <c r="E524" i="61"/>
  <c r="E577" i="61"/>
  <c r="E610" i="61"/>
  <c r="E6" i="61"/>
  <c r="E14" i="61"/>
  <c r="E22" i="61"/>
  <c r="E34" i="61"/>
  <c r="E42" i="61"/>
  <c r="E50" i="61"/>
  <c r="E62" i="61"/>
  <c r="E70" i="61"/>
  <c r="E78" i="61"/>
  <c r="E90" i="61"/>
  <c r="E98" i="61"/>
  <c r="E106" i="61"/>
  <c r="E118" i="61"/>
  <c r="E132" i="61"/>
  <c r="E146" i="61"/>
  <c r="E160" i="61"/>
  <c r="E199" i="61"/>
  <c r="E224" i="61"/>
  <c r="E253" i="61"/>
  <c r="E282" i="61"/>
  <c r="E311" i="61"/>
  <c r="E338" i="61"/>
  <c r="E364" i="61"/>
  <c r="E390" i="61"/>
  <c r="E408" i="61"/>
  <c r="E441" i="61"/>
  <c r="E467" i="61"/>
  <c r="E487" i="61"/>
  <c r="E538" i="61"/>
  <c r="E578" i="61"/>
  <c r="E624" i="61"/>
  <c r="E737" i="61"/>
  <c r="E730" i="61"/>
  <c r="E723" i="61"/>
  <c r="E716" i="61"/>
  <c r="E709" i="61"/>
  <c r="E702" i="61"/>
  <c r="E695" i="61"/>
  <c r="E688" i="61"/>
  <c r="E681" i="61"/>
  <c r="E674" i="61"/>
  <c r="E667" i="61"/>
  <c r="E660" i="61"/>
  <c r="E741" i="61"/>
  <c r="E734" i="61"/>
  <c r="E727" i="61"/>
  <c r="E720" i="61"/>
  <c r="E713" i="61"/>
  <c r="E706" i="61"/>
  <c r="E699" i="61"/>
  <c r="E692" i="61"/>
  <c r="E685" i="61"/>
  <c r="E678" i="61"/>
  <c r="E671" i="61"/>
  <c r="E664" i="61"/>
  <c r="E738" i="61"/>
  <c r="E687" i="61"/>
  <c r="E677" i="61"/>
  <c r="E726" i="61"/>
  <c r="E696" i="61"/>
  <c r="E686" i="61"/>
  <c r="E676" i="61"/>
  <c r="E725" i="61"/>
  <c r="E705" i="61"/>
  <c r="E666" i="61"/>
  <c r="E715" i="61"/>
  <c r="E736" i="61"/>
  <c r="E704" i="61"/>
  <c r="E675" i="61"/>
  <c r="E665" i="61"/>
  <c r="E714" i="61"/>
  <c r="E735" i="61"/>
  <c r="E724" i="61"/>
  <c r="E694" i="61"/>
  <c r="E684" i="61"/>
  <c r="E703" i="61"/>
  <c r="E693" i="61"/>
  <c r="E683" i="61"/>
  <c r="E733" i="61"/>
  <c r="E712" i="61"/>
  <c r="E673" i="61"/>
  <c r="E663" i="61"/>
  <c r="E732" i="61"/>
  <c r="E722" i="61"/>
  <c r="E711" i="61"/>
  <c r="E682" i="61"/>
  <c r="E672" i="61"/>
  <c r="E662" i="61"/>
  <c r="E721" i="61"/>
  <c r="E701" i="61"/>
  <c r="E691" i="61"/>
  <c r="E731" i="61"/>
  <c r="E710" i="61"/>
  <c r="E700" i="61"/>
  <c r="E690" i="61"/>
  <c r="E661" i="61"/>
  <c r="E680" i="61"/>
  <c r="E670" i="61"/>
  <c r="E719" i="61"/>
  <c r="E740" i="61"/>
  <c r="E689" i="61"/>
  <c r="E679" i="61"/>
  <c r="E669" i="61"/>
  <c r="E668" i="61"/>
  <c r="E717" i="61"/>
  <c r="E708" i="61"/>
  <c r="E707" i="61"/>
  <c r="E698" i="61"/>
  <c r="E697" i="61"/>
  <c r="E739" i="61"/>
  <c r="E729" i="61"/>
  <c r="E728" i="61"/>
  <c r="E821" i="61"/>
  <c r="E814" i="61"/>
  <c r="E807" i="61"/>
  <c r="E800" i="61"/>
  <c r="E793" i="61"/>
  <c r="E786" i="61"/>
  <c r="E779" i="61"/>
  <c r="E772" i="61"/>
  <c r="E765" i="61"/>
  <c r="E758" i="61"/>
  <c r="E751" i="61"/>
  <c r="E744" i="61"/>
  <c r="E819" i="61"/>
  <c r="E812" i="61"/>
  <c r="E805" i="61"/>
  <c r="E798" i="61"/>
  <c r="E791" i="61"/>
  <c r="E784" i="61"/>
  <c r="E777" i="61"/>
  <c r="E770" i="61"/>
  <c r="E763" i="61"/>
  <c r="E756" i="61"/>
  <c r="E749" i="61"/>
  <c r="E742" i="61"/>
  <c r="E818" i="61"/>
  <c r="E811" i="61"/>
  <c r="E804" i="61"/>
  <c r="E797" i="61"/>
  <c r="E790" i="61"/>
  <c r="E783" i="61"/>
  <c r="E776" i="61"/>
  <c r="E769" i="61"/>
  <c r="E762" i="61"/>
  <c r="E755" i="61"/>
  <c r="E748" i="61"/>
  <c r="E795" i="61"/>
  <c r="E750" i="61"/>
  <c r="E760" i="61"/>
  <c r="E817" i="61"/>
  <c r="E806" i="61"/>
  <c r="E794" i="61"/>
  <c r="E782" i="61"/>
  <c r="E816" i="61"/>
  <c r="E771" i="61"/>
  <c r="E759" i="61"/>
  <c r="E747" i="61"/>
  <c r="E781" i="61"/>
  <c r="E746" i="61"/>
  <c r="E815" i="61"/>
  <c r="E803" i="61"/>
  <c r="E792" i="61"/>
  <c r="E780" i="61"/>
  <c r="E768" i="61"/>
  <c r="E802" i="61"/>
  <c r="E757" i="61"/>
  <c r="E745" i="61"/>
  <c r="E767" i="61"/>
  <c r="E813" i="61"/>
  <c r="E801" i="61"/>
  <c r="E789" i="61"/>
  <c r="E823" i="61"/>
  <c r="E778" i="61"/>
  <c r="E766" i="61"/>
  <c r="E754" i="61"/>
  <c r="E788" i="61"/>
  <c r="E743" i="61"/>
  <c r="E753" i="61"/>
  <c r="E822" i="61"/>
  <c r="E810" i="61"/>
  <c r="E799" i="61"/>
  <c r="E787" i="61"/>
  <c r="E775" i="61"/>
  <c r="E809" i="61"/>
  <c r="E764" i="61"/>
  <c r="E752" i="61"/>
  <c r="E785" i="61"/>
  <c r="E774" i="61"/>
  <c r="E773" i="61"/>
  <c r="E761" i="61"/>
  <c r="E820" i="61"/>
  <c r="E808" i="61"/>
  <c r="E796" i="61"/>
  <c r="E905" i="61"/>
  <c r="E898" i="61"/>
  <c r="E891" i="61"/>
  <c r="E884" i="61"/>
  <c r="E877" i="61"/>
  <c r="E870" i="61"/>
  <c r="E863" i="61"/>
  <c r="E856" i="61"/>
  <c r="E849" i="61"/>
  <c r="E842" i="61"/>
  <c r="E835" i="61"/>
  <c r="E828" i="61"/>
  <c r="E903" i="61"/>
  <c r="E896" i="61"/>
  <c r="E889" i="61"/>
  <c r="E882" i="61"/>
  <c r="E875" i="61"/>
  <c r="E868" i="61"/>
  <c r="E861" i="61"/>
  <c r="E854" i="61"/>
  <c r="E847" i="61"/>
  <c r="E840" i="61"/>
  <c r="E833" i="61"/>
  <c r="E826" i="61"/>
  <c r="E902" i="61"/>
  <c r="E895" i="61"/>
  <c r="E888" i="61"/>
  <c r="E881" i="61"/>
  <c r="E874" i="61"/>
  <c r="E867" i="61"/>
  <c r="E860" i="61"/>
  <c r="E853" i="61"/>
  <c r="E846" i="61"/>
  <c r="E839" i="61"/>
  <c r="E832" i="61"/>
  <c r="E825" i="61"/>
  <c r="E879" i="61"/>
  <c r="E830" i="61"/>
  <c r="E892" i="61"/>
  <c r="E855" i="61"/>
  <c r="E866" i="61"/>
  <c r="E878" i="61"/>
  <c r="E829" i="61"/>
  <c r="E865" i="61"/>
  <c r="E904" i="61"/>
  <c r="E841" i="61"/>
  <c r="E852" i="61"/>
  <c r="E890" i="61"/>
  <c r="E864" i="61"/>
  <c r="E851" i="61"/>
  <c r="E876" i="61"/>
  <c r="E827" i="61"/>
  <c r="E901" i="61"/>
  <c r="E838" i="61"/>
  <c r="E900" i="61"/>
  <c r="E850" i="61"/>
  <c r="E887" i="61"/>
  <c r="E837" i="61"/>
  <c r="E886" i="61"/>
  <c r="E862" i="61"/>
  <c r="E899" i="61"/>
  <c r="E873" i="61"/>
  <c r="E824" i="61"/>
  <c r="E836" i="61"/>
  <c r="E885" i="61"/>
  <c r="E872" i="61"/>
  <c r="E848" i="61"/>
  <c r="E859" i="61"/>
  <c r="E871" i="61"/>
  <c r="E897" i="61"/>
  <c r="E858" i="61"/>
  <c r="E834" i="61"/>
  <c r="E883" i="61"/>
  <c r="E845" i="61"/>
  <c r="E857" i="61"/>
  <c r="E844" i="61"/>
  <c r="E894" i="61"/>
  <c r="E869" i="61"/>
  <c r="E893" i="61"/>
  <c r="E880" i="61"/>
  <c r="E843" i="61"/>
  <c r="E831" i="61"/>
  <c r="E718" i="61"/>
  <c r="E174" i="61"/>
  <c r="E181" i="61"/>
  <c r="E188" i="61"/>
  <c r="E217" i="61"/>
  <c r="E246" i="61"/>
  <c r="E275" i="61"/>
  <c r="E304" i="61"/>
  <c r="E319" i="61"/>
  <c r="E334" i="61"/>
  <c r="E349" i="61"/>
  <c r="E456" i="61"/>
  <c r="E210" i="61"/>
  <c r="E239" i="61"/>
  <c r="E268" i="61"/>
  <c r="E297" i="61"/>
  <c r="E365" i="61"/>
  <c r="E382" i="61"/>
  <c r="E409" i="61"/>
  <c r="E426" i="61"/>
  <c r="E468" i="61"/>
  <c r="E490" i="61"/>
  <c r="E501" i="61"/>
  <c r="E564" i="61"/>
  <c r="E203" i="61"/>
  <c r="E232" i="61"/>
  <c r="E261" i="61"/>
  <c r="E290" i="61"/>
  <c r="E312" i="61"/>
  <c r="E327" i="61"/>
  <c r="E342" i="61"/>
  <c r="E357" i="61"/>
  <c r="E447" i="61"/>
  <c r="E539" i="61"/>
  <c r="E553" i="61"/>
  <c r="E640" i="61"/>
  <c r="E196" i="61"/>
  <c r="E225" i="61"/>
  <c r="E254" i="61"/>
  <c r="E283" i="61"/>
  <c r="E305" i="61"/>
  <c r="E374" i="61"/>
  <c r="E401" i="61"/>
  <c r="E418" i="61"/>
  <c r="E427" i="61"/>
  <c r="E438" i="61"/>
  <c r="E459" i="61"/>
  <c r="E515" i="61"/>
  <c r="E526" i="61"/>
  <c r="E565" i="61"/>
  <c r="E579" i="61"/>
  <c r="E615" i="61"/>
  <c r="E168" i="61"/>
  <c r="E175" i="61"/>
  <c r="E182" i="61"/>
  <c r="E189" i="61"/>
  <c r="E218" i="61"/>
  <c r="E247" i="61"/>
  <c r="E276" i="61"/>
  <c r="E298" i="61"/>
  <c r="E320" i="61"/>
  <c r="E335" i="61"/>
  <c r="E350" i="61"/>
  <c r="E479" i="61"/>
  <c r="E491" i="61"/>
  <c r="E529" i="61"/>
  <c r="E211" i="61"/>
  <c r="E240" i="61"/>
  <c r="E269" i="61"/>
  <c r="E291" i="61"/>
  <c r="E358" i="61"/>
  <c r="E366" i="61"/>
  <c r="E383" i="61"/>
  <c r="E393" i="61"/>
  <c r="E410" i="61"/>
  <c r="E469" i="61"/>
  <c r="E540" i="61"/>
  <c r="E554" i="61"/>
  <c r="E568" i="61"/>
  <c r="E595" i="61"/>
  <c r="E204" i="61"/>
  <c r="E233" i="61"/>
  <c r="E262" i="61"/>
  <c r="E284" i="61"/>
  <c r="E313" i="61"/>
  <c r="E328" i="61"/>
  <c r="E343" i="61"/>
  <c r="E448" i="61"/>
  <c r="E642" i="61"/>
  <c r="E197" i="61"/>
  <c r="E226" i="61"/>
  <c r="E255" i="61"/>
  <c r="E277" i="61"/>
  <c r="E306" i="61"/>
  <c r="E351" i="61"/>
  <c r="E375" i="61"/>
  <c r="E402" i="61"/>
  <c r="E419" i="61"/>
  <c r="E439" i="61"/>
  <c r="E460" i="61"/>
  <c r="E516" i="61"/>
  <c r="E616" i="61"/>
  <c r="E120" i="61"/>
  <c r="E127" i="61"/>
  <c r="E134" i="61"/>
  <c r="E141" i="61"/>
  <c r="E148" i="61"/>
  <c r="E155" i="61"/>
  <c r="E162" i="61"/>
  <c r="E169" i="61"/>
  <c r="E176" i="61"/>
  <c r="E183" i="61"/>
  <c r="E190" i="61"/>
  <c r="E219" i="61"/>
  <c r="E248" i="61"/>
  <c r="E270" i="61"/>
  <c r="E299" i="61"/>
  <c r="E321" i="61"/>
  <c r="E336" i="61"/>
  <c r="E385" i="61"/>
  <c r="E430" i="61"/>
  <c r="E470" i="61"/>
  <c r="E482" i="61"/>
  <c r="E530" i="61"/>
  <c r="E212" i="61"/>
  <c r="E241" i="61"/>
  <c r="E263" i="61"/>
  <c r="E292" i="61"/>
  <c r="E344" i="61"/>
  <c r="E359" i="61"/>
  <c r="E367" i="61"/>
  <c r="E394" i="61"/>
  <c r="E542" i="61"/>
  <c r="E584" i="61"/>
  <c r="E392" i="61"/>
  <c r="E363" i="61"/>
  <c r="E399" i="61"/>
  <c r="E370" i="61"/>
  <c r="E406" i="61"/>
  <c r="E377" i="61"/>
  <c r="E413" i="61"/>
  <c r="E384" i="61"/>
  <c r="E391" i="61"/>
  <c r="E362" i="61"/>
  <c r="E333" i="61"/>
  <c r="E205" i="61"/>
  <c r="E234" i="61"/>
  <c r="E256" i="61"/>
  <c r="E285" i="61"/>
  <c r="E314" i="61"/>
  <c r="E329" i="61"/>
  <c r="E492" i="61"/>
  <c r="E485" i="61"/>
  <c r="E478" i="61"/>
  <c r="E471" i="61"/>
  <c r="E464" i="61"/>
  <c r="E457" i="61"/>
  <c r="E450" i="61"/>
  <c r="E443" i="61"/>
  <c r="E436" i="61"/>
  <c r="E429" i="61"/>
  <c r="E414" i="61"/>
  <c r="E489" i="61"/>
  <c r="E466" i="61"/>
  <c r="E451" i="61"/>
  <c r="E421" i="61"/>
  <c r="E481" i="61"/>
  <c r="E428" i="61"/>
  <c r="E473" i="61"/>
  <c r="E458" i="61"/>
  <c r="E435" i="61"/>
  <c r="E420" i="61"/>
  <c r="E488" i="61"/>
  <c r="E465" i="61"/>
  <c r="E480" i="61"/>
  <c r="E442" i="61"/>
  <c r="E495" i="61"/>
  <c r="E449" i="61"/>
  <c r="E198" i="61"/>
  <c r="E227" i="61"/>
  <c r="E249" i="61"/>
  <c r="E278" i="61"/>
  <c r="E307" i="61"/>
  <c r="E337" i="61"/>
  <c r="E352" i="61"/>
  <c r="E376" i="61"/>
  <c r="E386" i="61"/>
  <c r="E403" i="61"/>
  <c r="E440" i="61"/>
  <c r="E461" i="61"/>
  <c r="E517" i="61"/>
  <c r="E556" i="61"/>
  <c r="E600" i="61"/>
  <c r="E649" i="61"/>
  <c r="E576" i="61"/>
  <c r="E569" i="61"/>
  <c r="E562" i="61"/>
  <c r="E555" i="61"/>
  <c r="E548" i="61"/>
  <c r="E541" i="61"/>
  <c r="E534" i="61"/>
  <c r="E527" i="61"/>
  <c r="E520" i="61"/>
  <c r="E513" i="61"/>
  <c r="E506" i="61"/>
  <c r="E499" i="61"/>
  <c r="E552" i="61"/>
  <c r="E521" i="61"/>
  <c r="E505" i="61"/>
  <c r="E497" i="61"/>
  <c r="E544" i="61"/>
  <c r="E575" i="61"/>
  <c r="E567" i="61"/>
  <c r="E536" i="61"/>
  <c r="E559" i="61"/>
  <c r="E528" i="61"/>
  <c r="E512" i="61"/>
  <c r="E504" i="61"/>
  <c r="E551" i="61"/>
  <c r="E496" i="61"/>
  <c r="E574" i="61"/>
  <c r="E543" i="61"/>
  <c r="E566" i="61"/>
  <c r="E535" i="61"/>
  <c r="E519" i="61"/>
  <c r="E511" i="61"/>
  <c r="E558" i="61"/>
  <c r="E503" i="61"/>
  <c r="E550" i="61"/>
  <c r="E557" i="61"/>
  <c r="E502" i="61"/>
  <c r="E549" i="61"/>
  <c r="E533" i="61"/>
  <c r="E525" i="61"/>
  <c r="E9" i="61"/>
  <c r="E16" i="61"/>
  <c r="E23" i="61"/>
  <c r="E30" i="61"/>
  <c r="E37" i="61"/>
  <c r="E44" i="61"/>
  <c r="E51" i="61"/>
  <c r="E58" i="61"/>
  <c r="E65" i="61"/>
  <c r="E72" i="61"/>
  <c r="E79" i="61"/>
  <c r="E86" i="61"/>
  <c r="E93" i="61"/>
  <c r="E100" i="61"/>
  <c r="E107" i="61"/>
  <c r="E114" i="61"/>
  <c r="E121" i="61"/>
  <c r="E128" i="61"/>
  <c r="E135" i="61"/>
  <c r="E142" i="61"/>
  <c r="E149" i="61"/>
  <c r="E156" i="61"/>
  <c r="E163" i="61"/>
  <c r="E170" i="61"/>
  <c r="E177" i="61"/>
  <c r="E184" i="61"/>
  <c r="E191" i="61"/>
  <c r="E220" i="61"/>
  <c r="E242" i="61"/>
  <c r="E271" i="61"/>
  <c r="E300" i="61"/>
  <c r="E322" i="61"/>
  <c r="E431" i="61"/>
  <c r="E483" i="61"/>
  <c r="E507" i="61"/>
  <c r="E531" i="61"/>
  <c r="E545" i="61"/>
  <c r="E653" i="61"/>
  <c r="E646" i="61"/>
  <c r="E639" i="61"/>
  <c r="E632" i="61"/>
  <c r="E625" i="61"/>
  <c r="E618" i="61"/>
  <c r="E611" i="61"/>
  <c r="E604" i="61"/>
  <c r="E597" i="61"/>
  <c r="E590" i="61"/>
  <c r="E583" i="61"/>
  <c r="E657" i="61"/>
  <c r="E650" i="61"/>
  <c r="E643" i="61"/>
  <c r="E636" i="61"/>
  <c r="E629" i="61"/>
  <c r="E622" i="61"/>
  <c r="E648" i="61"/>
  <c r="E631" i="61"/>
  <c r="E607" i="61"/>
  <c r="E599" i="61"/>
  <c r="E591" i="61"/>
  <c r="E630" i="61"/>
  <c r="E614" i="61"/>
  <c r="E656" i="61"/>
  <c r="E647" i="61"/>
  <c r="E638" i="61"/>
  <c r="E606" i="61"/>
  <c r="E598" i="61"/>
  <c r="E582" i="61"/>
  <c r="E621" i="61"/>
  <c r="E655" i="61"/>
  <c r="E637" i="61"/>
  <c r="E613" i="61"/>
  <c r="E605" i="61"/>
  <c r="E589" i="61"/>
  <c r="E581" i="61"/>
  <c r="E645" i="61"/>
  <c r="E628" i="61"/>
  <c r="E620" i="61"/>
  <c r="E654" i="61"/>
  <c r="E612" i="61"/>
  <c r="E596" i="61"/>
  <c r="E588" i="61"/>
  <c r="E644" i="61"/>
  <c r="E580" i="61"/>
  <c r="E635" i="61"/>
  <c r="E627" i="61"/>
  <c r="E619" i="61"/>
  <c r="E603" i="61"/>
  <c r="E652" i="61"/>
  <c r="E634" i="61"/>
  <c r="E626" i="61"/>
  <c r="E594" i="61"/>
  <c r="E617" i="61"/>
  <c r="E609" i="61"/>
  <c r="E601" i="61"/>
  <c r="E641" i="61"/>
  <c r="E633" i="61"/>
  <c r="E593" i="61"/>
  <c r="E213" i="61"/>
  <c r="E235" i="61"/>
  <c r="E264" i="61"/>
  <c r="E293" i="61"/>
  <c r="E330" i="61"/>
  <c r="E345" i="61"/>
  <c r="E360" i="61"/>
  <c r="E368" i="61"/>
  <c r="E395" i="61"/>
  <c r="E412" i="61"/>
  <c r="E422" i="61"/>
  <c r="E452" i="61"/>
  <c r="E585" i="61"/>
  <c r="E206" i="61"/>
  <c r="E228" i="61"/>
  <c r="E257" i="61"/>
  <c r="E286" i="61"/>
  <c r="E315" i="61"/>
  <c r="E378" i="61"/>
  <c r="E472" i="61"/>
  <c r="E494" i="61"/>
  <c r="E518" i="61"/>
  <c r="E651" i="61"/>
  <c r="E10" i="61"/>
  <c r="E17" i="61"/>
  <c r="E31" i="61"/>
  <c r="E38" i="61"/>
  <c r="E45" i="61"/>
  <c r="E52" i="61"/>
  <c r="E59" i="61"/>
  <c r="E66" i="61"/>
  <c r="E73" i="61"/>
  <c r="E80" i="61"/>
  <c r="E87" i="61"/>
  <c r="E94" i="61"/>
  <c r="E101" i="61"/>
  <c r="E108" i="61"/>
  <c r="E115" i="61"/>
  <c r="E122" i="61"/>
  <c r="E129" i="61"/>
  <c r="E136" i="61"/>
  <c r="E143" i="61"/>
  <c r="E150" i="61"/>
  <c r="E157" i="61"/>
  <c r="E164" i="61"/>
  <c r="E171" i="61"/>
  <c r="E178" i="61"/>
  <c r="E185" i="61"/>
  <c r="E214" i="61"/>
  <c r="E243" i="61"/>
  <c r="E272" i="61"/>
  <c r="E301" i="61"/>
  <c r="E432" i="61"/>
  <c r="E508" i="61"/>
  <c r="E532" i="61"/>
  <c r="E546" i="61"/>
  <c r="E560" i="61"/>
  <c r="E24" i="61"/>
  <c r="E192" i="61"/>
  <c r="E207" i="61"/>
  <c r="E236" i="61"/>
  <c r="E265" i="61"/>
  <c r="E294" i="61"/>
  <c r="E316" i="61"/>
  <c r="E331" i="61"/>
  <c r="E346" i="61"/>
  <c r="E361" i="61"/>
  <c r="E369" i="61"/>
  <c r="E379" i="61"/>
  <c r="E396" i="61"/>
  <c r="E423" i="61"/>
  <c r="E453" i="61"/>
  <c r="E658" i="61"/>
  <c r="E200" i="61"/>
  <c r="E229" i="61"/>
  <c r="E258" i="61"/>
  <c r="E287" i="61"/>
  <c r="E444" i="61"/>
  <c r="E463" i="61"/>
  <c r="E522" i="61"/>
  <c r="E587" i="61"/>
  <c r="E193" i="61"/>
  <c r="E222" i="61"/>
  <c r="E251" i="61"/>
  <c r="E280" i="61"/>
  <c r="E309" i="61"/>
  <c r="E324" i="61"/>
  <c r="E339" i="61"/>
  <c r="E354" i="61"/>
  <c r="E388" i="61"/>
  <c r="E405" i="61"/>
  <c r="E415" i="61"/>
  <c r="E475" i="61"/>
  <c r="E498" i="61"/>
  <c r="E547" i="61"/>
  <c r="E561" i="61"/>
  <c r="E572" i="61"/>
  <c r="E659" i="61"/>
  <c r="E4" i="61"/>
  <c r="E11" i="61"/>
  <c r="E18" i="61"/>
  <c r="E25" i="61"/>
  <c r="E32" i="61"/>
  <c r="E39" i="61"/>
  <c r="E46" i="61"/>
  <c r="E53" i="61"/>
  <c r="E60" i="61"/>
  <c r="E67" i="61"/>
  <c r="E74" i="61"/>
  <c r="E81" i="61"/>
  <c r="E88" i="61"/>
  <c r="E95" i="61"/>
  <c r="E102" i="61"/>
  <c r="E109" i="61"/>
  <c r="E116" i="61"/>
  <c r="E123" i="61"/>
  <c r="E130" i="61"/>
  <c r="E137" i="61"/>
  <c r="E144" i="61"/>
  <c r="E151" i="61"/>
  <c r="E158" i="61"/>
  <c r="E165" i="61"/>
  <c r="E172" i="61"/>
  <c r="E179" i="61"/>
  <c r="E186" i="61"/>
  <c r="E215" i="61"/>
  <c r="E244" i="61"/>
  <c r="E273" i="61"/>
  <c r="E302" i="61"/>
  <c r="E371" i="61"/>
  <c r="E433" i="61"/>
  <c r="E509" i="61"/>
  <c r="E208" i="61"/>
  <c r="E237" i="61"/>
  <c r="E266" i="61"/>
  <c r="E295" i="61"/>
  <c r="E317" i="61"/>
  <c r="E332" i="61"/>
  <c r="E347" i="61"/>
  <c r="E380" i="61"/>
  <c r="E397" i="61"/>
  <c r="E407" i="61"/>
  <c r="E424" i="61"/>
  <c r="E454" i="61"/>
  <c r="E486" i="61"/>
  <c r="E573" i="61"/>
  <c r="E201" i="61"/>
  <c r="E230" i="61"/>
  <c r="E259" i="61"/>
  <c r="E288" i="61"/>
  <c r="E355" i="61"/>
  <c r="E445" i="61"/>
  <c r="E523" i="61"/>
  <c r="E537" i="61"/>
  <c r="E194" i="61"/>
  <c r="E223" i="61"/>
  <c r="E252" i="61"/>
  <c r="E281" i="61"/>
  <c r="E310" i="61"/>
  <c r="E325" i="61"/>
  <c r="E340" i="61"/>
  <c r="E372" i="61"/>
  <c r="E389" i="61"/>
  <c r="E416" i="61"/>
  <c r="E434" i="61"/>
  <c r="E476" i="61"/>
  <c r="E510" i="61"/>
  <c r="E5" i="61"/>
  <c r="E12" i="61"/>
  <c r="E19" i="61"/>
  <c r="E26" i="61"/>
  <c r="E33" i="61"/>
  <c r="E40" i="61"/>
  <c r="E47" i="61"/>
  <c r="E54" i="61"/>
  <c r="E61" i="61"/>
  <c r="E68" i="61"/>
  <c r="E75" i="61"/>
  <c r="E89" i="61"/>
  <c r="E96" i="61"/>
  <c r="E103" i="61"/>
  <c r="E110" i="61"/>
  <c r="E117" i="61"/>
  <c r="E124" i="61"/>
  <c r="E131" i="61"/>
  <c r="E138" i="61"/>
  <c r="E145" i="61"/>
  <c r="E152" i="61"/>
  <c r="E159" i="61"/>
  <c r="E173" i="61"/>
  <c r="E180" i="61"/>
  <c r="E187" i="61"/>
  <c r="E216" i="61"/>
  <c r="E274" i="61"/>
  <c r="E348" i="61"/>
  <c r="E592" i="61"/>
  <c r="E608" i="61"/>
  <c r="A167" i="59" l="1"/>
  <c r="F167" i="59" s="1"/>
  <c r="A166" i="59"/>
  <c r="A165" i="59"/>
  <c r="A247" i="59" s="1"/>
  <c r="A164" i="59"/>
  <c r="A246" i="59" s="1"/>
  <c r="A328" i="59" s="1"/>
  <c r="A410" i="59" s="1"/>
  <c r="A163" i="59"/>
  <c r="F163" i="59" s="1"/>
  <c r="A162" i="59"/>
  <c r="A161" i="59"/>
  <c r="A243" i="59" s="1"/>
  <c r="A325" i="59" s="1"/>
  <c r="A160" i="59"/>
  <c r="A159" i="59"/>
  <c r="A241" i="59" s="1"/>
  <c r="A158" i="59"/>
  <c r="A240" i="59" s="1"/>
  <c r="F240" i="59" s="1"/>
  <c r="A157" i="59"/>
  <c r="F157" i="59" s="1"/>
  <c r="A156" i="59"/>
  <c r="F156" i="59" s="1"/>
  <c r="A155" i="59"/>
  <c r="A237" i="59" s="1"/>
  <c r="A154" i="59"/>
  <c r="A236" i="59" s="1"/>
  <c r="F236" i="59" s="1"/>
  <c r="A153" i="59"/>
  <c r="A152" i="59"/>
  <c r="F152" i="59" s="1"/>
  <c r="A151" i="59"/>
  <c r="A233" i="59" s="1"/>
  <c r="A150" i="59"/>
  <c r="A149" i="59"/>
  <c r="A231" i="59" s="1"/>
  <c r="A313" i="59" s="1"/>
  <c r="A148" i="59"/>
  <c r="A230" i="59" s="1"/>
  <c r="A147" i="59"/>
  <c r="A146" i="59"/>
  <c r="A145" i="59"/>
  <c r="A227" i="59" s="1"/>
  <c r="A144" i="59"/>
  <c r="A143" i="59"/>
  <c r="A225" i="59" s="1"/>
  <c r="A307" i="59" s="1"/>
  <c r="A142" i="59"/>
  <c r="A224" i="59" s="1"/>
  <c r="A306" i="59" s="1"/>
  <c r="A141" i="59"/>
  <c r="A223" i="59" s="1"/>
  <c r="F223" i="59" s="1"/>
  <c r="A140" i="59"/>
  <c r="A222" i="59" s="1"/>
  <c r="A139" i="59"/>
  <c r="F139" i="59" s="1"/>
  <c r="A138" i="59"/>
  <c r="A220" i="59" s="1"/>
  <c r="A137" i="59"/>
  <c r="A136" i="59"/>
  <c r="A218" i="59" s="1"/>
  <c r="A300" i="59" s="1"/>
  <c r="A382" i="59" s="1"/>
  <c r="A135" i="59"/>
  <c r="A217" i="59" s="1"/>
  <c r="A299" i="59" s="1"/>
  <c r="A134" i="59"/>
  <c r="A216" i="59" s="1"/>
  <c r="A133" i="59"/>
  <c r="A215" i="59" s="1"/>
  <c r="A297" i="59" s="1"/>
  <c r="A132" i="59"/>
  <c r="A214" i="59" s="1"/>
  <c r="A131" i="59"/>
  <c r="A130" i="59"/>
  <c r="A212" i="59" s="1"/>
  <c r="F212" i="59" s="1"/>
  <c r="A129" i="59"/>
  <c r="A211" i="59" s="1"/>
  <c r="A128" i="59"/>
  <c r="A210" i="59" s="1"/>
  <c r="A292" i="59" s="1"/>
  <c r="A127" i="59"/>
  <c r="F127" i="59" s="1"/>
  <c r="A126" i="59"/>
  <c r="A208" i="59" s="1"/>
  <c r="F208" i="59" s="1"/>
  <c r="A125" i="59"/>
  <c r="A207" i="59" s="1"/>
  <c r="A124" i="59"/>
  <c r="A206" i="59" s="1"/>
  <c r="A123" i="59"/>
  <c r="F123" i="59" s="1"/>
  <c r="A122" i="59"/>
  <c r="A204" i="59" s="1"/>
  <c r="A121" i="59"/>
  <c r="A203" i="59" s="1"/>
  <c r="A120" i="59"/>
  <c r="A202" i="59" s="1"/>
  <c r="A119" i="59"/>
  <c r="A118" i="59"/>
  <c r="A200" i="59" s="1"/>
  <c r="A117" i="59"/>
  <c r="A116" i="59"/>
  <c r="A115" i="59"/>
  <c r="A114" i="59"/>
  <c r="A196" i="59" s="1"/>
  <c r="A113" i="59"/>
  <c r="A195" i="59" s="1"/>
  <c r="A112" i="59"/>
  <c r="A194" i="59" s="1"/>
  <c r="A111" i="59"/>
  <c r="A110" i="59"/>
  <c r="A192" i="59" s="1"/>
  <c r="A109" i="59"/>
  <c r="A191" i="59" s="1"/>
  <c r="A108" i="59"/>
  <c r="A107" i="59"/>
  <c r="A189" i="59" s="1"/>
  <c r="A271" i="59" s="1"/>
  <c r="A106" i="59"/>
  <c r="A188" i="59" s="1"/>
  <c r="A105" i="59"/>
  <c r="A187" i="59" s="1"/>
  <c r="A104" i="59"/>
  <c r="A186" i="59" s="1"/>
  <c r="A103" i="59"/>
  <c r="A102" i="59"/>
  <c r="A184" i="59" s="1"/>
  <c r="A101" i="59"/>
  <c r="A100" i="59"/>
  <c r="A182" i="59" s="1"/>
  <c r="A264" i="59" s="1"/>
  <c r="F264" i="59" s="1"/>
  <c r="A99" i="59"/>
  <c r="A181" i="59" s="1"/>
  <c r="A98" i="59"/>
  <c r="A180" i="59" s="1"/>
  <c r="F180" i="59" s="1"/>
  <c r="A97" i="59"/>
  <c r="A179" i="59" s="1"/>
  <c r="A96" i="59"/>
  <c r="A95" i="59"/>
  <c r="A177" i="59" s="1"/>
  <c r="A94" i="59"/>
  <c r="F94" i="59" s="1"/>
  <c r="A93" i="59"/>
  <c r="A92" i="59"/>
  <c r="F92" i="59" s="1"/>
  <c r="A91" i="59"/>
  <c r="A173" i="59" s="1"/>
  <c r="A90" i="59"/>
  <c r="A172" i="59" s="1"/>
  <c r="A89" i="59"/>
  <c r="A171" i="59" s="1"/>
  <c r="A88" i="59"/>
  <c r="A87" i="59"/>
  <c r="A169" i="59" s="1"/>
  <c r="A86" i="59"/>
  <c r="A168" i="59" s="1"/>
  <c r="F85" i="59"/>
  <c r="F84" i="59"/>
  <c r="F83" i="59"/>
  <c r="F82" i="59"/>
  <c r="F81" i="59"/>
  <c r="F80" i="59"/>
  <c r="F79" i="59"/>
  <c r="F78" i="59"/>
  <c r="F77" i="59"/>
  <c r="F76" i="59"/>
  <c r="F75" i="59"/>
  <c r="F74" i="59"/>
  <c r="F73" i="59"/>
  <c r="F72" i="59"/>
  <c r="F71" i="59"/>
  <c r="F70" i="59"/>
  <c r="F69" i="59"/>
  <c r="F68" i="59"/>
  <c r="F67" i="59"/>
  <c r="F66" i="59"/>
  <c r="F65" i="59"/>
  <c r="F64" i="59"/>
  <c r="F63" i="59"/>
  <c r="F62" i="59"/>
  <c r="F61" i="59"/>
  <c r="F60" i="59"/>
  <c r="F59" i="59"/>
  <c r="F58" i="59"/>
  <c r="F57" i="59"/>
  <c r="F56" i="59"/>
  <c r="F55" i="59"/>
  <c r="F54" i="59"/>
  <c r="F53" i="59"/>
  <c r="F52" i="59"/>
  <c r="F51" i="59"/>
  <c r="F50" i="59"/>
  <c r="F49" i="59"/>
  <c r="F48" i="59"/>
  <c r="F47" i="59"/>
  <c r="F46" i="59"/>
  <c r="F45" i="59"/>
  <c r="F44" i="59"/>
  <c r="F43" i="59"/>
  <c r="F42" i="59"/>
  <c r="F41" i="59"/>
  <c r="F40" i="59"/>
  <c r="F39" i="59"/>
  <c r="F38" i="59"/>
  <c r="F37" i="59"/>
  <c r="F36" i="59"/>
  <c r="F35" i="59"/>
  <c r="F34" i="59"/>
  <c r="F33" i="59"/>
  <c r="F32" i="59"/>
  <c r="F31" i="59"/>
  <c r="F30" i="59"/>
  <c r="F29" i="59"/>
  <c r="F28" i="59"/>
  <c r="F27" i="59"/>
  <c r="F26" i="59"/>
  <c r="F25" i="59"/>
  <c r="F24" i="59"/>
  <c r="F23" i="59"/>
  <c r="F22" i="59"/>
  <c r="F21" i="59"/>
  <c r="F20" i="59"/>
  <c r="F19" i="59"/>
  <c r="F18" i="59"/>
  <c r="F17" i="59"/>
  <c r="F16" i="59"/>
  <c r="F15" i="59"/>
  <c r="F14" i="59"/>
  <c r="F13" i="59"/>
  <c r="F12" i="59"/>
  <c r="F11" i="59"/>
  <c r="F10" i="59"/>
  <c r="F9" i="59"/>
  <c r="F8" i="59"/>
  <c r="F7" i="59"/>
  <c r="F6" i="59"/>
  <c r="F5" i="59"/>
  <c r="F4" i="59"/>
  <c r="A167" i="58"/>
  <c r="A166" i="58"/>
  <c r="A165" i="58"/>
  <c r="A247" i="58" s="1"/>
  <c r="F247" i="58" s="1"/>
  <c r="A164" i="58"/>
  <c r="A246" i="58" s="1"/>
  <c r="A163" i="58"/>
  <c r="F163" i="58" s="1"/>
  <c r="A162" i="58"/>
  <c r="F162" i="58" s="1"/>
  <c r="A161" i="58"/>
  <c r="F161" i="58" s="1"/>
  <c r="A160" i="58"/>
  <c r="A242" i="58" s="1"/>
  <c r="A159" i="58"/>
  <c r="A158" i="58"/>
  <c r="A240" i="58" s="1"/>
  <c r="A157" i="58"/>
  <c r="F157" i="58" s="1"/>
  <c r="A156" i="58"/>
  <c r="A238" i="58" s="1"/>
  <c r="A155" i="58"/>
  <c r="F155" i="58" s="1"/>
  <c r="A154" i="58"/>
  <c r="A236" i="58" s="1"/>
  <c r="A153" i="58"/>
  <c r="F153" i="58" s="1"/>
  <c r="A152" i="58"/>
  <c r="A151" i="58"/>
  <c r="A150" i="58"/>
  <c r="A149" i="58"/>
  <c r="A148" i="58"/>
  <c r="A230" i="58" s="1"/>
  <c r="A147" i="58"/>
  <c r="A229" i="58" s="1"/>
  <c r="A146" i="58"/>
  <c r="F146" i="58" s="1"/>
  <c r="A145" i="58"/>
  <c r="A144" i="58"/>
  <c r="F144" i="58" s="1"/>
  <c r="A143" i="58"/>
  <c r="A142" i="58"/>
  <c r="A224" i="58" s="1"/>
  <c r="A141" i="58"/>
  <c r="A223" i="58" s="1"/>
  <c r="A140" i="58"/>
  <c r="A222" i="58" s="1"/>
  <c r="A304" i="58" s="1"/>
  <c r="A139" i="58"/>
  <c r="A138" i="58"/>
  <c r="A220" i="58" s="1"/>
  <c r="F220" i="58" s="1"/>
  <c r="A137" i="58"/>
  <c r="A219" i="58" s="1"/>
  <c r="A301" i="58" s="1"/>
  <c r="A136" i="58"/>
  <c r="A218" i="58" s="1"/>
  <c r="A135" i="58"/>
  <c r="A134" i="58"/>
  <c r="A216" i="58" s="1"/>
  <c r="A133" i="58"/>
  <c r="A215" i="58" s="1"/>
  <c r="F215" i="58" s="1"/>
  <c r="A132" i="58"/>
  <c r="A214" i="58" s="1"/>
  <c r="A131" i="58"/>
  <c r="F131" i="58" s="1"/>
  <c r="A130" i="58"/>
  <c r="A212" i="58" s="1"/>
  <c r="A129" i="58"/>
  <c r="A128" i="58"/>
  <c r="F128" i="58" s="1"/>
  <c r="A127" i="58"/>
  <c r="A209" i="58" s="1"/>
  <c r="A291" i="58" s="1"/>
  <c r="A126" i="58"/>
  <c r="A208" i="58" s="1"/>
  <c r="A125" i="58"/>
  <c r="A207" i="58" s="1"/>
  <c r="A124" i="58"/>
  <c r="A206" i="58" s="1"/>
  <c r="A123" i="58"/>
  <c r="A122" i="58"/>
  <c r="A204" i="58" s="1"/>
  <c r="F204" i="58" s="1"/>
  <c r="A121" i="58"/>
  <c r="A120" i="58"/>
  <c r="A119" i="58"/>
  <c r="A118" i="58"/>
  <c r="A117" i="58"/>
  <c r="F117" i="58" s="1"/>
  <c r="A116" i="58"/>
  <c r="A115" i="58"/>
  <c r="F115" i="58" s="1"/>
  <c r="A114" i="58"/>
  <c r="A196" i="58" s="1"/>
  <c r="A113" i="58"/>
  <c r="A112" i="58"/>
  <c r="A194" i="58" s="1"/>
  <c r="A111" i="58"/>
  <c r="A193" i="58" s="1"/>
  <c r="A275" i="58" s="1"/>
  <c r="A110" i="58"/>
  <c r="F110" i="58" s="1"/>
  <c r="A109" i="58"/>
  <c r="A191" i="58" s="1"/>
  <c r="A273" i="58" s="1"/>
  <c r="A108" i="58"/>
  <c r="A107" i="58"/>
  <c r="A189" i="58" s="1"/>
  <c r="A271" i="58" s="1"/>
  <c r="A106" i="58"/>
  <c r="A105" i="58"/>
  <c r="A187" i="58" s="1"/>
  <c r="A104" i="58"/>
  <c r="A186" i="58" s="1"/>
  <c r="A103" i="58"/>
  <c r="A102" i="58"/>
  <c r="A184" i="58" s="1"/>
  <c r="A266" i="58" s="1"/>
  <c r="A348" i="58" s="1"/>
  <c r="A101" i="58"/>
  <c r="A183" i="58" s="1"/>
  <c r="A100" i="58"/>
  <c r="A99" i="58"/>
  <c r="A181" i="58" s="1"/>
  <c r="A263" i="58" s="1"/>
  <c r="A98" i="58"/>
  <c r="A97" i="58"/>
  <c r="F97" i="58" s="1"/>
  <c r="A96" i="58"/>
  <c r="A178" i="58" s="1"/>
  <c r="A95" i="58"/>
  <c r="F95" i="58" s="1"/>
  <c r="A94" i="58"/>
  <c r="A93" i="58"/>
  <c r="A92" i="58"/>
  <c r="A174" i="58" s="1"/>
  <c r="A91" i="58"/>
  <c r="A90" i="58"/>
  <c r="A89" i="58"/>
  <c r="A88" i="58"/>
  <c r="F88" i="58" s="1"/>
  <c r="A87" i="58"/>
  <c r="A86" i="58"/>
  <c r="F85" i="58"/>
  <c r="F84" i="58"/>
  <c r="F83" i="58"/>
  <c r="F82" i="58"/>
  <c r="F81" i="58"/>
  <c r="F80" i="58"/>
  <c r="F79" i="58"/>
  <c r="F78" i="58"/>
  <c r="F77" i="58"/>
  <c r="F76" i="58"/>
  <c r="F75" i="58"/>
  <c r="F74" i="58"/>
  <c r="F73" i="58"/>
  <c r="F72" i="58"/>
  <c r="F71" i="58"/>
  <c r="F70" i="58"/>
  <c r="F69" i="58"/>
  <c r="F68" i="58"/>
  <c r="F67" i="58"/>
  <c r="F66" i="58"/>
  <c r="F65" i="58"/>
  <c r="F64" i="58"/>
  <c r="F63" i="58"/>
  <c r="F62" i="58"/>
  <c r="F61" i="58"/>
  <c r="F60" i="58"/>
  <c r="F59" i="58"/>
  <c r="F58" i="58"/>
  <c r="F57" i="58"/>
  <c r="F56" i="58"/>
  <c r="F55" i="58"/>
  <c r="F54" i="58"/>
  <c r="F53" i="58"/>
  <c r="F52" i="58"/>
  <c r="F51" i="58"/>
  <c r="F50" i="58"/>
  <c r="F49" i="58"/>
  <c r="F48" i="58"/>
  <c r="F47" i="58"/>
  <c r="F46" i="58"/>
  <c r="F45" i="58"/>
  <c r="F44" i="58"/>
  <c r="F43" i="58"/>
  <c r="F42" i="58"/>
  <c r="F41" i="58"/>
  <c r="F40" i="58"/>
  <c r="F39" i="58"/>
  <c r="F38" i="58"/>
  <c r="F37" i="58"/>
  <c r="F36" i="58"/>
  <c r="F35" i="58"/>
  <c r="F34" i="58"/>
  <c r="F33" i="58"/>
  <c r="F32" i="58"/>
  <c r="F31" i="58"/>
  <c r="F30" i="58"/>
  <c r="F29" i="58"/>
  <c r="F28" i="58"/>
  <c r="F27" i="58"/>
  <c r="F26" i="58"/>
  <c r="F25" i="58"/>
  <c r="F24" i="58"/>
  <c r="F23" i="58"/>
  <c r="F22" i="58"/>
  <c r="F21" i="58"/>
  <c r="F20" i="58"/>
  <c r="F19" i="58"/>
  <c r="F18" i="58"/>
  <c r="F17" i="58"/>
  <c r="F16" i="58"/>
  <c r="F15" i="58"/>
  <c r="F14" i="58"/>
  <c r="F13" i="58"/>
  <c r="F12" i="58"/>
  <c r="F11" i="58"/>
  <c r="F10" i="58"/>
  <c r="F9" i="58"/>
  <c r="F8" i="58"/>
  <c r="F7" i="58"/>
  <c r="F6" i="58"/>
  <c r="F5" i="58"/>
  <c r="F4" i="58"/>
  <c r="A167" i="57"/>
  <c r="F167" i="57" s="1"/>
  <c r="A166" i="57"/>
  <c r="A165" i="57"/>
  <c r="A164" i="57"/>
  <c r="A246" i="57" s="1"/>
  <c r="F246" i="57" s="1"/>
  <c r="A163" i="57"/>
  <c r="A245" i="57" s="1"/>
  <c r="A162" i="57"/>
  <c r="F162" i="57" s="1"/>
  <c r="A161" i="57"/>
  <c r="A160" i="57"/>
  <c r="A242" i="57" s="1"/>
  <c r="A159" i="57"/>
  <c r="F159" i="57" s="1"/>
  <c r="A158" i="57"/>
  <c r="A157" i="57"/>
  <c r="A156" i="57"/>
  <c r="A155" i="57"/>
  <c r="A237" i="57" s="1"/>
  <c r="A319" i="57" s="1"/>
  <c r="A154" i="57"/>
  <c r="A153" i="57"/>
  <c r="A235" i="57" s="1"/>
  <c r="A152" i="57"/>
  <c r="F152" i="57" s="1"/>
  <c r="A151" i="57"/>
  <c r="A150" i="57"/>
  <c r="F150" i="57" s="1"/>
  <c r="A149" i="57"/>
  <c r="A231" i="57" s="1"/>
  <c r="F231" i="57" s="1"/>
  <c r="A148" i="57"/>
  <c r="A147" i="57"/>
  <c r="A146" i="57"/>
  <c r="A228" i="57" s="1"/>
  <c r="A310" i="57" s="1"/>
  <c r="A145" i="57"/>
  <c r="A227" i="57" s="1"/>
  <c r="A309" i="57" s="1"/>
  <c r="A144" i="57"/>
  <c r="A143" i="57"/>
  <c r="F143" i="57" s="1"/>
  <c r="A142" i="57"/>
  <c r="A224" i="57" s="1"/>
  <c r="A306" i="57" s="1"/>
  <c r="A141" i="57"/>
  <c r="A223" i="57" s="1"/>
  <c r="A140" i="57"/>
  <c r="F140" i="57" s="1"/>
  <c r="A139" i="57"/>
  <c r="A221" i="57" s="1"/>
  <c r="A138" i="57"/>
  <c r="A137" i="57"/>
  <c r="A219" i="57" s="1"/>
  <c r="A301" i="57" s="1"/>
  <c r="F301" i="57" s="1"/>
  <c r="A136" i="57"/>
  <c r="A218" i="57" s="1"/>
  <c r="A135" i="57"/>
  <c r="A134" i="57"/>
  <c r="F134" i="57" s="1"/>
  <c r="A133" i="57"/>
  <c r="A215" i="57" s="1"/>
  <c r="A132" i="57"/>
  <c r="F132" i="57" s="1"/>
  <c r="A131" i="57"/>
  <c r="A130" i="57"/>
  <c r="F130" i="57" s="1"/>
  <c r="A129" i="57"/>
  <c r="A211" i="57" s="1"/>
  <c r="A128" i="57"/>
  <c r="A210" i="57" s="1"/>
  <c r="A292" i="57" s="1"/>
  <c r="A127" i="57"/>
  <c r="A209" i="57" s="1"/>
  <c r="A126" i="57"/>
  <c r="A208" i="57" s="1"/>
  <c r="A125" i="57"/>
  <c r="F125" i="57" s="1"/>
  <c r="A124" i="57"/>
  <c r="A206" i="57" s="1"/>
  <c r="F206" i="57" s="1"/>
  <c r="A123" i="57"/>
  <c r="A122" i="57"/>
  <c r="A121" i="57"/>
  <c r="A120" i="57"/>
  <c r="A119" i="57"/>
  <c r="F119" i="57" s="1"/>
  <c r="A118" i="57"/>
  <c r="A117" i="57"/>
  <c r="A199" i="57" s="1"/>
  <c r="A281" i="57" s="1"/>
  <c r="A363" i="57" s="1"/>
  <c r="F363" i="57" s="1"/>
  <c r="A116" i="57"/>
  <c r="A198" i="57" s="1"/>
  <c r="A115" i="57"/>
  <c r="A197" i="57" s="1"/>
  <c r="A114" i="57"/>
  <c r="A196" i="57" s="1"/>
  <c r="A113" i="57"/>
  <c r="A195" i="57" s="1"/>
  <c r="F195" i="57" s="1"/>
  <c r="A112" i="57"/>
  <c r="A194" i="57" s="1"/>
  <c r="A111" i="57"/>
  <c r="F111" i="57" s="1"/>
  <c r="A110" i="57"/>
  <c r="A109" i="57"/>
  <c r="A191" i="57" s="1"/>
  <c r="A108" i="57"/>
  <c r="F108" i="57" s="1"/>
  <c r="A107" i="57"/>
  <c r="A106" i="57"/>
  <c r="A188" i="57" s="1"/>
  <c r="A105" i="57"/>
  <c r="A104" i="57"/>
  <c r="A103" i="57"/>
  <c r="A185" i="57" s="1"/>
  <c r="A102" i="57"/>
  <c r="F102" i="57" s="1"/>
  <c r="A101" i="57"/>
  <c r="A100" i="57"/>
  <c r="A182" i="57" s="1"/>
  <c r="A99" i="57"/>
  <c r="A181" i="57" s="1"/>
  <c r="A263" i="57" s="1"/>
  <c r="F263" i="57" s="1"/>
  <c r="A98" i="57"/>
  <c r="A180" i="57" s="1"/>
  <c r="A97" i="57"/>
  <c r="A179" i="57" s="1"/>
  <c r="F179" i="57" s="1"/>
  <c r="A96" i="57"/>
  <c r="A95" i="57"/>
  <c r="A177" i="57" s="1"/>
  <c r="A94" i="57"/>
  <c r="F94" i="57" s="1"/>
  <c r="A93" i="57"/>
  <c r="A92" i="57"/>
  <c r="A174" i="57" s="1"/>
  <c r="A91" i="57"/>
  <c r="A90" i="57"/>
  <c r="A172" i="57" s="1"/>
  <c r="A89" i="57"/>
  <c r="A88" i="57"/>
  <c r="F88" i="57" s="1"/>
  <c r="A87" i="57"/>
  <c r="A169" i="57" s="1"/>
  <c r="A251" i="57" s="1"/>
  <c r="A86" i="57"/>
  <c r="F86" i="57" s="1"/>
  <c r="F85" i="57"/>
  <c r="F84" i="57"/>
  <c r="F83" i="57"/>
  <c r="F82" i="57"/>
  <c r="F81" i="57"/>
  <c r="F80" i="57"/>
  <c r="F79" i="57"/>
  <c r="F78" i="57"/>
  <c r="F77" i="57"/>
  <c r="F76" i="57"/>
  <c r="F75" i="57"/>
  <c r="F74" i="57"/>
  <c r="F73" i="57"/>
  <c r="F72" i="57"/>
  <c r="F71" i="57"/>
  <c r="F70" i="57"/>
  <c r="F69" i="57"/>
  <c r="F68" i="57"/>
  <c r="F67" i="57"/>
  <c r="F66" i="57"/>
  <c r="F65" i="57"/>
  <c r="F64" i="57"/>
  <c r="F63" i="57"/>
  <c r="F62" i="57"/>
  <c r="F61" i="57"/>
  <c r="F60" i="57"/>
  <c r="F59" i="57"/>
  <c r="F58" i="57"/>
  <c r="F57" i="57"/>
  <c r="F56" i="57"/>
  <c r="F55" i="57"/>
  <c r="F54" i="57"/>
  <c r="F53" i="57"/>
  <c r="F52" i="57"/>
  <c r="F51" i="57"/>
  <c r="F50" i="57"/>
  <c r="F49" i="57"/>
  <c r="F48" i="57"/>
  <c r="F47" i="57"/>
  <c r="F46" i="57"/>
  <c r="F45" i="57"/>
  <c r="F44" i="57"/>
  <c r="F43" i="57"/>
  <c r="F42" i="57"/>
  <c r="F41" i="57"/>
  <c r="F40" i="57"/>
  <c r="F39" i="57"/>
  <c r="F38" i="57"/>
  <c r="F37" i="57"/>
  <c r="F36" i="57"/>
  <c r="F35" i="57"/>
  <c r="F34" i="57"/>
  <c r="F33" i="57"/>
  <c r="F32" i="57"/>
  <c r="F31" i="57"/>
  <c r="F30" i="57"/>
  <c r="F29" i="57"/>
  <c r="F28" i="57"/>
  <c r="F27" i="57"/>
  <c r="F26" i="57"/>
  <c r="F25" i="57"/>
  <c r="F24" i="57"/>
  <c r="F23" i="57"/>
  <c r="F22" i="57"/>
  <c r="F21" i="57"/>
  <c r="F20" i="57"/>
  <c r="F19" i="57"/>
  <c r="F18" i="57"/>
  <c r="F17" i="57"/>
  <c r="F16" i="57"/>
  <c r="F15" i="57"/>
  <c r="F14" i="57"/>
  <c r="F13" i="57"/>
  <c r="F12" i="57"/>
  <c r="F11" i="57"/>
  <c r="F10" i="57"/>
  <c r="F9" i="57"/>
  <c r="F8" i="57"/>
  <c r="F7" i="57"/>
  <c r="F6" i="57"/>
  <c r="F5" i="57"/>
  <c r="F4" i="57"/>
  <c r="A167" i="56"/>
  <c r="A249" i="56" s="1"/>
  <c r="A166" i="56"/>
  <c r="F166" i="56" s="1"/>
  <c r="A165" i="56"/>
  <c r="A247" i="56" s="1"/>
  <c r="A164" i="56"/>
  <c r="A246" i="56" s="1"/>
  <c r="A328" i="56" s="1"/>
  <c r="A163" i="56"/>
  <c r="A245" i="56" s="1"/>
  <c r="A162" i="56"/>
  <c r="F162" i="56" s="1"/>
  <c r="A161" i="56"/>
  <c r="A243" i="56" s="1"/>
  <c r="A160" i="56"/>
  <c r="A159" i="56"/>
  <c r="F159" i="56" s="1"/>
  <c r="A158" i="56"/>
  <c r="A240" i="56" s="1"/>
  <c r="A322" i="56" s="1"/>
  <c r="A157" i="56"/>
  <c r="A156" i="56"/>
  <c r="A155" i="56"/>
  <c r="A237" i="56" s="1"/>
  <c r="A154" i="56"/>
  <c r="A236" i="56" s="1"/>
  <c r="A318" i="56" s="1"/>
  <c r="A153" i="56"/>
  <c r="A235" i="56" s="1"/>
  <c r="A152" i="56"/>
  <c r="F152" i="56" s="1"/>
  <c r="A151" i="56"/>
  <c r="A150" i="56"/>
  <c r="F150" i="56" s="1"/>
  <c r="A149" i="56"/>
  <c r="A231" i="56" s="1"/>
  <c r="A148" i="56"/>
  <c r="A147" i="56"/>
  <c r="A229" i="56" s="1"/>
  <c r="A146" i="56"/>
  <c r="A228" i="56" s="1"/>
  <c r="A310" i="56" s="1"/>
  <c r="A145" i="56"/>
  <c r="F145" i="56" s="1"/>
  <c r="A144" i="56"/>
  <c r="A226" i="56" s="1"/>
  <c r="A143" i="56"/>
  <c r="A225" i="56" s="1"/>
  <c r="A307" i="56" s="1"/>
  <c r="A142" i="56"/>
  <c r="A224" i="56" s="1"/>
  <c r="A141" i="56"/>
  <c r="A140" i="56"/>
  <c r="A139" i="56"/>
  <c r="A221" i="56" s="1"/>
  <c r="F221" i="56" s="1"/>
  <c r="A138" i="56"/>
  <c r="A137" i="56"/>
  <c r="A219" i="56" s="1"/>
  <c r="A136" i="56"/>
  <c r="A135" i="56"/>
  <c r="F135" i="56" s="1"/>
  <c r="A134" i="56"/>
  <c r="A216" i="56" s="1"/>
  <c r="A133" i="56"/>
  <c r="A215" i="56" s="1"/>
  <c r="A297" i="56" s="1"/>
  <c r="A132" i="56"/>
  <c r="A131" i="56"/>
  <c r="A213" i="56" s="1"/>
  <c r="F213" i="56" s="1"/>
  <c r="A130" i="56"/>
  <c r="A212" i="56" s="1"/>
  <c r="A129" i="56"/>
  <c r="F129" i="56" s="1"/>
  <c r="A128" i="56"/>
  <c r="A210" i="56" s="1"/>
  <c r="F210" i="56" s="1"/>
  <c r="A127" i="56"/>
  <c r="F127" i="56" s="1"/>
  <c r="A126" i="56"/>
  <c r="A125" i="56"/>
  <c r="A124" i="56"/>
  <c r="A206" i="56" s="1"/>
  <c r="F206" i="56" s="1"/>
  <c r="A123" i="56"/>
  <c r="A205" i="56" s="1"/>
  <c r="A122" i="56"/>
  <c r="F122" i="56" s="1"/>
  <c r="A121" i="56"/>
  <c r="A120" i="56"/>
  <c r="A119" i="56"/>
  <c r="F119" i="56" s="1"/>
  <c r="A118" i="56"/>
  <c r="A117" i="56"/>
  <c r="A116" i="56"/>
  <c r="A198" i="56" s="1"/>
  <c r="F198" i="56" s="1"/>
  <c r="A115" i="56"/>
  <c r="A197" i="56" s="1"/>
  <c r="A279" i="56" s="1"/>
  <c r="A361" i="56" s="1"/>
  <c r="F361" i="56" s="1"/>
  <c r="A114" i="56"/>
  <c r="F114" i="56" s="1"/>
  <c r="A113" i="56"/>
  <c r="A112" i="56"/>
  <c r="A111" i="56"/>
  <c r="A193" i="56" s="1"/>
  <c r="A275" i="56" s="1"/>
  <c r="F275" i="56" s="1"/>
  <c r="A110" i="56"/>
  <c r="F110" i="56" s="1"/>
  <c r="A109" i="56"/>
  <c r="A108" i="56"/>
  <c r="A190" i="56" s="1"/>
  <c r="A107" i="56"/>
  <c r="A106" i="56"/>
  <c r="A188" i="56" s="1"/>
  <c r="F188" i="56" s="1"/>
  <c r="A105" i="56"/>
  <c r="A187" i="56" s="1"/>
  <c r="A104" i="56"/>
  <c r="A103" i="56"/>
  <c r="A185" i="56" s="1"/>
  <c r="A267" i="56" s="1"/>
  <c r="A102" i="56"/>
  <c r="A184" i="56" s="1"/>
  <c r="A266" i="56" s="1"/>
  <c r="A101" i="56"/>
  <c r="A100" i="56"/>
  <c r="A182" i="56" s="1"/>
  <c r="A99" i="56"/>
  <c r="F99" i="56" s="1"/>
  <c r="A98" i="56"/>
  <c r="A180" i="56" s="1"/>
  <c r="A97" i="56"/>
  <c r="A96" i="56"/>
  <c r="A95" i="56"/>
  <c r="F95" i="56" s="1"/>
  <c r="A94" i="56"/>
  <c r="A93" i="56"/>
  <c r="F93" i="56" s="1"/>
  <c r="A92" i="56"/>
  <c r="A91" i="56"/>
  <c r="A173" i="56" s="1"/>
  <c r="A90" i="56"/>
  <c r="A89" i="56"/>
  <c r="A171" i="56" s="1"/>
  <c r="A88" i="56"/>
  <c r="A87" i="56"/>
  <c r="A86" i="56"/>
  <c r="A168" i="56" s="1"/>
  <c r="F85" i="56"/>
  <c r="F84" i="56"/>
  <c r="F83" i="56"/>
  <c r="F82" i="56"/>
  <c r="F81" i="56"/>
  <c r="F80" i="56"/>
  <c r="F79" i="56"/>
  <c r="F78" i="56"/>
  <c r="F77" i="56"/>
  <c r="F76" i="56"/>
  <c r="F75" i="56"/>
  <c r="F74" i="56"/>
  <c r="F73" i="56"/>
  <c r="F72" i="56"/>
  <c r="F71" i="56"/>
  <c r="F70" i="56"/>
  <c r="F69" i="56"/>
  <c r="F68" i="56"/>
  <c r="F67" i="56"/>
  <c r="F66" i="56"/>
  <c r="F65" i="56"/>
  <c r="F64" i="56"/>
  <c r="F63" i="56"/>
  <c r="F62" i="56"/>
  <c r="F61" i="56"/>
  <c r="F60" i="56"/>
  <c r="F59" i="56"/>
  <c r="F58" i="56"/>
  <c r="F57" i="56"/>
  <c r="F56" i="56"/>
  <c r="F55" i="56"/>
  <c r="F54" i="56"/>
  <c r="F53" i="56"/>
  <c r="F52" i="56"/>
  <c r="F51" i="56"/>
  <c r="F50" i="56"/>
  <c r="F49" i="56"/>
  <c r="F48" i="56"/>
  <c r="F47" i="56"/>
  <c r="F46" i="56"/>
  <c r="F45" i="56"/>
  <c r="F44" i="56"/>
  <c r="F43" i="56"/>
  <c r="F42" i="56"/>
  <c r="F41" i="56"/>
  <c r="F40" i="56"/>
  <c r="F39" i="56"/>
  <c r="F38" i="56"/>
  <c r="F37" i="56"/>
  <c r="F36" i="56"/>
  <c r="F35" i="56"/>
  <c r="F34" i="56"/>
  <c r="F33" i="56"/>
  <c r="F32" i="56"/>
  <c r="F31" i="56"/>
  <c r="F30" i="56"/>
  <c r="F29" i="56"/>
  <c r="F28" i="56"/>
  <c r="F27" i="56"/>
  <c r="F26" i="56"/>
  <c r="F25" i="56"/>
  <c r="F24" i="56"/>
  <c r="F23" i="56"/>
  <c r="F22" i="56"/>
  <c r="F21" i="56"/>
  <c r="F20" i="56"/>
  <c r="F19" i="56"/>
  <c r="F18" i="56"/>
  <c r="F17" i="56"/>
  <c r="F16" i="56"/>
  <c r="F15" i="56"/>
  <c r="F14" i="56"/>
  <c r="F13" i="56"/>
  <c r="F12" i="56"/>
  <c r="F11" i="56"/>
  <c r="F10" i="56"/>
  <c r="F9" i="56"/>
  <c r="F8" i="56"/>
  <c r="F7" i="56"/>
  <c r="F6" i="56"/>
  <c r="F5" i="56"/>
  <c r="F4" i="56"/>
  <c r="A167" i="55"/>
  <c r="A249" i="55" s="1"/>
  <c r="A331" i="55" s="1"/>
  <c r="A413" i="55" s="1"/>
  <c r="A166" i="55"/>
  <c r="A248" i="55" s="1"/>
  <c r="A330" i="55" s="1"/>
  <c r="A165" i="55"/>
  <c r="A247" i="55" s="1"/>
  <c r="A329" i="55" s="1"/>
  <c r="A411" i="55" s="1"/>
  <c r="A164" i="55"/>
  <c r="F164" i="55" s="1"/>
  <c r="A163" i="55"/>
  <c r="A245" i="55" s="1"/>
  <c r="A162" i="55"/>
  <c r="A244" i="55" s="1"/>
  <c r="A161" i="55"/>
  <c r="A160" i="55"/>
  <c r="A159" i="55"/>
  <c r="A241" i="55" s="1"/>
  <c r="A323" i="55" s="1"/>
  <c r="F323" i="55" s="1"/>
  <c r="A158" i="55"/>
  <c r="A240" i="55" s="1"/>
  <c r="A322" i="55" s="1"/>
  <c r="A157" i="55"/>
  <c r="A239" i="55" s="1"/>
  <c r="A156" i="55"/>
  <c r="A238" i="55" s="1"/>
  <c r="A155" i="55"/>
  <c r="A154" i="55"/>
  <c r="A153" i="55"/>
  <c r="F153" i="55" s="1"/>
  <c r="A152" i="55"/>
  <c r="A234" i="55" s="1"/>
  <c r="A151" i="55"/>
  <c r="A233" i="55" s="1"/>
  <c r="F233" i="55" s="1"/>
  <c r="A150" i="55"/>
  <c r="A149" i="55"/>
  <c r="F149" i="55" s="1"/>
  <c r="A148" i="55"/>
  <c r="A147" i="55"/>
  <c r="A146" i="55"/>
  <c r="A145" i="55"/>
  <c r="A227" i="55" s="1"/>
  <c r="F227" i="55" s="1"/>
  <c r="A144" i="55"/>
  <c r="F144" i="55" s="1"/>
  <c r="A143" i="55"/>
  <c r="A225" i="55" s="1"/>
  <c r="A307" i="55" s="1"/>
  <c r="A142" i="55"/>
  <c r="F142" i="55" s="1"/>
  <c r="A141" i="55"/>
  <c r="A223" i="55" s="1"/>
  <c r="A140" i="55"/>
  <c r="A222" i="55" s="1"/>
  <c r="F222" i="55" s="1"/>
  <c r="A139" i="55"/>
  <c r="A221" i="55" s="1"/>
  <c r="A138" i="55"/>
  <c r="F138" i="55" s="1"/>
  <c r="A137" i="55"/>
  <c r="A136" i="55"/>
  <c r="A218" i="55" s="1"/>
  <c r="A135" i="55"/>
  <c r="F135" i="55" s="1"/>
  <c r="A134" i="55"/>
  <c r="A133" i="55"/>
  <c r="A132" i="55"/>
  <c r="A131" i="55"/>
  <c r="F131" i="55" s="1"/>
  <c r="A130" i="55"/>
  <c r="A212" i="55" s="1"/>
  <c r="A129" i="55"/>
  <c r="F129" i="55" s="1"/>
  <c r="A128" i="55"/>
  <c r="A127" i="55"/>
  <c r="A209" i="55" s="1"/>
  <c r="A126" i="55"/>
  <c r="A208" i="55" s="1"/>
  <c r="A125" i="55"/>
  <c r="A207" i="55" s="1"/>
  <c r="A124" i="55"/>
  <c r="A206" i="55" s="1"/>
  <c r="A123" i="55"/>
  <c r="A205" i="55" s="1"/>
  <c r="A122" i="55"/>
  <c r="A121" i="55"/>
  <c r="A120" i="55"/>
  <c r="A202" i="55" s="1"/>
  <c r="A119" i="55"/>
  <c r="A118" i="55"/>
  <c r="F118" i="55" s="1"/>
  <c r="A117" i="55"/>
  <c r="A116" i="55"/>
  <c r="A115" i="55"/>
  <c r="A197" i="55" s="1"/>
  <c r="A279" i="55" s="1"/>
  <c r="A114" i="55"/>
  <c r="A113" i="55"/>
  <c r="F113" i="55" s="1"/>
  <c r="A112" i="55"/>
  <c r="A111" i="55"/>
  <c r="A193" i="55" s="1"/>
  <c r="A110" i="55"/>
  <c r="A192" i="55" s="1"/>
  <c r="A109" i="55"/>
  <c r="A108" i="55"/>
  <c r="A107" i="55"/>
  <c r="F107" i="55" s="1"/>
  <c r="A106" i="55"/>
  <c r="A105" i="55"/>
  <c r="F105" i="55" s="1"/>
  <c r="A104" i="55"/>
  <c r="A186" i="55" s="1"/>
  <c r="A103" i="55"/>
  <c r="A185" i="55" s="1"/>
  <c r="A267" i="55" s="1"/>
  <c r="A102" i="55"/>
  <c r="A101" i="55"/>
  <c r="A183" i="55" s="1"/>
  <c r="F183" i="55" s="1"/>
  <c r="A100" i="55"/>
  <c r="F100" i="55" s="1"/>
  <c r="A99" i="55"/>
  <c r="A98" i="55"/>
  <c r="A180" i="55" s="1"/>
  <c r="A262" i="55" s="1"/>
  <c r="A97" i="55"/>
  <c r="A96" i="55"/>
  <c r="A178" i="55" s="1"/>
  <c r="A260" i="55" s="1"/>
  <c r="A342" i="55" s="1"/>
  <c r="A95" i="55"/>
  <c r="F95" i="55" s="1"/>
  <c r="A94" i="55"/>
  <c r="A176" i="55" s="1"/>
  <c r="A93" i="55"/>
  <c r="F93" i="55" s="1"/>
  <c r="A92" i="55"/>
  <c r="A174" i="55" s="1"/>
  <c r="A91" i="55"/>
  <c r="A173" i="55" s="1"/>
  <c r="A255" i="55" s="1"/>
  <c r="F255" i="55" s="1"/>
  <c r="A90" i="55"/>
  <c r="A89" i="55"/>
  <c r="A171" i="55" s="1"/>
  <c r="A88" i="55"/>
  <c r="A170" i="55" s="1"/>
  <c r="A87" i="55"/>
  <c r="A86" i="55"/>
  <c r="F85" i="55"/>
  <c r="F84" i="55"/>
  <c r="F83" i="55"/>
  <c r="F82" i="55"/>
  <c r="F81" i="55"/>
  <c r="F80" i="55"/>
  <c r="F79" i="55"/>
  <c r="F78" i="55"/>
  <c r="F77" i="55"/>
  <c r="F76" i="55"/>
  <c r="F75" i="55"/>
  <c r="F74" i="55"/>
  <c r="F73" i="55"/>
  <c r="F72" i="55"/>
  <c r="F71" i="55"/>
  <c r="F70" i="55"/>
  <c r="F69" i="55"/>
  <c r="F68" i="55"/>
  <c r="F67" i="55"/>
  <c r="F66" i="55"/>
  <c r="F65" i="55"/>
  <c r="F64" i="55"/>
  <c r="F63" i="55"/>
  <c r="F62" i="55"/>
  <c r="F61" i="55"/>
  <c r="F60" i="55"/>
  <c r="F59" i="55"/>
  <c r="F58" i="55"/>
  <c r="F57" i="55"/>
  <c r="F56" i="55"/>
  <c r="F55" i="55"/>
  <c r="F54" i="55"/>
  <c r="F53" i="55"/>
  <c r="F52" i="55"/>
  <c r="F51" i="55"/>
  <c r="F50" i="55"/>
  <c r="F49" i="55"/>
  <c r="F48" i="55"/>
  <c r="F47" i="55"/>
  <c r="F46" i="55"/>
  <c r="F45" i="55"/>
  <c r="F44" i="55"/>
  <c r="F43" i="55"/>
  <c r="F42" i="55"/>
  <c r="F41" i="55"/>
  <c r="F40" i="55"/>
  <c r="F39" i="55"/>
  <c r="F38" i="55"/>
  <c r="F37" i="55"/>
  <c r="F36" i="55"/>
  <c r="F35" i="55"/>
  <c r="F34" i="55"/>
  <c r="F33" i="55"/>
  <c r="F32" i="55"/>
  <c r="F31" i="55"/>
  <c r="F30" i="55"/>
  <c r="F29" i="55"/>
  <c r="F28" i="55"/>
  <c r="F27" i="55"/>
  <c r="F26" i="55"/>
  <c r="F25" i="55"/>
  <c r="F24" i="55"/>
  <c r="F23" i="55"/>
  <c r="F22" i="55"/>
  <c r="F21" i="55"/>
  <c r="F20" i="55"/>
  <c r="F19" i="55"/>
  <c r="F18" i="55"/>
  <c r="F17" i="55"/>
  <c r="F16" i="55"/>
  <c r="F15" i="55"/>
  <c r="F14" i="55"/>
  <c r="F13" i="55"/>
  <c r="F12" i="55"/>
  <c r="F11" i="55"/>
  <c r="F10" i="55"/>
  <c r="F9" i="55"/>
  <c r="F8" i="55"/>
  <c r="F7" i="55"/>
  <c r="F6" i="55"/>
  <c r="F5" i="55"/>
  <c r="F4" i="55"/>
  <c r="A167" i="54"/>
  <c r="A166" i="54"/>
  <c r="A248" i="54" s="1"/>
  <c r="F248" i="54" s="1"/>
  <c r="A165" i="54"/>
  <c r="F165" i="54" s="1"/>
  <c r="A164" i="54"/>
  <c r="F164" i="54" s="1"/>
  <c r="A163" i="54"/>
  <c r="A162" i="54"/>
  <c r="A161" i="54"/>
  <c r="A160" i="54"/>
  <c r="A159" i="54"/>
  <c r="A158" i="54"/>
  <c r="A157" i="54"/>
  <c r="F157" i="54" s="1"/>
  <c r="A156" i="54"/>
  <c r="F156" i="54" s="1"/>
  <c r="A155" i="54"/>
  <c r="A154" i="54"/>
  <c r="A236" i="54" s="1"/>
  <c r="A318" i="54" s="1"/>
  <c r="A400" i="54" s="1"/>
  <c r="A153" i="54"/>
  <c r="F153" i="54" s="1"/>
  <c r="A152" i="54"/>
  <c r="A151" i="54"/>
  <c r="A150" i="54"/>
  <c r="F150" i="54" s="1"/>
  <c r="A149" i="54"/>
  <c r="A231" i="54" s="1"/>
  <c r="A148" i="54"/>
  <c r="A147" i="54"/>
  <c r="A229" i="54" s="1"/>
  <c r="A146" i="54"/>
  <c r="A228" i="54" s="1"/>
  <c r="A310" i="54" s="1"/>
  <c r="A392" i="54" s="1"/>
  <c r="A474" i="54" s="1"/>
  <c r="A145" i="54"/>
  <c r="A227" i="54" s="1"/>
  <c r="A144" i="54"/>
  <c r="A143" i="54"/>
  <c r="A142" i="54"/>
  <c r="A224" i="54" s="1"/>
  <c r="F224" i="54" s="1"/>
  <c r="A141" i="54"/>
  <c r="A223" i="54" s="1"/>
  <c r="A140" i="54"/>
  <c r="A139" i="54"/>
  <c r="F139" i="54" s="1"/>
  <c r="A138" i="54"/>
  <c r="A137" i="54"/>
  <c r="A219" i="54" s="1"/>
  <c r="A301" i="54" s="1"/>
  <c r="A383" i="54" s="1"/>
  <c r="A136" i="54"/>
  <c r="A218" i="54" s="1"/>
  <c r="F218" i="54" s="1"/>
  <c r="A135" i="54"/>
  <c r="F135" i="54" s="1"/>
  <c r="A134" i="54"/>
  <c r="A216" i="54" s="1"/>
  <c r="F216" i="54" s="1"/>
  <c r="A133" i="54"/>
  <c r="F133" i="54" s="1"/>
  <c r="A132" i="54"/>
  <c r="A131" i="54"/>
  <c r="A130" i="54"/>
  <c r="A212" i="54" s="1"/>
  <c r="F212" i="54" s="1"/>
  <c r="A129" i="54"/>
  <c r="A211" i="54" s="1"/>
  <c r="A128" i="54"/>
  <c r="F128" i="54" s="1"/>
  <c r="A127" i="54"/>
  <c r="A209" i="54" s="1"/>
  <c r="F209" i="54" s="1"/>
  <c r="A126" i="54"/>
  <c r="A208" i="54" s="1"/>
  <c r="A125" i="54"/>
  <c r="A124" i="54"/>
  <c r="A206" i="54" s="1"/>
  <c r="F206" i="54" s="1"/>
  <c r="A123" i="54"/>
  <c r="A122" i="54"/>
  <c r="A121" i="54"/>
  <c r="F121" i="54" s="1"/>
  <c r="A120" i="54"/>
  <c r="A202" i="54" s="1"/>
  <c r="A119" i="54"/>
  <c r="A201" i="54" s="1"/>
  <c r="A118" i="54"/>
  <c r="F118" i="54" s="1"/>
  <c r="A117" i="54"/>
  <c r="A199" i="54" s="1"/>
  <c r="A116" i="54"/>
  <c r="A198" i="54" s="1"/>
  <c r="A115" i="54"/>
  <c r="A114" i="54"/>
  <c r="A196" i="54" s="1"/>
  <c r="A278" i="54" s="1"/>
  <c r="A113" i="54"/>
  <c r="A195" i="54" s="1"/>
  <c r="F195" i="54" s="1"/>
  <c r="A112" i="54"/>
  <c r="A194" i="54" s="1"/>
  <c r="A111" i="54"/>
  <c r="F111" i="54" s="1"/>
  <c r="A110" i="54"/>
  <c r="A192" i="54" s="1"/>
  <c r="A109" i="54"/>
  <c r="A108" i="54"/>
  <c r="A190" i="54" s="1"/>
  <c r="F190" i="54" s="1"/>
  <c r="A107" i="54"/>
  <c r="A106" i="54"/>
  <c r="A105" i="54"/>
  <c r="A104" i="54"/>
  <c r="F104" i="54" s="1"/>
  <c r="A103" i="54"/>
  <c r="A102" i="54"/>
  <c r="F102" i="54" s="1"/>
  <c r="A101" i="54"/>
  <c r="F101" i="54" s="1"/>
  <c r="A100" i="54"/>
  <c r="F100" i="54" s="1"/>
  <c r="A99" i="54"/>
  <c r="F99" i="54" s="1"/>
  <c r="A98" i="54"/>
  <c r="A97" i="54"/>
  <c r="A96" i="54"/>
  <c r="A95" i="54"/>
  <c r="A177" i="54" s="1"/>
  <c r="A94" i="54"/>
  <c r="A176" i="54" s="1"/>
  <c r="A93" i="54"/>
  <c r="F93" i="54" s="1"/>
  <c r="A92" i="54"/>
  <c r="A174" i="54" s="1"/>
  <c r="A91" i="54"/>
  <c r="A173" i="54" s="1"/>
  <c r="A90" i="54"/>
  <c r="A172" i="54" s="1"/>
  <c r="A254" i="54" s="1"/>
  <c r="A336" i="54" s="1"/>
  <c r="A89" i="54"/>
  <c r="A171" i="54" s="1"/>
  <c r="A88" i="54"/>
  <c r="A87" i="54"/>
  <c r="A86" i="54"/>
  <c r="A168" i="54" s="1"/>
  <c r="F85" i="54"/>
  <c r="F84" i="54"/>
  <c r="F83" i="54"/>
  <c r="F82" i="54"/>
  <c r="F81" i="54"/>
  <c r="F80" i="54"/>
  <c r="F79" i="54"/>
  <c r="F78" i="54"/>
  <c r="F77" i="54"/>
  <c r="F76" i="54"/>
  <c r="F75" i="54"/>
  <c r="F74" i="54"/>
  <c r="F73" i="54"/>
  <c r="F72" i="54"/>
  <c r="F71" i="54"/>
  <c r="F70" i="54"/>
  <c r="F69" i="54"/>
  <c r="F68" i="54"/>
  <c r="F67" i="54"/>
  <c r="F66" i="54"/>
  <c r="F65" i="54"/>
  <c r="F64" i="54"/>
  <c r="F63" i="54"/>
  <c r="F62" i="54"/>
  <c r="F61" i="54"/>
  <c r="F60" i="54"/>
  <c r="F59" i="54"/>
  <c r="F58" i="54"/>
  <c r="F57" i="54"/>
  <c r="F56" i="54"/>
  <c r="F55" i="54"/>
  <c r="F54" i="54"/>
  <c r="F53" i="54"/>
  <c r="F52" i="54"/>
  <c r="F51" i="54"/>
  <c r="F50" i="54"/>
  <c r="F49" i="54"/>
  <c r="F48" i="54"/>
  <c r="F47" i="54"/>
  <c r="F46" i="54"/>
  <c r="F45" i="54"/>
  <c r="F44" i="54"/>
  <c r="F43" i="54"/>
  <c r="F42" i="54"/>
  <c r="F41" i="54"/>
  <c r="F40" i="54"/>
  <c r="F39" i="54"/>
  <c r="F38" i="54"/>
  <c r="F37" i="54"/>
  <c r="F36" i="54"/>
  <c r="F35" i="54"/>
  <c r="F34" i="54"/>
  <c r="F33" i="54"/>
  <c r="F32" i="54"/>
  <c r="F31" i="54"/>
  <c r="F30" i="54"/>
  <c r="F29" i="54"/>
  <c r="F28" i="54"/>
  <c r="F27" i="54"/>
  <c r="F26" i="54"/>
  <c r="F25" i="54"/>
  <c r="F24" i="54"/>
  <c r="F23" i="54"/>
  <c r="F22" i="54"/>
  <c r="F21" i="54"/>
  <c r="F20" i="54"/>
  <c r="F19" i="54"/>
  <c r="F18" i="54"/>
  <c r="F17" i="54"/>
  <c r="F16" i="54"/>
  <c r="F15" i="54"/>
  <c r="F14" i="54"/>
  <c r="F13" i="54"/>
  <c r="F12" i="54"/>
  <c r="F11" i="54"/>
  <c r="F10" i="54"/>
  <c r="F9" i="54"/>
  <c r="F8" i="54"/>
  <c r="F7" i="54"/>
  <c r="F6" i="54"/>
  <c r="F5" i="54"/>
  <c r="F4" i="54"/>
  <c r="A167" i="53"/>
  <c r="A166" i="53"/>
  <c r="A165" i="53"/>
  <c r="F165" i="53" s="1"/>
  <c r="A164" i="53"/>
  <c r="A246" i="53" s="1"/>
  <c r="A163" i="53"/>
  <c r="A162" i="53"/>
  <c r="A244" i="53" s="1"/>
  <c r="A161" i="53"/>
  <c r="A160" i="53"/>
  <c r="A159" i="53"/>
  <c r="F159" i="53" s="1"/>
  <c r="A158" i="53"/>
  <c r="A240" i="53" s="1"/>
  <c r="A157" i="53"/>
  <c r="A239" i="53" s="1"/>
  <c r="F239" i="53" s="1"/>
  <c r="A156" i="53"/>
  <c r="A155" i="53"/>
  <c r="F155" i="53" s="1"/>
  <c r="A154" i="53"/>
  <c r="F154" i="53" s="1"/>
  <c r="A153" i="53"/>
  <c r="A235" i="53" s="1"/>
  <c r="A152" i="53"/>
  <c r="F152" i="53" s="1"/>
  <c r="A151" i="53"/>
  <c r="F151" i="53" s="1"/>
  <c r="A150" i="53"/>
  <c r="A149" i="53"/>
  <c r="A148" i="53"/>
  <c r="F148" i="53" s="1"/>
  <c r="A147" i="53"/>
  <c r="A229" i="53" s="1"/>
  <c r="A146" i="53"/>
  <c r="A228" i="53" s="1"/>
  <c r="A310" i="53" s="1"/>
  <c r="A145" i="53"/>
  <c r="A144" i="53"/>
  <c r="A143" i="53"/>
  <c r="A142" i="53"/>
  <c r="A224" i="53" s="1"/>
  <c r="A141" i="53"/>
  <c r="A223" i="53" s="1"/>
  <c r="F223" i="53" s="1"/>
  <c r="A140" i="53"/>
  <c r="F140" i="53" s="1"/>
  <c r="A139" i="53"/>
  <c r="F139" i="53" s="1"/>
  <c r="A138" i="53"/>
  <c r="F138" i="53" s="1"/>
  <c r="A137" i="53"/>
  <c r="A136" i="53"/>
  <c r="A218" i="53" s="1"/>
  <c r="A135" i="53"/>
  <c r="F135" i="53" s="1"/>
  <c r="A134" i="53"/>
  <c r="F134" i="53" s="1"/>
  <c r="A133" i="53"/>
  <c r="A132" i="53"/>
  <c r="A131" i="53"/>
  <c r="F131" i="53" s="1"/>
  <c r="A130" i="53"/>
  <c r="A212" i="53" s="1"/>
  <c r="A129" i="53"/>
  <c r="A211" i="53" s="1"/>
  <c r="A128" i="53"/>
  <c r="A127" i="53"/>
  <c r="A209" i="53" s="1"/>
  <c r="A291" i="53" s="1"/>
  <c r="A373" i="53" s="1"/>
  <c r="A126" i="53"/>
  <c r="F126" i="53" s="1"/>
  <c r="A125" i="53"/>
  <c r="A124" i="53"/>
  <c r="A123" i="53"/>
  <c r="A205" i="53" s="1"/>
  <c r="A122" i="53"/>
  <c r="A121" i="53"/>
  <c r="A120" i="53"/>
  <c r="A119" i="53"/>
  <c r="F119" i="53" s="1"/>
  <c r="A118" i="53"/>
  <c r="A117" i="53"/>
  <c r="A199" i="53" s="1"/>
  <c r="A116" i="53"/>
  <c r="A115" i="53"/>
  <c r="A114" i="53"/>
  <c r="A113" i="53"/>
  <c r="A195" i="53" s="1"/>
  <c r="A277" i="53" s="1"/>
  <c r="A359" i="53" s="1"/>
  <c r="A112" i="53"/>
  <c r="A111" i="53"/>
  <c r="A110" i="53"/>
  <c r="F110" i="53" s="1"/>
  <c r="A109" i="53"/>
  <c r="A108" i="53"/>
  <c r="F108" i="53" s="1"/>
  <c r="A107" i="53"/>
  <c r="A106" i="53"/>
  <c r="A188" i="53" s="1"/>
  <c r="F188" i="53" s="1"/>
  <c r="A105" i="53"/>
  <c r="A104" i="53"/>
  <c r="F104" i="53" s="1"/>
  <c r="A103" i="53"/>
  <c r="A185" i="53" s="1"/>
  <c r="A102" i="53"/>
  <c r="A101" i="53"/>
  <c r="A100" i="53"/>
  <c r="A99" i="53"/>
  <c r="A181" i="53" s="1"/>
  <c r="A263" i="53" s="1"/>
  <c r="A345" i="53" s="1"/>
  <c r="A98" i="53"/>
  <c r="A180" i="53" s="1"/>
  <c r="F180" i="53" s="1"/>
  <c r="A97" i="53"/>
  <c r="A96" i="53"/>
  <c r="A95" i="53"/>
  <c r="F95" i="53" s="1"/>
  <c r="A94" i="53"/>
  <c r="A93" i="53"/>
  <c r="F93" i="53" s="1"/>
  <c r="A92" i="53"/>
  <c r="F92" i="53" s="1"/>
  <c r="A91" i="53"/>
  <c r="F91" i="53" s="1"/>
  <c r="A90" i="53"/>
  <c r="F90" i="53" s="1"/>
  <c r="A89" i="53"/>
  <c r="A88" i="53"/>
  <c r="A87" i="53"/>
  <c r="A169" i="53" s="1"/>
  <c r="A251" i="53" s="1"/>
  <c r="A333" i="53" s="1"/>
  <c r="A86" i="53"/>
  <c r="F85" i="53"/>
  <c r="F84" i="53"/>
  <c r="F83" i="53"/>
  <c r="F82" i="53"/>
  <c r="F81" i="53"/>
  <c r="F80" i="53"/>
  <c r="F79" i="53"/>
  <c r="F78" i="53"/>
  <c r="F77" i="53"/>
  <c r="F76" i="53"/>
  <c r="F75" i="53"/>
  <c r="F74" i="53"/>
  <c r="F73" i="53"/>
  <c r="F72" i="53"/>
  <c r="F71" i="53"/>
  <c r="F70" i="53"/>
  <c r="F69" i="53"/>
  <c r="F68" i="53"/>
  <c r="F67" i="53"/>
  <c r="F66" i="53"/>
  <c r="F65" i="53"/>
  <c r="F64" i="53"/>
  <c r="F63" i="53"/>
  <c r="F62" i="53"/>
  <c r="F61" i="53"/>
  <c r="F60" i="53"/>
  <c r="F59" i="53"/>
  <c r="F58" i="53"/>
  <c r="F57" i="53"/>
  <c r="F56" i="53"/>
  <c r="F55" i="53"/>
  <c r="F54" i="53"/>
  <c r="F53" i="53"/>
  <c r="F52" i="53"/>
  <c r="F51" i="53"/>
  <c r="F50" i="53"/>
  <c r="F49" i="53"/>
  <c r="F48" i="53"/>
  <c r="F47" i="53"/>
  <c r="F46" i="53"/>
  <c r="F45" i="53"/>
  <c r="F44" i="53"/>
  <c r="F43" i="53"/>
  <c r="F42" i="53"/>
  <c r="F41" i="53"/>
  <c r="F40" i="53"/>
  <c r="F39" i="53"/>
  <c r="F38" i="53"/>
  <c r="F37" i="53"/>
  <c r="F36" i="53"/>
  <c r="F35" i="53"/>
  <c r="F34" i="53"/>
  <c r="F33" i="53"/>
  <c r="F32" i="53"/>
  <c r="F31" i="53"/>
  <c r="F30" i="53"/>
  <c r="F29" i="53"/>
  <c r="F28" i="53"/>
  <c r="F27" i="53"/>
  <c r="F26" i="53"/>
  <c r="F25" i="53"/>
  <c r="F24" i="53"/>
  <c r="F23" i="53"/>
  <c r="F22" i="53"/>
  <c r="F21" i="53"/>
  <c r="F20" i="53"/>
  <c r="F19" i="53"/>
  <c r="F18" i="53"/>
  <c r="F17" i="53"/>
  <c r="F16" i="53"/>
  <c r="F15" i="53"/>
  <c r="F14" i="53"/>
  <c r="F13" i="53"/>
  <c r="F12" i="53"/>
  <c r="F11" i="53"/>
  <c r="F10" i="53"/>
  <c r="F9" i="53"/>
  <c r="F8" i="53"/>
  <c r="F7" i="53"/>
  <c r="F6" i="53"/>
  <c r="F5" i="53"/>
  <c r="F4" i="53"/>
  <c r="A167" i="52"/>
  <c r="F167" i="52" s="1"/>
  <c r="A166" i="52"/>
  <c r="A165" i="52"/>
  <c r="A247" i="52" s="1"/>
  <c r="A164" i="52"/>
  <c r="A246" i="52" s="1"/>
  <c r="A163" i="52"/>
  <c r="A162" i="52"/>
  <c r="A161" i="52"/>
  <c r="A243" i="52" s="1"/>
  <c r="A160" i="52"/>
  <c r="A159" i="52"/>
  <c r="A241" i="52" s="1"/>
  <c r="A323" i="52" s="1"/>
  <c r="A405" i="52" s="1"/>
  <c r="A487" i="52" s="1"/>
  <c r="A158" i="52"/>
  <c r="A240" i="52" s="1"/>
  <c r="A322" i="52" s="1"/>
  <c r="A157" i="52"/>
  <c r="A156" i="52"/>
  <c r="A155" i="52"/>
  <c r="A237" i="52" s="1"/>
  <c r="A154" i="52"/>
  <c r="A236" i="52" s="1"/>
  <c r="F236" i="52" s="1"/>
  <c r="A153" i="52"/>
  <c r="A152" i="52"/>
  <c r="A151" i="52"/>
  <c r="A150" i="52"/>
  <c r="A149" i="52"/>
  <c r="A231" i="52" s="1"/>
  <c r="A148" i="52"/>
  <c r="A147" i="52"/>
  <c r="A146" i="52"/>
  <c r="A145" i="52"/>
  <c r="A144" i="52"/>
  <c r="A143" i="52"/>
  <c r="A142" i="52"/>
  <c r="A224" i="52" s="1"/>
  <c r="A141" i="52"/>
  <c r="A140" i="52"/>
  <c r="F140" i="52" s="1"/>
  <c r="A139" i="52"/>
  <c r="A138" i="52"/>
  <c r="A137" i="52"/>
  <c r="A136" i="52"/>
  <c r="A218" i="52" s="1"/>
  <c r="A300" i="52" s="1"/>
  <c r="A382" i="52" s="1"/>
  <c r="A135" i="52"/>
  <c r="A134" i="52"/>
  <c r="F134" i="52" s="1"/>
  <c r="A133" i="52"/>
  <c r="F133" i="52" s="1"/>
  <c r="A132" i="52"/>
  <c r="A214" i="52" s="1"/>
  <c r="A131" i="52"/>
  <c r="A130" i="52"/>
  <c r="F130" i="52" s="1"/>
  <c r="A129" i="52"/>
  <c r="A128" i="52"/>
  <c r="F128" i="52" s="1"/>
  <c r="A127" i="52"/>
  <c r="A126" i="52"/>
  <c r="A208" i="52" s="1"/>
  <c r="A125" i="52"/>
  <c r="A207" i="52" s="1"/>
  <c r="A289" i="52" s="1"/>
  <c r="A124" i="52"/>
  <c r="F124" i="52" s="1"/>
  <c r="A123" i="52"/>
  <c r="F123" i="52" s="1"/>
  <c r="A122" i="52"/>
  <c r="A121" i="52"/>
  <c r="A203" i="52" s="1"/>
  <c r="A120" i="52"/>
  <c r="A202" i="52" s="1"/>
  <c r="A284" i="52" s="1"/>
  <c r="A119" i="52"/>
  <c r="A201" i="52" s="1"/>
  <c r="A118" i="52"/>
  <c r="F118" i="52" s="1"/>
  <c r="A117" i="52"/>
  <c r="A116" i="52"/>
  <c r="F116" i="52" s="1"/>
  <c r="A115" i="52"/>
  <c r="F115" i="52" s="1"/>
  <c r="A114" i="52"/>
  <c r="A113" i="52"/>
  <c r="A112" i="52"/>
  <c r="A194" i="52" s="1"/>
  <c r="A111" i="52"/>
  <c r="A110" i="52"/>
  <c r="A109" i="52"/>
  <c r="A108" i="52"/>
  <c r="F108" i="52" s="1"/>
  <c r="A107" i="52"/>
  <c r="A106" i="52"/>
  <c r="F106" i="52" s="1"/>
  <c r="A105" i="52"/>
  <c r="A104" i="52"/>
  <c r="A186" i="52" s="1"/>
  <c r="A268" i="52" s="1"/>
  <c r="A350" i="52" s="1"/>
  <c r="A432" i="52" s="1"/>
  <c r="A103" i="52"/>
  <c r="F103" i="52" s="1"/>
  <c r="A102" i="52"/>
  <c r="F102" i="52" s="1"/>
  <c r="A101" i="52"/>
  <c r="A100" i="52"/>
  <c r="A99" i="52"/>
  <c r="A98" i="52"/>
  <c r="A97" i="52"/>
  <c r="A179" i="52" s="1"/>
  <c r="A96" i="52"/>
  <c r="A178" i="52" s="1"/>
  <c r="A95" i="52"/>
  <c r="F95" i="52" s="1"/>
  <c r="A94" i="52"/>
  <c r="A176" i="52" s="1"/>
  <c r="A93" i="52"/>
  <c r="A92" i="52"/>
  <c r="F92" i="52" s="1"/>
  <c r="A91" i="52"/>
  <c r="A173" i="52" s="1"/>
  <c r="A255" i="52" s="1"/>
  <c r="A90" i="52"/>
  <c r="F90" i="52" s="1"/>
  <c r="A89" i="52"/>
  <c r="F89" i="52" s="1"/>
  <c r="A88" i="52"/>
  <c r="A87" i="52"/>
  <c r="A86" i="52"/>
  <c r="A168" i="52" s="1"/>
  <c r="F85" i="52"/>
  <c r="F84" i="52"/>
  <c r="F83" i="52"/>
  <c r="F82" i="52"/>
  <c r="F81" i="52"/>
  <c r="F80" i="52"/>
  <c r="F79" i="52"/>
  <c r="F78" i="52"/>
  <c r="F77" i="52"/>
  <c r="F76" i="52"/>
  <c r="F75" i="52"/>
  <c r="F74" i="52"/>
  <c r="F73" i="52"/>
  <c r="F72" i="52"/>
  <c r="F71" i="52"/>
  <c r="F70" i="52"/>
  <c r="F69" i="52"/>
  <c r="F68" i="52"/>
  <c r="F67" i="52"/>
  <c r="F66" i="52"/>
  <c r="F65" i="52"/>
  <c r="F64" i="52"/>
  <c r="F63" i="52"/>
  <c r="F62" i="52"/>
  <c r="F61" i="52"/>
  <c r="F60" i="52"/>
  <c r="F59" i="52"/>
  <c r="F58" i="52"/>
  <c r="F57" i="52"/>
  <c r="F56" i="52"/>
  <c r="F55" i="52"/>
  <c r="F54" i="52"/>
  <c r="F53" i="52"/>
  <c r="F52" i="52"/>
  <c r="F51" i="52"/>
  <c r="F50" i="52"/>
  <c r="F49" i="52"/>
  <c r="F48" i="52"/>
  <c r="F47" i="52"/>
  <c r="F46" i="52"/>
  <c r="F45" i="52"/>
  <c r="F44" i="52"/>
  <c r="F43" i="52"/>
  <c r="F42" i="52"/>
  <c r="F41" i="52"/>
  <c r="F40" i="52"/>
  <c r="F39" i="52"/>
  <c r="F38" i="52"/>
  <c r="F37" i="52"/>
  <c r="F36" i="52"/>
  <c r="F35" i="52"/>
  <c r="F34" i="52"/>
  <c r="F33" i="52"/>
  <c r="F32" i="52"/>
  <c r="F31" i="52"/>
  <c r="F30" i="52"/>
  <c r="F29" i="52"/>
  <c r="F28" i="52"/>
  <c r="F27" i="52"/>
  <c r="F26" i="52"/>
  <c r="F25" i="52"/>
  <c r="F24" i="52"/>
  <c r="F23" i="52"/>
  <c r="F22" i="52"/>
  <c r="F21" i="52"/>
  <c r="F20" i="52"/>
  <c r="F19" i="52"/>
  <c r="F18" i="52"/>
  <c r="F17" i="52"/>
  <c r="F16" i="52"/>
  <c r="F15" i="52"/>
  <c r="F14" i="52"/>
  <c r="F13" i="52"/>
  <c r="F12" i="52"/>
  <c r="F11" i="52"/>
  <c r="F10" i="52"/>
  <c r="F9" i="52"/>
  <c r="F8" i="52"/>
  <c r="F7" i="52"/>
  <c r="F6" i="52"/>
  <c r="F5" i="52"/>
  <c r="F4" i="52"/>
  <c r="A167" i="51"/>
  <c r="A166" i="51"/>
  <c r="F166" i="51" s="1"/>
  <c r="A165" i="51"/>
  <c r="F165" i="51" s="1"/>
  <c r="A164" i="51"/>
  <c r="A163" i="51"/>
  <c r="F163" i="51" s="1"/>
  <c r="A162" i="51"/>
  <c r="F162" i="51" s="1"/>
  <c r="A161" i="51"/>
  <c r="F161" i="51" s="1"/>
  <c r="A160" i="51"/>
  <c r="A242" i="51" s="1"/>
  <c r="F242" i="51" s="1"/>
  <c r="A159" i="51"/>
  <c r="A158" i="51"/>
  <c r="A157" i="51"/>
  <c r="F157" i="51" s="1"/>
  <c r="A156" i="51"/>
  <c r="A238" i="51" s="1"/>
  <c r="A155" i="51"/>
  <c r="A237" i="51" s="1"/>
  <c r="A154" i="51"/>
  <c r="F154" i="51" s="1"/>
  <c r="A153" i="51"/>
  <c r="F153" i="51" s="1"/>
  <c r="A152" i="51"/>
  <c r="A151" i="51"/>
  <c r="F151" i="51" s="1"/>
  <c r="A150" i="51"/>
  <c r="A149" i="51"/>
  <c r="F149" i="51" s="1"/>
  <c r="A148" i="51"/>
  <c r="F148" i="51" s="1"/>
  <c r="A147" i="51"/>
  <c r="A146" i="51"/>
  <c r="A145" i="51"/>
  <c r="A227" i="51" s="1"/>
  <c r="A144" i="51"/>
  <c r="A143" i="51"/>
  <c r="A225" i="51" s="1"/>
  <c r="A142" i="51"/>
  <c r="A224" i="51" s="1"/>
  <c r="A306" i="51" s="1"/>
  <c r="A141" i="51"/>
  <c r="A140" i="51"/>
  <c r="F140" i="51" s="1"/>
  <c r="A139" i="51"/>
  <c r="F139" i="51" s="1"/>
  <c r="A138" i="51"/>
  <c r="A220" i="51" s="1"/>
  <c r="A137" i="51"/>
  <c r="A136" i="51"/>
  <c r="A218" i="51" s="1"/>
  <c r="F218" i="51" s="1"/>
  <c r="A135" i="51"/>
  <c r="A217" i="51" s="1"/>
  <c r="F217" i="51" s="1"/>
  <c r="A134" i="51"/>
  <c r="A133" i="51"/>
  <c r="A215" i="51" s="1"/>
  <c r="F215" i="51" s="1"/>
  <c r="A132" i="51"/>
  <c r="F132" i="51" s="1"/>
  <c r="A131" i="51"/>
  <c r="A130" i="51"/>
  <c r="F130" i="51" s="1"/>
  <c r="A129" i="51"/>
  <c r="A211" i="51" s="1"/>
  <c r="A128" i="51"/>
  <c r="A210" i="51" s="1"/>
  <c r="F210" i="51" s="1"/>
  <c r="A127" i="51"/>
  <c r="F127" i="51" s="1"/>
  <c r="A126" i="51"/>
  <c r="A125" i="51"/>
  <c r="A124" i="51"/>
  <c r="A206" i="51" s="1"/>
  <c r="F206" i="51" s="1"/>
  <c r="A123" i="51"/>
  <c r="A122" i="51"/>
  <c r="A204" i="51" s="1"/>
  <c r="A121" i="51"/>
  <c r="A120" i="51"/>
  <c r="A119" i="51"/>
  <c r="F119" i="51" s="1"/>
  <c r="A118" i="51"/>
  <c r="F118" i="51" s="1"/>
  <c r="A117" i="51"/>
  <c r="A199" i="51" s="1"/>
  <c r="A116" i="51"/>
  <c r="A198" i="51" s="1"/>
  <c r="A115" i="51"/>
  <c r="F115" i="51" s="1"/>
  <c r="A114" i="51"/>
  <c r="A113" i="51"/>
  <c r="A195" i="51" s="1"/>
  <c r="A112" i="51"/>
  <c r="A111" i="51"/>
  <c r="A110" i="51"/>
  <c r="A109" i="51"/>
  <c r="A108" i="51"/>
  <c r="A190" i="51" s="1"/>
  <c r="A272" i="51" s="1"/>
  <c r="A107" i="51"/>
  <c r="A189" i="51" s="1"/>
  <c r="A106" i="51"/>
  <c r="A105" i="51"/>
  <c r="A104" i="51"/>
  <c r="A186" i="51" s="1"/>
  <c r="A268" i="51" s="1"/>
  <c r="A103" i="51"/>
  <c r="A185" i="51" s="1"/>
  <c r="A102" i="51"/>
  <c r="A101" i="51"/>
  <c r="A100" i="51"/>
  <c r="F100" i="51" s="1"/>
  <c r="A99" i="51"/>
  <c r="A181" i="51" s="1"/>
  <c r="A98" i="51"/>
  <c r="A97" i="51"/>
  <c r="A179" i="51" s="1"/>
  <c r="A96" i="51"/>
  <c r="A95" i="51"/>
  <c r="A177" i="51" s="1"/>
  <c r="F177" i="51" s="1"/>
  <c r="A94" i="51"/>
  <c r="A176" i="51" s="1"/>
  <c r="A93" i="51"/>
  <c r="A175" i="51" s="1"/>
  <c r="A92" i="51"/>
  <c r="F92" i="51" s="1"/>
  <c r="A91" i="51"/>
  <c r="F91" i="51" s="1"/>
  <c r="A90" i="51"/>
  <c r="A89" i="51"/>
  <c r="A171" i="51" s="1"/>
  <c r="A88" i="51"/>
  <c r="A87" i="51"/>
  <c r="A169" i="51" s="1"/>
  <c r="F169" i="51" s="1"/>
  <c r="A86" i="51"/>
  <c r="F85" i="51"/>
  <c r="F84" i="51"/>
  <c r="F83" i="51"/>
  <c r="F82" i="51"/>
  <c r="F81" i="51"/>
  <c r="F80" i="51"/>
  <c r="F79" i="51"/>
  <c r="F78" i="51"/>
  <c r="F77" i="51"/>
  <c r="F76" i="51"/>
  <c r="F75" i="51"/>
  <c r="F74" i="51"/>
  <c r="F73" i="51"/>
  <c r="F72" i="51"/>
  <c r="F71" i="51"/>
  <c r="F70" i="51"/>
  <c r="F69" i="51"/>
  <c r="F68" i="51"/>
  <c r="F67" i="51"/>
  <c r="F66" i="51"/>
  <c r="F65" i="51"/>
  <c r="F64" i="51"/>
  <c r="F63" i="51"/>
  <c r="F62" i="51"/>
  <c r="F61" i="51"/>
  <c r="F60" i="51"/>
  <c r="F59" i="51"/>
  <c r="F58" i="51"/>
  <c r="F57" i="51"/>
  <c r="F56" i="51"/>
  <c r="F55" i="51"/>
  <c r="F54" i="51"/>
  <c r="F53" i="51"/>
  <c r="F52" i="51"/>
  <c r="F51" i="51"/>
  <c r="F50" i="51"/>
  <c r="F49" i="51"/>
  <c r="F48" i="51"/>
  <c r="F47" i="51"/>
  <c r="F46" i="51"/>
  <c r="F45" i="51"/>
  <c r="F44" i="51"/>
  <c r="F43" i="51"/>
  <c r="F42" i="51"/>
  <c r="F41" i="51"/>
  <c r="F40" i="51"/>
  <c r="F39" i="51"/>
  <c r="F38" i="51"/>
  <c r="F37" i="51"/>
  <c r="F36" i="51"/>
  <c r="F35" i="51"/>
  <c r="F34" i="51"/>
  <c r="F33" i="51"/>
  <c r="F32" i="51"/>
  <c r="F31" i="51"/>
  <c r="F30" i="51"/>
  <c r="F29" i="51"/>
  <c r="F28" i="51"/>
  <c r="F27" i="51"/>
  <c r="F26" i="51"/>
  <c r="F25" i="51"/>
  <c r="F24" i="51"/>
  <c r="F23" i="51"/>
  <c r="F22" i="51"/>
  <c r="F21" i="51"/>
  <c r="F20" i="51"/>
  <c r="F19" i="51"/>
  <c r="F18" i="51"/>
  <c r="F17" i="51"/>
  <c r="F16" i="51"/>
  <c r="F15" i="51"/>
  <c r="F14" i="51"/>
  <c r="F13" i="51"/>
  <c r="F12" i="51"/>
  <c r="F11" i="51"/>
  <c r="F10" i="51"/>
  <c r="F9" i="51"/>
  <c r="F8" i="51"/>
  <c r="F7" i="51"/>
  <c r="F6" i="51"/>
  <c r="F5" i="51"/>
  <c r="F4" i="51"/>
  <c r="A167" i="50"/>
  <c r="A166" i="50"/>
  <c r="A248" i="50" s="1"/>
  <c r="F248" i="50" s="1"/>
  <c r="A165" i="50"/>
  <c r="A247" i="50" s="1"/>
  <c r="F247" i="50" s="1"/>
  <c r="A164" i="50"/>
  <c r="F164" i="50" s="1"/>
  <c r="A163" i="50"/>
  <c r="F163" i="50" s="1"/>
  <c r="A162" i="50"/>
  <c r="F162" i="50" s="1"/>
  <c r="A161" i="50"/>
  <c r="A243" i="50" s="1"/>
  <c r="A325" i="50" s="1"/>
  <c r="A160" i="50"/>
  <c r="F160" i="50" s="1"/>
  <c r="A159" i="50"/>
  <c r="F159" i="50" s="1"/>
  <c r="A158" i="50"/>
  <c r="A157" i="50"/>
  <c r="F157" i="50" s="1"/>
  <c r="A156" i="50"/>
  <c r="A155" i="50"/>
  <c r="A237" i="50" s="1"/>
  <c r="F237" i="50" s="1"/>
  <c r="A154" i="50"/>
  <c r="A153" i="50"/>
  <c r="A152" i="50"/>
  <c r="A234" i="50" s="1"/>
  <c r="A151" i="50"/>
  <c r="F151" i="50" s="1"/>
  <c r="A150" i="50"/>
  <c r="A149" i="50"/>
  <c r="A231" i="50" s="1"/>
  <c r="F231" i="50" s="1"/>
  <c r="A148" i="50"/>
  <c r="A230" i="50" s="1"/>
  <c r="A147" i="50"/>
  <c r="A146" i="50"/>
  <c r="F146" i="50" s="1"/>
  <c r="A145" i="50"/>
  <c r="F145" i="50" s="1"/>
  <c r="A144" i="50"/>
  <c r="A226" i="50" s="1"/>
  <c r="A308" i="50" s="1"/>
  <c r="A143" i="50"/>
  <c r="A225" i="50" s="1"/>
  <c r="A142" i="50"/>
  <c r="A224" i="50" s="1"/>
  <c r="F224" i="50" s="1"/>
  <c r="A141" i="50"/>
  <c r="A140" i="50"/>
  <c r="A222" i="50" s="1"/>
  <c r="A139" i="50"/>
  <c r="A138" i="50"/>
  <c r="F138" i="50" s="1"/>
  <c r="A137" i="50"/>
  <c r="A136" i="50"/>
  <c r="F136" i="50" s="1"/>
  <c r="A135" i="50"/>
  <c r="A217" i="50" s="1"/>
  <c r="A299" i="50" s="1"/>
  <c r="A381" i="50" s="1"/>
  <c r="A134" i="50"/>
  <c r="A133" i="50"/>
  <c r="A132" i="50"/>
  <c r="A214" i="50" s="1"/>
  <c r="A131" i="50"/>
  <c r="F131" i="50" s="1"/>
  <c r="A130" i="50"/>
  <c r="F130" i="50" s="1"/>
  <c r="A129" i="50"/>
  <c r="A211" i="50" s="1"/>
  <c r="A128" i="50"/>
  <c r="F128" i="50" s="1"/>
  <c r="A127" i="50"/>
  <c r="A209" i="50" s="1"/>
  <c r="A126" i="50"/>
  <c r="A125" i="50"/>
  <c r="F125" i="50" s="1"/>
  <c r="A124" i="50"/>
  <c r="A206" i="50" s="1"/>
  <c r="A123" i="50"/>
  <c r="A205" i="50" s="1"/>
  <c r="A122" i="50"/>
  <c r="F122" i="50" s="1"/>
  <c r="A121" i="50"/>
  <c r="A120" i="50"/>
  <c r="F120" i="50" s="1"/>
  <c r="A119" i="50"/>
  <c r="A118" i="50"/>
  <c r="A200" i="50" s="1"/>
  <c r="A117" i="50"/>
  <c r="A199" i="50" s="1"/>
  <c r="A116" i="50"/>
  <c r="A198" i="50" s="1"/>
  <c r="A280" i="50" s="1"/>
  <c r="F280" i="50" s="1"/>
  <c r="A115" i="50"/>
  <c r="A197" i="50" s="1"/>
  <c r="A114" i="50"/>
  <c r="A113" i="50"/>
  <c r="A195" i="50" s="1"/>
  <c r="F195" i="50" s="1"/>
  <c r="A112" i="50"/>
  <c r="A194" i="50" s="1"/>
  <c r="A111" i="50"/>
  <c r="A193" i="50" s="1"/>
  <c r="F193" i="50" s="1"/>
  <c r="A110" i="50"/>
  <c r="A109" i="50"/>
  <c r="F109" i="50" s="1"/>
  <c r="A108" i="50"/>
  <c r="A190" i="50" s="1"/>
  <c r="A107" i="50"/>
  <c r="A189" i="50" s="1"/>
  <c r="A106" i="50"/>
  <c r="A188" i="50" s="1"/>
  <c r="A270" i="50" s="1"/>
  <c r="A105" i="50"/>
  <c r="A104" i="50"/>
  <c r="A186" i="50" s="1"/>
  <c r="A103" i="50"/>
  <c r="A102" i="50"/>
  <c r="F102" i="50" s="1"/>
  <c r="A101" i="50"/>
  <c r="A100" i="50"/>
  <c r="A99" i="50"/>
  <c r="A181" i="50" s="1"/>
  <c r="A98" i="50"/>
  <c r="A180" i="50" s="1"/>
  <c r="F180" i="50" s="1"/>
  <c r="A97" i="50"/>
  <c r="A96" i="50"/>
  <c r="A178" i="50" s="1"/>
  <c r="A95" i="50"/>
  <c r="A177" i="50" s="1"/>
  <c r="A94" i="50"/>
  <c r="F94" i="50" s="1"/>
  <c r="A93" i="50"/>
  <c r="A175" i="50" s="1"/>
  <c r="A257" i="50" s="1"/>
  <c r="A92" i="50"/>
  <c r="A174" i="50" s="1"/>
  <c r="F174" i="50" s="1"/>
  <c r="A91" i="50"/>
  <c r="A90" i="50"/>
  <c r="A172" i="50" s="1"/>
  <c r="A254" i="50" s="1"/>
  <c r="A89" i="50"/>
  <c r="A88" i="50"/>
  <c r="A170" i="50" s="1"/>
  <c r="F170" i="50" s="1"/>
  <c r="A87" i="50"/>
  <c r="A169" i="50" s="1"/>
  <c r="A86" i="50"/>
  <c r="F85" i="50"/>
  <c r="F84" i="50"/>
  <c r="F83" i="50"/>
  <c r="F82" i="50"/>
  <c r="F81" i="50"/>
  <c r="F80" i="50"/>
  <c r="F79" i="50"/>
  <c r="F78" i="50"/>
  <c r="F77" i="50"/>
  <c r="F76" i="50"/>
  <c r="F75" i="50"/>
  <c r="F74" i="50"/>
  <c r="F73" i="50"/>
  <c r="F72" i="50"/>
  <c r="F71" i="50"/>
  <c r="F70" i="50"/>
  <c r="F69" i="50"/>
  <c r="F68" i="50"/>
  <c r="F67" i="50"/>
  <c r="F66" i="50"/>
  <c r="F65" i="50"/>
  <c r="F64" i="50"/>
  <c r="F63" i="50"/>
  <c r="F62" i="50"/>
  <c r="F61" i="50"/>
  <c r="F60" i="50"/>
  <c r="F59" i="50"/>
  <c r="F58" i="50"/>
  <c r="F57" i="50"/>
  <c r="F56" i="50"/>
  <c r="F55" i="50"/>
  <c r="F54" i="50"/>
  <c r="F53" i="50"/>
  <c r="F52" i="50"/>
  <c r="F51" i="50"/>
  <c r="F50" i="50"/>
  <c r="F49" i="50"/>
  <c r="F48" i="50"/>
  <c r="F47" i="50"/>
  <c r="F46" i="50"/>
  <c r="F45" i="50"/>
  <c r="F44" i="50"/>
  <c r="F43" i="50"/>
  <c r="F42" i="50"/>
  <c r="F41" i="50"/>
  <c r="F40" i="50"/>
  <c r="F39" i="50"/>
  <c r="F38" i="50"/>
  <c r="F37" i="50"/>
  <c r="F36" i="50"/>
  <c r="F35" i="50"/>
  <c r="F34" i="50"/>
  <c r="F33" i="50"/>
  <c r="F32" i="50"/>
  <c r="F31" i="50"/>
  <c r="F30" i="50"/>
  <c r="F29" i="50"/>
  <c r="F28" i="50"/>
  <c r="F27" i="50"/>
  <c r="F26" i="50"/>
  <c r="F25" i="50"/>
  <c r="F24" i="50"/>
  <c r="F23" i="50"/>
  <c r="F22" i="50"/>
  <c r="F21" i="50"/>
  <c r="F20" i="50"/>
  <c r="F19" i="50"/>
  <c r="F18" i="50"/>
  <c r="F17" i="50"/>
  <c r="F16" i="50"/>
  <c r="F15" i="50"/>
  <c r="F14" i="50"/>
  <c r="F13" i="50"/>
  <c r="F12" i="50"/>
  <c r="F11" i="50"/>
  <c r="F10" i="50"/>
  <c r="F9" i="50"/>
  <c r="F8" i="50"/>
  <c r="F7" i="50"/>
  <c r="F6" i="50"/>
  <c r="F5" i="50"/>
  <c r="F4" i="50"/>
  <c r="A167" i="49"/>
  <c r="A166" i="49"/>
  <c r="A248" i="49" s="1"/>
  <c r="A330" i="49" s="1"/>
  <c r="A165" i="49"/>
  <c r="A247" i="49" s="1"/>
  <c r="A164" i="49"/>
  <c r="A246" i="49" s="1"/>
  <c r="F246" i="49" s="1"/>
  <c r="A163" i="49"/>
  <c r="A245" i="49" s="1"/>
  <c r="A327" i="49" s="1"/>
  <c r="F327" i="49" s="1"/>
  <c r="A162" i="49"/>
  <c r="A161" i="49"/>
  <c r="A160" i="49"/>
  <c r="F160" i="49" s="1"/>
  <c r="A159" i="49"/>
  <c r="F159" i="49" s="1"/>
  <c r="A158" i="49"/>
  <c r="A240" i="49" s="1"/>
  <c r="A157" i="49"/>
  <c r="F157" i="49" s="1"/>
  <c r="A156" i="49"/>
  <c r="A238" i="49" s="1"/>
  <c r="A155" i="49"/>
  <c r="A237" i="49" s="1"/>
  <c r="A154" i="49"/>
  <c r="F154" i="49" s="1"/>
  <c r="A153" i="49"/>
  <c r="A235" i="49" s="1"/>
  <c r="A152" i="49"/>
  <c r="A151" i="49"/>
  <c r="A233" i="49" s="1"/>
  <c r="A150" i="49"/>
  <c r="A149" i="49"/>
  <c r="F149" i="49" s="1"/>
  <c r="A148" i="49"/>
  <c r="F148" i="49" s="1"/>
  <c r="A147" i="49"/>
  <c r="A229" i="49" s="1"/>
  <c r="A311" i="49" s="1"/>
  <c r="A146" i="49"/>
  <c r="A145" i="49"/>
  <c r="F145" i="49" s="1"/>
  <c r="A144" i="49"/>
  <c r="A226" i="49" s="1"/>
  <c r="F226" i="49" s="1"/>
  <c r="A143" i="49"/>
  <c r="A225" i="49" s="1"/>
  <c r="A142" i="49"/>
  <c r="F142" i="49" s="1"/>
  <c r="A141" i="49"/>
  <c r="F141" i="49" s="1"/>
  <c r="A140" i="49"/>
  <c r="A139" i="49"/>
  <c r="A138" i="49"/>
  <c r="A220" i="49" s="1"/>
  <c r="A302" i="49" s="1"/>
  <c r="A137" i="49"/>
  <c r="A219" i="49" s="1"/>
  <c r="F219" i="49" s="1"/>
  <c r="A136" i="49"/>
  <c r="F136" i="49" s="1"/>
  <c r="A135" i="49"/>
  <c r="A134" i="49"/>
  <c r="A133" i="49"/>
  <c r="A132" i="49"/>
  <c r="A131" i="49"/>
  <c r="F131" i="49" s="1"/>
  <c r="A130" i="49"/>
  <c r="A129" i="49"/>
  <c r="A128" i="49"/>
  <c r="F128" i="49" s="1"/>
  <c r="A127" i="49"/>
  <c r="F127" i="49" s="1"/>
  <c r="A126" i="49"/>
  <c r="A125" i="49"/>
  <c r="A207" i="49" s="1"/>
  <c r="A124" i="49"/>
  <c r="A123" i="49"/>
  <c r="A122" i="49"/>
  <c r="A121" i="49"/>
  <c r="F121" i="49" s="1"/>
  <c r="A120" i="49"/>
  <c r="A119" i="49"/>
  <c r="A201" i="49" s="1"/>
  <c r="A118" i="49"/>
  <c r="A117" i="49"/>
  <c r="A116" i="49"/>
  <c r="A198" i="49" s="1"/>
  <c r="A115" i="49"/>
  <c r="A197" i="49" s="1"/>
  <c r="A114" i="49"/>
  <c r="A113" i="49"/>
  <c r="A112" i="49"/>
  <c r="A194" i="49" s="1"/>
  <c r="A111" i="49"/>
  <c r="A110" i="49"/>
  <c r="A109" i="49"/>
  <c r="A191" i="49" s="1"/>
  <c r="A108" i="49"/>
  <c r="A190" i="49" s="1"/>
  <c r="A272" i="49" s="1"/>
  <c r="A107" i="49"/>
  <c r="A106" i="49"/>
  <c r="A188" i="49" s="1"/>
  <c r="A105" i="49"/>
  <c r="A187" i="49" s="1"/>
  <c r="A104" i="49"/>
  <c r="A186" i="49" s="1"/>
  <c r="A103" i="49"/>
  <c r="A185" i="49" s="1"/>
  <c r="A267" i="49" s="1"/>
  <c r="F267" i="49" s="1"/>
  <c r="A102" i="49"/>
  <c r="A101" i="49"/>
  <c r="A183" i="49" s="1"/>
  <c r="A100" i="49"/>
  <c r="A182" i="49" s="1"/>
  <c r="A99" i="49"/>
  <c r="A181" i="49" s="1"/>
  <c r="A263" i="49" s="1"/>
  <c r="A345" i="49" s="1"/>
  <c r="A98" i="49"/>
  <c r="F98" i="49" s="1"/>
  <c r="A97" i="49"/>
  <c r="A179" i="49" s="1"/>
  <c r="F179" i="49" s="1"/>
  <c r="A96" i="49"/>
  <c r="F96" i="49" s="1"/>
  <c r="A95" i="49"/>
  <c r="F95" i="49" s="1"/>
  <c r="A94" i="49"/>
  <c r="F94" i="49" s="1"/>
  <c r="A93" i="49"/>
  <c r="A92" i="49"/>
  <c r="A174" i="49" s="1"/>
  <c r="A91" i="49"/>
  <c r="A173" i="49" s="1"/>
  <c r="A90" i="49"/>
  <c r="A172" i="49" s="1"/>
  <c r="F172" i="49" s="1"/>
  <c r="A89" i="49"/>
  <c r="A88" i="49"/>
  <c r="A170" i="49" s="1"/>
  <c r="F170" i="49" s="1"/>
  <c r="A87" i="49"/>
  <c r="A86" i="49"/>
  <c r="F85" i="49"/>
  <c r="F84" i="49"/>
  <c r="F83" i="49"/>
  <c r="F82" i="49"/>
  <c r="F81" i="49"/>
  <c r="F80" i="49"/>
  <c r="F79" i="49"/>
  <c r="F78" i="49"/>
  <c r="F77" i="49"/>
  <c r="F76" i="49"/>
  <c r="F75" i="49"/>
  <c r="F74" i="49"/>
  <c r="F73" i="49"/>
  <c r="F72" i="49"/>
  <c r="F71" i="49"/>
  <c r="F70" i="49"/>
  <c r="F69" i="49"/>
  <c r="F68" i="49"/>
  <c r="F67" i="49"/>
  <c r="F66" i="49"/>
  <c r="F65" i="49"/>
  <c r="F64" i="49"/>
  <c r="F63" i="49"/>
  <c r="F62" i="49"/>
  <c r="F61" i="49"/>
  <c r="F60" i="49"/>
  <c r="F59" i="49"/>
  <c r="F58" i="49"/>
  <c r="F57" i="49"/>
  <c r="F56" i="49"/>
  <c r="F55" i="49"/>
  <c r="F54" i="49"/>
  <c r="F53" i="49"/>
  <c r="F52" i="49"/>
  <c r="F51" i="49"/>
  <c r="F50" i="49"/>
  <c r="F49" i="49"/>
  <c r="F48" i="49"/>
  <c r="F47" i="49"/>
  <c r="F46" i="49"/>
  <c r="F45" i="49"/>
  <c r="F44" i="49"/>
  <c r="F43" i="49"/>
  <c r="F42" i="49"/>
  <c r="F41" i="49"/>
  <c r="F40" i="49"/>
  <c r="F39" i="49"/>
  <c r="F38" i="49"/>
  <c r="F37" i="49"/>
  <c r="F36" i="49"/>
  <c r="F35" i="49"/>
  <c r="F34" i="49"/>
  <c r="F33" i="49"/>
  <c r="F32" i="49"/>
  <c r="F31" i="49"/>
  <c r="F30" i="49"/>
  <c r="F29" i="49"/>
  <c r="F28" i="49"/>
  <c r="F27" i="49"/>
  <c r="F26" i="49"/>
  <c r="F25" i="49"/>
  <c r="F24" i="49"/>
  <c r="F23" i="49"/>
  <c r="F22" i="49"/>
  <c r="F21" i="49"/>
  <c r="F20" i="49"/>
  <c r="F19" i="49"/>
  <c r="F18" i="49"/>
  <c r="F17" i="49"/>
  <c r="F16" i="49"/>
  <c r="F15" i="49"/>
  <c r="F14" i="49"/>
  <c r="F13" i="49"/>
  <c r="F12" i="49"/>
  <c r="F11" i="49"/>
  <c r="F10" i="49"/>
  <c r="F9" i="49"/>
  <c r="F8" i="49"/>
  <c r="F7" i="49"/>
  <c r="F6" i="49"/>
  <c r="F5" i="49"/>
  <c r="F4" i="49"/>
  <c r="A167" i="48"/>
  <c r="F167" i="48" s="1"/>
  <c r="A166" i="48"/>
  <c r="A248" i="48" s="1"/>
  <c r="A165" i="48"/>
  <c r="A164" i="48"/>
  <c r="F164" i="48" s="1"/>
  <c r="A163" i="48"/>
  <c r="A245" i="48" s="1"/>
  <c r="A162" i="48"/>
  <c r="F162" i="48" s="1"/>
  <c r="A161" i="48"/>
  <c r="A160" i="48"/>
  <c r="F160" i="48" s="1"/>
  <c r="A159" i="48"/>
  <c r="A158" i="48"/>
  <c r="A157" i="48"/>
  <c r="A156" i="48"/>
  <c r="A155" i="48"/>
  <c r="A154" i="48"/>
  <c r="A153" i="48"/>
  <c r="A152" i="48"/>
  <c r="A234" i="48" s="1"/>
  <c r="A151" i="48"/>
  <c r="A233" i="48" s="1"/>
  <c r="A150" i="48"/>
  <c r="A232" i="48" s="1"/>
  <c r="A149" i="48"/>
  <c r="F149" i="48" s="1"/>
  <c r="A148" i="48"/>
  <c r="A147" i="48"/>
  <c r="A146" i="48"/>
  <c r="F146" i="48" s="1"/>
  <c r="A145" i="48"/>
  <c r="A144" i="48"/>
  <c r="A143" i="48"/>
  <c r="F143" i="48" s="1"/>
  <c r="A142" i="48"/>
  <c r="A224" i="48" s="1"/>
  <c r="A141" i="48"/>
  <c r="A223" i="48" s="1"/>
  <c r="A305" i="48" s="1"/>
  <c r="A140" i="48"/>
  <c r="A139" i="48"/>
  <c r="A138" i="48"/>
  <c r="A220" i="48" s="1"/>
  <c r="F220" i="48" s="1"/>
  <c r="A137" i="48"/>
  <c r="A219" i="48" s="1"/>
  <c r="A136" i="48"/>
  <c r="A218" i="48" s="1"/>
  <c r="A135" i="48"/>
  <c r="A134" i="48"/>
  <c r="A133" i="48"/>
  <c r="A132" i="48"/>
  <c r="A131" i="48"/>
  <c r="A130" i="48"/>
  <c r="A129" i="48"/>
  <c r="F129" i="48" s="1"/>
  <c r="A128" i="48"/>
  <c r="A127" i="48"/>
  <c r="A126" i="48"/>
  <c r="A208" i="48" s="1"/>
  <c r="F208" i="48" s="1"/>
  <c r="A125" i="48"/>
  <c r="A207" i="48" s="1"/>
  <c r="A124" i="48"/>
  <c r="A123" i="48"/>
  <c r="A205" i="48" s="1"/>
  <c r="A122" i="48"/>
  <c r="A121" i="48"/>
  <c r="A203" i="48" s="1"/>
  <c r="A120" i="48"/>
  <c r="A119" i="48"/>
  <c r="F119" i="48" s="1"/>
  <c r="A118" i="48"/>
  <c r="F118" i="48" s="1"/>
  <c r="A117" i="48"/>
  <c r="A199" i="48" s="1"/>
  <c r="F199" i="48" s="1"/>
  <c r="A116" i="48"/>
  <c r="A198" i="48" s="1"/>
  <c r="A280" i="48" s="1"/>
  <c r="F280" i="48" s="1"/>
  <c r="A115" i="48"/>
  <c r="A197" i="48" s="1"/>
  <c r="A114" i="48"/>
  <c r="A113" i="48"/>
  <c r="A112" i="48"/>
  <c r="F112" i="48" s="1"/>
  <c r="A111" i="48"/>
  <c r="A193" i="48" s="1"/>
  <c r="A275" i="48" s="1"/>
  <c r="A110" i="48"/>
  <c r="A109" i="48"/>
  <c r="A191" i="48" s="1"/>
  <c r="A273" i="48" s="1"/>
  <c r="A108" i="48"/>
  <c r="A190" i="48" s="1"/>
  <c r="A107" i="48"/>
  <c r="F107" i="48" s="1"/>
  <c r="A106" i="48"/>
  <c r="A188" i="48" s="1"/>
  <c r="A105" i="48"/>
  <c r="A187" i="48" s="1"/>
  <c r="A269" i="48" s="1"/>
  <c r="F269" i="48" s="1"/>
  <c r="A104" i="48"/>
  <c r="A103" i="48"/>
  <c r="F103" i="48" s="1"/>
  <c r="A102" i="48"/>
  <c r="F102" i="48" s="1"/>
  <c r="A101" i="48"/>
  <c r="F101" i="48" s="1"/>
  <c r="A100" i="48"/>
  <c r="F100" i="48" s="1"/>
  <c r="A99" i="48"/>
  <c r="A98" i="48"/>
  <c r="A97" i="48"/>
  <c r="A179" i="48" s="1"/>
  <c r="A96" i="48"/>
  <c r="F96" i="48" s="1"/>
  <c r="A95" i="48"/>
  <c r="A177" i="48" s="1"/>
  <c r="A259" i="48" s="1"/>
  <c r="A94" i="48"/>
  <c r="A93" i="48"/>
  <c r="A175" i="48" s="1"/>
  <c r="A92" i="48"/>
  <c r="A174" i="48" s="1"/>
  <c r="A256" i="48" s="1"/>
  <c r="F256" i="48" s="1"/>
  <c r="A91" i="48"/>
  <c r="A90" i="48"/>
  <c r="F90" i="48" s="1"/>
  <c r="A89" i="48"/>
  <c r="A171" i="48" s="1"/>
  <c r="A88" i="48"/>
  <c r="A170" i="48" s="1"/>
  <c r="F170" i="48" s="1"/>
  <c r="A87" i="48"/>
  <c r="A86" i="48"/>
  <c r="F85" i="48"/>
  <c r="F84" i="48"/>
  <c r="F83" i="48"/>
  <c r="F82" i="48"/>
  <c r="F81" i="48"/>
  <c r="F80" i="48"/>
  <c r="F79" i="48"/>
  <c r="F78" i="48"/>
  <c r="F77" i="48"/>
  <c r="F76" i="48"/>
  <c r="F75" i="48"/>
  <c r="F74" i="48"/>
  <c r="F73" i="48"/>
  <c r="F72" i="48"/>
  <c r="F71" i="48"/>
  <c r="F70" i="48"/>
  <c r="F69" i="48"/>
  <c r="F68" i="48"/>
  <c r="F67" i="48"/>
  <c r="F66" i="48"/>
  <c r="F65" i="48"/>
  <c r="F64" i="48"/>
  <c r="F63" i="48"/>
  <c r="F62" i="48"/>
  <c r="F61" i="48"/>
  <c r="F60" i="48"/>
  <c r="F59" i="48"/>
  <c r="F58" i="48"/>
  <c r="F57" i="48"/>
  <c r="F56" i="48"/>
  <c r="F55" i="48"/>
  <c r="F54" i="48"/>
  <c r="F53" i="48"/>
  <c r="F52" i="48"/>
  <c r="F51" i="48"/>
  <c r="F50" i="48"/>
  <c r="F49" i="48"/>
  <c r="F48" i="48"/>
  <c r="F47" i="48"/>
  <c r="F46" i="48"/>
  <c r="F45" i="48"/>
  <c r="F44" i="48"/>
  <c r="F43" i="48"/>
  <c r="F42" i="48"/>
  <c r="F41" i="48"/>
  <c r="F40" i="48"/>
  <c r="F39" i="48"/>
  <c r="F38" i="48"/>
  <c r="F37" i="48"/>
  <c r="F36" i="48"/>
  <c r="F35" i="48"/>
  <c r="F34" i="48"/>
  <c r="F33" i="48"/>
  <c r="F32" i="48"/>
  <c r="F31" i="48"/>
  <c r="F30" i="48"/>
  <c r="F29" i="48"/>
  <c r="F28" i="48"/>
  <c r="F27" i="48"/>
  <c r="F26" i="48"/>
  <c r="F25" i="48"/>
  <c r="F24" i="48"/>
  <c r="F23" i="48"/>
  <c r="F22" i="48"/>
  <c r="F21" i="48"/>
  <c r="F20" i="48"/>
  <c r="F19" i="48"/>
  <c r="F18" i="48"/>
  <c r="F17" i="48"/>
  <c r="F16" i="48"/>
  <c r="F15" i="48"/>
  <c r="F14" i="48"/>
  <c r="F13" i="48"/>
  <c r="F12" i="48"/>
  <c r="F11" i="48"/>
  <c r="F10" i="48"/>
  <c r="F9" i="48"/>
  <c r="F8" i="48"/>
  <c r="F7" i="48"/>
  <c r="F6" i="48"/>
  <c r="F5" i="48"/>
  <c r="A167" i="47"/>
  <c r="A249" i="47" s="1"/>
  <c r="A331" i="47" s="1"/>
  <c r="A166" i="47"/>
  <c r="F166" i="47" s="1"/>
  <c r="A165" i="47"/>
  <c r="A164" i="47"/>
  <c r="A246" i="47" s="1"/>
  <c r="A328" i="47" s="1"/>
  <c r="A163" i="47"/>
  <c r="F163" i="47" s="1"/>
  <c r="A162" i="47"/>
  <c r="F162" i="47" s="1"/>
  <c r="A161" i="47"/>
  <c r="A160" i="47"/>
  <c r="A159" i="47"/>
  <c r="F159" i="47" s="1"/>
  <c r="A158" i="47"/>
  <c r="A240" i="47" s="1"/>
  <c r="A157" i="47"/>
  <c r="A156" i="47"/>
  <c r="A155" i="47"/>
  <c r="A154" i="47"/>
  <c r="F154" i="47" s="1"/>
  <c r="A153" i="47"/>
  <c r="F153" i="47" s="1"/>
  <c r="A152" i="47"/>
  <c r="F152" i="47" s="1"/>
  <c r="A151" i="47"/>
  <c r="A150" i="47"/>
  <c r="F150" i="47" s="1"/>
  <c r="A149" i="47"/>
  <c r="A148" i="47"/>
  <c r="A230" i="47" s="1"/>
  <c r="A312" i="47" s="1"/>
  <c r="A147" i="47"/>
  <c r="F147" i="47" s="1"/>
  <c r="A146" i="47"/>
  <c r="F146" i="47" s="1"/>
  <c r="A145" i="47"/>
  <c r="A144" i="47"/>
  <c r="F144" i="47" s="1"/>
  <c r="A143" i="47"/>
  <c r="A225" i="47" s="1"/>
  <c r="A142" i="47"/>
  <c r="A141" i="47"/>
  <c r="F141" i="47" s="1"/>
  <c r="A140" i="47"/>
  <c r="A222" i="47" s="1"/>
  <c r="F222" i="47" s="1"/>
  <c r="A139" i="47"/>
  <c r="F139" i="47" s="1"/>
  <c r="A138" i="47"/>
  <c r="F138" i="47" s="1"/>
  <c r="A137" i="47"/>
  <c r="F137" i="47" s="1"/>
  <c r="A136" i="47"/>
  <c r="F136" i="47" s="1"/>
  <c r="A135" i="47"/>
  <c r="F135" i="47" s="1"/>
  <c r="A134" i="47"/>
  <c r="A216" i="47" s="1"/>
  <c r="A133" i="47"/>
  <c r="A215" i="47" s="1"/>
  <c r="A297" i="47" s="1"/>
  <c r="A379" i="47" s="1"/>
  <c r="A461" i="47" s="1"/>
  <c r="F461" i="47" s="1"/>
  <c r="A132" i="47"/>
  <c r="A214" i="47" s="1"/>
  <c r="F214" i="47" s="1"/>
  <c r="A131" i="47"/>
  <c r="A130" i="47"/>
  <c r="A212" i="47" s="1"/>
  <c r="A129" i="47"/>
  <c r="A128" i="47"/>
  <c r="F128" i="47" s="1"/>
  <c r="A127" i="47"/>
  <c r="A209" i="47" s="1"/>
  <c r="A126" i="47"/>
  <c r="A125" i="47"/>
  <c r="A207" i="47" s="1"/>
  <c r="A124" i="47"/>
  <c r="F124" i="47" s="1"/>
  <c r="A123" i="47"/>
  <c r="F123" i="47" s="1"/>
  <c r="A122" i="47"/>
  <c r="F122" i="47" s="1"/>
  <c r="A121" i="47"/>
  <c r="A120" i="47"/>
  <c r="A202" i="47" s="1"/>
  <c r="A284" i="47" s="1"/>
  <c r="F284" i="47" s="1"/>
  <c r="A119" i="47"/>
  <c r="A201" i="47" s="1"/>
  <c r="A118" i="47"/>
  <c r="A200" i="47" s="1"/>
  <c r="F200" i="47" s="1"/>
  <c r="A117" i="47"/>
  <c r="F117" i="47" s="1"/>
  <c r="A116" i="47"/>
  <c r="F116" i="47" s="1"/>
  <c r="A115" i="47"/>
  <c r="A114" i="47"/>
  <c r="F114" i="47" s="1"/>
  <c r="A113" i="47"/>
  <c r="F113" i="47" s="1"/>
  <c r="A112" i="47"/>
  <c r="A194" i="47" s="1"/>
  <c r="F194" i="47" s="1"/>
  <c r="A111" i="47"/>
  <c r="A193" i="47" s="1"/>
  <c r="A110" i="47"/>
  <c r="F110" i="47" s="1"/>
  <c r="A109" i="47"/>
  <c r="A108" i="47"/>
  <c r="A107" i="47"/>
  <c r="F107" i="47" s="1"/>
  <c r="A106" i="47"/>
  <c r="A188" i="47" s="1"/>
  <c r="A105" i="47"/>
  <c r="A187" i="47" s="1"/>
  <c r="A269" i="47" s="1"/>
  <c r="A104" i="47"/>
  <c r="A186" i="47" s="1"/>
  <c r="F186" i="47" s="1"/>
  <c r="A103" i="47"/>
  <c r="A185" i="47" s="1"/>
  <c r="A102" i="47"/>
  <c r="F102" i="47" s="1"/>
  <c r="A101" i="47"/>
  <c r="A100" i="47"/>
  <c r="F100" i="47" s="1"/>
  <c r="A99" i="47"/>
  <c r="F99" i="47" s="1"/>
  <c r="A98" i="47"/>
  <c r="F98" i="47" s="1"/>
  <c r="A97" i="47"/>
  <c r="A179" i="47" s="1"/>
  <c r="A96" i="47"/>
  <c r="F96" i="47" s="1"/>
  <c r="A95" i="47"/>
  <c r="F95" i="47" s="1"/>
  <c r="A94" i="47"/>
  <c r="A176" i="47" s="1"/>
  <c r="A258" i="47" s="1"/>
  <c r="A93" i="47"/>
  <c r="A92" i="47"/>
  <c r="A91" i="47"/>
  <c r="A173" i="47" s="1"/>
  <c r="A255" i="47" s="1"/>
  <c r="A90" i="47"/>
  <c r="F90" i="47" s="1"/>
  <c r="A89" i="47"/>
  <c r="F89" i="47" s="1"/>
  <c r="A88" i="47"/>
  <c r="A87" i="47"/>
  <c r="F87" i="47" s="1"/>
  <c r="A86" i="47"/>
  <c r="F86" i="47" s="1"/>
  <c r="F85" i="47"/>
  <c r="F84" i="47"/>
  <c r="F83" i="47"/>
  <c r="F82" i="47"/>
  <c r="F81" i="47"/>
  <c r="F80" i="47"/>
  <c r="F79" i="47"/>
  <c r="F78" i="47"/>
  <c r="F77" i="47"/>
  <c r="F76" i="47"/>
  <c r="F75" i="47"/>
  <c r="F74" i="47"/>
  <c r="F73" i="47"/>
  <c r="F72" i="47"/>
  <c r="F71" i="47"/>
  <c r="F70" i="47"/>
  <c r="F69" i="47"/>
  <c r="F68" i="47"/>
  <c r="F67" i="47"/>
  <c r="F66" i="47"/>
  <c r="F65" i="47"/>
  <c r="F64" i="47"/>
  <c r="F63" i="47"/>
  <c r="F62" i="47"/>
  <c r="F61" i="47"/>
  <c r="F60" i="47"/>
  <c r="F59" i="47"/>
  <c r="F58" i="47"/>
  <c r="F57" i="47"/>
  <c r="F56" i="47"/>
  <c r="F55" i="47"/>
  <c r="F54" i="47"/>
  <c r="F53" i="47"/>
  <c r="F52" i="47"/>
  <c r="F51" i="47"/>
  <c r="F50" i="47"/>
  <c r="F49" i="47"/>
  <c r="F48" i="47"/>
  <c r="F47" i="47"/>
  <c r="F46" i="47"/>
  <c r="F45" i="47"/>
  <c r="F44" i="47"/>
  <c r="F43" i="47"/>
  <c r="F42" i="47"/>
  <c r="F41" i="47"/>
  <c r="F40" i="47"/>
  <c r="F39" i="47"/>
  <c r="F38" i="47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F7" i="47"/>
  <c r="F6" i="47"/>
  <c r="F5" i="47"/>
  <c r="F4" i="47"/>
  <c r="K95" i="46"/>
  <c r="K94" i="46"/>
  <c r="K93" i="46"/>
  <c r="K92" i="46"/>
  <c r="K91" i="46"/>
  <c r="K90" i="46"/>
  <c r="K89" i="46"/>
  <c r="K88" i="46"/>
  <c r="K87" i="46"/>
  <c r="K86" i="46"/>
  <c r="K85" i="46"/>
  <c r="K84" i="46"/>
  <c r="K83" i="46"/>
  <c r="K82" i="46"/>
  <c r="K81" i="46"/>
  <c r="K80" i="46"/>
  <c r="K79" i="46"/>
  <c r="K78" i="46"/>
  <c r="K77" i="46"/>
  <c r="K76" i="46"/>
  <c r="K75" i="46"/>
  <c r="K74" i="46"/>
  <c r="K73" i="46"/>
  <c r="K72" i="46"/>
  <c r="K71" i="46"/>
  <c r="K70" i="46"/>
  <c r="K69" i="46"/>
  <c r="K68" i="46"/>
  <c r="K67" i="46"/>
  <c r="K66" i="46"/>
  <c r="K65" i="46"/>
  <c r="K64" i="46"/>
  <c r="K63" i="46"/>
  <c r="K62" i="46"/>
  <c r="K61" i="46"/>
  <c r="K60" i="46"/>
  <c r="K59" i="46"/>
  <c r="K58" i="46"/>
  <c r="K57" i="46"/>
  <c r="K56" i="46"/>
  <c r="K55" i="46"/>
  <c r="K54" i="46"/>
  <c r="K53" i="46"/>
  <c r="K52" i="46"/>
  <c r="K51" i="46"/>
  <c r="K50" i="46"/>
  <c r="K49" i="46"/>
  <c r="K48" i="46"/>
  <c r="K47" i="46"/>
  <c r="K46" i="46"/>
  <c r="K45" i="46"/>
  <c r="K44" i="46"/>
  <c r="K43" i="46"/>
  <c r="K42" i="46"/>
  <c r="K41" i="46"/>
  <c r="K40" i="46"/>
  <c r="K39" i="46"/>
  <c r="K38" i="46"/>
  <c r="K37" i="46"/>
  <c r="K36" i="46"/>
  <c r="K35" i="46"/>
  <c r="K34" i="46"/>
  <c r="K33" i="46"/>
  <c r="K32" i="46"/>
  <c r="K31" i="46"/>
  <c r="K30" i="46"/>
  <c r="K29" i="46"/>
  <c r="K28" i="46"/>
  <c r="K27" i="46"/>
  <c r="K26" i="46"/>
  <c r="K25" i="46"/>
  <c r="K24" i="46"/>
  <c r="K23" i="46"/>
  <c r="K22" i="46"/>
  <c r="K21" i="46"/>
  <c r="K20" i="46"/>
  <c r="K19" i="46"/>
  <c r="K18" i="46"/>
  <c r="K17" i="46"/>
  <c r="K16" i="46"/>
  <c r="K15" i="46"/>
  <c r="K14" i="46"/>
  <c r="K13" i="46"/>
  <c r="K12" i="46"/>
  <c r="K11" i="46"/>
  <c r="K10" i="46"/>
  <c r="K9" i="46"/>
  <c r="K8" i="46"/>
  <c r="K7" i="46"/>
  <c r="K6" i="46"/>
  <c r="K5" i="46"/>
  <c r="F91" i="56" l="1"/>
  <c r="F106" i="56"/>
  <c r="F130" i="53"/>
  <c r="F156" i="49"/>
  <c r="F133" i="58"/>
  <c r="F87" i="51"/>
  <c r="F133" i="59"/>
  <c r="F139" i="56"/>
  <c r="F146" i="56"/>
  <c r="F112" i="58"/>
  <c r="F124" i="55"/>
  <c r="F143" i="55"/>
  <c r="F158" i="56"/>
  <c r="F86" i="59"/>
  <c r="F165" i="59"/>
  <c r="F121" i="59"/>
  <c r="F132" i="59"/>
  <c r="F102" i="58"/>
  <c r="F104" i="58"/>
  <c r="A222" i="57"/>
  <c r="A304" i="57" s="1"/>
  <c r="F304" i="57" s="1"/>
  <c r="A328" i="57"/>
  <c r="F328" i="57" s="1"/>
  <c r="F98" i="57"/>
  <c r="F130" i="56"/>
  <c r="A195" i="55"/>
  <c r="F195" i="55" s="1"/>
  <c r="F92" i="55"/>
  <c r="F126" i="54"/>
  <c r="A247" i="54"/>
  <c r="A329" i="54" s="1"/>
  <c r="A411" i="54" s="1"/>
  <c r="F119" i="54"/>
  <c r="F116" i="54"/>
  <c r="F136" i="52"/>
  <c r="F94" i="52"/>
  <c r="F136" i="51"/>
  <c r="F97" i="48"/>
  <c r="F92" i="48"/>
  <c r="F163" i="48"/>
  <c r="F119" i="47"/>
  <c r="A228" i="47"/>
  <c r="A310" i="47" s="1"/>
  <c r="F310" i="47" s="1"/>
  <c r="A231" i="48"/>
  <c r="F231" i="48" s="1"/>
  <c r="A210" i="49"/>
  <c r="F210" i="49" s="1"/>
  <c r="A261" i="49"/>
  <c r="A343" i="49" s="1"/>
  <c r="F343" i="49" s="1"/>
  <c r="A191" i="50"/>
  <c r="A273" i="50" s="1"/>
  <c r="A362" i="50"/>
  <c r="F362" i="50" s="1"/>
  <c r="A173" i="51"/>
  <c r="A255" i="51" s="1"/>
  <c r="A300" i="51"/>
  <c r="A382" i="51" s="1"/>
  <c r="F173" i="52"/>
  <c r="A222" i="52"/>
  <c r="A304" i="52" s="1"/>
  <c r="A217" i="53"/>
  <c r="F217" i="53" s="1"/>
  <c r="F196" i="54"/>
  <c r="F254" i="54"/>
  <c r="F120" i="55"/>
  <c r="F126" i="55"/>
  <c r="F159" i="55"/>
  <c r="F162" i="55"/>
  <c r="F165" i="55"/>
  <c r="A246" i="55"/>
  <c r="F246" i="55" s="1"/>
  <c r="F116" i="56"/>
  <c r="A196" i="56"/>
  <c r="A278" i="56" s="1"/>
  <c r="A170" i="57"/>
  <c r="A252" i="57" s="1"/>
  <c r="A334" i="57" s="1"/>
  <c r="A416" i="57" s="1"/>
  <c r="F124" i="58"/>
  <c r="A229" i="47"/>
  <c r="A311" i="47" s="1"/>
  <c r="A393" i="47" s="1"/>
  <c r="A475" i="47" s="1"/>
  <c r="A557" i="47" s="1"/>
  <c r="F557" i="47" s="1"/>
  <c r="A242" i="48"/>
  <c r="F242" i="48" s="1"/>
  <c r="A218" i="49"/>
  <c r="A300" i="49" s="1"/>
  <c r="A202" i="50"/>
  <c r="F202" i="50" s="1"/>
  <c r="A174" i="51"/>
  <c r="A256" i="51" s="1"/>
  <c r="A338" i="51" s="1"/>
  <c r="A174" i="52"/>
  <c r="A256" i="52" s="1"/>
  <c r="F146" i="53"/>
  <c r="A200" i="54"/>
  <c r="F200" i="54" s="1"/>
  <c r="A226" i="58"/>
  <c r="F226" i="58" s="1"/>
  <c r="F132" i="47"/>
  <c r="A184" i="47"/>
  <c r="F184" i="47" s="1"/>
  <c r="A234" i="47"/>
  <c r="A316" i="47" s="1"/>
  <c r="F316" i="47" s="1"/>
  <c r="A183" i="48"/>
  <c r="F183" i="48" s="1"/>
  <c r="A244" i="48"/>
  <c r="F244" i="48" s="1"/>
  <c r="F97" i="49"/>
  <c r="A223" i="49"/>
  <c r="F223" i="49" s="1"/>
  <c r="F104" i="50"/>
  <c r="F111" i="50"/>
  <c r="F226" i="50"/>
  <c r="F154" i="52"/>
  <c r="A216" i="52"/>
  <c r="F216" i="52" s="1"/>
  <c r="A270" i="53"/>
  <c r="F270" i="53" s="1"/>
  <c r="F139" i="55"/>
  <c r="F135" i="59"/>
  <c r="A194" i="48"/>
  <c r="A276" i="48" s="1"/>
  <c r="F276" i="48" s="1"/>
  <c r="A249" i="48"/>
  <c r="A331" i="48" s="1"/>
  <c r="A209" i="49"/>
  <c r="F209" i="49" s="1"/>
  <c r="A254" i="49"/>
  <c r="F254" i="49" s="1"/>
  <c r="A233" i="50"/>
  <c r="A315" i="50" s="1"/>
  <c r="A231" i="51"/>
  <c r="F231" i="51" s="1"/>
  <c r="F218" i="52"/>
  <c r="A216" i="53"/>
  <c r="A298" i="53" s="1"/>
  <c r="A305" i="53"/>
  <c r="F305" i="53" s="1"/>
  <c r="F114" i="54"/>
  <c r="A353" i="59"/>
  <c r="A435" i="59" s="1"/>
  <c r="F271" i="59"/>
  <c r="F100" i="59"/>
  <c r="F107" i="59"/>
  <c r="F113" i="59"/>
  <c r="F126" i="59"/>
  <c r="F97" i="59"/>
  <c r="F122" i="59"/>
  <c r="F140" i="59"/>
  <c r="F145" i="59"/>
  <c r="F98" i="59"/>
  <c r="F141" i="59"/>
  <c r="A221" i="59"/>
  <c r="A303" i="59" s="1"/>
  <c r="A385" i="59" s="1"/>
  <c r="F112" i="59"/>
  <c r="F136" i="59"/>
  <c r="F148" i="59"/>
  <c r="A245" i="58"/>
  <c r="F245" i="58" s="1"/>
  <c r="F107" i="58"/>
  <c r="F140" i="58"/>
  <c r="F191" i="58"/>
  <c r="F109" i="58"/>
  <c r="F136" i="58"/>
  <c r="F142" i="58"/>
  <c r="F164" i="58"/>
  <c r="A302" i="58"/>
  <c r="A384" i="58" s="1"/>
  <c r="A466" i="58" s="1"/>
  <c r="F114" i="58"/>
  <c r="F96" i="58"/>
  <c r="F148" i="58"/>
  <c r="A177" i="58"/>
  <c r="A259" i="58" s="1"/>
  <c r="A341" i="58" s="1"/>
  <c r="A423" i="58" s="1"/>
  <c r="F137" i="57"/>
  <c r="F169" i="57"/>
  <c r="A277" i="57"/>
  <c r="F277" i="57" s="1"/>
  <c r="F228" i="57"/>
  <c r="F103" i="57"/>
  <c r="F155" i="57"/>
  <c r="A184" i="57"/>
  <c r="A266" i="57" s="1"/>
  <c r="F266" i="57" s="1"/>
  <c r="A232" i="57"/>
  <c r="A314" i="57" s="1"/>
  <c r="A345" i="57"/>
  <c r="A427" i="57" s="1"/>
  <c r="F427" i="57" s="1"/>
  <c r="F97" i="57"/>
  <c r="F199" i="57"/>
  <c r="A234" i="57"/>
  <c r="F234" i="57" s="1"/>
  <c r="A445" i="57"/>
  <c r="F445" i="57" s="1"/>
  <c r="A201" i="57"/>
  <c r="A283" i="57" s="1"/>
  <c r="F283" i="57" s="1"/>
  <c r="F87" i="57"/>
  <c r="F99" i="57"/>
  <c r="F113" i="57"/>
  <c r="F136" i="57"/>
  <c r="A207" i="57"/>
  <c r="F207" i="57" s="1"/>
  <c r="A241" i="57"/>
  <c r="A323" i="57" s="1"/>
  <c r="A294" i="56"/>
  <c r="A376" i="56" s="1"/>
  <c r="F212" i="56"/>
  <c r="F228" i="56"/>
  <c r="F193" i="56"/>
  <c r="A227" i="56"/>
  <c r="F227" i="56" s="1"/>
  <c r="A288" i="56"/>
  <c r="F288" i="56" s="1"/>
  <c r="F111" i="56"/>
  <c r="F131" i="56"/>
  <c r="F137" i="56"/>
  <c r="F143" i="56"/>
  <c r="F154" i="56"/>
  <c r="A175" i="56"/>
  <c r="A257" i="56" s="1"/>
  <c r="A209" i="56"/>
  <c r="F209" i="56" s="1"/>
  <c r="A232" i="56"/>
  <c r="F232" i="56" s="1"/>
  <c r="A177" i="56"/>
  <c r="A259" i="56" s="1"/>
  <c r="F240" i="56"/>
  <c r="F89" i="56"/>
  <c r="F144" i="56"/>
  <c r="F149" i="56"/>
  <c r="A181" i="56"/>
  <c r="F181" i="56" s="1"/>
  <c r="A241" i="56"/>
  <c r="F241" i="56" s="1"/>
  <c r="F133" i="56"/>
  <c r="F185" i="56"/>
  <c r="A244" i="56"/>
  <c r="F244" i="56" s="1"/>
  <c r="F105" i="56"/>
  <c r="F124" i="56"/>
  <c r="F167" i="56"/>
  <c r="F103" i="56"/>
  <c r="F108" i="56"/>
  <c r="A192" i="56"/>
  <c r="F192" i="56" s="1"/>
  <c r="F225" i="56"/>
  <c r="A187" i="55"/>
  <c r="F187" i="55" s="1"/>
  <c r="F166" i="55"/>
  <c r="A200" i="55"/>
  <c r="F200" i="55" s="1"/>
  <c r="F249" i="55"/>
  <c r="F103" i="55"/>
  <c r="A213" i="55"/>
  <c r="F213" i="55" s="1"/>
  <c r="F260" i="55"/>
  <c r="F157" i="55"/>
  <c r="A220" i="55"/>
  <c r="F220" i="55" s="1"/>
  <c r="A189" i="55"/>
  <c r="F248" i="55"/>
  <c r="F111" i="55"/>
  <c r="F151" i="55"/>
  <c r="F178" i="55"/>
  <c r="F125" i="55"/>
  <c r="A231" i="55"/>
  <c r="F231" i="55" s="1"/>
  <c r="F117" i="54"/>
  <c r="F127" i="54"/>
  <c r="F134" i="54"/>
  <c r="F154" i="54"/>
  <c r="A183" i="54"/>
  <c r="F183" i="54" s="1"/>
  <c r="A239" i="54"/>
  <c r="A321" i="54" s="1"/>
  <c r="A403" i="54" s="1"/>
  <c r="F89" i="54"/>
  <c r="F90" i="54"/>
  <c r="A300" i="54"/>
  <c r="A382" i="54" s="1"/>
  <c r="F149" i="54"/>
  <c r="F137" i="54"/>
  <c r="F166" i="54"/>
  <c r="A232" i="54"/>
  <c r="F232" i="54" s="1"/>
  <c r="A235" i="54"/>
  <c r="F235" i="54" s="1"/>
  <c r="F136" i="54"/>
  <c r="F92" i="54"/>
  <c r="A182" i="54"/>
  <c r="F182" i="54" s="1"/>
  <c r="A238" i="54"/>
  <c r="A322" i="53"/>
  <c r="F322" i="53" s="1"/>
  <c r="F240" i="53"/>
  <c r="F136" i="53"/>
  <c r="F142" i="53"/>
  <c r="A241" i="53"/>
  <c r="A323" i="53" s="1"/>
  <c r="F169" i="53"/>
  <c r="F228" i="53"/>
  <c r="F158" i="53"/>
  <c r="A172" i="53"/>
  <c r="F172" i="53" s="1"/>
  <c r="A230" i="53"/>
  <c r="F230" i="53" s="1"/>
  <c r="A247" i="53"/>
  <c r="A329" i="53" s="1"/>
  <c r="F329" i="53" s="1"/>
  <c r="F141" i="53"/>
  <c r="A174" i="53"/>
  <c r="F174" i="53" s="1"/>
  <c r="F106" i="53"/>
  <c r="F113" i="53"/>
  <c r="A186" i="53"/>
  <c r="F186" i="53" s="1"/>
  <c r="F158" i="52"/>
  <c r="F268" i="52"/>
  <c r="F86" i="52"/>
  <c r="F142" i="52"/>
  <c r="A172" i="52"/>
  <c r="F172" i="52" s="1"/>
  <c r="F207" i="52"/>
  <c r="A249" i="52"/>
  <c r="F249" i="52" s="1"/>
  <c r="F104" i="52"/>
  <c r="F119" i="52"/>
  <c r="F125" i="52"/>
  <c r="F132" i="52"/>
  <c r="F159" i="52"/>
  <c r="A185" i="52"/>
  <c r="F350" i="52"/>
  <c r="F186" i="52"/>
  <c r="F405" i="52"/>
  <c r="F120" i="52"/>
  <c r="A200" i="52"/>
  <c r="A282" i="52" s="1"/>
  <c r="A184" i="52"/>
  <c r="A266" i="52" s="1"/>
  <c r="F161" i="52"/>
  <c r="A171" i="52"/>
  <c r="A205" i="52"/>
  <c r="F205" i="52" s="1"/>
  <c r="F95" i="51"/>
  <c r="F133" i="51"/>
  <c r="A324" i="51"/>
  <c r="A214" i="51"/>
  <c r="F214" i="51" s="1"/>
  <c r="A299" i="51"/>
  <c r="A381" i="51" s="1"/>
  <c r="F190" i="51"/>
  <c r="F156" i="51"/>
  <c r="A201" i="51"/>
  <c r="A283" i="51" s="1"/>
  <c r="A365" i="51" s="1"/>
  <c r="A244" i="51"/>
  <c r="A326" i="51" s="1"/>
  <c r="A408" i="51" s="1"/>
  <c r="F89" i="51"/>
  <c r="F138" i="51"/>
  <c r="F113" i="51"/>
  <c r="A209" i="51"/>
  <c r="F209" i="51" s="1"/>
  <c r="A245" i="51"/>
  <c r="A327" i="51" s="1"/>
  <c r="F160" i="51"/>
  <c r="A236" i="51"/>
  <c r="A318" i="51" s="1"/>
  <c r="A212" i="51"/>
  <c r="A294" i="51" s="1"/>
  <c r="A297" i="51"/>
  <c r="A379" i="51" s="1"/>
  <c r="F99" i="50"/>
  <c r="F116" i="50"/>
  <c r="F175" i="50"/>
  <c r="A220" i="50"/>
  <c r="A302" i="50" s="1"/>
  <c r="A384" i="50" s="1"/>
  <c r="F384" i="50" s="1"/>
  <c r="A306" i="50"/>
  <c r="A388" i="50" s="1"/>
  <c r="F388" i="50" s="1"/>
  <c r="F140" i="50"/>
  <c r="F243" i="50"/>
  <c r="F127" i="50"/>
  <c r="F149" i="50"/>
  <c r="A204" i="50"/>
  <c r="F204" i="50" s="1"/>
  <c r="A244" i="50"/>
  <c r="A207" i="50"/>
  <c r="F207" i="50" s="1"/>
  <c r="A245" i="50"/>
  <c r="F245" i="50" s="1"/>
  <c r="F115" i="50"/>
  <c r="A256" i="50"/>
  <c r="F256" i="50" s="1"/>
  <c r="A210" i="50"/>
  <c r="F210" i="50" s="1"/>
  <c r="A275" i="50"/>
  <c r="A357" i="50" s="1"/>
  <c r="F158" i="49"/>
  <c r="F105" i="49"/>
  <c r="F190" i="49"/>
  <c r="A252" i="49"/>
  <c r="F252" i="49" s="1"/>
  <c r="F103" i="49"/>
  <c r="F147" i="49"/>
  <c r="F153" i="49"/>
  <c r="A227" i="49"/>
  <c r="A309" i="49" s="1"/>
  <c r="F151" i="49"/>
  <c r="A242" i="49"/>
  <c r="A324" i="49" s="1"/>
  <c r="A406" i="49" s="1"/>
  <c r="F163" i="49"/>
  <c r="A177" i="49"/>
  <c r="F177" i="49" s="1"/>
  <c r="F108" i="48"/>
  <c r="F137" i="48"/>
  <c r="F174" i="48"/>
  <c r="A228" i="48"/>
  <c r="F228" i="48" s="1"/>
  <c r="F166" i="48"/>
  <c r="A201" i="48"/>
  <c r="A283" i="48" s="1"/>
  <c r="A365" i="48" s="1"/>
  <c r="F365" i="48" s="1"/>
  <c r="F121" i="48"/>
  <c r="F152" i="48"/>
  <c r="A281" i="48"/>
  <c r="A363" i="48" s="1"/>
  <c r="F111" i="48"/>
  <c r="A172" i="48"/>
  <c r="A254" i="48" s="1"/>
  <c r="A336" i="48" s="1"/>
  <c r="A225" i="48"/>
  <c r="A307" i="48" s="1"/>
  <c r="A362" i="48"/>
  <c r="F362" i="48" s="1"/>
  <c r="A172" i="47"/>
  <c r="F172" i="47" s="1"/>
  <c r="A221" i="47"/>
  <c r="A303" i="47" s="1"/>
  <c r="F303" i="47" s="1"/>
  <c r="F167" i="47"/>
  <c r="A205" i="47"/>
  <c r="F205" i="47" s="1"/>
  <c r="A248" i="47"/>
  <c r="A330" i="47" s="1"/>
  <c r="A181" i="47"/>
  <c r="A263" i="47" s="1"/>
  <c r="F263" i="47" s="1"/>
  <c r="F106" i="47"/>
  <c r="A204" i="47"/>
  <c r="A286" i="47" s="1"/>
  <c r="F286" i="47" s="1"/>
  <c r="A169" i="47"/>
  <c r="F169" i="47" s="1"/>
  <c r="A206" i="47"/>
  <c r="A288" i="47" s="1"/>
  <c r="A370" i="47" s="1"/>
  <c r="A232" i="47"/>
  <c r="F232" i="47" s="1"/>
  <c r="F97" i="47"/>
  <c r="F118" i="47"/>
  <c r="A171" i="47"/>
  <c r="A253" i="47" s="1"/>
  <c r="A335" i="47" s="1"/>
  <c r="A219" i="47"/>
  <c r="A301" i="47" s="1"/>
  <c r="F301" i="47" s="1"/>
  <c r="A296" i="47"/>
  <c r="F296" i="47" s="1"/>
  <c r="A268" i="59"/>
  <c r="F186" i="59"/>
  <c r="F204" i="59"/>
  <c r="A286" i="59"/>
  <c r="F286" i="59" s="1"/>
  <c r="F104" i="59"/>
  <c r="F138" i="59"/>
  <c r="F143" i="59"/>
  <c r="F154" i="59"/>
  <c r="F159" i="59"/>
  <c r="F91" i="59"/>
  <c r="F118" i="59"/>
  <c r="F128" i="59"/>
  <c r="F215" i="59"/>
  <c r="F87" i="59"/>
  <c r="F99" i="59"/>
  <c r="F114" i="59"/>
  <c r="F120" i="59"/>
  <c r="F125" i="59"/>
  <c r="F134" i="59"/>
  <c r="F149" i="59"/>
  <c r="F231" i="59"/>
  <c r="A294" i="59"/>
  <c r="A376" i="59" s="1"/>
  <c r="A458" i="59" s="1"/>
  <c r="F129" i="59"/>
  <c r="F105" i="59"/>
  <c r="F110" i="59"/>
  <c r="F130" i="59"/>
  <c r="F155" i="59"/>
  <c r="F189" i="59"/>
  <c r="A238" i="59"/>
  <c r="A174" i="59"/>
  <c r="A256" i="59" s="1"/>
  <c r="F151" i="59"/>
  <c r="A176" i="59"/>
  <c r="F176" i="59" s="1"/>
  <c r="A245" i="59"/>
  <c r="A327" i="59" s="1"/>
  <c r="A409" i="59" s="1"/>
  <c r="F409" i="59" s="1"/>
  <c r="F109" i="59"/>
  <c r="A249" i="59"/>
  <c r="F184" i="58"/>
  <c r="F266" i="58"/>
  <c r="F91" i="58"/>
  <c r="A173" i="58"/>
  <c r="F173" i="58" s="1"/>
  <c r="F186" i="58"/>
  <c r="A268" i="58"/>
  <c r="A350" i="58" s="1"/>
  <c r="F126" i="58"/>
  <c r="F137" i="58"/>
  <c r="F154" i="58"/>
  <c r="F160" i="58"/>
  <c r="F193" i="58"/>
  <c r="A249" i="58"/>
  <c r="A331" i="58" s="1"/>
  <c r="F167" i="58"/>
  <c r="A237" i="58"/>
  <c r="A319" i="58" s="1"/>
  <c r="A329" i="58"/>
  <c r="F122" i="58"/>
  <c r="F138" i="58"/>
  <c r="F143" i="58"/>
  <c r="A225" i="58"/>
  <c r="A213" i="58"/>
  <c r="F213" i="58" s="1"/>
  <c r="F119" i="58"/>
  <c r="A201" i="58"/>
  <c r="F159" i="58"/>
  <c r="A241" i="58"/>
  <c r="A323" i="58" s="1"/>
  <c r="A190" i="58"/>
  <c r="F108" i="58"/>
  <c r="A290" i="58"/>
  <c r="F290" i="58" s="1"/>
  <c r="F208" i="58"/>
  <c r="F132" i="58"/>
  <c r="F141" i="58"/>
  <c r="F147" i="58"/>
  <c r="F165" i="58"/>
  <c r="F105" i="58"/>
  <c r="F134" i="58"/>
  <c r="F89" i="58"/>
  <c r="A171" i="58"/>
  <c r="A253" i="58" s="1"/>
  <c r="F101" i="58"/>
  <c r="F106" i="58"/>
  <c r="A188" i="58"/>
  <c r="F188" i="58" s="1"/>
  <c r="F111" i="58"/>
  <c r="F135" i="58"/>
  <c r="A217" i="58"/>
  <c r="A239" i="58"/>
  <c r="A279" i="57"/>
  <c r="F279" i="57" s="1"/>
  <c r="F197" i="57"/>
  <c r="F172" i="57"/>
  <c r="A254" i="57"/>
  <c r="F254" i="57" s="1"/>
  <c r="F215" i="57"/>
  <c r="A297" i="57"/>
  <c r="F115" i="57"/>
  <c r="F127" i="57"/>
  <c r="F109" i="57"/>
  <c r="F142" i="57"/>
  <c r="F148" i="57"/>
  <c r="A230" i="57"/>
  <c r="F230" i="57" s="1"/>
  <c r="F160" i="57"/>
  <c r="F181" i="57"/>
  <c r="A300" i="57"/>
  <c r="F300" i="57" s="1"/>
  <c r="F218" i="57"/>
  <c r="F95" i="57"/>
  <c r="F90" i="57"/>
  <c r="A276" i="57"/>
  <c r="F276" i="57" s="1"/>
  <c r="F194" i="57"/>
  <c r="F116" i="57"/>
  <c r="F128" i="57"/>
  <c r="F139" i="57"/>
  <c r="F145" i="57"/>
  <c r="F163" i="57"/>
  <c r="A190" i="57"/>
  <c r="F190" i="57" s="1"/>
  <c r="F224" i="57"/>
  <c r="A288" i="57"/>
  <c r="F112" i="57"/>
  <c r="A193" i="57"/>
  <c r="A275" i="57" s="1"/>
  <c r="A212" i="57"/>
  <c r="A225" i="57"/>
  <c r="A244" i="57"/>
  <c r="A326" i="57" s="1"/>
  <c r="F326" i="57" s="1"/>
  <c r="A392" i="57"/>
  <c r="F310" i="57"/>
  <c r="F174" i="57"/>
  <c r="A256" i="57"/>
  <c r="F256" i="57" s="1"/>
  <c r="F117" i="57"/>
  <c r="F124" i="57"/>
  <c r="F129" i="57"/>
  <c r="F146" i="57"/>
  <c r="F153" i="57"/>
  <c r="F164" i="57"/>
  <c r="A176" i="57"/>
  <c r="A214" i="57"/>
  <c r="F214" i="57" s="1"/>
  <c r="F100" i="57"/>
  <c r="F106" i="57"/>
  <c r="F133" i="57"/>
  <c r="A239" i="57"/>
  <c r="F157" i="57"/>
  <c r="A249" i="57"/>
  <c r="A383" i="57"/>
  <c r="F383" i="57" s="1"/>
  <c r="A272" i="56"/>
  <c r="F190" i="56"/>
  <c r="A357" i="56"/>
  <c r="A255" i="56"/>
  <c r="A337" i="56" s="1"/>
  <c r="F173" i="56"/>
  <c r="F182" i="56"/>
  <c r="A264" i="56"/>
  <c r="A346" i="56" s="1"/>
  <c r="A253" i="56"/>
  <c r="F253" i="56" s="1"/>
  <c r="F171" i="56"/>
  <c r="F101" i="56"/>
  <c r="A183" i="56"/>
  <c r="F183" i="56" s="1"/>
  <c r="A208" i="56"/>
  <c r="F126" i="56"/>
  <c r="F136" i="56"/>
  <c r="A218" i="56"/>
  <c r="A280" i="56"/>
  <c r="F280" i="56" s="1"/>
  <c r="F107" i="56"/>
  <c r="A189" i="56"/>
  <c r="F189" i="56" s="1"/>
  <c r="F120" i="56"/>
  <c r="A202" i="56"/>
  <c r="F97" i="56"/>
  <c r="A179" i="56"/>
  <c r="F179" i="56" s="1"/>
  <c r="A349" i="56"/>
  <c r="F349" i="56" s="1"/>
  <c r="F267" i="56"/>
  <c r="A203" i="56"/>
  <c r="F121" i="56"/>
  <c r="A379" i="56"/>
  <c r="F379" i="56" s="1"/>
  <c r="F297" i="56"/>
  <c r="A308" i="56"/>
  <c r="F226" i="56"/>
  <c r="F215" i="56"/>
  <c r="F246" i="56"/>
  <c r="A217" i="56"/>
  <c r="F217" i="56" s="1"/>
  <c r="F98" i="56"/>
  <c r="A191" i="56"/>
  <c r="F191" i="56" s="1"/>
  <c r="F109" i="56"/>
  <c r="A239" i="56"/>
  <c r="F239" i="56" s="1"/>
  <c r="F157" i="56"/>
  <c r="F87" i="56"/>
  <c r="A169" i="56"/>
  <c r="A251" i="56" s="1"/>
  <c r="A333" i="56" s="1"/>
  <c r="F123" i="56"/>
  <c r="F134" i="56"/>
  <c r="A233" i="56"/>
  <c r="A315" i="56" s="1"/>
  <c r="F151" i="56"/>
  <c r="F163" i="56"/>
  <c r="A170" i="56"/>
  <c r="A252" i="56" s="1"/>
  <c r="F252" i="56" s="1"/>
  <c r="F88" i="56"/>
  <c r="A223" i="56"/>
  <c r="F141" i="56"/>
  <c r="A211" i="56"/>
  <c r="F211" i="56" s="1"/>
  <c r="F330" i="55"/>
  <c r="A412" i="55"/>
  <c r="A494" i="55" s="1"/>
  <c r="A576" i="55" s="1"/>
  <c r="F576" i="55" s="1"/>
  <c r="A253" i="55"/>
  <c r="F171" i="55"/>
  <c r="F192" i="55"/>
  <c r="A274" i="55"/>
  <c r="F274" i="55" s="1"/>
  <c r="F115" i="55"/>
  <c r="F167" i="55"/>
  <c r="F89" i="55"/>
  <c r="F94" i="55"/>
  <c r="F206" i="55"/>
  <c r="A288" i="55"/>
  <c r="F288" i="55" s="1"/>
  <c r="F147" i="55"/>
  <c r="A229" i="55"/>
  <c r="F229" i="55" s="1"/>
  <c r="F185" i="55"/>
  <c r="A211" i="55"/>
  <c r="A235" i="55"/>
  <c r="A317" i="55" s="1"/>
  <c r="A399" i="55" s="1"/>
  <c r="F101" i="55"/>
  <c r="A194" i="55"/>
  <c r="F112" i="55"/>
  <c r="F173" i="55"/>
  <c r="A217" i="55"/>
  <c r="F98" i="55"/>
  <c r="A268" i="55"/>
  <c r="A350" i="55" s="1"/>
  <c r="F186" i="55"/>
  <c r="F209" i="55"/>
  <c r="A291" i="55"/>
  <c r="F145" i="55"/>
  <c r="F180" i="55"/>
  <c r="A309" i="55"/>
  <c r="F309" i="55" s="1"/>
  <c r="F176" i="55"/>
  <c r="A258" i="55"/>
  <c r="F258" i="55" s="1"/>
  <c r="F104" i="55"/>
  <c r="F110" i="55"/>
  <c r="F140" i="55"/>
  <c r="F152" i="55"/>
  <c r="F158" i="55"/>
  <c r="F163" i="55"/>
  <c r="F331" i="55"/>
  <c r="F86" i="55"/>
  <c r="A168" i="55"/>
  <c r="F91" i="55"/>
  <c r="F96" i="55"/>
  <c r="F150" i="55"/>
  <c r="A232" i="55"/>
  <c r="F232" i="55" s="1"/>
  <c r="F161" i="55"/>
  <c r="A243" i="55"/>
  <c r="F174" i="55"/>
  <c r="A256" i="55"/>
  <c r="F256" i="55" s="1"/>
  <c r="F88" i="55"/>
  <c r="A169" i="55"/>
  <c r="A251" i="55" s="1"/>
  <c r="F251" i="55" s="1"/>
  <c r="F87" i="55"/>
  <c r="A303" i="55"/>
  <c r="F221" i="55"/>
  <c r="F239" i="55"/>
  <c r="A321" i="55"/>
  <c r="A403" i="55" s="1"/>
  <c r="A175" i="55"/>
  <c r="A257" i="55" s="1"/>
  <c r="A405" i="55"/>
  <c r="A487" i="55" s="1"/>
  <c r="A569" i="55" s="1"/>
  <c r="F569" i="55" s="1"/>
  <c r="F119" i="55"/>
  <c r="A201" i="55"/>
  <c r="F201" i="55" s="1"/>
  <c r="F329" i="55"/>
  <c r="F223" i="54"/>
  <c r="A305" i="54"/>
  <c r="A387" i="54" s="1"/>
  <c r="F227" i="54"/>
  <c r="A309" i="54"/>
  <c r="A391" i="54" s="1"/>
  <c r="A184" i="54"/>
  <c r="F184" i="54" s="1"/>
  <c r="A298" i="54"/>
  <c r="F94" i="54"/>
  <c r="F108" i="54"/>
  <c r="F113" i="54"/>
  <c r="A205" i="54"/>
  <c r="F123" i="54"/>
  <c r="A203" i="54"/>
  <c r="A277" i="54"/>
  <c r="A359" i="54" s="1"/>
  <c r="F124" i="54"/>
  <c r="F145" i="54"/>
  <c r="A288" i="54"/>
  <c r="A370" i="54" s="1"/>
  <c r="F174" i="54"/>
  <c r="A256" i="54"/>
  <c r="A338" i="54" s="1"/>
  <c r="A280" i="54"/>
  <c r="A362" i="54" s="1"/>
  <c r="F198" i="54"/>
  <c r="F120" i="54"/>
  <c r="F130" i="54"/>
  <c r="F141" i="54"/>
  <c r="F146" i="54"/>
  <c r="A193" i="54"/>
  <c r="F193" i="54" s="1"/>
  <c r="A217" i="54"/>
  <c r="F129" i="54"/>
  <c r="F208" i="54"/>
  <c r="A290" i="54"/>
  <c r="A372" i="54" s="1"/>
  <c r="F229" i="54"/>
  <c r="A311" i="54"/>
  <c r="F107" i="54"/>
  <c r="A189" i="54"/>
  <c r="F189" i="54" s="1"/>
  <c r="F112" i="54"/>
  <c r="F142" i="54"/>
  <c r="F147" i="54"/>
  <c r="A249" i="54"/>
  <c r="F249" i="54" s="1"/>
  <c r="F167" i="54"/>
  <c r="F219" i="54"/>
  <c r="A293" i="54"/>
  <c r="F293" i="54" s="1"/>
  <c r="F211" i="54"/>
  <c r="F163" i="54"/>
  <c r="A245" i="54"/>
  <c r="A360" i="54"/>
  <c r="F278" i="54"/>
  <c r="F173" i="54"/>
  <c r="A255" i="54"/>
  <c r="F255" i="54" s="1"/>
  <c r="F86" i="54"/>
  <c r="F91" i="54"/>
  <c r="F97" i="54"/>
  <c r="A179" i="54"/>
  <c r="F179" i="54" s="1"/>
  <c r="F110" i="54"/>
  <c r="F115" i="54"/>
  <c r="A197" i="54"/>
  <c r="A279" i="54" s="1"/>
  <c r="F202" i="54"/>
  <c r="A284" i="54"/>
  <c r="A366" i="54" s="1"/>
  <c r="A258" i="54"/>
  <c r="F258" i="54" s="1"/>
  <c r="F176" i="54"/>
  <c r="A230" i="54"/>
  <c r="F148" i="54"/>
  <c r="A210" i="54"/>
  <c r="F210" i="54" s="1"/>
  <c r="A246" i="54"/>
  <c r="A330" i="54"/>
  <c r="A412" i="54" s="1"/>
  <c r="F412" i="54" s="1"/>
  <c r="A202" i="53"/>
  <c r="F202" i="53" s="1"/>
  <c r="F120" i="53"/>
  <c r="F156" i="53"/>
  <c r="A238" i="53"/>
  <c r="A320" i="53" s="1"/>
  <c r="A402" i="53" s="1"/>
  <c r="F107" i="53"/>
  <c r="A189" i="53"/>
  <c r="F114" i="53"/>
  <c r="A196" i="53"/>
  <c r="A208" i="53"/>
  <c r="F208" i="53" s="1"/>
  <c r="A184" i="53"/>
  <c r="F102" i="53"/>
  <c r="A173" i="53"/>
  <c r="F173" i="53" s="1"/>
  <c r="F157" i="53"/>
  <c r="F98" i="53"/>
  <c r="F103" i="53"/>
  <c r="F164" i="53"/>
  <c r="A175" i="53"/>
  <c r="A220" i="53"/>
  <c r="A234" i="53"/>
  <c r="F263" i="53"/>
  <c r="A321" i="53"/>
  <c r="F321" i="53" s="1"/>
  <c r="A293" i="53"/>
  <c r="F211" i="53"/>
  <c r="A177" i="53"/>
  <c r="F177" i="53" s="1"/>
  <c r="A237" i="53"/>
  <c r="F127" i="53"/>
  <c r="A190" i="53"/>
  <c r="A272" i="53" s="1"/>
  <c r="A233" i="53"/>
  <c r="A315" i="53" s="1"/>
  <c r="F87" i="53"/>
  <c r="F99" i="53"/>
  <c r="F117" i="53"/>
  <c r="F123" i="53"/>
  <c r="F129" i="53"/>
  <c r="F153" i="53"/>
  <c r="F181" i="53"/>
  <c r="A221" i="53"/>
  <c r="F359" i="53"/>
  <c r="A441" i="53"/>
  <c r="F441" i="53" s="1"/>
  <c r="F147" i="53"/>
  <c r="A201" i="53"/>
  <c r="A283" i="53" s="1"/>
  <c r="A222" i="53"/>
  <c r="F222" i="53" s="1"/>
  <c r="F291" i="53"/>
  <c r="F144" i="53"/>
  <c r="A226" i="53"/>
  <c r="F226" i="53" s="1"/>
  <c r="F161" i="53"/>
  <c r="A243" i="53"/>
  <c r="F243" i="53" s="1"/>
  <c r="F168" i="52"/>
  <c r="A250" i="52"/>
  <c r="F231" i="52"/>
  <c r="A313" i="52"/>
  <c r="F313" i="52" s="1"/>
  <c r="A198" i="52"/>
  <c r="F198" i="52" s="1"/>
  <c r="F150" i="52"/>
  <c r="A232" i="52"/>
  <c r="F88" i="52"/>
  <c r="A170" i="52"/>
  <c r="F170" i="52" s="1"/>
  <c r="A290" i="52"/>
  <c r="F208" i="52"/>
  <c r="A244" i="52"/>
  <c r="F162" i="52"/>
  <c r="F110" i="52"/>
  <c r="A192" i="52"/>
  <c r="F192" i="52" s="1"/>
  <c r="A245" i="52"/>
  <c r="F163" i="52"/>
  <c r="A260" i="52"/>
  <c r="F260" i="52" s="1"/>
  <c r="F178" i="52"/>
  <c r="F111" i="52"/>
  <c r="A193" i="52"/>
  <c r="A275" i="52" s="1"/>
  <c r="F144" i="52"/>
  <c r="A226" i="52"/>
  <c r="A308" i="52" s="1"/>
  <c r="F308" i="52" s="1"/>
  <c r="A234" i="52"/>
  <c r="A316" i="52" s="1"/>
  <c r="F152" i="52"/>
  <c r="F240" i="52"/>
  <c r="F194" i="52"/>
  <c r="A276" i="52"/>
  <c r="F276" i="52" s="1"/>
  <c r="A296" i="52"/>
  <c r="F214" i="52"/>
  <c r="A215" i="52"/>
  <c r="F121" i="52"/>
  <c r="A180" i="52"/>
  <c r="F98" i="52"/>
  <c r="A187" i="52"/>
  <c r="F187" i="52" s="1"/>
  <c r="F105" i="52"/>
  <c r="A221" i="52"/>
  <c r="F139" i="52"/>
  <c r="F97" i="52"/>
  <c r="A196" i="52"/>
  <c r="F114" i="52"/>
  <c r="A371" i="52"/>
  <c r="F371" i="52" s="1"/>
  <c r="F289" i="52"/>
  <c r="F149" i="52"/>
  <c r="F155" i="52"/>
  <c r="A212" i="52"/>
  <c r="F212" i="52" s="1"/>
  <c r="F243" i="52"/>
  <c r="A325" i="52"/>
  <c r="A407" i="52" s="1"/>
  <c r="F164" i="52"/>
  <c r="A188" i="52"/>
  <c r="F188" i="52" s="1"/>
  <c r="F91" i="52"/>
  <c r="F96" i="52"/>
  <c r="F112" i="52"/>
  <c r="A210" i="52"/>
  <c r="A228" i="52"/>
  <c r="A310" i="52" s="1"/>
  <c r="F146" i="52"/>
  <c r="F237" i="52"/>
  <c r="A319" i="52"/>
  <c r="A401" i="52" s="1"/>
  <c r="A258" i="51"/>
  <c r="F258" i="51" s="1"/>
  <c r="F176" i="51"/>
  <c r="A354" i="51"/>
  <c r="A436" i="51" s="1"/>
  <c r="A518" i="51" s="1"/>
  <c r="F518" i="51" s="1"/>
  <c r="F272" i="51"/>
  <c r="F122" i="51"/>
  <c r="F128" i="51"/>
  <c r="A309" i="51"/>
  <c r="F227" i="51"/>
  <c r="A197" i="51"/>
  <c r="A279" i="51" s="1"/>
  <c r="F279" i="51" s="1"/>
  <c r="F145" i="51"/>
  <c r="A222" i="51"/>
  <c r="F135" i="51"/>
  <c r="F94" i="51"/>
  <c r="F99" i="51"/>
  <c r="A196" i="51"/>
  <c r="F196" i="51" s="1"/>
  <c r="F114" i="51"/>
  <c r="F143" i="51"/>
  <c r="A292" i="51"/>
  <c r="F97" i="51"/>
  <c r="F124" i="51"/>
  <c r="A233" i="51"/>
  <c r="F233" i="51" s="1"/>
  <c r="A251" i="51"/>
  <c r="A333" i="51" s="1"/>
  <c r="F159" i="51"/>
  <c r="A241" i="51"/>
  <c r="F241" i="51" s="1"/>
  <c r="A293" i="51"/>
  <c r="F293" i="51" s="1"/>
  <c r="F211" i="51"/>
  <c r="F129" i="51"/>
  <c r="A248" i="51"/>
  <c r="A253" i="51"/>
  <c r="F253" i="51" s="1"/>
  <c r="F171" i="51"/>
  <c r="F93" i="51"/>
  <c r="A235" i="51"/>
  <c r="F235" i="51" s="1"/>
  <c r="F101" i="51"/>
  <c r="A183" i="51"/>
  <c r="A221" i="51"/>
  <c r="F221" i="51" s="1"/>
  <c r="F117" i="51"/>
  <c r="A288" i="51"/>
  <c r="F142" i="51"/>
  <c r="F155" i="51"/>
  <c r="A243" i="51"/>
  <c r="F243" i="51" s="1"/>
  <c r="A182" i="51"/>
  <c r="A264" i="51" s="1"/>
  <c r="F120" i="51"/>
  <c r="A202" i="51"/>
  <c r="A284" i="51" s="1"/>
  <c r="F147" i="51"/>
  <c r="A229" i="51"/>
  <c r="A311" i="51" s="1"/>
  <c r="F224" i="51"/>
  <c r="F177" i="50"/>
  <c r="A259" i="50"/>
  <c r="A341" i="50" s="1"/>
  <c r="F190" i="50"/>
  <c r="A272" i="50"/>
  <c r="F272" i="50" s="1"/>
  <c r="F88" i="50"/>
  <c r="F100" i="50"/>
  <c r="A182" i="50"/>
  <c r="A264" i="50" s="1"/>
  <c r="F129" i="50"/>
  <c r="F135" i="50"/>
  <c r="A223" i="50"/>
  <c r="F141" i="50"/>
  <c r="F95" i="50"/>
  <c r="F107" i="50"/>
  <c r="F112" i="50"/>
  <c r="A252" i="50"/>
  <c r="F87" i="50"/>
  <c r="F181" i="50"/>
  <c r="A263" i="50"/>
  <c r="A304" i="50"/>
  <c r="A386" i="50" s="1"/>
  <c r="F222" i="50"/>
  <c r="F144" i="50"/>
  <c r="A238" i="50"/>
  <c r="F238" i="50" s="1"/>
  <c r="F156" i="50"/>
  <c r="A242" i="50"/>
  <c r="A330" i="50"/>
  <c r="F330" i="50" s="1"/>
  <c r="F205" i="50"/>
  <c r="A287" i="50"/>
  <c r="A293" i="50"/>
  <c r="F293" i="50" s="1"/>
  <c r="F211" i="50"/>
  <c r="F381" i="50"/>
  <c r="A463" i="50"/>
  <c r="A545" i="50" s="1"/>
  <c r="F545" i="50" s="1"/>
  <c r="F165" i="50"/>
  <c r="F254" i="50"/>
  <c r="A336" i="50"/>
  <c r="A418" i="50" s="1"/>
  <c r="F142" i="50"/>
  <c r="F152" i="50"/>
  <c r="A227" i="50"/>
  <c r="F90" i="50"/>
  <c r="F96" i="50"/>
  <c r="F108" i="50"/>
  <c r="F114" i="50"/>
  <c r="A196" i="50"/>
  <c r="A278" i="50" s="1"/>
  <c r="F214" i="50"/>
  <c r="A296" i="50"/>
  <c r="F148" i="50"/>
  <c r="F166" i="50"/>
  <c r="F178" i="50"/>
  <c r="A260" i="50"/>
  <c r="F260" i="50" s="1"/>
  <c r="F118" i="50"/>
  <c r="F132" i="50"/>
  <c r="F143" i="50"/>
  <c r="F161" i="50"/>
  <c r="F217" i="50"/>
  <c r="A277" i="50"/>
  <c r="A359" i="50" s="1"/>
  <c r="A441" i="50" s="1"/>
  <c r="F123" i="50"/>
  <c r="A176" i="50"/>
  <c r="A258" i="50" s="1"/>
  <c r="A251" i="50"/>
  <c r="F169" i="50"/>
  <c r="F133" i="50"/>
  <c r="A215" i="50"/>
  <c r="A297" i="50" s="1"/>
  <c r="F308" i="50"/>
  <c r="A390" i="50"/>
  <c r="F172" i="50"/>
  <c r="A218" i="50"/>
  <c r="A329" i="50"/>
  <c r="A239" i="50"/>
  <c r="A246" i="50"/>
  <c r="F246" i="50" s="1"/>
  <c r="A273" i="49"/>
  <c r="F191" i="49"/>
  <c r="A317" i="49"/>
  <c r="A399" i="49" s="1"/>
  <c r="F235" i="49"/>
  <c r="A319" i="49"/>
  <c r="F319" i="49" s="1"/>
  <c r="F237" i="49"/>
  <c r="A256" i="49"/>
  <c r="F256" i="49" s="1"/>
  <c r="F174" i="49"/>
  <c r="A264" i="49"/>
  <c r="A346" i="49" s="1"/>
  <c r="F182" i="49"/>
  <c r="A265" i="49"/>
  <c r="A347" i="49" s="1"/>
  <c r="F347" i="49" s="1"/>
  <c r="F183" i="49"/>
  <c r="F92" i="49"/>
  <c r="F125" i="49"/>
  <c r="F99" i="49"/>
  <c r="F109" i="49"/>
  <c r="F155" i="49"/>
  <c r="A180" i="49"/>
  <c r="F91" i="49"/>
  <c r="F101" i="49"/>
  <c r="F112" i="49"/>
  <c r="A200" i="49"/>
  <c r="F200" i="49" s="1"/>
  <c r="F118" i="49"/>
  <c r="A203" i="49"/>
  <c r="A328" i="49"/>
  <c r="F328" i="49" s="1"/>
  <c r="F164" i="49"/>
  <c r="F185" i="49"/>
  <c r="A241" i="49"/>
  <c r="A349" i="49"/>
  <c r="F349" i="49" s="1"/>
  <c r="F104" i="49"/>
  <c r="F138" i="49"/>
  <c r="F144" i="49"/>
  <c r="F181" i="49"/>
  <c r="A213" i="49"/>
  <c r="A230" i="49"/>
  <c r="A312" i="49" s="1"/>
  <c r="F245" i="49"/>
  <c r="F263" i="49"/>
  <c r="F86" i="49"/>
  <c r="A168" i="49"/>
  <c r="A195" i="49"/>
  <c r="F113" i="49"/>
  <c r="A289" i="49"/>
  <c r="F289" i="49" s="1"/>
  <c r="F207" i="49"/>
  <c r="A224" i="49"/>
  <c r="A268" i="49"/>
  <c r="F268" i="49" s="1"/>
  <c r="F186" i="49"/>
  <c r="F115" i="49"/>
  <c r="A301" i="49"/>
  <c r="F301" i="49" s="1"/>
  <c r="F90" i="49"/>
  <c r="F100" i="49"/>
  <c r="F116" i="49"/>
  <c r="F167" i="49"/>
  <c r="A249" i="49"/>
  <c r="A409" i="49"/>
  <c r="F119" i="49"/>
  <c r="F345" i="49"/>
  <c r="A427" i="49"/>
  <c r="F137" i="49"/>
  <c r="F143" i="49"/>
  <c r="F165" i="49"/>
  <c r="A228" i="49"/>
  <c r="F146" i="49"/>
  <c r="F220" i="49"/>
  <c r="A257" i="48"/>
  <c r="A339" i="48" s="1"/>
  <c r="F175" i="48"/>
  <c r="F88" i="48"/>
  <c r="F158" i="48"/>
  <c r="A240" i="48"/>
  <c r="A322" i="48" s="1"/>
  <c r="F89" i="48"/>
  <c r="A252" i="48"/>
  <c r="F252" i="48" s="1"/>
  <c r="A192" i="48"/>
  <c r="F192" i="48" s="1"/>
  <c r="F110" i="48"/>
  <c r="F98" i="48"/>
  <c r="A180" i="48"/>
  <c r="A262" i="48" s="1"/>
  <c r="F262" i="48" s="1"/>
  <c r="F105" i="48"/>
  <c r="F156" i="48"/>
  <c r="A238" i="48"/>
  <c r="A320" i="48" s="1"/>
  <c r="A200" i="48"/>
  <c r="A282" i="48" s="1"/>
  <c r="A315" i="48"/>
  <c r="F315" i="48" s="1"/>
  <c r="F233" i="48"/>
  <c r="A246" i="48"/>
  <c r="F132" i="48"/>
  <c r="A214" i="48"/>
  <c r="A296" i="48" s="1"/>
  <c r="A341" i="48"/>
  <c r="F341" i="48" s="1"/>
  <c r="F259" i="48"/>
  <c r="F114" i="48"/>
  <c r="A196" i="48"/>
  <c r="A355" i="48"/>
  <c r="F355" i="48" s="1"/>
  <c r="F273" i="48"/>
  <c r="A181" i="48"/>
  <c r="F181" i="48" s="1"/>
  <c r="F99" i="48"/>
  <c r="F151" i="48"/>
  <c r="A285" i="48"/>
  <c r="F285" i="48" s="1"/>
  <c r="F203" i="48"/>
  <c r="F125" i="48"/>
  <c r="F109" i="48"/>
  <c r="F115" i="48"/>
  <c r="F191" i="48"/>
  <c r="F93" i="48"/>
  <c r="F138" i="48"/>
  <c r="A302" i="48"/>
  <c r="A384" i="48" s="1"/>
  <c r="F91" i="48"/>
  <c r="A173" i="48"/>
  <c r="F173" i="48" s="1"/>
  <c r="A178" i="48"/>
  <c r="F117" i="48"/>
  <c r="F122" i="48"/>
  <c r="A204" i="48"/>
  <c r="A286" i="48" s="1"/>
  <c r="A300" i="48"/>
  <c r="F300" i="48" s="1"/>
  <c r="F218" i="48"/>
  <c r="F141" i="48"/>
  <c r="F198" i="48"/>
  <c r="F223" i="48"/>
  <c r="F95" i="48"/>
  <c r="F106" i="48"/>
  <c r="F116" i="48"/>
  <c r="F126" i="48"/>
  <c r="A216" i="48"/>
  <c r="F216" i="48" s="1"/>
  <c r="F134" i="48"/>
  <c r="F147" i="48"/>
  <c r="A229" i="48"/>
  <c r="A311" i="48" s="1"/>
  <c r="A330" i="48"/>
  <c r="A412" i="48" s="1"/>
  <c r="F248" i="48"/>
  <c r="F177" i="48"/>
  <c r="A338" i="48"/>
  <c r="F338" i="48" s="1"/>
  <c r="A174" i="47"/>
  <c r="F174" i="47" s="1"/>
  <c r="F92" i="47"/>
  <c r="F156" i="47"/>
  <c r="A238" i="47"/>
  <c r="A320" i="47" s="1"/>
  <c r="F320" i="47" s="1"/>
  <c r="A170" i="47"/>
  <c r="F170" i="47" s="1"/>
  <c r="F88" i="47"/>
  <c r="A213" i="47"/>
  <c r="F213" i="47" s="1"/>
  <c r="F131" i="47"/>
  <c r="A337" i="47"/>
  <c r="F255" i="47"/>
  <c r="A197" i="47"/>
  <c r="F115" i="47"/>
  <c r="F201" i="47"/>
  <c r="A283" i="47"/>
  <c r="A208" i="47"/>
  <c r="F208" i="47" s="1"/>
  <c r="F126" i="47"/>
  <c r="A291" i="47"/>
  <c r="F291" i="47" s="1"/>
  <c r="F209" i="47"/>
  <c r="A190" i="47"/>
  <c r="A272" i="47" s="1"/>
  <c r="F272" i="47" s="1"/>
  <c r="F108" i="47"/>
  <c r="A227" i="47"/>
  <c r="F145" i="47"/>
  <c r="F164" i="47"/>
  <c r="A242" i="47"/>
  <c r="F160" i="47"/>
  <c r="A199" i="47"/>
  <c r="F91" i="47"/>
  <c r="F130" i="47"/>
  <c r="F148" i="47"/>
  <c r="A237" i="47"/>
  <c r="F155" i="47"/>
  <c r="A243" i="47"/>
  <c r="F161" i="47"/>
  <c r="A180" i="47"/>
  <c r="A217" i="47"/>
  <c r="A299" i="47" s="1"/>
  <c r="F299" i="47" s="1"/>
  <c r="A268" i="47"/>
  <c r="F268" i="47" s="1"/>
  <c r="A413" i="47"/>
  <c r="F331" i="47"/>
  <c r="F103" i="47"/>
  <c r="F109" i="47"/>
  <c r="A191" i="47"/>
  <c r="F120" i="47"/>
  <c r="A233" i="47"/>
  <c r="A315" i="47" s="1"/>
  <c r="F151" i="47"/>
  <c r="A220" i="47"/>
  <c r="A302" i="47" s="1"/>
  <c r="F302" i="47" s="1"/>
  <c r="F249" i="47"/>
  <c r="F127" i="47"/>
  <c r="F158" i="47"/>
  <c r="F94" i="47"/>
  <c r="A247" i="47"/>
  <c r="A329" i="47" s="1"/>
  <c r="F165" i="47"/>
  <c r="A192" i="47"/>
  <c r="A241" i="47"/>
  <c r="A323" i="47" s="1"/>
  <c r="A340" i="47"/>
  <c r="F258" i="47"/>
  <c r="F173" i="47"/>
  <c r="F142" i="47"/>
  <c r="A224" i="47"/>
  <c r="F224" i="47" s="1"/>
  <c r="F176" i="47"/>
  <c r="A196" i="47"/>
  <c r="A278" i="47" s="1"/>
  <c r="F278" i="47" s="1"/>
  <c r="A178" i="47"/>
  <c r="A245" i="47"/>
  <c r="F275" i="48"/>
  <c r="A357" i="48"/>
  <c r="A270" i="47"/>
  <c r="F188" i="47"/>
  <c r="F269" i="47"/>
  <c r="A351" i="47"/>
  <c r="A298" i="47"/>
  <c r="F216" i="47"/>
  <c r="F312" i="47"/>
  <c r="A394" i="47"/>
  <c r="F179" i="47"/>
  <c r="A261" i="47"/>
  <c r="F207" i="47"/>
  <c r="A289" i="47"/>
  <c r="F193" i="47"/>
  <c r="A275" i="47"/>
  <c r="F379" i="47"/>
  <c r="F187" i="47"/>
  <c r="F202" i="47"/>
  <c r="A218" i="47"/>
  <c r="A226" i="47"/>
  <c r="F86" i="48"/>
  <c r="A168" i="48"/>
  <c r="F134" i="47"/>
  <c r="A282" i="47"/>
  <c r="A543" i="47"/>
  <c r="F543" i="47" s="1"/>
  <c r="F139" i="48"/>
  <c r="A221" i="48"/>
  <c r="A222" i="48"/>
  <c r="F140" i="48"/>
  <c r="F125" i="47"/>
  <c r="F111" i="47"/>
  <c r="A189" i="47"/>
  <c r="A387" i="48"/>
  <c r="F305" i="48"/>
  <c r="F104" i="47"/>
  <c r="F128" i="48"/>
  <c r="A210" i="48"/>
  <c r="A384" i="49"/>
  <c r="F302" i="49"/>
  <c r="A235" i="47"/>
  <c r="F212" i="47"/>
  <c r="A294" i="47"/>
  <c r="A182" i="47"/>
  <c r="A366" i="47"/>
  <c r="A247" i="48"/>
  <c r="F165" i="48"/>
  <c r="A261" i="48"/>
  <c r="F179" i="48"/>
  <c r="A236" i="47"/>
  <c r="A244" i="47"/>
  <c r="F154" i="48"/>
  <c r="A236" i="48"/>
  <c r="A204" i="49"/>
  <c r="F122" i="49"/>
  <c r="F105" i="47"/>
  <c r="F112" i="47"/>
  <c r="A198" i="47"/>
  <c r="A276" i="47"/>
  <c r="F130" i="48"/>
  <c r="A212" i="48"/>
  <c r="F224" i="48"/>
  <c r="A306" i="48"/>
  <c r="F155" i="48"/>
  <c r="A237" i="48"/>
  <c r="F133" i="47"/>
  <c r="F140" i="47"/>
  <c r="A168" i="47"/>
  <c r="F142" i="48"/>
  <c r="A182" i="48"/>
  <c r="A213" i="48"/>
  <c r="F131" i="48"/>
  <c r="F157" i="48"/>
  <c r="A239" i="48"/>
  <c r="F145" i="48"/>
  <c r="A227" i="48"/>
  <c r="A184" i="48"/>
  <c r="F133" i="48"/>
  <c r="A215" i="48"/>
  <c r="A253" i="48"/>
  <c r="F171" i="48"/>
  <c r="A185" i="48"/>
  <c r="A226" i="48"/>
  <c r="F144" i="48"/>
  <c r="A177" i="47"/>
  <c r="F159" i="48"/>
  <c r="A241" i="48"/>
  <c r="A202" i="48"/>
  <c r="F120" i="48"/>
  <c r="F215" i="47"/>
  <c r="F230" i="47"/>
  <c r="A410" i="47"/>
  <c r="F328" i="47"/>
  <c r="F93" i="47"/>
  <c r="A175" i="47"/>
  <c r="A223" i="47"/>
  <c r="F246" i="47"/>
  <c r="F121" i="47"/>
  <c r="A203" i="47"/>
  <c r="F149" i="47"/>
  <c r="A231" i="47"/>
  <c r="A183" i="47"/>
  <c r="F101" i="47"/>
  <c r="A267" i="47"/>
  <c r="F185" i="47"/>
  <c r="A189" i="48"/>
  <c r="A211" i="47"/>
  <c r="F129" i="47"/>
  <c r="A307" i="47"/>
  <c r="F225" i="47"/>
  <c r="A272" i="48"/>
  <c r="F190" i="48"/>
  <c r="F143" i="47"/>
  <c r="A239" i="47"/>
  <c r="F157" i="47"/>
  <c r="F113" i="48"/>
  <c r="A195" i="48"/>
  <c r="A217" i="48"/>
  <c r="F135" i="48"/>
  <c r="A230" i="48"/>
  <c r="F148" i="48"/>
  <c r="A304" i="47"/>
  <c r="A210" i="47"/>
  <c r="A279" i="48"/>
  <c r="F197" i="48"/>
  <c r="F124" i="48"/>
  <c r="A206" i="48"/>
  <c r="F193" i="48"/>
  <c r="A301" i="48"/>
  <c r="F219" i="48"/>
  <c r="F240" i="47"/>
  <c r="A322" i="47"/>
  <c r="A195" i="47"/>
  <c r="F104" i="48"/>
  <c r="A186" i="48"/>
  <c r="A289" i="48"/>
  <c r="F207" i="48"/>
  <c r="F297" i="47"/>
  <c r="F94" i="48"/>
  <c r="A176" i="48"/>
  <c r="F232" i="48"/>
  <c r="A314" i="48"/>
  <c r="A217" i="49"/>
  <c r="F135" i="49"/>
  <c r="F311" i="49"/>
  <c r="A393" i="49"/>
  <c r="A351" i="48"/>
  <c r="F134" i="49"/>
  <c r="A216" i="49"/>
  <c r="F238" i="49"/>
  <c r="A320" i="49"/>
  <c r="A239" i="49"/>
  <c r="A176" i="49"/>
  <c r="A287" i="48"/>
  <c r="F205" i="48"/>
  <c r="F123" i="48"/>
  <c r="F87" i="48"/>
  <c r="A169" i="48"/>
  <c r="A211" i="48"/>
  <c r="A175" i="49"/>
  <c r="F93" i="49"/>
  <c r="A208" i="49"/>
  <c r="F126" i="49"/>
  <c r="F330" i="49"/>
  <c r="A412" i="49"/>
  <c r="F166" i="49"/>
  <c r="F194" i="49"/>
  <c r="A276" i="49"/>
  <c r="A322" i="49"/>
  <c r="F240" i="49"/>
  <c r="F198" i="49"/>
  <c r="A280" i="49"/>
  <c r="F139" i="49"/>
  <c r="A221" i="49"/>
  <c r="A222" i="49"/>
  <c r="F140" i="49"/>
  <c r="F188" i="49"/>
  <c r="A270" i="49"/>
  <c r="F229" i="49"/>
  <c r="A209" i="48"/>
  <c r="F127" i="48"/>
  <c r="F136" i="48"/>
  <c r="A316" i="48"/>
  <c r="F234" i="48"/>
  <c r="F245" i="48"/>
  <c r="A327" i="48"/>
  <c r="A169" i="49"/>
  <c r="F87" i="49"/>
  <c r="F106" i="49"/>
  <c r="F129" i="49"/>
  <c r="A211" i="49"/>
  <c r="A189" i="49"/>
  <c r="F107" i="49"/>
  <c r="A232" i="49"/>
  <c r="F150" i="49"/>
  <c r="F161" i="48"/>
  <c r="A243" i="48"/>
  <c r="A354" i="49"/>
  <c r="F272" i="49"/>
  <c r="A231" i="49"/>
  <c r="F248" i="49"/>
  <c r="A235" i="48"/>
  <c r="F153" i="48"/>
  <c r="F88" i="49"/>
  <c r="F108" i="49"/>
  <c r="A202" i="49"/>
  <c r="F120" i="49"/>
  <c r="F187" i="48"/>
  <c r="F89" i="49"/>
  <c r="A171" i="49"/>
  <c r="A234" i="49"/>
  <c r="F152" i="49"/>
  <c r="F162" i="49"/>
  <c r="A244" i="49"/>
  <c r="F188" i="48"/>
  <c r="A270" i="48"/>
  <c r="A290" i="48"/>
  <c r="F110" i="49"/>
  <c r="A192" i="49"/>
  <c r="A214" i="49"/>
  <c r="F132" i="49"/>
  <c r="A307" i="49"/>
  <c r="F225" i="49"/>
  <c r="F173" i="49"/>
  <c r="A255" i="49"/>
  <c r="F111" i="49"/>
  <c r="A193" i="49"/>
  <c r="A232" i="50"/>
  <c r="F150" i="50"/>
  <c r="A315" i="49"/>
  <c r="F233" i="49"/>
  <c r="A178" i="49"/>
  <c r="F114" i="49"/>
  <c r="A196" i="49"/>
  <c r="F150" i="48"/>
  <c r="A206" i="49"/>
  <c r="F124" i="49"/>
  <c r="A243" i="49"/>
  <c r="F161" i="49"/>
  <c r="A283" i="49"/>
  <c r="F201" i="49"/>
  <c r="A199" i="49"/>
  <c r="F117" i="49"/>
  <c r="A236" i="49"/>
  <c r="F247" i="49"/>
  <c r="A329" i="49"/>
  <c r="F117" i="50"/>
  <c r="A279" i="49"/>
  <c r="F197" i="49"/>
  <c r="A215" i="49"/>
  <c r="F133" i="49"/>
  <c r="A168" i="50"/>
  <c r="F86" i="50"/>
  <c r="F97" i="50"/>
  <c r="A179" i="50"/>
  <c r="F110" i="50"/>
  <c r="A192" i="50"/>
  <c r="A271" i="50"/>
  <c r="F189" i="50"/>
  <c r="A262" i="50"/>
  <c r="F98" i="50"/>
  <c r="A219" i="50"/>
  <c r="F137" i="50"/>
  <c r="F187" i="49"/>
  <c r="A269" i="49"/>
  <c r="A240" i="50"/>
  <c r="F158" i="50"/>
  <c r="F126" i="50"/>
  <c r="A208" i="50"/>
  <c r="F123" i="49"/>
  <c r="A205" i="49"/>
  <c r="F91" i="50"/>
  <c r="A173" i="50"/>
  <c r="F199" i="50"/>
  <c r="A281" i="50"/>
  <c r="A171" i="50"/>
  <c r="F89" i="50"/>
  <c r="F155" i="50"/>
  <c r="A319" i="50"/>
  <c r="A308" i="49"/>
  <c r="A183" i="50"/>
  <c r="F101" i="50"/>
  <c r="F147" i="50"/>
  <c r="A229" i="50"/>
  <c r="F121" i="50"/>
  <c r="A203" i="50"/>
  <c r="F230" i="50"/>
  <c r="A312" i="50"/>
  <c r="F257" i="50"/>
  <c r="A339" i="50"/>
  <c r="A184" i="49"/>
  <c r="F102" i="49"/>
  <c r="F103" i="50"/>
  <c r="A185" i="50"/>
  <c r="A180" i="51"/>
  <c r="F98" i="51"/>
  <c r="A282" i="50"/>
  <c r="F200" i="50"/>
  <c r="F181" i="51"/>
  <c r="A263" i="51"/>
  <c r="A184" i="50"/>
  <c r="A212" i="49"/>
  <c r="F130" i="49"/>
  <c r="F186" i="50"/>
  <c r="A268" i="50"/>
  <c r="A187" i="50"/>
  <c r="F105" i="50"/>
  <c r="F206" i="50"/>
  <c r="A288" i="50"/>
  <c r="F270" i="50"/>
  <c r="A352" i="50"/>
  <c r="F124" i="50"/>
  <c r="A307" i="50"/>
  <c r="F225" i="50"/>
  <c r="A279" i="50"/>
  <c r="F197" i="50"/>
  <c r="A172" i="51"/>
  <c r="F90" i="51"/>
  <c r="A213" i="51"/>
  <c r="F131" i="51"/>
  <c r="F134" i="50"/>
  <c r="A216" i="50"/>
  <c r="A212" i="50"/>
  <c r="F188" i="50"/>
  <c r="A213" i="50"/>
  <c r="A407" i="50"/>
  <c r="F325" i="50"/>
  <c r="A193" i="51"/>
  <c r="F111" i="51"/>
  <c r="F204" i="51"/>
  <c r="A286" i="51"/>
  <c r="F112" i="51"/>
  <c r="A194" i="51"/>
  <c r="F106" i="50"/>
  <c r="A276" i="50"/>
  <c r="F194" i="50"/>
  <c r="A326" i="50"/>
  <c r="F244" i="50"/>
  <c r="F139" i="50"/>
  <c r="A221" i="50"/>
  <c r="F154" i="50"/>
  <c r="A236" i="50"/>
  <c r="A319" i="51"/>
  <c r="F237" i="51"/>
  <c r="F299" i="50"/>
  <c r="A241" i="50"/>
  <c r="F195" i="51"/>
  <c r="A277" i="51"/>
  <c r="A226" i="51"/>
  <c r="F144" i="51"/>
  <c r="F209" i="50"/>
  <c r="A291" i="50"/>
  <c r="F186" i="51"/>
  <c r="A239" i="51"/>
  <c r="F123" i="51"/>
  <c r="A205" i="51"/>
  <c r="F158" i="51"/>
  <c r="A240" i="51"/>
  <c r="A184" i="51"/>
  <c r="F102" i="51"/>
  <c r="F234" i="50"/>
  <c r="A316" i="50"/>
  <c r="A216" i="51"/>
  <c r="F134" i="51"/>
  <c r="A228" i="51"/>
  <c r="F146" i="51"/>
  <c r="F185" i="51"/>
  <c r="A267" i="51"/>
  <c r="F103" i="51"/>
  <c r="A280" i="51"/>
  <c r="F198" i="51"/>
  <c r="F143" i="52"/>
  <c r="A225" i="52"/>
  <c r="F175" i="51"/>
  <c r="A257" i="51"/>
  <c r="F116" i="51"/>
  <c r="F225" i="51"/>
  <c r="A307" i="51"/>
  <c r="A350" i="51"/>
  <c r="F268" i="51"/>
  <c r="F104" i="51"/>
  <c r="F105" i="51"/>
  <c r="A187" i="51"/>
  <c r="F126" i="51"/>
  <c r="A208" i="51"/>
  <c r="A219" i="51"/>
  <c r="F137" i="51"/>
  <c r="A228" i="50"/>
  <c r="A232" i="51"/>
  <c r="F150" i="51"/>
  <c r="F92" i="50"/>
  <c r="F220" i="51"/>
  <c r="A302" i="51"/>
  <c r="A168" i="51"/>
  <c r="F86" i="51"/>
  <c r="A271" i="51"/>
  <c r="F189" i="51"/>
  <c r="A230" i="51"/>
  <c r="A313" i="50"/>
  <c r="F107" i="51"/>
  <c r="F93" i="50"/>
  <c r="F113" i="50"/>
  <c r="F153" i="50"/>
  <c r="A235" i="50"/>
  <c r="F198" i="50"/>
  <c r="A234" i="51"/>
  <c r="F152" i="51"/>
  <c r="F88" i="51"/>
  <c r="A170" i="51"/>
  <c r="F164" i="51"/>
  <c r="A246" i="51"/>
  <c r="A223" i="51"/>
  <c r="F141" i="51"/>
  <c r="F179" i="51"/>
  <c r="A261" i="51"/>
  <c r="A192" i="51"/>
  <c r="F110" i="51"/>
  <c r="A227" i="53"/>
  <c r="F145" i="53"/>
  <c r="A201" i="50"/>
  <c r="F119" i="50"/>
  <c r="A203" i="51"/>
  <c r="F121" i="51"/>
  <c r="A259" i="51"/>
  <c r="A169" i="52"/>
  <c r="F87" i="52"/>
  <c r="A213" i="52"/>
  <c r="F131" i="52"/>
  <c r="A227" i="52"/>
  <c r="F145" i="52"/>
  <c r="A306" i="52"/>
  <c r="F224" i="52"/>
  <c r="A242" i="52"/>
  <c r="F160" i="52"/>
  <c r="A285" i="52"/>
  <c r="F203" i="52"/>
  <c r="F148" i="52"/>
  <c r="A230" i="52"/>
  <c r="A200" i="51"/>
  <c r="A337" i="52"/>
  <c r="F255" i="52"/>
  <c r="A283" i="52"/>
  <c r="F201" i="52"/>
  <c r="F137" i="52"/>
  <c r="A219" i="52"/>
  <c r="A249" i="50"/>
  <c r="F167" i="50"/>
  <c r="A178" i="51"/>
  <c r="F96" i="51"/>
  <c r="F106" i="51"/>
  <c r="A188" i="51"/>
  <c r="A281" i="51"/>
  <c r="F199" i="51"/>
  <c r="F125" i="51"/>
  <c r="A207" i="51"/>
  <c r="A388" i="51"/>
  <c r="F306" i="51"/>
  <c r="A235" i="52"/>
  <c r="F153" i="52"/>
  <c r="A175" i="52"/>
  <c r="F93" i="52"/>
  <c r="F109" i="51"/>
  <c r="A191" i="51"/>
  <c r="F167" i="51"/>
  <c r="A249" i="51"/>
  <c r="A258" i="52"/>
  <c r="F176" i="52"/>
  <c r="F141" i="52"/>
  <c r="A223" i="52"/>
  <c r="A569" i="52"/>
  <c r="F569" i="52" s="1"/>
  <c r="F487" i="52"/>
  <c r="A199" i="52"/>
  <c r="F117" i="52"/>
  <c r="F113" i="52"/>
  <c r="A195" i="52"/>
  <c r="F122" i="52"/>
  <c r="A204" i="52"/>
  <c r="A204" i="53"/>
  <c r="F122" i="53"/>
  <c r="A190" i="52"/>
  <c r="A191" i="53"/>
  <c r="F109" i="53"/>
  <c r="A238" i="52"/>
  <c r="F156" i="52"/>
  <c r="A206" i="52"/>
  <c r="A329" i="52"/>
  <c r="F247" i="52"/>
  <c r="A261" i="52"/>
  <c r="F179" i="52"/>
  <c r="A328" i="52"/>
  <c r="F246" i="52"/>
  <c r="A318" i="52"/>
  <c r="F238" i="51"/>
  <c r="A320" i="51"/>
  <c r="A217" i="52"/>
  <c r="F135" i="52"/>
  <c r="F165" i="52"/>
  <c r="F300" i="52"/>
  <c r="F432" i="52"/>
  <c r="A514" i="52"/>
  <c r="F514" i="52" s="1"/>
  <c r="F108" i="51"/>
  <c r="A464" i="52"/>
  <c r="F382" i="52"/>
  <c r="A239" i="52"/>
  <c r="F157" i="52"/>
  <c r="F166" i="52"/>
  <c r="A248" i="52"/>
  <c r="A189" i="52"/>
  <c r="F107" i="52"/>
  <c r="A229" i="52"/>
  <c r="F147" i="52"/>
  <c r="A247" i="51"/>
  <c r="A181" i="52"/>
  <c r="F99" i="52"/>
  <c r="A209" i="52"/>
  <c r="F127" i="52"/>
  <c r="F323" i="52"/>
  <c r="A182" i="52"/>
  <c r="F100" i="52"/>
  <c r="A281" i="53"/>
  <c r="F199" i="53"/>
  <c r="F138" i="52"/>
  <c r="A220" i="52"/>
  <c r="A197" i="52"/>
  <c r="F101" i="52"/>
  <c r="A183" i="52"/>
  <c r="A191" i="52"/>
  <c r="F109" i="52"/>
  <c r="A211" i="52"/>
  <c r="F129" i="52"/>
  <c r="F241" i="52"/>
  <c r="F284" i="52"/>
  <c r="A366" i="52"/>
  <c r="F151" i="52"/>
  <c r="A233" i="52"/>
  <c r="F124" i="53"/>
  <c r="A206" i="53"/>
  <c r="F111" i="53"/>
  <c r="A193" i="53"/>
  <c r="F218" i="53"/>
  <c r="A300" i="53"/>
  <c r="F97" i="53"/>
  <c r="A179" i="53"/>
  <c r="F125" i="53"/>
  <c r="A207" i="53"/>
  <c r="A168" i="53"/>
  <c r="F86" i="53"/>
  <c r="A182" i="53"/>
  <c r="F100" i="53"/>
  <c r="A326" i="53"/>
  <c r="F244" i="53"/>
  <c r="F126" i="52"/>
  <c r="F202" i="52"/>
  <c r="F162" i="53"/>
  <c r="A170" i="53"/>
  <c r="F88" i="53"/>
  <c r="A197" i="53"/>
  <c r="F115" i="53"/>
  <c r="F116" i="53"/>
  <c r="A198" i="53"/>
  <c r="A245" i="53"/>
  <c r="F163" i="53"/>
  <c r="A177" i="52"/>
  <c r="F132" i="53"/>
  <c r="A214" i="53"/>
  <c r="F133" i="53"/>
  <c r="A215" i="53"/>
  <c r="F322" i="52"/>
  <c r="A404" i="52"/>
  <c r="F166" i="53"/>
  <c r="A248" i="53"/>
  <c r="F185" i="53"/>
  <c r="A267" i="53"/>
  <c r="A219" i="53"/>
  <c r="F137" i="53"/>
  <c r="F229" i="53"/>
  <c r="A311" i="53"/>
  <c r="A187" i="53"/>
  <c r="F105" i="53"/>
  <c r="F103" i="54"/>
  <c r="A185" i="54"/>
  <c r="F128" i="53"/>
  <c r="A210" i="53"/>
  <c r="A176" i="53"/>
  <c r="F94" i="53"/>
  <c r="F105" i="54"/>
  <c r="A187" i="54"/>
  <c r="F150" i="53"/>
  <c r="A232" i="53"/>
  <c r="F160" i="53"/>
  <c r="A242" i="53"/>
  <c r="A200" i="53"/>
  <c r="F118" i="53"/>
  <c r="F96" i="53"/>
  <c r="A178" i="53"/>
  <c r="A287" i="53"/>
  <c r="F205" i="53"/>
  <c r="A317" i="53"/>
  <c r="F235" i="53"/>
  <c r="F373" i="53"/>
  <c r="A455" i="53"/>
  <c r="F209" i="53"/>
  <c r="A249" i="53"/>
  <c r="F167" i="53"/>
  <c r="A294" i="53"/>
  <c r="F212" i="53"/>
  <c r="F89" i="53"/>
  <c r="A171" i="53"/>
  <c r="F149" i="53"/>
  <c r="A231" i="53"/>
  <c r="A243" i="54"/>
  <c r="F161" i="54"/>
  <c r="A203" i="53"/>
  <c r="F121" i="53"/>
  <c r="A213" i="53"/>
  <c r="F241" i="53"/>
  <c r="A392" i="53"/>
  <c r="F310" i="53"/>
  <c r="A220" i="54"/>
  <c r="F138" i="54"/>
  <c r="A183" i="53"/>
  <c r="F101" i="53"/>
  <c r="A194" i="53"/>
  <c r="F112" i="53"/>
  <c r="F246" i="53"/>
  <c r="A328" i="53"/>
  <c r="A306" i="53"/>
  <c r="F224" i="53"/>
  <c r="A188" i="54"/>
  <c r="F106" i="54"/>
  <c r="F140" i="54"/>
  <c r="A222" i="54"/>
  <c r="F151" i="54"/>
  <c r="A233" i="54"/>
  <c r="A225" i="53"/>
  <c r="F143" i="53"/>
  <c r="F96" i="54"/>
  <c r="A178" i="54"/>
  <c r="F195" i="53"/>
  <c r="F109" i="54"/>
  <c r="A191" i="54"/>
  <c r="F132" i="54"/>
  <c r="A214" i="54"/>
  <c r="F251" i="53"/>
  <c r="F87" i="54"/>
  <c r="A169" i="54"/>
  <c r="A225" i="54"/>
  <c r="F143" i="54"/>
  <c r="F333" i="53"/>
  <c r="A415" i="53"/>
  <c r="A170" i="54"/>
  <c r="F88" i="54"/>
  <c r="A250" i="54"/>
  <c r="F168" i="54"/>
  <c r="A236" i="53"/>
  <c r="F277" i="53"/>
  <c r="F345" i="53"/>
  <c r="A427" i="53"/>
  <c r="A237" i="54"/>
  <c r="F155" i="54"/>
  <c r="F122" i="54"/>
  <c r="A204" i="54"/>
  <c r="A262" i="53"/>
  <c r="F199" i="54"/>
  <c r="A281" i="54"/>
  <c r="F159" i="54"/>
  <c r="A241" i="54"/>
  <c r="A192" i="53"/>
  <c r="A276" i="54"/>
  <c r="F194" i="54"/>
  <c r="A186" i="54"/>
  <c r="A272" i="54"/>
  <c r="A214" i="55"/>
  <c r="F132" i="55"/>
  <c r="F177" i="54"/>
  <c r="A259" i="54"/>
  <c r="A213" i="54"/>
  <c r="F131" i="54"/>
  <c r="A221" i="54"/>
  <c r="F134" i="55"/>
  <c r="A216" i="55"/>
  <c r="F95" i="54"/>
  <c r="F318" i="54"/>
  <c r="A240" i="54"/>
  <c r="F158" i="54"/>
  <c r="F245" i="55"/>
  <c r="A327" i="55"/>
  <c r="A190" i="55"/>
  <c r="F108" i="55"/>
  <c r="F125" i="54"/>
  <c r="A207" i="54"/>
  <c r="F192" i="54"/>
  <c r="A274" i="54"/>
  <c r="A418" i="54"/>
  <c r="F336" i="54"/>
  <c r="F98" i="54"/>
  <c r="A180" i="54"/>
  <c r="F160" i="54"/>
  <c r="A242" i="54"/>
  <c r="F400" i="54"/>
  <c r="A482" i="54"/>
  <c r="F236" i="54"/>
  <c r="A294" i="54"/>
  <c r="A226" i="54"/>
  <c r="F144" i="54"/>
  <c r="F152" i="54"/>
  <c r="A234" i="54"/>
  <c r="F162" i="54"/>
  <c r="A244" i="54"/>
  <c r="F310" i="54"/>
  <c r="F392" i="54"/>
  <c r="F201" i="54"/>
  <c r="A283" i="54"/>
  <c r="F474" i="54"/>
  <c r="A556" i="54"/>
  <c r="F556" i="54" s="1"/>
  <c r="F383" i="54"/>
  <c r="A465" i="54"/>
  <c r="F228" i="54"/>
  <c r="A294" i="55"/>
  <c r="F212" i="55"/>
  <c r="A305" i="55"/>
  <c r="F223" i="55"/>
  <c r="A344" i="55"/>
  <c r="F262" i="55"/>
  <c r="A313" i="54"/>
  <c r="F231" i="54"/>
  <c r="F172" i="54"/>
  <c r="F301" i="54"/>
  <c r="A333" i="55"/>
  <c r="A179" i="55"/>
  <c r="F97" i="55"/>
  <c r="F130" i="55"/>
  <c r="A181" i="54"/>
  <c r="A181" i="55"/>
  <c r="F99" i="55"/>
  <c r="A191" i="55"/>
  <c r="F109" i="55"/>
  <c r="A215" i="55"/>
  <c r="F133" i="55"/>
  <c r="F121" i="55"/>
  <c r="A203" i="55"/>
  <c r="A215" i="54"/>
  <c r="F205" i="55"/>
  <c r="A287" i="55"/>
  <c r="F123" i="55"/>
  <c r="F218" i="55"/>
  <c r="A300" i="55"/>
  <c r="A306" i="54"/>
  <c r="A196" i="55"/>
  <c r="F114" i="55"/>
  <c r="A361" i="55"/>
  <c r="F279" i="55"/>
  <c r="A291" i="54"/>
  <c r="F116" i="55"/>
  <c r="A198" i="55"/>
  <c r="A177" i="55"/>
  <c r="F171" i="54"/>
  <c r="A253" i="54"/>
  <c r="F128" i="55"/>
  <c r="A210" i="55"/>
  <c r="A188" i="55"/>
  <c r="F106" i="55"/>
  <c r="F117" i="55"/>
  <c r="A199" i="55"/>
  <c r="F322" i="55"/>
  <c r="A404" i="55"/>
  <c r="A493" i="55"/>
  <c r="F411" i="55"/>
  <c r="F90" i="55"/>
  <c r="A172" i="55"/>
  <c r="A316" i="55"/>
  <c r="F234" i="55"/>
  <c r="F247" i="55"/>
  <c r="F94" i="56"/>
  <c r="A176" i="56"/>
  <c r="F141" i="55"/>
  <c r="A224" i="55"/>
  <c r="A495" i="55"/>
  <c r="F413" i="55"/>
  <c r="A265" i="55"/>
  <c r="A389" i="55"/>
  <c r="F307" i="55"/>
  <c r="F208" i="55"/>
  <c r="A290" i="55"/>
  <c r="F225" i="55"/>
  <c r="A242" i="55"/>
  <c r="F160" i="55"/>
  <c r="A226" i="55"/>
  <c r="A184" i="55"/>
  <c r="F102" i="55"/>
  <c r="F127" i="55"/>
  <c r="F136" i="55"/>
  <c r="F170" i="55"/>
  <c r="A252" i="55"/>
  <c r="F240" i="55"/>
  <c r="A219" i="55"/>
  <c r="F137" i="55"/>
  <c r="F244" i="55"/>
  <c r="A326" i="55"/>
  <c r="A337" i="55"/>
  <c r="F202" i="55"/>
  <c r="A284" i="55"/>
  <c r="F146" i="55"/>
  <c r="A228" i="55"/>
  <c r="A182" i="55"/>
  <c r="A275" i="55"/>
  <c r="F193" i="55"/>
  <c r="F241" i="55"/>
  <c r="F155" i="55"/>
  <c r="A237" i="55"/>
  <c r="F342" i="55"/>
  <c r="A424" i="55"/>
  <c r="F148" i="55"/>
  <c r="A230" i="55"/>
  <c r="F238" i="55"/>
  <c r="A320" i="55"/>
  <c r="F122" i="55"/>
  <c r="A204" i="55"/>
  <c r="F156" i="55"/>
  <c r="A349" i="55"/>
  <c r="F267" i="55"/>
  <c r="F207" i="55"/>
  <c r="A289" i="55"/>
  <c r="F118" i="56"/>
  <c r="A200" i="56"/>
  <c r="A175" i="54"/>
  <c r="F96" i="56"/>
  <c r="A178" i="56"/>
  <c r="A304" i="55"/>
  <c r="F197" i="55"/>
  <c r="A311" i="56"/>
  <c r="F229" i="56"/>
  <c r="A230" i="56"/>
  <c r="F148" i="56"/>
  <c r="F90" i="56"/>
  <c r="A172" i="56"/>
  <c r="F117" i="56"/>
  <c r="A199" i="56"/>
  <c r="F138" i="56"/>
  <c r="A220" i="56"/>
  <c r="A298" i="56"/>
  <c r="F216" i="56"/>
  <c r="A236" i="55"/>
  <c r="F154" i="55"/>
  <c r="A313" i="56"/>
  <c r="F231" i="56"/>
  <c r="A262" i="56"/>
  <c r="F180" i="56"/>
  <c r="A222" i="56"/>
  <c r="F140" i="56"/>
  <c r="F160" i="56"/>
  <c r="A242" i="56"/>
  <c r="A303" i="56"/>
  <c r="F307" i="56"/>
  <c r="A389" i="56"/>
  <c r="A306" i="56"/>
  <c r="F224" i="56"/>
  <c r="F245" i="56"/>
  <c r="A327" i="56"/>
  <c r="A317" i="56"/>
  <c r="F235" i="56"/>
  <c r="F184" i="56"/>
  <c r="A287" i="56"/>
  <c r="F205" i="56"/>
  <c r="F153" i="56"/>
  <c r="A410" i="56"/>
  <c r="F328" i="56"/>
  <c r="A270" i="56"/>
  <c r="A348" i="56"/>
  <c r="F266" i="56"/>
  <c r="F112" i="56"/>
  <c r="A194" i="56"/>
  <c r="A329" i="56"/>
  <c r="F247" i="56"/>
  <c r="A315" i="55"/>
  <c r="F102" i="56"/>
  <c r="F165" i="56"/>
  <c r="A174" i="56"/>
  <c r="F92" i="56"/>
  <c r="A195" i="56"/>
  <c r="F113" i="56"/>
  <c r="F318" i="56"/>
  <c r="A400" i="56"/>
  <c r="A207" i="56"/>
  <c r="F125" i="56"/>
  <c r="F237" i="56"/>
  <c r="A319" i="56"/>
  <c r="F104" i="56"/>
  <c r="A186" i="56"/>
  <c r="F156" i="56"/>
  <c r="A238" i="56"/>
  <c r="F322" i="56"/>
  <c r="A404" i="56"/>
  <c r="F187" i="56"/>
  <c r="A269" i="56"/>
  <c r="F170" i="56"/>
  <c r="A301" i="56"/>
  <c r="F219" i="56"/>
  <c r="A248" i="56"/>
  <c r="F168" i="56"/>
  <c r="A250" i="56"/>
  <c r="A204" i="56"/>
  <c r="F86" i="56"/>
  <c r="F128" i="56"/>
  <c r="F147" i="56"/>
  <c r="A325" i="56"/>
  <c r="F243" i="56"/>
  <c r="F100" i="56"/>
  <c r="F161" i="56"/>
  <c r="A234" i="56"/>
  <c r="A331" i="56"/>
  <c r="F249" i="56"/>
  <c r="F197" i="56"/>
  <c r="A443" i="56"/>
  <c r="F115" i="56"/>
  <c r="F142" i="56"/>
  <c r="F155" i="56"/>
  <c r="F236" i="56"/>
  <c r="A292" i="56"/>
  <c r="F164" i="56"/>
  <c r="F310" i="56"/>
  <c r="A392" i="56"/>
  <c r="A201" i="56"/>
  <c r="A214" i="56"/>
  <c r="F132" i="56"/>
  <c r="A295" i="56"/>
  <c r="F279" i="56"/>
  <c r="F96" i="57"/>
  <c r="A178" i="57"/>
  <c r="A248" i="57"/>
  <c r="F166" i="57"/>
  <c r="F121" i="57"/>
  <c r="A203" i="57"/>
  <c r="F154" i="57"/>
  <c r="A236" i="57"/>
  <c r="A171" i="57"/>
  <c r="F89" i="57"/>
  <c r="A264" i="57"/>
  <c r="F182" i="57"/>
  <c r="A238" i="57"/>
  <c r="F156" i="57"/>
  <c r="A183" i="57"/>
  <c r="F101" i="57"/>
  <c r="A226" i="57"/>
  <c r="F144" i="57"/>
  <c r="A240" i="57"/>
  <c r="F158" i="57"/>
  <c r="F209" i="57"/>
  <c r="A291" i="57"/>
  <c r="F135" i="57"/>
  <c r="A217" i="57"/>
  <c r="A391" i="57"/>
  <c r="F309" i="57"/>
  <c r="F208" i="57"/>
  <c r="A290" i="57"/>
  <c r="F92" i="57"/>
  <c r="F185" i="57"/>
  <c r="A267" i="57"/>
  <c r="F126" i="57"/>
  <c r="A175" i="57"/>
  <c r="F93" i="57"/>
  <c r="F198" i="57"/>
  <c r="A280" i="57"/>
  <c r="A189" i="57"/>
  <c r="F107" i="57"/>
  <c r="F188" i="57"/>
  <c r="A270" i="57"/>
  <c r="F118" i="57"/>
  <c r="A200" i="57"/>
  <c r="A273" i="57"/>
  <c r="F191" i="57"/>
  <c r="A401" i="57"/>
  <c r="F319" i="57"/>
  <c r="A313" i="57"/>
  <c r="A202" i="57"/>
  <c r="F120" i="57"/>
  <c r="F147" i="57"/>
  <c r="A229" i="57"/>
  <c r="A293" i="57"/>
  <c r="F211" i="57"/>
  <c r="F242" i="57"/>
  <c r="A324" i="57"/>
  <c r="F104" i="57"/>
  <c r="A186" i="57"/>
  <c r="F122" i="57"/>
  <c r="A204" i="57"/>
  <c r="F149" i="57"/>
  <c r="A243" i="57"/>
  <c r="F161" i="57"/>
  <c r="A259" i="57"/>
  <c r="F177" i="57"/>
  <c r="F105" i="57"/>
  <c r="A187" i="57"/>
  <c r="F131" i="57"/>
  <c r="A213" i="57"/>
  <c r="A233" i="57"/>
  <c r="F151" i="57"/>
  <c r="F221" i="57"/>
  <c r="A303" i="57"/>
  <c r="F196" i="57"/>
  <c r="A278" i="57"/>
  <c r="F123" i="57"/>
  <c r="A205" i="57"/>
  <c r="A333" i="57"/>
  <c r="F251" i="57"/>
  <c r="F114" i="57"/>
  <c r="A327" i="57"/>
  <c r="F245" i="57"/>
  <c r="F180" i="57"/>
  <c r="A262" i="57"/>
  <c r="A305" i="57"/>
  <c r="F223" i="57"/>
  <c r="F141" i="57"/>
  <c r="A388" i="57"/>
  <c r="F306" i="57"/>
  <c r="A192" i="57"/>
  <c r="F110" i="57"/>
  <c r="A247" i="57"/>
  <c r="F165" i="57"/>
  <c r="F183" i="58"/>
  <c r="A265" i="58"/>
  <c r="F237" i="57"/>
  <c r="A216" i="57"/>
  <c r="A168" i="57"/>
  <c r="A261" i="57"/>
  <c r="F91" i="57"/>
  <c r="A173" i="57"/>
  <c r="F235" i="57"/>
  <c r="A317" i="57"/>
  <c r="A374" i="57"/>
  <c r="F292" i="57"/>
  <c r="A220" i="57"/>
  <c r="F138" i="57"/>
  <c r="F210" i="57"/>
  <c r="A202" i="58"/>
  <c r="F120" i="58"/>
  <c r="F281" i="57"/>
  <c r="F86" i="58"/>
  <c r="A168" i="58"/>
  <c r="F152" i="58"/>
  <c r="A234" i="58"/>
  <c r="F218" i="58"/>
  <c r="A300" i="58"/>
  <c r="F227" i="57"/>
  <c r="F219" i="57"/>
  <c r="F90" i="58"/>
  <c r="A172" i="58"/>
  <c r="F100" i="58"/>
  <c r="A182" i="58"/>
  <c r="A203" i="58"/>
  <c r="F121" i="58"/>
  <c r="F189" i="58"/>
  <c r="F174" i="58"/>
  <c r="A256" i="58"/>
  <c r="F92" i="58"/>
  <c r="A175" i="58"/>
  <c r="F93" i="58"/>
  <c r="A298" i="58"/>
  <c r="F216" i="58"/>
  <c r="A248" i="58"/>
  <c r="F166" i="58"/>
  <c r="A205" i="58"/>
  <c r="F123" i="58"/>
  <c r="A192" i="58"/>
  <c r="A176" i="58"/>
  <c r="F94" i="58"/>
  <c r="F103" i="58"/>
  <c r="A185" i="58"/>
  <c r="A276" i="58"/>
  <c r="F194" i="58"/>
  <c r="F206" i="58"/>
  <c r="A288" i="58"/>
  <c r="A311" i="58"/>
  <c r="F229" i="58"/>
  <c r="A320" i="58"/>
  <c r="F238" i="58"/>
  <c r="A289" i="58"/>
  <c r="F207" i="58"/>
  <c r="F156" i="58"/>
  <c r="F230" i="58"/>
  <c r="A312" i="58"/>
  <c r="A199" i="58"/>
  <c r="F145" i="58"/>
  <c r="A227" i="58"/>
  <c r="F187" i="58"/>
  <c r="A269" i="58"/>
  <c r="F196" i="58"/>
  <c r="A278" i="58"/>
  <c r="A373" i="58"/>
  <c r="F291" i="58"/>
  <c r="F87" i="58"/>
  <c r="A169" i="58"/>
  <c r="F127" i="58"/>
  <c r="A198" i="58"/>
  <c r="F116" i="58"/>
  <c r="F209" i="58"/>
  <c r="F98" i="58"/>
  <c r="A180" i="58"/>
  <c r="F129" i="58"/>
  <c r="A211" i="58"/>
  <c r="A353" i="58"/>
  <c r="F271" i="58"/>
  <c r="A210" i="58"/>
  <c r="A345" i="58"/>
  <c r="F263" i="58"/>
  <c r="F118" i="58"/>
  <c r="A200" i="58"/>
  <c r="A231" i="58"/>
  <c r="F149" i="58"/>
  <c r="F181" i="58"/>
  <c r="F99" i="58"/>
  <c r="A305" i="58"/>
  <c r="F223" i="58"/>
  <c r="F219" i="58"/>
  <c r="F113" i="58"/>
  <c r="A195" i="58"/>
  <c r="F246" i="58"/>
  <c r="A328" i="58"/>
  <c r="A324" i="58"/>
  <c r="F242" i="58"/>
  <c r="A297" i="58"/>
  <c r="A243" i="58"/>
  <c r="A232" i="58"/>
  <c r="F150" i="58"/>
  <c r="A322" i="58"/>
  <c r="F240" i="58"/>
  <c r="F222" i="58"/>
  <c r="F158" i="58"/>
  <c r="A244" i="58"/>
  <c r="F151" i="58"/>
  <c r="A233" i="58"/>
  <c r="F212" i="58"/>
  <c r="A294" i="58"/>
  <c r="F348" i="58"/>
  <c r="A430" i="58"/>
  <c r="F130" i="58"/>
  <c r="A383" i="58"/>
  <c r="F301" i="58"/>
  <c r="A235" i="58"/>
  <c r="A296" i="58"/>
  <c r="F214" i="58"/>
  <c r="A306" i="58"/>
  <c r="F224" i="58"/>
  <c r="A286" i="58"/>
  <c r="A318" i="58"/>
  <c r="F236" i="58"/>
  <c r="A355" i="58"/>
  <c r="F273" i="58"/>
  <c r="A260" i="58"/>
  <c r="F178" i="58"/>
  <c r="F139" i="58"/>
  <c r="A221" i="58"/>
  <c r="A197" i="58"/>
  <c r="F125" i="58"/>
  <c r="A170" i="58"/>
  <c r="A179" i="58"/>
  <c r="A228" i="58"/>
  <c r="A357" i="58"/>
  <c r="F275" i="58"/>
  <c r="A386" i="58"/>
  <c r="F304" i="58"/>
  <c r="A269" i="59"/>
  <c r="F187" i="59"/>
  <c r="A289" i="59"/>
  <c r="F207" i="59"/>
  <c r="A270" i="59"/>
  <c r="F188" i="59"/>
  <c r="F106" i="59"/>
  <c r="A309" i="59"/>
  <c r="F227" i="59"/>
  <c r="F96" i="59"/>
  <c r="A178" i="59"/>
  <c r="A261" i="59"/>
  <c r="F179" i="59"/>
  <c r="F206" i="59"/>
  <c r="A288" i="59"/>
  <c r="F124" i="59"/>
  <c r="F88" i="59"/>
  <c r="A170" i="59"/>
  <c r="A263" i="59"/>
  <c r="F181" i="59"/>
  <c r="A253" i="59"/>
  <c r="F171" i="59"/>
  <c r="F89" i="59"/>
  <c r="A278" i="59"/>
  <c r="F196" i="59"/>
  <c r="A254" i="59"/>
  <c r="F172" i="59"/>
  <c r="F90" i="59"/>
  <c r="A197" i="59"/>
  <c r="F115" i="59"/>
  <c r="F116" i="59"/>
  <c r="A198" i="59"/>
  <c r="F146" i="59"/>
  <c r="A228" i="59"/>
  <c r="F241" i="59"/>
  <c r="A323" i="59"/>
  <c r="A229" i="59"/>
  <c r="F147" i="59"/>
  <c r="A242" i="59"/>
  <c r="F160" i="59"/>
  <c r="F325" i="59"/>
  <c r="A407" i="59"/>
  <c r="A255" i="59"/>
  <c r="F173" i="59"/>
  <c r="F230" i="59"/>
  <c r="A312" i="59"/>
  <c r="A219" i="59"/>
  <c r="F137" i="59"/>
  <c r="F119" i="59"/>
  <c r="A201" i="59"/>
  <c r="F313" i="59"/>
  <c r="A395" i="59"/>
  <c r="A302" i="59"/>
  <c r="F220" i="59"/>
  <c r="A274" i="59"/>
  <c r="F192" i="59"/>
  <c r="A284" i="59"/>
  <c r="F202" i="59"/>
  <c r="A293" i="59"/>
  <c r="F211" i="59"/>
  <c r="A266" i="59"/>
  <c r="F184" i="59"/>
  <c r="F102" i="59"/>
  <c r="F111" i="59"/>
  <c r="A193" i="59"/>
  <c r="F168" i="59"/>
  <c r="A250" i="59"/>
  <c r="F194" i="59"/>
  <c r="A276" i="59"/>
  <c r="F103" i="59"/>
  <c r="A185" i="59"/>
  <c r="A259" i="59"/>
  <c r="F177" i="59"/>
  <c r="A209" i="59"/>
  <c r="F95" i="59"/>
  <c r="F169" i="59"/>
  <c r="A251" i="59"/>
  <c r="F195" i="59"/>
  <c r="A277" i="59"/>
  <c r="A296" i="59"/>
  <c r="F214" i="59"/>
  <c r="F222" i="59"/>
  <c r="A304" i="59"/>
  <c r="A232" i="59"/>
  <c r="F150" i="59"/>
  <c r="F162" i="59"/>
  <c r="A244" i="59"/>
  <c r="A213" i="59"/>
  <c r="F131" i="59"/>
  <c r="F233" i="59"/>
  <c r="A315" i="59"/>
  <c r="F217" i="59"/>
  <c r="A235" i="59"/>
  <c r="F153" i="59"/>
  <c r="F93" i="59"/>
  <c r="A175" i="59"/>
  <c r="F108" i="59"/>
  <c r="A190" i="59"/>
  <c r="A388" i="59"/>
  <c r="F306" i="59"/>
  <c r="F117" i="59"/>
  <c r="A199" i="59"/>
  <c r="F297" i="59"/>
  <c r="A379" i="59"/>
  <c r="F142" i="59"/>
  <c r="F224" i="59"/>
  <c r="F101" i="59"/>
  <c r="A183" i="59"/>
  <c r="A298" i="59"/>
  <c r="F216" i="59"/>
  <c r="F307" i="59"/>
  <c r="A389" i="59"/>
  <c r="A248" i="59"/>
  <c r="F166" i="59"/>
  <c r="A273" i="59"/>
  <c r="F191" i="59"/>
  <c r="F200" i="59"/>
  <c r="A282" i="59"/>
  <c r="A319" i="59"/>
  <c r="F237" i="59"/>
  <c r="A285" i="59"/>
  <c r="F203" i="59"/>
  <c r="F299" i="59"/>
  <c r="A381" i="59"/>
  <c r="A226" i="59"/>
  <c r="F144" i="59"/>
  <c r="F247" i="59"/>
  <c r="A329" i="59"/>
  <c r="A464" i="59"/>
  <c r="F382" i="59"/>
  <c r="F243" i="59"/>
  <c r="A322" i="59"/>
  <c r="A305" i="59"/>
  <c r="F292" i="59"/>
  <c r="A374" i="59"/>
  <c r="F210" i="59"/>
  <c r="F161" i="59"/>
  <c r="F218" i="59"/>
  <c r="F225" i="59"/>
  <c r="A239" i="59"/>
  <c r="F246" i="59"/>
  <c r="A346" i="59"/>
  <c r="A205" i="59"/>
  <c r="A290" i="59"/>
  <c r="A318" i="59"/>
  <c r="F300" i="59"/>
  <c r="F328" i="59"/>
  <c r="A492" i="59"/>
  <c r="F410" i="59"/>
  <c r="A262" i="59"/>
  <c r="F158" i="59"/>
  <c r="F164" i="59"/>
  <c r="F182" i="59"/>
  <c r="A234" i="59"/>
  <c r="F311" i="47" l="1"/>
  <c r="A453" i="52"/>
  <c r="A305" i="49"/>
  <c r="A372" i="58"/>
  <c r="A358" i="57"/>
  <c r="F191" i="50"/>
  <c r="A378" i="47"/>
  <c r="F378" i="47" s="1"/>
  <c r="F384" i="58"/>
  <c r="A321" i="56"/>
  <c r="F321" i="56" s="1"/>
  <c r="F487" i="55"/>
  <c r="F321" i="55"/>
  <c r="F222" i="52"/>
  <c r="A410" i="57"/>
  <c r="A492" i="57" s="1"/>
  <c r="A293" i="56"/>
  <c r="F293" i="56" s="1"/>
  <c r="A338" i="55"/>
  <c r="A420" i="55" s="1"/>
  <c r="F256" i="51"/>
  <c r="F227" i="49"/>
  <c r="F376" i="59"/>
  <c r="A368" i="59"/>
  <c r="A450" i="59" s="1"/>
  <c r="A327" i="58"/>
  <c r="F327" i="58" s="1"/>
  <c r="A270" i="58"/>
  <c r="F270" i="58" s="1"/>
  <c r="F302" i="58"/>
  <c r="A316" i="57"/>
  <c r="A398" i="57" s="1"/>
  <c r="F241" i="57"/>
  <c r="A359" i="57"/>
  <c r="A441" i="57" s="1"/>
  <c r="F441" i="57" s="1"/>
  <c r="A326" i="56"/>
  <c r="F326" i="56" s="1"/>
  <c r="A302" i="55"/>
  <c r="A384" i="55" s="1"/>
  <c r="F190" i="53"/>
  <c r="F297" i="51"/>
  <c r="A291" i="49"/>
  <c r="F291" i="49" s="1"/>
  <c r="A313" i="48"/>
  <c r="A395" i="48" s="1"/>
  <c r="A328" i="50"/>
  <c r="A410" i="50" s="1"/>
  <c r="A386" i="57"/>
  <c r="F386" i="57" s="1"/>
  <c r="A312" i="57"/>
  <c r="A394" i="57" s="1"/>
  <c r="A527" i="57"/>
  <c r="F527" i="57" s="1"/>
  <c r="F294" i="56"/>
  <c r="A328" i="55"/>
  <c r="F328" i="55" s="1"/>
  <c r="A350" i="49"/>
  <c r="F350" i="49" s="1"/>
  <c r="A274" i="48"/>
  <c r="A356" i="48" s="1"/>
  <c r="A306" i="47"/>
  <c r="A388" i="47" s="1"/>
  <c r="F353" i="59"/>
  <c r="F241" i="58"/>
  <c r="F237" i="58"/>
  <c r="A272" i="57"/>
  <c r="F272" i="57" s="1"/>
  <c r="A313" i="55"/>
  <c r="F313" i="55" s="1"/>
  <c r="F169" i="55"/>
  <c r="A370" i="55"/>
  <c r="A452" i="55" s="1"/>
  <c r="F300" i="54"/>
  <c r="F197" i="54"/>
  <c r="A268" i="53"/>
  <c r="A350" i="53" s="1"/>
  <c r="A299" i="53"/>
  <c r="F299" i="53" s="1"/>
  <c r="A256" i="53"/>
  <c r="F256" i="53" s="1"/>
  <c r="F326" i="51"/>
  <c r="F244" i="51"/>
  <c r="F283" i="51"/>
  <c r="F233" i="50"/>
  <c r="A292" i="50"/>
  <c r="A374" i="50" s="1"/>
  <c r="F261" i="49"/>
  <c r="F200" i="48"/>
  <c r="A334" i="48"/>
  <c r="A416" i="48" s="1"/>
  <c r="A265" i="48"/>
  <c r="A347" i="48" s="1"/>
  <c r="A429" i="48" s="1"/>
  <c r="A266" i="47"/>
  <c r="A348" i="47" s="1"/>
  <c r="A314" i="47"/>
  <c r="F314" i="47" s="1"/>
  <c r="F238" i="48"/>
  <c r="F303" i="59"/>
  <c r="F268" i="55"/>
  <c r="A340" i="55"/>
  <c r="A422" i="55" s="1"/>
  <c r="A255" i="53"/>
  <c r="A337" i="53" s="1"/>
  <c r="F238" i="53"/>
  <c r="A298" i="52"/>
  <c r="F298" i="52" s="1"/>
  <c r="F354" i="51"/>
  <c r="F212" i="51"/>
  <c r="F182" i="51"/>
  <c r="A286" i="50"/>
  <c r="A368" i="50" s="1"/>
  <c r="A284" i="50"/>
  <c r="A366" i="50" s="1"/>
  <c r="F330" i="48"/>
  <c r="F233" i="47"/>
  <c r="A256" i="47"/>
  <c r="A338" i="47" s="1"/>
  <c r="F219" i="47"/>
  <c r="A398" i="47"/>
  <c r="A480" i="47" s="1"/>
  <c r="F234" i="47"/>
  <c r="A381" i="47"/>
  <c r="A463" i="47" s="1"/>
  <c r="A350" i="47"/>
  <c r="A432" i="47" s="1"/>
  <c r="F174" i="59"/>
  <c r="F294" i="59"/>
  <c r="F184" i="57"/>
  <c r="F193" i="57"/>
  <c r="A348" i="57"/>
  <c r="A430" i="57" s="1"/>
  <c r="F264" i="56"/>
  <c r="F196" i="56"/>
  <c r="A282" i="55"/>
  <c r="F282" i="55" s="1"/>
  <c r="A277" i="55"/>
  <c r="A359" i="55" s="1"/>
  <c r="A275" i="54"/>
  <c r="A357" i="54" s="1"/>
  <c r="A352" i="53"/>
  <c r="A434" i="53" s="1"/>
  <c r="A395" i="52"/>
  <c r="F395" i="52" s="1"/>
  <c r="F193" i="52"/>
  <c r="A358" i="52"/>
  <c r="F358" i="52" s="1"/>
  <c r="F174" i="52"/>
  <c r="A375" i="51"/>
  <c r="A457" i="51" s="1"/>
  <c r="A313" i="51"/>
  <c r="A395" i="51" s="1"/>
  <c r="A342" i="50"/>
  <c r="A424" i="50" s="1"/>
  <c r="A444" i="50"/>
  <c r="F444" i="50" s="1"/>
  <c r="F275" i="50"/>
  <c r="A425" i="49"/>
  <c r="F425" i="49" s="1"/>
  <c r="A410" i="49"/>
  <c r="A492" i="49" s="1"/>
  <c r="A429" i="49"/>
  <c r="A511" i="49" s="1"/>
  <c r="F511" i="49" s="1"/>
  <c r="A326" i="48"/>
  <c r="F326" i="48" s="1"/>
  <c r="F172" i="48"/>
  <c r="F254" i="48"/>
  <c r="F345" i="57"/>
  <c r="A289" i="57"/>
  <c r="F289" i="57" s="1"/>
  <c r="A461" i="56"/>
  <c r="F461" i="56" s="1"/>
  <c r="F233" i="56"/>
  <c r="A265" i="56"/>
  <c r="A347" i="56" s="1"/>
  <c r="A273" i="56"/>
  <c r="A355" i="56" s="1"/>
  <c r="F412" i="55"/>
  <c r="F494" i="55"/>
  <c r="F405" i="55"/>
  <c r="F239" i="54"/>
  <c r="A266" i="54"/>
  <c r="F266" i="54" s="1"/>
  <c r="F277" i="54"/>
  <c r="A403" i="53"/>
  <c r="A485" i="53" s="1"/>
  <c r="F320" i="53"/>
  <c r="A387" i="53"/>
  <c r="A469" i="53" s="1"/>
  <c r="F325" i="52"/>
  <c r="A294" i="52"/>
  <c r="A376" i="52" s="1"/>
  <c r="A254" i="52"/>
  <c r="F254" i="52" s="1"/>
  <c r="F202" i="51"/>
  <c r="F196" i="50"/>
  <c r="A466" i="50"/>
  <c r="A548" i="50" s="1"/>
  <c r="F548" i="50" s="1"/>
  <c r="F302" i="50"/>
  <c r="A259" i="49"/>
  <c r="F259" i="49" s="1"/>
  <c r="F247" i="47"/>
  <c r="F204" i="47"/>
  <c r="F221" i="47"/>
  <c r="F475" i="47"/>
  <c r="F221" i="59"/>
  <c r="A308" i="58"/>
  <c r="A390" i="58" s="1"/>
  <c r="A295" i="58"/>
  <c r="F295" i="58" s="1"/>
  <c r="F268" i="58"/>
  <c r="F171" i="58"/>
  <c r="F222" i="57"/>
  <c r="A361" i="57"/>
  <c r="A443" i="57" s="1"/>
  <c r="A509" i="57"/>
  <c r="F509" i="57" s="1"/>
  <c r="A382" i="57"/>
  <c r="F382" i="57" s="1"/>
  <c r="A291" i="56"/>
  <c r="F291" i="56" s="1"/>
  <c r="A362" i="56"/>
  <c r="A444" i="56" s="1"/>
  <c r="A274" i="56"/>
  <c r="A356" i="56" s="1"/>
  <c r="A314" i="56"/>
  <c r="F314" i="56" s="1"/>
  <c r="A311" i="55"/>
  <c r="A393" i="55" s="1"/>
  <c r="A317" i="54"/>
  <c r="A399" i="54" s="1"/>
  <c r="A481" i="54" s="1"/>
  <c r="F284" i="54"/>
  <c r="F305" i="54"/>
  <c r="F329" i="54"/>
  <c r="A282" i="54"/>
  <c r="F282" i="54" s="1"/>
  <c r="A337" i="54"/>
  <c r="A419" i="54" s="1"/>
  <c r="A494" i="54"/>
  <c r="A576" i="54" s="1"/>
  <c r="F576" i="54" s="1"/>
  <c r="A375" i="54"/>
  <c r="A457" i="54" s="1"/>
  <c r="F330" i="54"/>
  <c r="A271" i="54"/>
  <c r="F271" i="54" s="1"/>
  <c r="F247" i="54"/>
  <c r="F321" i="54"/>
  <c r="F247" i="53"/>
  <c r="A270" i="52"/>
  <c r="A352" i="52" s="1"/>
  <c r="F200" i="52"/>
  <c r="A252" i="52"/>
  <c r="F252" i="52" s="1"/>
  <c r="F234" i="52"/>
  <c r="F229" i="51"/>
  <c r="F173" i="51"/>
  <c r="F300" i="51"/>
  <c r="A296" i="51"/>
  <c r="F296" i="51" s="1"/>
  <c r="F251" i="51"/>
  <c r="A289" i="50"/>
  <c r="F289" i="50" s="1"/>
  <c r="F463" i="50"/>
  <c r="F220" i="50"/>
  <c r="A334" i="49"/>
  <c r="F334" i="49" s="1"/>
  <c r="F230" i="49"/>
  <c r="F242" i="49"/>
  <c r="F324" i="49"/>
  <c r="A401" i="49"/>
  <c r="A483" i="49" s="1"/>
  <c r="A358" i="48"/>
  <c r="A440" i="48" s="1"/>
  <c r="A324" i="48"/>
  <c r="F324" i="48" s="1"/>
  <c r="A437" i="48"/>
  <c r="A519" i="48" s="1"/>
  <c r="F519" i="48" s="1"/>
  <c r="A344" i="48"/>
  <c r="A426" i="48" s="1"/>
  <c r="F249" i="48"/>
  <c r="F229" i="48"/>
  <c r="F194" i="48"/>
  <c r="A392" i="47"/>
  <c r="A474" i="47" s="1"/>
  <c r="A385" i="47"/>
  <c r="A467" i="47" s="1"/>
  <c r="A368" i="47"/>
  <c r="F368" i="47" s="1"/>
  <c r="A254" i="47"/>
  <c r="F254" i="47" s="1"/>
  <c r="F393" i="47"/>
  <c r="F288" i="47"/>
  <c r="A251" i="47"/>
  <c r="A333" i="47" s="1"/>
  <c r="A295" i="47"/>
  <c r="A377" i="47" s="1"/>
  <c r="F228" i="47"/>
  <c r="F229" i="47"/>
  <c r="F206" i="47"/>
  <c r="F265" i="49"/>
  <c r="F240" i="48"/>
  <c r="F170" i="57"/>
  <c r="F257" i="48"/>
  <c r="A420" i="48"/>
  <c r="A502" i="48" s="1"/>
  <c r="F502" i="48" s="1"/>
  <c r="F201" i="51"/>
  <c r="F177" i="58"/>
  <c r="F259" i="58"/>
  <c r="F317" i="49"/>
  <c r="F236" i="51"/>
  <c r="A269" i="55"/>
  <c r="F327" i="59"/>
  <c r="F245" i="59"/>
  <c r="F232" i="57"/>
  <c r="F334" i="57"/>
  <c r="F252" i="57"/>
  <c r="A336" i="57"/>
  <c r="A418" i="57" s="1"/>
  <c r="F244" i="57"/>
  <c r="A408" i="57"/>
  <c r="A490" i="57" s="1"/>
  <c r="F257" i="56"/>
  <c r="A339" i="56"/>
  <c r="A421" i="56" s="1"/>
  <c r="F251" i="56"/>
  <c r="A261" i="56"/>
  <c r="A343" i="56" s="1"/>
  <c r="A309" i="56"/>
  <c r="F309" i="56" s="1"/>
  <c r="F255" i="56"/>
  <c r="A431" i="56"/>
  <c r="F431" i="56" s="1"/>
  <c r="A334" i="56"/>
  <c r="F334" i="56" s="1"/>
  <c r="A263" i="56"/>
  <c r="A345" i="56" s="1"/>
  <c r="F175" i="56"/>
  <c r="A323" i="56"/>
  <c r="A405" i="56" s="1"/>
  <c r="A264" i="54"/>
  <c r="F264" i="54" s="1"/>
  <c r="A261" i="54"/>
  <c r="A343" i="54" s="1"/>
  <c r="F309" i="54"/>
  <c r="F280" i="54"/>
  <c r="A254" i="53"/>
  <c r="A336" i="53" s="1"/>
  <c r="F216" i="53"/>
  <c r="F233" i="53"/>
  <c r="A259" i="53"/>
  <c r="A341" i="53" s="1"/>
  <c r="A404" i="53"/>
  <c r="A486" i="53" s="1"/>
  <c r="A312" i="53"/>
  <c r="A394" i="53" s="1"/>
  <c r="F184" i="52"/>
  <c r="A376" i="51"/>
  <c r="A458" i="51" s="1"/>
  <c r="F294" i="51"/>
  <c r="F174" i="51"/>
  <c r="A317" i="51"/>
  <c r="F317" i="51" s="1"/>
  <c r="F215" i="50"/>
  <c r="F259" i="50"/>
  <c r="A320" i="50"/>
  <c r="A402" i="50" s="1"/>
  <c r="A431" i="49"/>
  <c r="F431" i="49" s="1"/>
  <c r="A292" i="49"/>
  <c r="A336" i="49"/>
  <c r="F336" i="49" s="1"/>
  <c r="F218" i="49"/>
  <c r="F281" i="48"/>
  <c r="F302" i="48"/>
  <c r="A258" i="59"/>
  <c r="A340" i="59" s="1"/>
  <c r="F249" i="58"/>
  <c r="F201" i="57"/>
  <c r="A338" i="57"/>
  <c r="A420" i="57" s="1"/>
  <c r="A365" i="57"/>
  <c r="A447" i="57" s="1"/>
  <c r="A296" i="57"/>
  <c r="A378" i="57" s="1"/>
  <c r="F177" i="56"/>
  <c r="A370" i="56"/>
  <c r="A452" i="56" s="1"/>
  <c r="A356" i="55"/>
  <c r="F356" i="55" s="1"/>
  <c r="A391" i="55"/>
  <c r="A473" i="55" s="1"/>
  <c r="A314" i="55"/>
  <c r="F314" i="55" s="1"/>
  <c r="A283" i="55"/>
  <c r="A365" i="55" s="1"/>
  <c r="A295" i="55"/>
  <c r="F189" i="55"/>
  <c r="A271" i="55"/>
  <c r="A292" i="54"/>
  <c r="F292" i="54" s="1"/>
  <c r="A265" i="54"/>
  <c r="F265" i="54" s="1"/>
  <c r="A314" i="54"/>
  <c r="A396" i="54" s="1"/>
  <c r="F290" i="54"/>
  <c r="A331" i="54"/>
  <c r="A413" i="54" s="1"/>
  <c r="F238" i="54"/>
  <c r="A320" i="54"/>
  <c r="F201" i="53"/>
  <c r="A290" i="53"/>
  <c r="F290" i="53" s="1"/>
  <c r="A325" i="53"/>
  <c r="F325" i="53" s="1"/>
  <c r="A304" i="53"/>
  <c r="F304" i="53" s="1"/>
  <c r="A331" i="52"/>
  <c r="F331" i="52" s="1"/>
  <c r="A390" i="52"/>
  <c r="F390" i="52" s="1"/>
  <c r="A269" i="52"/>
  <c r="F269" i="52" s="1"/>
  <c r="F185" i="52"/>
  <c r="A267" i="52"/>
  <c r="F171" i="52"/>
  <c r="A253" i="52"/>
  <c r="F226" i="52"/>
  <c r="A287" i="52"/>
  <c r="F287" i="52" s="1"/>
  <c r="A335" i="51"/>
  <c r="A417" i="51" s="1"/>
  <c r="F245" i="51"/>
  <c r="A400" i="51"/>
  <c r="F318" i="51"/>
  <c r="A340" i="51"/>
  <c r="A422" i="51" s="1"/>
  <c r="A303" i="51"/>
  <c r="F303" i="51" s="1"/>
  <c r="A291" i="51"/>
  <c r="A373" i="51" s="1"/>
  <c r="F324" i="51"/>
  <c r="A406" i="51"/>
  <c r="A325" i="51"/>
  <c r="A407" i="51" s="1"/>
  <c r="F299" i="51"/>
  <c r="A323" i="51"/>
  <c r="A405" i="51" s="1"/>
  <c r="F277" i="50"/>
  <c r="A327" i="50"/>
  <c r="A338" i="50"/>
  <c r="A420" i="50" s="1"/>
  <c r="F306" i="50"/>
  <c r="A354" i="50"/>
  <c r="A436" i="50" s="1"/>
  <c r="F359" i="50"/>
  <c r="A412" i="50"/>
  <c r="F412" i="50" s="1"/>
  <c r="A470" i="50"/>
  <c r="A552" i="50" s="1"/>
  <c r="F552" i="50" s="1"/>
  <c r="F357" i="50"/>
  <c r="A439" i="50"/>
  <c r="A382" i="48"/>
  <c r="F382" i="48" s="1"/>
  <c r="F201" i="48"/>
  <c r="F283" i="48"/>
  <c r="F180" i="48"/>
  <c r="A367" i="48"/>
  <c r="F367" i="48" s="1"/>
  <c r="F225" i="48"/>
  <c r="A310" i="48"/>
  <c r="A392" i="48" s="1"/>
  <c r="F204" i="48"/>
  <c r="A444" i="48"/>
  <c r="F444" i="48" s="1"/>
  <c r="F330" i="47"/>
  <c r="A412" i="47"/>
  <c r="F412" i="47" s="1"/>
  <c r="F241" i="47"/>
  <c r="F171" i="47"/>
  <c r="F248" i="47"/>
  <c r="A360" i="47"/>
  <c r="F360" i="47" s="1"/>
  <c r="A287" i="47"/>
  <c r="F287" i="47" s="1"/>
  <c r="F181" i="47"/>
  <c r="A290" i="47"/>
  <c r="A372" i="47" s="1"/>
  <c r="A345" i="47"/>
  <c r="F345" i="47" s="1"/>
  <c r="F253" i="47"/>
  <c r="A383" i="47"/>
  <c r="A465" i="47" s="1"/>
  <c r="A384" i="47"/>
  <c r="F384" i="47" s="1"/>
  <c r="A491" i="59"/>
  <c r="A573" i="59" s="1"/>
  <c r="F573" i="59" s="1"/>
  <c r="A331" i="59"/>
  <c r="F249" i="59"/>
  <c r="A320" i="59"/>
  <c r="F238" i="59"/>
  <c r="F268" i="59"/>
  <c r="A350" i="59"/>
  <c r="A321" i="58"/>
  <c r="F239" i="58"/>
  <c r="A255" i="58"/>
  <c r="A337" i="58" s="1"/>
  <c r="F341" i="58"/>
  <c r="A272" i="58"/>
  <c r="F190" i="58"/>
  <c r="F329" i="58"/>
  <c r="A411" i="58"/>
  <c r="F217" i="58"/>
  <c r="A299" i="58"/>
  <c r="A283" i="58"/>
  <c r="F201" i="58"/>
  <c r="F225" i="58"/>
  <c r="A307" i="58"/>
  <c r="A307" i="57"/>
  <c r="F225" i="57"/>
  <c r="A258" i="57"/>
  <c r="F176" i="57"/>
  <c r="A370" i="57"/>
  <c r="F288" i="57"/>
  <c r="A321" i="57"/>
  <c r="F239" i="57"/>
  <c r="F212" i="57"/>
  <c r="A294" i="57"/>
  <c r="F249" i="57"/>
  <c r="A331" i="57"/>
  <c r="F392" i="57"/>
  <c r="A474" i="57"/>
  <c r="A379" i="57"/>
  <c r="F297" i="57"/>
  <c r="A465" i="57"/>
  <c r="A547" i="57" s="1"/>
  <c r="F547" i="57" s="1"/>
  <c r="A285" i="56"/>
  <c r="F203" i="56"/>
  <c r="A299" i="56"/>
  <c r="A381" i="56" s="1"/>
  <c r="F169" i="56"/>
  <c r="A271" i="56"/>
  <c r="F271" i="56" s="1"/>
  <c r="A335" i="56"/>
  <c r="F335" i="56" s="1"/>
  <c r="A439" i="56"/>
  <c r="F357" i="56"/>
  <c r="F208" i="56"/>
  <c r="A290" i="56"/>
  <c r="A354" i="56"/>
  <c r="F272" i="56"/>
  <c r="A284" i="56"/>
  <c r="F202" i="56"/>
  <c r="F218" i="56"/>
  <c r="A300" i="56"/>
  <c r="A305" i="56"/>
  <c r="F223" i="56"/>
  <c r="F308" i="56"/>
  <c r="A390" i="56"/>
  <c r="F337" i="56"/>
  <c r="A419" i="56"/>
  <c r="F317" i="55"/>
  <c r="F175" i="55"/>
  <c r="F291" i="55"/>
  <c r="A373" i="55"/>
  <c r="A276" i="55"/>
  <c r="F194" i="55"/>
  <c r="F253" i="55"/>
  <c r="A335" i="55"/>
  <c r="A325" i="55"/>
  <c r="F243" i="55"/>
  <c r="A299" i="55"/>
  <c r="F217" i="55"/>
  <c r="F211" i="55"/>
  <c r="A293" i="55"/>
  <c r="A250" i="55"/>
  <c r="F168" i="55"/>
  <c r="F235" i="55"/>
  <c r="A385" i="55"/>
  <c r="F303" i="55"/>
  <c r="A340" i="54"/>
  <c r="F340" i="54" s="1"/>
  <c r="A380" i="54"/>
  <c r="F298" i="54"/>
  <c r="A328" i="54"/>
  <c r="F246" i="54"/>
  <c r="F311" i="54"/>
  <c r="A393" i="54"/>
  <c r="A473" i="54"/>
  <c r="F391" i="54"/>
  <c r="F288" i="54"/>
  <c r="A312" i="54"/>
  <c r="F230" i="54"/>
  <c r="A287" i="54"/>
  <c r="F205" i="54"/>
  <c r="A442" i="54"/>
  <c r="F360" i="54"/>
  <c r="F256" i="54"/>
  <c r="F245" i="54"/>
  <c r="A327" i="54"/>
  <c r="A299" i="54"/>
  <c r="F217" i="54"/>
  <c r="A285" i="54"/>
  <c r="F203" i="54"/>
  <c r="A266" i="53"/>
  <c r="F184" i="53"/>
  <c r="A523" i="53"/>
  <c r="F523" i="53" s="1"/>
  <c r="A411" i="53"/>
  <c r="F411" i="53" s="1"/>
  <c r="A257" i="53"/>
  <c r="F175" i="53"/>
  <c r="A284" i="53"/>
  <c r="F284" i="53" s="1"/>
  <c r="A303" i="53"/>
  <c r="F221" i="53"/>
  <c r="F237" i="53"/>
  <c r="A319" i="53"/>
  <c r="A375" i="53"/>
  <c r="F293" i="53"/>
  <c r="A308" i="53"/>
  <c r="A390" i="53" s="1"/>
  <c r="A316" i="53"/>
  <c r="F234" i="53"/>
  <c r="A278" i="53"/>
  <c r="F196" i="53"/>
  <c r="A271" i="53"/>
  <c r="F189" i="53"/>
  <c r="A302" i="53"/>
  <c r="F220" i="53"/>
  <c r="A280" i="52"/>
  <c r="A362" i="52" s="1"/>
  <c r="A274" i="52"/>
  <c r="A356" i="52" s="1"/>
  <c r="A342" i="52"/>
  <c r="F342" i="52" s="1"/>
  <c r="F228" i="52"/>
  <c r="F296" i="52"/>
  <c r="A378" i="52"/>
  <c r="A364" i="52"/>
  <c r="F282" i="52"/>
  <c r="F215" i="52"/>
  <c r="A297" i="52"/>
  <c r="A262" i="52"/>
  <c r="F180" i="52"/>
  <c r="F221" i="52"/>
  <c r="A303" i="52"/>
  <c r="F319" i="52"/>
  <c r="A292" i="52"/>
  <c r="F210" i="52"/>
  <c r="F245" i="52"/>
  <c r="A327" i="52"/>
  <c r="A326" i="52"/>
  <c r="F244" i="52"/>
  <c r="F232" i="52"/>
  <c r="A314" i="52"/>
  <c r="A278" i="52"/>
  <c r="F196" i="52"/>
  <c r="A372" i="52"/>
  <c r="F290" i="52"/>
  <c r="A332" i="52"/>
  <c r="F250" i="52"/>
  <c r="A315" i="51"/>
  <c r="F315" i="51" s="1"/>
  <c r="A361" i="51"/>
  <c r="A443" i="51" s="1"/>
  <c r="A265" i="51"/>
  <c r="F183" i="51"/>
  <c r="A447" i="51"/>
  <c r="F365" i="51"/>
  <c r="A370" i="51"/>
  <c r="F288" i="51"/>
  <c r="F436" i="51"/>
  <c r="F311" i="51"/>
  <c r="A393" i="51"/>
  <c r="F292" i="51"/>
  <c r="A374" i="51"/>
  <c r="F197" i="51"/>
  <c r="A278" i="51"/>
  <c r="F278" i="51" s="1"/>
  <c r="F248" i="51"/>
  <c r="A330" i="51"/>
  <c r="A304" i="51"/>
  <c r="F222" i="51"/>
  <c r="A391" i="51"/>
  <c r="F309" i="51"/>
  <c r="F239" i="50"/>
  <c r="A321" i="50"/>
  <c r="F329" i="50"/>
  <c r="A411" i="50"/>
  <c r="A309" i="50"/>
  <c r="F227" i="50"/>
  <c r="F336" i="50"/>
  <c r="A397" i="50"/>
  <c r="F315" i="50"/>
  <c r="A375" i="50"/>
  <c r="A457" i="50" s="1"/>
  <c r="A300" i="50"/>
  <c r="F218" i="50"/>
  <c r="F390" i="50"/>
  <c r="A472" i="50"/>
  <c r="A333" i="50"/>
  <c r="F251" i="50"/>
  <c r="F296" i="50"/>
  <c r="A378" i="50"/>
  <c r="A346" i="50"/>
  <c r="F264" i="50"/>
  <c r="A334" i="50"/>
  <c r="F252" i="50"/>
  <c r="F182" i="50"/>
  <c r="F304" i="50"/>
  <c r="F176" i="50"/>
  <c r="F263" i="50"/>
  <c r="A345" i="50"/>
  <c r="F223" i="50"/>
  <c r="A305" i="50"/>
  <c r="A324" i="50"/>
  <c r="F242" i="50"/>
  <c r="F287" i="50"/>
  <c r="A369" i="50"/>
  <c r="A355" i="49"/>
  <c r="F273" i="49"/>
  <c r="A282" i="49"/>
  <c r="F282" i="49" s="1"/>
  <c r="F203" i="49"/>
  <c r="A285" i="49"/>
  <c r="F300" i="49"/>
  <c r="A382" i="49"/>
  <c r="A331" i="49"/>
  <c r="F249" i="49"/>
  <c r="A371" i="49"/>
  <c r="A453" i="49" s="1"/>
  <c r="A383" i="49"/>
  <c r="F383" i="49" s="1"/>
  <c r="A338" i="49"/>
  <c r="A420" i="49" s="1"/>
  <c r="A306" i="49"/>
  <c r="F224" i="49"/>
  <c r="F195" i="49"/>
  <c r="A277" i="49"/>
  <c r="F264" i="49"/>
  <c r="A509" i="49"/>
  <c r="F509" i="49" s="1"/>
  <c r="F427" i="49"/>
  <c r="A250" i="49"/>
  <c r="F168" i="49"/>
  <c r="F241" i="49"/>
  <c r="A323" i="49"/>
  <c r="A295" i="49"/>
  <c r="F213" i="49"/>
  <c r="A310" i="49"/>
  <c r="F228" i="49"/>
  <c r="A491" i="49"/>
  <c r="F409" i="49"/>
  <c r="F180" i="49"/>
  <c r="A262" i="49"/>
  <c r="F399" i="49"/>
  <c r="A481" i="49"/>
  <c r="A263" i="48"/>
  <c r="F263" i="48" s="1"/>
  <c r="A423" i="48"/>
  <c r="A505" i="48" s="1"/>
  <c r="F505" i="48" s="1"/>
  <c r="F214" i="48"/>
  <c r="A255" i="48"/>
  <c r="A337" i="48" s="1"/>
  <c r="A447" i="48"/>
  <c r="A529" i="48" s="1"/>
  <c r="F529" i="48" s="1"/>
  <c r="A298" i="48"/>
  <c r="F298" i="48" s="1"/>
  <c r="A397" i="48"/>
  <c r="F397" i="48" s="1"/>
  <c r="F246" i="48"/>
  <c r="A328" i="48"/>
  <c r="A260" i="48"/>
  <c r="F178" i="48"/>
  <c r="A278" i="48"/>
  <c r="F196" i="48"/>
  <c r="F322" i="48"/>
  <c r="A404" i="48"/>
  <c r="F190" i="47"/>
  <c r="F180" i="47"/>
  <c r="A262" i="47"/>
  <c r="A354" i="47"/>
  <c r="F354" i="47" s="1"/>
  <c r="A402" i="47"/>
  <c r="F402" i="47" s="1"/>
  <c r="F192" i="47"/>
  <c r="A274" i="47"/>
  <c r="F337" i="47"/>
  <c r="A419" i="47"/>
  <c r="A273" i="47"/>
  <c r="F191" i="47"/>
  <c r="A281" i="47"/>
  <c r="F199" i="47"/>
  <c r="A373" i="47"/>
  <c r="F373" i="47" s="1"/>
  <c r="A252" i="47"/>
  <c r="A334" i="47" s="1"/>
  <c r="F340" i="47"/>
  <c r="A422" i="47"/>
  <c r="F283" i="47"/>
  <c r="A365" i="47"/>
  <c r="F197" i="47"/>
  <c r="A279" i="47"/>
  <c r="A319" i="47"/>
  <c r="F237" i="47"/>
  <c r="F413" i="47"/>
  <c r="A495" i="47"/>
  <c r="F220" i="47"/>
  <c r="A327" i="47"/>
  <c r="F245" i="47"/>
  <c r="F242" i="47"/>
  <c r="A324" i="47"/>
  <c r="F227" i="47"/>
  <c r="A309" i="47"/>
  <c r="F238" i="47"/>
  <c r="F217" i="47"/>
  <c r="F196" i="47"/>
  <c r="F178" i="47"/>
  <c r="A260" i="47"/>
  <c r="A325" i="47"/>
  <c r="F243" i="47"/>
  <c r="F229" i="59"/>
  <c r="A311" i="59"/>
  <c r="F205" i="59"/>
  <c r="A287" i="59"/>
  <c r="A330" i="59"/>
  <c r="F248" i="59"/>
  <c r="A360" i="59"/>
  <c r="F278" i="59"/>
  <c r="F328" i="58"/>
  <c r="A410" i="58"/>
  <c r="F320" i="58"/>
  <c r="A402" i="58"/>
  <c r="A428" i="59"/>
  <c r="F346" i="59"/>
  <c r="F435" i="59"/>
  <c r="A517" i="59"/>
  <c r="F517" i="59" s="1"/>
  <c r="F265" i="58"/>
  <c r="A347" i="58"/>
  <c r="F186" i="57"/>
  <c r="A268" i="57"/>
  <c r="A267" i="59"/>
  <c r="F185" i="59"/>
  <c r="A277" i="58"/>
  <c r="F195" i="58"/>
  <c r="A360" i="57"/>
  <c r="F278" i="57"/>
  <c r="A486" i="56"/>
  <c r="F404" i="56"/>
  <c r="F239" i="59"/>
  <c r="A321" i="59"/>
  <c r="A411" i="59"/>
  <c r="F329" i="59"/>
  <c r="A471" i="59"/>
  <c r="F389" i="59"/>
  <c r="A338" i="59"/>
  <c r="F256" i="59"/>
  <c r="A348" i="59"/>
  <c r="F266" i="59"/>
  <c r="A405" i="59"/>
  <c r="F323" i="59"/>
  <c r="A391" i="59"/>
  <c r="F309" i="59"/>
  <c r="A376" i="58"/>
  <c r="F294" i="58"/>
  <c r="A287" i="58"/>
  <c r="F205" i="58"/>
  <c r="F303" i="56"/>
  <c r="A385" i="56"/>
  <c r="A258" i="56"/>
  <c r="F176" i="56"/>
  <c r="A281" i="55"/>
  <c r="F199" i="55"/>
  <c r="F191" i="55"/>
  <c r="A273" i="55"/>
  <c r="A304" i="54"/>
  <c r="F222" i="54"/>
  <c r="F328" i="53"/>
  <c r="A410" i="53"/>
  <c r="F197" i="53"/>
  <c r="A279" i="53"/>
  <c r="F310" i="52"/>
  <c r="A392" i="52"/>
  <c r="F316" i="52"/>
  <c r="A398" i="52"/>
  <c r="F281" i="51"/>
  <c r="A363" i="51"/>
  <c r="F306" i="52"/>
  <c r="A388" i="52"/>
  <c r="F192" i="51"/>
  <c r="A274" i="51"/>
  <c r="F219" i="51"/>
  <c r="A301" i="51"/>
  <c r="A373" i="50"/>
  <c r="F291" i="50"/>
  <c r="A295" i="50"/>
  <c r="F213" i="50"/>
  <c r="A290" i="50"/>
  <c r="F208" i="50"/>
  <c r="A337" i="49"/>
  <c r="F255" i="49"/>
  <c r="F231" i="49"/>
  <c r="A313" i="49"/>
  <c r="A304" i="49"/>
  <c r="F222" i="49"/>
  <c r="F276" i="49"/>
  <c r="A358" i="49"/>
  <c r="A354" i="48"/>
  <c r="F272" i="48"/>
  <c r="A303" i="48"/>
  <c r="F221" i="48"/>
  <c r="A454" i="58"/>
  <c r="F372" i="58"/>
  <c r="A432" i="58"/>
  <c r="F350" i="58"/>
  <c r="A360" i="58"/>
  <c r="F278" i="58"/>
  <c r="F303" i="57"/>
  <c r="A385" i="57"/>
  <c r="F291" i="57"/>
  <c r="A373" i="57"/>
  <c r="F311" i="56"/>
  <c r="A393" i="56"/>
  <c r="F415" i="53"/>
  <c r="A497" i="53"/>
  <c r="F497" i="53" s="1"/>
  <c r="F231" i="53"/>
  <c r="A313" i="53"/>
  <c r="A314" i="53"/>
  <c r="F232" i="53"/>
  <c r="A301" i="53"/>
  <c r="F219" i="53"/>
  <c r="A408" i="53"/>
  <c r="F326" i="53"/>
  <c r="F211" i="52"/>
  <c r="A293" i="52"/>
  <c r="A489" i="52"/>
  <c r="F407" i="52"/>
  <c r="F304" i="52"/>
  <c r="A386" i="52"/>
  <c r="A330" i="52"/>
  <c r="F248" i="52"/>
  <c r="A331" i="51"/>
  <c r="F249" i="51"/>
  <c r="A270" i="51"/>
  <c r="F188" i="51"/>
  <c r="F227" i="53"/>
  <c r="A309" i="53"/>
  <c r="A343" i="51"/>
  <c r="F261" i="51"/>
  <c r="F208" i="51"/>
  <c r="A290" i="51"/>
  <c r="A310" i="51"/>
  <c r="F228" i="51"/>
  <c r="F202" i="49"/>
  <c r="A284" i="49"/>
  <c r="F208" i="49"/>
  <c r="A290" i="49"/>
  <c r="F287" i="48"/>
  <c r="A369" i="48"/>
  <c r="A349" i="47"/>
  <c r="F267" i="47"/>
  <c r="F320" i="48"/>
  <c r="A402" i="48"/>
  <c r="A319" i="48"/>
  <c r="F237" i="48"/>
  <c r="A448" i="47"/>
  <c r="F366" i="47"/>
  <c r="A476" i="47"/>
  <c r="F394" i="47"/>
  <c r="F270" i="47"/>
  <c r="A352" i="47"/>
  <c r="F269" i="58"/>
  <c r="A351" i="58"/>
  <c r="A264" i="55"/>
  <c r="F182" i="55"/>
  <c r="F188" i="54"/>
  <c r="A270" i="54"/>
  <c r="F298" i="53"/>
  <c r="A380" i="53"/>
  <c r="A299" i="52"/>
  <c r="F217" i="52"/>
  <c r="F337" i="52"/>
  <c r="A419" i="52"/>
  <c r="A298" i="51"/>
  <c r="F216" i="51"/>
  <c r="A308" i="51"/>
  <c r="F226" i="51"/>
  <c r="A361" i="50"/>
  <c r="F279" i="50"/>
  <c r="A269" i="50"/>
  <c r="F187" i="50"/>
  <c r="F232" i="50"/>
  <c r="A314" i="50"/>
  <c r="F307" i="49"/>
  <c r="A389" i="49"/>
  <c r="F169" i="48"/>
  <c r="A251" i="48"/>
  <c r="A268" i="48"/>
  <c r="F186" i="48"/>
  <c r="F217" i="48"/>
  <c r="A299" i="48"/>
  <c r="A265" i="47"/>
  <c r="F183" i="47"/>
  <c r="F241" i="48"/>
  <c r="A323" i="48"/>
  <c r="F306" i="48"/>
  <c r="A388" i="48"/>
  <c r="A264" i="47"/>
  <c r="F182" i="47"/>
  <c r="A343" i="47"/>
  <c r="F261" i="47"/>
  <c r="F300" i="55"/>
  <c r="A382" i="55"/>
  <c r="F183" i="59"/>
  <c r="A265" i="59"/>
  <c r="F178" i="51"/>
  <c r="A260" i="51"/>
  <c r="F187" i="51"/>
  <c r="A269" i="51"/>
  <c r="A359" i="51"/>
  <c r="F277" i="51"/>
  <c r="A350" i="50"/>
  <c r="F268" i="50"/>
  <c r="F297" i="50"/>
  <c r="A379" i="50"/>
  <c r="F215" i="49"/>
  <c r="A297" i="49"/>
  <c r="A281" i="49"/>
  <c r="F199" i="49"/>
  <c r="A436" i="49"/>
  <c r="F354" i="49"/>
  <c r="F296" i="48"/>
  <c r="A378" i="48"/>
  <c r="F309" i="49"/>
  <c r="A391" i="49"/>
  <c r="A277" i="48"/>
  <c r="F195" i="48"/>
  <c r="A380" i="47"/>
  <c r="F298" i="47"/>
  <c r="A498" i="57"/>
  <c r="F498" i="57" s="1"/>
  <c r="F416" i="57"/>
  <c r="F226" i="55"/>
  <c r="A308" i="55"/>
  <c r="A321" i="52"/>
  <c r="F239" i="52"/>
  <c r="F198" i="58"/>
  <c r="A280" i="58"/>
  <c r="F186" i="56"/>
  <c r="A268" i="56"/>
  <c r="F329" i="56"/>
  <c r="A411" i="56"/>
  <c r="F256" i="52"/>
  <c r="A338" i="52"/>
  <c r="A362" i="51"/>
  <c r="F280" i="51"/>
  <c r="F239" i="51"/>
  <c r="A321" i="51"/>
  <c r="A523" i="50"/>
  <c r="F523" i="50" s="1"/>
  <c r="F441" i="50"/>
  <c r="A278" i="49"/>
  <c r="F196" i="49"/>
  <c r="A296" i="49"/>
  <c r="F214" i="49"/>
  <c r="F312" i="49"/>
  <c r="A394" i="49"/>
  <c r="A277" i="47"/>
  <c r="F195" i="47"/>
  <c r="A266" i="48"/>
  <c r="F184" i="48"/>
  <c r="A294" i="48"/>
  <c r="F212" i="48"/>
  <c r="A271" i="47"/>
  <c r="F189" i="47"/>
  <c r="A411" i="47"/>
  <c r="F329" i="47"/>
  <c r="A433" i="47"/>
  <c r="F351" i="47"/>
  <c r="A355" i="59"/>
  <c r="F273" i="59"/>
  <c r="F175" i="59"/>
  <c r="A257" i="59"/>
  <c r="A266" i="55"/>
  <c r="F184" i="55"/>
  <c r="A471" i="55"/>
  <c r="F389" i="55"/>
  <c r="A423" i="50"/>
  <c r="F341" i="50"/>
  <c r="A371" i="48"/>
  <c r="F289" i="48"/>
  <c r="F336" i="48"/>
  <c r="A418" i="48"/>
  <c r="A257" i="47"/>
  <c r="F175" i="47"/>
  <c r="A380" i="59"/>
  <c r="F298" i="59"/>
  <c r="A387" i="58"/>
  <c r="F305" i="58"/>
  <c r="A250" i="58"/>
  <c r="F168" i="58"/>
  <c r="A397" i="55"/>
  <c r="F315" i="55"/>
  <c r="F219" i="59"/>
  <c r="A301" i="59"/>
  <c r="F198" i="59"/>
  <c r="A280" i="59"/>
  <c r="F243" i="58"/>
  <c r="A325" i="58"/>
  <c r="A393" i="58"/>
  <c r="F311" i="58"/>
  <c r="F233" i="57"/>
  <c r="A315" i="57"/>
  <c r="A311" i="57"/>
  <c r="F229" i="57"/>
  <c r="F240" i="57"/>
  <c r="A322" i="57"/>
  <c r="A341" i="56"/>
  <c r="F259" i="56"/>
  <c r="A318" i="55"/>
  <c r="F236" i="55"/>
  <c r="A395" i="54"/>
  <c r="F313" i="54"/>
  <c r="A547" i="54"/>
  <c r="F547" i="54" s="1"/>
  <c r="F465" i="54"/>
  <c r="A324" i="54"/>
  <c r="F242" i="54"/>
  <c r="F214" i="55"/>
  <c r="A296" i="55"/>
  <c r="F323" i="53"/>
  <c r="A405" i="53"/>
  <c r="A253" i="53"/>
  <c r="F171" i="53"/>
  <c r="F200" i="53"/>
  <c r="A282" i="53"/>
  <c r="A349" i="53"/>
  <c r="F267" i="53"/>
  <c r="A365" i="53"/>
  <c r="F283" i="53"/>
  <c r="A375" i="59"/>
  <c r="F293" i="59"/>
  <c r="F423" i="58"/>
  <c r="A505" i="58"/>
  <c r="F505" i="58" s="1"/>
  <c r="A330" i="58"/>
  <c r="F248" i="58"/>
  <c r="F213" i="57"/>
  <c r="A295" i="57"/>
  <c r="F171" i="57"/>
  <c r="A253" i="57"/>
  <c r="F178" i="57"/>
  <c r="A260" i="57"/>
  <c r="A431" i="55"/>
  <c r="F349" i="55"/>
  <c r="F228" i="55"/>
  <c r="A310" i="55"/>
  <c r="A373" i="54"/>
  <c r="F291" i="54"/>
  <c r="F317" i="53"/>
  <c r="A399" i="53"/>
  <c r="F170" i="53"/>
  <c r="A252" i="53"/>
  <c r="A315" i="52"/>
  <c r="F233" i="52"/>
  <c r="A311" i="52"/>
  <c r="F229" i="52"/>
  <c r="F234" i="59"/>
  <c r="A316" i="59"/>
  <c r="F312" i="59"/>
  <c r="A394" i="59"/>
  <c r="A370" i="58"/>
  <c r="F288" i="58"/>
  <c r="A308" i="57"/>
  <c r="F226" i="57"/>
  <c r="F242" i="56"/>
  <c r="A324" i="56"/>
  <c r="A347" i="55"/>
  <c r="F265" i="55"/>
  <c r="A398" i="55"/>
  <c r="F316" i="55"/>
  <c r="A358" i="54"/>
  <c r="F276" i="54"/>
  <c r="A330" i="53"/>
  <c r="F248" i="53"/>
  <c r="A331" i="50"/>
  <c r="F249" i="50"/>
  <c r="A318" i="50"/>
  <c r="F236" i="50"/>
  <c r="A266" i="50"/>
  <c r="F184" i="50"/>
  <c r="A360" i="50"/>
  <c r="F278" i="50"/>
  <c r="F192" i="49"/>
  <c r="A274" i="49"/>
  <c r="A402" i="49"/>
  <c r="F320" i="49"/>
  <c r="F227" i="48"/>
  <c r="A309" i="48"/>
  <c r="A364" i="47"/>
  <c r="F282" i="47"/>
  <c r="A320" i="56"/>
  <c r="F238" i="56"/>
  <c r="A270" i="55"/>
  <c r="F188" i="55"/>
  <c r="A371" i="59"/>
  <c r="F289" i="59"/>
  <c r="F226" i="59"/>
  <c r="A308" i="59"/>
  <c r="F284" i="59"/>
  <c r="A366" i="59"/>
  <c r="F253" i="59"/>
  <c r="A335" i="59"/>
  <c r="A435" i="58"/>
  <c r="F353" i="58"/>
  <c r="A309" i="58"/>
  <c r="F227" i="58"/>
  <c r="F298" i="58"/>
  <c r="A380" i="58"/>
  <c r="A284" i="57"/>
  <c r="F202" i="57"/>
  <c r="F278" i="56"/>
  <c r="A360" i="56"/>
  <c r="F284" i="55"/>
  <c r="A366" i="55"/>
  <c r="F257" i="55"/>
  <c r="A339" i="55"/>
  <c r="F294" i="54"/>
  <c r="A376" i="54"/>
  <c r="A315" i="54"/>
  <c r="F233" i="54"/>
  <c r="A269" i="53"/>
  <c r="F187" i="53"/>
  <c r="A448" i="52"/>
  <c r="F366" i="52"/>
  <c r="A291" i="52"/>
  <c r="F209" i="52"/>
  <c r="F199" i="52"/>
  <c r="A281" i="52"/>
  <c r="A301" i="52"/>
  <c r="F219" i="52"/>
  <c r="F313" i="50"/>
  <c r="A395" i="50"/>
  <c r="F350" i="51"/>
  <c r="A432" i="51"/>
  <c r="F212" i="50"/>
  <c r="A294" i="50"/>
  <c r="F263" i="51"/>
  <c r="A345" i="51"/>
  <c r="F219" i="50"/>
  <c r="A301" i="50"/>
  <c r="A404" i="49"/>
  <c r="F322" i="49"/>
  <c r="F393" i="49"/>
  <c r="A475" i="49"/>
  <c r="F322" i="47"/>
  <c r="A404" i="47"/>
  <c r="A292" i="47"/>
  <c r="F210" i="47"/>
  <c r="A313" i="47"/>
  <c r="F231" i="47"/>
  <c r="A492" i="47"/>
  <c r="F410" i="47"/>
  <c r="A250" i="47"/>
  <c r="F168" i="47"/>
  <c r="F392" i="56"/>
  <c r="A474" i="56"/>
  <c r="F319" i="58"/>
  <c r="A401" i="58"/>
  <c r="F183" i="57"/>
  <c r="A265" i="57"/>
  <c r="A383" i="56"/>
  <c r="F301" i="56"/>
  <c r="F317" i="56"/>
  <c r="A399" i="56"/>
  <c r="A577" i="55"/>
  <c r="F577" i="55" s="1"/>
  <c r="F495" i="55"/>
  <c r="A388" i="54"/>
  <c r="F306" i="54"/>
  <c r="A262" i="54"/>
  <c r="F180" i="54"/>
  <c r="F272" i="54"/>
  <c r="A354" i="54"/>
  <c r="A295" i="53"/>
  <c r="F213" i="53"/>
  <c r="F197" i="52"/>
  <c r="A279" i="52"/>
  <c r="A546" i="52"/>
  <c r="F546" i="52" s="1"/>
  <c r="F464" i="52"/>
  <c r="A398" i="50"/>
  <c r="F316" i="50"/>
  <c r="F241" i="50"/>
  <c r="A323" i="50"/>
  <c r="A303" i="50"/>
  <c r="F221" i="50"/>
  <c r="A298" i="50"/>
  <c r="F216" i="50"/>
  <c r="F226" i="48"/>
  <c r="A308" i="48"/>
  <c r="F381" i="59"/>
  <c r="A463" i="59"/>
  <c r="A358" i="59"/>
  <c r="F276" i="59"/>
  <c r="A304" i="56"/>
  <c r="F222" i="56"/>
  <c r="A254" i="55"/>
  <c r="F172" i="55"/>
  <c r="F210" i="55"/>
  <c r="A292" i="55"/>
  <c r="A444" i="54"/>
  <c r="F362" i="54"/>
  <c r="A264" i="53"/>
  <c r="F182" i="53"/>
  <c r="A302" i="52"/>
  <c r="F220" i="52"/>
  <c r="A309" i="52"/>
  <c r="F227" i="52"/>
  <c r="A411" i="49"/>
  <c r="F329" i="49"/>
  <c r="F236" i="57"/>
  <c r="A318" i="57"/>
  <c r="F194" i="56"/>
  <c r="A276" i="56"/>
  <c r="F204" i="55"/>
  <c r="A286" i="55"/>
  <c r="A419" i="55"/>
  <c r="F337" i="55"/>
  <c r="A324" i="55"/>
  <c r="F242" i="55"/>
  <c r="A443" i="55"/>
  <c r="F361" i="55"/>
  <c r="F403" i="54"/>
  <c r="A485" i="54"/>
  <c r="A272" i="55"/>
  <c r="F190" i="55"/>
  <c r="A269" i="54"/>
  <c r="F187" i="54"/>
  <c r="F404" i="52"/>
  <c r="A486" i="52"/>
  <c r="A289" i="53"/>
  <c r="F207" i="53"/>
  <c r="A271" i="52"/>
  <c r="F189" i="52"/>
  <c r="A286" i="53"/>
  <c r="F204" i="53"/>
  <c r="F223" i="51"/>
  <c r="A305" i="51"/>
  <c r="F333" i="51"/>
  <c r="A415" i="51"/>
  <c r="F282" i="50"/>
  <c r="A364" i="50"/>
  <c r="A325" i="48"/>
  <c r="F243" i="48"/>
  <c r="A257" i="49"/>
  <c r="F175" i="49"/>
  <c r="A298" i="49"/>
  <c r="F216" i="49"/>
  <c r="A326" i="47"/>
  <c r="F244" i="47"/>
  <c r="A405" i="47"/>
  <c r="F323" i="47"/>
  <c r="F306" i="58"/>
  <c r="A388" i="58"/>
  <c r="F262" i="56"/>
  <c r="A344" i="56"/>
  <c r="F298" i="56"/>
  <c r="A380" i="56"/>
  <c r="F387" i="54"/>
  <c r="A469" i="54"/>
  <c r="A344" i="53"/>
  <c r="F262" i="53"/>
  <c r="A307" i="54"/>
  <c r="F225" i="54"/>
  <c r="F387" i="53"/>
  <c r="F213" i="52"/>
  <c r="A295" i="52"/>
  <c r="F229" i="50"/>
  <c r="A311" i="50"/>
  <c r="A253" i="50"/>
  <c r="F171" i="50"/>
  <c r="A461" i="51"/>
  <c r="F379" i="51"/>
  <c r="F234" i="49"/>
  <c r="A316" i="49"/>
  <c r="F211" i="49"/>
  <c r="A293" i="49"/>
  <c r="A387" i="49"/>
  <c r="F305" i="49"/>
  <c r="A258" i="49"/>
  <c r="F176" i="49"/>
  <c r="A358" i="47"/>
  <c r="F276" i="47"/>
  <c r="F236" i="47"/>
  <c r="A318" i="47"/>
  <c r="F226" i="47"/>
  <c r="A308" i="47"/>
  <c r="A439" i="48"/>
  <c r="F357" i="48"/>
  <c r="A397" i="59"/>
  <c r="F315" i="59"/>
  <c r="A302" i="57"/>
  <c r="F220" i="57"/>
  <c r="A293" i="58"/>
  <c r="F211" i="58"/>
  <c r="F358" i="57"/>
  <c r="A440" i="57"/>
  <c r="F319" i="56"/>
  <c r="A401" i="56"/>
  <c r="A302" i="56"/>
  <c r="F220" i="56"/>
  <c r="A386" i="55"/>
  <c r="F304" i="55"/>
  <c r="A402" i="55"/>
  <c r="F320" i="55"/>
  <c r="A335" i="54"/>
  <c r="F253" i="54"/>
  <c r="A297" i="54"/>
  <c r="F215" i="54"/>
  <c r="A426" i="55"/>
  <c r="F344" i="55"/>
  <c r="A251" i="54"/>
  <c r="F169" i="54"/>
  <c r="A285" i="53"/>
  <c r="F203" i="53"/>
  <c r="F287" i="53"/>
  <c r="A369" i="53"/>
  <c r="A397" i="53"/>
  <c r="F315" i="53"/>
  <c r="F179" i="53"/>
  <c r="A261" i="53"/>
  <c r="F281" i="53"/>
  <c r="A363" i="53"/>
  <c r="A273" i="51"/>
  <c r="F191" i="51"/>
  <c r="F200" i="51"/>
  <c r="A282" i="51"/>
  <c r="F230" i="52"/>
  <c r="A312" i="52"/>
  <c r="A389" i="51"/>
  <c r="F307" i="51"/>
  <c r="F307" i="50"/>
  <c r="A389" i="50"/>
  <c r="F339" i="50"/>
  <c r="A421" i="50"/>
  <c r="A401" i="50"/>
  <c r="F319" i="50"/>
  <c r="F262" i="50"/>
  <c r="A344" i="50"/>
  <c r="A372" i="48"/>
  <c r="F290" i="48"/>
  <c r="A299" i="49"/>
  <c r="F217" i="49"/>
  <c r="F294" i="47"/>
  <c r="A376" i="47"/>
  <c r="F218" i="47"/>
  <c r="A300" i="47"/>
  <c r="F289" i="47"/>
  <c r="A371" i="47"/>
  <c r="F325" i="56"/>
  <c r="A407" i="56"/>
  <c r="F197" i="59"/>
  <c r="A279" i="59"/>
  <c r="F283" i="54"/>
  <c r="A365" i="54"/>
  <c r="F418" i="54"/>
  <c r="A500" i="54"/>
  <c r="F500" i="54" s="1"/>
  <c r="F177" i="52"/>
  <c r="A259" i="52"/>
  <c r="F169" i="52"/>
  <c r="A251" i="52"/>
  <c r="F232" i="51"/>
  <c r="A314" i="51"/>
  <c r="A500" i="50"/>
  <c r="F500" i="50" s="1"/>
  <c r="F418" i="50"/>
  <c r="F270" i="48"/>
  <c r="A352" i="48"/>
  <c r="F301" i="48"/>
  <c r="A383" i="48"/>
  <c r="A417" i="47"/>
  <c r="F335" i="47"/>
  <c r="F185" i="48"/>
  <c r="A267" i="48"/>
  <c r="F213" i="48"/>
  <c r="A295" i="48"/>
  <c r="F282" i="48"/>
  <c r="A364" i="48"/>
  <c r="F237" i="54"/>
  <c r="A319" i="54"/>
  <c r="F202" i="58"/>
  <c r="A284" i="58"/>
  <c r="A352" i="56"/>
  <c r="F270" i="56"/>
  <c r="F389" i="56"/>
  <c r="A471" i="56"/>
  <c r="F230" i="55"/>
  <c r="A312" i="55"/>
  <c r="F177" i="55"/>
  <c r="A259" i="55"/>
  <c r="A387" i="55"/>
  <c r="F305" i="55"/>
  <c r="F427" i="53"/>
  <c r="A509" i="53"/>
  <c r="F509" i="53" s="1"/>
  <c r="F306" i="53"/>
  <c r="A388" i="53"/>
  <c r="F242" i="53"/>
  <c r="A324" i="53"/>
  <c r="A250" i="53"/>
  <c r="F168" i="53"/>
  <c r="F180" i="51"/>
  <c r="A262" i="51"/>
  <c r="A468" i="50"/>
  <c r="F386" i="50"/>
  <c r="A363" i="50"/>
  <c r="F281" i="50"/>
  <c r="F271" i="50"/>
  <c r="A353" i="50"/>
  <c r="F171" i="49"/>
  <c r="A253" i="49"/>
  <c r="A352" i="49"/>
  <c r="F270" i="49"/>
  <c r="F339" i="48"/>
  <c r="A421" i="48"/>
  <c r="F307" i="47"/>
  <c r="A389" i="47"/>
  <c r="A317" i="47"/>
  <c r="F235" i="47"/>
  <c r="A250" i="48"/>
  <c r="F168" i="48"/>
  <c r="A409" i="55"/>
  <c r="F327" i="55"/>
  <c r="F178" i="54"/>
  <c r="A260" i="54"/>
  <c r="F285" i="52"/>
  <c r="A367" i="52"/>
  <c r="F255" i="51"/>
  <c r="A337" i="51"/>
  <c r="A420" i="51"/>
  <c r="F338" i="51"/>
  <c r="A355" i="50"/>
  <c r="F273" i="50"/>
  <c r="A274" i="50"/>
  <c r="F192" i="50"/>
  <c r="F232" i="49"/>
  <c r="A314" i="49"/>
  <c r="F169" i="49"/>
  <c r="A251" i="49"/>
  <c r="F412" i="48"/>
  <c r="A494" i="48"/>
  <c r="A321" i="47"/>
  <c r="F239" i="47"/>
  <c r="A335" i="48"/>
  <c r="F253" i="48"/>
  <c r="F198" i="47"/>
  <c r="A280" i="47"/>
  <c r="A343" i="48"/>
  <c r="F261" i="48"/>
  <c r="A356" i="59"/>
  <c r="F274" i="59"/>
  <c r="F273" i="57"/>
  <c r="A355" i="57"/>
  <c r="F492" i="59"/>
  <c r="A574" i="59"/>
  <c r="F574" i="59" s="1"/>
  <c r="F203" i="58"/>
  <c r="A285" i="58"/>
  <c r="F176" i="53"/>
  <c r="A258" i="53"/>
  <c r="F245" i="53"/>
  <c r="A327" i="53"/>
  <c r="A483" i="52"/>
  <c r="F401" i="52"/>
  <c r="F320" i="51"/>
  <c r="A402" i="51"/>
  <c r="A305" i="52"/>
  <c r="F223" i="52"/>
  <c r="A312" i="51"/>
  <c r="F230" i="51"/>
  <c r="A339" i="51"/>
  <c r="F257" i="51"/>
  <c r="F184" i="51"/>
  <c r="A266" i="51"/>
  <c r="F407" i="50"/>
  <c r="A489" i="50"/>
  <c r="F213" i="51"/>
  <c r="A295" i="51"/>
  <c r="A394" i="50"/>
  <c r="F312" i="50"/>
  <c r="A322" i="50"/>
  <c r="F240" i="50"/>
  <c r="A365" i="49"/>
  <c r="F283" i="49"/>
  <c r="A260" i="49"/>
  <c r="F178" i="49"/>
  <c r="F193" i="49"/>
  <c r="A275" i="49"/>
  <c r="F314" i="48"/>
  <c r="A396" i="48"/>
  <c r="A293" i="47"/>
  <c r="F211" i="47"/>
  <c r="A460" i="47"/>
  <c r="F222" i="48"/>
  <c r="A304" i="48"/>
  <c r="A525" i="56"/>
  <c r="F525" i="56" s="1"/>
  <c r="F443" i="56"/>
  <c r="F233" i="58"/>
  <c r="A315" i="58"/>
  <c r="A269" i="57"/>
  <c r="F187" i="57"/>
  <c r="A342" i="58"/>
  <c r="F260" i="58"/>
  <c r="A359" i="59"/>
  <c r="F277" i="59"/>
  <c r="A378" i="58"/>
  <c r="F296" i="58"/>
  <c r="F290" i="57"/>
  <c r="A372" i="57"/>
  <c r="F407" i="59"/>
  <c r="A489" i="59"/>
  <c r="F170" i="59"/>
  <c r="A252" i="59"/>
  <c r="A352" i="59"/>
  <c r="F270" i="59"/>
  <c r="A439" i="58"/>
  <c r="F357" i="58"/>
  <c r="F175" i="57"/>
  <c r="A257" i="57"/>
  <c r="F302" i="55"/>
  <c r="A548" i="58"/>
  <c r="F548" i="58" s="1"/>
  <c r="F466" i="58"/>
  <c r="F314" i="57"/>
  <c r="A396" i="57"/>
  <c r="A314" i="59"/>
  <c r="F232" i="59"/>
  <c r="A261" i="58"/>
  <c r="F179" i="58"/>
  <c r="F374" i="57"/>
  <c r="A456" i="57"/>
  <c r="A354" i="57"/>
  <c r="F203" i="57"/>
  <c r="A285" i="57"/>
  <c r="F201" i="56"/>
  <c r="A283" i="56"/>
  <c r="A432" i="55"/>
  <c r="F350" i="55"/>
  <c r="F379" i="59"/>
  <c r="A461" i="59"/>
  <c r="A386" i="59"/>
  <c r="F304" i="59"/>
  <c r="F323" i="57"/>
  <c r="A405" i="57"/>
  <c r="A376" i="55"/>
  <c r="F294" i="55"/>
  <c r="A260" i="59"/>
  <c r="F178" i="59"/>
  <c r="A313" i="58"/>
  <c r="F231" i="58"/>
  <c r="F169" i="58"/>
  <c r="A251" i="58"/>
  <c r="A274" i="57"/>
  <c r="F192" i="57"/>
  <c r="F238" i="57"/>
  <c r="A320" i="57"/>
  <c r="A403" i="56"/>
  <c r="A298" i="55"/>
  <c r="F216" i="55"/>
  <c r="A464" i="54"/>
  <c r="F382" i="54"/>
  <c r="A454" i="54"/>
  <c r="F372" i="54"/>
  <c r="F294" i="53"/>
  <c r="A376" i="53"/>
  <c r="F198" i="53"/>
  <c r="A280" i="53"/>
  <c r="F175" i="52"/>
  <c r="A257" i="52"/>
  <c r="A310" i="50"/>
  <c r="F228" i="50"/>
  <c r="F352" i="50"/>
  <c r="A434" i="50"/>
  <c r="A261" i="50"/>
  <c r="F179" i="50"/>
  <c r="A271" i="49"/>
  <c r="F189" i="49"/>
  <c r="F239" i="49"/>
  <c r="A321" i="49"/>
  <c r="A368" i="48"/>
  <c r="F286" i="48"/>
  <c r="F247" i="48"/>
  <c r="A329" i="48"/>
  <c r="A397" i="47"/>
  <c r="F315" i="47"/>
  <c r="A272" i="59"/>
  <c r="F190" i="59"/>
  <c r="A341" i="59"/>
  <c r="F259" i="59"/>
  <c r="A330" i="56"/>
  <c r="F248" i="56"/>
  <c r="F333" i="56"/>
  <c r="A415" i="56"/>
  <c r="F286" i="58"/>
  <c r="A368" i="58"/>
  <c r="F276" i="58"/>
  <c r="A358" i="58"/>
  <c r="A267" i="58"/>
  <c r="F185" i="58"/>
  <c r="A362" i="57"/>
  <c r="F280" i="57"/>
  <c r="F296" i="59"/>
  <c r="A378" i="59"/>
  <c r="F305" i="57"/>
  <c r="A387" i="57"/>
  <c r="F175" i="58"/>
  <c r="A257" i="58"/>
  <c r="A395" i="57"/>
  <c r="F313" i="57"/>
  <c r="F302" i="59"/>
  <c r="A384" i="59"/>
  <c r="A430" i="56"/>
  <c r="F348" i="56"/>
  <c r="F327" i="56"/>
  <c r="A409" i="56"/>
  <c r="F251" i="59"/>
  <c r="A333" i="59"/>
  <c r="A310" i="58"/>
  <c r="F228" i="58"/>
  <c r="F250" i="59"/>
  <c r="A332" i="59"/>
  <c r="F312" i="58"/>
  <c r="A394" i="58"/>
  <c r="A329" i="57"/>
  <c r="F247" i="57"/>
  <c r="A289" i="56"/>
  <c r="F207" i="56"/>
  <c r="A257" i="54"/>
  <c r="F175" i="54"/>
  <c r="A456" i="59"/>
  <c r="F374" i="59"/>
  <c r="A252" i="58"/>
  <c r="F170" i="58"/>
  <c r="A379" i="58"/>
  <c r="F297" i="58"/>
  <c r="F200" i="57"/>
  <c r="A282" i="57"/>
  <c r="F424" i="55"/>
  <c r="A506" i="55"/>
  <c r="F506" i="55" s="1"/>
  <c r="F194" i="53"/>
  <c r="A276" i="53"/>
  <c r="A274" i="58"/>
  <c r="F192" i="58"/>
  <c r="A280" i="55"/>
  <c r="F198" i="55"/>
  <c r="F244" i="54"/>
  <c r="A326" i="54"/>
  <c r="A387" i="59"/>
  <c r="F305" i="59"/>
  <c r="A281" i="59"/>
  <c r="F199" i="59"/>
  <c r="A324" i="59"/>
  <c r="F242" i="59"/>
  <c r="F254" i="59"/>
  <c r="A336" i="59"/>
  <c r="A437" i="58"/>
  <c r="F355" i="58"/>
  <c r="A317" i="58"/>
  <c r="F235" i="58"/>
  <c r="A282" i="58"/>
  <c r="F200" i="58"/>
  <c r="F262" i="57"/>
  <c r="A344" i="57"/>
  <c r="A408" i="55"/>
  <c r="F326" i="55"/>
  <c r="A575" i="55"/>
  <c r="F575" i="55" s="1"/>
  <c r="F493" i="55"/>
  <c r="A285" i="55"/>
  <c r="F203" i="55"/>
  <c r="F181" i="54"/>
  <c r="A263" i="54"/>
  <c r="A356" i="54"/>
  <c r="F274" i="54"/>
  <c r="F192" i="53"/>
  <c r="A274" i="53"/>
  <c r="F214" i="54"/>
  <c r="A296" i="54"/>
  <c r="A265" i="53"/>
  <c r="F183" i="53"/>
  <c r="F215" i="53"/>
  <c r="A297" i="53"/>
  <c r="A382" i="53"/>
  <c r="F300" i="53"/>
  <c r="A288" i="52"/>
  <c r="F206" i="52"/>
  <c r="F283" i="52"/>
  <c r="A365" i="52"/>
  <c r="A328" i="51"/>
  <c r="F246" i="51"/>
  <c r="F284" i="51"/>
  <c r="A366" i="51"/>
  <c r="A254" i="51"/>
  <c r="F172" i="51"/>
  <c r="A325" i="49"/>
  <c r="F243" i="49"/>
  <c r="F315" i="49"/>
  <c r="A397" i="49"/>
  <c r="A303" i="49"/>
  <c r="F221" i="49"/>
  <c r="A285" i="47"/>
  <c r="F203" i="47"/>
  <c r="F275" i="47"/>
  <c r="A357" i="47"/>
  <c r="F261" i="59"/>
  <c r="A343" i="59"/>
  <c r="A281" i="58"/>
  <c r="F199" i="58"/>
  <c r="A298" i="57"/>
  <c r="F216" i="57"/>
  <c r="F282" i="59"/>
  <c r="A364" i="59"/>
  <c r="A346" i="57"/>
  <c r="F264" i="57"/>
  <c r="F272" i="53"/>
  <c r="A354" i="53"/>
  <c r="A273" i="52"/>
  <c r="F191" i="52"/>
  <c r="A286" i="52"/>
  <c r="F204" i="52"/>
  <c r="A340" i="52"/>
  <c r="F258" i="52"/>
  <c r="A349" i="51"/>
  <c r="F267" i="51"/>
  <c r="A408" i="50"/>
  <c r="F326" i="50"/>
  <c r="A267" i="50"/>
  <c r="F185" i="50"/>
  <c r="F189" i="48"/>
  <c r="A271" i="48"/>
  <c r="A284" i="48"/>
  <c r="F202" i="48"/>
  <c r="A263" i="55"/>
  <c r="F181" i="55"/>
  <c r="A337" i="59"/>
  <c r="F255" i="59"/>
  <c r="F262" i="59"/>
  <c r="A344" i="59"/>
  <c r="F482" i="54"/>
  <c r="A564" i="54"/>
  <c r="F564" i="54" s="1"/>
  <c r="A370" i="59"/>
  <c r="F288" i="59"/>
  <c r="A465" i="58"/>
  <c r="F383" i="58"/>
  <c r="A338" i="58"/>
  <c r="F256" i="58"/>
  <c r="A351" i="56"/>
  <c r="F269" i="56"/>
  <c r="A395" i="56"/>
  <c r="F313" i="56"/>
  <c r="F172" i="56"/>
  <c r="A254" i="56"/>
  <c r="A334" i="55"/>
  <c r="F252" i="55"/>
  <c r="F191" i="54"/>
  <c r="A273" i="54"/>
  <c r="F220" i="54"/>
  <c r="A302" i="54"/>
  <c r="A252" i="51"/>
  <c r="F170" i="51"/>
  <c r="F225" i="52"/>
  <c r="A307" i="52"/>
  <c r="A276" i="51"/>
  <c r="F194" i="51"/>
  <c r="F244" i="49"/>
  <c r="A326" i="49"/>
  <c r="F327" i="48"/>
  <c r="A409" i="48"/>
  <c r="F385" i="59"/>
  <c r="A467" i="59"/>
  <c r="A310" i="59"/>
  <c r="F228" i="59"/>
  <c r="F289" i="55"/>
  <c r="A371" i="55"/>
  <c r="A357" i="55"/>
  <c r="F275" i="55"/>
  <c r="F285" i="59"/>
  <c r="A367" i="59"/>
  <c r="F213" i="59"/>
  <c r="A295" i="59"/>
  <c r="F458" i="59"/>
  <c r="A540" i="59"/>
  <c r="F540" i="59" s="1"/>
  <c r="A468" i="58"/>
  <c r="F386" i="58"/>
  <c r="F317" i="57"/>
  <c r="A399" i="57"/>
  <c r="A250" i="57"/>
  <c r="F168" i="57"/>
  <c r="F324" i="57"/>
  <c r="A406" i="57"/>
  <c r="F195" i="56"/>
  <c r="A277" i="56"/>
  <c r="A326" i="59"/>
  <c r="F244" i="59"/>
  <c r="A345" i="59"/>
  <c r="F263" i="59"/>
  <c r="A401" i="59"/>
  <c r="F319" i="59"/>
  <c r="A326" i="58"/>
  <c r="F244" i="58"/>
  <c r="A262" i="58"/>
  <c r="F180" i="58"/>
  <c r="F176" i="58"/>
  <c r="A258" i="58"/>
  <c r="A255" i="57"/>
  <c r="F173" i="57"/>
  <c r="A296" i="56"/>
  <c r="F214" i="56"/>
  <c r="F401" i="57"/>
  <c r="A483" i="57"/>
  <c r="F318" i="59"/>
  <c r="A400" i="59"/>
  <c r="A275" i="59"/>
  <c r="F193" i="59"/>
  <c r="A371" i="58"/>
  <c r="F289" i="58"/>
  <c r="A264" i="58"/>
  <c r="F182" i="58"/>
  <c r="F275" i="57"/>
  <c r="A357" i="57"/>
  <c r="A470" i="57"/>
  <c r="F388" i="57"/>
  <c r="F259" i="57"/>
  <c r="A341" i="57"/>
  <c r="A397" i="56"/>
  <c r="F315" i="56"/>
  <c r="A492" i="56"/>
  <c r="F410" i="56"/>
  <c r="F306" i="56"/>
  <c r="A388" i="56"/>
  <c r="A306" i="55"/>
  <c r="F224" i="55"/>
  <c r="A316" i="54"/>
  <c r="F234" i="54"/>
  <c r="F221" i="54"/>
  <c r="A303" i="54"/>
  <c r="A318" i="53"/>
  <c r="F236" i="53"/>
  <c r="F269" i="59"/>
  <c r="A351" i="59"/>
  <c r="A406" i="58"/>
  <c r="F324" i="58"/>
  <c r="F292" i="56"/>
  <c r="A374" i="56"/>
  <c r="F240" i="54"/>
  <c r="A322" i="54"/>
  <c r="A331" i="53"/>
  <c r="F249" i="53"/>
  <c r="A275" i="53"/>
  <c r="F193" i="53"/>
  <c r="F183" i="52"/>
  <c r="A265" i="52"/>
  <c r="F327" i="51"/>
  <c r="A409" i="51"/>
  <c r="A404" i="59"/>
  <c r="F322" i="59"/>
  <c r="A470" i="59"/>
  <c r="F388" i="59"/>
  <c r="A291" i="59"/>
  <c r="F209" i="59"/>
  <c r="A477" i="59"/>
  <c r="F395" i="59"/>
  <c r="F345" i="58"/>
  <c r="A427" i="58"/>
  <c r="A343" i="57"/>
  <c r="F261" i="57"/>
  <c r="A409" i="57"/>
  <c r="F327" i="57"/>
  <c r="A352" i="57"/>
  <c r="F270" i="57"/>
  <c r="F400" i="56"/>
  <c r="A482" i="56"/>
  <c r="A256" i="56"/>
  <c r="F174" i="56"/>
  <c r="A428" i="56"/>
  <c r="F346" i="56"/>
  <c r="A282" i="56"/>
  <c r="F200" i="56"/>
  <c r="A319" i="55"/>
  <c r="F237" i="55"/>
  <c r="F250" i="54"/>
  <c r="A332" i="54"/>
  <c r="F210" i="53"/>
  <c r="A292" i="53"/>
  <c r="A348" i="52"/>
  <c r="F266" i="52"/>
  <c r="A400" i="52"/>
  <c r="F318" i="52"/>
  <c r="F238" i="52"/>
  <c r="A320" i="52"/>
  <c r="F195" i="52"/>
  <c r="A277" i="52"/>
  <c r="A470" i="51"/>
  <c r="F388" i="51"/>
  <c r="F242" i="52"/>
  <c r="A324" i="52"/>
  <c r="A341" i="51"/>
  <c r="F259" i="51"/>
  <c r="F235" i="50"/>
  <c r="A317" i="50"/>
  <c r="F408" i="51"/>
  <c r="A490" i="51"/>
  <c r="A463" i="51"/>
  <c r="F381" i="51"/>
  <c r="F288" i="50"/>
  <c r="A370" i="50"/>
  <c r="A433" i="48"/>
  <c r="F351" i="48"/>
  <c r="F384" i="48"/>
  <c r="A466" i="48"/>
  <c r="F334" i="48"/>
  <c r="A404" i="58"/>
  <c r="F322" i="58"/>
  <c r="A455" i="58"/>
  <c r="F373" i="58"/>
  <c r="A335" i="58"/>
  <c r="F253" i="58"/>
  <c r="F300" i="58"/>
  <c r="A382" i="58"/>
  <c r="F243" i="57"/>
  <c r="A325" i="57"/>
  <c r="A473" i="57"/>
  <c r="F391" i="57"/>
  <c r="A369" i="56"/>
  <c r="F287" i="56"/>
  <c r="F178" i="56"/>
  <c r="A260" i="56"/>
  <c r="A289" i="54"/>
  <c r="F207" i="54"/>
  <c r="A474" i="53"/>
  <c r="F392" i="53"/>
  <c r="F182" i="52"/>
  <c r="A264" i="52"/>
  <c r="F191" i="53"/>
  <c r="A273" i="53"/>
  <c r="A358" i="50"/>
  <c r="F276" i="50"/>
  <c r="F286" i="51"/>
  <c r="A368" i="51"/>
  <c r="F203" i="50"/>
  <c r="A285" i="50"/>
  <c r="A255" i="50"/>
  <c r="F173" i="50"/>
  <c r="F406" i="49"/>
  <c r="A488" i="49"/>
  <c r="F177" i="47"/>
  <c r="A259" i="47"/>
  <c r="F204" i="49"/>
  <c r="A286" i="49"/>
  <c r="A372" i="59"/>
  <c r="F290" i="59"/>
  <c r="A283" i="59"/>
  <c r="F201" i="59"/>
  <c r="F197" i="58"/>
  <c r="A279" i="58"/>
  <c r="A400" i="58"/>
  <c r="F318" i="58"/>
  <c r="A405" i="58"/>
  <c r="F323" i="58"/>
  <c r="A254" i="58"/>
  <c r="F172" i="58"/>
  <c r="F293" i="57"/>
  <c r="A375" i="57"/>
  <c r="A299" i="57"/>
  <c r="F217" i="57"/>
  <c r="F248" i="57"/>
  <c r="A330" i="57"/>
  <c r="A413" i="56"/>
  <c r="F331" i="56"/>
  <c r="A312" i="56"/>
  <c r="F230" i="56"/>
  <c r="A301" i="55"/>
  <c r="F219" i="55"/>
  <c r="A481" i="55"/>
  <c r="F399" i="55"/>
  <c r="A486" i="55"/>
  <c r="F404" i="55"/>
  <c r="A278" i="55"/>
  <c r="F196" i="55"/>
  <c r="F287" i="55"/>
  <c r="A369" i="55"/>
  <c r="F179" i="55"/>
  <c r="A261" i="55"/>
  <c r="A295" i="54"/>
  <c r="F213" i="54"/>
  <c r="A441" i="54"/>
  <c r="F359" i="54"/>
  <c r="F279" i="54"/>
  <c r="A361" i="54"/>
  <c r="F243" i="54"/>
  <c r="A325" i="54"/>
  <c r="F185" i="54"/>
  <c r="A267" i="54"/>
  <c r="A357" i="52"/>
  <c r="F275" i="52"/>
  <c r="A535" i="52"/>
  <c r="F535" i="52" s="1"/>
  <c r="F453" i="52"/>
  <c r="A410" i="52"/>
  <c r="F328" i="52"/>
  <c r="F212" i="49"/>
  <c r="A294" i="49"/>
  <c r="F279" i="49"/>
  <c r="A361" i="49"/>
  <c r="F236" i="49"/>
  <c r="A318" i="49"/>
  <c r="F316" i="48"/>
  <c r="A398" i="48"/>
  <c r="A428" i="49"/>
  <c r="F346" i="49"/>
  <c r="F412" i="49"/>
  <c r="A494" i="49"/>
  <c r="A312" i="48"/>
  <c r="F230" i="48"/>
  <c r="A512" i="58"/>
  <c r="F512" i="58" s="1"/>
  <c r="F430" i="58"/>
  <c r="A314" i="58"/>
  <c r="F232" i="58"/>
  <c r="A292" i="58"/>
  <c r="F210" i="58"/>
  <c r="A413" i="58"/>
  <c r="F331" i="58"/>
  <c r="A316" i="58"/>
  <c r="F234" i="58"/>
  <c r="F333" i="57"/>
  <c r="A415" i="57"/>
  <c r="F204" i="57"/>
  <c r="A286" i="57"/>
  <c r="F189" i="57"/>
  <c r="A271" i="57"/>
  <c r="A286" i="56"/>
  <c r="F204" i="56"/>
  <c r="A415" i="55"/>
  <c r="F333" i="55"/>
  <c r="A308" i="54"/>
  <c r="F226" i="54"/>
  <c r="A493" i="54"/>
  <c r="F411" i="54"/>
  <c r="A420" i="54"/>
  <c r="F338" i="54"/>
  <c r="A323" i="54"/>
  <c r="F241" i="54"/>
  <c r="A363" i="54"/>
  <c r="F281" i="54"/>
  <c r="F170" i="54"/>
  <c r="A252" i="54"/>
  <c r="F370" i="54"/>
  <c r="A452" i="54"/>
  <c r="A260" i="53"/>
  <c r="F178" i="53"/>
  <c r="F206" i="53"/>
  <c r="A288" i="53"/>
  <c r="F181" i="52"/>
  <c r="A263" i="52"/>
  <c r="A272" i="52"/>
  <c r="F190" i="52"/>
  <c r="A317" i="52"/>
  <c r="F235" i="52"/>
  <c r="A353" i="51"/>
  <c r="F271" i="51"/>
  <c r="A322" i="51"/>
  <c r="F240" i="51"/>
  <c r="F184" i="49"/>
  <c r="A266" i="49"/>
  <c r="A265" i="50"/>
  <c r="F183" i="50"/>
  <c r="F205" i="49"/>
  <c r="A287" i="49"/>
  <c r="F168" i="50"/>
  <c r="A250" i="50"/>
  <c r="A288" i="49"/>
  <c r="F206" i="49"/>
  <c r="A293" i="48"/>
  <c r="F211" i="48"/>
  <c r="F363" i="48"/>
  <c r="A445" i="48"/>
  <c r="A258" i="48"/>
  <c r="F176" i="48"/>
  <c r="A288" i="48"/>
  <c r="F206" i="48"/>
  <c r="A389" i="48"/>
  <c r="F307" i="48"/>
  <c r="A287" i="57"/>
  <c r="F205" i="57"/>
  <c r="A349" i="57"/>
  <c r="F267" i="57"/>
  <c r="A377" i="56"/>
  <c r="F295" i="56"/>
  <c r="F234" i="56"/>
  <c r="A316" i="56"/>
  <c r="F250" i="56"/>
  <c r="A332" i="56"/>
  <c r="F376" i="56"/>
  <c r="A458" i="56"/>
  <c r="A485" i="55"/>
  <c r="F403" i="55"/>
  <c r="F186" i="54"/>
  <c r="A268" i="54"/>
  <c r="F402" i="53"/>
  <c r="A484" i="53"/>
  <c r="A296" i="53"/>
  <c r="F214" i="53"/>
  <c r="A329" i="51"/>
  <c r="F247" i="51"/>
  <c r="F261" i="52"/>
  <c r="A343" i="52"/>
  <c r="F207" i="51"/>
  <c r="A289" i="51"/>
  <c r="A285" i="51"/>
  <c r="F203" i="51"/>
  <c r="A384" i="51"/>
  <c r="F302" i="51"/>
  <c r="F319" i="51"/>
  <c r="A401" i="51"/>
  <c r="F193" i="51"/>
  <c r="A275" i="51"/>
  <c r="A390" i="49"/>
  <c r="F308" i="49"/>
  <c r="F235" i="48"/>
  <c r="A317" i="48"/>
  <c r="F304" i="47"/>
  <c r="A386" i="47"/>
  <c r="A305" i="47"/>
  <c r="F223" i="47"/>
  <c r="F239" i="48"/>
  <c r="A321" i="48"/>
  <c r="A264" i="48"/>
  <c r="F182" i="48"/>
  <c r="A393" i="48"/>
  <c r="F311" i="48"/>
  <c r="A318" i="48"/>
  <c r="F236" i="48"/>
  <c r="A466" i="49"/>
  <c r="F384" i="49"/>
  <c r="F199" i="56"/>
  <c r="A281" i="56"/>
  <c r="F290" i="55"/>
  <c r="A372" i="55"/>
  <c r="A297" i="55"/>
  <c r="F215" i="55"/>
  <c r="A341" i="54"/>
  <c r="F259" i="54"/>
  <c r="F204" i="54"/>
  <c r="A286" i="54"/>
  <c r="A307" i="53"/>
  <c r="F225" i="53"/>
  <c r="A393" i="53"/>
  <c r="F311" i="53"/>
  <c r="F234" i="51"/>
  <c r="A316" i="51"/>
  <c r="A250" i="51"/>
  <c r="F168" i="51"/>
  <c r="F205" i="51"/>
  <c r="A287" i="51"/>
  <c r="F258" i="50"/>
  <c r="A340" i="50"/>
  <c r="A291" i="48"/>
  <c r="F209" i="48"/>
  <c r="A362" i="49"/>
  <c r="F280" i="49"/>
  <c r="A413" i="48"/>
  <c r="F331" i="48"/>
  <c r="A297" i="48"/>
  <c r="F215" i="48"/>
  <c r="A292" i="48"/>
  <c r="F210" i="48"/>
  <c r="F387" i="48"/>
  <c r="A469" i="48"/>
  <c r="F464" i="59"/>
  <c r="A546" i="59"/>
  <c r="F546" i="59" s="1"/>
  <c r="A317" i="59"/>
  <c r="F235" i="59"/>
  <c r="A303" i="58"/>
  <c r="F221" i="58"/>
  <c r="F366" i="54"/>
  <c r="A448" i="54"/>
  <c r="A537" i="53"/>
  <c r="F537" i="53" s="1"/>
  <c r="F455" i="53"/>
  <c r="F329" i="52"/>
  <c r="A411" i="52"/>
  <c r="A283" i="50"/>
  <c r="F201" i="50"/>
  <c r="F382" i="51"/>
  <c r="A464" i="51"/>
  <c r="A346" i="51"/>
  <c r="F264" i="51"/>
  <c r="F269" i="49"/>
  <c r="A351" i="49"/>
  <c r="F279" i="48"/>
  <c r="A361" i="48"/>
  <c r="F370" i="47"/>
  <c r="A452" i="47"/>
  <c r="F399" i="54" l="1"/>
  <c r="F368" i="59"/>
  <c r="A523" i="57"/>
  <c r="F523" i="57" s="1"/>
  <c r="A381" i="53"/>
  <c r="F403" i="53"/>
  <c r="F268" i="53"/>
  <c r="F292" i="50"/>
  <c r="F410" i="57"/>
  <c r="A468" i="57"/>
  <c r="A550" i="57" s="1"/>
  <c r="F550" i="57" s="1"/>
  <c r="F323" i="56"/>
  <c r="F274" i="56"/>
  <c r="F255" i="58"/>
  <c r="F491" i="59"/>
  <c r="A352" i="58"/>
  <c r="A434" i="58" s="1"/>
  <c r="A409" i="58"/>
  <c r="A491" i="58" s="1"/>
  <c r="F316" i="57"/>
  <c r="A375" i="56"/>
  <c r="F375" i="56" s="1"/>
  <c r="F338" i="55"/>
  <c r="A347" i="54"/>
  <c r="F347" i="54" s="1"/>
  <c r="A336" i="52"/>
  <c r="A418" i="52" s="1"/>
  <c r="A380" i="52"/>
  <c r="F380" i="52" s="1"/>
  <c r="A432" i="49"/>
  <c r="F432" i="49" s="1"/>
  <c r="A513" i="49"/>
  <c r="F513" i="49" s="1"/>
  <c r="F313" i="48"/>
  <c r="F348" i="57"/>
  <c r="F370" i="55"/>
  <c r="A366" i="53"/>
  <c r="A448" i="53" s="1"/>
  <c r="A369" i="52"/>
  <c r="F369" i="52" s="1"/>
  <c r="F286" i="50"/>
  <c r="F398" i="47"/>
  <c r="F312" i="57"/>
  <c r="F359" i="57"/>
  <c r="F408" i="57"/>
  <c r="A464" i="57"/>
  <c r="F464" i="57" s="1"/>
  <c r="A408" i="56"/>
  <c r="F408" i="56" s="1"/>
  <c r="F362" i="56"/>
  <c r="A395" i="55"/>
  <c r="A410" i="55"/>
  <c r="A492" i="55" s="1"/>
  <c r="A574" i="55" s="1"/>
  <c r="F574" i="55" s="1"/>
  <c r="F404" i="53"/>
  <c r="F259" i="53"/>
  <c r="A477" i="52"/>
  <c r="F477" i="52" s="1"/>
  <c r="F294" i="52"/>
  <c r="A334" i="52"/>
  <c r="F334" i="52" s="1"/>
  <c r="F328" i="50"/>
  <c r="A373" i="49"/>
  <c r="F373" i="49" s="1"/>
  <c r="F358" i="48"/>
  <c r="A406" i="48"/>
  <c r="A488" i="48" s="1"/>
  <c r="A479" i="48"/>
  <c r="F479" i="48" s="1"/>
  <c r="F274" i="48"/>
  <c r="A336" i="47"/>
  <c r="F336" i="47" s="1"/>
  <c r="F252" i="47"/>
  <c r="F306" i="47"/>
  <c r="A396" i="47"/>
  <c r="F396" i="47" s="1"/>
  <c r="F308" i="58"/>
  <c r="F391" i="55"/>
  <c r="F284" i="50"/>
  <c r="F338" i="49"/>
  <c r="F383" i="47"/>
  <c r="A455" i="47"/>
  <c r="F455" i="47" s="1"/>
  <c r="A450" i="47"/>
  <c r="A532" i="47" s="1"/>
  <c r="F532" i="47" s="1"/>
  <c r="A408" i="48"/>
  <c r="F408" i="48" s="1"/>
  <c r="A438" i="55"/>
  <c r="A520" i="55" s="1"/>
  <c r="F520" i="55" s="1"/>
  <c r="A364" i="55"/>
  <c r="F364" i="55" s="1"/>
  <c r="F263" i="56"/>
  <c r="A416" i="56"/>
  <c r="A498" i="56" s="1"/>
  <c r="F498" i="56" s="1"/>
  <c r="A373" i="56"/>
  <c r="A455" i="56" s="1"/>
  <c r="F340" i="55"/>
  <c r="F277" i="55"/>
  <c r="F255" i="53"/>
  <c r="A338" i="53"/>
  <c r="A420" i="53" s="1"/>
  <c r="A378" i="51"/>
  <c r="F378" i="51" s="1"/>
  <c r="A399" i="51"/>
  <c r="F399" i="51" s="1"/>
  <c r="F313" i="51"/>
  <c r="F347" i="48"/>
  <c r="F265" i="48"/>
  <c r="F385" i="47"/>
  <c r="F266" i="47"/>
  <c r="F256" i="47"/>
  <c r="F361" i="57"/>
  <c r="F336" i="57"/>
  <c r="F365" i="57"/>
  <c r="F265" i="56"/>
  <c r="F339" i="56"/>
  <c r="F273" i="56"/>
  <c r="A374" i="54"/>
  <c r="F374" i="54" s="1"/>
  <c r="F337" i="54"/>
  <c r="F275" i="54"/>
  <c r="F352" i="53"/>
  <c r="A440" i="52"/>
  <c r="F440" i="52" s="1"/>
  <c r="F375" i="51"/>
  <c r="F376" i="51"/>
  <c r="F342" i="50"/>
  <c r="A507" i="49"/>
  <c r="F507" i="49" s="1"/>
  <c r="A416" i="49"/>
  <c r="F416" i="49" s="1"/>
  <c r="F350" i="47"/>
  <c r="A371" i="57"/>
  <c r="F371" i="57" s="1"/>
  <c r="A543" i="56"/>
  <c r="F543" i="56" s="1"/>
  <c r="A353" i="56"/>
  <c r="A435" i="56" s="1"/>
  <c r="F311" i="55"/>
  <c r="A353" i="54"/>
  <c r="A435" i="54" s="1"/>
  <c r="A348" i="54"/>
  <c r="A430" i="54" s="1"/>
  <c r="A386" i="53"/>
  <c r="F386" i="53" s="1"/>
  <c r="A371" i="50"/>
  <c r="A453" i="50" s="1"/>
  <c r="F320" i="50"/>
  <c r="A526" i="50"/>
  <c r="F526" i="50" s="1"/>
  <c r="F410" i="49"/>
  <c r="F429" i="49"/>
  <c r="A418" i="49"/>
  <c r="F418" i="49" s="1"/>
  <c r="F381" i="47"/>
  <c r="A377" i="58"/>
  <c r="A459" i="58" s="1"/>
  <c r="F296" i="57"/>
  <c r="A391" i="56"/>
  <c r="A473" i="56" s="1"/>
  <c r="A396" i="56"/>
  <c r="F396" i="56" s="1"/>
  <c r="F317" i="54"/>
  <c r="F280" i="52"/>
  <c r="A360" i="51"/>
  <c r="F360" i="51" s="1"/>
  <c r="F466" i="50"/>
  <c r="A341" i="49"/>
  <c r="A423" i="49" s="1"/>
  <c r="A505" i="49" s="1"/>
  <c r="F505" i="49" s="1"/>
  <c r="F344" i="48"/>
  <c r="F310" i="48"/>
  <c r="F437" i="48"/>
  <c r="F295" i="47"/>
  <c r="F261" i="56"/>
  <c r="F370" i="56"/>
  <c r="F283" i="55"/>
  <c r="A346" i="54"/>
  <c r="F346" i="54" s="1"/>
  <c r="F261" i="54"/>
  <c r="A372" i="53"/>
  <c r="A454" i="53" s="1"/>
  <c r="A413" i="52"/>
  <c r="F413" i="52" s="1"/>
  <c r="F270" i="52"/>
  <c r="F323" i="51"/>
  <c r="F470" i="50"/>
  <c r="A380" i="48"/>
  <c r="A462" i="48" s="1"/>
  <c r="F392" i="47"/>
  <c r="F251" i="47"/>
  <c r="A494" i="47"/>
  <c r="F494" i="47" s="1"/>
  <c r="F258" i="59"/>
  <c r="A396" i="55"/>
  <c r="A478" i="55" s="1"/>
  <c r="F375" i="54"/>
  <c r="F494" i="54"/>
  <c r="A364" i="54"/>
  <c r="A446" i="54" s="1"/>
  <c r="A407" i="53"/>
  <c r="F407" i="53" s="1"/>
  <c r="F254" i="53"/>
  <c r="A424" i="52"/>
  <c r="F424" i="52" s="1"/>
  <c r="F335" i="51"/>
  <c r="F325" i="51"/>
  <c r="F401" i="49"/>
  <c r="F371" i="49"/>
  <c r="F420" i="48"/>
  <c r="F269" i="55"/>
  <c r="A351" i="55"/>
  <c r="F338" i="57"/>
  <c r="A513" i="56"/>
  <c r="F513" i="56" s="1"/>
  <c r="F299" i="56"/>
  <c r="F314" i="54"/>
  <c r="F308" i="53"/>
  <c r="F312" i="53"/>
  <c r="A351" i="52"/>
  <c r="F351" i="52" s="1"/>
  <c r="A472" i="52"/>
  <c r="A554" i="52" s="1"/>
  <c r="F554" i="52" s="1"/>
  <c r="A397" i="51"/>
  <c r="A479" i="51" s="1"/>
  <c r="F338" i="50"/>
  <c r="F292" i="49"/>
  <c r="A374" i="49"/>
  <c r="F423" i="48"/>
  <c r="A526" i="48"/>
  <c r="F526" i="48" s="1"/>
  <c r="A464" i="48"/>
  <c r="F464" i="48" s="1"/>
  <c r="F290" i="47"/>
  <c r="A427" i="47"/>
  <c r="F427" i="47" s="1"/>
  <c r="A417" i="56"/>
  <c r="F417" i="56" s="1"/>
  <c r="A353" i="55"/>
  <c r="F271" i="55"/>
  <c r="F295" i="55"/>
  <c r="A377" i="55"/>
  <c r="A402" i="54"/>
  <c r="F320" i="54"/>
  <c r="F331" i="54"/>
  <c r="A493" i="53"/>
  <c r="F493" i="53" s="1"/>
  <c r="A349" i="52"/>
  <c r="F267" i="52"/>
  <c r="F253" i="52"/>
  <c r="A335" i="52"/>
  <c r="F291" i="51"/>
  <c r="F361" i="51"/>
  <c r="A385" i="51"/>
  <c r="A467" i="51" s="1"/>
  <c r="F340" i="51"/>
  <c r="A482" i="51"/>
  <c r="F400" i="51"/>
  <c r="F406" i="51"/>
  <c r="A488" i="51"/>
  <c r="A494" i="50"/>
  <c r="F494" i="50" s="1"/>
  <c r="F354" i="50"/>
  <c r="F439" i="50"/>
  <c r="A521" i="50"/>
  <c r="F521" i="50" s="1"/>
  <c r="F327" i="50"/>
  <c r="A409" i="50"/>
  <c r="A449" i="48"/>
  <c r="F449" i="48" s="1"/>
  <c r="F255" i="48"/>
  <c r="A466" i="47"/>
  <c r="A548" i="47" s="1"/>
  <c r="F548" i="47" s="1"/>
  <c r="A442" i="47"/>
  <c r="F442" i="47" s="1"/>
  <c r="A369" i="47"/>
  <c r="A451" i="47" s="1"/>
  <c r="A432" i="59"/>
  <c r="F350" i="59"/>
  <c r="A413" i="59"/>
  <c r="F331" i="59"/>
  <c r="F320" i="59"/>
  <c r="A402" i="59"/>
  <c r="F299" i="58"/>
  <c r="A381" i="58"/>
  <c r="F411" i="58"/>
  <c r="A493" i="58"/>
  <c r="F283" i="58"/>
  <c r="A365" i="58"/>
  <c r="A354" i="58"/>
  <c r="F272" i="58"/>
  <c r="A403" i="58"/>
  <c r="F321" i="58"/>
  <c r="A389" i="58"/>
  <c r="F307" i="58"/>
  <c r="F465" i="57"/>
  <c r="A556" i="57"/>
  <c r="F556" i="57" s="1"/>
  <c r="F474" i="57"/>
  <c r="A413" i="57"/>
  <c r="F331" i="57"/>
  <c r="F370" i="57"/>
  <c r="A452" i="57"/>
  <c r="F379" i="57"/>
  <c r="A461" i="57"/>
  <c r="F321" i="57"/>
  <c r="A403" i="57"/>
  <c r="F307" i="57"/>
  <c r="A389" i="57"/>
  <c r="F294" i="57"/>
  <c r="A376" i="57"/>
  <c r="F258" i="57"/>
  <c r="A340" i="57"/>
  <c r="A472" i="56"/>
  <c r="F390" i="56"/>
  <c r="F300" i="56"/>
  <c r="A382" i="56"/>
  <c r="F419" i="56"/>
  <c r="A501" i="56"/>
  <c r="F501" i="56" s="1"/>
  <c r="A366" i="56"/>
  <c r="F284" i="56"/>
  <c r="A372" i="56"/>
  <c r="F290" i="56"/>
  <c r="F285" i="56"/>
  <c r="A367" i="56"/>
  <c r="F439" i="56"/>
  <c r="A521" i="56"/>
  <c r="F521" i="56" s="1"/>
  <c r="A387" i="56"/>
  <c r="F305" i="56"/>
  <c r="A436" i="56"/>
  <c r="F354" i="56"/>
  <c r="F373" i="55"/>
  <c r="A455" i="55"/>
  <c r="F293" i="55"/>
  <c r="A375" i="55"/>
  <c r="A417" i="55"/>
  <c r="F335" i="55"/>
  <c r="A467" i="55"/>
  <c r="F385" i="55"/>
  <c r="A381" i="55"/>
  <c r="F299" i="55"/>
  <c r="A332" i="55"/>
  <c r="F250" i="55"/>
  <c r="A407" i="55"/>
  <c r="F325" i="55"/>
  <c r="F276" i="55"/>
  <c r="A358" i="55"/>
  <c r="A367" i="54"/>
  <c r="F285" i="54"/>
  <c r="A422" i="54"/>
  <c r="A504" i="54" s="1"/>
  <c r="F504" i="54" s="1"/>
  <c r="A410" i="54"/>
  <c r="F328" i="54"/>
  <c r="F396" i="54"/>
  <c r="A478" i="54"/>
  <c r="F473" i="54"/>
  <c r="A555" i="54"/>
  <c r="F555" i="54" s="1"/>
  <c r="F380" i="54"/>
  <c r="A462" i="54"/>
  <c r="F299" i="54"/>
  <c r="A381" i="54"/>
  <c r="A394" i="54"/>
  <c r="F312" i="54"/>
  <c r="F287" i="54"/>
  <c r="A369" i="54"/>
  <c r="F327" i="54"/>
  <c r="A409" i="54"/>
  <c r="F442" i="54"/>
  <c r="A524" i="54"/>
  <c r="F524" i="54" s="1"/>
  <c r="A475" i="54"/>
  <c r="F393" i="54"/>
  <c r="F278" i="53"/>
  <c r="A360" i="53"/>
  <c r="F375" i="53"/>
  <c r="A457" i="53"/>
  <c r="F303" i="53"/>
  <c r="A385" i="53"/>
  <c r="A353" i="53"/>
  <c r="F271" i="53"/>
  <c r="F302" i="53"/>
  <c r="A384" i="53"/>
  <c r="A401" i="53"/>
  <c r="F319" i="53"/>
  <c r="A348" i="53"/>
  <c r="F266" i="53"/>
  <c r="A398" i="53"/>
  <c r="F316" i="53"/>
  <c r="F257" i="53"/>
  <c r="A339" i="53"/>
  <c r="F327" i="52"/>
  <c r="A409" i="52"/>
  <c r="F292" i="52"/>
  <c r="A374" i="52"/>
  <c r="A460" i="52"/>
  <c r="F378" i="52"/>
  <c r="A385" i="52"/>
  <c r="F303" i="52"/>
  <c r="F314" i="52"/>
  <c r="A396" i="52"/>
  <c r="F274" i="52"/>
  <c r="F364" i="52"/>
  <c r="A446" i="52"/>
  <c r="A414" i="52"/>
  <c r="F332" i="52"/>
  <c r="A344" i="52"/>
  <c r="F262" i="52"/>
  <c r="A379" i="52"/>
  <c r="F297" i="52"/>
  <c r="A454" i="52"/>
  <c r="F372" i="52"/>
  <c r="A360" i="52"/>
  <c r="F278" i="52"/>
  <c r="A408" i="52"/>
  <c r="F326" i="52"/>
  <c r="F265" i="51"/>
  <c r="A347" i="51"/>
  <c r="A529" i="51"/>
  <c r="F529" i="51" s="1"/>
  <c r="F447" i="51"/>
  <c r="F374" i="51"/>
  <c r="A456" i="51"/>
  <c r="F370" i="51"/>
  <c r="A452" i="51"/>
  <c r="A386" i="51"/>
  <c r="F304" i="51"/>
  <c r="F391" i="51"/>
  <c r="A473" i="51"/>
  <c r="A412" i="51"/>
  <c r="F330" i="51"/>
  <c r="F393" i="51"/>
  <c r="A475" i="51"/>
  <c r="F375" i="50"/>
  <c r="F346" i="50"/>
  <c r="A428" i="50"/>
  <c r="A416" i="50"/>
  <c r="F334" i="50"/>
  <c r="A415" i="50"/>
  <c r="F333" i="50"/>
  <c r="F305" i="50"/>
  <c r="A387" i="50"/>
  <c r="F472" i="50"/>
  <c r="A554" i="50"/>
  <c r="F554" i="50" s="1"/>
  <c r="A493" i="50"/>
  <c r="F411" i="50"/>
  <c r="F397" i="50"/>
  <c r="A479" i="50"/>
  <c r="F345" i="50"/>
  <c r="A427" i="50"/>
  <c r="F321" i="50"/>
  <c r="A403" i="50"/>
  <c r="A451" i="50"/>
  <c r="F369" i="50"/>
  <c r="F300" i="50"/>
  <c r="A382" i="50"/>
  <c r="A406" i="50"/>
  <c r="F324" i="50"/>
  <c r="A460" i="50"/>
  <c r="F378" i="50"/>
  <c r="A391" i="50"/>
  <c r="F309" i="50"/>
  <c r="A388" i="49"/>
  <c r="F306" i="49"/>
  <c r="A392" i="49"/>
  <c r="F310" i="49"/>
  <c r="A405" i="49"/>
  <c r="F323" i="49"/>
  <c r="F355" i="49"/>
  <c r="A437" i="49"/>
  <c r="F481" i="49"/>
  <c r="A563" i="49"/>
  <c r="F563" i="49" s="1"/>
  <c r="F295" i="49"/>
  <c r="A377" i="49"/>
  <c r="F382" i="49"/>
  <c r="A464" i="49"/>
  <c r="A413" i="49"/>
  <c r="F331" i="49"/>
  <c r="A465" i="49"/>
  <c r="F465" i="49" s="1"/>
  <c r="A364" i="49"/>
  <c r="F364" i="49" s="1"/>
  <c r="F491" i="49"/>
  <c r="A573" i="49"/>
  <c r="F573" i="49" s="1"/>
  <c r="A332" i="49"/>
  <c r="F250" i="49"/>
  <c r="F285" i="49"/>
  <c r="A367" i="49"/>
  <c r="F262" i="49"/>
  <c r="A344" i="49"/>
  <c r="A359" i="49"/>
  <c r="F277" i="49"/>
  <c r="F260" i="48"/>
  <c r="A342" i="48"/>
  <c r="F447" i="48"/>
  <c r="A345" i="48"/>
  <c r="F345" i="48" s="1"/>
  <c r="A486" i="48"/>
  <c r="F404" i="48"/>
  <c r="F392" i="48"/>
  <c r="A474" i="48"/>
  <c r="A477" i="48"/>
  <c r="F395" i="48"/>
  <c r="A410" i="48"/>
  <c r="F328" i="48"/>
  <c r="F278" i="48"/>
  <c r="A360" i="48"/>
  <c r="F327" i="47"/>
  <c r="A409" i="47"/>
  <c r="A436" i="47"/>
  <c r="A518" i="47" s="1"/>
  <c r="F518" i="47" s="1"/>
  <c r="A342" i="47"/>
  <c r="F260" i="47"/>
  <c r="A344" i="47"/>
  <c r="F262" i="47"/>
  <c r="A406" i="47"/>
  <c r="F324" i="47"/>
  <c r="A361" i="47"/>
  <c r="F279" i="47"/>
  <c r="A484" i="47"/>
  <c r="F484" i="47" s="1"/>
  <c r="F495" i="47"/>
  <c r="A577" i="47"/>
  <c r="F577" i="47" s="1"/>
  <c r="A504" i="47"/>
  <c r="F504" i="47" s="1"/>
  <c r="F422" i="47"/>
  <c r="A447" i="47"/>
  <c r="F365" i="47"/>
  <c r="A355" i="47"/>
  <c r="F273" i="47"/>
  <c r="A363" i="47"/>
  <c r="F281" i="47"/>
  <c r="F325" i="47"/>
  <c r="A407" i="47"/>
  <c r="A391" i="47"/>
  <c r="F309" i="47"/>
  <c r="A401" i="47"/>
  <c r="F319" i="47"/>
  <c r="F419" i="47"/>
  <c r="A501" i="47"/>
  <c r="F501" i="47" s="1"/>
  <c r="A356" i="47"/>
  <c r="F274" i="47"/>
  <c r="A482" i="58"/>
  <c r="F400" i="58"/>
  <c r="A357" i="51"/>
  <c r="F275" i="51"/>
  <c r="F398" i="57"/>
  <c r="A480" i="57"/>
  <c r="A380" i="55"/>
  <c r="F298" i="55"/>
  <c r="F448" i="54"/>
  <c r="A530" i="54"/>
  <c r="F530" i="54" s="1"/>
  <c r="F369" i="55"/>
  <c r="A451" i="55"/>
  <c r="F254" i="58"/>
  <c r="A336" i="58"/>
  <c r="F277" i="52"/>
  <c r="A359" i="52"/>
  <c r="F484" i="53"/>
  <c r="A566" i="53"/>
  <c r="F566" i="53" s="1"/>
  <c r="F362" i="49"/>
  <c r="A444" i="49"/>
  <c r="A548" i="49"/>
  <c r="F548" i="49" s="1"/>
  <c r="F466" i="49"/>
  <c r="A332" i="50"/>
  <c r="F250" i="50"/>
  <c r="A374" i="58"/>
  <c r="F292" i="58"/>
  <c r="A368" i="56"/>
  <c r="F286" i="56"/>
  <c r="A534" i="55"/>
  <c r="F534" i="55" s="1"/>
  <c r="F452" i="55"/>
  <c r="F322" i="54"/>
  <c r="A404" i="54"/>
  <c r="F314" i="58"/>
  <c r="A396" i="58"/>
  <c r="F278" i="55"/>
  <c r="A360" i="55"/>
  <c r="F299" i="57"/>
  <c r="A381" i="57"/>
  <c r="A400" i="53"/>
  <c r="F318" i="53"/>
  <c r="F399" i="57"/>
  <c r="A481" i="57"/>
  <c r="F310" i="59"/>
  <c r="A392" i="59"/>
  <c r="A347" i="53"/>
  <c r="F265" i="53"/>
  <c r="F263" i="54"/>
  <c r="A345" i="54"/>
  <c r="A414" i="59"/>
  <c r="F332" i="59"/>
  <c r="A349" i="58"/>
  <c r="F267" i="58"/>
  <c r="A404" i="50"/>
  <c r="F322" i="50"/>
  <c r="A502" i="51"/>
  <c r="F502" i="51" s="1"/>
  <c r="F420" i="51"/>
  <c r="F405" i="47"/>
  <c r="A487" i="47"/>
  <c r="F420" i="49"/>
  <c r="A502" i="49"/>
  <c r="F502" i="49" s="1"/>
  <c r="A526" i="54"/>
  <c r="F526" i="54" s="1"/>
  <c r="F444" i="54"/>
  <c r="A344" i="54"/>
  <c r="F262" i="54"/>
  <c r="A572" i="57"/>
  <c r="F572" i="57" s="1"/>
  <c r="F490" i="57"/>
  <c r="A462" i="53"/>
  <c r="F380" i="53"/>
  <c r="A392" i="51"/>
  <c r="F310" i="51"/>
  <c r="F408" i="53"/>
  <c r="A490" i="53"/>
  <c r="A536" i="58"/>
  <c r="F536" i="58" s="1"/>
  <c r="F454" i="58"/>
  <c r="F290" i="50"/>
  <c r="A372" i="50"/>
  <c r="F363" i="51"/>
  <c r="A445" i="51"/>
  <c r="A403" i="59"/>
  <c r="F321" i="59"/>
  <c r="A422" i="50"/>
  <c r="F340" i="50"/>
  <c r="F452" i="54"/>
  <c r="A534" i="54"/>
  <c r="F534" i="54" s="1"/>
  <c r="A492" i="52"/>
  <c r="F410" i="52"/>
  <c r="F441" i="54"/>
  <c r="A523" i="54"/>
  <c r="F523" i="54" s="1"/>
  <c r="A567" i="53"/>
  <c r="F567" i="53" s="1"/>
  <c r="F485" i="53"/>
  <c r="A470" i="56"/>
  <c r="F388" i="56"/>
  <c r="A549" i="59"/>
  <c r="F549" i="59" s="1"/>
  <c r="F467" i="59"/>
  <c r="A384" i="54"/>
  <c r="F302" i="54"/>
  <c r="F370" i="59"/>
  <c r="A452" i="59"/>
  <c r="F273" i="52"/>
  <c r="A355" i="52"/>
  <c r="F298" i="57"/>
  <c r="A380" i="57"/>
  <c r="F325" i="49"/>
  <c r="A407" i="49"/>
  <c r="A461" i="58"/>
  <c r="F379" i="58"/>
  <c r="A392" i="50"/>
  <c r="F310" i="50"/>
  <c r="F280" i="53"/>
  <c r="A362" i="53"/>
  <c r="A356" i="57"/>
  <c r="F274" i="57"/>
  <c r="A436" i="57"/>
  <c r="F354" i="57"/>
  <c r="A571" i="59"/>
  <c r="F571" i="59" s="1"/>
  <c r="F489" i="59"/>
  <c r="F285" i="58"/>
  <c r="A367" i="58"/>
  <c r="A356" i="50"/>
  <c r="F274" i="50"/>
  <c r="A401" i="54"/>
  <c r="F319" i="54"/>
  <c r="F308" i="47"/>
  <c r="A390" i="47"/>
  <c r="F422" i="51"/>
  <c r="A504" i="51"/>
  <c r="F504" i="51" s="1"/>
  <c r="F254" i="55"/>
  <c r="A336" i="55"/>
  <c r="A397" i="54"/>
  <c r="F315" i="54"/>
  <c r="A539" i="50"/>
  <c r="F539" i="50" s="1"/>
  <c r="F457" i="50"/>
  <c r="F394" i="59"/>
  <c r="A476" i="59"/>
  <c r="F431" i="55"/>
  <c r="A513" i="55"/>
  <c r="F513" i="55" s="1"/>
  <c r="A475" i="58"/>
  <c r="F393" i="58"/>
  <c r="F471" i="55"/>
  <c r="A553" i="55"/>
  <c r="F553" i="55" s="1"/>
  <c r="F433" i="47"/>
  <c r="A515" i="47"/>
  <c r="F515" i="47" s="1"/>
  <c r="A556" i="47"/>
  <c r="F556" i="47" s="1"/>
  <c r="F474" i="47"/>
  <c r="A432" i="50"/>
  <c r="F350" i="50"/>
  <c r="F308" i="51"/>
  <c r="A390" i="51"/>
  <c r="A372" i="51"/>
  <c r="F290" i="51"/>
  <c r="F303" i="48"/>
  <c r="A385" i="48"/>
  <c r="A369" i="58"/>
  <c r="F287" i="58"/>
  <c r="F283" i="50"/>
  <c r="A365" i="50"/>
  <c r="F400" i="52"/>
  <c r="A482" i="52"/>
  <c r="A380" i="50"/>
  <c r="F298" i="50"/>
  <c r="A500" i="57"/>
  <c r="F500" i="57" s="1"/>
  <c r="F418" i="57"/>
  <c r="F308" i="57"/>
  <c r="A390" i="57"/>
  <c r="A405" i="48"/>
  <c r="F323" i="48"/>
  <c r="A352" i="54"/>
  <c r="F270" i="54"/>
  <c r="A383" i="53"/>
  <c r="F301" i="53"/>
  <c r="A475" i="56"/>
  <c r="F393" i="56"/>
  <c r="A433" i="49"/>
  <c r="F351" i="49"/>
  <c r="A406" i="55"/>
  <c r="F324" i="55"/>
  <c r="F490" i="51"/>
  <c r="A572" i="51"/>
  <c r="F572" i="51" s="1"/>
  <c r="F273" i="54"/>
  <c r="A355" i="54"/>
  <c r="F389" i="49"/>
  <c r="A471" i="49"/>
  <c r="A380" i="51"/>
  <c r="F298" i="51"/>
  <c r="A423" i="54"/>
  <c r="F341" i="54"/>
  <c r="F386" i="47"/>
  <c r="A468" i="47"/>
  <c r="A472" i="49"/>
  <c r="F390" i="49"/>
  <c r="A508" i="48"/>
  <c r="F508" i="48" s="1"/>
  <c r="F426" i="48"/>
  <c r="A441" i="55"/>
  <c r="F359" i="55"/>
  <c r="F263" i="55"/>
  <c r="A345" i="55"/>
  <c r="A398" i="51"/>
  <c r="F316" i="51"/>
  <c r="F281" i="56"/>
  <c r="A363" i="56"/>
  <c r="A491" i="51"/>
  <c r="F409" i="51"/>
  <c r="F401" i="59"/>
  <c r="A483" i="59"/>
  <c r="A370" i="49"/>
  <c r="F288" i="49"/>
  <c r="A399" i="52"/>
  <c r="F317" i="52"/>
  <c r="A412" i="57"/>
  <c r="F330" i="57"/>
  <c r="A551" i="48"/>
  <c r="F551" i="48" s="1"/>
  <c r="F469" i="48"/>
  <c r="A454" i="59"/>
  <c r="F372" i="59"/>
  <c r="A332" i="57"/>
  <c r="F250" i="57"/>
  <c r="F465" i="58"/>
  <c r="A547" i="58"/>
  <c r="F547" i="58" s="1"/>
  <c r="A349" i="50"/>
  <c r="F267" i="50"/>
  <c r="A373" i="48"/>
  <c r="F291" i="48"/>
  <c r="A400" i="48"/>
  <c r="F318" i="48"/>
  <c r="A374" i="48"/>
  <c r="F292" i="48"/>
  <c r="A354" i="52"/>
  <c r="F272" i="52"/>
  <c r="F405" i="58"/>
  <c r="A487" i="58"/>
  <c r="F255" i="50"/>
  <c r="A337" i="50"/>
  <c r="F324" i="59"/>
  <c r="A406" i="59"/>
  <c r="A576" i="48"/>
  <c r="F576" i="48" s="1"/>
  <c r="F494" i="48"/>
  <c r="A349" i="48"/>
  <c r="F267" i="48"/>
  <c r="F316" i="49"/>
  <c r="A398" i="49"/>
  <c r="A377" i="52"/>
  <c r="F295" i="52"/>
  <c r="A334" i="54"/>
  <c r="F252" i="54"/>
  <c r="A576" i="49"/>
  <c r="F576" i="49" s="1"/>
  <c r="F494" i="49"/>
  <c r="A376" i="49"/>
  <c r="F294" i="49"/>
  <c r="A367" i="50"/>
  <c r="F285" i="50"/>
  <c r="A355" i="53"/>
  <c r="F273" i="53"/>
  <c r="A498" i="48"/>
  <c r="F498" i="48" s="1"/>
  <c r="F416" i="48"/>
  <c r="A434" i="57"/>
  <c r="F352" i="57"/>
  <c r="A339" i="58"/>
  <c r="F257" i="58"/>
  <c r="F386" i="59"/>
  <c r="A468" i="59"/>
  <c r="F456" i="57"/>
  <c r="A538" i="57"/>
  <c r="F538" i="57" s="1"/>
  <c r="A454" i="57"/>
  <c r="F372" i="57"/>
  <c r="F355" i="50"/>
  <c r="A437" i="50"/>
  <c r="A553" i="56"/>
  <c r="F553" i="56" s="1"/>
  <c r="F471" i="56"/>
  <c r="F397" i="53"/>
  <c r="A479" i="53"/>
  <c r="A407" i="48"/>
  <c r="F325" i="48"/>
  <c r="F381" i="56"/>
  <c r="A463" i="56"/>
  <c r="A383" i="50"/>
  <c r="F301" i="50"/>
  <c r="F358" i="54"/>
  <c r="A440" i="54"/>
  <c r="A348" i="55"/>
  <c r="F266" i="55"/>
  <c r="F411" i="47"/>
  <c r="A493" i="47"/>
  <c r="A389" i="53"/>
  <c r="F307" i="53"/>
  <c r="A346" i="48"/>
  <c r="F264" i="48"/>
  <c r="F266" i="49"/>
  <c r="A348" i="49"/>
  <c r="A563" i="55"/>
  <c r="F563" i="55" s="1"/>
  <c r="F481" i="55"/>
  <c r="F375" i="57"/>
  <c r="A457" i="57"/>
  <c r="F260" i="56"/>
  <c r="A342" i="56"/>
  <c r="F473" i="57"/>
  <c r="A555" i="57"/>
  <c r="F555" i="57" s="1"/>
  <c r="A574" i="56"/>
  <c r="F574" i="56" s="1"/>
  <c r="F492" i="56"/>
  <c r="F258" i="58"/>
  <c r="A340" i="58"/>
  <c r="A439" i="47"/>
  <c r="F357" i="47"/>
  <c r="F344" i="57"/>
  <c r="A426" i="57"/>
  <c r="F281" i="59"/>
  <c r="A363" i="59"/>
  <c r="F415" i="56"/>
  <c r="A497" i="56"/>
  <c r="F497" i="56" s="1"/>
  <c r="A476" i="53"/>
  <c r="F394" i="53"/>
  <c r="A543" i="59"/>
  <c r="F543" i="59" s="1"/>
  <c r="F461" i="59"/>
  <c r="A426" i="50"/>
  <c r="F344" i="50"/>
  <c r="A451" i="53"/>
  <c r="F369" i="53"/>
  <c r="A417" i="54"/>
  <c r="F335" i="54"/>
  <c r="F333" i="47"/>
  <c r="A415" i="47"/>
  <c r="F419" i="55"/>
  <c r="A501" i="55"/>
  <c r="F501" i="55" s="1"/>
  <c r="A448" i="50"/>
  <c r="F366" i="50"/>
  <c r="A574" i="47"/>
  <c r="F574" i="47" s="1"/>
  <c r="F492" i="47"/>
  <c r="A412" i="58"/>
  <c r="F330" i="58"/>
  <c r="F318" i="55"/>
  <c r="A400" i="55"/>
  <c r="F448" i="47"/>
  <c r="A530" i="47"/>
  <c r="F530" i="47" s="1"/>
  <c r="F284" i="49"/>
  <c r="A366" i="49"/>
  <c r="F314" i="53"/>
  <c r="A396" i="53"/>
  <c r="F410" i="53"/>
  <c r="A492" i="53"/>
  <c r="A349" i="59"/>
  <c r="F267" i="59"/>
  <c r="A472" i="58"/>
  <c r="F390" i="58"/>
  <c r="A482" i="59"/>
  <c r="F400" i="59"/>
  <c r="A332" i="51"/>
  <c r="F250" i="51"/>
  <c r="F452" i="47"/>
  <c r="A534" i="47"/>
  <c r="F534" i="47" s="1"/>
  <c r="F395" i="51"/>
  <c r="A477" i="51"/>
  <c r="A367" i="51"/>
  <c r="F285" i="51"/>
  <c r="F296" i="56"/>
  <c r="A378" i="56"/>
  <c r="A486" i="58"/>
  <c r="F404" i="58"/>
  <c r="F485" i="55"/>
  <c r="A567" i="55"/>
  <c r="F567" i="55" s="1"/>
  <c r="F468" i="58"/>
  <c r="A550" i="58"/>
  <c r="F550" i="58" s="1"/>
  <c r="A437" i="56"/>
  <c r="F355" i="56"/>
  <c r="A491" i="56"/>
  <c r="F409" i="56"/>
  <c r="F443" i="51"/>
  <c r="A525" i="51"/>
  <c r="F525" i="51" s="1"/>
  <c r="F251" i="58"/>
  <c r="A333" i="58"/>
  <c r="A476" i="50"/>
  <c r="F394" i="50"/>
  <c r="F318" i="47"/>
  <c r="A400" i="47"/>
  <c r="A565" i="49"/>
  <c r="F565" i="49" s="1"/>
  <c r="F483" i="49"/>
  <c r="F305" i="51"/>
  <c r="A387" i="51"/>
  <c r="F286" i="55"/>
  <c r="A368" i="55"/>
  <c r="A427" i="51"/>
  <c r="F345" i="51"/>
  <c r="F376" i="54"/>
  <c r="A458" i="54"/>
  <c r="F335" i="59"/>
  <c r="A417" i="59"/>
  <c r="A454" i="47"/>
  <c r="F372" i="47"/>
  <c r="A335" i="53"/>
  <c r="F253" i="53"/>
  <c r="F325" i="58"/>
  <c r="A407" i="58"/>
  <c r="F391" i="49"/>
  <c r="A473" i="49"/>
  <c r="A396" i="50"/>
  <c r="F314" i="50"/>
  <c r="A386" i="49"/>
  <c r="F304" i="49"/>
  <c r="F295" i="50"/>
  <c r="A377" i="50"/>
  <c r="F398" i="52"/>
  <c r="A480" i="52"/>
  <c r="F398" i="48"/>
  <c r="A480" i="48"/>
  <c r="F428" i="56"/>
  <c r="A510" i="56"/>
  <c r="F510" i="56" s="1"/>
  <c r="F323" i="54"/>
  <c r="A405" i="54"/>
  <c r="A368" i="57"/>
  <c r="F286" i="57"/>
  <c r="A383" i="55"/>
  <c r="F301" i="55"/>
  <c r="F463" i="47"/>
  <c r="A545" i="47"/>
  <c r="F545" i="47" s="1"/>
  <c r="A431" i="57"/>
  <c r="F349" i="57"/>
  <c r="A374" i="53"/>
  <c r="F292" i="53"/>
  <c r="A475" i="53"/>
  <c r="F393" i="53"/>
  <c r="A537" i="58"/>
  <c r="F537" i="58" s="1"/>
  <c r="F455" i="58"/>
  <c r="F420" i="55"/>
  <c r="A502" i="55"/>
  <c r="F502" i="55" s="1"/>
  <c r="A443" i="54"/>
  <c r="F361" i="54"/>
  <c r="F474" i="53"/>
  <c r="A556" i="53"/>
  <c r="F556" i="53" s="1"/>
  <c r="A539" i="54"/>
  <c r="F539" i="54" s="1"/>
  <c r="F457" i="54"/>
  <c r="F320" i="52"/>
  <c r="A402" i="52"/>
  <c r="A408" i="49"/>
  <c r="F326" i="49"/>
  <c r="A399" i="48"/>
  <c r="F317" i="48"/>
  <c r="F287" i="49"/>
  <c r="A369" i="49"/>
  <c r="A475" i="48"/>
  <c r="F393" i="48"/>
  <c r="A371" i="51"/>
  <c r="F289" i="51"/>
  <c r="F486" i="55"/>
  <c r="A568" i="55"/>
  <c r="F568" i="55" s="1"/>
  <c r="F265" i="52"/>
  <c r="A347" i="52"/>
  <c r="A366" i="48"/>
  <c r="F284" i="48"/>
  <c r="F251" i="52"/>
  <c r="A333" i="52"/>
  <c r="F346" i="51"/>
  <c r="A428" i="51"/>
  <c r="F303" i="58"/>
  <c r="A385" i="58"/>
  <c r="A370" i="48"/>
  <c r="F288" i="48"/>
  <c r="F265" i="50"/>
  <c r="A347" i="50"/>
  <c r="F255" i="57"/>
  <c r="A337" i="57"/>
  <c r="A367" i="55"/>
  <c r="F285" i="55"/>
  <c r="A399" i="59"/>
  <c r="F317" i="59"/>
  <c r="F286" i="54"/>
  <c r="A368" i="54"/>
  <c r="A403" i="48"/>
  <c r="F321" i="48"/>
  <c r="F258" i="48"/>
  <c r="A340" i="48"/>
  <c r="A439" i="52"/>
  <c r="F357" i="52"/>
  <c r="F286" i="49"/>
  <c r="A368" i="49"/>
  <c r="A458" i="52"/>
  <c r="F376" i="52"/>
  <c r="A370" i="52"/>
  <c r="F288" i="52"/>
  <c r="A334" i="58"/>
  <c r="F252" i="58"/>
  <c r="A425" i="52"/>
  <c r="F343" i="52"/>
  <c r="A540" i="56"/>
  <c r="F540" i="56" s="1"/>
  <c r="F458" i="56"/>
  <c r="A527" i="48"/>
  <c r="F527" i="48" s="1"/>
  <c r="F445" i="48"/>
  <c r="F363" i="54"/>
  <c r="A445" i="54"/>
  <c r="F271" i="57"/>
  <c r="A353" i="57"/>
  <c r="F428" i="49"/>
  <c r="A510" i="49"/>
  <c r="F510" i="49" s="1"/>
  <c r="A377" i="54"/>
  <c r="F295" i="54"/>
  <c r="A414" i="54"/>
  <c r="F332" i="54"/>
  <c r="A385" i="54"/>
  <c r="F303" i="54"/>
  <c r="F397" i="56"/>
  <c r="A479" i="56"/>
  <c r="F295" i="59"/>
  <c r="A377" i="59"/>
  <c r="A353" i="48"/>
  <c r="F271" i="48"/>
  <c r="F387" i="59"/>
  <c r="A469" i="59"/>
  <c r="A386" i="48"/>
  <c r="F304" i="48"/>
  <c r="A435" i="50"/>
  <c r="F353" i="50"/>
  <c r="A551" i="53"/>
  <c r="F551" i="53" s="1"/>
  <c r="F469" i="53"/>
  <c r="A361" i="52"/>
  <c r="F279" i="52"/>
  <c r="A395" i="47"/>
  <c r="F313" i="47"/>
  <c r="A487" i="53"/>
  <c r="F405" i="53"/>
  <c r="F341" i="56"/>
  <c r="A423" i="56"/>
  <c r="F429" i="48"/>
  <c r="A511" i="48"/>
  <c r="F511" i="48" s="1"/>
  <c r="A493" i="56"/>
  <c r="F411" i="56"/>
  <c r="F319" i="48"/>
  <c r="A401" i="48"/>
  <c r="A504" i="55"/>
  <c r="F504" i="55" s="1"/>
  <c r="F422" i="55"/>
  <c r="A395" i="49"/>
  <c r="F313" i="49"/>
  <c r="A458" i="58"/>
  <c r="F376" i="58"/>
  <c r="A568" i="56"/>
  <c r="F568" i="56" s="1"/>
  <c r="F486" i="56"/>
  <c r="A442" i="59"/>
  <c r="F360" i="59"/>
  <c r="F330" i="56"/>
  <c r="A412" i="56"/>
  <c r="A514" i="55"/>
  <c r="F514" i="55" s="1"/>
  <c r="F432" i="55"/>
  <c r="F461" i="51"/>
  <c r="A543" i="51"/>
  <c r="F543" i="51" s="1"/>
  <c r="F380" i="56"/>
  <c r="A462" i="56"/>
  <c r="A547" i="47"/>
  <c r="F547" i="47" s="1"/>
  <c r="F465" i="47"/>
  <c r="A347" i="57"/>
  <c r="F265" i="57"/>
  <c r="A453" i="59"/>
  <c r="F371" i="59"/>
  <c r="F364" i="47"/>
  <c r="A446" i="47"/>
  <c r="F398" i="55"/>
  <c r="A480" i="55"/>
  <c r="A362" i="59"/>
  <c r="F280" i="59"/>
  <c r="F388" i="47"/>
  <c r="A470" i="47"/>
  <c r="F378" i="48"/>
  <c r="A460" i="48"/>
  <c r="F419" i="52"/>
  <c r="A501" i="52"/>
  <c r="F501" i="52" s="1"/>
  <c r="A484" i="48"/>
  <c r="F402" i="48"/>
  <c r="F343" i="51"/>
  <c r="A425" i="51"/>
  <c r="F313" i="53"/>
  <c r="A395" i="53"/>
  <c r="F373" i="50"/>
  <c r="A455" i="50"/>
  <c r="F392" i="52"/>
  <c r="A474" i="52"/>
  <c r="A386" i="54"/>
  <c r="F304" i="54"/>
  <c r="A361" i="58"/>
  <c r="F279" i="58"/>
  <c r="A346" i="52"/>
  <c r="F264" i="52"/>
  <c r="F466" i="48"/>
  <c r="A548" i="48"/>
  <c r="F548" i="48" s="1"/>
  <c r="A399" i="50"/>
  <c r="F317" i="50"/>
  <c r="A491" i="57"/>
  <c r="F409" i="57"/>
  <c r="A449" i="59"/>
  <c r="F367" i="59"/>
  <c r="A512" i="56"/>
  <c r="F512" i="56" s="1"/>
  <c r="F430" i="56"/>
  <c r="A411" i="48"/>
  <c r="F329" i="48"/>
  <c r="F376" i="53"/>
  <c r="A458" i="53"/>
  <c r="F313" i="58"/>
  <c r="A395" i="58"/>
  <c r="A425" i="48"/>
  <c r="F343" i="48"/>
  <c r="F389" i="47"/>
  <c r="A471" i="47"/>
  <c r="F312" i="52"/>
  <c r="A394" i="52"/>
  <c r="F358" i="47"/>
  <c r="A440" i="47"/>
  <c r="F388" i="54"/>
  <c r="A470" i="54"/>
  <c r="F292" i="47"/>
  <c r="A374" i="47"/>
  <c r="A419" i="53"/>
  <c r="F337" i="53"/>
  <c r="A332" i="58"/>
  <c r="F250" i="58"/>
  <c r="F268" i="56"/>
  <c r="A350" i="56"/>
  <c r="F265" i="47"/>
  <c r="A347" i="47"/>
  <c r="A391" i="53"/>
  <c r="F309" i="53"/>
  <c r="F268" i="57"/>
  <c r="A350" i="57"/>
  <c r="A416" i="55"/>
  <c r="F334" i="55"/>
  <c r="A431" i="51"/>
  <c r="F349" i="51"/>
  <c r="A336" i="51"/>
  <c r="F254" i="51"/>
  <c r="F261" i="58"/>
  <c r="A343" i="58"/>
  <c r="F378" i="58"/>
  <c r="A460" i="58"/>
  <c r="A387" i="52"/>
  <c r="F305" i="52"/>
  <c r="F280" i="47"/>
  <c r="A362" i="47"/>
  <c r="A434" i="56"/>
  <c r="F352" i="56"/>
  <c r="A381" i="49"/>
  <c r="F299" i="49"/>
  <c r="A484" i="55"/>
  <c r="F402" i="55"/>
  <c r="A335" i="50"/>
  <c r="F253" i="50"/>
  <c r="F344" i="56"/>
  <c r="A426" i="56"/>
  <c r="A493" i="49"/>
  <c r="F411" i="49"/>
  <c r="A386" i="56"/>
  <c r="F304" i="56"/>
  <c r="F303" i="50"/>
  <c r="A385" i="50"/>
  <c r="A483" i="58"/>
  <c r="F401" i="58"/>
  <c r="F404" i="47"/>
  <c r="A486" i="47"/>
  <c r="A421" i="55"/>
  <c r="F339" i="55"/>
  <c r="F284" i="57"/>
  <c r="A366" i="57"/>
  <c r="A413" i="50"/>
  <c r="F331" i="50"/>
  <c r="A429" i="55"/>
  <c r="F347" i="55"/>
  <c r="A534" i="56"/>
  <c r="F534" i="56" s="1"/>
  <c r="F452" i="56"/>
  <c r="A383" i="59"/>
  <c r="F301" i="59"/>
  <c r="F321" i="51"/>
  <c r="A403" i="51"/>
  <c r="F359" i="51"/>
  <c r="A441" i="51"/>
  <c r="A381" i="48"/>
  <c r="F299" i="48"/>
  <c r="A416" i="47"/>
  <c r="F334" i="47"/>
  <c r="A502" i="54"/>
  <c r="F502" i="54" s="1"/>
  <c r="F420" i="54"/>
  <c r="A497" i="57"/>
  <c r="F497" i="57" s="1"/>
  <c r="F415" i="57"/>
  <c r="A341" i="47"/>
  <c r="F259" i="47"/>
  <c r="A430" i="52"/>
  <c r="F348" i="52"/>
  <c r="F343" i="57"/>
  <c r="A425" i="57"/>
  <c r="F406" i="58"/>
  <c r="A488" i="58"/>
  <c r="F262" i="58"/>
  <c r="A344" i="58"/>
  <c r="F345" i="59"/>
  <c r="A427" i="59"/>
  <c r="F338" i="47"/>
  <c r="A420" i="47"/>
  <c r="F254" i="56"/>
  <c r="A336" i="56"/>
  <c r="A426" i="59"/>
  <c r="F344" i="59"/>
  <c r="F407" i="51"/>
  <c r="A489" i="51"/>
  <c r="A448" i="51"/>
  <c r="F366" i="51"/>
  <c r="A362" i="55"/>
  <c r="F280" i="55"/>
  <c r="A538" i="59"/>
  <c r="F538" i="59" s="1"/>
  <c r="F456" i="59"/>
  <c r="A342" i="59"/>
  <c r="F260" i="59"/>
  <c r="A484" i="51"/>
  <c r="F402" i="51"/>
  <c r="F337" i="51"/>
  <c r="A419" i="51"/>
  <c r="A483" i="50"/>
  <c r="F401" i="50"/>
  <c r="A364" i="51"/>
  <c r="F282" i="51"/>
  <c r="F285" i="53"/>
  <c r="A367" i="53"/>
  <c r="A522" i="57"/>
  <c r="F522" i="57" s="1"/>
  <c r="F440" i="57"/>
  <c r="F311" i="50"/>
  <c r="A393" i="50"/>
  <c r="F326" i="47"/>
  <c r="A408" i="47"/>
  <c r="A405" i="50"/>
  <c r="F323" i="50"/>
  <c r="A376" i="50"/>
  <c r="F294" i="50"/>
  <c r="F301" i="52"/>
  <c r="A383" i="52"/>
  <c r="F366" i="59"/>
  <c r="A448" i="59"/>
  <c r="A342" i="57"/>
  <c r="F260" i="57"/>
  <c r="A425" i="54"/>
  <c r="F343" i="54"/>
  <c r="F257" i="59"/>
  <c r="A339" i="59"/>
  <c r="A353" i="47"/>
  <c r="F271" i="47"/>
  <c r="F394" i="49"/>
  <c r="A476" i="49"/>
  <c r="A431" i="47"/>
  <c r="F349" i="47"/>
  <c r="F405" i="56"/>
  <c r="A487" i="56"/>
  <c r="A490" i="50"/>
  <c r="F408" i="50"/>
  <c r="A502" i="57"/>
  <c r="F502" i="57" s="1"/>
  <c r="F420" i="57"/>
  <c r="A365" i="59"/>
  <c r="F283" i="59"/>
  <c r="A407" i="57"/>
  <c r="F325" i="57"/>
  <c r="A574" i="49"/>
  <c r="F574" i="49" s="1"/>
  <c r="F492" i="49"/>
  <c r="F351" i="59"/>
  <c r="A433" i="59"/>
  <c r="F275" i="59"/>
  <c r="A357" i="59"/>
  <c r="A436" i="53"/>
  <c r="F354" i="53"/>
  <c r="F387" i="57"/>
  <c r="A469" i="57"/>
  <c r="F314" i="59"/>
  <c r="A396" i="59"/>
  <c r="F359" i="59"/>
  <c r="A441" i="59"/>
  <c r="A342" i="54"/>
  <c r="F260" i="54"/>
  <c r="F417" i="47"/>
  <c r="A499" i="47"/>
  <c r="F499" i="47" s="1"/>
  <c r="A447" i="54"/>
  <c r="F365" i="54"/>
  <c r="F286" i="53"/>
  <c r="A368" i="53"/>
  <c r="F309" i="52"/>
  <c r="A391" i="52"/>
  <c r="F358" i="59"/>
  <c r="A440" i="59"/>
  <c r="F475" i="49"/>
  <c r="A557" i="49"/>
  <c r="F557" i="49" s="1"/>
  <c r="F281" i="52"/>
  <c r="A363" i="52"/>
  <c r="A438" i="56"/>
  <c r="F356" i="56"/>
  <c r="A352" i="51"/>
  <c r="F270" i="51"/>
  <c r="F373" i="57"/>
  <c r="A455" i="57"/>
  <c r="A467" i="56"/>
  <c r="F385" i="56"/>
  <c r="F391" i="59"/>
  <c r="A473" i="59"/>
  <c r="F330" i="59"/>
  <c r="A412" i="59"/>
  <c r="A575" i="54"/>
  <c r="F575" i="54" s="1"/>
  <c r="F493" i="54"/>
  <c r="A371" i="54"/>
  <c r="F289" i="54"/>
  <c r="A452" i="50"/>
  <c r="F370" i="50"/>
  <c r="A338" i="56"/>
  <c r="F256" i="56"/>
  <c r="A408" i="59"/>
  <c r="F326" i="59"/>
  <c r="F357" i="55"/>
  <c r="A439" i="55"/>
  <c r="F281" i="58"/>
  <c r="A363" i="58"/>
  <c r="A518" i="50"/>
  <c r="F518" i="50" s="1"/>
  <c r="F436" i="50"/>
  <c r="F261" i="50"/>
  <c r="A343" i="50"/>
  <c r="F396" i="57"/>
  <c r="A478" i="57"/>
  <c r="A377" i="51"/>
  <c r="F295" i="51"/>
  <c r="F335" i="48"/>
  <c r="A417" i="48"/>
  <c r="F251" i="49"/>
  <c r="A333" i="49"/>
  <c r="A449" i="52"/>
  <c r="F367" i="52"/>
  <c r="A445" i="50"/>
  <c r="F363" i="50"/>
  <c r="A444" i="52"/>
  <c r="F362" i="52"/>
  <c r="F463" i="59"/>
  <c r="A545" i="59"/>
  <c r="F545" i="59" s="1"/>
  <c r="A398" i="59"/>
  <c r="F316" i="59"/>
  <c r="A335" i="57"/>
  <c r="F253" i="57"/>
  <c r="F296" i="55"/>
  <c r="A378" i="55"/>
  <c r="F322" i="57"/>
  <c r="A404" i="57"/>
  <c r="A376" i="48"/>
  <c r="F294" i="48"/>
  <c r="F417" i="51"/>
  <c r="A499" i="51"/>
  <c r="F499" i="51" s="1"/>
  <c r="F275" i="53"/>
  <c r="A357" i="53"/>
  <c r="A414" i="56"/>
  <c r="F332" i="56"/>
  <c r="A453" i="55"/>
  <c r="F371" i="55"/>
  <c r="F395" i="56"/>
  <c r="A477" i="56"/>
  <c r="F337" i="59"/>
  <c r="A419" i="59"/>
  <c r="A425" i="59"/>
  <c r="F343" i="59"/>
  <c r="A490" i="55"/>
  <c r="F408" i="55"/>
  <c r="F483" i="52"/>
  <c r="A565" i="52"/>
  <c r="F565" i="52" s="1"/>
  <c r="A503" i="48"/>
  <c r="F503" i="48" s="1"/>
  <c r="F421" i="48"/>
  <c r="A453" i="47"/>
  <c r="F371" i="47"/>
  <c r="A375" i="58"/>
  <c r="F293" i="58"/>
  <c r="A568" i="53"/>
  <c r="F568" i="53" s="1"/>
  <c r="F486" i="53"/>
  <c r="A353" i="52"/>
  <c r="F271" i="52"/>
  <c r="A354" i="55"/>
  <c r="F272" i="55"/>
  <c r="A358" i="56"/>
  <c r="F276" i="56"/>
  <c r="F398" i="50"/>
  <c r="A480" i="50"/>
  <c r="A457" i="59"/>
  <c r="F375" i="59"/>
  <c r="F387" i="58"/>
  <c r="A469" i="58"/>
  <c r="F436" i="49"/>
  <c r="A518" i="49"/>
  <c r="F518" i="49" s="1"/>
  <c r="A351" i="51"/>
  <c r="F269" i="51"/>
  <c r="F299" i="52"/>
  <c r="A381" i="52"/>
  <c r="A487" i="59"/>
  <c r="F405" i="59"/>
  <c r="A429" i="58"/>
  <c r="F347" i="58"/>
  <c r="A438" i="52"/>
  <c r="F356" i="52"/>
  <c r="A546" i="51"/>
  <c r="F546" i="51" s="1"/>
  <c r="F464" i="51"/>
  <c r="F297" i="48"/>
  <c r="A379" i="48"/>
  <c r="A398" i="56"/>
  <c r="F316" i="56"/>
  <c r="A370" i="53"/>
  <c r="F288" i="53"/>
  <c r="F361" i="49"/>
  <c r="A443" i="49"/>
  <c r="A423" i="51"/>
  <c r="F341" i="51"/>
  <c r="A373" i="59"/>
  <c r="F291" i="59"/>
  <c r="A413" i="53"/>
  <c r="F331" i="53"/>
  <c r="F357" i="57"/>
  <c r="A439" i="57"/>
  <c r="F307" i="52"/>
  <c r="A389" i="52"/>
  <c r="A514" i="47"/>
  <c r="F514" i="47" s="1"/>
  <c r="F432" i="47"/>
  <c r="F489" i="50"/>
  <c r="A571" i="50"/>
  <c r="F571" i="50" s="1"/>
  <c r="A409" i="53"/>
  <c r="F327" i="53"/>
  <c r="F355" i="57"/>
  <c r="A437" i="57"/>
  <c r="F314" i="49"/>
  <c r="A396" i="49"/>
  <c r="A503" i="50"/>
  <c r="F503" i="50" s="1"/>
  <c r="F421" i="50"/>
  <c r="F386" i="55"/>
  <c r="A468" i="55"/>
  <c r="A470" i="58"/>
  <c r="F388" i="58"/>
  <c r="A556" i="56"/>
  <c r="F556" i="56" s="1"/>
  <c r="F474" i="56"/>
  <c r="A448" i="55"/>
  <c r="F366" i="55"/>
  <c r="A352" i="55"/>
  <c r="F270" i="55"/>
  <c r="A356" i="49"/>
  <c r="F274" i="49"/>
  <c r="A419" i="58"/>
  <c r="F337" i="58"/>
  <c r="F362" i="51"/>
  <c r="A444" i="51"/>
  <c r="F277" i="48"/>
  <c r="A359" i="48"/>
  <c r="A425" i="47"/>
  <c r="F343" i="47"/>
  <c r="A460" i="57"/>
  <c r="F378" i="57"/>
  <c r="F337" i="49"/>
  <c r="A419" i="49"/>
  <c r="A383" i="51"/>
  <c r="F301" i="51"/>
  <c r="F360" i="57"/>
  <c r="A442" i="57"/>
  <c r="A400" i="49"/>
  <c r="F318" i="49"/>
  <c r="A487" i="51"/>
  <c r="F405" i="51"/>
  <c r="A435" i="51"/>
  <c r="F353" i="51"/>
  <c r="F257" i="54"/>
  <c r="A339" i="54"/>
  <c r="F341" i="59"/>
  <c r="A423" i="59"/>
  <c r="A339" i="52"/>
  <c r="F257" i="52"/>
  <c r="A357" i="49"/>
  <c r="F275" i="49"/>
  <c r="F387" i="55"/>
  <c r="A469" i="55"/>
  <c r="F383" i="48"/>
  <c r="A465" i="48"/>
  <c r="F300" i="47"/>
  <c r="A382" i="47"/>
  <c r="F273" i="51"/>
  <c r="A355" i="51"/>
  <c r="F251" i="54"/>
  <c r="A333" i="54"/>
  <c r="A384" i="57"/>
  <c r="F302" i="57"/>
  <c r="F307" i="54"/>
  <c r="A389" i="54"/>
  <c r="A439" i="54"/>
  <c r="F357" i="54"/>
  <c r="A390" i="59"/>
  <c r="F308" i="59"/>
  <c r="A393" i="52"/>
  <c r="F311" i="52"/>
  <c r="F324" i="54"/>
  <c r="A406" i="54"/>
  <c r="A447" i="55"/>
  <c r="F365" i="55"/>
  <c r="F257" i="47"/>
  <c r="A339" i="47"/>
  <c r="F423" i="50"/>
  <c r="A505" i="50"/>
  <c r="F505" i="50" s="1"/>
  <c r="A378" i="49"/>
  <c r="F296" i="49"/>
  <c r="A350" i="48"/>
  <c r="F268" i="48"/>
  <c r="A419" i="48"/>
  <c r="F337" i="48"/>
  <c r="A413" i="51"/>
  <c r="F331" i="51"/>
  <c r="A467" i="57"/>
  <c r="F385" i="57"/>
  <c r="F348" i="59"/>
  <c r="A430" i="59"/>
  <c r="A345" i="52"/>
  <c r="F263" i="52"/>
  <c r="F322" i="51"/>
  <c r="A404" i="51"/>
  <c r="A451" i="56"/>
  <c r="F369" i="56"/>
  <c r="F324" i="52"/>
  <c r="A406" i="52"/>
  <c r="F326" i="58"/>
  <c r="A408" i="58"/>
  <c r="A356" i="53"/>
  <c r="F274" i="53"/>
  <c r="A450" i="48"/>
  <c r="F368" i="48"/>
  <c r="A536" i="54"/>
  <c r="F536" i="54" s="1"/>
  <c r="F454" i="54"/>
  <c r="A340" i="53"/>
  <c r="F258" i="53"/>
  <c r="F259" i="55"/>
  <c r="A341" i="55"/>
  <c r="F302" i="56"/>
  <c r="A384" i="56"/>
  <c r="F364" i="50"/>
  <c r="A446" i="50"/>
  <c r="A567" i="54"/>
  <c r="F567" i="54" s="1"/>
  <c r="F485" i="54"/>
  <c r="A442" i="56"/>
  <c r="F360" i="56"/>
  <c r="A406" i="56"/>
  <c r="F324" i="56"/>
  <c r="A455" i="54"/>
  <c r="F373" i="54"/>
  <c r="F280" i="58"/>
  <c r="A362" i="58"/>
  <c r="F480" i="47"/>
  <c r="A562" i="47"/>
  <c r="F562" i="47" s="1"/>
  <c r="F264" i="55"/>
  <c r="A346" i="55"/>
  <c r="A552" i="57"/>
  <c r="F552" i="57" s="1"/>
  <c r="F470" i="57"/>
  <c r="F368" i="51"/>
  <c r="A450" i="51"/>
  <c r="F316" i="54"/>
  <c r="A398" i="54"/>
  <c r="F267" i="54"/>
  <c r="A349" i="54"/>
  <c r="F312" i="56"/>
  <c r="A394" i="56"/>
  <c r="A346" i="58"/>
  <c r="F264" i="58"/>
  <c r="F370" i="58"/>
  <c r="A452" i="58"/>
  <c r="A348" i="48"/>
  <c r="F266" i="48"/>
  <c r="A433" i="58"/>
  <c r="F351" i="58"/>
  <c r="A436" i="48"/>
  <c r="F354" i="48"/>
  <c r="A408" i="54"/>
  <c r="F326" i="54"/>
  <c r="F268" i="54"/>
  <c r="A350" i="54"/>
  <c r="A375" i="48"/>
  <c r="F293" i="48"/>
  <c r="F361" i="48"/>
  <c r="A443" i="48"/>
  <c r="F287" i="51"/>
  <c r="A369" i="51"/>
  <c r="F401" i="51"/>
  <c r="A483" i="51"/>
  <c r="A411" i="51"/>
  <c r="F329" i="51"/>
  <c r="F482" i="56"/>
  <c r="A564" i="56"/>
  <c r="F564" i="56" s="1"/>
  <c r="A563" i="54"/>
  <c r="F563" i="54" s="1"/>
  <c r="F481" i="54"/>
  <c r="F373" i="51"/>
  <c r="A455" i="51"/>
  <c r="F411" i="52"/>
  <c r="A493" i="52"/>
  <c r="F389" i="48"/>
  <c r="A471" i="48"/>
  <c r="A570" i="49"/>
  <c r="F570" i="49" s="1"/>
  <c r="F488" i="49"/>
  <c r="F310" i="58"/>
  <c r="A392" i="58"/>
  <c r="A398" i="58"/>
  <c r="F316" i="58"/>
  <c r="F470" i="59"/>
  <c r="A552" i="59"/>
  <c r="F552" i="59" s="1"/>
  <c r="A359" i="56"/>
  <c r="F277" i="56"/>
  <c r="F382" i="53"/>
  <c r="A464" i="53"/>
  <c r="A440" i="58"/>
  <c r="F358" i="58"/>
  <c r="A516" i="50"/>
  <c r="F516" i="50" s="1"/>
  <c r="F434" i="50"/>
  <c r="A378" i="53"/>
  <c r="F296" i="53"/>
  <c r="A459" i="56"/>
  <c r="F377" i="56"/>
  <c r="F308" i="54"/>
  <c r="A390" i="54"/>
  <c r="F419" i="54"/>
  <c r="A501" i="54"/>
  <c r="F501" i="54" s="1"/>
  <c r="F427" i="58"/>
  <c r="A509" i="58"/>
  <c r="F509" i="58" s="1"/>
  <c r="F306" i="55"/>
  <c r="A388" i="55"/>
  <c r="A334" i="51"/>
  <c r="F252" i="51"/>
  <c r="A371" i="56"/>
  <c r="F289" i="56"/>
  <c r="F460" i="47"/>
  <c r="A542" i="47"/>
  <c r="F542" i="47" s="1"/>
  <c r="A438" i="59"/>
  <c r="F356" i="59"/>
  <c r="A550" i="50"/>
  <c r="F550" i="50" s="1"/>
  <c r="F468" i="50"/>
  <c r="A332" i="53"/>
  <c r="F250" i="53"/>
  <c r="F376" i="47"/>
  <c r="A458" i="47"/>
  <c r="A426" i="53"/>
  <c r="F344" i="53"/>
  <c r="A516" i="53"/>
  <c r="F516" i="53" s="1"/>
  <c r="F434" i="53"/>
  <c r="F453" i="49"/>
  <c r="A535" i="49"/>
  <c r="F535" i="49" s="1"/>
  <c r="A492" i="50"/>
  <c r="F410" i="50"/>
  <c r="A466" i="51"/>
  <c r="F384" i="51"/>
  <c r="A407" i="54"/>
  <c r="F325" i="54"/>
  <c r="F261" i="55"/>
  <c r="A343" i="55"/>
  <c r="A440" i="50"/>
  <c r="F358" i="50"/>
  <c r="A464" i="58"/>
  <c r="F382" i="58"/>
  <c r="A515" i="48"/>
  <c r="F515" i="48" s="1"/>
  <c r="F433" i="48"/>
  <c r="A456" i="56"/>
  <c r="F374" i="56"/>
  <c r="F340" i="59"/>
  <c r="A422" i="59"/>
  <c r="F351" i="56"/>
  <c r="A433" i="56"/>
  <c r="F384" i="59"/>
  <c r="A466" i="59"/>
  <c r="A546" i="54"/>
  <c r="F546" i="54" s="1"/>
  <c r="F464" i="54"/>
  <c r="F260" i="49"/>
  <c r="A342" i="49"/>
  <c r="A434" i="52"/>
  <c r="F352" i="52"/>
  <c r="A344" i="51"/>
  <c r="F262" i="51"/>
  <c r="A427" i="56"/>
  <c r="F345" i="56"/>
  <c r="A497" i="51"/>
  <c r="F497" i="51" s="1"/>
  <c r="F415" i="51"/>
  <c r="A377" i="53"/>
  <c r="F295" i="53"/>
  <c r="A462" i="58"/>
  <c r="F380" i="58"/>
  <c r="A425" i="56"/>
  <c r="F343" i="56"/>
  <c r="F311" i="57"/>
  <c r="A393" i="57"/>
  <c r="A363" i="49"/>
  <c r="F281" i="49"/>
  <c r="A342" i="51"/>
  <c r="F260" i="51"/>
  <c r="F360" i="58"/>
  <c r="A442" i="58"/>
  <c r="A361" i="53"/>
  <c r="F279" i="53"/>
  <c r="A369" i="59"/>
  <c r="F287" i="59"/>
  <c r="A453" i="58"/>
  <c r="F371" i="58"/>
  <c r="A367" i="47"/>
  <c r="F285" i="47"/>
  <c r="A364" i="58"/>
  <c r="F282" i="58"/>
  <c r="A415" i="59"/>
  <c r="F333" i="59"/>
  <c r="F450" i="59"/>
  <c r="A532" i="59"/>
  <c r="F532" i="59" s="1"/>
  <c r="A466" i="55"/>
  <c r="F384" i="55"/>
  <c r="F342" i="58"/>
  <c r="A424" i="58"/>
  <c r="F381" i="53"/>
  <c r="A463" i="53"/>
  <c r="A403" i="47"/>
  <c r="F321" i="47"/>
  <c r="F409" i="55"/>
  <c r="A491" i="55"/>
  <c r="F352" i="49"/>
  <c r="A434" i="49"/>
  <c r="A341" i="52"/>
  <c r="F259" i="52"/>
  <c r="F279" i="59"/>
  <c r="A361" i="59"/>
  <c r="A471" i="50"/>
  <c r="F389" i="50"/>
  <c r="F258" i="49"/>
  <c r="A340" i="49"/>
  <c r="F302" i="52"/>
  <c r="A384" i="52"/>
  <c r="F404" i="49"/>
  <c r="A486" i="49"/>
  <c r="F309" i="48"/>
  <c r="A391" i="48"/>
  <c r="F395" i="54"/>
  <c r="A477" i="54"/>
  <c r="A500" i="48"/>
  <c r="F500" i="48" s="1"/>
  <c r="F418" i="48"/>
  <c r="F355" i="59"/>
  <c r="A437" i="59"/>
  <c r="F278" i="49"/>
  <c r="A360" i="49"/>
  <c r="F297" i="49"/>
  <c r="A379" i="49"/>
  <c r="F369" i="48"/>
  <c r="A451" i="48"/>
  <c r="A356" i="51"/>
  <c r="F274" i="51"/>
  <c r="F273" i="55"/>
  <c r="A355" i="55"/>
  <c r="F321" i="49"/>
  <c r="A403" i="49"/>
  <c r="A447" i="49"/>
  <c r="F365" i="49"/>
  <c r="F430" i="57"/>
  <c r="A512" i="57"/>
  <c r="F512" i="57" s="1"/>
  <c r="F397" i="59"/>
  <c r="A479" i="59"/>
  <c r="F450" i="47"/>
  <c r="A481" i="56"/>
  <c r="F399" i="56"/>
  <c r="A373" i="52"/>
  <c r="F291" i="52"/>
  <c r="F315" i="52"/>
  <c r="A397" i="52"/>
  <c r="A377" i="57"/>
  <c r="F295" i="57"/>
  <c r="F397" i="55"/>
  <c r="A479" i="55"/>
  <c r="A412" i="52"/>
  <c r="F330" i="52"/>
  <c r="F338" i="59"/>
  <c r="A420" i="59"/>
  <c r="F276" i="51"/>
  <c r="A358" i="51"/>
  <c r="A506" i="50"/>
  <c r="F506" i="50" s="1"/>
  <c r="F424" i="50"/>
  <c r="A454" i="55"/>
  <c r="F372" i="55"/>
  <c r="F413" i="58"/>
  <c r="A495" i="58"/>
  <c r="A525" i="57"/>
  <c r="F525" i="57" s="1"/>
  <c r="F443" i="57"/>
  <c r="A552" i="51"/>
  <c r="F552" i="51" s="1"/>
  <c r="F470" i="51"/>
  <c r="A401" i="55"/>
  <c r="F319" i="55"/>
  <c r="F404" i="59"/>
  <c r="A486" i="59"/>
  <c r="A399" i="58"/>
  <c r="F317" i="58"/>
  <c r="A460" i="59"/>
  <c r="F378" i="59"/>
  <c r="F376" i="55"/>
  <c r="A458" i="55"/>
  <c r="F257" i="57"/>
  <c r="A339" i="57"/>
  <c r="A332" i="48"/>
  <c r="F250" i="48"/>
  <c r="F284" i="58"/>
  <c r="A366" i="58"/>
  <c r="A446" i="48"/>
  <c r="F364" i="48"/>
  <c r="F387" i="49"/>
  <c r="A469" i="49"/>
  <c r="A551" i="54"/>
  <c r="F551" i="54" s="1"/>
  <c r="F469" i="54"/>
  <c r="F318" i="57"/>
  <c r="A400" i="57"/>
  <c r="A334" i="53"/>
  <c r="F252" i="53"/>
  <c r="F365" i="53"/>
  <c r="A447" i="53"/>
  <c r="F390" i="53"/>
  <c r="A472" i="53"/>
  <c r="A420" i="52"/>
  <c r="F338" i="52"/>
  <c r="F380" i="47"/>
  <c r="A462" i="47"/>
  <c r="F402" i="50"/>
  <c r="A484" i="50"/>
  <c r="A333" i="48"/>
  <c r="F251" i="48"/>
  <c r="A423" i="53"/>
  <c r="F341" i="53"/>
  <c r="A372" i="49"/>
  <c r="F290" i="49"/>
  <c r="F386" i="52"/>
  <c r="A468" i="52"/>
  <c r="A359" i="58"/>
  <c r="F277" i="58"/>
  <c r="A423" i="57"/>
  <c r="F341" i="57"/>
  <c r="A379" i="55"/>
  <c r="F297" i="55"/>
  <c r="F340" i="52"/>
  <c r="A422" i="52"/>
  <c r="F346" i="57"/>
  <c r="A428" i="57"/>
  <c r="F297" i="53"/>
  <c r="A379" i="53"/>
  <c r="F329" i="57"/>
  <c r="A411" i="57"/>
  <c r="A354" i="59"/>
  <c r="F272" i="59"/>
  <c r="F420" i="50"/>
  <c r="A502" i="50"/>
  <c r="F502" i="50" s="1"/>
  <c r="A365" i="56"/>
  <c r="F283" i="56"/>
  <c r="F266" i="51"/>
  <c r="A348" i="51"/>
  <c r="A434" i="48"/>
  <c r="F352" i="48"/>
  <c r="F389" i="51"/>
  <c r="A471" i="51"/>
  <c r="A445" i="53"/>
  <c r="F363" i="53"/>
  <c r="F289" i="53"/>
  <c r="A371" i="53"/>
  <c r="F443" i="55"/>
  <c r="A525" i="55"/>
  <c r="F525" i="55" s="1"/>
  <c r="A555" i="55"/>
  <c r="F555" i="55" s="1"/>
  <c r="F473" i="55"/>
  <c r="A430" i="47"/>
  <c r="F348" i="47"/>
  <c r="A530" i="52"/>
  <c r="F530" i="52" s="1"/>
  <c r="F448" i="52"/>
  <c r="F315" i="57"/>
  <c r="A397" i="57"/>
  <c r="A359" i="47"/>
  <c r="F277" i="47"/>
  <c r="A347" i="59"/>
  <c r="F265" i="59"/>
  <c r="F352" i="47"/>
  <c r="A434" i="47"/>
  <c r="F281" i="55"/>
  <c r="A363" i="55"/>
  <c r="A559" i="59"/>
  <c r="F559" i="59" s="1"/>
  <c r="F477" i="59"/>
  <c r="F335" i="58"/>
  <c r="A417" i="58"/>
  <c r="F437" i="58"/>
  <c r="A519" i="58"/>
  <c r="F519" i="58" s="1"/>
  <c r="F293" i="47"/>
  <c r="A375" i="47"/>
  <c r="A380" i="49"/>
  <c r="F298" i="49"/>
  <c r="F486" i="52"/>
  <c r="A568" i="52"/>
  <c r="F568" i="52" s="1"/>
  <c r="F444" i="56"/>
  <c r="A526" i="56"/>
  <c r="F526" i="56" s="1"/>
  <c r="F432" i="51"/>
  <c r="A514" i="51"/>
  <c r="F514" i="51" s="1"/>
  <c r="F320" i="56"/>
  <c r="A402" i="56"/>
  <c r="A442" i="50"/>
  <c r="F360" i="50"/>
  <c r="A412" i="53"/>
  <c r="F330" i="53"/>
  <c r="F379" i="50"/>
  <c r="A461" i="50"/>
  <c r="A351" i="50"/>
  <c r="F269" i="50"/>
  <c r="A477" i="55"/>
  <c r="F395" i="55"/>
  <c r="A514" i="58"/>
  <c r="F514" i="58" s="1"/>
  <c r="F432" i="58"/>
  <c r="A393" i="59"/>
  <c r="F311" i="59"/>
  <c r="F483" i="57"/>
  <c r="A565" i="57"/>
  <c r="F565" i="57" s="1"/>
  <c r="F440" i="48"/>
  <c r="A522" i="48"/>
  <c r="F522" i="48" s="1"/>
  <c r="A540" i="51"/>
  <c r="F540" i="51" s="1"/>
  <c r="F458" i="51"/>
  <c r="A342" i="53"/>
  <c r="F260" i="53"/>
  <c r="A364" i="56"/>
  <c r="F282" i="56"/>
  <c r="F303" i="49"/>
  <c r="A385" i="49"/>
  <c r="A476" i="58"/>
  <c r="F394" i="58"/>
  <c r="A495" i="48"/>
  <c r="F413" i="48"/>
  <c r="F287" i="57"/>
  <c r="A369" i="57"/>
  <c r="A497" i="55"/>
  <c r="F497" i="55" s="1"/>
  <c r="F415" i="55"/>
  <c r="A394" i="48"/>
  <c r="F312" i="48"/>
  <c r="F413" i="56"/>
  <c r="A495" i="56"/>
  <c r="A545" i="51"/>
  <c r="F545" i="51" s="1"/>
  <c r="F463" i="51"/>
  <c r="F394" i="57"/>
  <c r="A476" i="57"/>
  <c r="A488" i="57"/>
  <c r="F406" i="57"/>
  <c r="A368" i="52"/>
  <c r="F286" i="52"/>
  <c r="A410" i="51"/>
  <c r="F328" i="51"/>
  <c r="A438" i="54"/>
  <c r="F356" i="54"/>
  <c r="F395" i="57"/>
  <c r="A477" i="57"/>
  <c r="A444" i="57"/>
  <c r="F362" i="57"/>
  <c r="F368" i="58"/>
  <c r="A450" i="58"/>
  <c r="A485" i="56"/>
  <c r="F403" i="56"/>
  <c r="A367" i="57"/>
  <c r="F285" i="57"/>
  <c r="F439" i="58"/>
  <c r="A521" i="58"/>
  <c r="F521" i="58" s="1"/>
  <c r="F269" i="57"/>
  <c r="A351" i="57"/>
  <c r="A406" i="53"/>
  <c r="F324" i="53"/>
  <c r="F312" i="55"/>
  <c r="A394" i="55"/>
  <c r="F407" i="56"/>
  <c r="A489" i="56"/>
  <c r="A483" i="56"/>
  <c r="F401" i="56"/>
  <c r="A346" i="53"/>
  <c r="F264" i="53"/>
  <c r="F250" i="47"/>
  <c r="A332" i="47"/>
  <c r="F309" i="58"/>
  <c r="A391" i="58"/>
  <c r="F447" i="57"/>
  <c r="A529" i="57"/>
  <c r="F529" i="57" s="1"/>
  <c r="A438" i="48"/>
  <c r="F356" i="48"/>
  <c r="F382" i="55"/>
  <c r="A464" i="55"/>
  <c r="F264" i="47"/>
  <c r="A346" i="47"/>
  <c r="A571" i="52"/>
  <c r="F571" i="52" s="1"/>
  <c r="F489" i="52"/>
  <c r="F388" i="52"/>
  <c r="A470" i="52"/>
  <c r="A340" i="56"/>
  <c r="F258" i="56"/>
  <c r="A510" i="59"/>
  <c r="F510" i="59" s="1"/>
  <c r="F428" i="59"/>
  <c r="A491" i="48"/>
  <c r="F409" i="48"/>
  <c r="F338" i="58"/>
  <c r="A420" i="58"/>
  <c r="F365" i="52"/>
  <c r="A447" i="52"/>
  <c r="A487" i="57"/>
  <c r="F405" i="57"/>
  <c r="F315" i="58"/>
  <c r="A397" i="58"/>
  <c r="A421" i="51"/>
  <c r="F339" i="51"/>
  <c r="A396" i="51"/>
  <c r="F314" i="51"/>
  <c r="A418" i="53"/>
  <c r="F336" i="53"/>
  <c r="F372" i="48"/>
  <c r="A454" i="48"/>
  <c r="F426" i="55"/>
  <c r="A508" i="55"/>
  <c r="F508" i="55" s="1"/>
  <c r="F439" i="48"/>
  <c r="A521" i="48"/>
  <c r="F521" i="48" s="1"/>
  <c r="A375" i="49"/>
  <c r="F293" i="49"/>
  <c r="A390" i="48"/>
  <c r="F308" i="48"/>
  <c r="A436" i="54"/>
  <c r="F354" i="54"/>
  <c r="A465" i="56"/>
  <c r="F383" i="56"/>
  <c r="A477" i="50"/>
  <c r="F395" i="50"/>
  <c r="F402" i="49"/>
  <c r="A484" i="49"/>
  <c r="A348" i="50"/>
  <c r="F266" i="50"/>
  <c r="A453" i="48"/>
  <c r="F371" i="48"/>
  <c r="A403" i="52"/>
  <c r="F321" i="52"/>
  <c r="A470" i="48"/>
  <c r="F388" i="48"/>
  <c r="F361" i="50"/>
  <c r="A443" i="50"/>
  <c r="A558" i="47"/>
  <c r="F558" i="47" s="1"/>
  <c r="F476" i="47"/>
  <c r="F293" i="52"/>
  <c r="A375" i="52"/>
  <c r="F471" i="59"/>
  <c r="A553" i="59"/>
  <c r="F553" i="59" s="1"/>
  <c r="A484" i="58"/>
  <c r="F402" i="58"/>
  <c r="A387" i="47"/>
  <c r="F305" i="47"/>
  <c r="A503" i="56"/>
  <c r="F503" i="56" s="1"/>
  <c r="F421" i="56"/>
  <c r="A446" i="59"/>
  <c r="F364" i="59"/>
  <c r="F397" i="49"/>
  <c r="A479" i="49"/>
  <c r="F271" i="49"/>
  <c r="A353" i="49"/>
  <c r="A402" i="57"/>
  <c r="F320" i="57"/>
  <c r="F352" i="59"/>
  <c r="A434" i="59"/>
  <c r="A432" i="53"/>
  <c r="F350" i="53"/>
  <c r="F317" i="47"/>
  <c r="A399" i="47"/>
  <c r="A335" i="49"/>
  <c r="F253" i="49"/>
  <c r="A470" i="53"/>
  <c r="F388" i="53"/>
  <c r="A377" i="48"/>
  <c r="F295" i="48"/>
  <c r="F261" i="53"/>
  <c r="A343" i="53"/>
  <c r="A539" i="51"/>
  <c r="F539" i="51" s="1"/>
  <c r="F457" i="51"/>
  <c r="F269" i="54"/>
  <c r="A351" i="54"/>
  <c r="A374" i="55"/>
  <c r="F292" i="55"/>
  <c r="A517" i="58"/>
  <c r="F517" i="58" s="1"/>
  <c r="F435" i="58"/>
  <c r="A481" i="53"/>
  <c r="F399" i="53"/>
  <c r="A392" i="55"/>
  <c r="F310" i="55"/>
  <c r="F349" i="53"/>
  <c r="A431" i="53"/>
  <c r="F380" i="59"/>
  <c r="A462" i="59"/>
  <c r="A390" i="55"/>
  <c r="F308" i="55"/>
  <c r="A450" i="50"/>
  <c r="F368" i="50"/>
  <c r="F467" i="47"/>
  <c r="A549" i="47"/>
  <c r="F549" i="47" s="1"/>
  <c r="F413" i="54"/>
  <c r="A495" i="54"/>
  <c r="F296" i="54"/>
  <c r="A378" i="54"/>
  <c r="A364" i="57"/>
  <c r="F282" i="57"/>
  <c r="A418" i="59"/>
  <c r="F336" i="59"/>
  <c r="A356" i="58"/>
  <c r="F274" i="58"/>
  <c r="F276" i="53"/>
  <c r="A358" i="53"/>
  <c r="A479" i="47"/>
  <c r="F397" i="47"/>
  <c r="A334" i="59"/>
  <c r="F252" i="59"/>
  <c r="F396" i="48"/>
  <c r="A478" i="48"/>
  <c r="A394" i="51"/>
  <c r="F312" i="51"/>
  <c r="F374" i="50"/>
  <c r="A456" i="50"/>
  <c r="A379" i="54"/>
  <c r="F297" i="54"/>
  <c r="A339" i="49"/>
  <c r="F257" i="49"/>
  <c r="A459" i="47"/>
  <c r="F377" i="47"/>
  <c r="F347" i="56"/>
  <c r="A429" i="56"/>
  <c r="F269" i="53"/>
  <c r="A351" i="53"/>
  <c r="F318" i="50"/>
  <c r="A400" i="50"/>
  <c r="F282" i="53"/>
  <c r="A364" i="53"/>
  <c r="F393" i="55"/>
  <c r="A475" i="55"/>
  <c r="A574" i="57"/>
  <c r="F574" i="57" s="1"/>
  <c r="F492" i="57"/>
  <c r="A440" i="49"/>
  <c r="F358" i="49"/>
  <c r="A493" i="59"/>
  <c r="F411" i="59"/>
  <c r="A492" i="58"/>
  <c r="F410" i="58"/>
  <c r="F371" i="50" l="1"/>
  <c r="A453" i="57"/>
  <c r="F409" i="58"/>
  <c r="A490" i="56"/>
  <c r="A457" i="56"/>
  <c r="F373" i="56"/>
  <c r="F366" i="53"/>
  <c r="A451" i="52"/>
  <c r="A533" i="52" s="1"/>
  <c r="F533" i="52" s="1"/>
  <c r="A462" i="52"/>
  <c r="F462" i="52" s="1"/>
  <c r="F336" i="52"/>
  <c r="A514" i="49"/>
  <c r="F514" i="49" s="1"/>
  <c r="A478" i="47"/>
  <c r="F468" i="57"/>
  <c r="A429" i="54"/>
  <c r="F429" i="54" s="1"/>
  <c r="F348" i="54"/>
  <c r="A561" i="48"/>
  <c r="F561" i="48" s="1"/>
  <c r="F377" i="58"/>
  <c r="F352" i="58"/>
  <c r="F364" i="54"/>
  <c r="A546" i="57"/>
  <c r="F546" i="57" s="1"/>
  <c r="F353" i="56"/>
  <c r="A478" i="56"/>
  <c r="A560" i="56" s="1"/>
  <c r="F560" i="56" s="1"/>
  <c r="A537" i="47"/>
  <c r="F537" i="47" s="1"/>
  <c r="F372" i="53"/>
  <c r="A522" i="52"/>
  <c r="F522" i="52" s="1"/>
  <c r="F406" i="48"/>
  <c r="F438" i="55"/>
  <c r="A446" i="55"/>
  <c r="F446" i="55" s="1"/>
  <c r="F492" i="55"/>
  <c r="F410" i="55"/>
  <c r="A428" i="54"/>
  <c r="A510" i="54" s="1"/>
  <c r="F510" i="54" s="1"/>
  <c r="A489" i="53"/>
  <c r="A571" i="53" s="1"/>
  <c r="F571" i="53" s="1"/>
  <c r="A559" i="52"/>
  <c r="F559" i="52" s="1"/>
  <c r="A455" i="49"/>
  <c r="F455" i="49" s="1"/>
  <c r="A418" i="47"/>
  <c r="F418" i="47" s="1"/>
  <c r="F416" i="56"/>
  <c r="F396" i="55"/>
  <c r="A416" i="52"/>
  <c r="F416" i="52" s="1"/>
  <c r="A481" i="51"/>
  <c r="A563" i="51" s="1"/>
  <c r="F563" i="51" s="1"/>
  <c r="A460" i="51"/>
  <c r="F460" i="51" s="1"/>
  <c r="A500" i="49"/>
  <c r="F500" i="49" s="1"/>
  <c r="A490" i="48"/>
  <c r="A572" i="48" s="1"/>
  <c r="F572" i="48" s="1"/>
  <c r="A456" i="54"/>
  <c r="F456" i="54" s="1"/>
  <c r="F338" i="53"/>
  <c r="A498" i="49"/>
  <c r="F498" i="49" s="1"/>
  <c r="F423" i="49"/>
  <c r="A442" i="51"/>
  <c r="A524" i="51" s="1"/>
  <c r="F524" i="51" s="1"/>
  <c r="A576" i="50"/>
  <c r="F576" i="50" s="1"/>
  <c r="A546" i="48"/>
  <c r="F546" i="48" s="1"/>
  <c r="F391" i="56"/>
  <c r="F353" i="54"/>
  <c r="A468" i="53"/>
  <c r="A550" i="53" s="1"/>
  <c r="F550" i="53" s="1"/>
  <c r="A531" i="48"/>
  <c r="F531" i="48" s="1"/>
  <c r="A509" i="47"/>
  <c r="F509" i="47" s="1"/>
  <c r="A499" i="56"/>
  <c r="F499" i="56" s="1"/>
  <c r="F341" i="49"/>
  <c r="F369" i="47"/>
  <c r="A524" i="47"/>
  <c r="F524" i="47" s="1"/>
  <c r="F472" i="52"/>
  <c r="A433" i="52"/>
  <c r="F433" i="52" s="1"/>
  <c r="A495" i="52"/>
  <c r="F495" i="52" s="1"/>
  <c r="A506" i="52"/>
  <c r="F506" i="52" s="1"/>
  <c r="F380" i="48"/>
  <c r="F466" i="47"/>
  <c r="A576" i="47"/>
  <c r="F576" i="47" s="1"/>
  <c r="F397" i="51"/>
  <c r="F385" i="51"/>
  <c r="A433" i="55"/>
  <c r="F351" i="55"/>
  <c r="A575" i="53"/>
  <c r="F575" i="53" s="1"/>
  <c r="A456" i="49"/>
  <c r="F374" i="49"/>
  <c r="F436" i="47"/>
  <c r="A566" i="47"/>
  <c r="F566" i="47" s="1"/>
  <c r="A459" i="55"/>
  <c r="F377" i="55"/>
  <c r="A435" i="55"/>
  <c r="F353" i="55"/>
  <c r="A484" i="54"/>
  <c r="F402" i="54"/>
  <c r="F335" i="52"/>
  <c r="A417" i="52"/>
  <c r="A431" i="52"/>
  <c r="F349" i="52"/>
  <c r="F488" i="51"/>
  <c r="A570" i="51"/>
  <c r="F570" i="51" s="1"/>
  <c r="A564" i="51"/>
  <c r="F564" i="51" s="1"/>
  <c r="F482" i="51"/>
  <c r="F409" i="50"/>
  <c r="A491" i="50"/>
  <c r="A547" i="49"/>
  <c r="F547" i="49" s="1"/>
  <c r="A484" i="59"/>
  <c r="F402" i="59"/>
  <c r="A514" i="59"/>
  <c r="F514" i="59" s="1"/>
  <c r="F432" i="59"/>
  <c r="F413" i="59"/>
  <c r="A495" i="59"/>
  <c r="A436" i="58"/>
  <c r="F354" i="58"/>
  <c r="F365" i="58"/>
  <c r="A447" i="58"/>
  <c r="F493" i="58"/>
  <c r="A575" i="58"/>
  <c r="F575" i="58" s="1"/>
  <c r="F381" i="58"/>
  <c r="A463" i="58"/>
  <c r="A471" i="58"/>
  <c r="F389" i="58"/>
  <c r="A485" i="58"/>
  <c r="F403" i="58"/>
  <c r="F376" i="57"/>
  <c r="A458" i="57"/>
  <c r="A471" i="57"/>
  <c r="F389" i="57"/>
  <c r="F403" i="57"/>
  <c r="A485" i="57"/>
  <c r="A534" i="57"/>
  <c r="F534" i="57" s="1"/>
  <c r="F452" i="57"/>
  <c r="F340" i="57"/>
  <c r="A422" i="57"/>
  <c r="F461" i="57"/>
  <c r="A543" i="57"/>
  <c r="F543" i="57" s="1"/>
  <c r="A495" i="57"/>
  <c r="F413" i="57"/>
  <c r="F436" i="56"/>
  <c r="A518" i="56"/>
  <c r="F518" i="56" s="1"/>
  <c r="A449" i="56"/>
  <c r="F367" i="56"/>
  <c r="A448" i="56"/>
  <c r="F366" i="56"/>
  <c r="A469" i="56"/>
  <c r="F387" i="56"/>
  <c r="F473" i="56"/>
  <c r="A555" i="56"/>
  <c r="F555" i="56" s="1"/>
  <c r="A554" i="56"/>
  <c r="F554" i="56" s="1"/>
  <c r="F472" i="56"/>
  <c r="A454" i="56"/>
  <c r="F372" i="56"/>
  <c r="F382" i="56"/>
  <c r="A464" i="56"/>
  <c r="F375" i="55"/>
  <c r="A457" i="55"/>
  <c r="A489" i="55"/>
  <c r="F407" i="55"/>
  <c r="A549" i="55"/>
  <c r="F549" i="55" s="1"/>
  <c r="F467" i="55"/>
  <c r="A499" i="55"/>
  <c r="F499" i="55" s="1"/>
  <c r="F417" i="55"/>
  <c r="A414" i="55"/>
  <c r="F332" i="55"/>
  <c r="F455" i="55"/>
  <c r="A537" i="55"/>
  <c r="F537" i="55" s="1"/>
  <c r="F358" i="55"/>
  <c r="A440" i="55"/>
  <c r="A463" i="55"/>
  <c r="F381" i="55"/>
  <c r="F422" i="54"/>
  <c r="A449" i="54"/>
  <c r="F367" i="54"/>
  <c r="A560" i="54"/>
  <c r="F560" i="54" s="1"/>
  <c r="F478" i="54"/>
  <c r="A463" i="54"/>
  <c r="F381" i="54"/>
  <c r="A544" i="54"/>
  <c r="F544" i="54" s="1"/>
  <c r="F462" i="54"/>
  <c r="A492" i="54"/>
  <c r="F410" i="54"/>
  <c r="F369" i="54"/>
  <c r="A451" i="54"/>
  <c r="A491" i="54"/>
  <c r="F409" i="54"/>
  <c r="A476" i="54"/>
  <c r="F394" i="54"/>
  <c r="F475" i="54"/>
  <c r="A557" i="54"/>
  <c r="F557" i="54" s="1"/>
  <c r="F385" i="53"/>
  <c r="A467" i="53"/>
  <c r="A430" i="53"/>
  <c r="F348" i="53"/>
  <c r="A442" i="53"/>
  <c r="F360" i="53"/>
  <c r="A539" i="53"/>
  <c r="F539" i="53" s="1"/>
  <c r="F457" i="53"/>
  <c r="F401" i="53"/>
  <c r="A483" i="53"/>
  <c r="F353" i="53"/>
  <c r="A435" i="53"/>
  <c r="A480" i="53"/>
  <c r="F398" i="53"/>
  <c r="A421" i="53"/>
  <c r="F339" i="53"/>
  <c r="F384" i="53"/>
  <c r="A466" i="53"/>
  <c r="A461" i="52"/>
  <c r="F379" i="52"/>
  <c r="A426" i="52"/>
  <c r="F344" i="52"/>
  <c r="A496" i="52"/>
  <c r="F496" i="52" s="1"/>
  <c r="F414" i="52"/>
  <c r="F408" i="52"/>
  <c r="A490" i="52"/>
  <c r="F374" i="52"/>
  <c r="A456" i="52"/>
  <c r="A542" i="52"/>
  <c r="F542" i="52" s="1"/>
  <c r="F460" i="52"/>
  <c r="F454" i="52"/>
  <c r="A536" i="52"/>
  <c r="F536" i="52" s="1"/>
  <c r="A467" i="52"/>
  <c r="F385" i="52"/>
  <c r="F396" i="52"/>
  <c r="A478" i="52"/>
  <c r="F360" i="52"/>
  <c r="A442" i="52"/>
  <c r="F446" i="52"/>
  <c r="A528" i="52"/>
  <c r="F528" i="52" s="1"/>
  <c r="F409" i="52"/>
  <c r="A491" i="52"/>
  <c r="F412" i="51"/>
  <c r="A494" i="51"/>
  <c r="F473" i="51"/>
  <c r="A555" i="51"/>
  <c r="F555" i="51" s="1"/>
  <c r="F386" i="51"/>
  <c r="A468" i="51"/>
  <c r="A429" i="51"/>
  <c r="F347" i="51"/>
  <c r="A557" i="51"/>
  <c r="F557" i="51" s="1"/>
  <c r="F475" i="51"/>
  <c r="F456" i="51"/>
  <c r="A538" i="51"/>
  <c r="F538" i="51" s="1"/>
  <c r="F452" i="51"/>
  <c r="A534" i="51"/>
  <c r="F534" i="51" s="1"/>
  <c r="A488" i="50"/>
  <c r="F406" i="50"/>
  <c r="F415" i="50"/>
  <c r="A497" i="50"/>
  <c r="F497" i="50" s="1"/>
  <c r="F460" i="50"/>
  <c r="A542" i="50"/>
  <c r="F542" i="50" s="1"/>
  <c r="A510" i="50"/>
  <c r="F510" i="50" s="1"/>
  <c r="F428" i="50"/>
  <c r="F382" i="50"/>
  <c r="A464" i="50"/>
  <c r="A469" i="50"/>
  <c r="F387" i="50"/>
  <c r="F391" i="50"/>
  <c r="A473" i="50"/>
  <c r="A533" i="50"/>
  <c r="F533" i="50" s="1"/>
  <c r="F451" i="50"/>
  <c r="A509" i="50"/>
  <c r="F509" i="50" s="1"/>
  <c r="F427" i="50"/>
  <c r="F416" i="50"/>
  <c r="A498" i="50"/>
  <c r="F498" i="50" s="1"/>
  <c r="A485" i="50"/>
  <c r="F403" i="50"/>
  <c r="F479" i="50"/>
  <c r="A561" i="50"/>
  <c r="F561" i="50" s="1"/>
  <c r="A575" i="50"/>
  <c r="F575" i="50" s="1"/>
  <c r="F493" i="50"/>
  <c r="A426" i="49"/>
  <c r="F344" i="49"/>
  <c r="A446" i="49"/>
  <c r="A528" i="49" s="1"/>
  <c r="F528" i="49" s="1"/>
  <c r="F377" i="49"/>
  <c r="A459" i="49"/>
  <c r="F405" i="49"/>
  <c r="A487" i="49"/>
  <c r="A546" i="49"/>
  <c r="F546" i="49" s="1"/>
  <c r="F464" i="49"/>
  <c r="F388" i="49"/>
  <c r="A470" i="49"/>
  <c r="A519" i="49"/>
  <c r="F519" i="49" s="1"/>
  <c r="F437" i="49"/>
  <c r="F332" i="49"/>
  <c r="A414" i="49"/>
  <c r="A495" i="49"/>
  <c r="F413" i="49"/>
  <c r="A441" i="49"/>
  <c r="F359" i="49"/>
  <c r="A449" i="49"/>
  <c r="F367" i="49"/>
  <c r="F392" i="49"/>
  <c r="A474" i="49"/>
  <c r="A427" i="48"/>
  <c r="F427" i="48" s="1"/>
  <c r="A559" i="48"/>
  <c r="F559" i="48" s="1"/>
  <c r="F477" i="48"/>
  <c r="F342" i="48"/>
  <c r="A424" i="48"/>
  <c r="A568" i="48"/>
  <c r="F568" i="48" s="1"/>
  <c r="F486" i="48"/>
  <c r="A492" i="48"/>
  <c r="F410" i="48"/>
  <c r="F360" i="48"/>
  <c r="A442" i="48"/>
  <c r="A556" i="48"/>
  <c r="F556" i="48" s="1"/>
  <c r="F474" i="48"/>
  <c r="F356" i="47"/>
  <c r="A438" i="47"/>
  <c r="A529" i="47"/>
  <c r="F529" i="47" s="1"/>
  <c r="F447" i="47"/>
  <c r="F406" i="47"/>
  <c r="A488" i="47"/>
  <c r="A489" i="47"/>
  <c r="F407" i="47"/>
  <c r="A483" i="47"/>
  <c r="F401" i="47"/>
  <c r="A491" i="47"/>
  <c r="F409" i="47"/>
  <c r="A473" i="47"/>
  <c r="F391" i="47"/>
  <c r="F363" i="47"/>
  <c r="A445" i="47"/>
  <c r="F355" i="47"/>
  <c r="A437" i="47"/>
  <c r="F361" i="47"/>
  <c r="A443" i="47"/>
  <c r="A426" i="47"/>
  <c r="F344" i="47"/>
  <c r="F342" i="47"/>
  <c r="A424" i="47"/>
  <c r="A460" i="49"/>
  <c r="F378" i="49"/>
  <c r="A457" i="47"/>
  <c r="F375" i="47"/>
  <c r="A475" i="59"/>
  <c r="F393" i="59"/>
  <c r="F334" i="59"/>
  <c r="A416" i="59"/>
  <c r="A566" i="58"/>
  <c r="F566" i="58" s="1"/>
  <c r="F484" i="58"/>
  <c r="F406" i="53"/>
  <c r="A488" i="53"/>
  <c r="A472" i="55"/>
  <c r="F390" i="55"/>
  <c r="A535" i="50"/>
  <c r="F535" i="50" s="1"/>
  <c r="F453" i="50"/>
  <c r="A445" i="55"/>
  <c r="F363" i="55"/>
  <c r="A522" i="49"/>
  <c r="F522" i="49" s="1"/>
  <c r="F440" i="49"/>
  <c r="A500" i="53"/>
  <c r="F500" i="53" s="1"/>
  <c r="F418" i="53"/>
  <c r="F397" i="57"/>
  <c r="A479" i="57"/>
  <c r="F368" i="52"/>
  <c r="A450" i="52"/>
  <c r="A544" i="48"/>
  <c r="F544" i="48" s="1"/>
  <c r="F462" i="48"/>
  <c r="F488" i="48"/>
  <c r="A570" i="48"/>
  <c r="F570" i="48" s="1"/>
  <c r="A522" i="47"/>
  <c r="F522" i="47" s="1"/>
  <c r="F440" i="47"/>
  <c r="F426" i="50"/>
  <c r="A508" i="50"/>
  <c r="F508" i="50" s="1"/>
  <c r="F415" i="59"/>
  <c r="A497" i="59"/>
  <c r="F497" i="59" s="1"/>
  <c r="A526" i="51"/>
  <c r="F526" i="51" s="1"/>
  <c r="F444" i="51"/>
  <c r="F444" i="52"/>
  <c r="A526" i="52"/>
  <c r="F526" i="52" s="1"/>
  <c r="A534" i="50"/>
  <c r="F534" i="50" s="1"/>
  <c r="F452" i="50"/>
  <c r="F483" i="50"/>
  <c r="A565" i="50"/>
  <c r="F565" i="50" s="1"/>
  <c r="A516" i="56"/>
  <c r="F516" i="56" s="1"/>
  <c r="F434" i="56"/>
  <c r="F336" i="51"/>
  <c r="A418" i="51"/>
  <c r="F374" i="47"/>
  <c r="A456" i="47"/>
  <c r="F469" i="59"/>
  <c r="A551" i="59"/>
  <c r="F551" i="59" s="1"/>
  <c r="F340" i="48"/>
  <c r="A422" i="48"/>
  <c r="A456" i="53"/>
  <c r="F374" i="53"/>
  <c r="A519" i="56"/>
  <c r="F519" i="56" s="1"/>
  <c r="F437" i="56"/>
  <c r="F486" i="58"/>
  <c r="A568" i="58"/>
  <c r="F568" i="58" s="1"/>
  <c r="F461" i="58"/>
  <c r="A543" i="58"/>
  <c r="F543" i="58" s="1"/>
  <c r="F434" i="58"/>
  <c r="A516" i="58"/>
  <c r="F516" i="58" s="1"/>
  <c r="F364" i="53"/>
  <c r="A446" i="53"/>
  <c r="A541" i="47"/>
  <c r="F541" i="47" s="1"/>
  <c r="F459" i="47"/>
  <c r="A440" i="53"/>
  <c r="F358" i="53"/>
  <c r="A544" i="59"/>
  <c r="F544" i="59" s="1"/>
  <c r="F462" i="59"/>
  <c r="A549" i="51"/>
  <c r="F549" i="51" s="1"/>
  <c r="F467" i="51"/>
  <c r="F477" i="55"/>
  <c r="A559" i="55"/>
  <c r="F559" i="55" s="1"/>
  <c r="F401" i="55"/>
  <c r="A483" i="55"/>
  <c r="A455" i="52"/>
  <c r="F373" i="52"/>
  <c r="A466" i="52"/>
  <c r="F384" i="52"/>
  <c r="A459" i="53"/>
  <c r="F377" i="53"/>
  <c r="F343" i="55"/>
  <c r="A425" i="55"/>
  <c r="F398" i="58"/>
  <c r="A480" i="58"/>
  <c r="A430" i="48"/>
  <c r="F348" i="48"/>
  <c r="A530" i="55"/>
  <c r="F530" i="55" s="1"/>
  <c r="F448" i="55"/>
  <c r="A569" i="59"/>
  <c r="F569" i="59" s="1"/>
  <c r="F487" i="59"/>
  <c r="A535" i="47"/>
  <c r="F535" i="47" s="1"/>
  <c r="F453" i="47"/>
  <c r="F386" i="56"/>
  <c r="A468" i="56"/>
  <c r="F478" i="56"/>
  <c r="F370" i="48"/>
  <c r="A452" i="48"/>
  <c r="A465" i="55"/>
  <c r="F383" i="55"/>
  <c r="A575" i="47"/>
  <c r="F575" i="47" s="1"/>
  <c r="F493" i="47"/>
  <c r="A489" i="48"/>
  <c r="F407" i="48"/>
  <c r="A519" i="50"/>
  <c r="F519" i="50" s="1"/>
  <c r="F437" i="50"/>
  <c r="F454" i="59"/>
  <c r="A536" i="59"/>
  <c r="F536" i="59" s="1"/>
  <c r="A574" i="52"/>
  <c r="F574" i="52" s="1"/>
  <c r="F492" i="52"/>
  <c r="A544" i="53"/>
  <c r="F544" i="53" s="1"/>
  <c r="F462" i="53"/>
  <c r="A486" i="54"/>
  <c r="F404" i="54"/>
  <c r="A510" i="57"/>
  <c r="F510" i="57" s="1"/>
  <c r="F428" i="57"/>
  <c r="A457" i="52"/>
  <c r="F375" i="52"/>
  <c r="F446" i="48"/>
  <c r="A528" i="48"/>
  <c r="F528" i="48" s="1"/>
  <c r="F431" i="51"/>
  <c r="A513" i="51"/>
  <c r="F513" i="51" s="1"/>
  <c r="A478" i="50"/>
  <c r="F396" i="50"/>
  <c r="F427" i="51"/>
  <c r="A509" i="51"/>
  <c r="F509" i="51" s="1"/>
  <c r="A494" i="57"/>
  <c r="F412" i="57"/>
  <c r="A472" i="57"/>
  <c r="F390" i="57"/>
  <c r="F470" i="56"/>
  <c r="A552" i="56"/>
  <c r="F552" i="56" s="1"/>
  <c r="F478" i="48"/>
  <c r="A560" i="48"/>
  <c r="F560" i="48" s="1"/>
  <c r="F397" i="58"/>
  <c r="A479" i="58"/>
  <c r="A573" i="48"/>
  <c r="F573" i="48" s="1"/>
  <c r="F491" i="48"/>
  <c r="F495" i="56"/>
  <c r="A577" i="56"/>
  <c r="F577" i="56" s="1"/>
  <c r="A481" i="47"/>
  <c r="F399" i="47"/>
  <c r="A522" i="50"/>
  <c r="F522" i="50" s="1"/>
  <c r="F440" i="50"/>
  <c r="F486" i="49"/>
  <c r="A568" i="49"/>
  <c r="F568" i="49" s="1"/>
  <c r="F446" i="54"/>
  <c r="A528" i="54"/>
  <c r="F528" i="54" s="1"/>
  <c r="A465" i="59"/>
  <c r="F383" i="59"/>
  <c r="F482" i="59"/>
  <c r="A564" i="59"/>
  <c r="F564" i="59" s="1"/>
  <c r="F366" i="49"/>
  <c r="A448" i="49"/>
  <c r="A516" i="57"/>
  <c r="F516" i="57" s="1"/>
  <c r="F434" i="57"/>
  <c r="A478" i="51"/>
  <c r="F396" i="51"/>
  <c r="F487" i="57"/>
  <c r="A569" i="57"/>
  <c r="F569" i="57" s="1"/>
  <c r="A501" i="48"/>
  <c r="F501" i="48" s="1"/>
  <c r="F419" i="48"/>
  <c r="A462" i="49"/>
  <c r="F380" i="49"/>
  <c r="F365" i="56"/>
  <c r="A447" i="56"/>
  <c r="F379" i="55"/>
  <c r="A461" i="55"/>
  <c r="F400" i="57"/>
  <c r="A482" i="57"/>
  <c r="A440" i="51"/>
  <c r="F358" i="51"/>
  <c r="A442" i="49"/>
  <c r="F360" i="49"/>
  <c r="A446" i="58"/>
  <c r="F364" i="58"/>
  <c r="F334" i="51"/>
  <c r="A416" i="51"/>
  <c r="A541" i="56"/>
  <c r="F541" i="56" s="1"/>
  <c r="F459" i="56"/>
  <c r="A441" i="56"/>
  <c r="F359" i="56"/>
  <c r="A490" i="54"/>
  <c r="F408" i="54"/>
  <c r="F455" i="54"/>
  <c r="A537" i="54"/>
  <c r="F537" i="54" s="1"/>
  <c r="F393" i="52"/>
  <c r="A475" i="52"/>
  <c r="A466" i="57"/>
  <c r="F384" i="57"/>
  <c r="F383" i="51"/>
  <c r="A465" i="51"/>
  <c r="A562" i="50"/>
  <c r="F562" i="50" s="1"/>
  <c r="F480" i="50"/>
  <c r="A527" i="50"/>
  <c r="F527" i="50" s="1"/>
  <c r="F445" i="50"/>
  <c r="A507" i="54"/>
  <c r="F507" i="54" s="1"/>
  <c r="F425" i="54"/>
  <c r="F362" i="55"/>
  <c r="A444" i="55"/>
  <c r="A423" i="47"/>
  <c r="F341" i="47"/>
  <c r="A531" i="59"/>
  <c r="F531" i="59" s="1"/>
  <c r="F449" i="59"/>
  <c r="F386" i="54"/>
  <c r="A468" i="54"/>
  <c r="A416" i="58"/>
  <c r="F334" i="58"/>
  <c r="A561" i="49"/>
  <c r="F561" i="49" s="1"/>
  <c r="F479" i="49"/>
  <c r="F391" i="58"/>
  <c r="A473" i="58"/>
  <c r="A558" i="58"/>
  <c r="F558" i="58" s="1"/>
  <c r="F476" i="58"/>
  <c r="A448" i="58"/>
  <c r="F366" i="58"/>
  <c r="A424" i="51"/>
  <c r="F342" i="51"/>
  <c r="A516" i="52"/>
  <c r="F516" i="52" s="1"/>
  <c r="F434" i="52"/>
  <c r="A508" i="53"/>
  <c r="F508" i="53" s="1"/>
  <c r="F426" i="53"/>
  <c r="A493" i="51"/>
  <c r="F411" i="51"/>
  <c r="F419" i="49"/>
  <c r="A501" i="49"/>
  <c r="F501" i="49" s="1"/>
  <c r="F454" i="53"/>
  <c r="A536" i="53"/>
  <c r="F536" i="53" s="1"/>
  <c r="A458" i="48"/>
  <c r="F376" i="48"/>
  <c r="F441" i="59"/>
  <c r="A523" i="59"/>
  <c r="F523" i="59" s="1"/>
  <c r="A575" i="49"/>
  <c r="F575" i="49" s="1"/>
  <c r="F493" i="49"/>
  <c r="F395" i="58"/>
  <c r="A477" i="58"/>
  <c r="F474" i="52"/>
  <c r="A556" i="52"/>
  <c r="F556" i="52" s="1"/>
  <c r="A540" i="58"/>
  <c r="F540" i="58" s="1"/>
  <c r="F458" i="58"/>
  <c r="A450" i="57"/>
  <c r="F368" i="57"/>
  <c r="A555" i="49"/>
  <c r="F555" i="49" s="1"/>
  <c r="F473" i="49"/>
  <c r="A437" i="53"/>
  <c r="F355" i="53"/>
  <c r="A456" i="48"/>
  <c r="F374" i="48"/>
  <c r="A449" i="58"/>
  <c r="F367" i="58"/>
  <c r="F363" i="58"/>
  <c r="A445" i="58"/>
  <c r="A537" i="57"/>
  <c r="F537" i="57" s="1"/>
  <c r="F455" i="57"/>
  <c r="F394" i="52"/>
  <c r="A476" i="52"/>
  <c r="F405" i="54"/>
  <c r="A487" i="54"/>
  <c r="A430" i="55"/>
  <c r="F348" i="55"/>
  <c r="F399" i="52"/>
  <c r="A481" i="52"/>
  <c r="A428" i="53"/>
  <c r="F346" i="53"/>
  <c r="A552" i="58"/>
  <c r="F552" i="58" s="1"/>
  <c r="F470" i="58"/>
  <c r="F493" i="59"/>
  <c r="A575" i="59"/>
  <c r="F575" i="59" s="1"/>
  <c r="F429" i="56"/>
  <c r="A511" i="56"/>
  <c r="F511" i="56" s="1"/>
  <c r="F353" i="49"/>
  <c r="A435" i="49"/>
  <c r="F387" i="47"/>
  <c r="A469" i="47"/>
  <c r="A494" i="52"/>
  <c r="F412" i="52"/>
  <c r="F391" i="48"/>
  <c r="A473" i="48"/>
  <c r="A446" i="57"/>
  <c r="F364" i="57"/>
  <c r="F454" i="48"/>
  <c r="A536" i="48"/>
  <c r="F536" i="48" s="1"/>
  <c r="F438" i="54"/>
  <c r="A520" i="54"/>
  <c r="F520" i="54" s="1"/>
  <c r="F470" i="53"/>
  <c r="A552" i="53"/>
  <c r="F552" i="53" s="1"/>
  <c r="A561" i="47"/>
  <c r="F561" i="47" s="1"/>
  <c r="F479" i="47"/>
  <c r="A520" i="59"/>
  <c r="F520" i="59" s="1"/>
  <c r="F438" i="59"/>
  <c r="F464" i="55"/>
  <c r="A546" i="55"/>
  <c r="F546" i="55" s="1"/>
  <c r="A565" i="56"/>
  <c r="F565" i="56" s="1"/>
  <c r="F483" i="56"/>
  <c r="F371" i="53"/>
  <c r="A453" i="53"/>
  <c r="F486" i="59"/>
  <c r="A568" i="59"/>
  <c r="F568" i="59" s="1"/>
  <c r="F442" i="59"/>
  <c r="A524" i="59"/>
  <c r="F524" i="59" s="1"/>
  <c r="A537" i="56"/>
  <c r="F537" i="56" s="1"/>
  <c r="F455" i="56"/>
  <c r="F379" i="49"/>
  <c r="A461" i="49"/>
  <c r="A438" i="58"/>
  <c r="F356" i="58"/>
  <c r="A430" i="50"/>
  <c r="F348" i="50"/>
  <c r="A570" i="57"/>
  <c r="F570" i="57" s="1"/>
  <c r="F488" i="57"/>
  <c r="A505" i="57"/>
  <c r="F505" i="57" s="1"/>
  <c r="F423" i="57"/>
  <c r="A554" i="53"/>
  <c r="F554" i="53" s="1"/>
  <c r="F472" i="53"/>
  <c r="F437" i="59"/>
  <c r="A519" i="59"/>
  <c r="F519" i="59" s="1"/>
  <c r="F434" i="49"/>
  <c r="A516" i="49"/>
  <c r="F516" i="49" s="1"/>
  <c r="A449" i="47"/>
  <c r="F367" i="47"/>
  <c r="F407" i="54"/>
  <c r="A489" i="54"/>
  <c r="F378" i="53"/>
  <c r="A460" i="53"/>
  <c r="F483" i="51"/>
  <c r="A565" i="51"/>
  <c r="F565" i="51" s="1"/>
  <c r="A424" i="57"/>
  <c r="F342" i="57"/>
  <c r="A530" i="51"/>
  <c r="F530" i="51" s="1"/>
  <c r="F448" i="51"/>
  <c r="F362" i="47"/>
  <c r="A444" i="47"/>
  <c r="F416" i="55"/>
  <c r="A498" i="55"/>
  <c r="F498" i="55" s="1"/>
  <c r="A473" i="53"/>
  <c r="F391" i="53"/>
  <c r="A501" i="53"/>
  <c r="F501" i="53" s="1"/>
  <c r="F419" i="53"/>
  <c r="F484" i="49"/>
  <c r="A566" i="49"/>
  <c r="F566" i="49" s="1"/>
  <c r="A449" i="57"/>
  <c r="F367" i="57"/>
  <c r="A451" i="57"/>
  <c r="F369" i="57"/>
  <c r="F481" i="56"/>
  <c r="A563" i="56"/>
  <c r="F563" i="56" s="1"/>
  <c r="F363" i="49"/>
  <c r="A445" i="49"/>
  <c r="F452" i="58"/>
  <c r="A534" i="58"/>
  <c r="F534" i="58" s="1"/>
  <c r="F384" i="56"/>
  <c r="A466" i="56"/>
  <c r="A422" i="53"/>
  <c r="F340" i="53"/>
  <c r="F350" i="48"/>
  <c r="A432" i="48"/>
  <c r="F443" i="49"/>
  <c r="A525" i="49"/>
  <c r="F525" i="49" s="1"/>
  <c r="A551" i="58"/>
  <c r="F551" i="58" s="1"/>
  <c r="F469" i="58"/>
  <c r="F396" i="59"/>
  <c r="A478" i="59"/>
  <c r="F489" i="51"/>
  <c r="A571" i="51"/>
  <c r="F571" i="51" s="1"/>
  <c r="A552" i="54"/>
  <c r="F552" i="54" s="1"/>
  <c r="F470" i="54"/>
  <c r="A540" i="53"/>
  <c r="F540" i="53" s="1"/>
  <c r="F458" i="53"/>
  <c r="A537" i="50"/>
  <c r="F537" i="50" s="1"/>
  <c r="F455" i="50"/>
  <c r="A448" i="48"/>
  <c r="F366" i="48"/>
  <c r="A558" i="50"/>
  <c r="F558" i="50" s="1"/>
  <c r="F476" i="50"/>
  <c r="F363" i="59"/>
  <c r="A445" i="59"/>
  <c r="F367" i="50"/>
  <c r="A449" i="50"/>
  <c r="F345" i="55"/>
  <c r="A427" i="55"/>
  <c r="A557" i="56"/>
  <c r="F557" i="56" s="1"/>
  <c r="F475" i="56"/>
  <c r="A557" i="58"/>
  <c r="F557" i="58" s="1"/>
  <c r="F475" i="58"/>
  <c r="A485" i="59"/>
  <c r="F403" i="59"/>
  <c r="F450" i="50"/>
  <c r="A532" i="50"/>
  <c r="F532" i="50" s="1"/>
  <c r="A461" i="48"/>
  <c r="F379" i="48"/>
  <c r="A433" i="54"/>
  <c r="F351" i="54"/>
  <c r="A435" i="48"/>
  <c r="F353" i="48"/>
  <c r="F403" i="48"/>
  <c r="A485" i="48"/>
  <c r="A530" i="50"/>
  <c r="F530" i="50" s="1"/>
  <c r="F448" i="50"/>
  <c r="A452" i="49"/>
  <c r="F370" i="49"/>
  <c r="A451" i="58"/>
  <c r="F369" i="58"/>
  <c r="A450" i="56"/>
  <c r="F368" i="56"/>
  <c r="F374" i="55"/>
  <c r="A456" i="55"/>
  <c r="F447" i="52"/>
  <c r="A529" i="52"/>
  <c r="F529" i="52" s="1"/>
  <c r="A461" i="54"/>
  <c r="F379" i="54"/>
  <c r="F481" i="53"/>
  <c r="A563" i="53"/>
  <c r="F563" i="53" s="1"/>
  <c r="F434" i="48"/>
  <c r="A516" i="48"/>
  <c r="F516" i="48" s="1"/>
  <c r="F455" i="51"/>
  <c r="A537" i="51"/>
  <c r="F537" i="51" s="1"/>
  <c r="F442" i="56"/>
  <c r="A524" i="56"/>
  <c r="F524" i="56" s="1"/>
  <c r="A459" i="48"/>
  <c r="F377" i="48"/>
  <c r="A538" i="50"/>
  <c r="F538" i="50" s="1"/>
  <c r="F456" i="50"/>
  <c r="F453" i="48"/>
  <c r="A535" i="48"/>
  <c r="F535" i="48" s="1"/>
  <c r="A476" i="55"/>
  <c r="F394" i="55"/>
  <c r="F348" i="51"/>
  <c r="A430" i="51"/>
  <c r="F461" i="50"/>
  <c r="A543" i="50"/>
  <c r="F543" i="50" s="1"/>
  <c r="A441" i="47"/>
  <c r="F359" i="47"/>
  <c r="F341" i="52"/>
  <c r="A423" i="52"/>
  <c r="A574" i="50"/>
  <c r="F574" i="50" s="1"/>
  <c r="F492" i="50"/>
  <c r="A557" i="55"/>
  <c r="F557" i="55" s="1"/>
  <c r="F475" i="55"/>
  <c r="A446" i="56"/>
  <c r="F364" i="56"/>
  <c r="F460" i="59"/>
  <c r="A542" i="59"/>
  <c r="F542" i="59" s="1"/>
  <c r="F390" i="54"/>
  <c r="A472" i="54"/>
  <c r="A471" i="54"/>
  <c r="F389" i="54"/>
  <c r="F432" i="53"/>
  <c r="A514" i="53"/>
  <c r="F514" i="53" s="1"/>
  <c r="A433" i="57"/>
  <c r="F351" i="57"/>
  <c r="A502" i="52"/>
  <c r="F502" i="52" s="1"/>
  <c r="F420" i="52"/>
  <c r="A421" i="49"/>
  <c r="F339" i="49"/>
  <c r="F418" i="59"/>
  <c r="A500" i="59"/>
  <c r="F500" i="59" s="1"/>
  <c r="F495" i="54"/>
  <c r="A577" i="54"/>
  <c r="F577" i="54" s="1"/>
  <c r="F446" i="59"/>
  <c r="A528" i="59"/>
  <c r="F528" i="59" s="1"/>
  <c r="F443" i="50"/>
  <c r="A525" i="50"/>
  <c r="F525" i="50" s="1"/>
  <c r="A494" i="53"/>
  <c r="F412" i="53"/>
  <c r="A436" i="59"/>
  <c r="F354" i="59"/>
  <c r="A529" i="53"/>
  <c r="F529" i="53" s="1"/>
  <c r="F447" i="53"/>
  <c r="F491" i="55"/>
  <c r="A573" i="55"/>
  <c r="F573" i="55" s="1"/>
  <c r="F433" i="56"/>
  <c r="A515" i="56"/>
  <c r="F515" i="56" s="1"/>
  <c r="A451" i="51"/>
  <c r="F369" i="51"/>
  <c r="F404" i="51"/>
  <c r="A486" i="51"/>
  <c r="F333" i="54"/>
  <c r="A415" i="54"/>
  <c r="F460" i="57"/>
  <c r="A542" i="57"/>
  <c r="F542" i="57" s="1"/>
  <c r="A572" i="55"/>
  <c r="F572" i="55" s="1"/>
  <c r="F490" i="55"/>
  <c r="F363" i="52"/>
  <c r="A445" i="52"/>
  <c r="A447" i="59"/>
  <c r="F365" i="59"/>
  <c r="F485" i="56"/>
  <c r="A567" i="56"/>
  <c r="F567" i="56" s="1"/>
  <c r="A467" i="49"/>
  <c r="F385" i="49"/>
  <c r="A481" i="58"/>
  <c r="F399" i="58"/>
  <c r="F355" i="55"/>
  <c r="A437" i="55"/>
  <c r="A553" i="48"/>
  <c r="F553" i="48" s="1"/>
  <c r="F471" i="48"/>
  <c r="A518" i="48"/>
  <c r="F518" i="48" s="1"/>
  <c r="F436" i="48"/>
  <c r="F406" i="56"/>
  <c r="A488" i="56"/>
  <c r="F356" i="53"/>
  <c r="A438" i="53"/>
  <c r="A439" i="49"/>
  <c r="F357" i="49"/>
  <c r="F404" i="57"/>
  <c r="A486" i="57"/>
  <c r="F449" i="52"/>
  <c r="A531" i="52"/>
  <c r="F531" i="52" s="1"/>
  <c r="F352" i="51"/>
  <c r="A434" i="51"/>
  <c r="F431" i="47"/>
  <c r="A513" i="47"/>
  <c r="F513" i="47" s="1"/>
  <c r="F419" i="51"/>
  <c r="A501" i="51"/>
  <c r="F501" i="51" s="1"/>
  <c r="A508" i="56"/>
  <c r="F508" i="56" s="1"/>
  <c r="F426" i="56"/>
  <c r="A469" i="52"/>
  <c r="F387" i="52"/>
  <c r="A444" i="59"/>
  <c r="F362" i="59"/>
  <c r="F493" i="56"/>
  <c r="A575" i="56"/>
  <c r="F575" i="56" s="1"/>
  <c r="A452" i="52"/>
  <c r="F370" i="52"/>
  <c r="A453" i="51"/>
  <c r="F371" i="51"/>
  <c r="A489" i="58"/>
  <c r="F407" i="58"/>
  <c r="F426" i="57"/>
  <c r="A508" i="57"/>
  <c r="F508" i="57" s="1"/>
  <c r="A458" i="49"/>
  <c r="F376" i="49"/>
  <c r="A465" i="53"/>
  <c r="F383" i="53"/>
  <c r="A489" i="49"/>
  <c r="F407" i="49"/>
  <c r="A574" i="58"/>
  <c r="F574" i="58" s="1"/>
  <c r="F492" i="58"/>
  <c r="F332" i="47"/>
  <c r="A414" i="47"/>
  <c r="F442" i="50"/>
  <c r="A524" i="50"/>
  <c r="F524" i="50" s="1"/>
  <c r="A525" i="48"/>
  <c r="F525" i="48" s="1"/>
  <c r="F443" i="48"/>
  <c r="F408" i="58"/>
  <c r="A490" i="58"/>
  <c r="F355" i="51"/>
  <c r="A437" i="51"/>
  <c r="A452" i="53"/>
  <c r="F370" i="53"/>
  <c r="A440" i="56"/>
  <c r="F358" i="56"/>
  <c r="F333" i="49"/>
  <c r="A415" i="49"/>
  <c r="A453" i="54"/>
  <c r="F371" i="54"/>
  <c r="A530" i="59"/>
  <c r="F530" i="59" s="1"/>
  <c r="F448" i="59"/>
  <c r="F426" i="59"/>
  <c r="A508" i="59"/>
  <c r="F508" i="59" s="1"/>
  <c r="A542" i="58"/>
  <c r="F542" i="58" s="1"/>
  <c r="F460" i="58"/>
  <c r="F411" i="48"/>
  <c r="A493" i="48"/>
  <c r="A429" i="57"/>
  <c r="F347" i="57"/>
  <c r="F377" i="54"/>
  <c r="A459" i="54"/>
  <c r="A467" i="58"/>
  <c r="F385" i="58"/>
  <c r="A558" i="59"/>
  <c r="F558" i="59" s="1"/>
  <c r="F476" i="59"/>
  <c r="F480" i="57"/>
  <c r="A562" i="57"/>
  <c r="F562" i="57" s="1"/>
  <c r="F400" i="50"/>
  <c r="A482" i="50"/>
  <c r="F431" i="53"/>
  <c r="A513" i="53"/>
  <c r="F513" i="53" s="1"/>
  <c r="F470" i="48"/>
  <c r="A552" i="48"/>
  <c r="F552" i="48" s="1"/>
  <c r="A499" i="58"/>
  <c r="F499" i="58" s="1"/>
  <c r="F417" i="58"/>
  <c r="A460" i="55"/>
  <c r="F378" i="55"/>
  <c r="A520" i="56"/>
  <c r="F520" i="56" s="1"/>
  <c r="F438" i="56"/>
  <c r="A490" i="47"/>
  <c r="F408" i="47"/>
  <c r="A418" i="56"/>
  <c r="F336" i="56"/>
  <c r="F429" i="55"/>
  <c r="A511" i="55"/>
  <c r="F511" i="55" s="1"/>
  <c r="F475" i="48"/>
  <c r="A557" i="48"/>
  <c r="F557" i="48" s="1"/>
  <c r="F480" i="52"/>
  <c r="A562" i="52"/>
  <c r="F562" i="52" s="1"/>
  <c r="A415" i="58"/>
  <c r="F333" i="58"/>
  <c r="A462" i="57"/>
  <c r="F380" i="57"/>
  <c r="A441" i="52"/>
  <c r="F359" i="52"/>
  <c r="A559" i="50"/>
  <c r="F559" i="50" s="1"/>
  <c r="F477" i="50"/>
  <c r="A433" i="53"/>
  <c r="F351" i="53"/>
  <c r="F343" i="53"/>
  <c r="A425" i="53"/>
  <c r="F476" i="57"/>
  <c r="A558" i="57"/>
  <c r="F558" i="57" s="1"/>
  <c r="F434" i="47"/>
  <c r="A516" i="47"/>
  <c r="F516" i="47" s="1"/>
  <c r="F375" i="49"/>
  <c r="A457" i="49"/>
  <c r="F340" i="56"/>
  <c r="A422" i="56"/>
  <c r="F402" i="56"/>
  <c r="A484" i="56"/>
  <c r="A441" i="58"/>
  <c r="F359" i="58"/>
  <c r="F332" i="48"/>
  <c r="A414" i="48"/>
  <c r="A544" i="52"/>
  <c r="F544" i="52" s="1"/>
  <c r="A485" i="47"/>
  <c r="F403" i="47"/>
  <c r="F458" i="47"/>
  <c r="A540" i="47"/>
  <c r="F540" i="47" s="1"/>
  <c r="F388" i="55"/>
  <c r="A470" i="55"/>
  <c r="A428" i="55"/>
  <c r="F346" i="55"/>
  <c r="A427" i="52"/>
  <c r="F345" i="52"/>
  <c r="A521" i="57"/>
  <c r="F521" i="57" s="1"/>
  <c r="F439" i="57"/>
  <c r="A476" i="51"/>
  <c r="F394" i="51"/>
  <c r="A516" i="59"/>
  <c r="F516" i="59" s="1"/>
  <c r="F434" i="59"/>
  <c r="A552" i="52"/>
  <c r="F552" i="52" s="1"/>
  <c r="F470" i="52"/>
  <c r="F438" i="48"/>
  <c r="A520" i="48"/>
  <c r="F520" i="48" s="1"/>
  <c r="A571" i="56"/>
  <c r="F571" i="56" s="1"/>
  <c r="F489" i="56"/>
  <c r="A527" i="53"/>
  <c r="F527" i="53" s="1"/>
  <c r="F445" i="53"/>
  <c r="F411" i="57"/>
  <c r="A493" i="57"/>
  <c r="A502" i="59"/>
  <c r="F502" i="59" s="1"/>
  <c r="F420" i="59"/>
  <c r="A530" i="53"/>
  <c r="F530" i="53" s="1"/>
  <c r="F448" i="53"/>
  <c r="A545" i="53"/>
  <c r="F545" i="53" s="1"/>
  <c r="F463" i="53"/>
  <c r="F451" i="47"/>
  <c r="A533" i="47"/>
  <c r="F533" i="47" s="1"/>
  <c r="A424" i="49"/>
  <c r="F342" i="49"/>
  <c r="F422" i="59"/>
  <c r="A504" i="59"/>
  <c r="F504" i="59" s="1"/>
  <c r="A472" i="59"/>
  <c r="F390" i="59"/>
  <c r="A436" i="55"/>
  <c r="F354" i="55"/>
  <c r="F417" i="48"/>
  <c r="A499" i="48"/>
  <c r="F499" i="48" s="1"/>
  <c r="A417" i="50"/>
  <c r="F335" i="50"/>
  <c r="A425" i="58"/>
  <c r="F343" i="58"/>
  <c r="A477" i="53"/>
  <c r="F395" i="53"/>
  <c r="F435" i="50"/>
  <c r="A517" i="50"/>
  <c r="F517" i="50" s="1"/>
  <c r="A450" i="54"/>
  <c r="F368" i="54"/>
  <c r="A510" i="51"/>
  <c r="F510" i="51" s="1"/>
  <c r="F428" i="51"/>
  <c r="F369" i="49"/>
  <c r="A451" i="49"/>
  <c r="F443" i="54"/>
  <c r="A525" i="54"/>
  <c r="F525" i="54" s="1"/>
  <c r="F472" i="58"/>
  <c r="A554" i="58"/>
  <c r="F554" i="58" s="1"/>
  <c r="A536" i="57"/>
  <c r="F536" i="57" s="1"/>
  <c r="F454" i="57"/>
  <c r="A488" i="59"/>
  <c r="F406" i="59"/>
  <c r="A554" i="49"/>
  <c r="F554" i="49" s="1"/>
  <c r="F472" i="49"/>
  <c r="A426" i="54"/>
  <c r="F344" i="54"/>
  <c r="A532" i="58"/>
  <c r="F532" i="58" s="1"/>
  <c r="F450" i="58"/>
  <c r="F471" i="51"/>
  <c r="A553" i="51"/>
  <c r="F553" i="51" s="1"/>
  <c r="F477" i="54"/>
  <c r="A559" i="54"/>
  <c r="F559" i="54" s="1"/>
  <c r="A474" i="58"/>
  <c r="F392" i="58"/>
  <c r="A428" i="58"/>
  <c r="F346" i="58"/>
  <c r="F425" i="59"/>
  <c r="A507" i="59"/>
  <c r="F507" i="59" s="1"/>
  <c r="F447" i="54"/>
  <c r="A529" i="54"/>
  <c r="F529" i="54" s="1"/>
  <c r="A502" i="47"/>
  <c r="F502" i="47" s="1"/>
  <c r="F420" i="47"/>
  <c r="F416" i="47"/>
  <c r="A498" i="47"/>
  <c r="F498" i="47" s="1"/>
  <c r="F413" i="50"/>
  <c r="A495" i="50"/>
  <c r="F347" i="47"/>
  <c r="A429" i="47"/>
  <c r="A435" i="57"/>
  <c r="F353" i="57"/>
  <c r="F377" i="50"/>
  <c r="A459" i="50"/>
  <c r="F334" i="54"/>
  <c r="A416" i="54"/>
  <c r="A523" i="55"/>
  <c r="F523" i="55" s="1"/>
  <c r="F441" i="55"/>
  <c r="F468" i="47"/>
  <c r="A550" i="47"/>
  <c r="F550" i="47" s="1"/>
  <c r="A472" i="47"/>
  <c r="F390" i="47"/>
  <c r="F355" i="52"/>
  <c r="A437" i="52"/>
  <c r="A431" i="58"/>
  <c r="F349" i="58"/>
  <c r="A463" i="57"/>
  <c r="F381" i="57"/>
  <c r="A418" i="58"/>
  <c r="F336" i="58"/>
  <c r="A433" i="50"/>
  <c r="F351" i="50"/>
  <c r="A416" i="53"/>
  <c r="F334" i="53"/>
  <c r="F453" i="58"/>
  <c r="A535" i="58"/>
  <c r="F535" i="58" s="1"/>
  <c r="F393" i="57"/>
  <c r="A475" i="57"/>
  <c r="F427" i="56"/>
  <c r="A509" i="56"/>
  <c r="F509" i="56" s="1"/>
  <c r="A575" i="52"/>
  <c r="F575" i="52" s="1"/>
  <c r="F493" i="52"/>
  <c r="F394" i="56"/>
  <c r="A476" i="56"/>
  <c r="F487" i="51"/>
  <c r="A569" i="51"/>
  <c r="F569" i="51" s="1"/>
  <c r="A501" i="58"/>
  <c r="F501" i="58" s="1"/>
  <c r="F419" i="58"/>
  <c r="F353" i="52"/>
  <c r="A435" i="52"/>
  <c r="F381" i="48"/>
  <c r="A463" i="48"/>
  <c r="F484" i="55"/>
  <c r="A566" i="55"/>
  <c r="F566" i="55" s="1"/>
  <c r="A573" i="57"/>
  <c r="F573" i="57" s="1"/>
  <c r="F491" i="57"/>
  <c r="F425" i="51"/>
  <c r="A507" i="51"/>
  <c r="F507" i="51" s="1"/>
  <c r="F386" i="48"/>
  <c r="A468" i="48"/>
  <c r="F418" i="52"/>
  <c r="A500" i="52"/>
  <c r="F500" i="52" s="1"/>
  <c r="A450" i="55"/>
  <c r="F368" i="55"/>
  <c r="A431" i="59"/>
  <c r="F349" i="59"/>
  <c r="A482" i="55"/>
  <c r="F400" i="55"/>
  <c r="F348" i="49"/>
  <c r="A430" i="49"/>
  <c r="F406" i="55"/>
  <c r="A488" i="55"/>
  <c r="F352" i="54"/>
  <c r="A434" i="54"/>
  <c r="A467" i="48"/>
  <c r="F385" i="48"/>
  <c r="A527" i="51"/>
  <c r="F527" i="51" s="1"/>
  <c r="F445" i="51"/>
  <c r="A550" i="52"/>
  <c r="F550" i="52" s="1"/>
  <c r="F468" i="52"/>
  <c r="A421" i="57"/>
  <c r="F339" i="57"/>
  <c r="F356" i="51"/>
  <c r="A438" i="51"/>
  <c r="F382" i="47"/>
  <c r="A464" i="47"/>
  <c r="A480" i="56"/>
  <c r="F398" i="56"/>
  <c r="F469" i="57"/>
  <c r="A551" i="57"/>
  <c r="F551" i="57" s="1"/>
  <c r="F357" i="59"/>
  <c r="A439" i="59"/>
  <c r="A465" i="52"/>
  <c r="F383" i="52"/>
  <c r="F484" i="51"/>
  <c r="A566" i="51"/>
  <c r="F566" i="51" s="1"/>
  <c r="A509" i="59"/>
  <c r="F509" i="59" s="1"/>
  <c r="F427" i="59"/>
  <c r="F441" i="51"/>
  <c r="A523" i="51"/>
  <c r="F523" i="51" s="1"/>
  <c r="F423" i="56"/>
  <c r="A505" i="56"/>
  <c r="F505" i="56" s="1"/>
  <c r="A459" i="59"/>
  <c r="F377" i="59"/>
  <c r="A527" i="54"/>
  <c r="F527" i="54" s="1"/>
  <c r="F445" i="54"/>
  <c r="A481" i="59"/>
  <c r="F399" i="59"/>
  <c r="A481" i="48"/>
  <c r="F399" i="48"/>
  <c r="A417" i="53"/>
  <c r="F335" i="53"/>
  <c r="F378" i="56"/>
  <c r="A460" i="56"/>
  <c r="A521" i="47"/>
  <c r="F521" i="47" s="1"/>
  <c r="F439" i="47"/>
  <c r="A424" i="56"/>
  <c r="F342" i="56"/>
  <c r="A522" i="54"/>
  <c r="F522" i="54" s="1"/>
  <c r="F440" i="54"/>
  <c r="F468" i="59"/>
  <c r="A550" i="59"/>
  <c r="F550" i="59" s="1"/>
  <c r="F377" i="52"/>
  <c r="A459" i="52"/>
  <c r="A565" i="59"/>
  <c r="F565" i="59" s="1"/>
  <c r="F483" i="59"/>
  <c r="A462" i="50"/>
  <c r="F380" i="50"/>
  <c r="F414" i="59"/>
  <c r="A496" i="59"/>
  <c r="F496" i="59" s="1"/>
  <c r="F360" i="55"/>
  <c r="A442" i="55"/>
  <c r="F451" i="55"/>
  <c r="A533" i="55"/>
  <c r="F533" i="55" s="1"/>
  <c r="A474" i="55"/>
  <c r="F392" i="55"/>
  <c r="A481" i="50"/>
  <c r="F399" i="50"/>
  <c r="A557" i="53"/>
  <c r="F557" i="53" s="1"/>
  <c r="F475" i="53"/>
  <c r="F480" i="48"/>
  <c r="A562" i="48"/>
  <c r="F562" i="48" s="1"/>
  <c r="A468" i="49"/>
  <c r="F386" i="49"/>
  <c r="A560" i="55"/>
  <c r="F560" i="55" s="1"/>
  <c r="F478" i="55"/>
  <c r="F479" i="53"/>
  <c r="A561" i="53"/>
  <c r="F561" i="53" s="1"/>
  <c r="A480" i="49"/>
  <c r="F398" i="49"/>
  <c r="F400" i="48"/>
  <c r="A482" i="48"/>
  <c r="A454" i="50"/>
  <c r="F372" i="50"/>
  <c r="A456" i="58"/>
  <c r="F374" i="58"/>
  <c r="A547" i="56"/>
  <c r="F547" i="56" s="1"/>
  <c r="F465" i="56"/>
  <c r="A559" i="57"/>
  <c r="F559" i="57" s="1"/>
  <c r="F477" i="57"/>
  <c r="F430" i="47"/>
  <c r="A512" i="47"/>
  <c r="F512" i="47" s="1"/>
  <c r="F379" i="53"/>
  <c r="A461" i="53"/>
  <c r="A540" i="55"/>
  <c r="F540" i="55" s="1"/>
  <c r="F458" i="55"/>
  <c r="F340" i="49"/>
  <c r="A422" i="49"/>
  <c r="F424" i="58"/>
  <c r="A506" i="58"/>
  <c r="F506" i="58" s="1"/>
  <c r="A548" i="51"/>
  <c r="F548" i="51" s="1"/>
  <c r="F466" i="51"/>
  <c r="A414" i="53"/>
  <c r="F332" i="53"/>
  <c r="F433" i="58"/>
  <c r="A515" i="58"/>
  <c r="F515" i="58" s="1"/>
  <c r="A532" i="48"/>
  <c r="F532" i="48" s="1"/>
  <c r="F450" i="48"/>
  <c r="A547" i="48"/>
  <c r="F547" i="48" s="1"/>
  <c r="F465" i="48"/>
  <c r="F339" i="52"/>
  <c r="A421" i="52"/>
  <c r="A495" i="53"/>
  <c r="F413" i="53"/>
  <c r="F419" i="59"/>
  <c r="A501" i="59"/>
  <c r="F501" i="59" s="1"/>
  <c r="A417" i="57"/>
  <c r="F335" i="57"/>
  <c r="F439" i="55"/>
  <c r="A521" i="55"/>
  <c r="F521" i="55" s="1"/>
  <c r="A515" i="59"/>
  <c r="F515" i="59" s="1"/>
  <c r="F433" i="59"/>
  <c r="A426" i="58"/>
  <c r="F344" i="58"/>
  <c r="A448" i="57"/>
  <c r="F366" i="57"/>
  <c r="A553" i="47"/>
  <c r="F553" i="47" s="1"/>
  <c r="F471" i="47"/>
  <c r="A566" i="48"/>
  <c r="F566" i="48" s="1"/>
  <c r="F484" i="48"/>
  <c r="F395" i="47"/>
  <c r="A477" i="47"/>
  <c r="A561" i="56"/>
  <c r="F561" i="56" s="1"/>
  <c r="F479" i="56"/>
  <c r="A573" i="58"/>
  <c r="F573" i="58" s="1"/>
  <c r="F491" i="58"/>
  <c r="F333" i="52"/>
  <c r="A415" i="52"/>
  <c r="F492" i="53"/>
  <c r="A574" i="53"/>
  <c r="F574" i="53" s="1"/>
  <c r="F380" i="51"/>
  <c r="A462" i="51"/>
  <c r="F402" i="57"/>
  <c r="A484" i="57"/>
  <c r="A485" i="52"/>
  <c r="F403" i="52"/>
  <c r="F495" i="48"/>
  <c r="A577" i="48"/>
  <c r="F577" i="48" s="1"/>
  <c r="A424" i="53"/>
  <c r="F342" i="53"/>
  <c r="A454" i="49"/>
  <c r="F372" i="49"/>
  <c r="A561" i="55"/>
  <c r="F561" i="55" s="1"/>
  <c r="F479" i="55"/>
  <c r="F456" i="56"/>
  <c r="A538" i="56"/>
  <c r="F538" i="56" s="1"/>
  <c r="F341" i="55"/>
  <c r="A423" i="55"/>
  <c r="A488" i="52"/>
  <c r="F406" i="52"/>
  <c r="F453" i="57"/>
  <c r="A535" i="57"/>
  <c r="F535" i="57" s="1"/>
  <c r="A459" i="51"/>
  <c r="F377" i="51"/>
  <c r="F440" i="59"/>
  <c r="A522" i="59"/>
  <c r="F522" i="59" s="1"/>
  <c r="F490" i="50"/>
  <c r="A572" i="50"/>
  <c r="F572" i="50" s="1"/>
  <c r="F376" i="50"/>
  <c r="A458" i="50"/>
  <c r="F487" i="53"/>
  <c r="A569" i="53"/>
  <c r="F569" i="53" s="1"/>
  <c r="A449" i="51"/>
  <c r="F367" i="51"/>
  <c r="A465" i="50"/>
  <c r="F383" i="50"/>
  <c r="A455" i="48"/>
  <c r="F373" i="48"/>
  <c r="A573" i="51"/>
  <c r="F573" i="51" s="1"/>
  <c r="F491" i="51"/>
  <c r="F471" i="49"/>
  <c r="A553" i="49"/>
  <c r="F553" i="49" s="1"/>
  <c r="F452" i="59"/>
  <c r="A534" i="59"/>
  <c r="F534" i="59" s="1"/>
  <c r="F332" i="50"/>
  <c r="A414" i="50"/>
  <c r="A429" i="59"/>
  <c r="F347" i="59"/>
  <c r="F447" i="49"/>
  <c r="A529" i="49"/>
  <c r="F529" i="49" s="1"/>
  <c r="F369" i="59"/>
  <c r="A451" i="59"/>
  <c r="F457" i="56"/>
  <c r="A539" i="56"/>
  <c r="F539" i="56" s="1"/>
  <c r="A522" i="58"/>
  <c r="F522" i="58" s="1"/>
  <c r="F440" i="58"/>
  <c r="A457" i="48"/>
  <c r="F375" i="48"/>
  <c r="F339" i="47"/>
  <c r="A421" i="47"/>
  <c r="A551" i="55"/>
  <c r="F551" i="55" s="1"/>
  <c r="F469" i="55"/>
  <c r="A482" i="49"/>
  <c r="F400" i="49"/>
  <c r="A478" i="49"/>
  <c r="F396" i="49"/>
  <c r="F373" i="59"/>
  <c r="A455" i="59"/>
  <c r="F477" i="56"/>
  <c r="A559" i="56"/>
  <c r="F559" i="56" s="1"/>
  <c r="F398" i="59"/>
  <c r="A480" i="59"/>
  <c r="F478" i="57"/>
  <c r="A560" i="57"/>
  <c r="F560" i="57" s="1"/>
  <c r="A562" i="55"/>
  <c r="F562" i="55" s="1"/>
  <c r="F480" i="55"/>
  <c r="F395" i="49"/>
  <c r="A477" i="49"/>
  <c r="A541" i="58"/>
  <c r="F541" i="58" s="1"/>
  <c r="F459" i="58"/>
  <c r="F367" i="55"/>
  <c r="A449" i="55"/>
  <c r="A513" i="57"/>
  <c r="F513" i="57" s="1"/>
  <c r="F431" i="57"/>
  <c r="A469" i="51"/>
  <c r="F387" i="51"/>
  <c r="F491" i="56"/>
  <c r="A573" i="56"/>
  <c r="F573" i="56" s="1"/>
  <c r="F477" i="51"/>
  <c r="A559" i="51"/>
  <c r="F559" i="51" s="1"/>
  <c r="F415" i="47"/>
  <c r="A497" i="47"/>
  <c r="F497" i="47" s="1"/>
  <c r="F423" i="54"/>
  <c r="A505" i="54"/>
  <c r="F505" i="54" s="1"/>
  <c r="A487" i="48"/>
  <c r="F405" i="48"/>
  <c r="A564" i="52"/>
  <c r="F564" i="52" s="1"/>
  <c r="F482" i="52"/>
  <c r="F436" i="57"/>
  <c r="A518" i="57"/>
  <c r="F518" i="57" s="1"/>
  <c r="F423" i="53"/>
  <c r="A505" i="53"/>
  <c r="F505" i="53" s="1"/>
  <c r="A551" i="49"/>
  <c r="F551" i="49" s="1"/>
  <c r="F469" i="49"/>
  <c r="A577" i="58"/>
  <c r="F577" i="58" s="1"/>
  <c r="F495" i="58"/>
  <c r="A561" i="59"/>
  <c r="F561" i="59" s="1"/>
  <c r="F479" i="59"/>
  <c r="F466" i="55"/>
  <c r="A548" i="55"/>
  <c r="F548" i="55" s="1"/>
  <c r="A432" i="54"/>
  <c r="F350" i="54"/>
  <c r="F362" i="58"/>
  <c r="A444" i="58"/>
  <c r="F430" i="59"/>
  <c r="A512" i="59"/>
  <c r="F512" i="59" s="1"/>
  <c r="F408" i="59"/>
  <c r="A490" i="59"/>
  <c r="A473" i="52"/>
  <c r="F391" i="52"/>
  <c r="F421" i="55"/>
  <c r="A503" i="55"/>
  <c r="F503" i="55" s="1"/>
  <c r="A467" i="54"/>
  <c r="F385" i="54"/>
  <c r="A419" i="57"/>
  <c r="F337" i="57"/>
  <c r="F412" i="58"/>
  <c r="A494" i="58"/>
  <c r="A454" i="51"/>
  <c r="F372" i="51"/>
  <c r="F396" i="58"/>
  <c r="A478" i="58"/>
  <c r="F390" i="48"/>
  <c r="A472" i="48"/>
  <c r="A443" i="53"/>
  <c r="F361" i="53"/>
  <c r="A505" i="59"/>
  <c r="F505" i="59" s="1"/>
  <c r="F423" i="59"/>
  <c r="A507" i="47"/>
  <c r="F507" i="47" s="1"/>
  <c r="F425" i="47"/>
  <c r="F438" i="52"/>
  <c r="A520" i="52"/>
  <c r="F520" i="52" s="1"/>
  <c r="A457" i="58"/>
  <c r="F375" i="58"/>
  <c r="A425" i="50"/>
  <c r="F343" i="50"/>
  <c r="F412" i="59"/>
  <c r="A494" i="59"/>
  <c r="A475" i="50"/>
  <c r="F393" i="50"/>
  <c r="A432" i="56"/>
  <c r="F350" i="56"/>
  <c r="A502" i="53"/>
  <c r="F502" i="53" s="1"/>
  <c r="F420" i="53"/>
  <c r="F339" i="58"/>
  <c r="A421" i="58"/>
  <c r="F435" i="54"/>
  <c r="A517" i="54"/>
  <c r="F517" i="54" s="1"/>
  <c r="A447" i="50"/>
  <c r="F365" i="50"/>
  <c r="F397" i="54"/>
  <c r="A479" i="54"/>
  <c r="A438" i="57"/>
  <c r="F356" i="57"/>
  <c r="A466" i="54"/>
  <c r="F384" i="54"/>
  <c r="A474" i="59"/>
  <c r="F392" i="59"/>
  <c r="A526" i="49"/>
  <c r="F526" i="49" s="1"/>
  <c r="F444" i="49"/>
  <c r="A439" i="51"/>
  <c r="F357" i="51"/>
  <c r="F457" i="59"/>
  <c r="A539" i="59"/>
  <c r="F539" i="59" s="1"/>
  <c r="F420" i="58"/>
  <c r="A502" i="58"/>
  <c r="F502" i="58" s="1"/>
  <c r="A415" i="48"/>
  <c r="F333" i="48"/>
  <c r="A524" i="58"/>
  <c r="F524" i="58" s="1"/>
  <c r="F442" i="58"/>
  <c r="F349" i="54"/>
  <c r="A431" i="54"/>
  <c r="A433" i="51"/>
  <c r="F351" i="51"/>
  <c r="F453" i="55"/>
  <c r="A535" i="55"/>
  <c r="F535" i="55" s="1"/>
  <c r="F476" i="49"/>
  <c r="A558" i="49"/>
  <c r="F558" i="49" s="1"/>
  <c r="F488" i="58"/>
  <c r="A570" i="58"/>
  <c r="F570" i="58" s="1"/>
  <c r="A544" i="56"/>
  <c r="F544" i="56" s="1"/>
  <c r="F462" i="56"/>
  <c r="A443" i="52"/>
  <c r="F361" i="52"/>
  <c r="F425" i="52"/>
  <c r="A507" i="52"/>
  <c r="F507" i="52" s="1"/>
  <c r="F458" i="52"/>
  <c r="A540" i="52"/>
  <c r="F540" i="52" s="1"/>
  <c r="A499" i="54"/>
  <c r="F499" i="54" s="1"/>
  <c r="F417" i="54"/>
  <c r="F340" i="58"/>
  <c r="A422" i="58"/>
  <c r="F463" i="56"/>
  <c r="A545" i="56"/>
  <c r="F545" i="56" s="1"/>
  <c r="F349" i="50"/>
  <c r="A431" i="50"/>
  <c r="A445" i="56"/>
  <c r="F363" i="56"/>
  <c r="A515" i="49"/>
  <c r="F515" i="49" s="1"/>
  <c r="F433" i="49"/>
  <c r="A444" i="53"/>
  <c r="F362" i="53"/>
  <c r="F403" i="49"/>
  <c r="A485" i="49"/>
  <c r="F471" i="50"/>
  <c r="A553" i="50"/>
  <c r="F553" i="50" s="1"/>
  <c r="A521" i="54"/>
  <c r="F521" i="54" s="1"/>
  <c r="F439" i="54"/>
  <c r="F339" i="54"/>
  <c r="A421" i="54"/>
  <c r="F468" i="55"/>
  <c r="A550" i="55"/>
  <c r="F550" i="55" s="1"/>
  <c r="A555" i="59"/>
  <c r="F555" i="59" s="1"/>
  <c r="F473" i="59"/>
  <c r="A424" i="54"/>
  <c r="F342" i="54"/>
  <c r="F342" i="59"/>
  <c r="A424" i="59"/>
  <c r="F403" i="51"/>
  <c r="A485" i="51"/>
  <c r="F425" i="48"/>
  <c r="A507" i="48"/>
  <c r="F507" i="48" s="1"/>
  <c r="F346" i="52"/>
  <c r="A428" i="52"/>
  <c r="F460" i="48"/>
  <c r="A542" i="48"/>
  <c r="F542" i="48" s="1"/>
  <c r="A494" i="56"/>
  <c r="F412" i="56"/>
  <c r="F368" i="49"/>
  <c r="A450" i="49"/>
  <c r="F347" i="52"/>
  <c r="A429" i="52"/>
  <c r="A490" i="49"/>
  <c r="F408" i="49"/>
  <c r="A536" i="47"/>
  <c r="F536" i="47" s="1"/>
  <c r="F454" i="47"/>
  <c r="F476" i="53"/>
  <c r="A558" i="53"/>
  <c r="F558" i="53" s="1"/>
  <c r="F457" i="57"/>
  <c r="A539" i="57"/>
  <c r="F539" i="57" s="1"/>
  <c r="A419" i="50"/>
  <c r="F337" i="50"/>
  <c r="A560" i="47"/>
  <c r="F560" i="47" s="1"/>
  <c r="F478" i="47"/>
  <c r="F479" i="51"/>
  <c r="A561" i="51"/>
  <c r="F561" i="51" s="1"/>
  <c r="A563" i="57"/>
  <c r="F563" i="57" s="1"/>
  <c r="F481" i="57"/>
  <c r="A518" i="54"/>
  <c r="F518" i="54" s="1"/>
  <c r="F436" i="54"/>
  <c r="F377" i="57"/>
  <c r="A459" i="57"/>
  <c r="A443" i="59"/>
  <c r="F361" i="59"/>
  <c r="F425" i="56"/>
  <c r="A507" i="56"/>
  <c r="F507" i="56" s="1"/>
  <c r="F371" i="56"/>
  <c r="A453" i="56"/>
  <c r="A480" i="54"/>
  <c r="F398" i="54"/>
  <c r="F451" i="56"/>
  <c r="A533" i="56"/>
  <c r="F533" i="56" s="1"/>
  <c r="F437" i="57"/>
  <c r="A519" i="57"/>
  <c r="F519" i="57" s="1"/>
  <c r="F423" i="51"/>
  <c r="A505" i="51"/>
  <c r="F505" i="51" s="1"/>
  <c r="F414" i="56"/>
  <c r="A496" i="56"/>
  <c r="F496" i="56" s="1"/>
  <c r="F368" i="53"/>
  <c r="A450" i="53"/>
  <c r="F425" i="57"/>
  <c r="A507" i="57"/>
  <c r="F507" i="57" s="1"/>
  <c r="F486" i="47"/>
  <c r="A568" i="47"/>
  <c r="F568" i="47" s="1"/>
  <c r="A528" i="47"/>
  <c r="F528" i="47" s="1"/>
  <c r="F446" i="47"/>
  <c r="A484" i="52"/>
  <c r="F402" i="52"/>
  <c r="A499" i="59"/>
  <c r="F499" i="59" s="1"/>
  <c r="F417" i="59"/>
  <c r="A414" i="51"/>
  <c r="F332" i="51"/>
  <c r="A533" i="53"/>
  <c r="F533" i="53" s="1"/>
  <c r="F451" i="53"/>
  <c r="F390" i="51"/>
  <c r="A472" i="51"/>
  <c r="A483" i="54"/>
  <c r="F401" i="54"/>
  <c r="A504" i="50"/>
  <c r="F504" i="50" s="1"/>
  <c r="F422" i="50"/>
  <c r="F410" i="51"/>
  <c r="A492" i="51"/>
  <c r="A566" i="50"/>
  <c r="F566" i="50" s="1"/>
  <c r="F484" i="50"/>
  <c r="A479" i="52"/>
  <c r="F397" i="52"/>
  <c r="A533" i="48"/>
  <c r="F533" i="48" s="1"/>
  <c r="F451" i="48"/>
  <c r="A548" i="59"/>
  <c r="F548" i="59" s="1"/>
  <c r="F466" i="59"/>
  <c r="A546" i="58"/>
  <c r="F546" i="58" s="1"/>
  <c r="F464" i="58"/>
  <c r="A439" i="53"/>
  <c r="F357" i="53"/>
  <c r="F407" i="57"/>
  <c r="A489" i="57"/>
  <c r="A435" i="47"/>
  <c r="F353" i="47"/>
  <c r="A449" i="53"/>
  <c r="F367" i="53"/>
  <c r="F381" i="49"/>
  <c r="A463" i="49"/>
  <c r="A432" i="57"/>
  <c r="F350" i="57"/>
  <c r="A443" i="58"/>
  <c r="F361" i="58"/>
  <c r="A428" i="48"/>
  <c r="F346" i="48"/>
  <c r="A431" i="48"/>
  <c r="F349" i="48"/>
  <c r="F487" i="58"/>
  <c r="A569" i="58"/>
  <c r="F569" i="58" s="1"/>
  <c r="F398" i="51"/>
  <c r="A480" i="51"/>
  <c r="A474" i="50"/>
  <c r="F392" i="50"/>
  <c r="A486" i="50"/>
  <c r="F404" i="50"/>
  <c r="A427" i="54"/>
  <c r="F345" i="54"/>
  <c r="A462" i="55"/>
  <c r="F380" i="55"/>
  <c r="F444" i="57"/>
  <c r="A526" i="57"/>
  <c r="F526" i="57" s="1"/>
  <c r="A503" i="51"/>
  <c r="F503" i="51" s="1"/>
  <c r="F421" i="51"/>
  <c r="A426" i="51"/>
  <c r="F344" i="51"/>
  <c r="A529" i="55"/>
  <c r="F529" i="55" s="1"/>
  <c r="F447" i="55"/>
  <c r="F359" i="48"/>
  <c r="A441" i="48"/>
  <c r="A438" i="49"/>
  <c r="F356" i="49"/>
  <c r="A460" i="54"/>
  <c r="F378" i="54"/>
  <c r="F335" i="49"/>
  <c r="A417" i="49"/>
  <c r="F346" i="47"/>
  <c r="A428" i="47"/>
  <c r="F394" i="48"/>
  <c r="A476" i="48"/>
  <c r="F454" i="55"/>
  <c r="A536" i="55"/>
  <c r="F536" i="55" s="1"/>
  <c r="F462" i="58"/>
  <c r="A544" i="58"/>
  <c r="F544" i="58" s="1"/>
  <c r="A546" i="53"/>
  <c r="F546" i="53" s="1"/>
  <c r="F464" i="53"/>
  <c r="F450" i="51"/>
  <c r="A532" i="51"/>
  <c r="F532" i="51" s="1"/>
  <c r="F467" i="57"/>
  <c r="A549" i="57"/>
  <c r="F549" i="57" s="1"/>
  <c r="A488" i="54"/>
  <c r="F406" i="54"/>
  <c r="F442" i="57"/>
  <c r="A524" i="57"/>
  <c r="F524" i="57" s="1"/>
  <c r="F389" i="52"/>
  <c r="A471" i="52"/>
  <c r="A511" i="58"/>
  <c r="F511" i="58" s="1"/>
  <c r="F429" i="58"/>
  <c r="A549" i="56"/>
  <c r="F549" i="56" s="1"/>
  <c r="F467" i="56"/>
  <c r="A421" i="59"/>
  <c r="F339" i="59"/>
  <c r="F405" i="50"/>
  <c r="A487" i="50"/>
  <c r="F439" i="52"/>
  <c r="A521" i="52"/>
  <c r="F521" i="52" s="1"/>
  <c r="F458" i="54"/>
  <c r="A540" i="54"/>
  <c r="F540" i="54" s="1"/>
  <c r="A482" i="47"/>
  <c r="F400" i="47"/>
  <c r="F435" i="56"/>
  <c r="A517" i="56"/>
  <c r="F517" i="56" s="1"/>
  <c r="A414" i="57"/>
  <c r="F332" i="57"/>
  <c r="A572" i="53"/>
  <c r="F572" i="53" s="1"/>
  <c r="F490" i="53"/>
  <c r="A569" i="47"/>
  <c r="F569" i="47" s="1"/>
  <c r="F487" i="47"/>
  <c r="F400" i="53"/>
  <c r="A482" i="53"/>
  <c r="A564" i="58"/>
  <c r="F564" i="58" s="1"/>
  <c r="F482" i="58"/>
  <c r="F381" i="52"/>
  <c r="A463" i="52"/>
  <c r="F462" i="47"/>
  <c r="A544" i="47"/>
  <c r="F544" i="47" s="1"/>
  <c r="A528" i="50"/>
  <c r="F528" i="50" s="1"/>
  <c r="F446" i="50"/>
  <c r="A434" i="55"/>
  <c r="F352" i="55"/>
  <c r="F409" i="53"/>
  <c r="A491" i="53"/>
  <c r="A518" i="53"/>
  <c r="F518" i="53" s="1"/>
  <c r="F436" i="53"/>
  <c r="A512" i="52"/>
  <c r="F512" i="52" s="1"/>
  <c r="F430" i="52"/>
  <c r="F483" i="58"/>
  <c r="A565" i="58"/>
  <c r="F565" i="58" s="1"/>
  <c r="A414" i="58"/>
  <c r="F332" i="58"/>
  <c r="F453" i="59"/>
  <c r="A535" i="59"/>
  <c r="F535" i="59" s="1"/>
  <c r="F490" i="56"/>
  <c r="A572" i="56"/>
  <c r="F572" i="56" s="1"/>
  <c r="A478" i="53"/>
  <c r="F396" i="53"/>
  <c r="F389" i="53"/>
  <c r="A471" i="53"/>
  <c r="F432" i="50"/>
  <c r="A514" i="50"/>
  <c r="F514" i="50" s="1"/>
  <c r="A504" i="52"/>
  <c r="F504" i="52" s="1"/>
  <c r="F422" i="52"/>
  <c r="F413" i="51"/>
  <c r="A495" i="51"/>
  <c r="A517" i="51"/>
  <c r="F517" i="51" s="1"/>
  <c r="F435" i="51"/>
  <c r="F338" i="56"/>
  <c r="A420" i="56"/>
  <c r="F430" i="54"/>
  <c r="A512" i="54"/>
  <c r="F512" i="54" s="1"/>
  <c r="F487" i="56"/>
  <c r="A569" i="56"/>
  <c r="F569" i="56" s="1"/>
  <c r="F364" i="51"/>
  <c r="A446" i="51"/>
  <c r="A467" i="50"/>
  <c r="F385" i="50"/>
  <c r="A552" i="47"/>
  <c r="F552" i="47" s="1"/>
  <c r="F470" i="47"/>
  <c r="F401" i="48"/>
  <c r="A483" i="48"/>
  <c r="A496" i="54"/>
  <c r="F496" i="54" s="1"/>
  <c r="F414" i="54"/>
  <c r="F347" i="50"/>
  <c r="A429" i="50"/>
  <c r="A436" i="52"/>
  <c r="F354" i="52"/>
  <c r="A437" i="54"/>
  <c r="F355" i="54"/>
  <c r="A418" i="55"/>
  <c r="F336" i="55"/>
  <c r="A429" i="53"/>
  <c r="F347" i="53"/>
  <c r="F356" i="50"/>
  <c r="A438" i="50"/>
  <c r="A474" i="51"/>
  <c r="F392" i="51"/>
  <c r="A511" i="54" l="1"/>
  <c r="F511" i="54" s="1"/>
  <c r="F451" i="52"/>
  <c r="F481" i="51"/>
  <c r="F428" i="54"/>
  <c r="A528" i="55"/>
  <c r="F528" i="55" s="1"/>
  <c r="A542" i="51"/>
  <c r="F542" i="51" s="1"/>
  <c r="F489" i="53"/>
  <c r="F446" i="49"/>
  <c r="F442" i="51"/>
  <c r="A537" i="49"/>
  <c r="F537" i="49" s="1"/>
  <c r="F490" i="48"/>
  <c r="A500" i="47"/>
  <c r="F500" i="47" s="1"/>
  <c r="A498" i="52"/>
  <c r="F498" i="52" s="1"/>
  <c r="A538" i="54"/>
  <c r="F538" i="54" s="1"/>
  <c r="F468" i="53"/>
  <c r="A577" i="52"/>
  <c r="F577" i="52" s="1"/>
  <c r="A515" i="52"/>
  <c r="F515" i="52" s="1"/>
  <c r="A515" i="55"/>
  <c r="F515" i="55" s="1"/>
  <c r="F433" i="55"/>
  <c r="F456" i="49"/>
  <c r="A538" i="49"/>
  <c r="F538" i="49" s="1"/>
  <c r="A517" i="55"/>
  <c r="F517" i="55" s="1"/>
  <c r="F435" i="55"/>
  <c r="A541" i="55"/>
  <c r="F541" i="55" s="1"/>
  <c r="F459" i="55"/>
  <c r="A566" i="54"/>
  <c r="F566" i="54" s="1"/>
  <c r="F484" i="54"/>
  <c r="A513" i="52"/>
  <c r="F513" i="52" s="1"/>
  <c r="F431" i="52"/>
  <c r="A499" i="52"/>
  <c r="F499" i="52" s="1"/>
  <c r="F417" i="52"/>
  <c r="F491" i="50"/>
  <c r="A573" i="50"/>
  <c r="F573" i="50" s="1"/>
  <c r="A577" i="59"/>
  <c r="F577" i="59" s="1"/>
  <c r="F495" i="59"/>
  <c r="A566" i="59"/>
  <c r="F566" i="59" s="1"/>
  <c r="F484" i="59"/>
  <c r="F485" i="58"/>
  <c r="A567" i="58"/>
  <c r="F567" i="58" s="1"/>
  <c r="A545" i="58"/>
  <c r="F545" i="58" s="1"/>
  <c r="F463" i="58"/>
  <c r="A529" i="58"/>
  <c r="F529" i="58" s="1"/>
  <c r="F447" i="58"/>
  <c r="A518" i="58"/>
  <c r="F518" i="58" s="1"/>
  <c r="F436" i="58"/>
  <c r="A553" i="58"/>
  <c r="F553" i="58" s="1"/>
  <c r="F471" i="58"/>
  <c r="F471" i="57"/>
  <c r="A553" i="57"/>
  <c r="F553" i="57" s="1"/>
  <c r="A540" i="57"/>
  <c r="F540" i="57" s="1"/>
  <c r="F458" i="57"/>
  <c r="A504" i="57"/>
  <c r="F504" i="57" s="1"/>
  <c r="F422" i="57"/>
  <c r="A577" i="57"/>
  <c r="F577" i="57" s="1"/>
  <c r="F495" i="57"/>
  <c r="A567" i="57"/>
  <c r="F567" i="57" s="1"/>
  <c r="F485" i="57"/>
  <c r="A551" i="56"/>
  <c r="F551" i="56" s="1"/>
  <c r="F469" i="56"/>
  <c r="F449" i="56"/>
  <c r="A531" i="56"/>
  <c r="F531" i="56" s="1"/>
  <c r="A536" i="56"/>
  <c r="F536" i="56" s="1"/>
  <c r="F454" i="56"/>
  <c r="F464" i="56"/>
  <c r="A546" i="56"/>
  <c r="F546" i="56" s="1"/>
  <c r="A530" i="56"/>
  <c r="F530" i="56" s="1"/>
  <c r="F448" i="56"/>
  <c r="A571" i="55"/>
  <c r="F571" i="55" s="1"/>
  <c r="F489" i="55"/>
  <c r="F457" i="55"/>
  <c r="A539" i="55"/>
  <c r="F539" i="55" s="1"/>
  <c r="F414" i="55"/>
  <c r="A496" i="55"/>
  <c r="F496" i="55" s="1"/>
  <c r="A545" i="55"/>
  <c r="F545" i="55" s="1"/>
  <c r="F463" i="55"/>
  <c r="F440" i="55"/>
  <c r="A522" i="55"/>
  <c r="F522" i="55" s="1"/>
  <c r="A531" i="54"/>
  <c r="F531" i="54" s="1"/>
  <c r="F449" i="54"/>
  <c r="A558" i="54"/>
  <c r="F558" i="54" s="1"/>
  <c r="F476" i="54"/>
  <c r="F451" i="54"/>
  <c r="A533" i="54"/>
  <c r="F533" i="54" s="1"/>
  <c r="F492" i="54"/>
  <c r="A574" i="54"/>
  <c r="F574" i="54" s="1"/>
  <c r="A545" i="54"/>
  <c r="F545" i="54" s="1"/>
  <c r="F463" i="54"/>
  <c r="F491" i="54"/>
  <c r="A573" i="54"/>
  <c r="F573" i="54" s="1"/>
  <c r="F483" i="53"/>
  <c r="A565" i="53"/>
  <c r="F565" i="53" s="1"/>
  <c r="A503" i="53"/>
  <c r="F503" i="53" s="1"/>
  <c r="F421" i="53"/>
  <c r="F435" i="53"/>
  <c r="A517" i="53"/>
  <c r="F517" i="53" s="1"/>
  <c r="A562" i="53"/>
  <c r="F562" i="53" s="1"/>
  <c r="F480" i="53"/>
  <c r="F442" i="53"/>
  <c r="A524" i="53"/>
  <c r="F524" i="53" s="1"/>
  <c r="F430" i="53"/>
  <c r="A512" i="53"/>
  <c r="F512" i="53" s="1"/>
  <c r="A548" i="53"/>
  <c r="F548" i="53" s="1"/>
  <c r="F466" i="53"/>
  <c r="F467" i="53"/>
  <c r="A549" i="53"/>
  <c r="F549" i="53" s="1"/>
  <c r="A543" i="52"/>
  <c r="F543" i="52" s="1"/>
  <c r="F461" i="52"/>
  <c r="A524" i="52"/>
  <c r="F524" i="52" s="1"/>
  <c r="F442" i="52"/>
  <c r="F426" i="52"/>
  <c r="A508" i="52"/>
  <c r="F508" i="52" s="1"/>
  <c r="A560" i="52"/>
  <c r="F560" i="52" s="1"/>
  <c r="F478" i="52"/>
  <c r="A549" i="52"/>
  <c r="F549" i="52" s="1"/>
  <c r="F467" i="52"/>
  <c r="A573" i="52"/>
  <c r="F573" i="52" s="1"/>
  <c r="F491" i="52"/>
  <c r="A538" i="52"/>
  <c r="F538" i="52" s="1"/>
  <c r="F456" i="52"/>
  <c r="A572" i="52"/>
  <c r="F572" i="52" s="1"/>
  <c r="F490" i="52"/>
  <c r="A576" i="51"/>
  <c r="F576" i="51" s="1"/>
  <c r="F494" i="51"/>
  <c r="A550" i="51"/>
  <c r="F550" i="51" s="1"/>
  <c r="F468" i="51"/>
  <c r="F429" i="51"/>
  <c r="A511" i="51"/>
  <c r="F511" i="51" s="1"/>
  <c r="A546" i="50"/>
  <c r="F546" i="50" s="1"/>
  <c r="F464" i="50"/>
  <c r="A570" i="50"/>
  <c r="F570" i="50" s="1"/>
  <c r="F488" i="50"/>
  <c r="A555" i="50"/>
  <c r="F555" i="50" s="1"/>
  <c r="F473" i="50"/>
  <c r="F485" i="50"/>
  <c r="A567" i="50"/>
  <c r="F567" i="50" s="1"/>
  <c r="A551" i="50"/>
  <c r="F551" i="50" s="1"/>
  <c r="F469" i="50"/>
  <c r="F470" i="49"/>
  <c r="A552" i="49"/>
  <c r="F552" i="49" s="1"/>
  <c r="A531" i="49"/>
  <c r="F531" i="49" s="1"/>
  <c r="F449" i="49"/>
  <c r="A523" i="49"/>
  <c r="F523" i="49" s="1"/>
  <c r="F441" i="49"/>
  <c r="A496" i="49"/>
  <c r="F496" i="49" s="1"/>
  <c r="F414" i="49"/>
  <c r="A556" i="49"/>
  <c r="F556" i="49" s="1"/>
  <c r="F474" i="49"/>
  <c r="F487" i="49"/>
  <c r="A569" i="49"/>
  <c r="F569" i="49" s="1"/>
  <c r="F426" i="49"/>
  <c r="A508" i="49"/>
  <c r="F508" i="49" s="1"/>
  <c r="F459" i="49"/>
  <c r="A541" i="49"/>
  <c r="F541" i="49" s="1"/>
  <c r="F495" i="49"/>
  <c r="A577" i="49"/>
  <c r="F577" i="49" s="1"/>
  <c r="F442" i="48"/>
  <c r="A524" i="48"/>
  <c r="F524" i="48" s="1"/>
  <c r="F492" i="48"/>
  <c r="A574" i="48"/>
  <c r="F574" i="48" s="1"/>
  <c r="F424" i="48"/>
  <c r="A506" i="48"/>
  <c r="F506" i="48" s="1"/>
  <c r="A509" i="48"/>
  <c r="F509" i="48" s="1"/>
  <c r="F437" i="47"/>
  <c r="A519" i="47"/>
  <c r="F519" i="47" s="1"/>
  <c r="A565" i="47"/>
  <c r="F565" i="47" s="1"/>
  <c r="F483" i="47"/>
  <c r="F443" i="47"/>
  <c r="A525" i="47"/>
  <c r="F525" i="47" s="1"/>
  <c r="F473" i="47"/>
  <c r="A555" i="47"/>
  <c r="F555" i="47" s="1"/>
  <c r="A571" i="47"/>
  <c r="F571" i="47" s="1"/>
  <c r="F489" i="47"/>
  <c r="A527" i="47"/>
  <c r="F527" i="47" s="1"/>
  <c r="F445" i="47"/>
  <c r="F424" i="47"/>
  <c r="A506" i="47"/>
  <c r="F506" i="47" s="1"/>
  <c r="F491" i="47"/>
  <c r="A573" i="47"/>
  <c r="F573" i="47" s="1"/>
  <c r="A520" i="47"/>
  <c r="F520" i="47" s="1"/>
  <c r="F438" i="47"/>
  <c r="A508" i="47"/>
  <c r="F508" i="47" s="1"/>
  <c r="F426" i="47"/>
  <c r="F488" i="47"/>
  <c r="A570" i="47"/>
  <c r="F570" i="47" s="1"/>
  <c r="A509" i="54"/>
  <c r="F509" i="54" s="1"/>
  <c r="F427" i="54"/>
  <c r="A508" i="58"/>
  <c r="F508" i="58" s="1"/>
  <c r="F426" i="58"/>
  <c r="A524" i="55"/>
  <c r="F524" i="55" s="1"/>
  <c r="F442" i="55"/>
  <c r="A518" i="52"/>
  <c r="F518" i="52" s="1"/>
  <c r="F436" i="52"/>
  <c r="A549" i="50"/>
  <c r="F549" i="50" s="1"/>
  <c r="F467" i="50"/>
  <c r="A505" i="55"/>
  <c r="F505" i="55" s="1"/>
  <c r="F423" i="55"/>
  <c r="F459" i="52"/>
  <c r="A541" i="52"/>
  <c r="F541" i="52" s="1"/>
  <c r="A499" i="53"/>
  <c r="F499" i="53" s="1"/>
  <c r="F417" i="53"/>
  <c r="A577" i="50"/>
  <c r="F577" i="50" s="1"/>
  <c r="F495" i="50"/>
  <c r="A520" i="50"/>
  <c r="F520" i="50" s="1"/>
  <c r="F438" i="50"/>
  <c r="A503" i="59"/>
  <c r="F503" i="59" s="1"/>
  <c r="F421" i="59"/>
  <c r="A542" i="54"/>
  <c r="F542" i="54" s="1"/>
  <c r="F460" i="54"/>
  <c r="F486" i="50"/>
  <c r="A568" i="50"/>
  <c r="F568" i="50" s="1"/>
  <c r="F421" i="54"/>
  <c r="A503" i="54"/>
  <c r="F503" i="54" s="1"/>
  <c r="A514" i="56"/>
  <c r="F514" i="56" s="1"/>
  <c r="F432" i="56"/>
  <c r="A555" i="52"/>
  <c r="F555" i="52" s="1"/>
  <c r="F473" i="52"/>
  <c r="F469" i="51"/>
  <c r="A551" i="51"/>
  <c r="F551" i="51" s="1"/>
  <c r="F480" i="54"/>
  <c r="A562" i="54"/>
  <c r="F562" i="54" s="1"/>
  <c r="F454" i="50"/>
  <c r="A536" i="50"/>
  <c r="F536" i="50" s="1"/>
  <c r="A546" i="47"/>
  <c r="F546" i="47" s="1"/>
  <c r="F464" i="47"/>
  <c r="F482" i="55"/>
  <c r="A564" i="55"/>
  <c r="F564" i="55" s="1"/>
  <c r="A550" i="48"/>
  <c r="F550" i="48" s="1"/>
  <c r="F468" i="48"/>
  <c r="A517" i="52"/>
  <c r="F517" i="52" s="1"/>
  <c r="F435" i="52"/>
  <c r="F477" i="53"/>
  <c r="A559" i="53"/>
  <c r="F559" i="53" s="1"/>
  <c r="A509" i="52"/>
  <c r="F509" i="52" s="1"/>
  <c r="F427" i="52"/>
  <c r="A571" i="49"/>
  <c r="F571" i="49" s="1"/>
  <c r="F489" i="49"/>
  <c r="A532" i="56"/>
  <c r="F532" i="56" s="1"/>
  <c r="F450" i="56"/>
  <c r="A531" i="50"/>
  <c r="F531" i="50" s="1"/>
  <c r="F449" i="50"/>
  <c r="F465" i="59"/>
  <c r="A547" i="59"/>
  <c r="F547" i="59" s="1"/>
  <c r="F425" i="55"/>
  <c r="A507" i="55"/>
  <c r="F507" i="55" s="1"/>
  <c r="A519" i="54"/>
  <c r="F519" i="54" s="1"/>
  <c r="F437" i="54"/>
  <c r="A501" i="50"/>
  <c r="F501" i="50" s="1"/>
  <c r="F419" i="50"/>
  <c r="F485" i="49"/>
  <c r="A567" i="49"/>
  <c r="F567" i="49" s="1"/>
  <c r="F433" i="51"/>
  <c r="A515" i="51"/>
  <c r="F515" i="51" s="1"/>
  <c r="A557" i="50"/>
  <c r="F557" i="50" s="1"/>
  <c r="F475" i="50"/>
  <c r="A560" i="58"/>
  <c r="F560" i="58" s="1"/>
  <c r="F478" i="58"/>
  <c r="A537" i="59"/>
  <c r="F537" i="59" s="1"/>
  <c r="F455" i="59"/>
  <c r="F421" i="52"/>
  <c r="A503" i="52"/>
  <c r="F503" i="52" s="1"/>
  <c r="A516" i="54"/>
  <c r="F516" i="54" s="1"/>
  <c r="F434" i="54"/>
  <c r="F414" i="48"/>
  <c r="A496" i="48"/>
  <c r="F496" i="48" s="1"/>
  <c r="A522" i="56"/>
  <c r="F522" i="56" s="1"/>
  <c r="F440" i="56"/>
  <c r="F437" i="55"/>
  <c r="A519" i="55"/>
  <c r="F519" i="55" s="1"/>
  <c r="F447" i="59"/>
  <c r="A529" i="59"/>
  <c r="F529" i="59" s="1"/>
  <c r="F415" i="54"/>
  <c r="A497" i="54"/>
  <c r="F497" i="54" s="1"/>
  <c r="F461" i="54"/>
  <c r="A543" i="54"/>
  <c r="F543" i="54" s="1"/>
  <c r="F440" i="51"/>
  <c r="A522" i="51"/>
  <c r="F522" i="51" s="1"/>
  <c r="F482" i="47"/>
  <c r="A564" i="47"/>
  <c r="F564" i="47" s="1"/>
  <c r="F422" i="49"/>
  <c r="A504" i="49"/>
  <c r="F504" i="49" s="1"/>
  <c r="A557" i="57"/>
  <c r="F557" i="57" s="1"/>
  <c r="F475" i="57"/>
  <c r="F462" i="55"/>
  <c r="A544" i="55"/>
  <c r="F544" i="55" s="1"/>
  <c r="A510" i="48"/>
  <c r="F510" i="48" s="1"/>
  <c r="F428" i="48"/>
  <c r="F487" i="48"/>
  <c r="A569" i="48"/>
  <c r="F569" i="48" s="1"/>
  <c r="A513" i="59"/>
  <c r="F513" i="59" s="1"/>
  <c r="F431" i="59"/>
  <c r="A496" i="58"/>
  <c r="F496" i="58" s="1"/>
  <c r="F414" i="58"/>
  <c r="F443" i="58"/>
  <c r="A525" i="58"/>
  <c r="F525" i="58" s="1"/>
  <c r="A566" i="52"/>
  <c r="F566" i="52" s="1"/>
  <c r="F484" i="52"/>
  <c r="A572" i="59"/>
  <c r="F572" i="59" s="1"/>
  <c r="F490" i="59"/>
  <c r="F444" i="58"/>
  <c r="A526" i="58"/>
  <c r="F526" i="58" s="1"/>
  <c r="A534" i="53"/>
  <c r="F534" i="53" s="1"/>
  <c r="F452" i="53"/>
  <c r="F438" i="53"/>
  <c r="A520" i="53"/>
  <c r="F520" i="53" s="1"/>
  <c r="F433" i="54"/>
  <c r="A515" i="54"/>
  <c r="F515" i="54" s="1"/>
  <c r="F424" i="51"/>
  <c r="A506" i="51"/>
  <c r="F506" i="51" s="1"/>
  <c r="F488" i="54"/>
  <c r="A570" i="54"/>
  <c r="F570" i="54" s="1"/>
  <c r="A535" i="56"/>
  <c r="F535" i="56" s="1"/>
  <c r="F453" i="56"/>
  <c r="F478" i="49"/>
  <c r="A560" i="49"/>
  <c r="F560" i="49" s="1"/>
  <c r="F462" i="51"/>
  <c r="A544" i="51"/>
  <c r="F544" i="51" s="1"/>
  <c r="A497" i="52"/>
  <c r="F497" i="52" s="1"/>
  <c r="F415" i="52"/>
  <c r="F439" i="59"/>
  <c r="A521" i="59"/>
  <c r="F521" i="59" s="1"/>
  <c r="A498" i="54"/>
  <c r="F498" i="54" s="1"/>
  <c r="F416" i="54"/>
  <c r="F441" i="58"/>
  <c r="A523" i="58"/>
  <c r="F523" i="58" s="1"/>
  <c r="A519" i="51"/>
  <c r="F519" i="51" s="1"/>
  <c r="F437" i="51"/>
  <c r="A541" i="48"/>
  <c r="F541" i="48" s="1"/>
  <c r="F459" i="48"/>
  <c r="F438" i="58"/>
  <c r="A520" i="58"/>
  <c r="F520" i="58" s="1"/>
  <c r="A543" i="55"/>
  <c r="F543" i="55" s="1"/>
  <c r="F461" i="55"/>
  <c r="A571" i="57"/>
  <c r="F571" i="57" s="1"/>
  <c r="F489" i="57"/>
  <c r="F443" i="59"/>
  <c r="A525" i="59"/>
  <c r="F525" i="59" s="1"/>
  <c r="A567" i="51"/>
  <c r="F567" i="51" s="1"/>
  <c r="F485" i="51"/>
  <c r="A564" i="53"/>
  <c r="F564" i="53" s="1"/>
  <c r="F482" i="53"/>
  <c r="A510" i="47"/>
  <c r="F510" i="47" s="1"/>
  <c r="F428" i="47"/>
  <c r="A561" i="54"/>
  <c r="F561" i="54" s="1"/>
  <c r="F479" i="54"/>
  <c r="F467" i="54"/>
  <c r="A549" i="54"/>
  <c r="F549" i="54" s="1"/>
  <c r="F449" i="55"/>
  <c r="A531" i="55"/>
  <c r="F531" i="55" s="1"/>
  <c r="F415" i="58"/>
  <c r="A497" i="58"/>
  <c r="F497" i="58" s="1"/>
  <c r="A512" i="51"/>
  <c r="F512" i="51" s="1"/>
  <c r="F430" i="51"/>
  <c r="A498" i="58"/>
  <c r="F498" i="58" s="1"/>
  <c r="F416" i="58"/>
  <c r="A523" i="56"/>
  <c r="F523" i="56" s="1"/>
  <c r="F441" i="56"/>
  <c r="A564" i="57"/>
  <c r="F564" i="57" s="1"/>
  <c r="F482" i="57"/>
  <c r="A498" i="59"/>
  <c r="F498" i="59" s="1"/>
  <c r="F416" i="59"/>
  <c r="A508" i="51"/>
  <c r="F508" i="51" s="1"/>
  <c r="F426" i="51"/>
  <c r="A561" i="52"/>
  <c r="F561" i="52" s="1"/>
  <c r="F479" i="52"/>
  <c r="A497" i="48"/>
  <c r="F497" i="48" s="1"/>
  <c r="F415" i="48"/>
  <c r="A547" i="52"/>
  <c r="F547" i="52" s="1"/>
  <c r="F465" i="52"/>
  <c r="A570" i="55"/>
  <c r="F570" i="55" s="1"/>
  <c r="F488" i="55"/>
  <c r="F433" i="57"/>
  <c r="A515" i="57"/>
  <c r="F515" i="57" s="1"/>
  <c r="A554" i="54"/>
  <c r="F554" i="54" s="1"/>
  <c r="F472" i="54"/>
  <c r="F451" i="57"/>
  <c r="A533" i="57"/>
  <c r="F533" i="57" s="1"/>
  <c r="A531" i="47"/>
  <c r="F531" i="47" s="1"/>
  <c r="F449" i="47"/>
  <c r="F478" i="50"/>
  <c r="A560" i="50"/>
  <c r="F560" i="50" s="1"/>
  <c r="A541" i="53"/>
  <c r="F541" i="53" s="1"/>
  <c r="F459" i="53"/>
  <c r="F429" i="53"/>
  <c r="A511" i="53"/>
  <c r="F511" i="53" s="1"/>
  <c r="A528" i="51"/>
  <c r="F528" i="51" s="1"/>
  <c r="F446" i="51"/>
  <c r="A577" i="51"/>
  <c r="F577" i="51" s="1"/>
  <c r="F495" i="51"/>
  <c r="F491" i="53"/>
  <c r="A573" i="53"/>
  <c r="F573" i="53" s="1"/>
  <c r="A514" i="57"/>
  <c r="F514" i="57" s="1"/>
  <c r="F432" i="57"/>
  <c r="A521" i="53"/>
  <c r="F521" i="53" s="1"/>
  <c r="F439" i="53"/>
  <c r="F490" i="49"/>
  <c r="A572" i="49"/>
  <c r="F572" i="49" s="1"/>
  <c r="A529" i="50"/>
  <c r="F529" i="50" s="1"/>
  <c r="F447" i="50"/>
  <c r="A576" i="59"/>
  <c r="F576" i="59" s="1"/>
  <c r="F494" i="59"/>
  <c r="A507" i="58"/>
  <c r="F507" i="58" s="1"/>
  <c r="F425" i="58"/>
  <c r="A523" i="52"/>
  <c r="F523" i="52" s="1"/>
  <c r="F441" i="52"/>
  <c r="F434" i="51"/>
  <c r="A516" i="51"/>
  <c r="F516" i="51" s="1"/>
  <c r="A570" i="56"/>
  <c r="F570" i="56" s="1"/>
  <c r="F488" i="56"/>
  <c r="F445" i="52"/>
  <c r="A527" i="52"/>
  <c r="F527" i="52" s="1"/>
  <c r="A543" i="48"/>
  <c r="F543" i="48" s="1"/>
  <c r="F461" i="48"/>
  <c r="A527" i="59"/>
  <c r="F527" i="59" s="1"/>
  <c r="F445" i="59"/>
  <c r="F445" i="49"/>
  <c r="A527" i="49"/>
  <c r="F527" i="49" s="1"/>
  <c r="A531" i="57"/>
  <c r="F531" i="57" s="1"/>
  <c r="F449" i="57"/>
  <c r="A543" i="49"/>
  <c r="F543" i="49" s="1"/>
  <c r="F461" i="49"/>
  <c r="A563" i="52"/>
  <c r="F563" i="52" s="1"/>
  <c r="F481" i="52"/>
  <c r="F416" i="51"/>
  <c r="A498" i="51"/>
  <c r="F498" i="51" s="1"/>
  <c r="F475" i="59"/>
  <c r="A557" i="59"/>
  <c r="F557" i="59" s="1"/>
  <c r="A545" i="49"/>
  <c r="F545" i="49" s="1"/>
  <c r="F463" i="49"/>
  <c r="F429" i="52"/>
  <c r="A511" i="52"/>
  <c r="F511" i="52" s="1"/>
  <c r="F432" i="54"/>
  <c r="A514" i="54"/>
  <c r="F514" i="54" s="1"/>
  <c r="A564" i="49"/>
  <c r="F564" i="49" s="1"/>
  <c r="F482" i="49"/>
  <c r="F424" i="49"/>
  <c r="A506" i="49"/>
  <c r="F506" i="49" s="1"/>
  <c r="A568" i="51"/>
  <c r="F568" i="51" s="1"/>
  <c r="F486" i="51"/>
  <c r="F421" i="49"/>
  <c r="A503" i="49"/>
  <c r="F503" i="49" s="1"/>
  <c r="A538" i="48"/>
  <c r="F538" i="48" s="1"/>
  <c r="F456" i="48"/>
  <c r="A550" i="54"/>
  <c r="F550" i="54" s="1"/>
  <c r="F468" i="54"/>
  <c r="A529" i="56"/>
  <c r="F529" i="56" s="1"/>
  <c r="F447" i="56"/>
  <c r="A533" i="59"/>
  <c r="F533" i="59" s="1"/>
  <c r="F451" i="59"/>
  <c r="F450" i="55"/>
  <c r="A532" i="55"/>
  <c r="F532" i="55" s="1"/>
  <c r="A500" i="58"/>
  <c r="F500" i="58" s="1"/>
  <c r="F418" i="58"/>
  <c r="A499" i="50"/>
  <c r="F499" i="50" s="1"/>
  <c r="F417" i="50"/>
  <c r="A554" i="57"/>
  <c r="F554" i="57" s="1"/>
  <c r="F472" i="57"/>
  <c r="F450" i="49"/>
  <c r="A532" i="49"/>
  <c r="F532" i="49" s="1"/>
  <c r="F425" i="50"/>
  <c r="A507" i="50"/>
  <c r="F507" i="50" s="1"/>
  <c r="A563" i="50"/>
  <c r="F563" i="50" s="1"/>
  <c r="F481" i="50"/>
  <c r="A506" i="56"/>
  <c r="F506" i="56" s="1"/>
  <c r="F424" i="56"/>
  <c r="A517" i="57"/>
  <c r="F517" i="57" s="1"/>
  <c r="F435" i="57"/>
  <c r="A510" i="58"/>
  <c r="F510" i="58" s="1"/>
  <c r="F428" i="58"/>
  <c r="A566" i="56"/>
  <c r="F566" i="56" s="1"/>
  <c r="F484" i="56"/>
  <c r="A496" i="47"/>
  <c r="F496" i="47" s="1"/>
  <c r="F414" i="47"/>
  <c r="F451" i="58"/>
  <c r="A533" i="58"/>
  <c r="F533" i="58" s="1"/>
  <c r="A567" i="48"/>
  <c r="F567" i="48" s="1"/>
  <c r="F485" i="48"/>
  <c r="F437" i="53"/>
  <c r="A519" i="53"/>
  <c r="F519" i="53" s="1"/>
  <c r="F466" i="52"/>
  <c r="A548" i="52"/>
  <c r="F548" i="52" s="1"/>
  <c r="A556" i="50"/>
  <c r="F556" i="50" s="1"/>
  <c r="F474" i="50"/>
  <c r="A527" i="56"/>
  <c r="F527" i="56" s="1"/>
  <c r="F445" i="56"/>
  <c r="A576" i="58"/>
  <c r="F576" i="58" s="1"/>
  <c r="F494" i="58"/>
  <c r="F431" i="50"/>
  <c r="A513" i="50"/>
  <c r="F513" i="50" s="1"/>
  <c r="F490" i="58"/>
  <c r="A572" i="58"/>
  <c r="F572" i="58" s="1"/>
  <c r="A526" i="59"/>
  <c r="F526" i="59" s="1"/>
  <c r="F444" i="59"/>
  <c r="A517" i="49"/>
  <c r="F517" i="49" s="1"/>
  <c r="F435" i="49"/>
  <c r="F462" i="49"/>
  <c r="A544" i="49"/>
  <c r="F544" i="49" s="1"/>
  <c r="A553" i="53"/>
  <c r="F553" i="53" s="1"/>
  <c r="F471" i="53"/>
  <c r="A496" i="57"/>
  <c r="F496" i="57" s="1"/>
  <c r="F414" i="57"/>
  <c r="F434" i="55"/>
  <c r="A516" i="55"/>
  <c r="F516" i="55" s="1"/>
  <c r="A545" i="52"/>
  <c r="F545" i="52" s="1"/>
  <c r="F463" i="52"/>
  <c r="A503" i="47"/>
  <c r="F503" i="47" s="1"/>
  <c r="F421" i="47"/>
  <c r="F458" i="50"/>
  <c r="A540" i="50"/>
  <c r="F540" i="50" s="1"/>
  <c r="F481" i="48"/>
  <c r="A563" i="48"/>
  <c r="F563" i="48" s="1"/>
  <c r="A545" i="57"/>
  <c r="F545" i="57" s="1"/>
  <c r="F463" i="57"/>
  <c r="F424" i="54"/>
  <c r="A506" i="54"/>
  <c r="F506" i="54" s="1"/>
  <c r="F454" i="49"/>
  <c r="A536" i="49"/>
  <c r="F536" i="49" s="1"/>
  <c r="A556" i="58"/>
  <c r="F556" i="58" s="1"/>
  <c r="F474" i="58"/>
  <c r="F436" i="55"/>
  <c r="A518" i="55"/>
  <c r="F518" i="55" s="1"/>
  <c r="A544" i="57"/>
  <c r="F544" i="57" s="1"/>
  <c r="F462" i="57"/>
  <c r="F481" i="58"/>
  <c r="A563" i="58"/>
  <c r="F563" i="58" s="1"/>
  <c r="F473" i="53"/>
  <c r="A555" i="53"/>
  <c r="F555" i="53" s="1"/>
  <c r="A555" i="58"/>
  <c r="F555" i="58" s="1"/>
  <c r="F473" i="58"/>
  <c r="A568" i="54"/>
  <c r="F568" i="54" s="1"/>
  <c r="F486" i="54"/>
  <c r="A571" i="48"/>
  <c r="F571" i="48" s="1"/>
  <c r="F489" i="48"/>
  <c r="A512" i="48"/>
  <c r="F512" i="48" s="1"/>
  <c r="F430" i="48"/>
  <c r="A554" i="55"/>
  <c r="F554" i="55" s="1"/>
  <c r="F472" i="55"/>
  <c r="F457" i="47"/>
  <c r="A539" i="47"/>
  <c r="F539" i="47" s="1"/>
  <c r="A537" i="48"/>
  <c r="F537" i="48" s="1"/>
  <c r="F455" i="48"/>
  <c r="F485" i="52"/>
  <c r="A567" i="52"/>
  <c r="F567" i="52" s="1"/>
  <c r="F481" i="59"/>
  <c r="A563" i="59"/>
  <c r="F563" i="59" s="1"/>
  <c r="A545" i="48"/>
  <c r="F545" i="48" s="1"/>
  <c r="F463" i="48"/>
  <c r="A513" i="58"/>
  <c r="F513" i="58" s="1"/>
  <c r="F431" i="58"/>
  <c r="A510" i="55"/>
  <c r="F510" i="55" s="1"/>
  <c r="F428" i="55"/>
  <c r="F465" i="53"/>
  <c r="A547" i="53"/>
  <c r="F547" i="53" s="1"/>
  <c r="F430" i="55"/>
  <c r="A512" i="55"/>
  <c r="F512" i="55" s="1"/>
  <c r="F478" i="51"/>
  <c r="A560" i="51"/>
  <c r="F560" i="51" s="1"/>
  <c r="A499" i="57"/>
  <c r="F499" i="57" s="1"/>
  <c r="F417" i="57"/>
  <c r="A543" i="53"/>
  <c r="F543" i="53" s="1"/>
  <c r="F461" i="53"/>
  <c r="F468" i="49"/>
  <c r="A550" i="49"/>
  <c r="F550" i="49" s="1"/>
  <c r="A519" i="52"/>
  <c r="F519" i="52" s="1"/>
  <c r="F437" i="52"/>
  <c r="A508" i="54"/>
  <c r="F508" i="54" s="1"/>
  <c r="F426" i="54"/>
  <c r="F470" i="55"/>
  <c r="A552" i="55"/>
  <c r="F552" i="55" s="1"/>
  <c r="F418" i="56"/>
  <c r="A500" i="56"/>
  <c r="F500" i="56" s="1"/>
  <c r="F467" i="58"/>
  <c r="A549" i="58"/>
  <c r="F549" i="58" s="1"/>
  <c r="A568" i="57"/>
  <c r="F568" i="57" s="1"/>
  <c r="F486" i="57"/>
  <c r="F423" i="52"/>
  <c r="A505" i="52"/>
  <c r="F505" i="52" s="1"/>
  <c r="F485" i="59"/>
  <c r="A567" i="59"/>
  <c r="F567" i="59" s="1"/>
  <c r="F446" i="57"/>
  <c r="A528" i="57"/>
  <c r="F528" i="57" s="1"/>
  <c r="F494" i="57"/>
  <c r="A576" i="57"/>
  <c r="F576" i="57" s="1"/>
  <c r="A559" i="47"/>
  <c r="F559" i="47" s="1"/>
  <c r="F477" i="47"/>
  <c r="A541" i="54"/>
  <c r="F541" i="54" s="1"/>
  <c r="F459" i="54"/>
  <c r="A540" i="49"/>
  <c r="F540" i="49" s="1"/>
  <c r="F458" i="49"/>
  <c r="A526" i="47"/>
  <c r="F526" i="47" s="1"/>
  <c r="F444" i="47"/>
  <c r="F473" i="48"/>
  <c r="A555" i="48"/>
  <c r="F555" i="48" s="1"/>
  <c r="F493" i="51"/>
  <c r="A575" i="51"/>
  <c r="F575" i="51" s="1"/>
  <c r="A547" i="51"/>
  <c r="F547" i="51" s="1"/>
  <c r="F465" i="51"/>
  <c r="F481" i="47"/>
  <c r="A563" i="47"/>
  <c r="F563" i="47" s="1"/>
  <c r="A537" i="52"/>
  <c r="F537" i="52" s="1"/>
  <c r="F455" i="52"/>
  <c r="A574" i="51"/>
  <c r="F574" i="51" s="1"/>
  <c r="F492" i="51"/>
  <c r="A520" i="49"/>
  <c r="F520" i="49" s="1"/>
  <c r="F438" i="49"/>
  <c r="F429" i="50"/>
  <c r="A511" i="50"/>
  <c r="F511" i="50" s="1"/>
  <c r="F441" i="48"/>
  <c r="A523" i="48"/>
  <c r="F523" i="48" s="1"/>
  <c r="A503" i="58"/>
  <c r="F503" i="58" s="1"/>
  <c r="F421" i="58"/>
  <c r="F443" i="53"/>
  <c r="A525" i="53"/>
  <c r="F525" i="53" s="1"/>
  <c r="F490" i="47"/>
  <c r="A572" i="47"/>
  <c r="F572" i="47" s="1"/>
  <c r="A528" i="56"/>
  <c r="F528" i="56" s="1"/>
  <c r="F446" i="56"/>
  <c r="F435" i="48"/>
  <c r="A517" i="48"/>
  <c r="F517" i="48" s="1"/>
  <c r="A514" i="48"/>
  <c r="F514" i="48" s="1"/>
  <c r="F432" i="48"/>
  <c r="A539" i="52"/>
  <c r="F539" i="52" s="1"/>
  <c r="F457" i="52"/>
  <c r="A562" i="58"/>
  <c r="F562" i="58" s="1"/>
  <c r="F480" i="58"/>
  <c r="F488" i="53"/>
  <c r="A570" i="53"/>
  <c r="F570" i="53" s="1"/>
  <c r="A566" i="57"/>
  <c r="F566" i="57" s="1"/>
  <c r="F484" i="57"/>
  <c r="A541" i="59"/>
  <c r="F541" i="59" s="1"/>
  <c r="F459" i="59"/>
  <c r="A558" i="56"/>
  <c r="F558" i="56" s="1"/>
  <c r="F476" i="56"/>
  <c r="F472" i="47"/>
  <c r="A554" i="47"/>
  <c r="F554" i="47" s="1"/>
  <c r="A554" i="59"/>
  <c r="F554" i="59" s="1"/>
  <c r="F472" i="59"/>
  <c r="F441" i="47"/>
  <c r="A523" i="47"/>
  <c r="F523" i="47" s="1"/>
  <c r="F487" i="54"/>
  <c r="A569" i="54"/>
  <c r="F569" i="54" s="1"/>
  <c r="A532" i="57"/>
  <c r="F532" i="57" s="1"/>
  <c r="F450" i="57"/>
  <c r="A542" i="49"/>
  <c r="F542" i="49" s="1"/>
  <c r="F460" i="49"/>
  <c r="F457" i="58"/>
  <c r="A539" i="58"/>
  <c r="F539" i="58" s="1"/>
  <c r="F451" i="49"/>
  <c r="A533" i="49"/>
  <c r="F533" i="49" s="1"/>
  <c r="A504" i="56"/>
  <c r="F504" i="56" s="1"/>
  <c r="F422" i="56"/>
  <c r="F436" i="59"/>
  <c r="A518" i="59"/>
  <c r="F518" i="59" s="1"/>
  <c r="A534" i="49"/>
  <c r="F534" i="49" s="1"/>
  <c r="F452" i="49"/>
  <c r="A576" i="52"/>
  <c r="F576" i="52" s="1"/>
  <c r="F494" i="52"/>
  <c r="F466" i="57"/>
  <c r="A548" i="57"/>
  <c r="F548" i="57" s="1"/>
  <c r="F449" i="53"/>
  <c r="A531" i="53"/>
  <c r="F531" i="53" s="1"/>
  <c r="F422" i="58"/>
  <c r="A504" i="58"/>
  <c r="F504" i="58" s="1"/>
  <c r="F418" i="55"/>
  <c r="A500" i="55"/>
  <c r="F500" i="55" s="1"/>
  <c r="A553" i="52"/>
  <c r="F553" i="52" s="1"/>
  <c r="F471" i="52"/>
  <c r="A556" i="51"/>
  <c r="F556" i="51" s="1"/>
  <c r="F474" i="51"/>
  <c r="A554" i="51"/>
  <c r="F554" i="51" s="1"/>
  <c r="F472" i="51"/>
  <c r="A525" i="52"/>
  <c r="F525" i="52" s="1"/>
  <c r="F443" i="52"/>
  <c r="F476" i="52"/>
  <c r="A558" i="52"/>
  <c r="F558" i="52" s="1"/>
  <c r="F449" i="58"/>
  <c r="A531" i="58"/>
  <c r="F531" i="58" s="1"/>
  <c r="A530" i="58"/>
  <c r="F530" i="58" s="1"/>
  <c r="F448" i="58"/>
  <c r="A505" i="47"/>
  <c r="F505" i="47" s="1"/>
  <c r="F423" i="47"/>
  <c r="F475" i="52"/>
  <c r="A557" i="52"/>
  <c r="F557" i="52" s="1"/>
  <c r="F479" i="58"/>
  <c r="A561" i="58"/>
  <c r="F561" i="58" s="1"/>
  <c r="A565" i="55"/>
  <c r="F565" i="55" s="1"/>
  <c r="F483" i="55"/>
  <c r="A538" i="47"/>
  <c r="F538" i="47" s="1"/>
  <c r="F456" i="47"/>
  <c r="F420" i="56"/>
  <c r="A502" i="56"/>
  <c r="F502" i="56" s="1"/>
  <c r="A521" i="51"/>
  <c r="F521" i="51" s="1"/>
  <c r="F439" i="51"/>
  <c r="F478" i="53"/>
  <c r="A560" i="53"/>
  <c r="F560" i="53" s="1"/>
  <c r="A554" i="48"/>
  <c r="F554" i="48" s="1"/>
  <c r="F472" i="48"/>
  <c r="F477" i="49"/>
  <c r="A559" i="49"/>
  <c r="F559" i="49" s="1"/>
  <c r="F414" i="50"/>
  <c r="A496" i="50"/>
  <c r="F496" i="50" s="1"/>
  <c r="F465" i="50"/>
  <c r="A547" i="50"/>
  <c r="F547" i="50" s="1"/>
  <c r="F483" i="54"/>
  <c r="A565" i="54"/>
  <c r="F565" i="54" s="1"/>
  <c r="F454" i="51"/>
  <c r="A536" i="51"/>
  <c r="F536" i="51" s="1"/>
  <c r="A498" i="53"/>
  <c r="F498" i="53" s="1"/>
  <c r="F416" i="53"/>
  <c r="F476" i="48"/>
  <c r="A558" i="48"/>
  <c r="F558" i="48" s="1"/>
  <c r="A510" i="52"/>
  <c r="F510" i="52" s="1"/>
  <c r="F428" i="52"/>
  <c r="A544" i="50"/>
  <c r="F544" i="50" s="1"/>
  <c r="F462" i="50"/>
  <c r="F438" i="51"/>
  <c r="A520" i="51"/>
  <c r="F520" i="51" s="1"/>
  <c r="A512" i="49"/>
  <c r="F512" i="49" s="1"/>
  <c r="F430" i="49"/>
  <c r="A507" i="53"/>
  <c r="F507" i="53" s="1"/>
  <c r="F425" i="53"/>
  <c r="A571" i="58"/>
  <c r="F571" i="58" s="1"/>
  <c r="F489" i="58"/>
  <c r="A551" i="52"/>
  <c r="F551" i="52" s="1"/>
  <c r="F469" i="52"/>
  <c r="A565" i="48"/>
  <c r="F565" i="48" s="1"/>
  <c r="F483" i="48"/>
  <c r="F414" i="51"/>
  <c r="A496" i="51"/>
  <c r="F496" i="51" s="1"/>
  <c r="A532" i="53"/>
  <c r="F532" i="53" s="1"/>
  <c r="F450" i="53"/>
  <c r="A506" i="53"/>
  <c r="F506" i="53" s="1"/>
  <c r="F424" i="53"/>
  <c r="A511" i="47"/>
  <c r="F511" i="47" s="1"/>
  <c r="F429" i="47"/>
  <c r="F493" i="57"/>
  <c r="A575" i="57"/>
  <c r="F575" i="57" s="1"/>
  <c r="A558" i="51"/>
  <c r="F558" i="51" s="1"/>
  <c r="F476" i="51"/>
  <c r="A539" i="49"/>
  <c r="F539" i="49" s="1"/>
  <c r="F457" i="49"/>
  <c r="F494" i="53"/>
  <c r="A576" i="53"/>
  <c r="F576" i="53" s="1"/>
  <c r="A560" i="59"/>
  <c r="F560" i="59" s="1"/>
  <c r="F478" i="59"/>
  <c r="F424" i="57"/>
  <c r="A506" i="57"/>
  <c r="F506" i="57" s="1"/>
  <c r="F444" i="55"/>
  <c r="A526" i="55"/>
  <c r="F526" i="55" s="1"/>
  <c r="F480" i="59"/>
  <c r="A562" i="59"/>
  <c r="F562" i="59" s="1"/>
  <c r="F414" i="53"/>
  <c r="A496" i="53"/>
  <c r="F496" i="53" s="1"/>
  <c r="F482" i="48"/>
  <c r="A564" i="48"/>
  <c r="F564" i="48" s="1"/>
  <c r="F474" i="55"/>
  <c r="A556" i="55"/>
  <c r="F556" i="55" s="1"/>
  <c r="A504" i="53"/>
  <c r="F504" i="53" s="1"/>
  <c r="F422" i="53"/>
  <c r="A500" i="51"/>
  <c r="F500" i="51" s="1"/>
  <c r="F418" i="51"/>
  <c r="A531" i="51"/>
  <c r="F531" i="51" s="1"/>
  <c r="F449" i="51"/>
  <c r="A538" i="58"/>
  <c r="F538" i="58" s="1"/>
  <c r="F456" i="58"/>
  <c r="F460" i="56"/>
  <c r="A542" i="56"/>
  <c r="F542" i="56" s="1"/>
  <c r="F466" i="56"/>
  <c r="A548" i="56"/>
  <c r="F548" i="56" s="1"/>
  <c r="F460" i="53"/>
  <c r="A542" i="53"/>
  <c r="F542" i="53" s="1"/>
  <c r="A559" i="58"/>
  <c r="F559" i="58" s="1"/>
  <c r="F477" i="58"/>
  <c r="A540" i="48"/>
  <c r="F540" i="48" s="1"/>
  <c r="F458" i="48"/>
  <c r="F446" i="58"/>
  <c r="A528" i="58"/>
  <c r="F528" i="58" s="1"/>
  <c r="A530" i="49"/>
  <c r="F530" i="49" s="1"/>
  <c r="F448" i="49"/>
  <c r="A532" i="52"/>
  <c r="F532" i="52" s="1"/>
  <c r="F450" i="52"/>
  <c r="A562" i="56"/>
  <c r="F562" i="56" s="1"/>
  <c r="F480" i="56"/>
  <c r="F459" i="50"/>
  <c r="A541" i="50"/>
  <c r="F541" i="50" s="1"/>
  <c r="A532" i="54"/>
  <c r="F532" i="54" s="1"/>
  <c r="F450" i="54"/>
  <c r="A521" i="49"/>
  <c r="F521" i="49" s="1"/>
  <c r="F439" i="49"/>
  <c r="A549" i="49"/>
  <c r="F549" i="49" s="1"/>
  <c r="F467" i="49"/>
  <c r="F435" i="47"/>
  <c r="A517" i="47"/>
  <c r="F517" i="47" s="1"/>
  <c r="F474" i="59"/>
  <c r="A556" i="59"/>
  <c r="F556" i="59" s="1"/>
  <c r="A501" i="57"/>
  <c r="F501" i="57" s="1"/>
  <c r="F419" i="57"/>
  <c r="F459" i="51"/>
  <c r="A541" i="51"/>
  <c r="F541" i="51" s="1"/>
  <c r="A562" i="49"/>
  <c r="F562" i="49" s="1"/>
  <c r="F480" i="49"/>
  <c r="A535" i="54"/>
  <c r="F535" i="54" s="1"/>
  <c r="F453" i="54"/>
  <c r="F453" i="51"/>
  <c r="A535" i="51"/>
  <c r="F535" i="51" s="1"/>
  <c r="A530" i="48"/>
  <c r="F530" i="48" s="1"/>
  <c r="F448" i="48"/>
  <c r="F490" i="54"/>
  <c r="A572" i="54"/>
  <c r="F572" i="54" s="1"/>
  <c r="A522" i="53"/>
  <c r="F522" i="53" s="1"/>
  <c r="F440" i="53"/>
  <c r="F456" i="53"/>
  <c r="A538" i="53"/>
  <c r="F538" i="53" s="1"/>
  <c r="A530" i="57"/>
  <c r="F530" i="57" s="1"/>
  <c r="F448" i="57"/>
  <c r="A564" i="50"/>
  <c r="F564" i="50" s="1"/>
  <c r="F482" i="50"/>
  <c r="A497" i="49"/>
  <c r="F497" i="49" s="1"/>
  <c r="F415" i="49"/>
  <c r="A558" i="55"/>
  <c r="F558" i="55" s="1"/>
  <c r="F476" i="55"/>
  <c r="A509" i="55"/>
  <c r="F509" i="55" s="1"/>
  <c r="F427" i="55"/>
  <c r="A562" i="51"/>
  <c r="F562" i="51" s="1"/>
  <c r="F480" i="51"/>
  <c r="A513" i="54"/>
  <c r="F513" i="54" s="1"/>
  <c r="F431" i="54"/>
  <c r="A503" i="57"/>
  <c r="F503" i="57" s="1"/>
  <c r="F421" i="57"/>
  <c r="A567" i="47"/>
  <c r="F567" i="47" s="1"/>
  <c r="F485" i="47"/>
  <c r="A515" i="53"/>
  <c r="F515" i="53" s="1"/>
  <c r="F433" i="53"/>
  <c r="F487" i="50"/>
  <c r="A569" i="50"/>
  <c r="F569" i="50" s="1"/>
  <c r="A499" i="49"/>
  <c r="F499" i="49" s="1"/>
  <c r="F417" i="49"/>
  <c r="A548" i="54"/>
  <c r="F548" i="54" s="1"/>
  <c r="F466" i="54"/>
  <c r="A539" i="48"/>
  <c r="F539" i="48" s="1"/>
  <c r="F457" i="48"/>
  <c r="F429" i="59"/>
  <c r="A511" i="59"/>
  <c r="F511" i="59" s="1"/>
  <c r="F433" i="50"/>
  <c r="A515" i="50"/>
  <c r="F515" i="50" s="1"/>
  <c r="A542" i="55"/>
  <c r="F542" i="55" s="1"/>
  <c r="F460" i="55"/>
  <c r="F452" i="52"/>
  <c r="A534" i="52"/>
  <c r="F534" i="52" s="1"/>
  <c r="A533" i="51"/>
  <c r="F533" i="51" s="1"/>
  <c r="F451" i="51"/>
  <c r="A535" i="53"/>
  <c r="F535" i="53" s="1"/>
  <c r="F453" i="53"/>
  <c r="F445" i="58"/>
  <c r="A527" i="58"/>
  <c r="F527" i="58" s="1"/>
  <c r="A541" i="57"/>
  <c r="F541" i="57" s="1"/>
  <c r="F459" i="57"/>
  <c r="A526" i="53"/>
  <c r="F526" i="53" s="1"/>
  <c r="F444" i="53"/>
  <c r="A577" i="53"/>
  <c r="F577" i="53" s="1"/>
  <c r="F495" i="53"/>
  <c r="F467" i="48"/>
  <c r="A549" i="48"/>
  <c r="F549" i="48" s="1"/>
  <c r="F488" i="59"/>
  <c r="A570" i="59"/>
  <c r="F570" i="59" s="1"/>
  <c r="A511" i="57"/>
  <c r="F511" i="57" s="1"/>
  <c r="F429" i="57"/>
  <c r="F456" i="55"/>
  <c r="A538" i="55"/>
  <c r="F538" i="55" s="1"/>
  <c r="A571" i="54"/>
  <c r="F571" i="54" s="1"/>
  <c r="F489" i="54"/>
  <c r="F442" i="49"/>
  <c r="A524" i="49"/>
  <c r="F524" i="49" s="1"/>
  <c r="F446" i="53"/>
  <c r="A528" i="53"/>
  <c r="F528" i="53" s="1"/>
  <c r="A561" i="57"/>
  <c r="F561" i="57" s="1"/>
  <c r="F479" i="57"/>
  <c r="F445" i="55"/>
  <c r="A527" i="55"/>
  <c r="F527" i="55" s="1"/>
  <c r="F494" i="56"/>
  <c r="A576" i="56"/>
  <c r="F576" i="56" s="1"/>
  <c r="F431" i="48"/>
  <c r="A513" i="48"/>
  <c r="F513" i="48" s="1"/>
  <c r="A570" i="52"/>
  <c r="F570" i="52" s="1"/>
  <c r="F488" i="52"/>
  <c r="A575" i="48"/>
  <c r="F575" i="48" s="1"/>
  <c r="F493" i="48"/>
  <c r="A551" i="47"/>
  <c r="F551" i="47" s="1"/>
  <c r="F469" i="47"/>
  <c r="F465" i="55"/>
  <c r="A547" i="55"/>
  <c r="F547" i="55" s="1"/>
  <c r="A504" i="48"/>
  <c r="F504" i="48" s="1"/>
  <c r="F422" i="48"/>
  <c r="F424" i="59"/>
  <c r="A506" i="59"/>
  <c r="F506" i="59" s="1"/>
  <c r="F438" i="57"/>
  <c r="A520" i="57"/>
  <c r="F520" i="57" s="1"/>
  <c r="F471" i="54"/>
  <c r="A553" i="54"/>
  <c r="F553" i="54" s="1"/>
  <c r="F430" i="50"/>
  <c r="A512" i="50"/>
  <c r="F512" i="50" s="1"/>
  <c r="F428" i="53"/>
  <c r="A510" i="53"/>
  <c r="F510" i="53" s="1"/>
  <c r="F452" i="48"/>
  <c r="A534" i="48"/>
  <c r="F534" i="48" s="1"/>
  <c r="F468" i="56"/>
  <c r="A550" i="56"/>
  <c r="F550" i="56" s="1"/>
  <c r="J15" i="44" l="1"/>
  <c r="J14" i="44"/>
  <c r="E795" i="45" s="1"/>
  <c r="J13" i="44"/>
  <c r="E718" i="45" s="1"/>
  <c r="J12" i="44"/>
  <c r="E617" i="45" s="1"/>
  <c r="J11" i="44"/>
  <c r="E534" i="45" s="1"/>
  <c r="J10" i="44"/>
  <c r="J9" i="44"/>
  <c r="E390" i="45" s="1"/>
  <c r="J8" i="44"/>
  <c r="J7" i="44"/>
  <c r="E222" i="45" s="1"/>
  <c r="J6" i="44"/>
  <c r="E142" i="45" s="1"/>
  <c r="J5" i="44"/>
  <c r="E82" i="45" s="1"/>
  <c r="E481" i="45" l="1"/>
  <c r="E417" i="45"/>
  <c r="E249" i="45"/>
  <c r="E6" i="45"/>
  <c r="E20" i="45"/>
  <c r="E34" i="45"/>
  <c r="E48" i="45"/>
  <c r="E65" i="45"/>
  <c r="E83" i="45"/>
  <c r="E15" i="45"/>
  <c r="E29" i="45"/>
  <c r="E43" i="45"/>
  <c r="E69" i="45"/>
  <c r="E9" i="45"/>
  <c r="E16" i="45"/>
  <c r="E23" i="45"/>
  <c r="E30" i="45"/>
  <c r="E37" i="45"/>
  <c r="E44" i="45"/>
  <c r="E51" i="45"/>
  <c r="E62" i="45"/>
  <c r="E72" i="45"/>
  <c r="E191" i="45"/>
  <c r="E551" i="45"/>
  <c r="E13" i="45"/>
  <c r="E27" i="45"/>
  <c r="E41" i="45"/>
  <c r="E57" i="45"/>
  <c r="E8" i="45"/>
  <c r="E22" i="45"/>
  <c r="E36" i="45"/>
  <c r="E50" i="45"/>
  <c r="E58" i="45"/>
  <c r="E140" i="45"/>
  <c r="E474" i="45"/>
  <c r="E4" i="45"/>
  <c r="E11" i="45"/>
  <c r="E18" i="45"/>
  <c r="E25" i="45"/>
  <c r="E32" i="45"/>
  <c r="E39" i="45"/>
  <c r="E46" i="45"/>
  <c r="E55" i="45"/>
  <c r="E64" i="45"/>
  <c r="E76" i="45"/>
  <c r="E220" i="45"/>
  <c r="E719" i="45"/>
  <c r="E313" i="45"/>
  <c r="E306" i="45"/>
  <c r="E299" i="45"/>
  <c r="E292" i="45"/>
  <c r="E285" i="45"/>
  <c r="E278" i="45"/>
  <c r="E271" i="45"/>
  <c r="E323" i="45"/>
  <c r="E315" i="45"/>
  <c r="E267" i="45"/>
  <c r="E260" i="45"/>
  <c r="E253" i="45"/>
  <c r="E326" i="45"/>
  <c r="E309" i="45"/>
  <c r="E270" i="45"/>
  <c r="E317" i="45"/>
  <c r="E301" i="45"/>
  <c r="E293" i="45"/>
  <c r="E277" i="45"/>
  <c r="E255" i="45"/>
  <c r="E262" i="45"/>
  <c r="E325" i="45"/>
  <c r="E308" i="45"/>
  <c r="E300" i="45"/>
  <c r="E269" i="45"/>
  <c r="E316" i="45"/>
  <c r="E284" i="45"/>
  <c r="E276" i="45"/>
  <c r="E254" i="45"/>
  <c r="E324" i="45"/>
  <c r="E307" i="45"/>
  <c r="E261" i="45"/>
  <c r="E291" i="45"/>
  <c r="E268" i="45"/>
  <c r="E283" i="45"/>
  <c r="E314" i="45"/>
  <c r="E275" i="45"/>
  <c r="E298" i="45"/>
  <c r="E290" i="45"/>
  <c r="E322" i="45"/>
  <c r="E282" i="45"/>
  <c r="E274" i="45"/>
  <c r="E252" i="45"/>
  <c r="E331" i="45"/>
  <c r="E305" i="45"/>
  <c r="E259" i="45"/>
  <c r="E297" i="45"/>
  <c r="E289" i="45"/>
  <c r="E266" i="45"/>
  <c r="E330" i="45"/>
  <c r="E321" i="45"/>
  <c r="E281" i="45"/>
  <c r="E312" i="45"/>
  <c r="E304" i="45"/>
  <c r="E273" i="45"/>
  <c r="E251" i="45"/>
  <c r="E296" i="45"/>
  <c r="E258" i="45"/>
  <c r="E320" i="45"/>
  <c r="E288" i="45"/>
  <c r="E265" i="45"/>
  <c r="E329" i="45"/>
  <c r="E311" i="45"/>
  <c r="E280" i="45"/>
  <c r="E303" i="45"/>
  <c r="E272" i="45"/>
  <c r="E250" i="45"/>
  <c r="E328" i="45"/>
  <c r="E319" i="45"/>
  <c r="E295" i="45"/>
  <c r="E257" i="45"/>
  <c r="E287" i="45"/>
  <c r="E279" i="45"/>
  <c r="E264" i="45"/>
  <c r="E302" i="45"/>
  <c r="E327" i="45"/>
  <c r="E310" i="45"/>
  <c r="E318" i="45"/>
  <c r="E294" i="45"/>
  <c r="E286" i="45"/>
  <c r="E256" i="45"/>
  <c r="E263" i="45"/>
  <c r="E90" i="45"/>
  <c r="E97" i="45"/>
  <c r="E104" i="45"/>
  <c r="E111" i="45"/>
  <c r="E118" i="45"/>
  <c r="E125" i="45"/>
  <c r="E154" i="45"/>
  <c r="E205" i="45"/>
  <c r="E234" i="45"/>
  <c r="E345" i="45"/>
  <c r="E397" i="45"/>
  <c r="E421" i="45"/>
  <c r="E446" i="45"/>
  <c r="E473" i="45"/>
  <c r="E507" i="45"/>
  <c r="E587" i="45"/>
  <c r="E147" i="45"/>
  <c r="E198" i="45"/>
  <c r="E227" i="45"/>
  <c r="E387" i="45"/>
  <c r="E433" i="45"/>
  <c r="E459" i="45"/>
  <c r="E490" i="45"/>
  <c r="E133" i="45"/>
  <c r="E184" i="45"/>
  <c r="E213" i="45"/>
  <c r="E242" i="45"/>
  <c r="E356" i="45"/>
  <c r="E366" i="45"/>
  <c r="E422" i="45"/>
  <c r="E434" i="45"/>
  <c r="E447" i="45"/>
  <c r="E508" i="45"/>
  <c r="E525" i="45"/>
  <c r="E596" i="45"/>
  <c r="E7" i="45"/>
  <c r="E14" i="45"/>
  <c r="E21" i="45"/>
  <c r="E28" i="45"/>
  <c r="E35" i="45"/>
  <c r="E42" i="45"/>
  <c r="E49" i="45"/>
  <c r="E56" i="45"/>
  <c r="E63" i="45"/>
  <c r="E70" i="45"/>
  <c r="E77" i="45"/>
  <c r="E84" i="45"/>
  <c r="E91" i="45"/>
  <c r="E98" i="45"/>
  <c r="E105" i="45"/>
  <c r="E112" i="45"/>
  <c r="E119" i="45"/>
  <c r="E126" i="45"/>
  <c r="E177" i="45"/>
  <c r="E206" i="45"/>
  <c r="E235" i="45"/>
  <c r="E337" i="45"/>
  <c r="E347" i="45"/>
  <c r="E388" i="45"/>
  <c r="E398" i="45"/>
  <c r="E476" i="45"/>
  <c r="E597" i="45"/>
  <c r="E170" i="45"/>
  <c r="E199" i="45"/>
  <c r="E228" i="45"/>
  <c r="E462" i="45"/>
  <c r="E478" i="45"/>
  <c r="E492" i="45"/>
  <c r="E509" i="45"/>
  <c r="E606" i="45"/>
  <c r="E163" i="45"/>
  <c r="E192" i="45"/>
  <c r="E221" i="45"/>
  <c r="E357" i="45"/>
  <c r="E423" i="45"/>
  <c r="E436" i="45"/>
  <c r="E529" i="45"/>
  <c r="E743" i="45"/>
  <c r="E156" i="45"/>
  <c r="E185" i="45"/>
  <c r="E214" i="45"/>
  <c r="E243" i="45"/>
  <c r="E399" i="45"/>
  <c r="E412" i="45"/>
  <c r="E448" i="45"/>
  <c r="E479" i="45"/>
  <c r="E554" i="45"/>
  <c r="E607" i="45"/>
  <c r="E71" i="45"/>
  <c r="E78" i="45"/>
  <c r="E85" i="45"/>
  <c r="E92" i="45"/>
  <c r="E99" i="45"/>
  <c r="E106" i="45"/>
  <c r="E113" i="45"/>
  <c r="E120" i="45"/>
  <c r="E149" i="45"/>
  <c r="E178" i="45"/>
  <c r="E207" i="45"/>
  <c r="E236" i="45"/>
  <c r="E338" i="45"/>
  <c r="E348" i="45"/>
  <c r="E379" i="45"/>
  <c r="E389" i="45"/>
  <c r="E463" i="45"/>
  <c r="E496" i="45"/>
  <c r="E513" i="45"/>
  <c r="E559" i="45"/>
  <c r="E171" i="45"/>
  <c r="E200" i="45"/>
  <c r="E229" i="45"/>
  <c r="E339" i="45"/>
  <c r="E358" i="45"/>
  <c r="E514" i="45"/>
  <c r="E616" i="45"/>
  <c r="E768" i="45"/>
  <c r="E162" i="45"/>
  <c r="E155" i="45"/>
  <c r="E148" i="45"/>
  <c r="E141" i="45"/>
  <c r="E134" i="45"/>
  <c r="E127" i="45"/>
  <c r="E135" i="45"/>
  <c r="E164" i="45"/>
  <c r="E193" i="45"/>
  <c r="E413" i="45"/>
  <c r="E438" i="45"/>
  <c r="E449" i="45"/>
  <c r="E480" i="45"/>
  <c r="E769" i="45"/>
  <c r="E246" i="45"/>
  <c r="E239" i="45"/>
  <c r="E232" i="45"/>
  <c r="E225" i="45"/>
  <c r="E218" i="45"/>
  <c r="E211" i="45"/>
  <c r="E204" i="45"/>
  <c r="E197" i="45"/>
  <c r="E190" i="45"/>
  <c r="E183" i="45"/>
  <c r="E176" i="45"/>
  <c r="E169" i="45"/>
  <c r="E128" i="45"/>
  <c r="E157" i="45"/>
  <c r="E186" i="45"/>
  <c r="E215" i="45"/>
  <c r="E244" i="45"/>
  <c r="E369" i="45"/>
  <c r="E380" i="45"/>
  <c r="E79" i="45"/>
  <c r="E86" i="45"/>
  <c r="E93" i="45"/>
  <c r="E100" i="45"/>
  <c r="E107" i="45"/>
  <c r="E114" i="45"/>
  <c r="E121" i="45"/>
  <c r="E150" i="45"/>
  <c r="E179" i="45"/>
  <c r="E208" i="45"/>
  <c r="E237" i="45"/>
  <c r="E349" i="45"/>
  <c r="E359" i="45"/>
  <c r="E450" i="45"/>
  <c r="E464" i="45"/>
  <c r="E515" i="45"/>
  <c r="E533" i="45"/>
  <c r="E782" i="45"/>
  <c r="E406" i="45"/>
  <c r="E377" i="45"/>
  <c r="E394" i="45"/>
  <c r="E365" i="45"/>
  <c r="E336" i="45"/>
  <c r="E400" i="45"/>
  <c r="E371" i="45"/>
  <c r="E342" i="45"/>
  <c r="E411" i="45"/>
  <c r="E403" i="45"/>
  <c r="E395" i="45"/>
  <c r="E362" i="45"/>
  <c r="E378" i="45"/>
  <c r="E370" i="45"/>
  <c r="E354" i="45"/>
  <c r="E386" i="45"/>
  <c r="E346" i="45"/>
  <c r="E410" i="45"/>
  <c r="E402" i="45"/>
  <c r="E401" i="45"/>
  <c r="E393" i="45"/>
  <c r="E409" i="45"/>
  <c r="E384" i="45"/>
  <c r="E376" i="45"/>
  <c r="E368" i="45"/>
  <c r="E360" i="45"/>
  <c r="E352" i="45"/>
  <c r="E408" i="45"/>
  <c r="E391" i="45"/>
  <c r="E383" i="45"/>
  <c r="E375" i="45"/>
  <c r="E367" i="45"/>
  <c r="E351" i="45"/>
  <c r="E343" i="45"/>
  <c r="E143" i="45"/>
  <c r="E172" i="45"/>
  <c r="E201" i="45"/>
  <c r="E230" i="45"/>
  <c r="E340" i="45"/>
  <c r="E414" i="45"/>
  <c r="E439" i="45"/>
  <c r="E416" i="45"/>
  <c r="E482" i="45"/>
  <c r="E467" i="45"/>
  <c r="E452" i="45"/>
  <c r="E437" i="45"/>
  <c r="E429" i="45"/>
  <c r="E427" i="45"/>
  <c r="E419" i="45"/>
  <c r="E495" i="45"/>
  <c r="E461" i="45"/>
  <c r="E444" i="45"/>
  <c r="E435" i="45"/>
  <c r="E469" i="45"/>
  <c r="E486" i="45"/>
  <c r="E477" i="45"/>
  <c r="E460" i="45"/>
  <c r="E426" i="45"/>
  <c r="E418" i="45"/>
  <c r="E494" i="45"/>
  <c r="E485" i="45"/>
  <c r="E468" i="45"/>
  <c r="E451" i="45"/>
  <c r="E442" i="45"/>
  <c r="E484" i="45"/>
  <c r="E425" i="45"/>
  <c r="E493" i="45"/>
  <c r="E475" i="45"/>
  <c r="E458" i="45"/>
  <c r="E441" i="45"/>
  <c r="E466" i="45"/>
  <c r="E457" i="45"/>
  <c r="E424" i="45"/>
  <c r="E491" i="45"/>
  <c r="E471" i="45"/>
  <c r="E136" i="45"/>
  <c r="E165" i="45"/>
  <c r="E194" i="45"/>
  <c r="E223" i="45"/>
  <c r="E381" i="45"/>
  <c r="E453" i="45"/>
  <c r="E465" i="45"/>
  <c r="E498" i="45"/>
  <c r="E565" i="45"/>
  <c r="E550" i="45"/>
  <c r="E535" i="45"/>
  <c r="E527" i="45"/>
  <c r="E512" i="45"/>
  <c r="E497" i="45"/>
  <c r="E577" i="45"/>
  <c r="E531" i="45"/>
  <c r="E522" i="45"/>
  <c r="E504" i="45"/>
  <c r="E549" i="45"/>
  <c r="E576" i="45"/>
  <c r="E567" i="45"/>
  <c r="E558" i="45"/>
  <c r="E548" i="45"/>
  <c r="E539" i="45"/>
  <c r="E521" i="45"/>
  <c r="E503" i="45"/>
  <c r="E530" i="45"/>
  <c r="E566" i="45"/>
  <c r="E557" i="45"/>
  <c r="E520" i="45"/>
  <c r="E575" i="45"/>
  <c r="E547" i="45"/>
  <c r="E511" i="45"/>
  <c r="E556" i="45"/>
  <c r="E538" i="45"/>
  <c r="E519" i="45"/>
  <c r="E574" i="45"/>
  <c r="E555" i="45"/>
  <c r="E510" i="45"/>
  <c r="E546" i="45"/>
  <c r="E537" i="45"/>
  <c r="E528" i="45"/>
  <c r="E564" i="45"/>
  <c r="E573" i="45"/>
  <c r="E563" i="45"/>
  <c r="E545" i="45"/>
  <c r="E526" i="45"/>
  <c r="E562" i="45"/>
  <c r="E571" i="45"/>
  <c r="E553" i="45"/>
  <c r="E544" i="45"/>
  <c r="E561" i="45"/>
  <c r="E552" i="45"/>
  <c r="E543" i="45"/>
  <c r="E570" i="45"/>
  <c r="E506" i="45"/>
  <c r="E560" i="45"/>
  <c r="E541" i="45"/>
  <c r="E532" i="45"/>
  <c r="E129" i="45"/>
  <c r="E158" i="45"/>
  <c r="E187" i="45"/>
  <c r="E216" i="45"/>
  <c r="E245" i="45"/>
  <c r="E350" i="45"/>
  <c r="E516" i="45"/>
  <c r="E653" i="45"/>
  <c r="E638" i="45"/>
  <c r="E623" i="45"/>
  <c r="E608" i="45"/>
  <c r="E657" i="45"/>
  <c r="E642" i="45"/>
  <c r="E627" i="45"/>
  <c r="E612" i="45"/>
  <c r="E604" i="45"/>
  <c r="E648" i="45"/>
  <c r="E633" i="45"/>
  <c r="E625" i="45"/>
  <c r="E610" i="45"/>
  <c r="E595" i="45"/>
  <c r="E580" i="45"/>
  <c r="E615" i="45"/>
  <c r="E659" i="45"/>
  <c r="E637" i="45"/>
  <c r="E626" i="45"/>
  <c r="E605" i="45"/>
  <c r="E594" i="45"/>
  <c r="E585" i="45"/>
  <c r="E658" i="45"/>
  <c r="E647" i="45"/>
  <c r="E636" i="45"/>
  <c r="E614" i="45"/>
  <c r="E646" i="45"/>
  <c r="E624" i="45"/>
  <c r="E635" i="45"/>
  <c r="E603" i="45"/>
  <c r="E593" i="45"/>
  <c r="E584" i="45"/>
  <c r="E645" i="45"/>
  <c r="E634" i="45"/>
  <c r="E613" i="45"/>
  <c r="E656" i="45"/>
  <c r="E602" i="45"/>
  <c r="E583" i="45"/>
  <c r="E592" i="45"/>
  <c r="E644" i="45"/>
  <c r="E622" i="45"/>
  <c r="E611" i="45"/>
  <c r="E601" i="45"/>
  <c r="E655" i="45"/>
  <c r="E582" i="45"/>
  <c r="E632" i="45"/>
  <c r="E654" i="45"/>
  <c r="E643" i="45"/>
  <c r="E621" i="45"/>
  <c r="E600" i="45"/>
  <c r="E591" i="45"/>
  <c r="E631" i="45"/>
  <c r="E620" i="45"/>
  <c r="E590" i="45"/>
  <c r="E609" i="45"/>
  <c r="E630" i="45"/>
  <c r="E619" i="45"/>
  <c r="E599" i="45"/>
  <c r="E652" i="45"/>
  <c r="E641" i="45"/>
  <c r="E589" i="45"/>
  <c r="E618" i="45"/>
  <c r="E629" i="45"/>
  <c r="E579" i="45"/>
  <c r="E651" i="45"/>
  <c r="E640" i="45"/>
  <c r="E598" i="45"/>
  <c r="E588" i="45"/>
  <c r="E650" i="45"/>
  <c r="E628" i="45"/>
  <c r="E578" i="45"/>
  <c r="E649" i="45"/>
  <c r="E10" i="45"/>
  <c r="E17" i="45"/>
  <c r="E24" i="45"/>
  <c r="E31" i="45"/>
  <c r="E38" i="45"/>
  <c r="E45" i="45"/>
  <c r="E52" i="45"/>
  <c r="E59" i="45"/>
  <c r="E66" i="45"/>
  <c r="E73" i="45"/>
  <c r="E80" i="45"/>
  <c r="E87" i="45"/>
  <c r="E94" i="45"/>
  <c r="E101" i="45"/>
  <c r="E108" i="45"/>
  <c r="E115" i="45"/>
  <c r="E122" i="45"/>
  <c r="E151" i="45"/>
  <c r="E180" i="45"/>
  <c r="E209" i="45"/>
  <c r="E238" i="45"/>
  <c r="E332" i="45"/>
  <c r="E404" i="45"/>
  <c r="E415" i="45"/>
  <c r="E428" i="45"/>
  <c r="E568" i="45"/>
  <c r="E639" i="45"/>
  <c r="E736" i="45"/>
  <c r="E721" i="45"/>
  <c r="E706" i="45"/>
  <c r="E691" i="45"/>
  <c r="E676" i="45"/>
  <c r="E661" i="45"/>
  <c r="E740" i="45"/>
  <c r="E725" i="45"/>
  <c r="E710" i="45"/>
  <c r="E702" i="45"/>
  <c r="E687" i="45"/>
  <c r="E672" i="45"/>
  <c r="E731" i="45"/>
  <c r="E723" i="45"/>
  <c r="E708" i="45"/>
  <c r="E693" i="45"/>
  <c r="E678" i="45"/>
  <c r="E663" i="45"/>
  <c r="E716" i="45"/>
  <c r="E682" i="45"/>
  <c r="E741" i="45"/>
  <c r="E728" i="45"/>
  <c r="E704" i="45"/>
  <c r="E715" i="45"/>
  <c r="E692" i="45"/>
  <c r="E681" i="45"/>
  <c r="E670" i="45"/>
  <c r="E703" i="45"/>
  <c r="E727" i="45"/>
  <c r="E714" i="45"/>
  <c r="E680" i="45"/>
  <c r="E669" i="45"/>
  <c r="E739" i="45"/>
  <c r="E679" i="45"/>
  <c r="E738" i="45"/>
  <c r="E726" i="45"/>
  <c r="E713" i="45"/>
  <c r="E701" i="45"/>
  <c r="E668" i="45"/>
  <c r="E737" i="45"/>
  <c r="E690" i="45"/>
  <c r="E667" i="45"/>
  <c r="E712" i="45"/>
  <c r="E700" i="45"/>
  <c r="E724" i="45"/>
  <c r="E689" i="45"/>
  <c r="E699" i="45"/>
  <c r="E688" i="45"/>
  <c r="E677" i="45"/>
  <c r="E666" i="45"/>
  <c r="E711" i="45"/>
  <c r="E735" i="45"/>
  <c r="E722" i="45"/>
  <c r="E665" i="45"/>
  <c r="E698" i="45"/>
  <c r="E709" i="45"/>
  <c r="E664" i="45"/>
  <c r="E734" i="45"/>
  <c r="E686" i="45"/>
  <c r="E697" i="45"/>
  <c r="E675" i="45"/>
  <c r="E733" i="45"/>
  <c r="E674" i="45"/>
  <c r="E720" i="45"/>
  <c r="E707" i="45"/>
  <c r="E685" i="45"/>
  <c r="E732" i="45"/>
  <c r="E696" i="45"/>
  <c r="E695" i="45"/>
  <c r="E684" i="45"/>
  <c r="E673" i="45"/>
  <c r="E662" i="45"/>
  <c r="E730" i="45"/>
  <c r="E694" i="45"/>
  <c r="E729" i="45"/>
  <c r="E705" i="45"/>
  <c r="E660" i="45"/>
  <c r="E717" i="45"/>
  <c r="E671" i="45"/>
  <c r="E144" i="45"/>
  <c r="E173" i="45"/>
  <c r="E202" i="45"/>
  <c r="E231" i="45"/>
  <c r="E341" i="45"/>
  <c r="E361" i="45"/>
  <c r="E440" i="45"/>
  <c r="E454" i="45"/>
  <c r="E499" i="45"/>
  <c r="E536" i="45"/>
  <c r="E819" i="45"/>
  <c r="E804" i="45"/>
  <c r="E789" i="45"/>
  <c r="E774" i="45"/>
  <c r="E759" i="45"/>
  <c r="E751" i="45"/>
  <c r="E816" i="45"/>
  <c r="E801" i="45"/>
  <c r="E793" i="45"/>
  <c r="E778" i="45"/>
  <c r="E763" i="45"/>
  <c r="E823" i="45"/>
  <c r="E808" i="45"/>
  <c r="E800" i="45"/>
  <c r="E785" i="45"/>
  <c r="E770" i="45"/>
  <c r="E755" i="45"/>
  <c r="E821" i="45"/>
  <c r="E806" i="45"/>
  <c r="E791" i="45"/>
  <c r="E776" i="45"/>
  <c r="E761" i="45"/>
  <c r="E746" i="45"/>
  <c r="E794" i="45"/>
  <c r="E780" i="45"/>
  <c r="E753" i="45"/>
  <c r="E805" i="45"/>
  <c r="E792" i="45"/>
  <c r="E766" i="45"/>
  <c r="E779" i="45"/>
  <c r="E752" i="45"/>
  <c r="E818" i="45"/>
  <c r="E765" i="45"/>
  <c r="E790" i="45"/>
  <c r="E777" i="45"/>
  <c r="E817" i="45"/>
  <c r="E764" i="45"/>
  <c r="E803" i="45"/>
  <c r="E750" i="45"/>
  <c r="E815" i="45"/>
  <c r="E775" i="45"/>
  <c r="E762" i="45"/>
  <c r="E814" i="45"/>
  <c r="E802" i="45"/>
  <c r="E749" i="45"/>
  <c r="E788" i="45"/>
  <c r="E813" i="45"/>
  <c r="E748" i="45"/>
  <c r="E760" i="45"/>
  <c r="E812" i="45"/>
  <c r="E799" i="45"/>
  <c r="E787" i="45"/>
  <c r="E747" i="45"/>
  <c r="E786" i="45"/>
  <c r="E773" i="45"/>
  <c r="E798" i="45"/>
  <c r="E772" i="45"/>
  <c r="E811" i="45"/>
  <c r="E758" i="45"/>
  <c r="E797" i="45"/>
  <c r="E784" i="45"/>
  <c r="E745" i="45"/>
  <c r="E771" i="45"/>
  <c r="E744" i="45"/>
  <c r="E810" i="45"/>
  <c r="E783" i="45"/>
  <c r="E757" i="45"/>
  <c r="E796" i="45"/>
  <c r="E809" i="45"/>
  <c r="E756" i="45"/>
  <c r="E820" i="45"/>
  <c r="E807" i="45"/>
  <c r="E781" i="45"/>
  <c r="E742" i="45"/>
  <c r="E767" i="45"/>
  <c r="E754" i="45"/>
  <c r="E137" i="45"/>
  <c r="E166" i="45"/>
  <c r="E195" i="45"/>
  <c r="E224" i="45"/>
  <c r="E372" i="45"/>
  <c r="E382" i="45"/>
  <c r="E392" i="45"/>
  <c r="E483" i="45"/>
  <c r="E500" i="45"/>
  <c r="E517" i="45"/>
  <c r="E540" i="45"/>
  <c r="E822" i="45"/>
  <c r="E905" i="45"/>
  <c r="E901" i="45"/>
  <c r="E888" i="45"/>
  <c r="E895" i="45"/>
  <c r="E872" i="45"/>
  <c r="E857" i="45"/>
  <c r="E849" i="45"/>
  <c r="E834" i="45"/>
  <c r="E902" i="45"/>
  <c r="E886" i="45"/>
  <c r="E885" i="45"/>
  <c r="E900" i="45"/>
  <c r="E884" i="45"/>
  <c r="E892" i="45"/>
  <c r="E876" i="45"/>
  <c r="E861" i="45"/>
  <c r="E846" i="45"/>
  <c r="E831" i="45"/>
  <c r="E891" i="45"/>
  <c r="E868" i="45"/>
  <c r="E853" i="45"/>
  <c r="E838" i="45"/>
  <c r="E899" i="45"/>
  <c r="E883" i="45"/>
  <c r="E898" i="45"/>
  <c r="E874" i="45"/>
  <c r="E859" i="45"/>
  <c r="E844" i="45"/>
  <c r="E829" i="45"/>
  <c r="E897" i="45"/>
  <c r="E889" i="45"/>
  <c r="E890" i="45"/>
  <c r="E862" i="45"/>
  <c r="E904" i="45"/>
  <c r="E875" i="45"/>
  <c r="E833" i="45"/>
  <c r="E847" i="45"/>
  <c r="E903" i="45"/>
  <c r="E860" i="45"/>
  <c r="E873" i="45"/>
  <c r="E832" i="45"/>
  <c r="E887" i="45"/>
  <c r="E845" i="45"/>
  <c r="E858" i="45"/>
  <c r="E830" i="45"/>
  <c r="E843" i="45"/>
  <c r="E842" i="45"/>
  <c r="E828" i="45"/>
  <c r="E871" i="45"/>
  <c r="E856" i="45"/>
  <c r="E870" i="45"/>
  <c r="E827" i="45"/>
  <c r="E841" i="45"/>
  <c r="E855" i="45"/>
  <c r="E869" i="45"/>
  <c r="E826" i="45"/>
  <c r="E896" i="45"/>
  <c r="E882" i="45"/>
  <c r="E840" i="45"/>
  <c r="E881" i="45"/>
  <c r="E854" i="45"/>
  <c r="E867" i="45"/>
  <c r="E825" i="45"/>
  <c r="E880" i="45"/>
  <c r="E866" i="45"/>
  <c r="E839" i="45"/>
  <c r="E852" i="45"/>
  <c r="E865" i="45"/>
  <c r="E851" i="45"/>
  <c r="E824" i="45"/>
  <c r="E894" i="45"/>
  <c r="E879" i="45"/>
  <c r="E837" i="45"/>
  <c r="E850" i="45"/>
  <c r="E836" i="45"/>
  <c r="E893" i="45"/>
  <c r="E878" i="45"/>
  <c r="E877" i="45"/>
  <c r="E848" i="45"/>
  <c r="E130" i="45"/>
  <c r="E159" i="45"/>
  <c r="E188" i="45"/>
  <c r="E217" i="45"/>
  <c r="E405" i="45"/>
  <c r="E470" i="45"/>
  <c r="E569" i="45"/>
  <c r="E53" i="45"/>
  <c r="E60" i="45"/>
  <c r="E67" i="45"/>
  <c r="E74" i="45"/>
  <c r="E81" i="45"/>
  <c r="E88" i="45"/>
  <c r="E95" i="45"/>
  <c r="E102" i="45"/>
  <c r="E109" i="45"/>
  <c r="E116" i="45"/>
  <c r="E123" i="45"/>
  <c r="E152" i="45"/>
  <c r="E181" i="45"/>
  <c r="E210" i="45"/>
  <c r="E333" i="45"/>
  <c r="E430" i="45"/>
  <c r="E455" i="45"/>
  <c r="E487" i="45"/>
  <c r="E501" i="45"/>
  <c r="E518" i="45"/>
  <c r="E835" i="45"/>
  <c r="E145" i="45"/>
  <c r="E174" i="45"/>
  <c r="E203" i="45"/>
  <c r="E363" i="45"/>
  <c r="E373" i="45"/>
  <c r="E502" i="45"/>
  <c r="E542" i="45"/>
  <c r="E572" i="45"/>
  <c r="E138" i="45"/>
  <c r="E167" i="45"/>
  <c r="E196" i="45"/>
  <c r="E247" i="45"/>
  <c r="E353" i="45"/>
  <c r="E131" i="45"/>
  <c r="E160" i="45"/>
  <c r="E189" i="45"/>
  <c r="E240" i="45"/>
  <c r="E431" i="45"/>
  <c r="E443" i="45"/>
  <c r="E683" i="45"/>
  <c r="E863" i="45"/>
  <c r="E5" i="45"/>
  <c r="E12" i="45"/>
  <c r="E19" i="45"/>
  <c r="E26" i="45"/>
  <c r="E33" i="45"/>
  <c r="E40" i="45"/>
  <c r="E47" i="45"/>
  <c r="E54" i="45"/>
  <c r="E61" i="45"/>
  <c r="E68" i="45"/>
  <c r="E75" i="45"/>
  <c r="E89" i="45"/>
  <c r="E96" i="45"/>
  <c r="E103" i="45"/>
  <c r="E110" i="45"/>
  <c r="E117" i="45"/>
  <c r="E124" i="45"/>
  <c r="E153" i="45"/>
  <c r="E182" i="45"/>
  <c r="E233" i="45"/>
  <c r="E334" i="45"/>
  <c r="E364" i="45"/>
  <c r="E374" i="45"/>
  <c r="E456" i="45"/>
  <c r="E472" i="45"/>
  <c r="E488" i="45"/>
  <c r="E505" i="45"/>
  <c r="E523" i="45"/>
  <c r="E864" i="45"/>
  <c r="E146" i="45"/>
  <c r="E175" i="45"/>
  <c r="E226" i="45"/>
  <c r="E396" i="45"/>
  <c r="E445" i="45"/>
  <c r="E139" i="45"/>
  <c r="E168" i="45"/>
  <c r="E219" i="45"/>
  <c r="E248" i="45"/>
  <c r="E344" i="45"/>
  <c r="E385" i="45"/>
  <c r="E407" i="45"/>
  <c r="E420" i="45"/>
  <c r="E489" i="45"/>
  <c r="E581" i="45"/>
  <c r="E132" i="45"/>
  <c r="E161" i="45"/>
  <c r="E212" i="45"/>
  <c r="E241" i="45"/>
  <c r="E335" i="45"/>
  <c r="E355" i="45"/>
  <c r="E432" i="45"/>
  <c r="E524" i="45"/>
  <c r="E586" i="45"/>
  <c r="F85" i="42" l="1"/>
  <c r="F84" i="42"/>
  <c r="F83" i="42"/>
  <c r="F82" i="42"/>
  <c r="F81" i="42"/>
  <c r="F80" i="42"/>
  <c r="F79" i="42"/>
  <c r="F78" i="42"/>
  <c r="F77" i="42"/>
  <c r="F76" i="42"/>
  <c r="F75" i="42"/>
  <c r="F74" i="42"/>
  <c r="F73" i="42"/>
  <c r="F72" i="42"/>
  <c r="F71" i="42"/>
  <c r="F70" i="42"/>
  <c r="F69" i="42"/>
  <c r="F68" i="42"/>
  <c r="F67" i="42"/>
  <c r="F66" i="42"/>
  <c r="F65" i="42"/>
  <c r="F64" i="42"/>
  <c r="F63" i="42"/>
  <c r="F62" i="42"/>
  <c r="F61" i="42"/>
  <c r="F60" i="42"/>
  <c r="F59" i="42"/>
  <c r="F58" i="42"/>
  <c r="F57" i="42"/>
  <c r="F56" i="42"/>
  <c r="F55" i="42"/>
  <c r="F54" i="42"/>
  <c r="F53" i="42"/>
  <c r="F52" i="42"/>
  <c r="F51" i="42"/>
  <c r="F50" i="42"/>
  <c r="F49" i="42"/>
  <c r="F48" i="42"/>
  <c r="F47" i="42"/>
  <c r="F46" i="42"/>
  <c r="F45" i="42"/>
  <c r="F44" i="42"/>
  <c r="F43" i="42"/>
  <c r="F42" i="42"/>
  <c r="F41" i="42"/>
  <c r="F40" i="42"/>
  <c r="F39" i="42"/>
  <c r="F38" i="42"/>
  <c r="F37" i="42"/>
  <c r="F36" i="42"/>
  <c r="F35" i="42"/>
  <c r="F34" i="42"/>
  <c r="F33" i="42"/>
  <c r="F32" i="42"/>
  <c r="F31" i="42"/>
  <c r="F30" i="42"/>
  <c r="F29" i="42"/>
  <c r="F28" i="42"/>
  <c r="F27" i="42"/>
  <c r="F26" i="42"/>
  <c r="F25" i="42"/>
  <c r="F24" i="42"/>
  <c r="F23" i="42"/>
  <c r="F22" i="42"/>
  <c r="F21" i="42"/>
  <c r="F20" i="42"/>
  <c r="F19" i="42"/>
  <c r="F18" i="42"/>
  <c r="F17" i="42"/>
  <c r="F16" i="42"/>
  <c r="F15" i="42"/>
  <c r="F14" i="42"/>
  <c r="F13" i="42"/>
  <c r="F12" i="42"/>
  <c r="F11" i="42"/>
  <c r="F10" i="42"/>
  <c r="F9" i="42"/>
  <c r="F8" i="42"/>
  <c r="F7" i="42"/>
  <c r="F6" i="42"/>
  <c r="F5" i="42"/>
  <c r="F4" i="42"/>
  <c r="A167" i="42"/>
  <c r="A166" i="42"/>
  <c r="A165" i="42"/>
  <c r="F165" i="42" s="1"/>
  <c r="A164" i="42"/>
  <c r="F164" i="42" s="1"/>
  <c r="A163" i="42"/>
  <c r="A245" i="42" s="1"/>
  <c r="A162" i="42"/>
  <c r="A244" i="42" s="1"/>
  <c r="A326" i="42" s="1"/>
  <c r="A408" i="42" s="1"/>
  <c r="A490" i="42" s="1"/>
  <c r="A572" i="42" s="1"/>
  <c r="A654" i="42" s="1"/>
  <c r="A161" i="42"/>
  <c r="F161" i="42" s="1"/>
  <c r="A160" i="42"/>
  <c r="F160" i="42" s="1"/>
  <c r="A159" i="42"/>
  <c r="A158" i="42"/>
  <c r="A157" i="42"/>
  <c r="F157" i="42" s="1"/>
  <c r="A156" i="42"/>
  <c r="A238" i="42" s="1"/>
  <c r="A155" i="42"/>
  <c r="A237" i="42" s="1"/>
  <c r="A154" i="42"/>
  <c r="A236" i="42" s="1"/>
  <c r="A318" i="42" s="1"/>
  <c r="A400" i="42" s="1"/>
  <c r="A482" i="42" s="1"/>
  <c r="A564" i="42" s="1"/>
  <c r="A646" i="42" s="1"/>
  <c r="A153" i="42"/>
  <c r="A235" i="42" s="1"/>
  <c r="A317" i="42" s="1"/>
  <c r="A399" i="42" s="1"/>
  <c r="A481" i="42" s="1"/>
  <c r="A563" i="42" s="1"/>
  <c r="A645" i="42" s="1"/>
  <c r="A152" i="42"/>
  <c r="F152" i="42" s="1"/>
  <c r="A151" i="42"/>
  <c r="F151" i="42" s="1"/>
  <c r="A150" i="42"/>
  <c r="F150" i="42" s="1"/>
  <c r="A149" i="42"/>
  <c r="A231" i="42" s="1"/>
  <c r="A148" i="42"/>
  <c r="A230" i="42" s="1"/>
  <c r="A312" i="42" s="1"/>
  <c r="A394" i="42" s="1"/>
  <c r="A476" i="42" s="1"/>
  <c r="A558" i="42" s="1"/>
  <c r="A640" i="42" s="1"/>
  <c r="A147" i="42"/>
  <c r="A229" i="42" s="1"/>
  <c r="A146" i="42"/>
  <c r="A228" i="42" s="1"/>
  <c r="A310" i="42" s="1"/>
  <c r="A392" i="42" s="1"/>
  <c r="A474" i="42" s="1"/>
  <c r="A556" i="42" s="1"/>
  <c r="A638" i="42" s="1"/>
  <c r="A145" i="42"/>
  <c r="A227" i="42" s="1"/>
  <c r="A309" i="42" s="1"/>
  <c r="A391" i="42" s="1"/>
  <c r="A473" i="42" s="1"/>
  <c r="A555" i="42" s="1"/>
  <c r="A637" i="42" s="1"/>
  <c r="A144" i="42"/>
  <c r="A226" i="42" s="1"/>
  <c r="A308" i="42" s="1"/>
  <c r="A390" i="42" s="1"/>
  <c r="A472" i="42" s="1"/>
  <c r="A554" i="42" s="1"/>
  <c r="A636" i="42" s="1"/>
  <c r="A143" i="42"/>
  <c r="A142" i="42"/>
  <c r="A141" i="42"/>
  <c r="F141" i="42" s="1"/>
  <c r="A140" i="42"/>
  <c r="A222" i="42" s="1"/>
  <c r="A304" i="42" s="1"/>
  <c r="A386" i="42" s="1"/>
  <c r="A468" i="42" s="1"/>
  <c r="A550" i="42" s="1"/>
  <c r="A632" i="42" s="1"/>
  <c r="A139" i="42"/>
  <c r="A221" i="42" s="1"/>
  <c r="A138" i="42"/>
  <c r="A220" i="42" s="1"/>
  <c r="A137" i="42"/>
  <c r="F137" i="42" s="1"/>
  <c r="A136" i="42"/>
  <c r="F136" i="42" s="1"/>
  <c r="A135" i="42"/>
  <c r="A134" i="42"/>
  <c r="A133" i="42"/>
  <c r="F133" i="42" s="1"/>
  <c r="A132" i="42"/>
  <c r="F132" i="42" s="1"/>
  <c r="A131" i="42"/>
  <c r="A213" i="42" s="1"/>
  <c r="A130" i="42"/>
  <c r="A212" i="42" s="1"/>
  <c r="A294" i="42" s="1"/>
  <c r="A376" i="42" s="1"/>
  <c r="A458" i="42" s="1"/>
  <c r="A540" i="42" s="1"/>
  <c r="A622" i="42" s="1"/>
  <c r="A129" i="42"/>
  <c r="F129" i="42" s="1"/>
  <c r="A128" i="42"/>
  <c r="F128" i="42" s="1"/>
  <c r="A127" i="42"/>
  <c r="F127" i="42" s="1"/>
  <c r="A126" i="42"/>
  <c r="A125" i="42"/>
  <c r="A207" i="42" s="1"/>
  <c r="A289" i="42" s="1"/>
  <c r="A371" i="42" s="1"/>
  <c r="A453" i="42" s="1"/>
  <c r="A535" i="42" s="1"/>
  <c r="A617" i="42" s="1"/>
  <c r="A124" i="42"/>
  <c r="A206" i="42" s="1"/>
  <c r="A123" i="42"/>
  <c r="A205" i="42" s="1"/>
  <c r="F205" i="42" s="1"/>
  <c r="A122" i="42"/>
  <c r="A204" i="42" s="1"/>
  <c r="A121" i="42"/>
  <c r="F121" i="42" s="1"/>
  <c r="A120" i="42"/>
  <c r="A202" i="42" s="1"/>
  <c r="A284" i="42" s="1"/>
  <c r="A366" i="42" s="1"/>
  <c r="A448" i="42" s="1"/>
  <c r="A530" i="42" s="1"/>
  <c r="A612" i="42" s="1"/>
  <c r="A119" i="42"/>
  <c r="A118" i="42"/>
  <c r="A117" i="42"/>
  <c r="A199" i="42" s="1"/>
  <c r="A281" i="42" s="1"/>
  <c r="A363" i="42" s="1"/>
  <c r="A445" i="42" s="1"/>
  <c r="A527" i="42" s="1"/>
  <c r="A609" i="42" s="1"/>
  <c r="A116" i="42"/>
  <c r="A198" i="42" s="1"/>
  <c r="A280" i="42" s="1"/>
  <c r="A362" i="42" s="1"/>
  <c r="A444" i="42" s="1"/>
  <c r="A526" i="42" s="1"/>
  <c r="A608" i="42" s="1"/>
  <c r="A115" i="42"/>
  <c r="F115" i="42" s="1"/>
  <c r="A114" i="42"/>
  <c r="A196" i="42" s="1"/>
  <c r="A278" i="42" s="1"/>
  <c r="A360" i="42" s="1"/>
  <c r="A442" i="42" s="1"/>
  <c r="A524" i="42" s="1"/>
  <c r="A606" i="42" s="1"/>
  <c r="A113" i="42"/>
  <c r="F113" i="42" s="1"/>
  <c r="A112" i="42"/>
  <c r="A194" i="42" s="1"/>
  <c r="A276" i="42" s="1"/>
  <c r="A358" i="42" s="1"/>
  <c r="A440" i="42" s="1"/>
  <c r="A522" i="42" s="1"/>
  <c r="A604" i="42" s="1"/>
  <c r="A111" i="42"/>
  <c r="A110" i="42"/>
  <c r="A109" i="42"/>
  <c r="F109" i="42" s="1"/>
  <c r="A108" i="42"/>
  <c r="A190" i="42" s="1"/>
  <c r="A107" i="42"/>
  <c r="A189" i="42" s="1"/>
  <c r="A106" i="42"/>
  <c r="A188" i="42" s="1"/>
  <c r="A270" i="42" s="1"/>
  <c r="A352" i="42" s="1"/>
  <c r="A434" i="42" s="1"/>
  <c r="A516" i="42" s="1"/>
  <c r="A598" i="42" s="1"/>
  <c r="A105" i="42"/>
  <c r="F105" i="42" s="1"/>
  <c r="A104" i="42"/>
  <c r="F104" i="42" s="1"/>
  <c r="A103" i="42"/>
  <c r="A102" i="42"/>
  <c r="A101" i="42"/>
  <c r="F101" i="42" s="1"/>
  <c r="A100" i="42"/>
  <c r="F100" i="42" s="1"/>
  <c r="A99" i="42"/>
  <c r="A181" i="42" s="1"/>
  <c r="A98" i="42"/>
  <c r="A180" i="42" s="1"/>
  <c r="A262" i="42" s="1"/>
  <c r="A344" i="42" s="1"/>
  <c r="A426" i="42" s="1"/>
  <c r="A508" i="42" s="1"/>
  <c r="A590" i="42" s="1"/>
  <c r="A97" i="42"/>
  <c r="A179" i="42" s="1"/>
  <c r="A261" i="42" s="1"/>
  <c r="A343" i="42" s="1"/>
  <c r="A425" i="42" s="1"/>
  <c r="A507" i="42" s="1"/>
  <c r="A589" i="42" s="1"/>
  <c r="A96" i="42"/>
  <c r="F96" i="42" s="1"/>
  <c r="A95" i="42"/>
  <c r="F95" i="42" s="1"/>
  <c r="A94" i="42"/>
  <c r="A93" i="42"/>
  <c r="F93" i="42" s="1"/>
  <c r="A92" i="42"/>
  <c r="A174" i="42" s="1"/>
  <c r="A256" i="42" s="1"/>
  <c r="A338" i="42" s="1"/>
  <c r="A420" i="42" s="1"/>
  <c r="A502" i="42" s="1"/>
  <c r="A584" i="42" s="1"/>
  <c r="A91" i="42"/>
  <c r="A173" i="42" s="1"/>
  <c r="A90" i="42"/>
  <c r="A172" i="42" s="1"/>
  <c r="A254" i="42" s="1"/>
  <c r="A336" i="42" s="1"/>
  <c r="A418" i="42" s="1"/>
  <c r="A500" i="42" s="1"/>
  <c r="A582" i="42" s="1"/>
  <c r="A89" i="42"/>
  <c r="A171" i="42" s="1"/>
  <c r="A253" i="42" s="1"/>
  <c r="A335" i="42" s="1"/>
  <c r="A417" i="42" s="1"/>
  <c r="A499" i="42" s="1"/>
  <c r="A581" i="42" s="1"/>
  <c r="A88" i="42"/>
  <c r="A170" i="42" s="1"/>
  <c r="A252" i="42" s="1"/>
  <c r="A334" i="42" s="1"/>
  <c r="A416" i="42" s="1"/>
  <c r="A498" i="42" s="1"/>
  <c r="A580" i="42" s="1"/>
  <c r="A87" i="42"/>
  <c r="A86" i="42"/>
  <c r="A210" i="42" l="1"/>
  <c r="A292" i="42" s="1"/>
  <c r="A374" i="42" s="1"/>
  <c r="A456" i="42" s="1"/>
  <c r="A538" i="42" s="1"/>
  <c r="A620" i="42" s="1"/>
  <c r="A242" i="42"/>
  <c r="A324" i="42" s="1"/>
  <c r="A406" i="42" s="1"/>
  <c r="A488" i="42" s="1"/>
  <c r="A570" i="42" s="1"/>
  <c r="A652" i="42" s="1"/>
  <c r="F652" i="42" s="1"/>
  <c r="A183" i="42"/>
  <c r="A265" i="42" s="1"/>
  <c r="A191" i="42"/>
  <c r="F191" i="42" s="1"/>
  <c r="A214" i="42"/>
  <c r="A296" i="42" s="1"/>
  <c r="A177" i="42"/>
  <c r="A259" i="42" s="1"/>
  <c r="A215" i="42"/>
  <c r="F215" i="42" s="1"/>
  <c r="F227" i="42"/>
  <c r="A246" i="42"/>
  <c r="A328" i="42" s="1"/>
  <c r="A178" i="42"/>
  <c r="A223" i="42"/>
  <c r="A305" i="42" s="1"/>
  <c r="F91" i="42"/>
  <c r="F235" i="42"/>
  <c r="A182" i="42"/>
  <c r="A264" i="42" s="1"/>
  <c r="A239" i="42"/>
  <c r="F239" i="42" s="1"/>
  <c r="F139" i="42"/>
  <c r="F363" i="42"/>
  <c r="F147" i="42"/>
  <c r="F371" i="42"/>
  <c r="F155" i="42"/>
  <c r="F499" i="42"/>
  <c r="A203" i="42"/>
  <c r="A247" i="42"/>
  <c r="F247" i="42" s="1"/>
  <c r="F171" i="42"/>
  <c r="F507" i="42"/>
  <c r="F179" i="42"/>
  <c r="F555" i="42"/>
  <c r="F563" i="42"/>
  <c r="A286" i="42"/>
  <c r="F204" i="42"/>
  <c r="F87" i="42"/>
  <c r="A169" i="42"/>
  <c r="A185" i="42"/>
  <c r="F103" i="42"/>
  <c r="A193" i="42"/>
  <c r="F111" i="42"/>
  <c r="A201" i="42"/>
  <c r="F119" i="42"/>
  <c r="A217" i="42"/>
  <c r="F135" i="42"/>
  <c r="A225" i="42"/>
  <c r="F143" i="42"/>
  <c r="A241" i="42"/>
  <c r="F159" i="42"/>
  <c r="A249" i="42"/>
  <c r="F167" i="42"/>
  <c r="A209" i="42"/>
  <c r="F131" i="42"/>
  <c r="A255" i="42"/>
  <c r="F173" i="42"/>
  <c r="A271" i="42"/>
  <c r="F189" i="42"/>
  <c r="A295" i="42"/>
  <c r="F213" i="42"/>
  <c r="A327" i="42"/>
  <c r="F245" i="42"/>
  <c r="F99" i="42"/>
  <c r="A272" i="42"/>
  <c r="F190" i="42"/>
  <c r="F206" i="42"/>
  <c r="A288" i="42"/>
  <c r="A320" i="42"/>
  <c r="F238" i="42"/>
  <c r="A232" i="42"/>
  <c r="A287" i="42"/>
  <c r="F107" i="42"/>
  <c r="A302" i="42"/>
  <c r="F220" i="42"/>
  <c r="A311" i="42"/>
  <c r="F229" i="42"/>
  <c r="F163" i="42"/>
  <c r="A313" i="42"/>
  <c r="F231" i="42"/>
  <c r="A197" i="42"/>
  <c r="A233" i="42"/>
  <c r="A263" i="42"/>
  <c r="F181" i="42"/>
  <c r="A303" i="42"/>
  <c r="F221" i="42"/>
  <c r="A319" i="42"/>
  <c r="F237" i="42"/>
  <c r="A168" i="42"/>
  <c r="F86" i="42"/>
  <c r="F94" i="42"/>
  <c r="A176" i="42"/>
  <c r="A184" i="42"/>
  <c r="F102" i="42"/>
  <c r="A192" i="42"/>
  <c r="F110" i="42"/>
  <c r="A200" i="42"/>
  <c r="F118" i="42"/>
  <c r="A208" i="42"/>
  <c r="F126" i="42"/>
  <c r="A216" i="42"/>
  <c r="F134" i="42"/>
  <c r="A224" i="42"/>
  <c r="F142" i="42"/>
  <c r="A240" i="42"/>
  <c r="F158" i="42"/>
  <c r="F166" i="42"/>
  <c r="A248" i="42"/>
  <c r="F123" i="42"/>
  <c r="F90" i="42"/>
  <c r="F98" i="42"/>
  <c r="F106" i="42"/>
  <c r="F114" i="42"/>
  <c r="F122" i="42"/>
  <c r="F130" i="42"/>
  <c r="F138" i="42"/>
  <c r="F146" i="42"/>
  <c r="F154" i="42"/>
  <c r="F162" i="42"/>
  <c r="F170" i="42"/>
  <c r="F194" i="42"/>
  <c r="F202" i="42"/>
  <c r="F210" i="42"/>
  <c r="F226" i="42"/>
  <c r="F338" i="42"/>
  <c r="F362" i="42"/>
  <c r="F386" i="42"/>
  <c r="F394" i="42"/>
  <c r="F418" i="42"/>
  <c r="F426" i="42"/>
  <c r="F434" i="42"/>
  <c r="F442" i="42"/>
  <c r="F458" i="42"/>
  <c r="F474" i="42"/>
  <c r="F482" i="42"/>
  <c r="F490" i="42"/>
  <c r="F498" i="42"/>
  <c r="F522" i="42"/>
  <c r="F530" i="42"/>
  <c r="F554" i="42"/>
  <c r="F604" i="42"/>
  <c r="A686" i="42"/>
  <c r="A718" i="42"/>
  <c r="F636" i="42"/>
  <c r="A186" i="42"/>
  <c r="A218" i="42"/>
  <c r="A234" i="42"/>
  <c r="F92" i="42"/>
  <c r="F108" i="42"/>
  <c r="F116" i="42"/>
  <c r="F124" i="42"/>
  <c r="F140" i="42"/>
  <c r="F148" i="42"/>
  <c r="F156" i="42"/>
  <c r="F172" i="42"/>
  <c r="F180" i="42"/>
  <c r="F188" i="42"/>
  <c r="F196" i="42"/>
  <c r="F212" i="42"/>
  <c r="F228" i="42"/>
  <c r="F236" i="42"/>
  <c r="F244" i="42"/>
  <c r="F252" i="42"/>
  <c r="F276" i="42"/>
  <c r="F284" i="42"/>
  <c r="F292" i="42"/>
  <c r="F308" i="42"/>
  <c r="F420" i="42"/>
  <c r="F444" i="42"/>
  <c r="F468" i="42"/>
  <c r="F476" i="42"/>
  <c r="F500" i="42"/>
  <c r="F508" i="42"/>
  <c r="F516" i="42"/>
  <c r="F524" i="42"/>
  <c r="F540" i="42"/>
  <c r="F556" i="42"/>
  <c r="F564" i="42"/>
  <c r="F572" i="42"/>
  <c r="F580" i="42"/>
  <c r="A662" i="42"/>
  <c r="A694" i="42"/>
  <c r="F612" i="42"/>
  <c r="A663" i="42"/>
  <c r="F581" i="42"/>
  <c r="A671" i="42"/>
  <c r="F589" i="42"/>
  <c r="A719" i="42"/>
  <c r="F637" i="42"/>
  <c r="A727" i="42"/>
  <c r="F645" i="42"/>
  <c r="A175" i="42"/>
  <c r="A187" i="42"/>
  <c r="A219" i="42"/>
  <c r="F117" i="42"/>
  <c r="F125" i="42"/>
  <c r="F149" i="42"/>
  <c r="F253" i="42"/>
  <c r="F261" i="42"/>
  <c r="F309" i="42"/>
  <c r="F317" i="42"/>
  <c r="F445" i="42"/>
  <c r="F453" i="42"/>
  <c r="A664" i="42"/>
  <c r="F582" i="42"/>
  <c r="F590" i="42"/>
  <c r="A672" i="42"/>
  <c r="F598" i="42"/>
  <c r="A680" i="42"/>
  <c r="F606" i="42"/>
  <c r="A688" i="42"/>
  <c r="A704" i="42"/>
  <c r="F622" i="42"/>
  <c r="A720" i="42"/>
  <c r="F638" i="42"/>
  <c r="F646" i="42"/>
  <c r="A728" i="42"/>
  <c r="A736" i="42"/>
  <c r="F654" i="42"/>
  <c r="F174" i="42"/>
  <c r="F198" i="42"/>
  <c r="F222" i="42"/>
  <c r="F230" i="42"/>
  <c r="F254" i="42"/>
  <c r="F262" i="42"/>
  <c r="F270" i="42"/>
  <c r="F278" i="42"/>
  <c r="F294" i="42"/>
  <c r="F310" i="42"/>
  <c r="F318" i="42"/>
  <c r="F326" i="42"/>
  <c r="F334" i="42"/>
  <c r="F358" i="42"/>
  <c r="F366" i="42"/>
  <c r="F390" i="42"/>
  <c r="F502" i="42"/>
  <c r="F526" i="42"/>
  <c r="F550" i="42"/>
  <c r="F558" i="42"/>
  <c r="F199" i="42"/>
  <c r="F207" i="42"/>
  <c r="F335" i="42"/>
  <c r="F343" i="42"/>
  <c r="F391" i="42"/>
  <c r="F399" i="42"/>
  <c r="F527" i="42"/>
  <c r="F535" i="42"/>
  <c r="F88" i="42"/>
  <c r="F112" i="42"/>
  <c r="F120" i="42"/>
  <c r="F144" i="42"/>
  <c r="F256" i="42"/>
  <c r="F280" i="42"/>
  <c r="F304" i="42"/>
  <c r="F312" i="42"/>
  <c r="F336" i="42"/>
  <c r="F344" i="42"/>
  <c r="F352" i="42"/>
  <c r="F360" i="42"/>
  <c r="F376" i="42"/>
  <c r="F392" i="42"/>
  <c r="F400" i="42"/>
  <c r="F408" i="42"/>
  <c r="F416" i="42"/>
  <c r="F440" i="42"/>
  <c r="F448" i="42"/>
  <c r="F456" i="42"/>
  <c r="F472" i="42"/>
  <c r="A666" i="42"/>
  <c r="F584" i="42"/>
  <c r="A690" i="42"/>
  <c r="F608" i="42"/>
  <c r="F632" i="42"/>
  <c r="A714" i="42"/>
  <c r="A722" i="42"/>
  <c r="F640" i="42"/>
  <c r="A702" i="42"/>
  <c r="F620" i="42"/>
  <c r="A734" i="42"/>
  <c r="A691" i="42"/>
  <c r="F609" i="42"/>
  <c r="A699" i="42"/>
  <c r="F617" i="42"/>
  <c r="A195" i="42"/>
  <c r="A211" i="42"/>
  <c r="A243" i="42"/>
  <c r="F89" i="42"/>
  <c r="F97" i="42"/>
  <c r="F145" i="42"/>
  <c r="F153" i="42"/>
  <c r="F281" i="42"/>
  <c r="F289" i="42"/>
  <c r="F417" i="42"/>
  <c r="F425" i="42"/>
  <c r="F473" i="42"/>
  <c r="F481" i="42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F246" i="42" l="1"/>
  <c r="A297" i="42"/>
  <c r="A379" i="42" s="1"/>
  <c r="A329" i="42"/>
  <c r="A411" i="42" s="1"/>
  <c r="F374" i="42"/>
  <c r="F538" i="42"/>
  <c r="A273" i="42"/>
  <c r="A355" i="42" s="1"/>
  <c r="A321" i="42"/>
  <c r="A403" i="42" s="1"/>
  <c r="F406" i="42"/>
  <c r="F242" i="42"/>
  <c r="F488" i="42"/>
  <c r="F324" i="42"/>
  <c r="F570" i="42"/>
  <c r="F223" i="42"/>
  <c r="F214" i="42"/>
  <c r="F183" i="42"/>
  <c r="F177" i="42"/>
  <c r="F178" i="42"/>
  <c r="A260" i="42"/>
  <c r="F182" i="42"/>
  <c r="A285" i="42"/>
  <c r="F203" i="42"/>
  <c r="A409" i="42"/>
  <c r="F327" i="42"/>
  <c r="F225" i="42"/>
  <c r="A307" i="42"/>
  <c r="A772" i="42"/>
  <c r="F690" i="42"/>
  <c r="A754" i="42"/>
  <c r="F672" i="42"/>
  <c r="A347" i="42"/>
  <c r="F265" i="42"/>
  <c r="A781" i="42"/>
  <c r="F699" i="42"/>
  <c r="F720" i="42"/>
  <c r="A802" i="42"/>
  <c r="A748" i="42"/>
  <c r="F666" i="42"/>
  <c r="A393" i="42"/>
  <c r="F311" i="42"/>
  <c r="A293" i="42"/>
  <c r="F211" i="42"/>
  <c r="A810" i="42"/>
  <c r="F728" i="42"/>
  <c r="A762" i="42"/>
  <c r="F680" i="42"/>
  <c r="A744" i="42"/>
  <c r="F662" i="42"/>
  <c r="A300" i="42"/>
  <c r="F218" i="42"/>
  <c r="A369" i="42"/>
  <c r="F287" i="42"/>
  <c r="A402" i="42"/>
  <c r="F320" i="42"/>
  <c r="A291" i="42"/>
  <c r="F209" i="42"/>
  <c r="A283" i="42"/>
  <c r="F201" i="42"/>
  <c r="F169" i="42"/>
  <c r="A251" i="42"/>
  <c r="F719" i="42"/>
  <c r="A801" i="42"/>
  <c r="A301" i="42"/>
  <c r="F219" i="42"/>
  <c r="A800" i="42"/>
  <c r="F718" i="42"/>
  <c r="F248" i="42"/>
  <c r="A330" i="42"/>
  <c r="A306" i="42"/>
  <c r="F224" i="42"/>
  <c r="A274" i="42"/>
  <c r="F192" i="42"/>
  <c r="A377" i="42"/>
  <c r="F295" i="42"/>
  <c r="A768" i="42"/>
  <c r="F686" i="42"/>
  <c r="A370" i="42"/>
  <c r="F288" i="42"/>
  <c r="A378" i="42"/>
  <c r="F296" i="42"/>
  <c r="A323" i="42"/>
  <c r="F241" i="42"/>
  <c r="A267" i="42"/>
  <c r="F185" i="42"/>
  <c r="A773" i="42"/>
  <c r="F691" i="42"/>
  <c r="A786" i="42"/>
  <c r="F704" i="42"/>
  <c r="A746" i="42"/>
  <c r="F664" i="42"/>
  <c r="A257" i="42"/>
  <c r="F175" i="42"/>
  <c r="A745" i="42"/>
  <c r="F663" i="42"/>
  <c r="A298" i="42"/>
  <c r="F216" i="42"/>
  <c r="A266" i="42"/>
  <c r="F184" i="42"/>
  <c r="A385" i="42"/>
  <c r="F303" i="42"/>
  <c r="F197" i="42"/>
  <c r="A279" i="42"/>
  <c r="A395" i="42"/>
  <c r="F313" i="42"/>
  <c r="A384" i="42"/>
  <c r="F302" i="42"/>
  <c r="A353" i="42"/>
  <c r="F271" i="42"/>
  <c r="A368" i="42"/>
  <c r="F286" i="42"/>
  <c r="A277" i="42"/>
  <c r="F195" i="42"/>
  <c r="A268" i="42"/>
  <c r="F186" i="42"/>
  <c r="A816" i="42"/>
  <c r="F734" i="42"/>
  <c r="A753" i="42"/>
  <c r="F671" i="42"/>
  <c r="A401" i="42"/>
  <c r="F319" i="42"/>
  <c r="A346" i="42"/>
  <c r="F264" i="42"/>
  <c r="A269" i="42"/>
  <c r="F187" i="42"/>
  <c r="A804" i="42"/>
  <c r="F722" i="42"/>
  <c r="F688" i="42"/>
  <c r="A770" i="42"/>
  <c r="A322" i="42"/>
  <c r="F240" i="42"/>
  <c r="A258" i="42"/>
  <c r="F176" i="42"/>
  <c r="A282" i="42"/>
  <c r="F200" i="42"/>
  <c r="A250" i="42"/>
  <c r="F168" i="42"/>
  <c r="A387" i="42"/>
  <c r="F305" i="42"/>
  <c r="A341" i="42"/>
  <c r="F259" i="42"/>
  <c r="A314" i="42"/>
  <c r="F232" i="42"/>
  <c r="A331" i="42"/>
  <c r="F249" i="42"/>
  <c r="A275" i="42"/>
  <c r="F193" i="42"/>
  <c r="A299" i="42"/>
  <c r="F217" i="42"/>
  <c r="F702" i="42"/>
  <c r="A784" i="42"/>
  <c r="F233" i="42"/>
  <c r="A315" i="42"/>
  <c r="A325" i="42"/>
  <c r="F243" i="42"/>
  <c r="A796" i="42"/>
  <c r="F714" i="42"/>
  <c r="A818" i="42"/>
  <c r="F736" i="42"/>
  <c r="A809" i="42"/>
  <c r="F727" i="42"/>
  <c r="A776" i="42"/>
  <c r="F694" i="42"/>
  <c r="A316" i="42"/>
  <c r="F234" i="42"/>
  <c r="A290" i="42"/>
  <c r="F208" i="42"/>
  <c r="A345" i="42"/>
  <c r="F263" i="42"/>
  <c r="A410" i="42"/>
  <c r="F328" i="42"/>
  <c r="A354" i="42"/>
  <c r="F272" i="42"/>
  <c r="A337" i="42"/>
  <c r="F255" i="42"/>
  <c r="K15" i="40"/>
  <c r="K14" i="40"/>
  <c r="K13" i="40"/>
  <c r="K12" i="40"/>
  <c r="K11" i="40"/>
  <c r="K10" i="40"/>
  <c r="K9" i="40"/>
  <c r="K8" i="40"/>
  <c r="K7" i="40"/>
  <c r="K6" i="40"/>
  <c r="K5" i="40"/>
  <c r="F297" i="42" l="1"/>
  <c r="F329" i="42"/>
  <c r="F321" i="42"/>
  <c r="F273" i="42"/>
  <c r="A367" i="42"/>
  <c r="F285" i="42"/>
  <c r="A342" i="42"/>
  <c r="F260" i="42"/>
  <c r="A450" i="42"/>
  <c r="F368" i="42"/>
  <c r="A467" i="42"/>
  <c r="F385" i="42"/>
  <c r="A484" i="42"/>
  <c r="F402" i="42"/>
  <c r="A435" i="42"/>
  <c r="F353" i="42"/>
  <c r="A356" i="42"/>
  <c r="F274" i="42"/>
  <c r="A828" i="42"/>
  <c r="F746" i="42"/>
  <c r="A375" i="42"/>
  <c r="F293" i="42"/>
  <c r="A427" i="42"/>
  <c r="F345" i="42"/>
  <c r="A357" i="42"/>
  <c r="F275" i="42"/>
  <c r="A423" i="42"/>
  <c r="F341" i="42"/>
  <c r="A852" i="42"/>
  <c r="F770" i="42"/>
  <c r="A886" i="42"/>
  <c r="F804" i="42"/>
  <c r="A428" i="42"/>
  <c r="F346" i="42"/>
  <c r="A466" i="42"/>
  <c r="F384" i="42"/>
  <c r="A855" i="42"/>
  <c r="F773" i="42"/>
  <c r="A349" i="42"/>
  <c r="F267" i="42"/>
  <c r="A883" i="42"/>
  <c r="F801" i="42"/>
  <c r="A429" i="42"/>
  <c r="F347" i="42"/>
  <c r="A836" i="42"/>
  <c r="F754" i="42"/>
  <c r="A854" i="42"/>
  <c r="F772" i="42"/>
  <c r="A407" i="42"/>
  <c r="F325" i="42"/>
  <c r="A351" i="42"/>
  <c r="F269" i="42"/>
  <c r="A835" i="42"/>
  <c r="F753" i="42"/>
  <c r="A437" i="42"/>
  <c r="F355" i="42"/>
  <c r="A397" i="42"/>
  <c r="F315" i="42"/>
  <c r="A348" i="42"/>
  <c r="F266" i="42"/>
  <c r="A826" i="42"/>
  <c r="F744" i="42"/>
  <c r="A332" i="42"/>
  <c r="F250" i="42"/>
  <c r="A372" i="42"/>
  <c r="F290" i="42"/>
  <c r="A461" i="42"/>
  <c r="F379" i="42"/>
  <c r="A483" i="42"/>
  <c r="F401" i="42"/>
  <c r="A477" i="42"/>
  <c r="F395" i="42"/>
  <c r="A380" i="42"/>
  <c r="F298" i="42"/>
  <c r="A827" i="42"/>
  <c r="F745" i="42"/>
  <c r="A388" i="42"/>
  <c r="F306" i="42"/>
  <c r="A382" i="42"/>
  <c r="F300" i="42"/>
  <c r="F810" i="42"/>
  <c r="A892" i="42"/>
  <c r="A830" i="42"/>
  <c r="F748" i="42"/>
  <c r="A863" i="42"/>
  <c r="F781" i="42"/>
  <c r="A491" i="42"/>
  <c r="F409" i="42"/>
  <c r="A858" i="42"/>
  <c r="F776" i="42"/>
  <c r="A350" i="42"/>
  <c r="F268" i="42"/>
  <c r="A459" i="42"/>
  <c r="F377" i="42"/>
  <c r="A884" i="42"/>
  <c r="F802" i="42"/>
  <c r="A866" i="42"/>
  <c r="F784" i="42"/>
  <c r="A413" i="42"/>
  <c r="F331" i="42"/>
  <c r="A469" i="42"/>
  <c r="F387" i="42"/>
  <c r="A891" i="42"/>
  <c r="F809" i="42"/>
  <c r="A900" i="42"/>
  <c r="F818" i="42"/>
  <c r="A451" i="42"/>
  <c r="F369" i="42"/>
  <c r="A844" i="42"/>
  <c r="F762" i="42"/>
  <c r="A396" i="42"/>
  <c r="F314" i="42"/>
  <c r="A364" i="42"/>
  <c r="F282" i="42"/>
  <c r="A404" i="42"/>
  <c r="F322" i="42"/>
  <c r="A361" i="42"/>
  <c r="F279" i="42"/>
  <c r="A868" i="42"/>
  <c r="F786" i="42"/>
  <c r="A452" i="42"/>
  <c r="F370" i="42"/>
  <c r="A412" i="42"/>
  <c r="F330" i="42"/>
  <c r="A340" i="42"/>
  <c r="F258" i="42"/>
  <c r="A850" i="42"/>
  <c r="F768" i="42"/>
  <c r="A419" i="42"/>
  <c r="F337" i="42"/>
  <c r="A485" i="42"/>
  <c r="F403" i="42"/>
  <c r="A405" i="42"/>
  <c r="F323" i="42"/>
  <c r="A398" i="42"/>
  <c r="F316" i="42"/>
  <c r="A436" i="42"/>
  <c r="F354" i="42"/>
  <c r="A492" i="42"/>
  <c r="F410" i="42"/>
  <c r="A460" i="42"/>
  <c r="F378" i="42"/>
  <c r="A333" i="42"/>
  <c r="F251" i="42"/>
  <c r="A373" i="42"/>
  <c r="F291" i="42"/>
  <c r="A493" i="42"/>
  <c r="F411" i="42"/>
  <c r="A878" i="42"/>
  <c r="F796" i="42"/>
  <c r="A381" i="42"/>
  <c r="F299" i="42"/>
  <c r="A898" i="42"/>
  <c r="F816" i="42"/>
  <c r="A359" i="42"/>
  <c r="F277" i="42"/>
  <c r="A339" i="42"/>
  <c r="F257" i="42"/>
  <c r="A882" i="42"/>
  <c r="F800" i="42"/>
  <c r="A383" i="42"/>
  <c r="F301" i="42"/>
  <c r="A365" i="42"/>
  <c r="F283" i="42"/>
  <c r="A475" i="42"/>
  <c r="F393" i="42"/>
  <c r="A389" i="42"/>
  <c r="F307" i="42"/>
  <c r="A424" i="42" l="1"/>
  <c r="F342" i="42"/>
  <c r="A449" i="42"/>
  <c r="F367" i="42"/>
  <c r="A534" i="42"/>
  <c r="F452" i="42"/>
  <c r="A973" i="42"/>
  <c r="F891" i="42"/>
  <c r="A551" i="42"/>
  <c r="F469" i="42"/>
  <c r="A548" i="42"/>
  <c r="F466" i="42"/>
  <c r="A510" i="42"/>
  <c r="F428" i="42"/>
  <c r="A574" i="42"/>
  <c r="F492" i="42"/>
  <c r="A533" i="42"/>
  <c r="F451" i="42"/>
  <c r="A479" i="42"/>
  <c r="F397" i="42"/>
  <c r="A950" i="42"/>
  <c r="F868" i="42"/>
  <c r="A455" i="42"/>
  <c r="F373" i="42"/>
  <c r="A518" i="42"/>
  <c r="F436" i="42"/>
  <c r="A932" i="42"/>
  <c r="F850" i="42"/>
  <c r="A912" i="42"/>
  <c r="F830" i="42"/>
  <c r="A532" i="42"/>
  <c r="F450" i="42"/>
  <c r="A964" i="42"/>
  <c r="F882" i="42"/>
  <c r="A542" i="42"/>
  <c r="F460" i="42"/>
  <c r="A443" i="42"/>
  <c r="F361" i="42"/>
  <c r="A486" i="42"/>
  <c r="F404" i="42"/>
  <c r="A926" i="42"/>
  <c r="F844" i="42"/>
  <c r="A573" i="42"/>
  <c r="F491" i="42"/>
  <c r="A464" i="42"/>
  <c r="F382" i="42"/>
  <c r="A454" i="42"/>
  <c r="F372" i="42"/>
  <c r="A908" i="42"/>
  <c r="F826" i="42"/>
  <c r="A430" i="42"/>
  <c r="F348" i="42"/>
  <c r="A918" i="42"/>
  <c r="F836" i="42"/>
  <c r="A934" i="42"/>
  <c r="F852" i="42"/>
  <c r="A559" i="42"/>
  <c r="F477" i="42"/>
  <c r="A917" i="42"/>
  <c r="F835" i="42"/>
  <c r="A549" i="42"/>
  <c r="F467" i="42"/>
  <c r="A421" i="42"/>
  <c r="F339" i="42"/>
  <c r="A463" i="42"/>
  <c r="F381" i="42"/>
  <c r="A541" i="42"/>
  <c r="F459" i="42"/>
  <c r="A457" i="42"/>
  <c r="F375" i="42"/>
  <c r="A438" i="42"/>
  <c r="F356" i="42"/>
  <c r="F898" i="42"/>
  <c r="A980" i="42"/>
  <c r="A960" i="42"/>
  <c r="F878" i="42"/>
  <c r="A501" i="42"/>
  <c r="F419" i="42"/>
  <c r="A948" i="42"/>
  <c r="F866" i="42"/>
  <c r="A974" i="42"/>
  <c r="F892" i="42"/>
  <c r="A470" i="42"/>
  <c r="F388" i="42"/>
  <c r="A909" i="42"/>
  <c r="F827" i="42"/>
  <c r="A505" i="42"/>
  <c r="F423" i="42"/>
  <c r="A566" i="42"/>
  <c r="F484" i="42"/>
  <c r="A446" i="42"/>
  <c r="F364" i="42"/>
  <c r="A511" i="42"/>
  <c r="F429" i="42"/>
  <c r="A431" i="42"/>
  <c r="F349" i="42"/>
  <c r="A447" i="42"/>
  <c r="F365" i="42"/>
  <c r="A519" i="42"/>
  <c r="F437" i="42"/>
  <c r="A937" i="42"/>
  <c r="F855" i="42"/>
  <c r="A415" i="42"/>
  <c r="F333" i="42"/>
  <c r="A432" i="42"/>
  <c r="F350" i="42"/>
  <c r="A940" i="42"/>
  <c r="F858" i="42"/>
  <c r="A543" i="42"/>
  <c r="F461" i="42"/>
  <c r="A414" i="42"/>
  <c r="F332" i="42"/>
  <c r="A489" i="42"/>
  <c r="F407" i="42"/>
  <c r="A936" i="42"/>
  <c r="F854" i="42"/>
  <c r="A968" i="42"/>
  <c r="F886" i="42"/>
  <c r="A910" i="42"/>
  <c r="F828" i="42"/>
  <c r="A517" i="42"/>
  <c r="F435" i="42"/>
  <c r="A480" i="42"/>
  <c r="F398" i="42"/>
  <c r="A487" i="42"/>
  <c r="F405" i="42"/>
  <c r="A422" i="42"/>
  <c r="F340" i="42"/>
  <c r="A557" i="42"/>
  <c r="F475" i="42"/>
  <c r="A575" i="42"/>
  <c r="F493" i="42"/>
  <c r="A945" i="42"/>
  <c r="F863" i="42"/>
  <c r="A441" i="42"/>
  <c r="F359" i="42"/>
  <c r="A567" i="42"/>
  <c r="F485" i="42"/>
  <c r="A495" i="42"/>
  <c r="F413" i="42"/>
  <c r="A565" i="42"/>
  <c r="F483" i="42"/>
  <c r="A478" i="42"/>
  <c r="F396" i="42"/>
  <c r="A433" i="42"/>
  <c r="F351" i="42"/>
  <c r="A465" i="42"/>
  <c r="F383" i="42"/>
  <c r="A471" i="42"/>
  <c r="F389" i="42"/>
  <c r="A494" i="42"/>
  <c r="F412" i="42"/>
  <c r="A982" i="42"/>
  <c r="F900" i="42"/>
  <c r="A966" i="42"/>
  <c r="F884" i="42"/>
  <c r="A462" i="42"/>
  <c r="F380" i="42"/>
  <c r="A965" i="42"/>
  <c r="F883" i="42"/>
  <c r="A439" i="42"/>
  <c r="F357" i="42"/>
  <c r="A509" i="42"/>
  <c r="F427" i="42"/>
  <c r="A531" i="42" l="1"/>
  <c r="F449" i="42"/>
  <c r="A506" i="42"/>
  <c r="F424" i="42"/>
  <c r="A657" i="42"/>
  <c r="F575" i="42"/>
  <c r="A569" i="42"/>
  <c r="F487" i="42"/>
  <c r="A571" i="42"/>
  <c r="F489" i="42"/>
  <c r="A583" i="42"/>
  <c r="F501" i="42"/>
  <c r="A992" i="42"/>
  <c r="F910" i="42"/>
  <c r="A1050" i="42"/>
  <c r="F968" i="42"/>
  <c r="A990" i="42"/>
  <c r="F908" i="42"/>
  <c r="A544" i="42"/>
  <c r="F462" i="42"/>
  <c r="A1048" i="42"/>
  <c r="F966" i="42"/>
  <c r="A647" i="42"/>
  <c r="F565" i="42"/>
  <c r="A1008" i="42"/>
  <c r="F926" i="42"/>
  <c r="A591" i="42"/>
  <c r="F509" i="42"/>
  <c r="A547" i="42"/>
  <c r="F465" i="42"/>
  <c r="A649" i="42"/>
  <c r="F567" i="42"/>
  <c r="A504" i="42"/>
  <c r="F422" i="42"/>
  <c r="A1018" i="42"/>
  <c r="F936" i="42"/>
  <c r="A514" i="42"/>
  <c r="F432" i="42"/>
  <c r="A593" i="42"/>
  <c r="F511" i="42"/>
  <c r="A1056" i="42"/>
  <c r="F974" i="42"/>
  <c r="A1030" i="42"/>
  <c r="F948" i="42"/>
  <c r="F980" i="42"/>
  <c r="A1062" i="42"/>
  <c r="A539" i="42"/>
  <c r="F457" i="42"/>
  <c r="A525" i="42"/>
  <c r="F443" i="42"/>
  <c r="A1046" i="42"/>
  <c r="F964" i="42"/>
  <c r="A561" i="42"/>
  <c r="F479" i="42"/>
  <c r="A523" i="42"/>
  <c r="F441" i="42"/>
  <c r="A615" i="42"/>
  <c r="F533" i="42"/>
  <c r="A633" i="42"/>
  <c r="F551" i="42"/>
  <c r="A648" i="42"/>
  <c r="F566" i="42"/>
  <c r="A496" i="42"/>
  <c r="F414" i="42"/>
  <c r="A616" i="42"/>
  <c r="F534" i="42"/>
  <c r="A515" i="42"/>
  <c r="F433" i="42"/>
  <c r="A601" i="42"/>
  <c r="F519" i="42"/>
  <c r="A623" i="42"/>
  <c r="F541" i="42"/>
  <c r="A503" i="42"/>
  <c r="F421" i="42"/>
  <c r="A999" i="42"/>
  <c r="F917" i="42"/>
  <c r="A536" i="42"/>
  <c r="F454" i="42"/>
  <c r="A614" i="42"/>
  <c r="F532" i="42"/>
  <c r="A630" i="42"/>
  <c r="F548" i="42"/>
  <c r="A521" i="42"/>
  <c r="F439" i="42"/>
  <c r="A576" i="42"/>
  <c r="F494" i="42"/>
  <c r="A512" i="42"/>
  <c r="F430" i="42"/>
  <c r="A600" i="42"/>
  <c r="F518" i="42"/>
  <c r="A529" i="42"/>
  <c r="F447" i="42"/>
  <c r="A528" i="42"/>
  <c r="F446" i="42"/>
  <c r="A631" i="42"/>
  <c r="F549" i="42"/>
  <c r="A641" i="42"/>
  <c r="F559" i="42"/>
  <c r="A497" i="42"/>
  <c r="F415" i="42"/>
  <c r="A1019" i="42"/>
  <c r="F937" i="42"/>
  <c r="A587" i="42"/>
  <c r="F505" i="42"/>
  <c r="A545" i="42"/>
  <c r="F463" i="42"/>
  <c r="A537" i="42"/>
  <c r="F455" i="42"/>
  <c r="A562" i="42"/>
  <c r="F480" i="42"/>
  <c r="A991" i="42"/>
  <c r="F909" i="42"/>
  <c r="A1016" i="42"/>
  <c r="F934" i="42"/>
  <c r="A1000" i="42"/>
  <c r="F918" i="42"/>
  <c r="A655" i="42"/>
  <c r="F573" i="42"/>
  <c r="A1055" i="42"/>
  <c r="F973" i="42"/>
  <c r="A1047" i="42"/>
  <c r="F965" i="42"/>
  <c r="A1064" i="42"/>
  <c r="F982" i="42"/>
  <c r="A553" i="42"/>
  <c r="F471" i="42"/>
  <c r="A577" i="42"/>
  <c r="F495" i="42"/>
  <c r="A639" i="42"/>
  <c r="F557" i="42"/>
  <c r="A625" i="42"/>
  <c r="F543" i="42"/>
  <c r="A1022" i="42"/>
  <c r="F940" i="42"/>
  <c r="A513" i="42"/>
  <c r="F431" i="42"/>
  <c r="A552" i="42"/>
  <c r="F470" i="42"/>
  <c r="A520" i="42"/>
  <c r="F438" i="42"/>
  <c r="A568" i="42"/>
  <c r="F486" i="42"/>
  <c r="A624" i="42"/>
  <c r="F542" i="42"/>
  <c r="A1032" i="42"/>
  <c r="F950" i="42"/>
  <c r="A599" i="42"/>
  <c r="F517" i="42"/>
  <c r="A546" i="42"/>
  <c r="F464" i="42"/>
  <c r="A994" i="42"/>
  <c r="F912" i="42"/>
  <c r="A592" i="42"/>
  <c r="F510" i="42"/>
  <c r="A1014" i="42"/>
  <c r="F932" i="42"/>
  <c r="A560" i="42"/>
  <c r="F478" i="42"/>
  <c r="A1027" i="42"/>
  <c r="F945" i="42"/>
  <c r="A1042" i="42"/>
  <c r="F960" i="42"/>
  <c r="A656" i="42"/>
  <c r="F574" i="42"/>
  <c r="A588" i="42" l="1"/>
  <c r="F506" i="42"/>
  <c r="F531" i="42"/>
  <c r="A613" i="42"/>
  <c r="A619" i="42"/>
  <c r="F537" i="42"/>
  <c r="F641" i="42"/>
  <c r="A723" i="42"/>
  <c r="A594" i="42"/>
  <c r="F512" i="42"/>
  <c r="A675" i="42"/>
  <c r="F593" i="42"/>
  <c r="A629" i="42"/>
  <c r="F547" i="42"/>
  <c r="F591" i="42"/>
  <c r="A673" i="42"/>
  <c r="A650" i="42"/>
  <c r="F568" i="42"/>
  <c r="A578" i="42"/>
  <c r="F496" i="42"/>
  <c r="A1144" i="42"/>
  <c r="F1062" i="42"/>
  <c r="A1072" i="42"/>
  <c r="F990" i="42"/>
  <c r="A1096" i="42"/>
  <c r="F1014" i="42"/>
  <c r="A596" i="42"/>
  <c r="F514" i="42"/>
  <c r="A674" i="42"/>
  <c r="F592" i="42"/>
  <c r="A706" i="42"/>
  <c r="F624" i="42"/>
  <c r="A1082" i="42"/>
  <c r="F1000" i="42"/>
  <c r="A669" i="42"/>
  <c r="F587" i="42"/>
  <c r="A712" i="42"/>
  <c r="F630" i="42"/>
  <c r="F633" i="42"/>
  <c r="A715" i="42"/>
  <c r="A729" i="42"/>
  <c r="F647" i="42"/>
  <c r="A653" i="42"/>
  <c r="F571" i="42"/>
  <c r="A634" i="42"/>
  <c r="F552" i="42"/>
  <c r="A721" i="42"/>
  <c r="F639" i="42"/>
  <c r="A621" i="42"/>
  <c r="F539" i="42"/>
  <c r="A1074" i="42"/>
  <c r="F992" i="42"/>
  <c r="A1098" i="42"/>
  <c r="F1016" i="42"/>
  <c r="A1101" i="42"/>
  <c r="F1019" i="42"/>
  <c r="A730" i="42"/>
  <c r="F648" i="42"/>
  <c r="A635" i="42"/>
  <c r="F553" i="42"/>
  <c r="A644" i="42"/>
  <c r="F562" i="42"/>
  <c r="A579" i="42"/>
  <c r="F497" i="42"/>
  <c r="A1124" i="42"/>
  <c r="F1042" i="42"/>
  <c r="A1076" i="42"/>
  <c r="F994" i="42"/>
  <c r="A1104" i="42"/>
  <c r="F1022" i="42"/>
  <c r="A1146" i="42"/>
  <c r="F1064" i="42"/>
  <c r="A713" i="42"/>
  <c r="F631" i="42"/>
  <c r="A696" i="42"/>
  <c r="F614" i="42"/>
  <c r="A618" i="42"/>
  <c r="F536" i="42"/>
  <c r="A643" i="42"/>
  <c r="F561" i="42"/>
  <c r="A1112" i="42"/>
  <c r="F1030" i="42"/>
  <c r="A1100" i="42"/>
  <c r="F1018" i="42"/>
  <c r="A1130" i="42"/>
  <c r="F1048" i="42"/>
  <c r="A651" i="42"/>
  <c r="F569" i="42"/>
  <c r="A1109" i="42"/>
  <c r="F1027" i="42"/>
  <c r="A610" i="42"/>
  <c r="F528" i="42"/>
  <c r="F615" i="42"/>
  <c r="A697" i="42"/>
  <c r="A1128" i="42"/>
  <c r="F1046" i="42"/>
  <c r="A1090" i="42"/>
  <c r="F1008" i="42"/>
  <c r="A1137" i="42"/>
  <c r="F1055" i="42"/>
  <c r="A658" i="42"/>
  <c r="F576" i="42"/>
  <c r="A607" i="42"/>
  <c r="F525" i="42"/>
  <c r="A642" i="42"/>
  <c r="F560" i="42"/>
  <c r="A681" i="42"/>
  <c r="F599" i="42"/>
  <c r="A1114" i="42"/>
  <c r="F1032" i="42"/>
  <c r="A659" i="42"/>
  <c r="F577" i="42"/>
  <c r="F655" i="42"/>
  <c r="A737" i="42"/>
  <c r="A627" i="42"/>
  <c r="F545" i="42"/>
  <c r="A603" i="42"/>
  <c r="F521" i="42"/>
  <c r="A683" i="42"/>
  <c r="F601" i="42"/>
  <c r="A665" i="42"/>
  <c r="F583" i="42"/>
  <c r="A585" i="42"/>
  <c r="F503" i="42"/>
  <c r="A586" i="42"/>
  <c r="F504" i="42"/>
  <c r="A595" i="42"/>
  <c r="F513" i="42"/>
  <c r="F623" i="42"/>
  <c r="A705" i="42"/>
  <c r="A602" i="42"/>
  <c r="F520" i="42"/>
  <c r="A611" i="42"/>
  <c r="F529" i="42"/>
  <c r="A597" i="42"/>
  <c r="F515" i="42"/>
  <c r="A738" i="42"/>
  <c r="F656" i="42"/>
  <c r="A628" i="42"/>
  <c r="F546" i="42"/>
  <c r="A707" i="42"/>
  <c r="F625" i="42"/>
  <c r="A1129" i="42"/>
  <c r="F1047" i="42"/>
  <c r="A1073" i="42"/>
  <c r="F991" i="42"/>
  <c r="A682" i="42"/>
  <c r="F600" i="42"/>
  <c r="A1081" i="42"/>
  <c r="F999" i="42"/>
  <c r="F616" i="42"/>
  <c r="A698" i="42"/>
  <c r="A605" i="42"/>
  <c r="F523" i="42"/>
  <c r="A1138" i="42"/>
  <c r="F1056" i="42"/>
  <c r="A731" i="42"/>
  <c r="F649" i="42"/>
  <c r="A626" i="42"/>
  <c r="F544" i="42"/>
  <c r="A1132" i="42"/>
  <c r="F1050" i="42"/>
  <c r="F657" i="42"/>
  <c r="A739" i="42"/>
  <c r="F613" i="42" l="1"/>
  <c r="A695" i="42"/>
  <c r="F588" i="42"/>
  <c r="A670" i="42"/>
  <c r="A805" i="42"/>
  <c r="F723" i="42"/>
  <c r="F605" i="42"/>
  <c r="A687" i="42"/>
  <c r="A717" i="42"/>
  <c r="F635" i="42"/>
  <c r="A756" i="42"/>
  <c r="F674" i="42"/>
  <c r="A660" i="42"/>
  <c r="F578" i="42"/>
  <c r="A1155" i="42"/>
  <c r="F1073" i="42"/>
  <c r="A684" i="42"/>
  <c r="F602" i="42"/>
  <c r="A724" i="42"/>
  <c r="F642" i="42"/>
  <c r="A794" i="42"/>
  <c r="F712" i="42"/>
  <c r="F669" i="42"/>
  <c r="A751" i="42"/>
  <c r="F629" i="42"/>
  <c r="A711" i="42"/>
  <c r="A820" i="42"/>
  <c r="F738" i="42"/>
  <c r="A803" i="42"/>
  <c r="F721" i="42"/>
  <c r="A1220" i="42"/>
  <c r="F1138" i="42"/>
  <c r="A1211" i="42"/>
  <c r="F1129" i="42"/>
  <c r="A677" i="42"/>
  <c r="F595" i="42"/>
  <c r="A668" i="42"/>
  <c r="F586" i="42"/>
  <c r="A667" i="42"/>
  <c r="F585" i="42"/>
  <c r="A685" i="42"/>
  <c r="F603" i="42"/>
  <c r="A740" i="42"/>
  <c r="F658" i="42"/>
  <c r="A1194" i="42"/>
  <c r="F1112" i="42"/>
  <c r="A1206" i="42"/>
  <c r="F1124" i="42"/>
  <c r="F579" i="42"/>
  <c r="A661" i="42"/>
  <c r="F1098" i="42"/>
  <c r="A1180" i="42"/>
  <c r="F729" i="42"/>
  <c r="A811" i="42"/>
  <c r="A1164" i="42"/>
  <c r="F1082" i="42"/>
  <c r="A788" i="42"/>
  <c r="F706" i="42"/>
  <c r="F1144" i="42"/>
  <c r="A1226" i="42"/>
  <c r="A755" i="42"/>
  <c r="F673" i="42"/>
  <c r="F675" i="42"/>
  <c r="A757" i="42"/>
  <c r="A708" i="42"/>
  <c r="F626" i="42"/>
  <c r="A679" i="42"/>
  <c r="F597" i="42"/>
  <c r="A778" i="42"/>
  <c r="F696" i="42"/>
  <c r="A789" i="42"/>
  <c r="F707" i="42"/>
  <c r="F644" i="42"/>
  <c r="A726" i="42"/>
  <c r="A1186" i="42"/>
  <c r="F1104" i="42"/>
  <c r="A1158" i="42"/>
  <c r="F1076" i="42"/>
  <c r="A678" i="42"/>
  <c r="F596" i="42"/>
  <c r="A1212" i="42"/>
  <c r="F1130" i="42"/>
  <c r="A1178" i="42"/>
  <c r="F1096" i="42"/>
  <c r="F627" i="42"/>
  <c r="A709" i="42"/>
  <c r="A1191" i="42"/>
  <c r="F1109" i="42"/>
  <c r="A1156" i="42"/>
  <c r="F1074" i="42"/>
  <c r="A797" i="42"/>
  <c r="F715" i="42"/>
  <c r="A676" i="42"/>
  <c r="F594" i="42"/>
  <c r="A787" i="42"/>
  <c r="F705" i="42"/>
  <c r="F643" i="42"/>
  <c r="A725" i="42"/>
  <c r="F607" i="42"/>
  <c r="A689" i="42"/>
  <c r="A1196" i="42"/>
  <c r="F1114" i="42"/>
  <c r="A1172" i="42"/>
  <c r="F1090" i="42"/>
  <c r="F730" i="42"/>
  <c r="A812" i="42"/>
  <c r="A763" i="42"/>
  <c r="F681" i="42"/>
  <c r="A1210" i="42"/>
  <c r="F1128" i="42"/>
  <c r="A1182" i="42"/>
  <c r="F1100" i="42"/>
  <c r="A795" i="42"/>
  <c r="F713" i="42"/>
  <c r="A1228" i="42"/>
  <c r="F1146" i="42"/>
  <c r="A1183" i="42"/>
  <c r="F1101" i="42"/>
  <c r="A716" i="42"/>
  <c r="F634" i="42"/>
  <c r="A1154" i="42"/>
  <c r="F1072" i="42"/>
  <c r="A1163" i="42"/>
  <c r="F1081" i="42"/>
  <c r="A819" i="42"/>
  <c r="F737" i="42"/>
  <c r="A1219" i="42"/>
  <c r="F1137" i="42"/>
  <c r="A692" i="42"/>
  <c r="F610" i="42"/>
  <c r="F683" i="42"/>
  <c r="A765" i="42"/>
  <c r="A735" i="42"/>
  <c r="F653" i="42"/>
  <c r="F739" i="42"/>
  <c r="A821" i="42"/>
  <c r="A813" i="42"/>
  <c r="F731" i="42"/>
  <c r="A780" i="42"/>
  <c r="F698" i="42"/>
  <c r="F682" i="42"/>
  <c r="A764" i="42"/>
  <c r="A693" i="42"/>
  <c r="F611" i="42"/>
  <c r="A1214" i="42"/>
  <c r="F1132" i="42"/>
  <c r="F628" i="42"/>
  <c r="A710" i="42"/>
  <c r="A747" i="42"/>
  <c r="F665" i="42"/>
  <c r="A741" i="42"/>
  <c r="F659" i="42"/>
  <c r="A779" i="42"/>
  <c r="F697" i="42"/>
  <c r="A733" i="42"/>
  <c r="F651" i="42"/>
  <c r="A700" i="42"/>
  <c r="F618" i="42"/>
  <c r="A703" i="42"/>
  <c r="F621" i="42"/>
  <c r="F650" i="42"/>
  <c r="A732" i="42"/>
  <c r="F619" i="42"/>
  <c r="A701" i="42"/>
  <c r="A752" i="42" l="1"/>
  <c r="F670" i="42"/>
  <c r="A777" i="42"/>
  <c r="F695" i="42"/>
  <c r="A823" i="42"/>
  <c r="F741" i="42"/>
  <c r="A1308" i="42"/>
  <c r="F1226" i="42"/>
  <c r="F1180" i="42"/>
  <c r="A1262" i="42"/>
  <c r="F703" i="42"/>
  <c r="A785" i="42"/>
  <c r="F764" i="42"/>
  <c r="A846" i="42"/>
  <c r="A791" i="42"/>
  <c r="F709" i="42"/>
  <c r="A761" i="42"/>
  <c r="F679" i="42"/>
  <c r="A767" i="42"/>
  <c r="F685" i="42"/>
  <c r="A743" i="42"/>
  <c r="F661" i="42"/>
  <c r="A1276" i="42"/>
  <c r="F1194" i="42"/>
  <c r="A749" i="42"/>
  <c r="F667" i="42"/>
  <c r="A792" i="42"/>
  <c r="F710" i="42"/>
  <c r="F1172" i="42"/>
  <c r="A1254" i="42"/>
  <c r="A879" i="42"/>
  <c r="F797" i="42"/>
  <c r="F1158" i="42"/>
  <c r="A1240" i="42"/>
  <c r="F755" i="42"/>
  <c r="A837" i="42"/>
  <c r="A822" i="42"/>
  <c r="F740" i="42"/>
  <c r="A759" i="42"/>
  <c r="F677" i="42"/>
  <c r="A833" i="42"/>
  <c r="F751" i="42"/>
  <c r="A807" i="42"/>
  <c r="F725" i="42"/>
  <c r="A815" i="42"/>
  <c r="F733" i="42"/>
  <c r="A1265" i="42"/>
  <c r="F1183" i="42"/>
  <c r="A758" i="42"/>
  <c r="F676" i="42"/>
  <c r="F711" i="42"/>
  <c r="A793" i="42"/>
  <c r="A876" i="42"/>
  <c r="F794" i="42"/>
  <c r="A790" i="42"/>
  <c r="F708" i="42"/>
  <c r="A782" i="42"/>
  <c r="F700" i="42"/>
  <c r="F780" i="42"/>
  <c r="A862" i="42"/>
  <c r="A774" i="42"/>
  <c r="F692" i="42"/>
  <c r="F1228" i="42"/>
  <c r="A1310" i="42"/>
  <c r="A894" i="42"/>
  <c r="F812" i="42"/>
  <c r="F787" i="42"/>
  <c r="A869" i="42"/>
  <c r="A1238" i="42"/>
  <c r="F1156" i="42"/>
  <c r="F1178" i="42"/>
  <c r="A1260" i="42"/>
  <c r="A860" i="42"/>
  <c r="F778" i="42"/>
  <c r="A839" i="42"/>
  <c r="F757" i="42"/>
  <c r="A1293" i="42"/>
  <c r="F1211" i="42"/>
  <c r="A838" i="42"/>
  <c r="F756" i="42"/>
  <c r="F717" i="42"/>
  <c r="A799" i="42"/>
  <c r="A775" i="42"/>
  <c r="F693" i="42"/>
  <c r="A1292" i="42"/>
  <c r="F1210" i="42"/>
  <c r="A771" i="42"/>
  <c r="F689" i="42"/>
  <c r="F1220" i="42"/>
  <c r="A1302" i="42"/>
  <c r="A885" i="42"/>
  <c r="F803" i="42"/>
  <c r="A902" i="42"/>
  <c r="F820" i="42"/>
  <c r="A903" i="42"/>
  <c r="F821" i="42"/>
  <c r="A742" i="42"/>
  <c r="F660" i="42"/>
  <c r="A861" i="42"/>
  <c r="F779" i="42"/>
  <c r="A829" i="42"/>
  <c r="F747" i="42"/>
  <c r="A798" i="42"/>
  <c r="F716" i="42"/>
  <c r="F678" i="42"/>
  <c r="A760" i="42"/>
  <c r="A808" i="42"/>
  <c r="F726" i="42"/>
  <c r="F1164" i="42"/>
  <c r="A1246" i="42"/>
  <c r="F1206" i="42"/>
  <c r="A1288" i="42"/>
  <c r="A750" i="42"/>
  <c r="F668" i="42"/>
  <c r="A1237" i="42"/>
  <c r="F1155" i="42"/>
  <c r="F687" i="42"/>
  <c r="A769" i="42"/>
  <c r="A817" i="42"/>
  <c r="F735" i="42"/>
  <c r="A1245" i="42"/>
  <c r="F1163" i="42"/>
  <c r="A1236" i="42"/>
  <c r="F1154" i="42"/>
  <c r="F724" i="42"/>
  <c r="A806" i="42"/>
  <c r="A766" i="42"/>
  <c r="F684" i="42"/>
  <c r="A887" i="42"/>
  <c r="F805" i="42"/>
  <c r="A847" i="42"/>
  <c r="F765" i="42"/>
  <c r="F1196" i="42"/>
  <c r="A1278" i="42"/>
  <c r="F1186" i="42"/>
  <c r="A1268" i="42"/>
  <c r="A871" i="42"/>
  <c r="F789" i="42"/>
  <c r="A814" i="42"/>
  <c r="F732" i="42"/>
  <c r="A845" i="42"/>
  <c r="F763" i="42"/>
  <c r="A1273" i="42"/>
  <c r="F1191" i="42"/>
  <c r="F1214" i="42"/>
  <c r="A1296" i="42"/>
  <c r="A1264" i="42"/>
  <c r="F1182" i="42"/>
  <c r="A870" i="42"/>
  <c r="F788" i="42"/>
  <c r="A783" i="42"/>
  <c r="F701" i="42"/>
  <c r="A895" i="42"/>
  <c r="F813" i="42"/>
  <c r="F1219" i="42"/>
  <c r="A1301" i="42"/>
  <c r="A901" i="42"/>
  <c r="F819" i="42"/>
  <c r="A877" i="42"/>
  <c r="F795" i="42"/>
  <c r="A1294" i="42"/>
  <c r="F1212" i="42"/>
  <c r="A893" i="42"/>
  <c r="F811" i="42"/>
  <c r="A859" i="42" l="1"/>
  <c r="F777" i="42"/>
  <c r="A834" i="42"/>
  <c r="F752" i="42"/>
  <c r="A976" i="42"/>
  <c r="F894" i="42"/>
  <c r="A944" i="42"/>
  <c r="F862" i="42"/>
  <c r="F1245" i="42"/>
  <c r="A1327" i="42"/>
  <c r="A920" i="42"/>
  <c r="F838" i="42"/>
  <c r="A1392" i="42"/>
  <c r="F1310" i="42"/>
  <c r="A904" i="42"/>
  <c r="F822" i="42"/>
  <c r="F1264" i="42"/>
  <c r="A1346" i="42"/>
  <c r="A984" i="42"/>
  <c r="F902" i="42"/>
  <c r="A942" i="42"/>
  <c r="F860" i="42"/>
  <c r="F1276" i="42"/>
  <c r="A1358" i="42"/>
  <c r="A975" i="42"/>
  <c r="F893" i="42"/>
  <c r="A848" i="42"/>
  <c r="F766" i="42"/>
  <c r="F1236" i="42"/>
  <c r="A1318" i="42"/>
  <c r="A851" i="42"/>
  <c r="F769" i="42"/>
  <c r="F1246" i="42"/>
  <c r="A1328" i="42"/>
  <c r="A824" i="42"/>
  <c r="F742" i="42"/>
  <c r="A1342" i="42"/>
  <c r="F1260" i="42"/>
  <c r="F774" i="42"/>
  <c r="A856" i="42"/>
  <c r="A875" i="42"/>
  <c r="F793" i="42"/>
  <c r="A841" i="42"/>
  <c r="F759" i="42"/>
  <c r="A1322" i="42"/>
  <c r="F1240" i="42"/>
  <c r="A977" i="42"/>
  <c r="F895" i="42"/>
  <c r="A1360" i="42"/>
  <c r="F1278" i="42"/>
  <c r="A921" i="42"/>
  <c r="F839" i="42"/>
  <c r="A872" i="42"/>
  <c r="F790" i="42"/>
  <c r="A1319" i="42"/>
  <c r="F1237" i="42"/>
  <c r="A961" i="42"/>
  <c r="F879" i="42"/>
  <c r="A929" i="42"/>
  <c r="F847" i="42"/>
  <c r="F1308" i="42"/>
  <c r="A1390" i="42"/>
  <c r="A983" i="42"/>
  <c r="F901" i="42"/>
  <c r="A832" i="42"/>
  <c r="F750" i="42"/>
  <c r="A985" i="42"/>
  <c r="F903" i="42"/>
  <c r="A967" i="42"/>
  <c r="F885" i="42"/>
  <c r="A1320" i="42"/>
  <c r="F1238" i="42"/>
  <c r="A873" i="42"/>
  <c r="F791" i="42"/>
  <c r="A896" i="42"/>
  <c r="F814" i="42"/>
  <c r="A888" i="42"/>
  <c r="F806" i="42"/>
  <c r="A840" i="42"/>
  <c r="F758" i="42"/>
  <c r="F1273" i="42"/>
  <c r="A1355" i="42"/>
  <c r="A928" i="42"/>
  <c r="F846" i="42"/>
  <c r="A1376" i="42"/>
  <c r="F1294" i="42"/>
  <c r="A959" i="42"/>
  <c r="F877" i="42"/>
  <c r="A943" i="42"/>
  <c r="F861" i="42"/>
  <c r="F1265" i="42"/>
  <c r="A1347" i="42"/>
  <c r="F815" i="42"/>
  <c r="A897" i="42"/>
  <c r="A889" i="42"/>
  <c r="F807" i="42"/>
  <c r="A927" i="42"/>
  <c r="F845" i="42"/>
  <c r="A1336" i="42"/>
  <c r="F1254" i="42"/>
  <c r="F785" i="42"/>
  <c r="A867" i="42"/>
  <c r="A905" i="42"/>
  <c r="F823" i="42"/>
  <c r="F1301" i="42"/>
  <c r="A1383" i="42"/>
  <c r="A865" i="42"/>
  <c r="F783" i="42"/>
  <c r="A952" i="42"/>
  <c r="F870" i="42"/>
  <c r="A953" i="42"/>
  <c r="F871" i="42"/>
  <c r="A969" i="42"/>
  <c r="F887" i="42"/>
  <c r="A1370" i="42"/>
  <c r="F1288" i="42"/>
  <c r="A890" i="42"/>
  <c r="F808" i="42"/>
  <c r="A911" i="42"/>
  <c r="F829" i="42"/>
  <c r="F1302" i="42"/>
  <c r="A1384" i="42"/>
  <c r="A857" i="42"/>
  <c r="F775" i="42"/>
  <c r="A951" i="42"/>
  <c r="F869" i="42"/>
  <c r="A915" i="42"/>
  <c r="F833" i="42"/>
  <c r="A919" i="42"/>
  <c r="F837" i="42"/>
  <c r="A874" i="42"/>
  <c r="F792" i="42"/>
  <c r="A825" i="42"/>
  <c r="F743" i="42"/>
  <c r="A849" i="42"/>
  <c r="F767" i="42"/>
  <c r="F1262" i="42"/>
  <c r="A1344" i="42"/>
  <c r="A880" i="42"/>
  <c r="F798" i="42"/>
  <c r="A831" i="42"/>
  <c r="F749" i="42"/>
  <c r="A843" i="42"/>
  <c r="F761" i="42"/>
  <c r="A899" i="42"/>
  <c r="F817" i="42"/>
  <c r="A1374" i="42"/>
  <c r="F1292" i="42"/>
  <c r="F1296" i="42"/>
  <c r="A1378" i="42"/>
  <c r="A1350" i="42"/>
  <c r="F1268" i="42"/>
  <c r="F760" i="42"/>
  <c r="A842" i="42"/>
  <c r="A853" i="42"/>
  <c r="F771" i="42"/>
  <c r="F799" i="42"/>
  <c r="A881" i="42"/>
  <c r="A1375" i="42"/>
  <c r="F1293" i="42"/>
  <c r="F782" i="42"/>
  <c r="A864" i="42"/>
  <c r="A958" i="42"/>
  <c r="F876" i="42"/>
  <c r="F834" i="42" l="1"/>
  <c r="A916" i="42"/>
  <c r="F859" i="42"/>
  <c r="A941" i="42"/>
  <c r="A1410" i="42"/>
  <c r="F1328" i="42"/>
  <c r="F1320" i="42"/>
  <c r="A1402" i="42"/>
  <c r="F1360" i="42"/>
  <c r="A1442" i="42"/>
  <c r="A913" i="42"/>
  <c r="F831" i="42"/>
  <c r="F849" i="42"/>
  <c r="A931" i="42"/>
  <c r="F1370" i="42"/>
  <c r="A1452" i="42"/>
  <c r="A1003" i="42"/>
  <c r="F921" i="42"/>
  <c r="F1375" i="42"/>
  <c r="A1457" i="42"/>
  <c r="A963" i="42"/>
  <c r="F881" i="42"/>
  <c r="A956" i="42"/>
  <c r="F874" i="42"/>
  <c r="A993" i="42"/>
  <c r="F911" i="42"/>
  <c r="A1035" i="42"/>
  <c r="F953" i="42"/>
  <c r="F905" i="42"/>
  <c r="A987" i="42"/>
  <c r="A971" i="42"/>
  <c r="F889" i="42"/>
  <c r="A955" i="42"/>
  <c r="F873" i="42"/>
  <c r="A1049" i="42"/>
  <c r="F967" i="42"/>
  <c r="A1065" i="42"/>
  <c r="F983" i="42"/>
  <c r="A1059" i="42"/>
  <c r="F977" i="42"/>
  <c r="F1342" i="42"/>
  <c r="A1424" i="42"/>
  <c r="A930" i="42"/>
  <c r="F848" i="42"/>
  <c r="A939" i="42"/>
  <c r="F857" i="42"/>
  <c r="A949" i="42"/>
  <c r="F867" i="42"/>
  <c r="A979" i="42"/>
  <c r="F897" i="42"/>
  <c r="A1010" i="42"/>
  <c r="F928" i="42"/>
  <c r="A1472" i="42"/>
  <c r="F1390" i="42"/>
  <c r="A924" i="42"/>
  <c r="F842" i="42"/>
  <c r="A1001" i="42"/>
  <c r="F919" i="42"/>
  <c r="A1002" i="42"/>
  <c r="F920" i="42"/>
  <c r="A1026" i="42"/>
  <c r="F944" i="42"/>
  <c r="A978" i="42"/>
  <c r="F896" i="42"/>
  <c r="A986" i="42"/>
  <c r="F904" i="42"/>
  <c r="A981" i="42"/>
  <c r="F899" i="42"/>
  <c r="A1466" i="42"/>
  <c r="F1384" i="42"/>
  <c r="A1465" i="42"/>
  <c r="F1383" i="42"/>
  <c r="A1041" i="42"/>
  <c r="F959" i="42"/>
  <c r="A906" i="42"/>
  <c r="F824" i="42"/>
  <c r="A1400" i="42"/>
  <c r="F1318" i="42"/>
  <c r="A1024" i="42"/>
  <c r="F942" i="42"/>
  <c r="F1346" i="42"/>
  <c r="A1428" i="42"/>
  <c r="A1474" i="42"/>
  <c r="F1392" i="42"/>
  <c r="A962" i="42"/>
  <c r="F880" i="42"/>
  <c r="A922" i="42"/>
  <c r="F840" i="42"/>
  <c r="A970" i="42"/>
  <c r="F888" i="42"/>
  <c r="A957" i="42"/>
  <c r="F875" i="42"/>
  <c r="A925" i="42"/>
  <c r="F843" i="42"/>
  <c r="A1034" i="42"/>
  <c r="F952" i="42"/>
  <c r="A938" i="42"/>
  <c r="F856" i="42"/>
  <c r="A935" i="42"/>
  <c r="F853" i="42"/>
  <c r="A1429" i="42"/>
  <c r="F1347" i="42"/>
  <c r="A1025" i="42"/>
  <c r="F943" i="42"/>
  <c r="A997" i="42"/>
  <c r="F915" i="42"/>
  <c r="A1033" i="42"/>
  <c r="F951" i="42"/>
  <c r="A947" i="42"/>
  <c r="F865" i="42"/>
  <c r="A946" i="42"/>
  <c r="F864" i="42"/>
  <c r="A1432" i="42"/>
  <c r="F1350" i="42"/>
  <c r="A1426" i="42"/>
  <c r="F1344" i="42"/>
  <c r="A907" i="42"/>
  <c r="F825" i="42"/>
  <c r="A1051" i="42"/>
  <c r="F969" i="42"/>
  <c r="A1009" i="42"/>
  <c r="F927" i="42"/>
  <c r="A1437" i="42"/>
  <c r="F1355" i="42"/>
  <c r="A1057" i="42"/>
  <c r="F975" i="42"/>
  <c r="A1066" i="42"/>
  <c r="F984" i="42"/>
  <c r="A1409" i="42"/>
  <c r="F1327" i="42"/>
  <c r="A972" i="42"/>
  <c r="F890" i="42"/>
  <c r="A1067" i="42"/>
  <c r="F985" i="42"/>
  <c r="A914" i="42"/>
  <c r="F832" i="42"/>
  <c r="A1011" i="42"/>
  <c r="F929" i="42"/>
  <c r="A1043" i="42"/>
  <c r="F961" i="42"/>
  <c r="A1404" i="42"/>
  <c r="F1322" i="42"/>
  <c r="F1374" i="42"/>
  <c r="A1456" i="42"/>
  <c r="A1418" i="42"/>
  <c r="F1336" i="42"/>
  <c r="A1401" i="42"/>
  <c r="F1319" i="42"/>
  <c r="A923" i="42"/>
  <c r="F841" i="42"/>
  <c r="A933" i="42"/>
  <c r="F851" i="42"/>
  <c r="A1058" i="42"/>
  <c r="F976" i="42"/>
  <c r="A1040" i="42"/>
  <c r="F958" i="42"/>
  <c r="A1460" i="42"/>
  <c r="F1378" i="42"/>
  <c r="F1376" i="42"/>
  <c r="A1458" i="42"/>
  <c r="A954" i="42"/>
  <c r="F872" i="42"/>
  <c r="F1358" i="42"/>
  <c r="A1440" i="42"/>
  <c r="A1023" i="42" l="1"/>
  <c r="F941" i="42"/>
  <c r="F916" i="42"/>
  <c r="A998" i="42"/>
  <c r="A1522" i="42"/>
  <c r="F1440" i="42"/>
  <c r="A1091" i="42"/>
  <c r="F1009" i="42"/>
  <c r="A1013" i="42"/>
  <c r="F931" i="42"/>
  <c r="A1069" i="42"/>
  <c r="F987" i="42"/>
  <c r="A1015" i="42"/>
  <c r="F933" i="42"/>
  <c r="A1079" i="42"/>
  <c r="F997" i="42"/>
  <c r="A1004" i="42"/>
  <c r="F922" i="42"/>
  <c r="A1510" i="42"/>
  <c r="F1428" i="42"/>
  <c r="A1060" i="42"/>
  <c r="F978" i="42"/>
  <c r="A1028" i="42"/>
  <c r="F946" i="42"/>
  <c r="A1029" i="42"/>
  <c r="F947" i="42"/>
  <c r="A995" i="42"/>
  <c r="F913" i="42"/>
  <c r="A1036" i="42"/>
  <c r="F954" i="42"/>
  <c r="F1458" i="42"/>
  <c r="A1540" i="42"/>
  <c r="A1005" i="42"/>
  <c r="F923" i="42"/>
  <c r="A1149" i="42"/>
  <c r="F1067" i="42"/>
  <c r="F1409" i="42"/>
  <c r="A1491" i="42"/>
  <c r="A1508" i="42"/>
  <c r="F1426" i="42"/>
  <c r="A1107" i="42"/>
  <c r="F1025" i="42"/>
  <c r="A988" i="42"/>
  <c r="F906" i="42"/>
  <c r="A1108" i="42"/>
  <c r="F1026" i="42"/>
  <c r="A1061" i="42"/>
  <c r="F979" i="42"/>
  <c r="A1506" i="42"/>
  <c r="F1424" i="42"/>
  <c r="A1147" i="42"/>
  <c r="F1065" i="42"/>
  <c r="A1117" i="42"/>
  <c r="F1035" i="42"/>
  <c r="A1539" i="42"/>
  <c r="F1457" i="42"/>
  <c r="A1484" i="42"/>
  <c r="F1402" i="42"/>
  <c r="A1548" i="42"/>
  <c r="F1466" i="42"/>
  <c r="A1053" i="42"/>
  <c r="F971" i="42"/>
  <c r="F1410" i="42"/>
  <c r="A1492" i="42"/>
  <c r="A1017" i="42"/>
  <c r="F935" i="42"/>
  <c r="A989" i="42"/>
  <c r="F907" i="42"/>
  <c r="F1400" i="42"/>
  <c r="A1482" i="42"/>
  <c r="A1068" i="42"/>
  <c r="F986" i="42"/>
  <c r="A1122" i="42"/>
  <c r="F1040" i="42"/>
  <c r="F1418" i="42"/>
  <c r="A1500" i="42"/>
  <c r="A1547" i="42"/>
  <c r="F1465" i="42"/>
  <c r="A1083" i="42"/>
  <c r="F1001" i="42"/>
  <c r="A1021" i="42"/>
  <c r="F939" i="42"/>
  <c r="A1012" i="42"/>
  <c r="F930" i="42"/>
  <c r="A1038" i="42"/>
  <c r="F956" i="42"/>
  <c r="A1045" i="42"/>
  <c r="F963" i="42"/>
  <c r="A1140" i="42"/>
  <c r="F1058" i="42"/>
  <c r="A1093" i="42"/>
  <c r="F1011" i="42"/>
  <c r="A1133" i="42"/>
  <c r="F1051" i="42"/>
  <c r="A1115" i="42"/>
  <c r="F1033" i="42"/>
  <c r="A1007" i="42"/>
  <c r="F925" i="42"/>
  <c r="A1039" i="42"/>
  <c r="F957" i="42"/>
  <c r="A1052" i="42"/>
  <c r="F970" i="42"/>
  <c r="A1106" i="42"/>
  <c r="F1024" i="42"/>
  <c r="A1063" i="42"/>
  <c r="F981" i="42"/>
  <c r="A1006" i="42"/>
  <c r="F924" i="42"/>
  <c r="F1472" i="42"/>
  <c r="A1554" i="42"/>
  <c r="A1085" i="42"/>
  <c r="F1003" i="42"/>
  <c r="F1460" i="42"/>
  <c r="A1542" i="42"/>
  <c r="A1486" i="42"/>
  <c r="F1404" i="42"/>
  <c r="A1148" i="42"/>
  <c r="F1066" i="42"/>
  <c r="A1044" i="42"/>
  <c r="F962" i="42"/>
  <c r="A996" i="42"/>
  <c r="F914" i="42"/>
  <c r="A1054" i="42"/>
  <c r="F972" i="42"/>
  <c r="F1010" i="42"/>
  <c r="A1092" i="42"/>
  <c r="A1141" i="42"/>
  <c r="F1059" i="42"/>
  <c r="F955" i="42"/>
  <c r="A1037" i="42"/>
  <c r="F1442" i="42"/>
  <c r="A1524" i="42"/>
  <c r="A1125" i="42"/>
  <c r="F1043" i="42"/>
  <c r="A1139" i="42"/>
  <c r="F1057" i="42"/>
  <c r="F1437" i="42"/>
  <c r="A1519" i="42"/>
  <c r="A1116" i="42"/>
  <c r="F1034" i="42"/>
  <c r="F1401" i="42"/>
  <c r="A1483" i="42"/>
  <c r="A1538" i="42"/>
  <c r="F1456" i="42"/>
  <c r="A1514" i="42"/>
  <c r="F1432" i="42"/>
  <c r="A1511" i="42"/>
  <c r="F1429" i="42"/>
  <c r="A1020" i="42"/>
  <c r="F938" i="42"/>
  <c r="A1556" i="42"/>
  <c r="F1474" i="42"/>
  <c r="A1123" i="42"/>
  <c r="F1041" i="42"/>
  <c r="A1084" i="42"/>
  <c r="F1002" i="42"/>
  <c r="A1031" i="42"/>
  <c r="F949" i="42"/>
  <c r="A1131" i="42"/>
  <c r="F1049" i="42"/>
  <c r="A1075" i="42"/>
  <c r="F993" i="42"/>
  <c r="F1452" i="42"/>
  <c r="A1534" i="42"/>
  <c r="A1080" i="42" l="1"/>
  <c r="F998" i="42"/>
  <c r="A1105" i="42"/>
  <c r="F1023" i="42"/>
  <c r="A1230" i="42"/>
  <c r="F1148" i="42"/>
  <c r="A1568" i="42"/>
  <c r="F1486" i="42"/>
  <c r="A1078" i="42"/>
  <c r="F996" i="42"/>
  <c r="A1087" i="42"/>
  <c r="F1005" i="42"/>
  <c r="A1167" i="42"/>
  <c r="F1085" i="42"/>
  <c r="A1071" i="42"/>
  <c r="F989" i="42"/>
  <c r="A1136" i="42"/>
  <c r="F1054" i="42"/>
  <c r="A1188" i="42"/>
  <c r="F1106" i="42"/>
  <c r="A1175" i="42"/>
  <c r="F1093" i="42"/>
  <c r="F1547" i="42"/>
  <c r="A1629" i="42"/>
  <c r="F1482" i="42"/>
  <c r="A1564" i="42"/>
  <c r="A1135" i="42"/>
  <c r="F1053" i="42"/>
  <c r="A1199" i="42"/>
  <c r="F1117" i="42"/>
  <c r="A1161" i="42"/>
  <c r="F1079" i="42"/>
  <c r="A1097" i="42"/>
  <c r="F1015" i="42"/>
  <c r="A1566" i="42"/>
  <c r="F1484" i="42"/>
  <c r="A1229" i="42"/>
  <c r="F1147" i="42"/>
  <c r="A1606" i="42"/>
  <c r="F1524" i="42"/>
  <c r="A1119" i="42"/>
  <c r="F1037" i="42"/>
  <c r="A1636" i="42"/>
  <c r="F1554" i="42"/>
  <c r="A1145" i="42"/>
  <c r="F1063" i="42"/>
  <c r="A1111" i="42"/>
  <c r="F1029" i="42"/>
  <c r="A1094" i="42"/>
  <c r="F1012" i="42"/>
  <c r="A1582" i="42"/>
  <c r="F1500" i="42"/>
  <c r="A1150" i="42"/>
  <c r="F1068" i="42"/>
  <c r="A1588" i="42"/>
  <c r="F1506" i="42"/>
  <c r="A1593" i="42"/>
  <c r="F1511" i="42"/>
  <c r="F1483" i="42"/>
  <c r="A1565" i="42"/>
  <c r="A1134" i="42"/>
  <c r="F1052" i="42"/>
  <c r="A1222" i="42"/>
  <c r="F1140" i="42"/>
  <c r="F1492" i="42"/>
  <c r="A1574" i="42"/>
  <c r="A1231" i="42"/>
  <c r="F1149" i="42"/>
  <c r="A1110" i="42"/>
  <c r="F1028" i="42"/>
  <c r="A1157" i="42"/>
  <c r="F1075" i="42"/>
  <c r="A1089" i="42"/>
  <c r="F1007" i="42"/>
  <c r="A1197" i="42"/>
  <c r="F1115" i="42"/>
  <c r="A1189" i="42"/>
  <c r="F1107" i="42"/>
  <c r="A1118" i="42"/>
  <c r="F1036" i="42"/>
  <c r="F1092" i="42"/>
  <c r="A1174" i="42"/>
  <c r="A1127" i="42"/>
  <c r="F1045" i="42"/>
  <c r="A1102" i="42"/>
  <c r="F1020" i="42"/>
  <c r="A1198" i="42"/>
  <c r="F1116" i="42"/>
  <c r="A1165" i="42"/>
  <c r="F1083" i="42"/>
  <c r="F1038" i="42"/>
  <c r="A1120" i="42"/>
  <c r="A1592" i="42"/>
  <c r="F1510" i="42"/>
  <c r="A1113" i="42"/>
  <c r="F1031" i="42"/>
  <c r="A1616" i="42"/>
  <c r="F1534" i="42"/>
  <c r="A1638" i="42"/>
  <c r="F1556" i="42"/>
  <c r="A1223" i="42"/>
  <c r="F1141" i="42"/>
  <c r="A1088" i="42"/>
  <c r="F1006" i="42"/>
  <c r="A1215" i="42"/>
  <c r="F1133" i="42"/>
  <c r="A1103" i="42"/>
  <c r="F1021" i="42"/>
  <c r="A1099" i="42"/>
  <c r="F1017" i="42"/>
  <c r="A1621" i="42"/>
  <c r="F1539" i="42"/>
  <c r="A1143" i="42"/>
  <c r="F1061" i="42"/>
  <c r="A1190" i="42"/>
  <c r="F1108" i="42"/>
  <c r="F1508" i="42"/>
  <c r="A1590" i="42"/>
  <c r="A1622" i="42"/>
  <c r="F1540" i="42"/>
  <c r="A1077" i="42"/>
  <c r="F995" i="42"/>
  <c r="A1086" i="42"/>
  <c r="F1004" i="42"/>
  <c r="F1069" i="42"/>
  <c r="A1151" i="42"/>
  <c r="F1514" i="42"/>
  <c r="A1596" i="42"/>
  <c r="A1624" i="42"/>
  <c r="F1542" i="42"/>
  <c r="F1491" i="42"/>
  <c r="A1573" i="42"/>
  <c r="F1013" i="42"/>
  <c r="A1095" i="42"/>
  <c r="A1213" i="42"/>
  <c r="F1131" i="42"/>
  <c r="A1070" i="42"/>
  <c r="F988" i="42"/>
  <c r="A1205" i="42"/>
  <c r="F1123" i="42"/>
  <c r="F1538" i="42"/>
  <c r="A1620" i="42"/>
  <c r="F1519" i="42"/>
  <c r="A1601" i="42"/>
  <c r="A1630" i="42"/>
  <c r="F1548" i="42"/>
  <c r="A1166" i="42"/>
  <c r="F1084" i="42"/>
  <c r="F1139" i="42"/>
  <c r="A1221" i="42"/>
  <c r="A1207" i="42"/>
  <c r="F1125" i="42"/>
  <c r="A1126" i="42"/>
  <c r="F1044" i="42"/>
  <c r="A1121" i="42"/>
  <c r="F1039" i="42"/>
  <c r="A1204" i="42"/>
  <c r="F1122" i="42"/>
  <c r="A1142" i="42"/>
  <c r="F1060" i="42"/>
  <c r="A1173" i="42"/>
  <c r="F1091" i="42"/>
  <c r="F1522" i="42"/>
  <c r="A1604" i="42"/>
  <c r="A1187" i="42" l="1"/>
  <c r="F1105" i="42"/>
  <c r="A1162" i="42"/>
  <c r="F1080" i="42"/>
  <c r="F1095" i="42"/>
  <c r="A1177" i="42"/>
  <c r="A1160" i="42"/>
  <c r="F1078" i="42"/>
  <c r="A1287" i="42"/>
  <c r="F1205" i="42"/>
  <c r="A1655" i="42"/>
  <c r="F1573" i="42"/>
  <c r="A1209" i="42"/>
  <c r="F1127" i="42"/>
  <c r="A1686" i="42"/>
  <c r="F1604" i="42"/>
  <c r="A1168" i="42"/>
  <c r="F1086" i="42"/>
  <c r="A1672" i="42"/>
  <c r="F1590" i="42"/>
  <c r="F1088" i="42"/>
  <c r="A1170" i="42"/>
  <c r="F1638" i="42"/>
  <c r="A1720" i="42"/>
  <c r="A1280" i="42"/>
  <c r="F1198" i="42"/>
  <c r="A1200" i="42"/>
  <c r="F1118" i="42"/>
  <c r="F1197" i="42"/>
  <c r="A1279" i="42"/>
  <c r="F1582" i="42"/>
  <c r="A1664" i="42"/>
  <c r="A1688" i="42"/>
  <c r="F1606" i="42"/>
  <c r="F1161" i="42"/>
  <c r="A1243" i="42"/>
  <c r="A1281" i="42"/>
  <c r="F1199" i="42"/>
  <c r="A1711" i="42"/>
  <c r="F1629" i="42"/>
  <c r="A1169" i="42"/>
  <c r="F1087" i="42"/>
  <c r="F1207" i="42"/>
  <c r="A1289" i="42"/>
  <c r="A1674" i="42"/>
  <c r="F1592" i="42"/>
  <c r="F1231" i="42"/>
  <c r="A1313" i="42"/>
  <c r="A1184" i="42"/>
  <c r="F1102" i="42"/>
  <c r="A1176" i="42"/>
  <c r="F1094" i="42"/>
  <c r="A1193" i="42"/>
  <c r="F1111" i="42"/>
  <c r="A1650" i="42"/>
  <c r="F1568" i="42"/>
  <c r="F1190" i="42"/>
  <c r="A1272" i="42"/>
  <c r="A1297" i="42"/>
  <c r="F1215" i="42"/>
  <c r="A1247" i="42"/>
  <c r="F1165" i="42"/>
  <c r="A1208" i="42"/>
  <c r="F1126" i="42"/>
  <c r="F1157" i="42"/>
  <c r="A1239" i="42"/>
  <c r="A1192" i="42"/>
  <c r="F1110" i="42"/>
  <c r="A1248" i="42"/>
  <c r="F1166" i="42"/>
  <c r="F1151" i="42"/>
  <c r="A1233" i="42"/>
  <c r="A1159" i="42"/>
  <c r="F1077" i="42"/>
  <c r="A1225" i="42"/>
  <c r="F1143" i="42"/>
  <c r="F1223" i="42"/>
  <c r="A1305" i="42"/>
  <c r="F1616" i="42"/>
  <c r="A1698" i="42"/>
  <c r="F1120" i="42"/>
  <c r="A1202" i="42"/>
  <c r="F1174" i="42"/>
  <c r="A1256" i="42"/>
  <c r="F1189" i="42"/>
  <c r="A1271" i="42"/>
  <c r="F1229" i="42"/>
  <c r="A1311" i="42"/>
  <c r="A1217" i="42"/>
  <c r="F1135" i="42"/>
  <c r="F1565" i="42"/>
  <c r="A1647" i="42"/>
  <c r="F1175" i="42"/>
  <c r="A1257" i="42"/>
  <c r="A1270" i="42"/>
  <c r="F1188" i="42"/>
  <c r="A1218" i="42"/>
  <c r="F1136" i="42"/>
  <c r="F1167" i="42"/>
  <c r="A1249" i="42"/>
  <c r="F1601" i="42"/>
  <c r="A1683" i="42"/>
  <c r="A1152" i="42"/>
  <c r="F1070" i="42"/>
  <c r="A1181" i="42"/>
  <c r="F1099" i="42"/>
  <c r="A1675" i="42"/>
  <c r="F1593" i="42"/>
  <c r="A1670" i="42"/>
  <c r="F1588" i="42"/>
  <c r="A1702" i="42"/>
  <c r="F1620" i="42"/>
  <c r="A1656" i="42"/>
  <c r="F1574" i="42"/>
  <c r="A1232" i="42"/>
  <c r="F1150" i="42"/>
  <c r="A1718" i="42"/>
  <c r="F1636" i="42"/>
  <c r="A1201" i="42"/>
  <c r="F1119" i="42"/>
  <c r="A1179" i="42"/>
  <c r="F1097" i="42"/>
  <c r="F1564" i="42"/>
  <c r="A1646" i="42"/>
  <c r="A1153" i="42"/>
  <c r="F1071" i="42"/>
  <c r="F1173" i="42"/>
  <c r="A1255" i="42"/>
  <c r="F1213" i="42"/>
  <c r="A1295" i="42"/>
  <c r="A1185" i="42"/>
  <c r="F1103" i="42"/>
  <c r="A1303" i="42"/>
  <c r="F1221" i="42"/>
  <c r="A1712" i="42"/>
  <c r="F1630" i="42"/>
  <c r="A1171" i="42"/>
  <c r="F1089" i="42"/>
  <c r="A1304" i="42"/>
  <c r="F1222" i="42"/>
  <c r="A1648" i="42"/>
  <c r="F1566" i="42"/>
  <c r="A1706" i="42"/>
  <c r="F1624" i="42"/>
  <c r="A1224" i="42"/>
  <c r="F1142" i="42"/>
  <c r="A1227" i="42"/>
  <c r="F1145" i="42"/>
  <c r="F1230" i="42"/>
  <c r="A1312" i="42"/>
  <c r="A1286" i="42"/>
  <c r="F1204" i="42"/>
  <c r="A1203" i="42"/>
  <c r="F1121" i="42"/>
  <c r="F1596" i="42"/>
  <c r="A1678" i="42"/>
  <c r="A1704" i="42"/>
  <c r="F1622" i="42"/>
  <c r="A1703" i="42"/>
  <c r="F1621" i="42"/>
  <c r="F1113" i="42"/>
  <c r="A1195" i="42"/>
  <c r="A1216" i="42"/>
  <c r="F1134" i="42"/>
  <c r="A1244" i="42" l="1"/>
  <c r="F1162" i="42"/>
  <c r="A1269" i="42"/>
  <c r="F1187" i="42"/>
  <c r="A1309" i="42"/>
  <c r="F1227" i="42"/>
  <c r="F1225" i="42"/>
  <c r="A1307" i="42"/>
  <c r="F1313" i="42"/>
  <c r="A1395" i="42"/>
  <c r="F1279" i="42"/>
  <c r="A1361" i="42"/>
  <c r="A1337" i="42"/>
  <c r="F1255" i="42"/>
  <c r="A1757" i="42"/>
  <c r="F1675" i="42"/>
  <c r="F1683" i="42"/>
  <c r="A1765" i="42"/>
  <c r="A1300" i="42"/>
  <c r="F1218" i="42"/>
  <c r="F1202" i="42"/>
  <c r="A1284" i="42"/>
  <c r="F1192" i="42"/>
  <c r="A1274" i="42"/>
  <c r="A1266" i="42"/>
  <c r="F1184" i="42"/>
  <c r="F1720" i="42"/>
  <c r="A1802" i="42"/>
  <c r="F1672" i="42"/>
  <c r="A1754" i="42"/>
  <c r="A1768" i="42"/>
  <c r="F1686" i="42"/>
  <c r="A1786" i="42"/>
  <c r="F1704" i="42"/>
  <c r="F1224" i="42"/>
  <c r="A1306" i="42"/>
  <c r="A1730" i="42"/>
  <c r="F1648" i="42"/>
  <c r="F1201" i="42"/>
  <c r="A1283" i="42"/>
  <c r="A1784" i="42"/>
  <c r="F1702" i="42"/>
  <c r="A1729" i="42"/>
  <c r="F1647" i="42"/>
  <c r="A1393" i="42"/>
  <c r="F1311" i="42"/>
  <c r="A1241" i="42"/>
  <c r="F1159" i="42"/>
  <c r="A1321" i="42"/>
  <c r="F1239" i="42"/>
  <c r="F1169" i="42"/>
  <c r="A1251" i="42"/>
  <c r="A1770" i="42"/>
  <c r="F1688" i="42"/>
  <c r="F1706" i="42"/>
  <c r="A1788" i="42"/>
  <c r="F1256" i="42"/>
  <c r="A1338" i="42"/>
  <c r="A1352" i="42"/>
  <c r="F1270" i="42"/>
  <c r="A1780" i="42"/>
  <c r="F1698" i="42"/>
  <c r="A1315" i="42"/>
  <c r="F1233" i="42"/>
  <c r="F1200" i="42"/>
  <c r="A1282" i="42"/>
  <c r="F1168" i="42"/>
  <c r="A1250" i="42"/>
  <c r="F1203" i="42"/>
  <c r="A1285" i="42"/>
  <c r="F1153" i="42"/>
  <c r="A1235" i="42"/>
  <c r="F1718" i="42"/>
  <c r="A1800" i="42"/>
  <c r="F1257" i="42"/>
  <c r="A1339" i="42"/>
  <c r="F1248" i="42"/>
  <c r="A1330" i="42"/>
  <c r="A1354" i="42"/>
  <c r="F1272" i="42"/>
  <c r="A1793" i="42"/>
  <c r="F1711" i="42"/>
  <c r="A1259" i="42"/>
  <c r="F1177" i="42"/>
  <c r="F1195" i="42"/>
  <c r="A1277" i="42"/>
  <c r="A1386" i="42"/>
  <c r="F1304" i="42"/>
  <c r="F1670" i="42"/>
  <c r="A1752" i="42"/>
  <c r="A1258" i="42"/>
  <c r="F1176" i="42"/>
  <c r="A1371" i="42"/>
  <c r="F1289" i="42"/>
  <c r="A1325" i="42"/>
  <c r="F1243" i="42"/>
  <c r="F1208" i="42"/>
  <c r="A1290" i="42"/>
  <c r="A1253" i="42"/>
  <c r="F1171" i="42"/>
  <c r="A1794" i="42"/>
  <c r="F1712" i="42"/>
  <c r="F1303" i="42"/>
  <c r="A1385" i="42"/>
  <c r="F1185" i="42"/>
  <c r="A1267" i="42"/>
  <c r="A1738" i="42"/>
  <c r="F1656" i="42"/>
  <c r="A1263" i="42"/>
  <c r="F1181" i="42"/>
  <c r="A1291" i="42"/>
  <c r="F1209" i="42"/>
  <c r="F1655" i="42"/>
  <c r="A1737" i="42"/>
  <c r="A1242" i="42"/>
  <c r="F1160" i="42"/>
  <c r="F1312" i="42"/>
  <c r="A1394" i="42"/>
  <c r="F1646" i="42"/>
  <c r="A1728" i="42"/>
  <c r="A1353" i="42"/>
  <c r="F1271" i="42"/>
  <c r="A1387" i="42"/>
  <c r="F1305" i="42"/>
  <c r="F1650" i="42"/>
  <c r="A1732" i="42"/>
  <c r="A1275" i="42"/>
  <c r="F1193" i="42"/>
  <c r="F1280" i="42"/>
  <c r="A1362" i="42"/>
  <c r="F1287" i="42"/>
  <c r="A1369" i="42"/>
  <c r="A1377" i="42"/>
  <c r="F1295" i="42"/>
  <c r="A1298" i="42"/>
  <c r="F1216" i="42"/>
  <c r="F1703" i="42"/>
  <c r="A1785" i="42"/>
  <c r="F1179" i="42"/>
  <c r="A1261" i="42"/>
  <c r="F1152" i="42"/>
  <c r="A1234" i="42"/>
  <c r="F1297" i="42"/>
  <c r="A1379" i="42"/>
  <c r="F1664" i="42"/>
  <c r="A1746" i="42"/>
  <c r="A1252" i="42"/>
  <c r="F1170" i="42"/>
  <c r="A1760" i="42"/>
  <c r="F1678" i="42"/>
  <c r="A1368" i="42"/>
  <c r="F1286" i="42"/>
  <c r="A1314" i="42"/>
  <c r="F1232" i="42"/>
  <c r="A1331" i="42"/>
  <c r="F1249" i="42"/>
  <c r="F1217" i="42"/>
  <c r="A1299" i="42"/>
  <c r="F1247" i="42"/>
  <c r="A1329" i="42"/>
  <c r="F1674" i="42"/>
  <c r="A1756" i="42"/>
  <c r="F1281" i="42"/>
  <c r="A1363" i="42"/>
  <c r="F1269" i="42" l="1"/>
  <c r="A1351" i="42"/>
  <c r="F1244" i="42"/>
  <c r="A1326" i="42"/>
  <c r="F1729" i="42"/>
  <c r="A1811" i="42"/>
  <c r="A1469" i="42"/>
  <c r="F1387" i="42"/>
  <c r="F1234" i="42"/>
  <c r="A1316" i="42"/>
  <c r="F1298" i="42"/>
  <c r="A1380" i="42"/>
  <c r="A1340" i="42"/>
  <c r="F1258" i="42"/>
  <c r="A1397" i="42"/>
  <c r="F1315" i="42"/>
  <c r="F1760" i="42"/>
  <c r="A1842" i="42"/>
  <c r="F1756" i="42"/>
  <c r="A1838" i="42"/>
  <c r="A1413" i="42"/>
  <c r="F1331" i="42"/>
  <c r="A1828" i="42"/>
  <c r="F1746" i="42"/>
  <c r="F1275" i="42"/>
  <c r="A1357" i="42"/>
  <c r="F1394" i="42"/>
  <c r="A1476" i="42"/>
  <c r="F1330" i="42"/>
  <c r="A1412" i="42"/>
  <c r="F1339" i="42"/>
  <c r="A1421" i="42"/>
  <c r="A1332" i="42"/>
  <c r="F1250" i="42"/>
  <c r="F1321" i="42"/>
  <c r="A1403" i="42"/>
  <c r="A1365" i="42"/>
  <c r="F1283" i="42"/>
  <c r="A1868" i="42"/>
  <c r="F1786" i="42"/>
  <c r="F1765" i="42"/>
  <c r="A1847" i="42"/>
  <c r="A1341" i="42"/>
  <c r="F1259" i="42"/>
  <c r="A1882" i="42"/>
  <c r="F1800" i="42"/>
  <c r="F1282" i="42"/>
  <c r="A1364" i="42"/>
  <c r="F1235" i="42"/>
  <c r="A1317" i="42"/>
  <c r="A1812" i="42"/>
  <c r="F1730" i="42"/>
  <c r="A1850" i="42"/>
  <c r="F1768" i="42"/>
  <c r="F1369" i="42"/>
  <c r="A1451" i="42"/>
  <c r="A1349" i="42"/>
  <c r="F1267" i="42"/>
  <c r="F1386" i="42"/>
  <c r="A1468" i="42"/>
  <c r="F1780" i="42"/>
  <c r="A1862" i="42"/>
  <c r="F1251" i="42"/>
  <c r="A1333" i="42"/>
  <c r="A1388" i="42"/>
  <c r="F1306" i="42"/>
  <c r="A1836" i="42"/>
  <c r="F1754" i="42"/>
  <c r="F1371" i="42"/>
  <c r="A1453" i="42"/>
  <c r="F1309" i="42"/>
  <c r="A1391" i="42"/>
  <c r="F1291" i="42"/>
  <c r="A1373" i="42"/>
  <c r="F1368" i="42"/>
  <c r="A1450" i="42"/>
  <c r="A1419" i="42"/>
  <c r="F1337" i="42"/>
  <c r="F1353" i="42"/>
  <c r="A1435" i="42"/>
  <c r="A1852" i="42"/>
  <c r="F1770" i="42"/>
  <c r="F1329" i="42"/>
  <c r="A1411" i="42"/>
  <c r="F1314" i="42"/>
  <c r="A1396" i="42"/>
  <c r="A1343" i="42"/>
  <c r="F1261" i="42"/>
  <c r="A1867" i="42"/>
  <c r="F1785" i="42"/>
  <c r="A1461" i="42"/>
  <c r="F1379" i="42"/>
  <c r="A1810" i="42"/>
  <c r="F1728" i="42"/>
  <c r="F1242" i="42"/>
  <c r="A1324" i="42"/>
  <c r="A1820" i="42"/>
  <c r="F1738" i="42"/>
  <c r="F1290" i="42"/>
  <c r="A1372" i="42"/>
  <c r="A1359" i="42"/>
  <c r="F1277" i="42"/>
  <c r="F1285" i="42"/>
  <c r="A1367" i="42"/>
  <c r="A1348" i="42"/>
  <c r="F1266" i="42"/>
  <c r="F1307" i="42"/>
  <c r="A1389" i="42"/>
  <c r="A1814" i="42"/>
  <c r="F1732" i="42"/>
  <c r="F1788" i="42"/>
  <c r="A1870" i="42"/>
  <c r="A1876" i="42"/>
  <c r="F1794" i="42"/>
  <c r="F1241" i="42"/>
  <c r="A1323" i="42"/>
  <c r="A1459" i="42"/>
  <c r="F1377" i="42"/>
  <c r="A1839" i="42"/>
  <c r="F1757" i="42"/>
  <c r="F1263" i="42"/>
  <c r="A1345" i="42"/>
  <c r="A1335" i="42"/>
  <c r="F1253" i="42"/>
  <c r="F1784" i="42"/>
  <c r="A1866" i="42"/>
  <c r="F1284" i="42"/>
  <c r="A1366" i="42"/>
  <c r="A1477" i="42"/>
  <c r="F1395" i="42"/>
  <c r="A1381" i="42"/>
  <c r="F1299" i="42"/>
  <c r="A1445" i="42"/>
  <c r="F1363" i="42"/>
  <c r="F1252" i="42"/>
  <c r="A1334" i="42"/>
  <c r="F1362" i="42"/>
  <c r="A1444" i="42"/>
  <c r="A1819" i="42"/>
  <c r="F1737" i="42"/>
  <c r="A1467" i="42"/>
  <c r="F1385" i="42"/>
  <c r="F1325" i="42"/>
  <c r="A1407" i="42"/>
  <c r="F1752" i="42"/>
  <c r="A1834" i="42"/>
  <c r="F1793" i="42"/>
  <c r="A1875" i="42"/>
  <c r="F1354" i="42"/>
  <c r="A1436" i="42"/>
  <c r="F1352" i="42"/>
  <c r="A1434" i="42"/>
  <c r="A1420" i="42"/>
  <c r="F1338" i="42"/>
  <c r="F1393" i="42"/>
  <c r="A1475" i="42"/>
  <c r="F1802" i="42"/>
  <c r="A1884" i="42"/>
  <c r="A1356" i="42"/>
  <c r="F1274" i="42"/>
  <c r="A1382" i="42"/>
  <c r="F1300" i="42"/>
  <c r="A1443" i="42"/>
  <c r="F1361" i="42"/>
  <c r="A1408" i="42" l="1"/>
  <c r="F1326" i="42"/>
  <c r="A1433" i="42"/>
  <c r="F1351" i="42"/>
  <c r="A1892" i="42"/>
  <c r="F1810" i="42"/>
  <c r="A1949" i="42"/>
  <c r="F1867" i="42"/>
  <c r="A1525" i="42"/>
  <c r="F1443" i="42"/>
  <c r="A1502" i="42"/>
  <c r="F1420" i="42"/>
  <c r="A1957" i="42"/>
  <c r="F1875" i="42"/>
  <c r="F1367" i="42"/>
  <c r="A1449" i="42"/>
  <c r="F1365" i="42"/>
  <c r="A1447" i="42"/>
  <c r="A1495" i="42"/>
  <c r="F1413" i="42"/>
  <c r="A1948" i="42"/>
  <c r="F1866" i="42"/>
  <c r="F1382" i="42"/>
  <c r="A1464" i="42"/>
  <c r="A1438" i="42"/>
  <c r="F1356" i="42"/>
  <c r="A1518" i="42"/>
  <c r="F1436" i="42"/>
  <c r="F1444" i="42"/>
  <c r="A1526" i="42"/>
  <c r="F1477" i="42"/>
  <c r="A1559" i="42"/>
  <c r="F1839" i="42"/>
  <c r="A1921" i="42"/>
  <c r="F1459" i="42"/>
  <c r="A1541" i="42"/>
  <c r="A1455" i="42"/>
  <c r="F1373" i="42"/>
  <c r="A1473" i="42"/>
  <c r="F1391" i="42"/>
  <c r="F1388" i="42"/>
  <c r="A1470" i="42"/>
  <c r="A1550" i="42"/>
  <c r="F1468" i="42"/>
  <c r="F1868" i="42"/>
  <c r="A1950" i="42"/>
  <c r="A1558" i="42"/>
  <c r="F1476" i="42"/>
  <c r="F1828" i="42"/>
  <c r="A1910" i="42"/>
  <c r="A1422" i="42"/>
  <c r="F1340" i="42"/>
  <c r="F1811" i="42"/>
  <c r="A1893" i="42"/>
  <c r="F1819" i="42"/>
  <c r="A1901" i="42"/>
  <c r="A1448" i="42"/>
  <c r="F1366" i="42"/>
  <c r="A1551" i="42"/>
  <c r="F1469" i="42"/>
  <c r="F1451" i="42"/>
  <c r="A1533" i="42"/>
  <c r="F1323" i="42"/>
  <c r="A1405" i="42"/>
  <c r="F1419" i="42"/>
  <c r="A1501" i="42"/>
  <c r="A1944" i="42"/>
  <c r="F1862" i="42"/>
  <c r="F1349" i="42"/>
  <c r="A1431" i="42"/>
  <c r="F1317" i="42"/>
  <c r="A1399" i="42"/>
  <c r="F1461" i="42"/>
  <c r="A1543" i="42"/>
  <c r="F1396" i="42"/>
  <c r="A1478" i="42"/>
  <c r="A1416" i="42"/>
  <c r="F1334" i="42"/>
  <c r="F1870" i="42"/>
  <c r="A1952" i="42"/>
  <c r="F1820" i="42"/>
  <c r="A1902" i="42"/>
  <c r="F1450" i="42"/>
  <c r="A1532" i="42"/>
  <c r="F1850" i="42"/>
  <c r="A1932" i="42"/>
  <c r="F1421" i="42"/>
  <c r="A1503" i="42"/>
  <c r="F1842" i="42"/>
  <c r="A1924" i="42"/>
  <c r="F1407" i="42"/>
  <c r="A1489" i="42"/>
  <c r="A1423" i="42"/>
  <c r="F1341" i="42"/>
  <c r="A1535" i="42"/>
  <c r="F1453" i="42"/>
  <c r="F1357" i="42"/>
  <c r="A1439" i="42"/>
  <c r="F1359" i="42"/>
  <c r="A1441" i="42"/>
  <c r="A1557" i="42"/>
  <c r="F1475" i="42"/>
  <c r="F1332" i="42"/>
  <c r="A1414" i="42"/>
  <c r="A1463" i="42"/>
  <c r="F1381" i="42"/>
  <c r="A1417" i="42"/>
  <c r="F1335" i="42"/>
  <c r="F1876" i="42"/>
  <c r="A1958" i="42"/>
  <c r="F1324" i="42"/>
  <c r="A1406" i="42"/>
  <c r="F1411" i="42"/>
  <c r="A1493" i="42"/>
  <c r="A1918" i="42"/>
  <c r="F1836" i="42"/>
  <c r="A1964" i="42"/>
  <c r="F1882" i="42"/>
  <c r="A1485" i="42"/>
  <c r="F1403" i="42"/>
  <c r="A1934" i="42"/>
  <c r="F1852" i="42"/>
  <c r="A1415" i="42"/>
  <c r="F1333" i="42"/>
  <c r="F1380" i="42"/>
  <c r="A1462" i="42"/>
  <c r="F1348" i="42"/>
  <c r="A1430" i="42"/>
  <c r="F1435" i="42"/>
  <c r="A1517" i="42"/>
  <c r="F1434" i="42"/>
  <c r="A1516" i="42"/>
  <c r="F1814" i="42"/>
  <c r="A1896" i="42"/>
  <c r="A1425" i="42"/>
  <c r="F1343" i="42"/>
  <c r="A1446" i="42"/>
  <c r="F1364" i="42"/>
  <c r="A1920" i="42"/>
  <c r="F1838" i="42"/>
  <c r="F1397" i="42"/>
  <c r="A1479" i="42"/>
  <c r="F1316" i="42"/>
  <c r="A1398" i="42"/>
  <c r="A1527" i="42"/>
  <c r="F1445" i="42"/>
  <c r="A1471" i="42"/>
  <c r="F1389" i="42"/>
  <c r="A1966" i="42"/>
  <c r="F1884" i="42"/>
  <c r="F1834" i="42"/>
  <c r="A1916" i="42"/>
  <c r="A1549" i="42"/>
  <c r="F1467" i="42"/>
  <c r="A1427" i="42"/>
  <c r="F1345" i="42"/>
  <c r="A1454" i="42"/>
  <c r="F1372" i="42"/>
  <c r="F1812" i="42"/>
  <c r="A1894" i="42"/>
  <c r="A1929" i="42"/>
  <c r="F1847" i="42"/>
  <c r="A1494" i="42"/>
  <c r="F1412" i="42"/>
  <c r="A1515" i="42" l="1"/>
  <c r="F1433" i="42"/>
  <c r="F1408" i="42"/>
  <c r="A1490" i="42"/>
  <c r="A2040" i="42"/>
  <c r="F2040" i="42" s="1"/>
  <c r="F1958" i="42"/>
  <c r="A1481" i="42"/>
  <c r="F1399" i="42"/>
  <c r="A1975" i="42"/>
  <c r="F1975" i="42" s="1"/>
  <c r="F1893" i="42"/>
  <c r="A1599" i="42"/>
  <c r="F1517" i="42"/>
  <c r="A1505" i="42"/>
  <c r="F1423" i="42"/>
  <c r="F1966" i="42"/>
  <c r="A2048" i="42"/>
  <c r="F2048" i="42" s="1"/>
  <c r="F1471" i="42"/>
  <c r="A1553" i="42"/>
  <c r="F1479" i="42"/>
  <c r="A1561" i="42"/>
  <c r="F1446" i="42"/>
  <c r="A1528" i="42"/>
  <c r="A1639" i="42"/>
  <c r="F1557" i="42"/>
  <c r="F1501" i="42"/>
  <c r="A1583" i="42"/>
  <c r="F1405" i="42"/>
  <c r="A1487" i="42"/>
  <c r="F1422" i="42"/>
  <c r="A1504" i="42"/>
  <c r="A2032" i="42"/>
  <c r="F2032" i="42" s="1"/>
  <c r="F1950" i="42"/>
  <c r="A2046" i="42"/>
  <c r="F2046" i="42" s="1"/>
  <c r="F1964" i="42"/>
  <c r="A1974" i="42"/>
  <c r="F1974" i="42" s="1"/>
  <c r="F1892" i="42"/>
  <c r="F1527" i="42"/>
  <c r="A1609" i="42"/>
  <c r="A1615" i="42"/>
  <c r="F1533" i="42"/>
  <c r="F1470" i="42"/>
  <c r="A1552" i="42"/>
  <c r="F1920" i="42"/>
  <c r="A2002" i="42"/>
  <c r="F2002" i="42" s="1"/>
  <c r="A1507" i="42"/>
  <c r="F1425" i="42"/>
  <c r="A2034" i="42"/>
  <c r="F2034" i="42" s="1"/>
  <c r="F1952" i="42"/>
  <c r="A2039" i="42"/>
  <c r="F2039" i="42" s="1"/>
  <c r="F1957" i="42"/>
  <c r="A1631" i="42"/>
  <c r="F1549" i="42"/>
  <c r="A1499" i="42"/>
  <c r="F1417" i="42"/>
  <c r="F1932" i="42"/>
  <c r="A2014" i="42"/>
  <c r="F2014" i="42" s="1"/>
  <c r="A1513" i="42"/>
  <c r="F1431" i="42"/>
  <c r="A1520" i="42"/>
  <c r="F1438" i="42"/>
  <c r="F1916" i="42"/>
  <c r="A1998" i="42"/>
  <c r="F1998" i="42" s="1"/>
  <c r="A1512" i="42"/>
  <c r="F1430" i="42"/>
  <c r="F1924" i="42"/>
  <c r="A2006" i="42"/>
  <c r="F2006" i="42" s="1"/>
  <c r="A1625" i="42"/>
  <c r="F1543" i="42"/>
  <c r="A1983" i="42"/>
  <c r="F1983" i="42" s="1"/>
  <c r="F1901" i="42"/>
  <c r="A1555" i="42"/>
  <c r="F1473" i="42"/>
  <c r="F1526" i="42"/>
  <c r="A1608" i="42"/>
  <c r="F1447" i="42"/>
  <c r="A1529" i="42"/>
  <c r="F1502" i="42"/>
  <c r="A1584" i="42"/>
  <c r="A1544" i="42"/>
  <c r="F1462" i="42"/>
  <c r="A2016" i="42"/>
  <c r="F2016" i="42" s="1"/>
  <c r="F1934" i="42"/>
  <c r="A1633" i="42"/>
  <c r="F1551" i="42"/>
  <c r="F1454" i="42"/>
  <c r="A1536" i="42"/>
  <c r="F1427" i="42"/>
  <c r="A1509" i="42"/>
  <c r="F1493" i="42"/>
  <c r="A1575" i="42"/>
  <c r="A1531" i="42"/>
  <c r="F1449" i="42"/>
  <c r="A1641" i="42"/>
  <c r="F1559" i="42"/>
  <c r="A1530" i="42"/>
  <c r="F1448" i="42"/>
  <c r="A1623" i="42"/>
  <c r="F1541" i="42"/>
  <c r="F1948" i="42"/>
  <c r="A2030" i="42"/>
  <c r="F2030" i="42" s="1"/>
  <c r="A1577" i="42"/>
  <c r="F1495" i="42"/>
  <c r="F1494" i="42"/>
  <c r="A1576" i="42"/>
  <c r="F1929" i="42"/>
  <c r="A2011" i="42"/>
  <c r="F2011" i="42" s="1"/>
  <c r="A1976" i="42"/>
  <c r="F1976" i="42" s="1"/>
  <c r="F1894" i="42"/>
  <c r="F1398" i="42"/>
  <c r="A1480" i="42"/>
  <c r="A1598" i="42"/>
  <c r="F1516" i="42"/>
  <c r="F1918" i="42"/>
  <c r="A2000" i="42"/>
  <c r="F2000" i="42" s="1"/>
  <c r="A1545" i="42"/>
  <c r="F1463" i="42"/>
  <c r="A1984" i="42"/>
  <c r="F1984" i="42" s="1"/>
  <c r="F1902" i="42"/>
  <c r="A2003" i="42"/>
  <c r="F2003" i="42" s="1"/>
  <c r="F1921" i="42"/>
  <c r="F1518" i="42"/>
  <c r="A1600" i="42"/>
  <c r="A1546" i="42"/>
  <c r="F1464" i="42"/>
  <c r="A1614" i="42"/>
  <c r="F1532" i="42"/>
  <c r="A1992" i="42"/>
  <c r="F1992" i="42" s="1"/>
  <c r="F1910" i="42"/>
  <c r="A1632" i="42"/>
  <c r="F1550" i="42"/>
  <c r="A1571" i="42"/>
  <c r="F1489" i="42"/>
  <c r="F1478" i="42"/>
  <c r="A1560" i="42"/>
  <c r="A1978" i="42"/>
  <c r="F1978" i="42" s="1"/>
  <c r="F1896" i="42"/>
  <c r="F1406" i="42"/>
  <c r="A1488" i="42"/>
  <c r="A1523" i="42"/>
  <c r="F1441" i="42"/>
  <c r="A1521" i="42"/>
  <c r="F1439" i="42"/>
  <c r="F1558" i="42"/>
  <c r="A1640" i="42"/>
  <c r="A1497" i="42"/>
  <c r="F1415" i="42"/>
  <c r="A1567" i="42"/>
  <c r="F1485" i="42"/>
  <c r="F1414" i="42"/>
  <c r="A1496" i="42"/>
  <c r="A1617" i="42"/>
  <c r="F1535" i="42"/>
  <c r="F1503" i="42"/>
  <c r="A1585" i="42"/>
  <c r="A1498" i="42"/>
  <c r="F1416" i="42"/>
  <c r="A2026" i="42"/>
  <c r="F2026" i="42" s="1"/>
  <c r="F1944" i="42"/>
  <c r="F1455" i="42"/>
  <c r="A1537" i="42"/>
  <c r="F1525" i="42"/>
  <c r="A1607" i="42"/>
  <c r="F1949" i="42"/>
  <c r="A2031" i="42"/>
  <c r="F2031" i="42" s="1"/>
  <c r="F1490" i="42" l="1"/>
  <c r="A1572" i="42"/>
  <c r="A1597" i="42"/>
  <c r="F1515" i="42"/>
  <c r="A1628" i="42"/>
  <c r="F1546" i="42"/>
  <c r="A1562" i="42"/>
  <c r="F1480" i="42"/>
  <c r="F1623" i="42"/>
  <c r="A1705" i="42"/>
  <c r="F1615" i="42"/>
  <c r="A1697" i="42"/>
  <c r="F1498" i="42"/>
  <c r="A1580" i="42"/>
  <c r="A1602" i="42"/>
  <c r="F1520" i="42"/>
  <c r="A1595" i="42"/>
  <c r="F1513" i="42"/>
  <c r="F1553" i="42"/>
  <c r="A1635" i="42"/>
  <c r="A1570" i="42"/>
  <c r="F1488" i="42"/>
  <c r="F1530" i="42"/>
  <c r="A1612" i="42"/>
  <c r="A1689" i="42"/>
  <c r="F1607" i="42"/>
  <c r="F1537" i="42"/>
  <c r="A1619" i="42"/>
  <c r="A1714" i="42"/>
  <c r="F1632" i="42"/>
  <c r="A1587" i="42"/>
  <c r="F1505" i="42"/>
  <c r="F1599" i="42"/>
  <c r="A1681" i="42"/>
  <c r="F1531" i="42"/>
  <c r="A1613" i="42"/>
  <c r="F1608" i="42"/>
  <c r="A1690" i="42"/>
  <c r="A1642" i="42"/>
  <c r="F1560" i="42"/>
  <c r="F1633" i="42"/>
  <c r="A1715" i="42"/>
  <c r="F1584" i="42"/>
  <c r="A1666" i="42"/>
  <c r="F1487" i="42"/>
  <c r="A1569" i="42"/>
  <c r="F1639" i="42"/>
  <c r="A1721" i="42"/>
  <c r="A1627" i="42"/>
  <c r="F1545" i="42"/>
  <c r="A1563" i="42"/>
  <c r="F1481" i="42"/>
  <c r="A1653" i="42"/>
  <c r="F1571" i="42"/>
  <c r="A1657" i="42"/>
  <c r="F1575" i="42"/>
  <c r="F1504" i="42"/>
  <c r="A1586" i="42"/>
  <c r="A1649" i="42"/>
  <c r="F1567" i="42"/>
  <c r="A1680" i="42"/>
  <c r="F1598" i="42"/>
  <c r="F1507" i="42"/>
  <c r="A1589" i="42"/>
  <c r="F1561" i="42"/>
  <c r="A1643" i="42"/>
  <c r="A1699" i="42"/>
  <c r="F1617" i="42"/>
  <c r="A1591" i="42"/>
  <c r="F1509" i="42"/>
  <c r="A1581" i="42"/>
  <c r="F1499" i="42"/>
  <c r="A1722" i="42"/>
  <c r="F1640" i="42"/>
  <c r="A1605" i="42"/>
  <c r="F1523" i="42"/>
  <c r="F1576" i="42"/>
  <c r="A1658" i="42"/>
  <c r="A1665" i="42"/>
  <c r="F1583" i="42"/>
  <c r="F1496" i="42"/>
  <c r="A1578" i="42"/>
  <c r="F1577" i="42"/>
  <c r="A1659" i="42"/>
  <c r="A1626" i="42"/>
  <c r="F1544" i="42"/>
  <c r="A1707" i="42"/>
  <c r="F1625" i="42"/>
  <c r="A1603" i="42"/>
  <c r="F1521" i="42"/>
  <c r="F1609" i="42"/>
  <c r="A1691" i="42"/>
  <c r="A1579" i="42"/>
  <c r="F1497" i="42"/>
  <c r="F1600" i="42"/>
  <c r="A1682" i="42"/>
  <c r="F1536" i="42"/>
  <c r="A1618" i="42"/>
  <c r="F1529" i="42"/>
  <c r="A1611" i="42"/>
  <c r="F1512" i="42"/>
  <c r="A1594" i="42"/>
  <c r="F1585" i="42"/>
  <c r="A1667" i="42"/>
  <c r="F1614" i="42"/>
  <c r="A1696" i="42"/>
  <c r="F1641" i="42"/>
  <c r="A1723" i="42"/>
  <c r="A1637" i="42"/>
  <c r="F1555" i="42"/>
  <c r="F1631" i="42"/>
  <c r="A1713" i="42"/>
  <c r="F1552" i="42"/>
  <c r="A1634" i="42"/>
  <c r="A1610" i="42"/>
  <c r="F1528" i="42"/>
  <c r="A1654" i="42" l="1"/>
  <c r="F1572" i="42"/>
  <c r="F1597" i="42"/>
  <c r="A1679" i="42"/>
  <c r="A1671" i="42"/>
  <c r="F1589" i="42"/>
  <c r="A1662" i="42"/>
  <c r="F1580" i="42"/>
  <c r="A1796" i="42"/>
  <c r="F1714" i="42"/>
  <c r="A1661" i="42"/>
  <c r="F1579" i="42"/>
  <c r="F1681" i="42"/>
  <c r="A1763" i="42"/>
  <c r="F1619" i="42"/>
  <c r="A1701" i="42"/>
  <c r="A1795" i="42"/>
  <c r="F1713" i="42"/>
  <c r="A1693" i="42"/>
  <c r="F1611" i="42"/>
  <c r="A1764" i="42"/>
  <c r="F1682" i="42"/>
  <c r="A1741" i="42"/>
  <c r="F1659" i="42"/>
  <c r="F1699" i="42"/>
  <c r="A1781" i="42"/>
  <c r="A1652" i="42"/>
  <c r="F1570" i="42"/>
  <c r="F1657" i="42"/>
  <c r="A1739" i="42"/>
  <c r="F1653" i="42"/>
  <c r="A1735" i="42"/>
  <c r="A1645" i="42"/>
  <c r="F1563" i="42"/>
  <c r="F1691" i="42"/>
  <c r="A1773" i="42"/>
  <c r="A1719" i="42"/>
  <c r="F1637" i="42"/>
  <c r="F1591" i="42"/>
  <c r="A1673" i="42"/>
  <c r="F1569" i="42"/>
  <c r="A1651" i="42"/>
  <c r="A1748" i="42"/>
  <c r="F1666" i="42"/>
  <c r="F1642" i="42"/>
  <c r="A1724" i="42"/>
  <c r="F1586" i="42"/>
  <c r="A1668" i="42"/>
  <c r="F1635" i="42"/>
  <c r="A1717" i="42"/>
  <c r="A1644" i="42"/>
  <c r="F1562" i="42"/>
  <c r="A1797" i="42"/>
  <c r="F1715" i="42"/>
  <c r="A1772" i="42"/>
  <c r="F1690" i="42"/>
  <c r="F1595" i="42"/>
  <c r="A1677" i="42"/>
  <c r="F1722" i="42"/>
  <c r="A1804" i="42"/>
  <c r="A1803" i="42"/>
  <c r="F1721" i="42"/>
  <c r="F1680" i="42"/>
  <c r="A1762" i="42"/>
  <c r="A1789" i="42"/>
  <c r="F1707" i="42"/>
  <c r="A1740" i="42"/>
  <c r="F1658" i="42"/>
  <c r="A1692" i="42"/>
  <c r="F1610" i="42"/>
  <c r="A1716" i="42"/>
  <c r="F1634" i="42"/>
  <c r="F1696" i="42"/>
  <c r="A1778" i="42"/>
  <c r="A1749" i="42"/>
  <c r="F1667" i="42"/>
  <c r="F1594" i="42"/>
  <c r="A1676" i="42"/>
  <c r="F1603" i="42"/>
  <c r="A1685" i="42"/>
  <c r="F1578" i="42"/>
  <c r="A1660" i="42"/>
  <c r="F1581" i="42"/>
  <c r="A1663" i="42"/>
  <c r="A1709" i="42"/>
  <c r="F1627" i="42"/>
  <c r="F1697" i="42"/>
  <c r="A1779" i="42"/>
  <c r="A1787" i="42"/>
  <c r="F1705" i="42"/>
  <c r="A1710" i="42"/>
  <c r="F1628" i="42"/>
  <c r="A1708" i="42"/>
  <c r="F1626" i="42"/>
  <c r="F1618" i="42"/>
  <c r="A1700" i="42"/>
  <c r="A1695" i="42"/>
  <c r="F1613" i="42"/>
  <c r="F1723" i="42"/>
  <c r="A1805" i="42"/>
  <c r="F1665" i="42"/>
  <c r="A1747" i="42"/>
  <c r="A1725" i="42"/>
  <c r="F1643" i="42"/>
  <c r="A1687" i="42"/>
  <c r="F1605" i="42"/>
  <c r="F1649" i="42"/>
  <c r="A1731" i="42"/>
  <c r="A1669" i="42"/>
  <c r="F1587" i="42"/>
  <c r="A1771" i="42"/>
  <c r="F1689" i="42"/>
  <c r="A1694" i="42"/>
  <c r="F1612" i="42"/>
  <c r="F1602" i="42"/>
  <c r="A1684" i="42"/>
  <c r="F1679" i="42" l="1"/>
  <c r="A1761" i="42"/>
  <c r="A1736" i="42"/>
  <c r="F1654" i="42"/>
  <c r="F1700" i="42"/>
  <c r="A1782" i="42"/>
  <c r="A1831" i="42"/>
  <c r="F1749" i="42"/>
  <c r="F1779" i="42"/>
  <c r="A1861" i="42"/>
  <c r="A1844" i="42"/>
  <c r="F1762" i="42"/>
  <c r="A1801" i="42"/>
  <c r="F1719" i="42"/>
  <c r="F1735" i="42"/>
  <c r="A1817" i="42"/>
  <c r="A1823" i="42"/>
  <c r="F1741" i="42"/>
  <c r="A1777" i="42"/>
  <c r="F1695" i="42"/>
  <c r="F1740" i="42"/>
  <c r="A1822" i="42"/>
  <c r="F1717" i="42"/>
  <c r="A1799" i="42"/>
  <c r="A1783" i="42"/>
  <c r="F1701" i="42"/>
  <c r="F1660" i="42"/>
  <c r="A1742" i="42"/>
  <c r="F1778" i="42"/>
  <c r="A1860" i="42"/>
  <c r="A1854" i="42"/>
  <c r="F1772" i="42"/>
  <c r="F1725" i="42"/>
  <c r="A1807" i="42"/>
  <c r="F1789" i="42"/>
  <c r="A1871" i="42"/>
  <c r="F1671" i="42"/>
  <c r="A1753" i="42"/>
  <c r="F1687" i="42"/>
  <c r="A1769" i="42"/>
  <c r="A1829" i="42"/>
  <c r="F1747" i="42"/>
  <c r="A1790" i="42"/>
  <c r="F1708" i="42"/>
  <c r="F1710" i="42"/>
  <c r="A1792" i="42"/>
  <c r="F1685" i="42"/>
  <c r="A1767" i="42"/>
  <c r="F1692" i="42"/>
  <c r="A1774" i="42"/>
  <c r="F1797" i="42"/>
  <c r="A1879" i="42"/>
  <c r="F1651" i="42"/>
  <c r="A1733" i="42"/>
  <c r="A1734" i="42"/>
  <c r="F1652" i="42"/>
  <c r="A1846" i="42"/>
  <c r="F1764" i="42"/>
  <c r="A1855" i="42"/>
  <c r="F1773" i="42"/>
  <c r="F1795" i="42"/>
  <c r="A1877" i="42"/>
  <c r="F1694" i="42"/>
  <c r="A1776" i="42"/>
  <c r="F1781" i="42"/>
  <c r="A1863" i="42"/>
  <c r="F1684" i="42"/>
  <c r="A1766" i="42"/>
  <c r="F1669" i="42"/>
  <c r="A1751" i="42"/>
  <c r="F1663" i="42"/>
  <c r="A1745" i="42"/>
  <c r="F1716" i="42"/>
  <c r="A1798" i="42"/>
  <c r="A1885" i="42"/>
  <c r="F1803" i="42"/>
  <c r="F1644" i="42"/>
  <c r="A1726" i="42"/>
  <c r="F1724" i="42"/>
  <c r="A1806" i="42"/>
  <c r="A1791" i="42"/>
  <c r="F1709" i="42"/>
  <c r="A1821" i="42"/>
  <c r="F1739" i="42"/>
  <c r="A1853" i="42"/>
  <c r="F1771" i="42"/>
  <c r="F1668" i="42"/>
  <c r="A1750" i="42"/>
  <c r="F1748" i="42"/>
  <c r="A1830" i="42"/>
  <c r="A1845" i="42"/>
  <c r="F1763" i="42"/>
  <c r="A1813" i="42"/>
  <c r="F1731" i="42"/>
  <c r="A1887" i="42"/>
  <c r="F1805" i="42"/>
  <c r="F1787" i="42"/>
  <c r="A1869" i="42"/>
  <c r="A1758" i="42"/>
  <c r="F1676" i="42"/>
  <c r="A1886" i="42"/>
  <c r="F1804" i="42"/>
  <c r="A1759" i="42"/>
  <c r="F1677" i="42"/>
  <c r="F1673" i="42"/>
  <c r="A1755" i="42"/>
  <c r="A1727" i="42"/>
  <c r="F1645" i="42"/>
  <c r="A1775" i="42"/>
  <c r="F1693" i="42"/>
  <c r="F1661" i="42"/>
  <c r="A1743" i="42"/>
  <c r="A1878" i="42"/>
  <c r="F1796" i="42"/>
  <c r="F1662" i="42"/>
  <c r="A1744" i="42"/>
  <c r="A1843" i="42" l="1"/>
  <c r="F1761" i="42"/>
  <c r="A1818" i="42"/>
  <c r="F1736" i="42"/>
  <c r="A1959" i="42"/>
  <c r="F1877" i="42"/>
  <c r="A1825" i="42"/>
  <c r="F1743" i="42"/>
  <c r="A1935" i="42"/>
  <c r="F1853" i="42"/>
  <c r="A1937" i="42"/>
  <c r="F1855" i="42"/>
  <c r="F1813" i="42"/>
  <c r="A1895" i="42"/>
  <c r="F1750" i="42"/>
  <c r="A1832" i="42"/>
  <c r="F1821" i="42"/>
  <c r="A1903" i="42"/>
  <c r="A1873" i="42"/>
  <c r="F1791" i="42"/>
  <c r="A1911" i="42"/>
  <c r="F1829" i="42"/>
  <c r="A1905" i="42"/>
  <c r="F1823" i="42"/>
  <c r="A1864" i="42"/>
  <c r="F1782" i="42"/>
  <c r="A1960" i="42"/>
  <c r="F1878" i="42"/>
  <c r="F1759" i="42"/>
  <c r="A1841" i="42"/>
  <c r="A1816" i="42"/>
  <c r="F1734" i="42"/>
  <c r="A1815" i="42"/>
  <c r="F1733" i="42"/>
  <c r="F1822" i="42"/>
  <c r="A1904" i="42"/>
  <c r="A1859" i="42"/>
  <c r="F1777" i="42"/>
  <c r="F1801" i="42"/>
  <c r="A1883" i="42"/>
  <c r="F1775" i="42"/>
  <c r="A1857" i="42"/>
  <c r="F1863" i="42"/>
  <c r="A1945" i="42"/>
  <c r="A1942" i="42"/>
  <c r="F1860" i="42"/>
  <c r="A1865" i="42"/>
  <c r="F1783" i="42"/>
  <c r="A1926" i="42"/>
  <c r="F1844" i="42"/>
  <c r="F1767" i="42"/>
  <c r="A1849" i="42"/>
  <c r="A1851" i="42"/>
  <c r="F1769" i="42"/>
  <c r="A1835" i="42"/>
  <c r="F1753" i="42"/>
  <c r="A1899" i="42"/>
  <c r="F1817" i="42"/>
  <c r="A1809" i="42"/>
  <c r="F1727" i="42"/>
  <c r="A1968" i="42"/>
  <c r="F1886" i="42"/>
  <c r="F1869" i="42"/>
  <c r="A1951" i="42"/>
  <c r="A1874" i="42"/>
  <c r="F1792" i="42"/>
  <c r="A1827" i="42"/>
  <c r="F1745" i="42"/>
  <c r="F1751" i="42"/>
  <c r="A1833" i="42"/>
  <c r="F1861" i="42"/>
  <c r="A1943" i="42"/>
  <c r="F1755" i="42"/>
  <c r="A1837" i="42"/>
  <c r="A1969" i="42"/>
  <c r="F1887" i="42"/>
  <c r="A1912" i="42"/>
  <c r="F1830" i="42"/>
  <c r="F1726" i="42"/>
  <c r="A1808" i="42"/>
  <c r="A1967" i="42"/>
  <c r="F1885" i="42"/>
  <c r="A1872" i="42"/>
  <c r="F1790" i="42"/>
  <c r="A1953" i="42"/>
  <c r="F1871" i="42"/>
  <c r="F1807" i="42"/>
  <c r="A1889" i="42"/>
  <c r="A1881" i="42"/>
  <c r="F1799" i="42"/>
  <c r="A1936" i="42"/>
  <c r="F1854" i="42"/>
  <c r="A1927" i="42"/>
  <c r="F1845" i="42"/>
  <c r="A1888" i="42"/>
  <c r="F1806" i="42"/>
  <c r="F1774" i="42"/>
  <c r="A1856" i="42"/>
  <c r="A1826" i="42"/>
  <c r="F1744" i="42"/>
  <c r="A1840" i="42"/>
  <c r="F1758" i="42"/>
  <c r="F1798" i="42"/>
  <c r="A1880" i="42"/>
  <c r="F1766" i="42"/>
  <c r="A1848" i="42"/>
  <c r="A1858" i="42"/>
  <c r="F1776" i="42"/>
  <c r="F1846" i="42"/>
  <c r="A1928" i="42"/>
  <c r="F1879" i="42"/>
  <c r="A1961" i="42"/>
  <c r="F1742" i="42"/>
  <c r="A1824" i="42"/>
  <c r="F1831" i="42"/>
  <c r="A1913" i="42"/>
  <c r="F1818" i="42" l="1"/>
  <c r="A1900" i="42"/>
  <c r="A1925" i="42"/>
  <c r="F1843" i="42"/>
  <c r="F1961" i="42"/>
  <c r="A2043" i="42"/>
  <c r="F2043" i="42" s="1"/>
  <c r="F1880" i="42"/>
  <c r="A1962" i="42"/>
  <c r="A1897" i="42"/>
  <c r="F1815" i="42"/>
  <c r="A1971" i="42"/>
  <c r="F1889" i="42"/>
  <c r="A1965" i="42"/>
  <c r="F1883" i="42"/>
  <c r="F1913" i="42"/>
  <c r="A1995" i="42"/>
  <c r="F1995" i="42" s="1"/>
  <c r="F1824" i="42"/>
  <c r="A1906" i="42"/>
  <c r="A1970" i="42"/>
  <c r="F1888" i="42"/>
  <c r="F1936" i="42"/>
  <c r="A2018" i="42"/>
  <c r="F2018" i="42" s="1"/>
  <c r="A1954" i="42"/>
  <c r="F1872" i="42"/>
  <c r="A2049" i="42"/>
  <c r="F2049" i="42" s="1"/>
  <c r="F1967" i="42"/>
  <c r="F1809" i="42"/>
  <c r="A1891" i="42"/>
  <c r="A1947" i="42"/>
  <c r="F1865" i="42"/>
  <c r="F1904" i="42"/>
  <c r="A1986" i="42"/>
  <c r="F1986" i="42" s="1"/>
  <c r="A1987" i="42"/>
  <c r="F1987" i="42" s="1"/>
  <c r="F1905" i="42"/>
  <c r="A1993" i="42"/>
  <c r="F1993" i="42" s="1"/>
  <c r="F1911" i="42"/>
  <c r="F1849" i="42"/>
  <c r="A1931" i="42"/>
  <c r="A1923" i="42"/>
  <c r="F1841" i="42"/>
  <c r="A1907" i="42"/>
  <c r="F1825" i="42"/>
  <c r="F1840" i="42"/>
  <c r="A1922" i="42"/>
  <c r="F1826" i="42"/>
  <c r="A1908" i="42"/>
  <c r="A1985" i="42"/>
  <c r="F1985" i="42" s="1"/>
  <c r="F1903" i="42"/>
  <c r="A2019" i="42"/>
  <c r="F2019" i="42" s="1"/>
  <c r="F1937" i="42"/>
  <c r="A2041" i="42"/>
  <c r="F2041" i="42" s="1"/>
  <c r="F1959" i="42"/>
  <c r="A1938" i="42"/>
  <c r="F1856" i="42"/>
  <c r="A2050" i="42"/>
  <c r="F2050" i="42" s="1"/>
  <c r="F1968" i="42"/>
  <c r="A1981" i="42"/>
  <c r="F1981" i="42" s="1"/>
  <c r="F1899" i="42"/>
  <c r="F1960" i="42"/>
  <c r="A2042" i="42"/>
  <c r="F2042" i="42" s="1"/>
  <c r="A1914" i="42"/>
  <c r="F1832" i="42"/>
  <c r="A2017" i="42"/>
  <c r="F2017" i="42" s="1"/>
  <c r="F1935" i="42"/>
  <c r="A1890" i="42"/>
  <c r="F1808" i="42"/>
  <c r="A1915" i="42"/>
  <c r="F1833" i="42"/>
  <c r="A1933" i="42"/>
  <c r="F1851" i="42"/>
  <c r="A2027" i="42"/>
  <c r="F2027" i="42" s="1"/>
  <c r="F1945" i="42"/>
  <c r="F1837" i="42"/>
  <c r="A1919" i="42"/>
  <c r="A2009" i="42"/>
  <c r="F2009" i="42" s="1"/>
  <c r="F1927" i="42"/>
  <c r="A2008" i="42"/>
  <c r="F2008" i="42" s="1"/>
  <c r="F1926" i="42"/>
  <c r="A1994" i="42"/>
  <c r="F1994" i="42" s="1"/>
  <c r="F1912" i="42"/>
  <c r="A1909" i="42"/>
  <c r="F1827" i="42"/>
  <c r="F1858" i="42"/>
  <c r="A1940" i="42"/>
  <c r="F1953" i="42"/>
  <c r="A2035" i="42"/>
  <c r="F2035" i="42" s="1"/>
  <c r="A2051" i="42"/>
  <c r="F2051" i="42" s="1"/>
  <c r="F1969" i="42"/>
  <c r="A1956" i="42"/>
  <c r="F1874" i="42"/>
  <c r="F1816" i="42"/>
  <c r="A1898" i="42"/>
  <c r="A2033" i="42"/>
  <c r="F2033" i="42" s="1"/>
  <c r="F1951" i="42"/>
  <c r="F1942" i="42"/>
  <c r="A2024" i="42"/>
  <c r="F2024" i="42" s="1"/>
  <c r="A1955" i="42"/>
  <c r="F1873" i="42"/>
  <c r="A2010" i="42"/>
  <c r="F2010" i="42" s="1"/>
  <c r="F1928" i="42"/>
  <c r="F1943" i="42"/>
  <c r="A2025" i="42"/>
  <c r="F2025" i="42" s="1"/>
  <c r="A1930" i="42"/>
  <c r="F1848" i="42"/>
  <c r="F1881" i="42"/>
  <c r="A1963" i="42"/>
  <c r="F1835" i="42"/>
  <c r="A1917" i="42"/>
  <c r="F1857" i="42"/>
  <c r="A1939" i="42"/>
  <c r="F1859" i="42"/>
  <c r="A1941" i="42"/>
  <c r="F1864" i="42"/>
  <c r="A1946" i="42"/>
  <c r="A1977" i="42"/>
  <c r="F1977" i="42" s="1"/>
  <c r="F1895" i="42"/>
  <c r="A1982" i="42" l="1"/>
  <c r="F1982" i="42" s="1"/>
  <c r="F1900" i="42"/>
  <c r="F1925" i="42"/>
  <c r="A2007" i="42"/>
  <c r="F2007" i="42" s="1"/>
  <c r="A2038" i="42"/>
  <c r="F2038" i="42" s="1"/>
  <c r="F1956" i="42"/>
  <c r="F1909" i="42"/>
  <c r="A1991" i="42"/>
  <c r="F1991" i="42" s="1"/>
  <c r="F1971" i="42"/>
  <c r="A2053" i="42"/>
  <c r="F2053" i="42" s="1"/>
  <c r="A2028" i="42"/>
  <c r="F2028" i="42" s="1"/>
  <c r="F1946" i="42"/>
  <c r="F1941" i="42"/>
  <c r="A2023" i="42"/>
  <c r="F2023" i="42" s="1"/>
  <c r="A1980" i="42"/>
  <c r="F1980" i="42" s="1"/>
  <c r="F1898" i="42"/>
  <c r="A2013" i="42"/>
  <c r="F2013" i="42" s="1"/>
  <c r="F1931" i="42"/>
  <c r="F1897" i="42"/>
  <c r="A1979" i="42"/>
  <c r="F1979" i="42" s="1"/>
  <c r="A2021" i="42"/>
  <c r="F2021" i="42" s="1"/>
  <c r="F1939" i="42"/>
  <c r="A2001" i="42"/>
  <c r="F2001" i="42" s="1"/>
  <c r="F1919" i="42"/>
  <c r="A2015" i="42"/>
  <c r="F2015" i="42" s="1"/>
  <c r="F1933" i="42"/>
  <c r="A1996" i="42"/>
  <c r="F1996" i="42" s="1"/>
  <c r="F1914" i="42"/>
  <c r="F1970" i="42"/>
  <c r="A2052" i="42"/>
  <c r="F2052" i="42" s="1"/>
  <c r="F1962" i="42"/>
  <c r="A2044" i="42"/>
  <c r="F2044" i="42" s="1"/>
  <c r="F1908" i="42"/>
  <c r="A1990" i="42"/>
  <c r="F1990" i="42" s="1"/>
  <c r="A2045" i="42"/>
  <c r="F2045" i="42" s="1"/>
  <c r="F1963" i="42"/>
  <c r="F1891" i="42"/>
  <c r="A1973" i="42"/>
  <c r="F1973" i="42" s="1"/>
  <c r="A2012" i="42"/>
  <c r="F2012" i="42" s="1"/>
  <c r="F1930" i="42"/>
  <c r="A2022" i="42"/>
  <c r="F2022" i="42" s="1"/>
  <c r="F1940" i="42"/>
  <c r="A1997" i="42"/>
  <c r="F1997" i="42" s="1"/>
  <c r="F1915" i="42"/>
  <c r="F1923" i="42"/>
  <c r="A2005" i="42"/>
  <c r="F2005" i="42" s="1"/>
  <c r="F1890" i="42"/>
  <c r="A1972" i="42"/>
  <c r="F1972" i="42" s="1"/>
  <c r="A2029" i="42"/>
  <c r="F2029" i="42" s="1"/>
  <c r="F1947" i="42"/>
  <c r="A1989" i="42"/>
  <c r="F1989" i="42" s="1"/>
  <c r="F1907" i="42"/>
  <c r="A2037" i="42"/>
  <c r="F2037" i="42" s="1"/>
  <c r="F1955" i="42"/>
  <c r="A1999" i="42"/>
  <c r="F1999" i="42" s="1"/>
  <c r="F1917" i="42"/>
  <c r="F1938" i="42"/>
  <c r="A2020" i="42"/>
  <c r="F2020" i="42" s="1"/>
  <c r="F1922" i="42"/>
  <c r="A2004" i="42"/>
  <c r="F2004" i="42" s="1"/>
  <c r="F1954" i="42"/>
  <c r="A2036" i="42"/>
  <c r="F2036" i="42" s="1"/>
  <c r="A1988" i="42"/>
  <c r="F1988" i="42" s="1"/>
  <c r="F1906" i="42"/>
  <c r="F1965" i="42"/>
  <c r="A2047" i="42"/>
  <c r="F2047" i="42" s="1"/>
  <c r="H321" i="63" l="1"/>
  <c r="G321" i="63"/>
  <c r="G239" i="63"/>
  <c r="F403" i="63"/>
  <c r="H239" i="63"/>
  <c r="F239" i="63"/>
  <c r="F321" i="63"/>
  <c r="F157" i="63"/>
  <c r="H567" i="63"/>
  <c r="H485" i="63"/>
  <c r="F567" i="63"/>
  <c r="G157" i="63"/>
  <c r="F485" i="63"/>
  <c r="G485" i="63"/>
  <c r="G567" i="63"/>
  <c r="H403" i="63"/>
  <c r="G75" i="63"/>
  <c r="F75" i="63"/>
  <c r="H157" i="63"/>
  <c r="G403" i="63"/>
  <c r="H75" i="63"/>
  <c r="H199" i="63"/>
  <c r="G281" i="63"/>
  <c r="G445" i="63"/>
  <c r="F35" i="63"/>
  <c r="G363" i="63"/>
  <c r="G199" i="63"/>
  <c r="H445" i="63"/>
  <c r="F199" i="63"/>
  <c r="H281" i="63"/>
  <c r="H527" i="63"/>
  <c r="F527" i="63"/>
  <c r="G35" i="63"/>
  <c r="G527" i="63"/>
  <c r="H117" i="63"/>
  <c r="F363" i="63"/>
  <c r="H35" i="63"/>
  <c r="F445" i="63"/>
  <c r="F117" i="63"/>
  <c r="G117" i="63"/>
  <c r="H363" i="63"/>
  <c r="F281" i="63"/>
  <c r="G507" i="63"/>
  <c r="H343" i="63"/>
  <c r="G179" i="63"/>
  <c r="H15" i="63"/>
  <c r="F179" i="63"/>
  <c r="F261" i="63"/>
  <c r="G97" i="63"/>
  <c r="H261" i="63"/>
  <c r="G261" i="63"/>
  <c r="H179" i="63"/>
  <c r="F15" i="63"/>
  <c r="F343" i="63"/>
  <c r="G343" i="63"/>
  <c r="G15" i="63"/>
  <c r="H507" i="63"/>
  <c r="F425" i="63"/>
  <c r="G425" i="63"/>
  <c r="F97" i="63"/>
  <c r="F507" i="63"/>
  <c r="H97" i="63"/>
  <c r="H425" i="63"/>
  <c r="H430" i="63"/>
  <c r="G430" i="63"/>
  <c r="H348" i="63"/>
  <c r="F430" i="63"/>
  <c r="H266" i="63"/>
  <c r="G102" i="63"/>
  <c r="F348" i="63"/>
  <c r="G20" i="63"/>
  <c r="H184" i="63"/>
  <c r="H20" i="63"/>
  <c r="G512" i="63"/>
  <c r="G348" i="63"/>
  <c r="G266" i="63"/>
  <c r="H512" i="63"/>
  <c r="F266" i="63"/>
  <c r="H102" i="63"/>
  <c r="G184" i="63"/>
  <c r="F512" i="63"/>
  <c r="F102" i="63"/>
  <c r="F184" i="63"/>
  <c r="F20" i="63"/>
  <c r="G146" i="63" l="1"/>
  <c r="H64" i="63"/>
  <c r="G64" i="63"/>
  <c r="F64" i="63"/>
  <c r="G392" i="63"/>
  <c r="H474" i="63"/>
  <c r="H146" i="63"/>
  <c r="F392" i="63"/>
  <c r="F556" i="63"/>
  <c r="H556" i="63"/>
  <c r="F228" i="63"/>
  <c r="H310" i="63"/>
  <c r="H392" i="63"/>
  <c r="F146" i="63"/>
  <c r="G228" i="63"/>
  <c r="H228" i="63"/>
  <c r="F474" i="63"/>
  <c r="F310" i="63"/>
  <c r="G474" i="63"/>
  <c r="G310" i="63"/>
  <c r="G556" i="63"/>
  <c r="G80" i="63"/>
  <c r="G490" i="63"/>
  <c r="H244" i="63"/>
  <c r="F80" i="63"/>
  <c r="F244" i="63"/>
  <c r="H572" i="63"/>
  <c r="G572" i="63"/>
  <c r="H162" i="63"/>
  <c r="G408" i="63"/>
  <c r="G244" i="63"/>
  <c r="F162" i="63"/>
  <c r="G326" i="63"/>
  <c r="F326" i="63"/>
  <c r="H80" i="63"/>
  <c r="F408" i="63"/>
  <c r="F572" i="63"/>
  <c r="G162" i="63"/>
  <c r="F490" i="63"/>
  <c r="H408" i="63"/>
  <c r="H326" i="63"/>
  <c r="H490" i="63"/>
  <c r="G577" i="63"/>
  <c r="H577" i="63"/>
  <c r="H413" i="63"/>
  <c r="G495" i="63"/>
  <c r="H167" i="63"/>
  <c r="H331" i="63"/>
  <c r="F413" i="63"/>
  <c r="F577" i="63"/>
  <c r="G331" i="63"/>
  <c r="G413" i="63"/>
  <c r="H495" i="63"/>
  <c r="F249" i="63"/>
  <c r="G249" i="63"/>
  <c r="F331" i="63"/>
  <c r="F167" i="63"/>
  <c r="H249" i="63"/>
  <c r="F495" i="63"/>
  <c r="G85" i="63"/>
  <c r="H85" i="63"/>
  <c r="F85" i="63"/>
  <c r="G167" i="63"/>
  <c r="H144" i="63"/>
  <c r="F226" i="63"/>
  <c r="F472" i="63"/>
  <c r="F390" i="63"/>
  <c r="H226" i="63"/>
  <c r="G226" i="63"/>
  <c r="F144" i="63"/>
  <c r="H308" i="63"/>
  <c r="G308" i="63"/>
  <c r="G144" i="63"/>
  <c r="H62" i="63"/>
  <c r="F308" i="63"/>
  <c r="F554" i="63"/>
  <c r="H390" i="63"/>
  <c r="G554" i="63"/>
  <c r="H472" i="63"/>
  <c r="F62" i="63"/>
  <c r="H554" i="63"/>
  <c r="G472" i="63"/>
  <c r="G62" i="63"/>
  <c r="G390" i="63"/>
  <c r="F517" i="63"/>
  <c r="G353" i="63"/>
  <c r="H189" i="63"/>
  <c r="G189" i="63"/>
  <c r="H271" i="63"/>
  <c r="F353" i="63"/>
  <c r="G271" i="63"/>
  <c r="G435" i="63"/>
  <c r="H435" i="63"/>
  <c r="H25" i="63"/>
  <c r="H107" i="63"/>
  <c r="G25" i="63"/>
  <c r="F271" i="63"/>
  <c r="F435" i="63"/>
  <c r="F107" i="63"/>
  <c r="G107" i="63"/>
  <c r="G517" i="63"/>
  <c r="F25" i="63"/>
  <c r="F189" i="63"/>
  <c r="H517" i="63"/>
  <c r="H353" i="63"/>
  <c r="F296" i="63"/>
  <c r="H542" i="63"/>
  <c r="H132" i="63"/>
  <c r="F460" i="63"/>
  <c r="F214" i="63"/>
  <c r="H378" i="63"/>
  <c r="H296" i="63"/>
  <c r="H50" i="63"/>
  <c r="G460" i="63"/>
  <c r="G296" i="63"/>
  <c r="F50" i="63"/>
  <c r="G378" i="63"/>
  <c r="G214" i="63"/>
  <c r="G542" i="63"/>
  <c r="H214" i="63"/>
  <c r="F378" i="63"/>
  <c r="H460" i="63"/>
  <c r="F542" i="63"/>
  <c r="F132" i="63"/>
  <c r="G132" i="63"/>
  <c r="G50" i="63"/>
  <c r="H10" i="63"/>
  <c r="F174" i="63"/>
  <c r="H256" i="63"/>
  <c r="F502" i="63"/>
  <c r="H174" i="63"/>
  <c r="G502" i="63"/>
  <c r="H338" i="63"/>
  <c r="G92" i="63"/>
  <c r="F92" i="63"/>
  <c r="G256" i="63"/>
  <c r="G174" i="63"/>
  <c r="H420" i="63"/>
  <c r="F10" i="63"/>
  <c r="G338" i="63"/>
  <c r="G10" i="63"/>
  <c r="G420" i="63"/>
  <c r="F338" i="63"/>
  <c r="F420" i="63"/>
  <c r="H92" i="63"/>
  <c r="F256" i="63"/>
  <c r="H502" i="63"/>
  <c r="G481" i="63"/>
  <c r="H317" i="63"/>
  <c r="H71" i="63"/>
  <c r="H563" i="63"/>
  <c r="G235" i="63"/>
  <c r="H481" i="63"/>
  <c r="H153" i="63"/>
  <c r="G71" i="63"/>
  <c r="G317" i="63"/>
  <c r="F317" i="63"/>
  <c r="F153" i="63"/>
  <c r="F235" i="63"/>
  <c r="H235" i="63"/>
  <c r="G399" i="63"/>
  <c r="H399" i="63"/>
  <c r="F563" i="63"/>
  <c r="F481" i="63"/>
  <c r="F71" i="63"/>
  <c r="G153" i="63"/>
  <c r="G563" i="63"/>
  <c r="F399" i="63"/>
  <c r="H262" i="63"/>
  <c r="G262" i="63"/>
  <c r="F508" i="63"/>
  <c r="H508" i="63"/>
  <c r="H426" i="63"/>
  <c r="H16" i="63"/>
  <c r="G180" i="63"/>
  <c r="H180" i="63"/>
  <c r="F98" i="63"/>
  <c r="F426" i="63"/>
  <c r="G508" i="63"/>
  <c r="F262" i="63"/>
  <c r="G98" i="63"/>
  <c r="F344" i="63"/>
  <c r="F180" i="63"/>
  <c r="G344" i="63"/>
  <c r="G16" i="63"/>
  <c r="G426" i="63"/>
  <c r="H344" i="63"/>
  <c r="H98" i="63"/>
  <c r="F16" i="63"/>
  <c r="H70" i="63"/>
  <c r="G234" i="63"/>
  <c r="F398" i="63"/>
  <c r="F562" i="63"/>
  <c r="H316" i="63"/>
  <c r="F234" i="63"/>
  <c r="F152" i="63"/>
  <c r="G398" i="63"/>
  <c r="H562" i="63"/>
  <c r="G152" i="63"/>
  <c r="H234" i="63"/>
  <c r="G480" i="63"/>
  <c r="H152" i="63"/>
  <c r="G562" i="63"/>
  <c r="G70" i="63"/>
  <c r="H480" i="63"/>
  <c r="H398" i="63"/>
  <c r="F480" i="63"/>
  <c r="G316" i="63"/>
  <c r="F316" i="63"/>
  <c r="F70" i="63"/>
  <c r="H113" i="63"/>
  <c r="G523" i="63"/>
  <c r="F523" i="63"/>
  <c r="H277" i="63"/>
  <c r="G441" i="63"/>
  <c r="G277" i="63"/>
  <c r="F277" i="63"/>
  <c r="F113" i="63"/>
  <c r="H441" i="63"/>
  <c r="H359" i="63"/>
  <c r="F359" i="63"/>
  <c r="G31" i="63"/>
  <c r="H195" i="63"/>
  <c r="G359" i="63"/>
  <c r="H523" i="63"/>
  <c r="F441" i="63"/>
  <c r="G113" i="63"/>
  <c r="F195" i="63"/>
  <c r="G195" i="63"/>
  <c r="F31" i="63"/>
  <c r="H31" i="63"/>
  <c r="G389" i="63"/>
  <c r="G61" i="63"/>
  <c r="F471" i="63"/>
  <c r="H143" i="63"/>
  <c r="H61" i="63"/>
  <c r="F553" i="63"/>
  <c r="G143" i="63"/>
  <c r="H307" i="63"/>
  <c r="H225" i="63"/>
  <c r="F389" i="63"/>
  <c r="H389" i="63"/>
  <c r="G471" i="63"/>
  <c r="F61" i="63"/>
  <c r="H553" i="63"/>
  <c r="H471" i="63"/>
  <c r="F225" i="63"/>
  <c r="G225" i="63"/>
  <c r="G553" i="63"/>
  <c r="F307" i="63"/>
  <c r="F143" i="63"/>
  <c r="G307" i="63"/>
  <c r="H437" i="63"/>
  <c r="G27" i="63"/>
  <c r="F273" i="63"/>
  <c r="F191" i="63"/>
  <c r="F355" i="63"/>
  <c r="F109" i="63"/>
  <c r="H355" i="63"/>
  <c r="G109" i="63"/>
  <c r="H109" i="63"/>
  <c r="H27" i="63"/>
  <c r="G191" i="63"/>
  <c r="H273" i="63"/>
  <c r="F27" i="63"/>
  <c r="G273" i="63"/>
  <c r="H519" i="63"/>
  <c r="G519" i="63"/>
  <c r="H191" i="63"/>
  <c r="G437" i="63"/>
  <c r="G355" i="63"/>
  <c r="F437" i="63"/>
  <c r="F519" i="63"/>
  <c r="F532" i="63"/>
  <c r="H450" i="63"/>
  <c r="F450" i="63"/>
  <c r="G122" i="63"/>
  <c r="H286" i="63"/>
  <c r="G286" i="63"/>
  <c r="G368" i="63"/>
  <c r="H40" i="63"/>
  <c r="F40" i="63"/>
  <c r="F368" i="63"/>
  <c r="H204" i="63"/>
  <c r="F204" i="63"/>
  <c r="F286" i="63"/>
  <c r="H122" i="63"/>
  <c r="G40" i="63"/>
  <c r="F122" i="63"/>
  <c r="G532" i="63"/>
  <c r="H532" i="63"/>
  <c r="H368" i="63"/>
  <c r="G204" i="63"/>
  <c r="G450" i="63"/>
  <c r="F183" i="63"/>
  <c r="G347" i="63"/>
  <c r="F429" i="63"/>
  <c r="G101" i="63"/>
  <c r="H19" i="63"/>
  <c r="G183" i="63"/>
  <c r="H265" i="63"/>
  <c r="F19" i="63"/>
  <c r="G19" i="63"/>
  <c r="F347" i="63"/>
  <c r="H347" i="63"/>
  <c r="F511" i="63"/>
  <c r="H511" i="63"/>
  <c r="F265" i="63"/>
  <c r="H101" i="63"/>
  <c r="F101" i="63"/>
  <c r="G511" i="63"/>
  <c r="H429" i="63"/>
  <c r="H183" i="63"/>
  <c r="G429" i="63"/>
  <c r="G265" i="63"/>
  <c r="H301" i="63"/>
  <c r="H465" i="63"/>
  <c r="F383" i="63"/>
  <c r="G219" i="63"/>
  <c r="F547" i="63"/>
  <c r="F137" i="63"/>
  <c r="G465" i="63"/>
  <c r="H55" i="63"/>
  <c r="H547" i="63"/>
  <c r="H137" i="63"/>
  <c r="G301" i="63"/>
  <c r="F301" i="63"/>
  <c r="F465" i="63"/>
  <c r="H219" i="63"/>
  <c r="H383" i="63"/>
  <c r="G547" i="63"/>
  <c r="F55" i="63"/>
  <c r="G137" i="63"/>
  <c r="F219" i="63"/>
  <c r="G55" i="63"/>
  <c r="G383" i="63"/>
  <c r="H72" i="63"/>
  <c r="H154" i="63"/>
  <c r="F318" i="63"/>
  <c r="F400" i="63"/>
  <c r="G564" i="63"/>
  <c r="H400" i="63"/>
  <c r="G236" i="63"/>
  <c r="H236" i="63"/>
  <c r="F564" i="63"/>
  <c r="H318" i="63"/>
  <c r="F154" i="63"/>
  <c r="G482" i="63"/>
  <c r="F72" i="63"/>
  <c r="H482" i="63"/>
  <c r="G400" i="63"/>
  <c r="F236" i="63"/>
  <c r="G318" i="63"/>
  <c r="G154" i="63"/>
  <c r="F482" i="63"/>
  <c r="H564" i="63"/>
  <c r="G72" i="63"/>
  <c r="F303" i="63"/>
  <c r="F57" i="63"/>
  <c r="H549" i="63"/>
  <c r="F467" i="63"/>
  <c r="F385" i="63"/>
  <c r="G385" i="63"/>
  <c r="H221" i="63"/>
  <c r="H467" i="63"/>
  <c r="G221" i="63"/>
  <c r="H385" i="63"/>
  <c r="G549" i="63"/>
  <c r="H57" i="63"/>
  <c r="H139" i="63"/>
  <c r="F139" i="63"/>
  <c r="H303" i="63"/>
  <c r="G467" i="63"/>
  <c r="G303" i="63"/>
  <c r="F221" i="63"/>
  <c r="F549" i="63"/>
  <c r="G139" i="63"/>
  <c r="G57" i="63"/>
  <c r="G156" i="63"/>
  <c r="F74" i="63"/>
  <c r="F484" i="63"/>
  <c r="H402" i="63"/>
  <c r="F156" i="63"/>
  <c r="F320" i="63"/>
  <c r="F402" i="63"/>
  <c r="G484" i="63"/>
  <c r="G402" i="63"/>
  <c r="H484" i="63"/>
  <c r="F238" i="63"/>
  <c r="G238" i="63"/>
  <c r="G320" i="63"/>
  <c r="H320" i="63"/>
  <c r="F566" i="63"/>
  <c r="H238" i="63"/>
  <c r="H156" i="63"/>
  <c r="H566" i="63"/>
  <c r="G566" i="63"/>
  <c r="H74" i="63"/>
  <c r="G74" i="63"/>
  <c r="H119" i="63"/>
  <c r="H37" i="63"/>
  <c r="G201" i="63"/>
  <c r="F119" i="63"/>
  <c r="H201" i="63"/>
  <c r="G447" i="63"/>
  <c r="F37" i="63"/>
  <c r="F529" i="63"/>
  <c r="F447" i="63"/>
  <c r="G37" i="63"/>
  <c r="H529" i="63"/>
  <c r="G283" i="63"/>
  <c r="F201" i="63"/>
  <c r="H365" i="63"/>
  <c r="H283" i="63"/>
  <c r="F365" i="63"/>
  <c r="H447" i="63"/>
  <c r="G119" i="63"/>
  <c r="G529" i="63"/>
  <c r="G365" i="63"/>
  <c r="F283" i="63"/>
  <c r="F160" i="63"/>
  <c r="H78" i="63"/>
  <c r="H160" i="63"/>
  <c r="G242" i="63"/>
  <c r="G324" i="63"/>
  <c r="F242" i="63"/>
  <c r="G570" i="63"/>
  <c r="H570" i="63"/>
  <c r="G406" i="63"/>
  <c r="H324" i="63"/>
  <c r="H488" i="63"/>
  <c r="H406" i="63"/>
  <c r="F488" i="63"/>
  <c r="F406" i="63"/>
  <c r="H242" i="63"/>
  <c r="F570" i="63"/>
  <c r="G78" i="63"/>
  <c r="G160" i="63"/>
  <c r="G488" i="63"/>
  <c r="F78" i="63"/>
  <c r="F324" i="63"/>
  <c r="G514" i="63"/>
  <c r="G22" i="63"/>
  <c r="H350" i="63"/>
  <c r="G104" i="63"/>
  <c r="F104" i="63"/>
  <c r="H514" i="63"/>
  <c r="H22" i="63"/>
  <c r="H186" i="63"/>
  <c r="G268" i="63"/>
  <c r="H104" i="63"/>
  <c r="F268" i="63"/>
  <c r="F22" i="63"/>
  <c r="H432" i="63"/>
  <c r="H268" i="63"/>
  <c r="G350" i="63"/>
  <c r="F186" i="63"/>
  <c r="F432" i="63"/>
  <c r="G432" i="63"/>
  <c r="F350" i="63"/>
  <c r="F514" i="63"/>
  <c r="G186" i="63"/>
  <c r="F275" i="63"/>
  <c r="G521" i="63"/>
  <c r="G193" i="63"/>
  <c r="H275" i="63"/>
  <c r="G111" i="63"/>
  <c r="G275" i="63"/>
  <c r="G439" i="63"/>
  <c r="F29" i="63"/>
  <c r="F111" i="63"/>
  <c r="H357" i="63"/>
  <c r="F193" i="63"/>
  <c r="G357" i="63"/>
  <c r="F521" i="63"/>
  <c r="H29" i="63"/>
  <c r="F357" i="63"/>
  <c r="H193" i="63"/>
  <c r="G29" i="63"/>
  <c r="H521" i="63"/>
  <c r="H111" i="63"/>
  <c r="H439" i="63"/>
  <c r="F439" i="63"/>
  <c r="H333" i="63"/>
  <c r="F87" i="63"/>
  <c r="G415" i="63"/>
  <c r="H251" i="63"/>
  <c r="H87" i="63"/>
  <c r="G5" i="63"/>
  <c r="F497" i="63"/>
  <c r="F251" i="63"/>
  <c r="F5" i="63"/>
  <c r="G251" i="63"/>
  <c r="G169" i="63"/>
  <c r="G497" i="63"/>
  <c r="G333" i="63"/>
  <c r="F333" i="63"/>
  <c r="H415" i="63"/>
  <c r="H5" i="63"/>
  <c r="H169" i="63"/>
  <c r="H497" i="63"/>
  <c r="F415" i="63"/>
  <c r="G87" i="63"/>
  <c r="F169" i="63"/>
  <c r="G264" i="63"/>
  <c r="G100" i="63"/>
  <c r="F182" i="63"/>
  <c r="G510" i="63"/>
  <c r="H100" i="63"/>
  <c r="H510" i="63"/>
  <c r="H18" i="63"/>
  <c r="H182" i="63"/>
  <c r="F346" i="63"/>
  <c r="F100" i="63"/>
  <c r="H264" i="63"/>
  <c r="G182" i="63"/>
  <c r="F428" i="63"/>
  <c r="G346" i="63"/>
  <c r="F264" i="63"/>
  <c r="H428" i="63"/>
  <c r="H346" i="63"/>
  <c r="G428" i="63"/>
  <c r="F510" i="63"/>
  <c r="G18" i="63"/>
  <c r="F18" i="63"/>
  <c r="H263" i="63"/>
  <c r="G17" i="63"/>
  <c r="G509" i="63"/>
  <c r="F509" i="63"/>
  <c r="F99" i="63"/>
  <c r="F17" i="63"/>
  <c r="H345" i="63"/>
  <c r="H181" i="63"/>
  <c r="G427" i="63"/>
  <c r="F427" i="63"/>
  <c r="F181" i="63"/>
  <c r="H17" i="63"/>
  <c r="G181" i="63"/>
  <c r="H99" i="63"/>
  <c r="G99" i="63"/>
  <c r="F263" i="63"/>
  <c r="G345" i="63"/>
  <c r="H509" i="63"/>
  <c r="G263" i="63"/>
  <c r="F345" i="63"/>
  <c r="H427" i="63"/>
  <c r="G393" i="63"/>
  <c r="F65" i="63"/>
  <c r="G65" i="63"/>
  <c r="G557" i="63"/>
  <c r="F393" i="63"/>
  <c r="H65" i="63"/>
  <c r="F557" i="63"/>
  <c r="F311" i="63"/>
  <c r="G229" i="63"/>
  <c r="H311" i="63"/>
  <c r="F229" i="63"/>
  <c r="G475" i="63"/>
  <c r="F147" i="63"/>
  <c r="H147" i="63"/>
  <c r="H475" i="63"/>
  <c r="H229" i="63"/>
  <c r="H557" i="63"/>
  <c r="F475" i="63"/>
  <c r="G147" i="63"/>
  <c r="G311" i="63"/>
  <c r="H393" i="63"/>
  <c r="G470" i="63"/>
  <c r="H60" i="63"/>
  <c r="H142" i="63"/>
  <c r="G306" i="63"/>
  <c r="G388" i="63"/>
  <c r="G224" i="63"/>
  <c r="G60" i="63"/>
  <c r="H388" i="63"/>
  <c r="F470" i="63"/>
  <c r="F388" i="63"/>
  <c r="H306" i="63"/>
  <c r="F142" i="63"/>
  <c r="G142" i="63"/>
  <c r="F224" i="63"/>
  <c r="F60" i="63"/>
  <c r="H470" i="63"/>
  <c r="G552" i="63"/>
  <c r="F306" i="63"/>
  <c r="F552" i="63"/>
  <c r="H224" i="63"/>
  <c r="H552" i="63"/>
  <c r="G479" i="63"/>
  <c r="G397" i="63"/>
  <c r="F151" i="63"/>
  <c r="H315" i="63"/>
  <c r="G151" i="63"/>
  <c r="H561" i="63"/>
  <c r="F561" i="63"/>
  <c r="G69" i="63"/>
  <c r="F233" i="63"/>
  <c r="H479" i="63"/>
  <c r="H69" i="63"/>
  <c r="G315" i="63"/>
  <c r="F69" i="63"/>
  <c r="H151" i="63"/>
  <c r="F397" i="63"/>
  <c r="H397" i="63"/>
  <c r="G561" i="63"/>
  <c r="G233" i="63"/>
  <c r="F315" i="63"/>
  <c r="F479" i="63"/>
  <c r="H233" i="63"/>
  <c r="G276" i="63"/>
  <c r="H276" i="63"/>
  <c r="G194" i="63"/>
  <c r="H522" i="63"/>
  <c r="F194" i="63"/>
  <c r="F358" i="63"/>
  <c r="G30" i="63"/>
  <c r="F112" i="63"/>
  <c r="H194" i="63"/>
  <c r="F440" i="63"/>
  <c r="H440" i="63"/>
  <c r="H112" i="63"/>
  <c r="H30" i="63"/>
  <c r="F276" i="63"/>
  <c r="F522" i="63"/>
  <c r="H358" i="63"/>
  <c r="G112" i="63"/>
  <c r="G440" i="63"/>
  <c r="G522" i="63"/>
  <c r="F30" i="63"/>
  <c r="G358" i="63"/>
  <c r="F537" i="63"/>
  <c r="F45" i="63"/>
  <c r="F291" i="63"/>
  <c r="F455" i="63"/>
  <c r="G45" i="63"/>
  <c r="F127" i="63"/>
  <c r="G373" i="63"/>
  <c r="F209" i="63"/>
  <c r="H291" i="63"/>
  <c r="F373" i="63"/>
  <c r="G127" i="63"/>
  <c r="G291" i="63"/>
  <c r="G209" i="63"/>
  <c r="G537" i="63"/>
  <c r="H537" i="63"/>
  <c r="G455" i="63"/>
  <c r="H45" i="63"/>
  <c r="H373" i="63"/>
  <c r="H209" i="63"/>
  <c r="H455" i="63"/>
  <c r="H127" i="63"/>
  <c r="H299" i="63" l="1"/>
  <c r="G381" i="63"/>
  <c r="F463" i="63"/>
  <c r="F381" i="63"/>
  <c r="H463" i="63"/>
  <c r="H135" i="63"/>
  <c r="G135" i="63"/>
  <c r="F135" i="63"/>
  <c r="F299" i="63"/>
  <c r="H53" i="63"/>
  <c r="G545" i="63"/>
  <c r="H217" i="63"/>
  <c r="G463" i="63"/>
  <c r="F53" i="63"/>
  <c r="H381" i="63"/>
  <c r="F545" i="63"/>
  <c r="G53" i="63"/>
  <c r="F217" i="63"/>
  <c r="H545" i="63"/>
  <c r="G299" i="63"/>
  <c r="G217" i="63"/>
  <c r="H559" i="63"/>
  <c r="H313" i="63"/>
  <c r="G477" i="63"/>
  <c r="G395" i="63"/>
  <c r="G313" i="63"/>
  <c r="F395" i="63"/>
  <c r="F313" i="63"/>
  <c r="G67" i="63"/>
  <c r="H395" i="63"/>
  <c r="F559" i="63"/>
  <c r="H231" i="63"/>
  <c r="F67" i="63"/>
  <c r="F149" i="63"/>
  <c r="H67" i="63"/>
  <c r="G559" i="63"/>
  <c r="H149" i="63"/>
  <c r="H477" i="63"/>
  <c r="F477" i="63"/>
  <c r="G149" i="63"/>
  <c r="G231" i="63"/>
  <c r="F231" i="63"/>
  <c r="H26" i="63"/>
  <c r="G272" i="63"/>
  <c r="H190" i="63"/>
  <c r="G26" i="63"/>
  <c r="H436" i="63"/>
  <c r="F518" i="63"/>
  <c r="F190" i="63"/>
  <c r="F354" i="63"/>
  <c r="H108" i="63"/>
  <c r="G436" i="63"/>
  <c r="F26" i="63"/>
  <c r="G108" i="63"/>
  <c r="F108" i="63"/>
  <c r="F436" i="63"/>
  <c r="G518" i="63"/>
  <c r="F272" i="63"/>
  <c r="G190" i="63"/>
  <c r="H518" i="63"/>
  <c r="G354" i="63"/>
  <c r="H272" i="63"/>
  <c r="H354" i="63"/>
  <c r="F120" i="63"/>
  <c r="F366" i="63"/>
  <c r="G38" i="63"/>
  <c r="G530" i="63"/>
  <c r="F284" i="63"/>
  <c r="G120" i="63"/>
  <c r="H284" i="63"/>
  <c r="F448" i="63"/>
  <c r="H366" i="63"/>
  <c r="H448" i="63"/>
  <c r="G284" i="63"/>
  <c r="F530" i="63"/>
  <c r="H530" i="63"/>
  <c r="H120" i="63"/>
  <c r="F38" i="63"/>
  <c r="G366" i="63"/>
  <c r="F202" i="63"/>
  <c r="H202" i="63"/>
  <c r="G202" i="63"/>
  <c r="G448" i="63"/>
  <c r="H38" i="63"/>
  <c r="F486" i="63"/>
  <c r="G568" i="63"/>
  <c r="F322" i="63"/>
  <c r="G404" i="63"/>
  <c r="F76" i="63"/>
  <c r="G158" i="63"/>
  <c r="G322" i="63"/>
  <c r="H568" i="63"/>
  <c r="H158" i="63"/>
  <c r="H404" i="63"/>
  <c r="G486" i="63"/>
  <c r="G76" i="63"/>
  <c r="H76" i="63"/>
  <c r="H322" i="63"/>
  <c r="H486" i="63"/>
  <c r="H240" i="63"/>
  <c r="F158" i="63"/>
  <c r="F404" i="63"/>
  <c r="F240" i="63"/>
  <c r="F568" i="63"/>
  <c r="G240" i="63"/>
  <c r="G24" i="63"/>
  <c r="G270" i="63"/>
  <c r="G434" i="63"/>
  <c r="F24" i="63"/>
  <c r="F434" i="63"/>
  <c r="H352" i="63"/>
  <c r="H24" i="63"/>
  <c r="G106" i="63"/>
  <c r="F270" i="63"/>
  <c r="G188" i="63"/>
  <c r="H188" i="63"/>
  <c r="G352" i="63"/>
  <c r="F352" i="63"/>
  <c r="H270" i="63"/>
  <c r="H106" i="63"/>
  <c r="F516" i="63"/>
  <c r="H516" i="63"/>
  <c r="G516" i="63"/>
  <c r="F106" i="63"/>
  <c r="H434" i="63"/>
  <c r="F188" i="63"/>
  <c r="G248" i="63"/>
  <c r="G576" i="63"/>
  <c r="G412" i="63"/>
  <c r="H84" i="63"/>
  <c r="F84" i="63"/>
  <c r="F576" i="63"/>
  <c r="F494" i="63"/>
  <c r="F412" i="63"/>
  <c r="G494" i="63"/>
  <c r="H412" i="63"/>
  <c r="H248" i="63"/>
  <c r="F248" i="63"/>
  <c r="G166" i="63"/>
  <c r="F330" i="63"/>
  <c r="H330" i="63"/>
  <c r="G330" i="63"/>
  <c r="H494" i="63"/>
  <c r="H166" i="63"/>
  <c r="G84" i="63"/>
  <c r="F166" i="63"/>
  <c r="H576" i="63"/>
  <c r="G370" i="63"/>
  <c r="F288" i="63"/>
  <c r="H370" i="63"/>
  <c r="F42" i="63"/>
  <c r="F452" i="63"/>
  <c r="G124" i="63"/>
  <c r="H452" i="63"/>
  <c r="H534" i="63"/>
  <c r="F206" i="63"/>
  <c r="G206" i="63"/>
  <c r="H124" i="63"/>
  <c r="H206" i="63"/>
  <c r="F370" i="63"/>
  <c r="G288" i="63"/>
  <c r="F534" i="63"/>
  <c r="G534" i="63"/>
  <c r="F124" i="63"/>
  <c r="H42" i="63"/>
  <c r="G42" i="63"/>
  <c r="H288" i="63"/>
  <c r="G452" i="63"/>
  <c r="G396" i="63"/>
  <c r="F314" i="63"/>
  <c r="G314" i="63"/>
  <c r="H478" i="63"/>
  <c r="F150" i="63"/>
  <c r="F232" i="63"/>
  <c r="G560" i="63"/>
  <c r="H150" i="63"/>
  <c r="H232" i="63"/>
  <c r="H68" i="63"/>
  <c r="H314" i="63"/>
  <c r="H396" i="63"/>
  <c r="G232" i="63"/>
  <c r="G150" i="63"/>
  <c r="F478" i="63"/>
  <c r="H560" i="63"/>
  <c r="G68" i="63"/>
  <c r="F560" i="63"/>
  <c r="F396" i="63"/>
  <c r="G478" i="63"/>
  <c r="F68" i="63"/>
  <c r="H170" i="63"/>
  <c r="F252" i="63"/>
  <c r="H498" i="63"/>
  <c r="H6" i="63"/>
  <c r="H88" i="63"/>
  <c r="F334" i="63"/>
  <c r="G498" i="63"/>
  <c r="F170" i="63"/>
  <c r="H416" i="63"/>
  <c r="F6" i="63"/>
  <c r="G88" i="63"/>
  <c r="F88" i="63"/>
  <c r="F416" i="63"/>
  <c r="G6" i="63"/>
  <c r="F498" i="63"/>
  <c r="G252" i="63"/>
  <c r="G416" i="63"/>
  <c r="G170" i="63"/>
  <c r="H334" i="63"/>
  <c r="H252" i="63"/>
  <c r="G334" i="63"/>
  <c r="G198" i="63"/>
  <c r="F280" i="63"/>
  <c r="H280" i="63"/>
  <c r="H526" i="63"/>
  <c r="G280" i="63"/>
  <c r="G34" i="63"/>
  <c r="F444" i="63"/>
  <c r="F526" i="63"/>
  <c r="F198" i="63"/>
  <c r="F116" i="63"/>
  <c r="H116" i="63"/>
  <c r="G526" i="63"/>
  <c r="H444" i="63"/>
  <c r="G116" i="63"/>
  <c r="G362" i="63"/>
  <c r="F34" i="63"/>
  <c r="G444" i="63"/>
  <c r="H362" i="63"/>
  <c r="H34" i="63"/>
  <c r="H198" i="63"/>
  <c r="F362" i="63"/>
  <c r="F433" i="63"/>
  <c r="G351" i="63"/>
  <c r="F515" i="63"/>
  <c r="G187" i="63"/>
  <c r="G515" i="63"/>
  <c r="F187" i="63"/>
  <c r="H187" i="63"/>
  <c r="F269" i="63"/>
  <c r="H515" i="63"/>
  <c r="H433" i="63"/>
  <c r="G23" i="63"/>
  <c r="F23" i="63"/>
  <c r="F105" i="63"/>
  <c r="H269" i="63"/>
  <c r="G269" i="63"/>
  <c r="H351" i="63"/>
  <c r="G433" i="63"/>
  <c r="G105" i="63"/>
  <c r="H23" i="63"/>
  <c r="F351" i="63"/>
  <c r="H105" i="63"/>
  <c r="F548" i="63"/>
  <c r="G302" i="63"/>
  <c r="H302" i="63"/>
  <c r="H548" i="63"/>
  <c r="H220" i="63"/>
  <c r="F220" i="63"/>
  <c r="F56" i="63"/>
  <c r="H466" i="63"/>
  <c r="G384" i="63"/>
  <c r="G220" i="63"/>
  <c r="H138" i="63"/>
  <c r="G56" i="63"/>
  <c r="G138" i="63"/>
  <c r="G466" i="63"/>
  <c r="F384" i="63"/>
  <c r="G548" i="63"/>
  <c r="F138" i="63"/>
  <c r="F466" i="63"/>
  <c r="H384" i="63"/>
  <c r="H56" i="63"/>
  <c r="F302" i="63"/>
  <c r="F409" i="63"/>
  <c r="H163" i="63"/>
  <c r="H409" i="63"/>
  <c r="H573" i="63"/>
  <c r="G245" i="63"/>
  <c r="F491" i="63"/>
  <c r="G491" i="63"/>
  <c r="G81" i="63"/>
  <c r="F573" i="63"/>
  <c r="G409" i="63"/>
  <c r="H245" i="63"/>
  <c r="H327" i="63"/>
  <c r="G327" i="63"/>
  <c r="G573" i="63"/>
  <c r="F163" i="63"/>
  <c r="G163" i="63"/>
  <c r="H491" i="63"/>
  <c r="F327" i="63"/>
  <c r="F81" i="63"/>
  <c r="H81" i="63"/>
  <c r="F245" i="63"/>
  <c r="F376" i="63"/>
  <c r="G130" i="63"/>
  <c r="H540" i="63"/>
  <c r="F294" i="63"/>
  <c r="H212" i="63"/>
  <c r="H130" i="63"/>
  <c r="H294" i="63"/>
  <c r="H376" i="63"/>
  <c r="F48" i="63"/>
  <c r="G294" i="63"/>
  <c r="G376" i="63"/>
  <c r="G212" i="63"/>
  <c r="G458" i="63"/>
  <c r="F212" i="63"/>
  <c r="F458" i="63"/>
  <c r="H48" i="63"/>
  <c r="F130" i="63"/>
  <c r="H458" i="63"/>
  <c r="G540" i="63"/>
  <c r="F540" i="63"/>
  <c r="G48" i="63"/>
  <c r="F114" i="63"/>
  <c r="G278" i="63"/>
  <c r="H278" i="63"/>
  <c r="F524" i="63"/>
  <c r="F196" i="63"/>
  <c r="F278" i="63"/>
  <c r="G32" i="63"/>
  <c r="G196" i="63"/>
  <c r="G114" i="63"/>
  <c r="G360" i="63"/>
  <c r="H442" i="63"/>
  <c r="G524" i="63"/>
  <c r="H524" i="63"/>
  <c r="H114" i="63"/>
  <c r="G442" i="63"/>
  <c r="H32" i="63"/>
  <c r="H360" i="63"/>
  <c r="F442" i="63"/>
  <c r="F360" i="63"/>
  <c r="F32" i="63"/>
  <c r="H196" i="63"/>
  <c r="H115" i="63"/>
  <c r="G443" i="63"/>
  <c r="G197" i="63"/>
  <c r="H33" i="63"/>
  <c r="G279" i="63"/>
  <c r="H525" i="63"/>
  <c r="F279" i="63"/>
  <c r="H279" i="63"/>
  <c r="G525" i="63"/>
  <c r="G361" i="63"/>
  <c r="F115" i="63"/>
  <c r="H361" i="63"/>
  <c r="H443" i="63"/>
  <c r="F443" i="63"/>
  <c r="F361" i="63"/>
  <c r="F197" i="63"/>
  <c r="H197" i="63"/>
  <c r="F33" i="63"/>
  <c r="F525" i="63"/>
  <c r="G33" i="63"/>
  <c r="G115" i="63"/>
  <c r="F539" i="63"/>
  <c r="F129" i="63"/>
  <c r="F375" i="63"/>
  <c r="H375" i="63"/>
  <c r="G539" i="63"/>
  <c r="F293" i="63"/>
  <c r="H129" i="63"/>
  <c r="G375" i="63"/>
  <c r="H293" i="63"/>
  <c r="H47" i="63"/>
  <c r="G47" i="63"/>
  <c r="F211" i="63"/>
  <c r="G211" i="63"/>
  <c r="H457" i="63"/>
  <c r="G457" i="63"/>
  <c r="H211" i="63"/>
  <c r="F47" i="63"/>
  <c r="F457" i="63"/>
  <c r="H539" i="63"/>
  <c r="G293" i="63"/>
  <c r="G129" i="63"/>
  <c r="H110" i="63"/>
  <c r="F192" i="63"/>
  <c r="H356" i="63"/>
  <c r="G274" i="63"/>
  <c r="F28" i="63"/>
  <c r="F110" i="63"/>
  <c r="G520" i="63"/>
  <c r="G192" i="63"/>
  <c r="H192" i="63"/>
  <c r="H274" i="63"/>
  <c r="H520" i="63"/>
  <c r="G356" i="63"/>
  <c r="G438" i="63"/>
  <c r="F438" i="63"/>
  <c r="H438" i="63"/>
  <c r="F520" i="63"/>
  <c r="G110" i="63"/>
  <c r="F274" i="63"/>
  <c r="H28" i="63"/>
  <c r="F356" i="63"/>
  <c r="G28" i="63"/>
  <c r="H145" i="63"/>
  <c r="F145" i="63"/>
  <c r="G145" i="63"/>
  <c r="H309" i="63"/>
  <c r="G309" i="63"/>
  <c r="G555" i="63"/>
  <c r="F391" i="63"/>
  <c r="F309" i="63"/>
  <c r="F555" i="63"/>
  <c r="F63" i="63"/>
  <c r="G391" i="63"/>
  <c r="H391" i="63"/>
  <c r="H63" i="63"/>
  <c r="H473" i="63"/>
  <c r="H555" i="63"/>
  <c r="H227" i="63"/>
  <c r="F473" i="63"/>
  <c r="F227" i="63"/>
  <c r="G473" i="63"/>
  <c r="G63" i="63"/>
  <c r="G227" i="63"/>
  <c r="F250" i="63"/>
  <c r="F332" i="63"/>
  <c r="H496" i="63"/>
  <c r="G250" i="63"/>
  <c r="H414" i="63"/>
  <c r="H332" i="63"/>
  <c r="G4" i="63"/>
  <c r="H86" i="63"/>
  <c r="F414" i="63"/>
  <c r="H4" i="63"/>
  <c r="G332" i="63"/>
  <c r="G496" i="63"/>
  <c r="H250" i="63"/>
  <c r="G414" i="63"/>
  <c r="F4" i="63"/>
  <c r="H168" i="63"/>
  <c r="G168" i="63"/>
  <c r="F86" i="63"/>
  <c r="F168" i="63"/>
  <c r="F496" i="63"/>
  <c r="G86" i="63"/>
  <c r="H54" i="63"/>
  <c r="G218" i="63"/>
  <c r="H546" i="63"/>
  <c r="G546" i="63"/>
  <c r="F54" i="63"/>
  <c r="G382" i="63"/>
  <c r="H218" i="63"/>
  <c r="F218" i="63"/>
  <c r="G54" i="63"/>
  <c r="F382" i="63"/>
  <c r="G136" i="63"/>
  <c r="H382" i="63"/>
  <c r="H136" i="63"/>
  <c r="F464" i="63"/>
  <c r="H300" i="63"/>
  <c r="G464" i="63"/>
  <c r="F300" i="63"/>
  <c r="F136" i="63"/>
  <c r="G300" i="63"/>
  <c r="F546" i="63"/>
  <c r="H464" i="63"/>
  <c r="G446" i="63"/>
  <c r="G200" i="63"/>
  <c r="G118" i="63"/>
  <c r="F446" i="63"/>
  <c r="G282" i="63"/>
  <c r="H446" i="63"/>
  <c r="F528" i="63"/>
  <c r="H118" i="63"/>
  <c r="F118" i="63"/>
  <c r="H282" i="63"/>
  <c r="H36" i="63"/>
  <c r="F200" i="63"/>
  <c r="G36" i="63"/>
  <c r="F282" i="63"/>
  <c r="H364" i="63"/>
  <c r="F364" i="63"/>
  <c r="H528" i="63"/>
  <c r="F36" i="63"/>
  <c r="G528" i="63"/>
  <c r="G364" i="63"/>
  <c r="H200" i="63"/>
  <c r="H12" i="63"/>
  <c r="F12" i="63"/>
  <c r="G340" i="63"/>
  <c r="G258" i="63"/>
  <c r="G422" i="63"/>
  <c r="G504" i="63"/>
  <c r="H340" i="63"/>
  <c r="G176" i="63"/>
  <c r="G94" i="63"/>
  <c r="H258" i="63"/>
  <c r="H176" i="63"/>
  <c r="F94" i="63"/>
  <c r="F504" i="63"/>
  <c r="F340" i="63"/>
  <c r="F176" i="63"/>
  <c r="F258" i="63"/>
  <c r="G12" i="63"/>
  <c r="H94" i="63"/>
  <c r="H504" i="63"/>
  <c r="H422" i="63"/>
  <c r="F422" i="63"/>
  <c r="G407" i="63"/>
  <c r="F325" i="63"/>
  <c r="H79" i="63"/>
  <c r="G243" i="63"/>
  <c r="G325" i="63"/>
  <c r="F243" i="63"/>
  <c r="F407" i="63"/>
  <c r="G489" i="63"/>
  <c r="G161" i="63"/>
  <c r="F79" i="63"/>
  <c r="H243" i="63"/>
  <c r="F161" i="63"/>
  <c r="H161" i="63"/>
  <c r="H571" i="63"/>
  <c r="H325" i="63"/>
  <c r="H489" i="63"/>
  <c r="G571" i="63"/>
  <c r="G79" i="63"/>
  <c r="H407" i="63"/>
  <c r="F571" i="63"/>
  <c r="F489" i="63"/>
  <c r="G223" i="63"/>
  <c r="F141" i="63"/>
  <c r="G59" i="63"/>
  <c r="H305" i="63"/>
  <c r="G469" i="63"/>
  <c r="H387" i="63"/>
  <c r="H223" i="63"/>
  <c r="H141" i="63"/>
  <c r="G387" i="63"/>
  <c r="H469" i="63"/>
  <c r="F59" i="63"/>
  <c r="F305" i="63"/>
  <c r="G551" i="63"/>
  <c r="F551" i="63"/>
  <c r="H59" i="63"/>
  <c r="F223" i="63"/>
  <c r="F469" i="63"/>
  <c r="F387" i="63"/>
  <c r="G141" i="63"/>
  <c r="G305" i="63"/>
  <c r="H551" i="63"/>
  <c r="F298" i="63"/>
  <c r="H52" i="63"/>
  <c r="F134" i="63"/>
  <c r="G134" i="63"/>
  <c r="G52" i="63"/>
  <c r="G462" i="63"/>
  <c r="H380" i="63"/>
  <c r="H298" i="63"/>
  <c r="H544" i="63"/>
  <c r="F216" i="63"/>
  <c r="F544" i="63"/>
  <c r="F380" i="63"/>
  <c r="H216" i="63"/>
  <c r="H462" i="63"/>
  <c r="F462" i="63"/>
  <c r="G216" i="63"/>
  <c r="H134" i="63"/>
  <c r="G380" i="63"/>
  <c r="G544" i="63"/>
  <c r="G298" i="63"/>
  <c r="F52" i="63"/>
  <c r="F287" i="63"/>
  <c r="G41" i="63"/>
  <c r="F533" i="63"/>
  <c r="H533" i="63"/>
  <c r="G533" i="63"/>
  <c r="G123" i="63"/>
  <c r="G205" i="63"/>
  <c r="H287" i="63"/>
  <c r="H123" i="63"/>
  <c r="H41" i="63"/>
  <c r="G369" i="63"/>
  <c r="G451" i="63"/>
  <c r="H451" i="63"/>
  <c r="F41" i="63"/>
  <c r="F451" i="63"/>
  <c r="H205" i="63"/>
  <c r="F369" i="63"/>
  <c r="G287" i="63"/>
  <c r="F123" i="63"/>
  <c r="F205" i="63"/>
  <c r="H369" i="63"/>
  <c r="H461" i="63"/>
  <c r="G215" i="63"/>
  <c r="H133" i="63"/>
  <c r="H543" i="63"/>
  <c r="G543" i="63"/>
  <c r="F51" i="63"/>
  <c r="F297" i="63"/>
  <c r="H51" i="63"/>
  <c r="G461" i="63"/>
  <c r="H379" i="63"/>
  <c r="F379" i="63"/>
  <c r="G133" i="63"/>
  <c r="G51" i="63"/>
  <c r="F215" i="63"/>
  <c r="F461" i="63"/>
  <c r="G297" i="63"/>
  <c r="F133" i="63"/>
  <c r="H215" i="63"/>
  <c r="H297" i="63"/>
  <c r="F543" i="63"/>
  <c r="G379" i="63"/>
  <c r="G185" i="63"/>
  <c r="H185" i="63"/>
  <c r="H349" i="63"/>
  <c r="G431" i="63"/>
  <c r="F267" i="63"/>
  <c r="H103" i="63"/>
  <c r="G513" i="63"/>
  <c r="G349" i="63"/>
  <c r="G267" i="63"/>
  <c r="F431" i="63"/>
  <c r="H513" i="63"/>
  <c r="F349" i="63"/>
  <c r="F513" i="63"/>
  <c r="H431" i="63"/>
  <c r="G21" i="63"/>
  <c r="G103" i="63"/>
  <c r="F21" i="63"/>
  <c r="H267" i="63"/>
  <c r="H21" i="63"/>
  <c r="F103" i="63"/>
  <c r="F185" i="63"/>
  <c r="H237" i="63"/>
  <c r="G155" i="63"/>
  <c r="F155" i="63"/>
  <c r="F319" i="63"/>
  <c r="F483" i="63"/>
  <c r="H73" i="63"/>
  <c r="H155" i="63"/>
  <c r="G401" i="63"/>
  <c r="H401" i="63"/>
  <c r="H565" i="63"/>
  <c r="G73" i="63"/>
  <c r="G237" i="63"/>
  <c r="F565" i="63"/>
  <c r="G483" i="63"/>
  <c r="F401" i="63"/>
  <c r="F73" i="63"/>
  <c r="G565" i="63"/>
  <c r="H483" i="63"/>
  <c r="F237" i="63"/>
  <c r="G319" i="63"/>
  <c r="H319" i="63"/>
  <c r="F410" i="63"/>
  <c r="F328" i="63"/>
  <c r="G164" i="63"/>
  <c r="G574" i="63"/>
  <c r="G410" i="63"/>
  <c r="F82" i="63"/>
  <c r="H492" i="63"/>
  <c r="H574" i="63"/>
  <c r="H410" i="63"/>
  <c r="G492" i="63"/>
  <c r="H328" i="63"/>
  <c r="H164" i="63"/>
  <c r="H82" i="63"/>
  <c r="G246" i="63"/>
  <c r="F492" i="63"/>
  <c r="G328" i="63"/>
  <c r="F246" i="63"/>
  <c r="F164" i="63"/>
  <c r="F574" i="63"/>
  <c r="G82" i="63"/>
  <c r="H246" i="63"/>
  <c r="H493" i="63"/>
  <c r="G165" i="63"/>
  <c r="F165" i="63"/>
  <c r="F493" i="63"/>
  <c r="G83" i="63"/>
  <c r="H83" i="63"/>
  <c r="H165" i="63"/>
  <c r="G575" i="63"/>
  <c r="F329" i="63"/>
  <c r="G411" i="63"/>
  <c r="H411" i="63"/>
  <c r="F575" i="63"/>
  <c r="H247" i="63"/>
  <c r="G329" i="63"/>
  <c r="G247" i="63"/>
  <c r="F83" i="63"/>
  <c r="F411" i="63"/>
  <c r="F247" i="63"/>
  <c r="G493" i="63"/>
  <c r="H575" i="63"/>
  <c r="H329" i="63"/>
  <c r="H499" i="63"/>
  <c r="F417" i="63"/>
  <c r="G171" i="63"/>
  <c r="G253" i="63"/>
  <c r="G7" i="63"/>
  <c r="H417" i="63"/>
  <c r="G499" i="63"/>
  <c r="G89" i="63"/>
  <c r="H253" i="63"/>
  <c r="H89" i="63"/>
  <c r="F7" i="63"/>
  <c r="H7" i="63"/>
  <c r="H171" i="63"/>
  <c r="G335" i="63"/>
  <c r="F499" i="63"/>
  <c r="F89" i="63"/>
  <c r="F171" i="63"/>
  <c r="F253" i="63"/>
  <c r="F335" i="63"/>
  <c r="G417" i="63"/>
  <c r="H335" i="63"/>
  <c r="F541" i="63"/>
  <c r="G541" i="63"/>
  <c r="H213" i="63"/>
  <c r="H459" i="63"/>
  <c r="G131" i="63"/>
  <c r="G49" i="63"/>
  <c r="G459" i="63"/>
  <c r="G213" i="63"/>
  <c r="F377" i="63"/>
  <c r="G377" i="63"/>
  <c r="H49" i="63"/>
  <c r="F459" i="63"/>
  <c r="G295" i="63"/>
  <c r="H295" i="63"/>
  <c r="F49" i="63"/>
  <c r="F131" i="63"/>
  <c r="H541" i="63"/>
  <c r="H377" i="63"/>
  <c r="F213" i="63"/>
  <c r="H131" i="63"/>
  <c r="F295" i="63"/>
  <c r="F292" i="63"/>
  <c r="H46" i="63"/>
  <c r="F374" i="63"/>
  <c r="G292" i="63"/>
  <c r="G46" i="63"/>
  <c r="F456" i="63"/>
  <c r="G210" i="63"/>
  <c r="G456" i="63"/>
  <c r="F210" i="63"/>
  <c r="H128" i="63"/>
  <c r="G374" i="63"/>
  <c r="F46" i="63"/>
  <c r="F538" i="63"/>
  <c r="H210" i="63"/>
  <c r="G128" i="63"/>
  <c r="H538" i="63"/>
  <c r="H456" i="63"/>
  <c r="H292" i="63"/>
  <c r="H374" i="63"/>
  <c r="G538" i="63"/>
  <c r="F128" i="63"/>
  <c r="H260" i="63"/>
  <c r="H506" i="63"/>
  <c r="F506" i="63"/>
  <c r="H178" i="63"/>
  <c r="F260" i="63"/>
  <c r="F96" i="63"/>
  <c r="G506" i="63"/>
  <c r="G260" i="63"/>
  <c r="G342" i="63"/>
  <c r="H424" i="63"/>
  <c r="G14" i="63"/>
  <c r="H96" i="63"/>
  <c r="F424" i="63"/>
  <c r="G178" i="63"/>
  <c r="G424" i="63"/>
  <c r="G96" i="63"/>
  <c r="H14" i="63"/>
  <c r="F342" i="63"/>
  <c r="F178" i="63"/>
  <c r="H342" i="63"/>
  <c r="F14" i="63"/>
  <c r="G503" i="63"/>
  <c r="F93" i="63"/>
  <c r="F421" i="63"/>
  <c r="F339" i="63"/>
  <c r="H93" i="63"/>
  <c r="H339" i="63"/>
  <c r="F503" i="63"/>
  <c r="G421" i="63"/>
  <c r="G93" i="63"/>
  <c r="G175" i="63"/>
  <c r="F11" i="63"/>
  <c r="H175" i="63"/>
  <c r="F175" i="63"/>
  <c r="H421" i="63"/>
  <c r="G257" i="63"/>
  <c r="F257" i="63"/>
  <c r="H257" i="63"/>
  <c r="G11" i="63"/>
  <c r="H11" i="63"/>
  <c r="H503" i="63"/>
  <c r="G339" i="63"/>
  <c r="G468" i="63"/>
  <c r="G304" i="63"/>
  <c r="F304" i="63"/>
  <c r="F58" i="63"/>
  <c r="F140" i="63"/>
  <c r="G222" i="63"/>
  <c r="H550" i="63"/>
  <c r="F550" i="63"/>
  <c r="H468" i="63"/>
  <c r="G386" i="63"/>
  <c r="H140" i="63"/>
  <c r="G550" i="63"/>
  <c r="F386" i="63"/>
  <c r="G58" i="63"/>
  <c r="H58" i="63"/>
  <c r="H304" i="63"/>
  <c r="H222" i="63"/>
  <c r="F468" i="63"/>
  <c r="H386" i="63"/>
  <c r="G140" i="63"/>
  <c r="F222" i="63"/>
  <c r="G449" i="63"/>
  <c r="H449" i="63"/>
  <c r="G531" i="63"/>
  <c r="G121" i="63"/>
  <c r="G367" i="63"/>
  <c r="F367" i="63"/>
  <c r="H531" i="63"/>
  <c r="G285" i="63"/>
  <c r="F39" i="63"/>
  <c r="G203" i="63"/>
  <c r="F285" i="63"/>
  <c r="F449" i="63"/>
  <c r="H121" i="63"/>
  <c r="H367" i="63"/>
  <c r="F121" i="63"/>
  <c r="H285" i="63"/>
  <c r="F531" i="63"/>
  <c r="H39" i="63"/>
  <c r="H203" i="63"/>
  <c r="G39" i="63"/>
  <c r="F203" i="63"/>
  <c r="H372" i="63"/>
  <c r="F208" i="63"/>
  <c r="H290" i="63"/>
  <c r="F372" i="63"/>
  <c r="H208" i="63"/>
  <c r="H44" i="63"/>
  <c r="H454" i="63"/>
  <c r="F454" i="63"/>
  <c r="F126" i="63"/>
  <c r="F290" i="63"/>
  <c r="G536" i="63"/>
  <c r="H536" i="63"/>
  <c r="G290" i="63"/>
  <c r="F44" i="63"/>
  <c r="F536" i="63"/>
  <c r="G454" i="63"/>
  <c r="H126" i="63"/>
  <c r="G372" i="63"/>
  <c r="G44" i="63"/>
  <c r="G208" i="63"/>
  <c r="G126" i="63"/>
  <c r="G9" i="63"/>
  <c r="H419" i="63"/>
  <c r="F337" i="63"/>
  <c r="H173" i="63"/>
  <c r="F91" i="63"/>
  <c r="F501" i="63"/>
  <c r="H337" i="63"/>
  <c r="G91" i="63"/>
  <c r="F9" i="63"/>
  <c r="F255" i="63"/>
  <c r="F173" i="63"/>
  <c r="G173" i="63"/>
  <c r="G255" i="63"/>
  <c r="F419" i="63"/>
  <c r="G337" i="63"/>
  <c r="H501" i="63"/>
  <c r="G501" i="63"/>
  <c r="H9" i="63"/>
  <c r="G419" i="63"/>
  <c r="H91" i="63"/>
  <c r="H255" i="63"/>
  <c r="H125" i="63"/>
  <c r="F289" i="63"/>
  <c r="G535" i="63"/>
  <c r="H289" i="63"/>
  <c r="F125" i="63"/>
  <c r="F371" i="63"/>
  <c r="H207" i="63"/>
  <c r="G43" i="63"/>
  <c r="H453" i="63"/>
  <c r="G207" i="63"/>
  <c r="G125" i="63"/>
  <c r="H535" i="63"/>
  <c r="F43" i="63"/>
  <c r="G289" i="63"/>
  <c r="G453" i="63"/>
  <c r="F535" i="63"/>
  <c r="H43" i="63"/>
  <c r="F453" i="63"/>
  <c r="F207" i="63"/>
  <c r="H371" i="63"/>
  <c r="G371" i="63"/>
  <c r="F341" i="63"/>
  <c r="F259" i="63"/>
  <c r="F423" i="63"/>
  <c r="G505" i="63"/>
  <c r="F95" i="63"/>
  <c r="F505" i="63"/>
  <c r="G341" i="63"/>
  <c r="F13" i="63"/>
  <c r="H341" i="63"/>
  <c r="G177" i="63"/>
  <c r="G423" i="63"/>
  <c r="H505" i="63"/>
  <c r="G259" i="63"/>
  <c r="H177" i="63"/>
  <c r="G95" i="63"/>
  <c r="H13" i="63"/>
  <c r="F177" i="63"/>
  <c r="H423" i="63"/>
  <c r="H95" i="63"/>
  <c r="G13" i="63"/>
  <c r="H259" i="63"/>
  <c r="F336" i="63"/>
  <c r="F500" i="63"/>
  <c r="F418" i="63"/>
  <c r="G172" i="63"/>
  <c r="G418" i="63"/>
  <c r="G254" i="63"/>
  <c r="F172" i="63"/>
  <c r="G500" i="63"/>
  <c r="F8" i="63"/>
  <c r="H500" i="63"/>
  <c r="H254" i="63"/>
  <c r="G8" i="63"/>
  <c r="F90" i="63"/>
  <c r="H418" i="63"/>
  <c r="F254" i="63"/>
  <c r="H8" i="63"/>
  <c r="H336" i="63"/>
  <c r="H90" i="63"/>
  <c r="H172" i="63"/>
  <c r="G90" i="63"/>
  <c r="G336" i="63"/>
  <c r="H569" i="63"/>
  <c r="G241" i="63"/>
  <c r="H77" i="63"/>
  <c r="F569" i="63"/>
  <c r="F405" i="63"/>
  <c r="F487" i="63"/>
  <c r="H487" i="63"/>
  <c r="F159" i="63"/>
  <c r="H159" i="63"/>
  <c r="G77" i="63"/>
  <c r="G323" i="63"/>
  <c r="G405" i="63"/>
  <c r="G487" i="63"/>
  <c r="F77" i="63"/>
  <c r="F323" i="63"/>
  <c r="H323" i="63"/>
  <c r="H405" i="63"/>
  <c r="F241" i="63"/>
  <c r="H241" i="63"/>
  <c r="G569" i="63"/>
  <c r="G159" i="63"/>
  <c r="G148" i="63"/>
  <c r="F476" i="63"/>
  <c r="H558" i="63"/>
  <c r="G230" i="63"/>
  <c r="G558" i="63"/>
  <c r="H394" i="63"/>
  <c r="H312" i="63"/>
  <c r="F148" i="63"/>
  <c r="G66" i="63"/>
  <c r="G476" i="63"/>
  <c r="F66" i="63"/>
  <c r="G394" i="63"/>
  <c r="H66" i="63"/>
  <c r="F230" i="63"/>
  <c r="G312" i="63"/>
  <c r="H476" i="63"/>
  <c r="H148" i="63"/>
  <c r="F558" i="63"/>
  <c r="F394" i="63"/>
  <c r="H230" i="63"/>
  <c r="F312" i="63"/>
  <c r="H492" i="48"/>
  <c r="H164" i="48"/>
  <c r="G82" i="48"/>
  <c r="I328" i="48"/>
  <c r="H328" i="48"/>
  <c r="I82" i="48"/>
  <c r="G328" i="48"/>
  <c r="I492" i="48"/>
  <c r="H410" i="48"/>
  <c r="I164" i="48"/>
  <c r="H246" i="48"/>
  <c r="H574" i="48"/>
  <c r="I410" i="48"/>
  <c r="H82" i="48"/>
  <c r="I574" i="48"/>
  <c r="G410" i="48"/>
  <c r="G246" i="48"/>
  <c r="I246" i="48"/>
  <c r="G574" i="48"/>
  <c r="G492" i="48"/>
  <c r="G164" i="48"/>
  <c r="H268" i="49"/>
  <c r="G514" i="49"/>
  <c r="I268" i="47"/>
  <c r="G22" i="49"/>
  <c r="I432" i="47"/>
  <c r="H514" i="47"/>
  <c r="I22" i="47"/>
  <c r="I350" i="47"/>
  <c r="G22" i="47"/>
  <c r="H104" i="49"/>
  <c r="H268" i="47"/>
  <c r="I104" i="49"/>
  <c r="G186" i="49"/>
  <c r="I268" i="49"/>
  <c r="G104" i="49"/>
  <c r="G350" i="47"/>
  <c r="G432" i="49"/>
  <c r="I104" i="47"/>
  <c r="I186" i="49"/>
  <c r="H350" i="47"/>
  <c r="I432" i="49"/>
  <c r="G186" i="47"/>
  <c r="H432" i="47"/>
  <c r="I514" i="49"/>
  <c r="G268" i="47"/>
  <c r="G514" i="47"/>
  <c r="H350" i="49"/>
  <c r="H186" i="47"/>
  <c r="G350" i="49"/>
  <c r="G104" i="47"/>
  <c r="H514" i="49"/>
  <c r="H432" i="49"/>
  <c r="I350" i="49"/>
  <c r="H22" i="49"/>
  <c r="H104" i="47"/>
  <c r="I514" i="47"/>
  <c r="I186" i="47"/>
  <c r="G268" i="49"/>
  <c r="H186" i="49"/>
  <c r="G432" i="47"/>
  <c r="I22" i="49"/>
  <c r="H22" i="47"/>
  <c r="I105" i="47"/>
  <c r="I187" i="47"/>
  <c r="H105" i="49"/>
  <c r="G23" i="49"/>
  <c r="H187" i="49"/>
  <c r="I433" i="47"/>
  <c r="G187" i="47"/>
  <c r="I351" i="47"/>
  <c r="I269" i="47"/>
  <c r="G433" i="47"/>
  <c r="I515" i="47"/>
  <c r="H105" i="47"/>
  <c r="G515" i="47"/>
  <c r="H269" i="49"/>
  <c r="I433" i="49"/>
  <c r="I187" i="49"/>
  <c r="G351" i="49"/>
  <c r="I351" i="49"/>
  <c r="G187" i="49"/>
  <c r="G515" i="49"/>
  <c r="I23" i="49"/>
  <c r="H23" i="47"/>
  <c r="G433" i="49"/>
  <c r="I269" i="49"/>
  <c r="G269" i="47"/>
  <c r="H187" i="47"/>
  <c r="G269" i="49"/>
  <c r="H269" i="47"/>
  <c r="H351" i="49"/>
  <c r="G105" i="49"/>
  <c r="I105" i="49"/>
  <c r="H433" i="49"/>
  <c r="I23" i="47"/>
  <c r="H515" i="49"/>
  <c r="H515" i="47"/>
  <c r="H433" i="47"/>
  <c r="H23" i="49"/>
  <c r="H351" i="47"/>
  <c r="G105" i="47"/>
  <c r="I515" i="49"/>
  <c r="G351" i="47"/>
  <c r="G23" i="47"/>
  <c r="H443" i="47"/>
  <c r="I361" i="49"/>
  <c r="H361" i="47"/>
  <c r="I33" i="47"/>
  <c r="G361" i="49"/>
  <c r="H33" i="49"/>
  <c r="I115" i="49"/>
  <c r="H197" i="49"/>
  <c r="G279" i="49"/>
  <c r="I33" i="49"/>
  <c r="H115" i="49"/>
  <c r="H33" i="47"/>
  <c r="I115" i="47"/>
  <c r="I197" i="49"/>
  <c r="G443" i="49"/>
  <c r="I443" i="49"/>
  <c r="G33" i="49"/>
  <c r="G33" i="47"/>
  <c r="H525" i="49"/>
  <c r="G279" i="47"/>
  <c r="G361" i="47"/>
  <c r="H443" i="49"/>
  <c r="G115" i="49"/>
  <c r="G197" i="47"/>
  <c r="H361" i="49"/>
  <c r="G525" i="49"/>
  <c r="I197" i="47"/>
  <c r="H525" i="47"/>
  <c r="I361" i="47"/>
  <c r="G525" i="47"/>
  <c r="G115" i="47"/>
  <c r="H279" i="47"/>
  <c r="I525" i="49"/>
  <c r="I279" i="47"/>
  <c r="G443" i="47"/>
  <c r="I525" i="47"/>
  <c r="I279" i="49"/>
  <c r="G197" i="49"/>
  <c r="H279" i="49"/>
  <c r="H197" i="47"/>
  <c r="H115" i="47"/>
  <c r="I443" i="47"/>
  <c r="H434" i="49"/>
  <c r="G516" i="47"/>
  <c r="G106" i="47"/>
  <c r="I352" i="47"/>
  <c r="H270" i="49"/>
  <c r="G516" i="49"/>
  <c r="I24" i="49"/>
  <c r="I516" i="47"/>
  <c r="H270" i="47"/>
  <c r="G270" i="49"/>
  <c r="G24" i="49"/>
  <c r="G352" i="49"/>
  <c r="G24" i="47"/>
  <c r="I270" i="49"/>
  <c r="G434" i="49"/>
  <c r="H352" i="47"/>
  <c r="I270" i="47"/>
  <c r="H188" i="47"/>
  <c r="H106" i="47"/>
  <c r="H24" i="49"/>
  <c r="I434" i="47"/>
  <c r="I434" i="49"/>
  <c r="I106" i="47"/>
  <c r="G270" i="47"/>
  <c r="I352" i="49"/>
  <c r="I106" i="49"/>
  <c r="G434" i="47"/>
  <c r="H188" i="49"/>
  <c r="I188" i="49"/>
  <c r="I516" i="49"/>
  <c r="H434" i="47"/>
  <c r="H24" i="47"/>
  <c r="H516" i="47"/>
  <c r="H352" i="49"/>
  <c r="G188" i="47"/>
  <c r="G106" i="49"/>
  <c r="I24" i="47"/>
  <c r="I188" i="47"/>
  <c r="H516" i="49"/>
  <c r="H106" i="49"/>
  <c r="G188" i="49"/>
  <c r="G352" i="47"/>
  <c r="G439" i="47"/>
  <c r="I29" i="47"/>
  <c r="G275" i="47"/>
  <c r="G521" i="47"/>
  <c r="G111" i="49"/>
  <c r="H193" i="49"/>
  <c r="H275" i="47"/>
  <c r="G29" i="47"/>
  <c r="H111" i="49"/>
  <c r="I357" i="47"/>
  <c r="G357" i="47"/>
  <c r="I521" i="49"/>
  <c r="G193" i="49"/>
  <c r="H357" i="47"/>
  <c r="H357" i="49"/>
  <c r="I439" i="49"/>
  <c r="H29" i="49"/>
  <c r="G193" i="47"/>
  <c r="H111" i="47"/>
  <c r="I193" i="49"/>
  <c r="H521" i="47"/>
  <c r="I357" i="49"/>
  <c r="G521" i="49"/>
  <c r="I111" i="47"/>
  <c r="H521" i="49"/>
  <c r="G29" i="49"/>
  <c r="H193" i="47"/>
  <c r="I275" i="49"/>
  <c r="H29" i="47"/>
  <c r="I193" i="47"/>
  <c r="I275" i="47"/>
  <c r="I111" i="49"/>
  <c r="G111" i="47"/>
  <c r="G357" i="49"/>
  <c r="G439" i="49"/>
  <c r="H439" i="47"/>
  <c r="I439" i="47"/>
  <c r="G275" i="49"/>
  <c r="H439" i="49"/>
  <c r="H275" i="49"/>
  <c r="I29" i="49"/>
  <c r="I521" i="47"/>
  <c r="G487" i="47"/>
  <c r="H77" i="47"/>
  <c r="G405" i="49"/>
  <c r="I405" i="49"/>
  <c r="G159" i="49"/>
  <c r="I569" i="49"/>
  <c r="H159" i="47"/>
  <c r="H323" i="47"/>
  <c r="G241" i="47"/>
  <c r="H569" i="47"/>
  <c r="G323" i="47"/>
  <c r="I241" i="47"/>
  <c r="G159" i="47"/>
  <c r="G77" i="47"/>
  <c r="I323" i="49"/>
  <c r="H487" i="47"/>
  <c r="H241" i="49"/>
  <c r="H159" i="49"/>
  <c r="H323" i="49"/>
  <c r="G241" i="49"/>
  <c r="G569" i="49"/>
  <c r="I159" i="49"/>
  <c r="H569" i="49"/>
  <c r="H405" i="49"/>
  <c r="G487" i="49"/>
  <c r="G323" i="49"/>
  <c r="I323" i="47"/>
  <c r="I487" i="47"/>
  <c r="I77" i="49"/>
  <c r="I77" i="47"/>
  <c r="H405" i="47"/>
  <c r="I569" i="47"/>
  <c r="I405" i="47"/>
  <c r="I487" i="49"/>
  <c r="I159" i="47"/>
  <c r="H487" i="49"/>
  <c r="G405" i="47"/>
  <c r="G569" i="47"/>
  <c r="H241" i="47"/>
  <c r="H77" i="49"/>
  <c r="I241" i="49"/>
  <c r="G77" i="49"/>
  <c r="H28" i="49"/>
  <c r="H28" i="47"/>
  <c r="G438" i="47"/>
  <c r="H274" i="49"/>
  <c r="I356" i="49"/>
  <c r="G192" i="49"/>
  <c r="I192" i="49"/>
  <c r="I438" i="47"/>
  <c r="G192" i="47"/>
  <c r="G274" i="49"/>
  <c r="G520" i="49"/>
  <c r="I520" i="47"/>
  <c r="I356" i="47"/>
  <c r="G110" i="49"/>
  <c r="G356" i="49"/>
  <c r="G274" i="47"/>
  <c r="H438" i="47"/>
  <c r="G110" i="47"/>
  <c r="H192" i="47"/>
  <c r="G28" i="47"/>
  <c r="G28" i="49"/>
  <c r="H110" i="47"/>
  <c r="I520" i="49"/>
  <c r="H520" i="47"/>
  <c r="H110" i="49"/>
  <c r="I110" i="47"/>
  <c r="I274" i="49"/>
  <c r="I274" i="47"/>
  <c r="H192" i="49"/>
  <c r="G356" i="47"/>
  <c r="H356" i="49"/>
  <c r="G438" i="49"/>
  <c r="I28" i="47"/>
  <c r="I28" i="49"/>
  <c r="I438" i="49"/>
  <c r="I110" i="49"/>
  <c r="H356" i="47"/>
  <c r="H274" i="47"/>
  <c r="H438" i="49"/>
  <c r="H520" i="49"/>
  <c r="I192" i="47"/>
  <c r="G520" i="47"/>
  <c r="I359" i="47"/>
  <c r="H359" i="47"/>
  <c r="H441" i="47"/>
  <c r="I277" i="49"/>
  <c r="G31" i="47"/>
  <c r="G359" i="47"/>
  <c r="G523" i="49"/>
  <c r="G441" i="49"/>
  <c r="H195" i="49"/>
  <c r="I523" i="47"/>
  <c r="H441" i="49"/>
  <c r="H31" i="49"/>
  <c r="G113" i="49"/>
  <c r="H277" i="47"/>
  <c r="I359" i="49"/>
  <c r="I113" i="47"/>
  <c r="I277" i="47"/>
  <c r="I195" i="47"/>
  <c r="I31" i="49"/>
  <c r="H195" i="47"/>
  <c r="H113" i="49"/>
  <c r="G31" i="49"/>
  <c r="G359" i="49"/>
  <c r="I195" i="49"/>
  <c r="G113" i="47"/>
  <c r="I523" i="49"/>
  <c r="G441" i="47"/>
  <c r="G277" i="47"/>
  <c r="G523" i="47"/>
  <c r="H359" i="49"/>
  <c r="H31" i="47"/>
  <c r="H277" i="49"/>
  <c r="I441" i="49"/>
  <c r="I113" i="49"/>
  <c r="G195" i="47"/>
  <c r="I31" i="47"/>
  <c r="H523" i="47"/>
  <c r="G195" i="49"/>
  <c r="H113" i="47"/>
  <c r="H523" i="49"/>
  <c r="G277" i="49"/>
  <c r="I441" i="47"/>
  <c r="H1473" i="42"/>
  <c r="G1555" i="42"/>
  <c r="G1637" i="42"/>
  <c r="I2047" i="42"/>
  <c r="H1391" i="42"/>
  <c r="I1883" i="42"/>
  <c r="H2047" i="42"/>
  <c r="G1309" i="42"/>
  <c r="I1309" i="42"/>
  <c r="G1883" i="42"/>
  <c r="G1391" i="42"/>
  <c r="I1965" i="42"/>
  <c r="H1637" i="42"/>
  <c r="G2047" i="42"/>
  <c r="H1555" i="42"/>
  <c r="H1309" i="42"/>
  <c r="I1473" i="42"/>
  <c r="H1965" i="42"/>
  <c r="G1965" i="42"/>
  <c r="G1801" i="42"/>
  <c r="H1883" i="42"/>
  <c r="G1473" i="42"/>
  <c r="I1555" i="42"/>
  <c r="H1719" i="42"/>
  <c r="I1637" i="42"/>
  <c r="I1801" i="42"/>
  <c r="I1719" i="42"/>
  <c r="H1801" i="42"/>
  <c r="I1391" i="42"/>
  <c r="G1719" i="42"/>
  <c r="H1716" i="42"/>
  <c r="G1880" i="42"/>
  <c r="G1306" i="42"/>
  <c r="I1470" i="42"/>
  <c r="H1798" i="42"/>
  <c r="I1880" i="42"/>
  <c r="H1880" i="42"/>
  <c r="I2044" i="42"/>
  <c r="G1470" i="42"/>
  <c r="H1470" i="42"/>
  <c r="H1962" i="42"/>
  <c r="I1798" i="42"/>
  <c r="H2044" i="42"/>
  <c r="I1634" i="42"/>
  <c r="G1798" i="42"/>
  <c r="H1306" i="42"/>
  <c r="H1634" i="42"/>
  <c r="I1962" i="42"/>
  <c r="G1716" i="42"/>
  <c r="I1306" i="42"/>
  <c r="I1716" i="42"/>
  <c r="G1388" i="42"/>
  <c r="H1552" i="42"/>
  <c r="I1552" i="42"/>
  <c r="G1552" i="42"/>
  <c r="H1388" i="42"/>
  <c r="G2044" i="42"/>
  <c r="G1962" i="42"/>
  <c r="G1634" i="42"/>
  <c r="I1388" i="42"/>
  <c r="H141" i="47"/>
  <c r="G469" i="49"/>
  <c r="H305" i="47"/>
  <c r="H223" i="47"/>
  <c r="G59" i="49"/>
  <c r="H387" i="47"/>
  <c r="H305" i="49"/>
  <c r="H469" i="49"/>
  <c r="G305" i="47"/>
  <c r="G223" i="49"/>
  <c r="I59" i="47"/>
  <c r="H59" i="47"/>
  <c r="H141" i="49"/>
  <c r="I223" i="49"/>
  <c r="G141" i="49"/>
  <c r="I305" i="47"/>
  <c r="G141" i="47"/>
  <c r="G551" i="47"/>
  <c r="I387" i="49"/>
  <c r="I305" i="49"/>
  <c r="I141" i="47"/>
  <c r="H387" i="49"/>
  <c r="I223" i="47"/>
  <c r="H59" i="49"/>
  <c r="I59" i="49"/>
  <c r="G387" i="47"/>
  <c r="I551" i="47"/>
  <c r="G387" i="49"/>
  <c r="H223" i="49"/>
  <c r="H551" i="49"/>
  <c r="G223" i="47"/>
  <c r="G59" i="47"/>
  <c r="G551" i="49"/>
  <c r="I469" i="49"/>
  <c r="G305" i="49"/>
  <c r="I551" i="49"/>
  <c r="H469" i="47"/>
  <c r="G469" i="47"/>
  <c r="I387" i="47"/>
  <c r="I141" i="49"/>
  <c r="I469" i="47"/>
  <c r="H551" i="47"/>
  <c r="I245" i="47"/>
  <c r="I573" i="49"/>
  <c r="I81" i="47"/>
  <c r="G409" i="49"/>
  <c r="I409" i="47"/>
  <c r="H491" i="47"/>
  <c r="I573" i="47"/>
  <c r="G573" i="47"/>
  <c r="I491" i="49"/>
  <c r="I409" i="49"/>
  <c r="H245" i="47"/>
  <c r="H81" i="49"/>
  <c r="I491" i="47"/>
  <c r="H245" i="49"/>
  <c r="H573" i="49"/>
  <c r="G491" i="47"/>
  <c r="H409" i="49"/>
  <c r="H327" i="49"/>
  <c r="G327" i="49"/>
  <c r="G245" i="47"/>
  <c r="H491" i="49"/>
  <c r="I327" i="49"/>
  <c r="I81" i="49"/>
  <c r="G81" i="49"/>
  <c r="I163" i="47"/>
  <c r="H163" i="47"/>
  <c r="G327" i="47"/>
  <c r="G81" i="47"/>
  <c r="H81" i="47"/>
  <c r="G409" i="47"/>
  <c r="G573" i="49"/>
  <c r="G491" i="49"/>
  <c r="I245" i="49"/>
  <c r="H409" i="47"/>
  <c r="H573" i="47"/>
  <c r="G163" i="47"/>
  <c r="G163" i="49"/>
  <c r="G245" i="49"/>
  <c r="H327" i="47"/>
  <c r="H163" i="49"/>
  <c r="I163" i="49"/>
  <c r="I327" i="47"/>
  <c r="I1477" i="42"/>
  <c r="I2051" i="42"/>
  <c r="G1395" i="42"/>
  <c r="I1887" i="42"/>
  <c r="I1313" i="42"/>
  <c r="G1559" i="42"/>
  <c r="I1805" i="42"/>
  <c r="H1477" i="42"/>
  <c r="G1641" i="42"/>
  <c r="G1723" i="42"/>
  <c r="I1395" i="42"/>
  <c r="H1395" i="42"/>
  <c r="G1313" i="42"/>
  <c r="G2051" i="42"/>
  <c r="H1969" i="42"/>
  <c r="I1559" i="42"/>
  <c r="I1641" i="42"/>
  <c r="G1887" i="42"/>
  <c r="G1969" i="42"/>
  <c r="G1805" i="42"/>
  <c r="H1805" i="42"/>
  <c r="I1969" i="42"/>
  <c r="H1887" i="42"/>
  <c r="H2051" i="42"/>
  <c r="H1723" i="42"/>
  <c r="I1723" i="42"/>
  <c r="H1313" i="42"/>
  <c r="G1477" i="42"/>
  <c r="H1559" i="42"/>
  <c r="H1641" i="42"/>
  <c r="I314" i="48"/>
  <c r="G478" i="48"/>
  <c r="H232" i="48"/>
  <c r="H150" i="48"/>
  <c r="H478" i="48"/>
  <c r="I232" i="48"/>
  <c r="I150" i="48"/>
  <c r="I396" i="48"/>
  <c r="H560" i="48"/>
  <c r="H396" i="48"/>
  <c r="G396" i="48"/>
  <c r="G560" i="48"/>
  <c r="G232" i="48"/>
  <c r="I68" i="48"/>
  <c r="H68" i="48"/>
  <c r="I560" i="48"/>
  <c r="G68" i="48"/>
  <c r="G314" i="48"/>
  <c r="I478" i="48"/>
  <c r="G150" i="48"/>
  <c r="H314" i="48"/>
  <c r="H1579" i="42"/>
  <c r="H1743" i="42"/>
  <c r="I1497" i="42"/>
  <c r="I1333" i="42"/>
  <c r="I1825" i="42"/>
  <c r="I1415" i="42"/>
  <c r="I1907" i="42"/>
  <c r="H1497" i="42"/>
  <c r="H1415" i="42"/>
  <c r="G1333" i="42"/>
  <c r="H1661" i="42"/>
  <c r="I1989" i="42"/>
  <c r="H1907" i="42"/>
  <c r="I1579" i="42"/>
  <c r="I1661" i="42"/>
  <c r="G1251" i="42"/>
  <c r="G1989" i="42"/>
  <c r="H1333" i="42"/>
  <c r="G1907" i="42"/>
  <c r="H1251" i="42"/>
  <c r="G1497" i="42"/>
  <c r="G1415" i="42"/>
  <c r="H1989" i="42"/>
  <c r="G1743" i="42"/>
  <c r="H1825" i="42"/>
  <c r="I1251" i="42"/>
  <c r="I1743" i="42"/>
  <c r="G1661" i="42"/>
  <c r="G1579" i="42"/>
  <c r="G1825" i="42"/>
  <c r="H1250" i="42"/>
  <c r="G1906" i="42"/>
  <c r="H1414" i="42"/>
  <c r="H1496" i="42"/>
  <c r="H1578" i="42"/>
  <c r="H1988" i="42"/>
  <c r="H1824" i="42"/>
  <c r="G1660" i="42"/>
  <c r="I1988" i="42"/>
  <c r="H1742" i="42"/>
  <c r="I1496" i="42"/>
  <c r="I1742" i="42"/>
  <c r="H1906" i="42"/>
  <c r="G1988" i="42"/>
  <c r="I1414" i="42"/>
  <c r="G1824" i="42"/>
  <c r="I1824" i="42"/>
  <c r="G1496" i="42"/>
  <c r="G1578" i="42"/>
  <c r="I1660" i="42"/>
  <c r="G1742" i="42"/>
  <c r="G1414" i="42"/>
  <c r="G1332" i="42"/>
  <c r="I1578" i="42"/>
  <c r="I1250" i="42"/>
  <c r="H1660" i="42"/>
  <c r="H1332" i="42"/>
  <c r="I1332" i="42"/>
  <c r="G1250" i="42"/>
  <c r="I1906" i="42"/>
  <c r="I499" i="49"/>
  <c r="H7" i="49"/>
  <c r="H335" i="49"/>
  <c r="H89" i="49"/>
  <c r="H253" i="49"/>
  <c r="G335" i="47"/>
  <c r="I335" i="49"/>
  <c r="I253" i="47"/>
  <c r="G89" i="49"/>
  <c r="I7" i="49"/>
  <c r="H417" i="49"/>
  <c r="I253" i="49"/>
  <c r="G417" i="47"/>
  <c r="I417" i="47"/>
  <c r="I171" i="47"/>
  <c r="H253" i="47"/>
  <c r="G335" i="49"/>
  <c r="G417" i="49"/>
  <c r="I499" i="47"/>
  <c r="I335" i="47"/>
  <c r="G171" i="47"/>
  <c r="H335" i="47"/>
  <c r="H171" i="47"/>
  <c r="I171" i="49"/>
  <c r="G171" i="49"/>
  <c r="H7" i="47"/>
  <c r="H89" i="47"/>
  <c r="G7" i="47"/>
  <c r="H499" i="47"/>
  <c r="G7" i="49"/>
  <c r="H499" i="49"/>
  <c r="I89" i="47"/>
  <c r="I417" i="49"/>
  <c r="G253" i="49"/>
  <c r="G499" i="47"/>
  <c r="I89" i="49"/>
  <c r="H417" i="47"/>
  <c r="G499" i="49"/>
  <c r="G89" i="47"/>
  <c r="H171" i="49"/>
  <c r="I7" i="47"/>
  <c r="G253" i="47"/>
  <c r="G344" i="47"/>
  <c r="G98" i="47"/>
  <c r="G508" i="47"/>
  <c r="H16" i="47"/>
  <c r="G508" i="49"/>
  <c r="I262" i="47"/>
  <c r="G262" i="49"/>
  <c r="I508" i="49"/>
  <c r="I344" i="47"/>
  <c r="I426" i="47"/>
  <c r="I508" i="47"/>
  <c r="I262" i="49"/>
  <c r="G16" i="49"/>
  <c r="H180" i="49"/>
  <c r="I180" i="47"/>
  <c r="H344" i="49"/>
  <c r="I16" i="47"/>
  <c r="H16" i="49"/>
  <c r="H180" i="47"/>
  <c r="H262" i="47"/>
  <c r="I98" i="49"/>
  <c r="G344" i="49"/>
  <c r="H508" i="49"/>
  <c r="H262" i="49"/>
  <c r="G426" i="47"/>
  <c r="I98" i="47"/>
  <c r="H508" i="47"/>
  <c r="H426" i="49"/>
  <c r="I426" i="49"/>
  <c r="G16" i="47"/>
  <c r="G180" i="49"/>
  <c r="H344" i="47"/>
  <c r="G180" i="47"/>
  <c r="G262" i="47"/>
  <c r="G426" i="49"/>
  <c r="I344" i="49"/>
  <c r="G98" i="49"/>
  <c r="H426" i="47"/>
  <c r="H98" i="49"/>
  <c r="I180" i="49"/>
  <c r="I16" i="49"/>
  <c r="H98" i="47"/>
  <c r="I93" i="47"/>
  <c r="H339" i="49"/>
  <c r="I503" i="47"/>
  <c r="G421" i="49"/>
  <c r="G503" i="47"/>
  <c r="I421" i="47"/>
  <c r="H257" i="47"/>
  <c r="I93" i="49"/>
  <c r="H257" i="49"/>
  <c r="I503" i="49"/>
  <c r="I339" i="49"/>
  <c r="I175" i="49"/>
  <c r="H421" i="47"/>
  <c r="H421" i="49"/>
  <c r="H503" i="47"/>
  <c r="I421" i="49"/>
  <c r="I11" i="47"/>
  <c r="I257" i="47"/>
  <c r="G11" i="47"/>
  <c r="H93" i="49"/>
  <c r="G339" i="49"/>
  <c r="H11" i="49"/>
  <c r="G339" i="47"/>
  <c r="I11" i="49"/>
  <c r="I257" i="49"/>
  <c r="I339" i="47"/>
  <c r="G11" i="49"/>
  <c r="I175" i="47"/>
  <c r="G257" i="49"/>
  <c r="H503" i="49"/>
  <c r="G175" i="47"/>
  <c r="G93" i="47"/>
  <c r="G257" i="47"/>
  <c r="H93" i="47"/>
  <c r="G421" i="47"/>
  <c r="G503" i="49"/>
  <c r="H11" i="47"/>
  <c r="H175" i="49"/>
  <c r="G93" i="49"/>
  <c r="H339" i="47"/>
  <c r="H175" i="47"/>
  <c r="G175" i="49"/>
  <c r="H273" i="49"/>
  <c r="I355" i="47"/>
  <c r="I27" i="47"/>
  <c r="I191" i="47"/>
  <c r="I437" i="47"/>
  <c r="H355" i="47"/>
  <c r="G191" i="47"/>
  <c r="I109" i="49"/>
  <c r="G27" i="47"/>
  <c r="H437" i="49"/>
  <c r="I519" i="47"/>
  <c r="H437" i="47"/>
  <c r="H273" i="47"/>
  <c r="I109" i="47"/>
  <c r="H109" i="47"/>
  <c r="H109" i="49"/>
  <c r="G273" i="47"/>
  <c r="G437" i="49"/>
  <c r="I519" i="49"/>
  <c r="H355" i="49"/>
  <c r="G273" i="49"/>
  <c r="I273" i="49"/>
  <c r="I355" i="49"/>
  <c r="G355" i="49"/>
  <c r="H191" i="49"/>
  <c r="H191" i="47"/>
  <c r="H519" i="47"/>
  <c r="G437" i="47"/>
  <c r="G109" i="47"/>
  <c r="G355" i="47"/>
  <c r="H519" i="49"/>
  <c r="I27" i="49"/>
  <c r="G519" i="49"/>
  <c r="I191" i="49"/>
  <c r="G191" i="49"/>
  <c r="G109" i="49"/>
  <c r="H27" i="47"/>
  <c r="H27" i="49"/>
  <c r="I437" i="49"/>
  <c r="I273" i="47"/>
  <c r="G519" i="47"/>
  <c r="G27" i="49"/>
  <c r="G266" i="48"/>
  <c r="I184" i="48"/>
  <c r="G348" i="48"/>
  <c r="I266" i="48"/>
  <c r="G430" i="48"/>
  <c r="H512" i="48"/>
  <c r="H20" i="48"/>
  <c r="I512" i="48"/>
  <c r="G184" i="48"/>
  <c r="H266" i="48"/>
  <c r="G20" i="48"/>
  <c r="H102" i="48"/>
  <c r="G512" i="48"/>
  <c r="I102" i="48"/>
  <c r="I20" i="48"/>
  <c r="I348" i="48"/>
  <c r="H430" i="48"/>
  <c r="I430" i="48"/>
  <c r="H184" i="48"/>
  <c r="G102" i="48"/>
  <c r="H348" i="48"/>
  <c r="I277" i="48"/>
  <c r="I113" i="48"/>
  <c r="I359" i="48"/>
  <c r="I195" i="48"/>
  <c r="H277" i="48"/>
  <c r="I523" i="48"/>
  <c r="H31" i="48"/>
  <c r="G31" i="48"/>
  <c r="G113" i="48"/>
  <c r="H359" i="48"/>
  <c r="G277" i="48"/>
  <c r="H441" i="48"/>
  <c r="H113" i="48"/>
  <c r="I31" i="48"/>
  <c r="H523" i="48"/>
  <c r="G523" i="48"/>
  <c r="H195" i="48"/>
  <c r="G195" i="48"/>
  <c r="I441" i="48"/>
  <c r="G359" i="48"/>
  <c r="G441" i="48"/>
  <c r="G10" i="48"/>
  <c r="I174" i="48"/>
  <c r="G256" i="48"/>
  <c r="H256" i="48"/>
  <c r="I502" i="48"/>
  <c r="I420" i="48"/>
  <c r="I92" i="48"/>
  <c r="H502" i="48"/>
  <c r="H174" i="48"/>
  <c r="H10" i="48"/>
  <c r="H338" i="48"/>
  <c r="G420" i="48"/>
  <c r="I338" i="48"/>
  <c r="H92" i="48"/>
  <c r="G338" i="48"/>
  <c r="G174" i="48"/>
  <c r="G92" i="48"/>
  <c r="G502" i="48"/>
  <c r="I256" i="48"/>
  <c r="H420" i="48"/>
  <c r="I10" i="48"/>
  <c r="I93" i="48"/>
  <c r="I11" i="48"/>
  <c r="H175" i="48"/>
  <c r="I175" i="48"/>
  <c r="H257" i="48"/>
  <c r="G257" i="48"/>
  <c r="I503" i="48"/>
  <c r="I421" i="48"/>
  <c r="G503" i="48"/>
  <c r="I257" i="48"/>
  <c r="G175" i="48"/>
  <c r="G421" i="48"/>
  <c r="H11" i="48"/>
  <c r="I339" i="48"/>
  <c r="G339" i="48"/>
  <c r="H339" i="48"/>
  <c r="H503" i="48"/>
  <c r="G93" i="48"/>
  <c r="H93" i="48"/>
  <c r="G11" i="48"/>
  <c r="H421" i="48"/>
  <c r="G411" i="47"/>
  <c r="G165" i="47"/>
  <c r="G83" i="47"/>
  <c r="I247" i="49"/>
  <c r="G83" i="49"/>
  <c r="G165" i="49"/>
  <c r="I411" i="49"/>
  <c r="H83" i="49"/>
  <c r="H247" i="47"/>
  <c r="I411" i="47"/>
  <c r="I329" i="47"/>
  <c r="G411" i="49"/>
  <c r="H247" i="49"/>
  <c r="I83" i="47"/>
  <c r="H329" i="49"/>
  <c r="I575" i="47"/>
  <c r="G247" i="47"/>
  <c r="H575" i="49"/>
  <c r="H575" i="47"/>
  <c r="H165" i="49"/>
  <c r="H165" i="47"/>
  <c r="G575" i="47"/>
  <c r="I83" i="49"/>
  <c r="I575" i="49"/>
  <c r="I165" i="49"/>
  <c r="I493" i="47"/>
  <c r="G329" i="47"/>
  <c r="G247" i="49"/>
  <c r="I329" i="49"/>
  <c r="I247" i="47"/>
  <c r="H493" i="49"/>
  <c r="G493" i="47"/>
  <c r="I493" i="49"/>
  <c r="I165" i="47"/>
  <c r="H493" i="47"/>
  <c r="H411" i="49"/>
  <c r="H329" i="47"/>
  <c r="H83" i="47"/>
  <c r="G329" i="49"/>
  <c r="H411" i="47"/>
  <c r="G493" i="49"/>
  <c r="G575" i="49"/>
  <c r="G487" i="48"/>
  <c r="I77" i="48"/>
  <c r="G159" i="48"/>
  <c r="G405" i="48"/>
  <c r="I405" i="48"/>
  <c r="H323" i="48"/>
  <c r="H241" i="48"/>
  <c r="I159" i="48"/>
  <c r="G241" i="48"/>
  <c r="H159" i="48"/>
  <c r="I241" i="48"/>
  <c r="H405" i="48"/>
  <c r="G77" i="48"/>
  <c r="H77" i="48"/>
  <c r="I569" i="48"/>
  <c r="G323" i="48"/>
  <c r="I323" i="48"/>
  <c r="H487" i="48"/>
  <c r="G569" i="48"/>
  <c r="I487" i="48"/>
  <c r="H569" i="48"/>
  <c r="G1817" i="42"/>
  <c r="H1571" i="42"/>
  <c r="H1899" i="42"/>
  <c r="I1243" i="42"/>
  <c r="I1981" i="42"/>
  <c r="H1243" i="42"/>
  <c r="G1325" i="42"/>
  <c r="G1735" i="42"/>
  <c r="G1243" i="42"/>
  <c r="H1981" i="42"/>
  <c r="H1407" i="42"/>
  <c r="I1325" i="42"/>
  <c r="G1899" i="42"/>
  <c r="G1653" i="42"/>
  <c r="I1899" i="42"/>
  <c r="I1571" i="42"/>
  <c r="G1981" i="42"/>
  <c r="I1735" i="42"/>
  <c r="I1817" i="42"/>
  <c r="H1735" i="42"/>
  <c r="G1489" i="42"/>
  <c r="I1407" i="42"/>
  <c r="H1489" i="42"/>
  <c r="I1653" i="42"/>
  <c r="H1653" i="42"/>
  <c r="H1817" i="42"/>
  <c r="H1325" i="42"/>
  <c r="G1407" i="42"/>
  <c r="I1489" i="42"/>
  <c r="G1571" i="42"/>
  <c r="I1650" i="42"/>
  <c r="G1240" i="42"/>
  <c r="I1322" i="42"/>
  <c r="H1486" i="42"/>
  <c r="G1404" i="42"/>
  <c r="I1404" i="42"/>
  <c r="H1322" i="42"/>
  <c r="G1896" i="42"/>
  <c r="I1732" i="42"/>
  <c r="I1240" i="42"/>
  <c r="H1240" i="42"/>
  <c r="G1322" i="42"/>
  <c r="I1814" i="42"/>
  <c r="G1732" i="42"/>
  <c r="G1486" i="42"/>
  <c r="H1814" i="42"/>
  <c r="H1732" i="42"/>
  <c r="I1896" i="42"/>
  <c r="H1568" i="42"/>
  <c r="H1404" i="42"/>
  <c r="H1650" i="42"/>
  <c r="G1814" i="42"/>
  <c r="G1568" i="42"/>
  <c r="I1486" i="42"/>
  <c r="G1978" i="42"/>
  <c r="H1896" i="42"/>
  <c r="I1568" i="42"/>
  <c r="I1978" i="42"/>
  <c r="G1650" i="42"/>
  <c r="H1978" i="42"/>
  <c r="I177" i="47"/>
  <c r="H341" i="49"/>
  <c r="H423" i="49"/>
  <c r="H177" i="47"/>
  <c r="H95" i="49"/>
  <c r="I259" i="47"/>
  <c r="I341" i="47"/>
  <c r="G505" i="47"/>
  <c r="H423" i="47"/>
  <c r="I259" i="49"/>
  <c r="H505" i="47"/>
  <c r="G341" i="49"/>
  <c r="I505" i="49"/>
  <c r="G505" i="49"/>
  <c r="I423" i="49"/>
  <c r="G13" i="47"/>
  <c r="H505" i="49"/>
  <c r="I95" i="47"/>
  <c r="I505" i="47"/>
  <c r="G177" i="47"/>
  <c r="I13" i="47"/>
  <c r="G341" i="47"/>
  <c r="G95" i="47"/>
  <c r="H259" i="47"/>
  <c r="G259" i="49"/>
  <c r="H341" i="47"/>
  <c r="G95" i="49"/>
  <c r="H95" i="47"/>
  <c r="G259" i="47"/>
  <c r="I13" i="49"/>
  <c r="I95" i="49"/>
  <c r="I423" i="47"/>
  <c r="H177" i="49"/>
  <c r="I177" i="49"/>
  <c r="G177" i="49"/>
  <c r="H13" i="47"/>
  <c r="H259" i="49"/>
  <c r="I341" i="49"/>
  <c r="G13" i="49"/>
  <c r="G423" i="49"/>
  <c r="G423" i="47"/>
  <c r="H13" i="49"/>
  <c r="H256" i="47"/>
  <c r="H92" i="47"/>
  <c r="I10" i="47"/>
  <c r="I256" i="49"/>
  <c r="G420" i="47"/>
  <c r="G256" i="47"/>
  <c r="H256" i="49"/>
  <c r="H420" i="47"/>
  <c r="I502" i="47"/>
  <c r="H10" i="47"/>
  <c r="G256" i="49"/>
  <c r="I502" i="49"/>
  <c r="I174" i="49"/>
  <c r="G10" i="49"/>
  <c r="H420" i="49"/>
  <c r="H502" i="47"/>
  <c r="G338" i="49"/>
  <c r="H174" i="47"/>
  <c r="H92" i="49"/>
  <c r="I92" i="47"/>
  <c r="I338" i="49"/>
  <c r="H338" i="49"/>
  <c r="I420" i="49"/>
  <c r="I256" i="47"/>
  <c r="I92" i="49"/>
  <c r="G502" i="49"/>
  <c r="G420" i="49"/>
  <c r="G92" i="47"/>
  <c r="I10" i="49"/>
  <c r="G174" i="49"/>
  <c r="G10" i="47"/>
  <c r="G338" i="47"/>
  <c r="I174" i="47"/>
  <c r="G174" i="47"/>
  <c r="H174" i="49"/>
  <c r="H338" i="47"/>
  <c r="G502" i="47"/>
  <c r="G92" i="49"/>
  <c r="I338" i="47"/>
  <c r="H502" i="49"/>
  <c r="H10" i="49"/>
  <c r="I420" i="47"/>
  <c r="H97" i="47"/>
  <c r="H507" i="49"/>
  <c r="I261" i="49"/>
  <c r="H97" i="49"/>
  <c r="I179" i="49"/>
  <c r="G261" i="47"/>
  <c r="I343" i="47"/>
  <c r="H179" i="47"/>
  <c r="G343" i="49"/>
  <c r="H179" i="49"/>
  <c r="I15" i="49"/>
  <c r="H343" i="49"/>
  <c r="I97" i="47"/>
  <c r="H507" i="47"/>
  <c r="I425" i="47"/>
  <c r="I507" i="49"/>
  <c r="G15" i="47"/>
  <c r="G261" i="49"/>
  <c r="G179" i="49"/>
  <c r="I15" i="47"/>
  <c r="G425" i="49"/>
  <c r="G507" i="47"/>
  <c r="G179" i="47"/>
  <c r="I261" i="47"/>
  <c r="H15" i="49"/>
  <c r="H261" i="47"/>
  <c r="H425" i="49"/>
  <c r="I179" i="47"/>
  <c r="G507" i="49"/>
  <c r="H425" i="47"/>
  <c r="H261" i="49"/>
  <c r="G97" i="47"/>
  <c r="G343" i="47"/>
  <c r="I343" i="49"/>
  <c r="G15" i="49"/>
  <c r="H15" i="47"/>
  <c r="I507" i="47"/>
  <c r="H343" i="47"/>
  <c r="I97" i="49"/>
  <c r="I425" i="49"/>
  <c r="G425" i="47"/>
  <c r="G97" i="49"/>
  <c r="I2049" i="42"/>
  <c r="G1803" i="42"/>
  <c r="I1557" i="42"/>
  <c r="H1721" i="42"/>
  <c r="G1475" i="42"/>
  <c r="H1311" i="42"/>
  <c r="I1475" i="42"/>
  <c r="I1885" i="42"/>
  <c r="G1967" i="42"/>
  <c r="G1721" i="42"/>
  <c r="H1475" i="42"/>
  <c r="H1639" i="42"/>
  <c r="G2049" i="42"/>
  <c r="G1311" i="42"/>
  <c r="H1885" i="42"/>
  <c r="H1393" i="42"/>
  <c r="H2049" i="42"/>
  <c r="G1639" i="42"/>
  <c r="G1393" i="42"/>
  <c r="H1803" i="42"/>
  <c r="I1393" i="42"/>
  <c r="G1885" i="42"/>
  <c r="G1557" i="42"/>
  <c r="I1721" i="42"/>
  <c r="I1311" i="42"/>
  <c r="H1967" i="42"/>
  <c r="I1639" i="42"/>
  <c r="I1803" i="42"/>
  <c r="I1967" i="42"/>
  <c r="H1557" i="42"/>
  <c r="G509" i="47"/>
  <c r="H181" i="47"/>
  <c r="G345" i="49"/>
  <c r="G181" i="49"/>
  <c r="G99" i="47"/>
  <c r="H345" i="47"/>
  <c r="G17" i="47"/>
  <c r="I345" i="47"/>
  <c r="I263" i="47"/>
  <c r="I509" i="47"/>
  <c r="H345" i="49"/>
  <c r="H509" i="49"/>
  <c r="H263" i="49"/>
  <c r="I263" i="49"/>
  <c r="I345" i="49"/>
  <c r="G181" i="47"/>
  <c r="G263" i="47"/>
  <c r="G509" i="49"/>
  <c r="H17" i="49"/>
  <c r="I99" i="47"/>
  <c r="H263" i="47"/>
  <c r="H509" i="47"/>
  <c r="H17" i="47"/>
  <c r="H99" i="49"/>
  <c r="I99" i="49"/>
  <c r="I427" i="49"/>
  <c r="I427" i="47"/>
  <c r="I17" i="47"/>
  <c r="G99" i="49"/>
  <c r="I181" i="47"/>
  <c r="H181" i="49"/>
  <c r="H427" i="49"/>
  <c r="G345" i="47"/>
  <c r="G427" i="49"/>
  <c r="I509" i="49"/>
  <c r="G17" i="49"/>
  <c r="I181" i="49"/>
  <c r="G263" i="49"/>
  <c r="I17" i="49"/>
  <c r="G427" i="47"/>
  <c r="H99" i="47"/>
  <c r="H427" i="47"/>
  <c r="I19" i="49"/>
  <c r="H19" i="47"/>
  <c r="H429" i="47"/>
  <c r="I429" i="49"/>
  <c r="G511" i="49"/>
  <c r="G265" i="47"/>
  <c r="I183" i="47"/>
  <c r="I511" i="47"/>
  <c r="H183" i="49"/>
  <c r="I265" i="47"/>
  <c r="G19" i="49"/>
  <c r="H183" i="47"/>
  <c r="I101" i="49"/>
  <c r="I511" i="49"/>
  <c r="G429" i="47"/>
  <c r="H347" i="47"/>
  <c r="G511" i="47"/>
  <c r="I101" i="47"/>
  <c r="H265" i="49"/>
  <c r="G347" i="47"/>
  <c r="I429" i="47"/>
  <c r="I347" i="49"/>
  <c r="G265" i="49"/>
  <c r="G183" i="49"/>
  <c r="G101" i="47"/>
  <c r="H101" i="49"/>
  <c r="G101" i="49"/>
  <c r="G347" i="49"/>
  <c r="H101" i="47"/>
  <c r="G429" i="49"/>
  <c r="H265" i="47"/>
  <c r="G183" i="47"/>
  <c r="I265" i="49"/>
  <c r="H511" i="47"/>
  <c r="I19" i="47"/>
  <c r="H347" i="49"/>
  <c r="I347" i="47"/>
  <c r="H19" i="49"/>
  <c r="H429" i="49"/>
  <c r="I183" i="49"/>
  <c r="H511" i="49"/>
  <c r="G19" i="47"/>
  <c r="I266" i="49"/>
  <c r="G266" i="49"/>
  <c r="I348" i="47"/>
  <c r="I430" i="47"/>
  <c r="I102" i="47"/>
  <c r="H348" i="47"/>
  <c r="H512" i="47"/>
  <c r="G348" i="47"/>
  <c r="G184" i="47"/>
  <c r="I102" i="49"/>
  <c r="H266" i="49"/>
  <c r="I266" i="47"/>
  <c r="H430" i="49"/>
  <c r="I512" i="49"/>
  <c r="I184" i="49"/>
  <c r="H266" i="47"/>
  <c r="H20" i="49"/>
  <c r="I184" i="47"/>
  <c r="H102" i="49"/>
  <c r="G20" i="49"/>
  <c r="I512" i="47"/>
  <c r="G20" i="47"/>
  <c r="H348" i="49"/>
  <c r="G512" i="49"/>
  <c r="G102" i="47"/>
  <c r="H430" i="47"/>
  <c r="H184" i="49"/>
  <c r="G348" i="49"/>
  <c r="G430" i="49"/>
  <c r="G430" i="47"/>
  <c r="G102" i="49"/>
  <c r="I20" i="49"/>
  <c r="I348" i="49"/>
  <c r="H102" i="47"/>
  <c r="G266" i="47"/>
  <c r="I20" i="47"/>
  <c r="G512" i="47"/>
  <c r="I430" i="49"/>
  <c r="H512" i="49"/>
  <c r="H184" i="47"/>
  <c r="H20" i="47"/>
  <c r="G184" i="49"/>
  <c r="G170" i="47"/>
  <c r="I334" i="47"/>
  <c r="G498" i="49"/>
  <c r="H498" i="47"/>
  <c r="G334" i="49"/>
  <c r="H252" i="49"/>
  <c r="H88" i="49"/>
  <c r="I416" i="49"/>
  <c r="I170" i="49"/>
  <c r="I6" i="49"/>
  <c r="H416" i="47"/>
  <c r="I416" i="47"/>
  <c r="H88" i="47"/>
  <c r="G498" i="47"/>
  <c r="G88" i="49"/>
  <c r="H6" i="49"/>
  <c r="I88" i="47"/>
  <c r="I498" i="49"/>
  <c r="G88" i="47"/>
  <c r="H252" i="47"/>
  <c r="G6" i="47"/>
  <c r="I334" i="49"/>
  <c r="I88" i="49"/>
  <c r="H170" i="49"/>
  <c r="G334" i="47"/>
  <c r="G252" i="47"/>
  <c r="I252" i="49"/>
  <c r="I252" i="47"/>
  <c r="G170" i="49"/>
  <c r="H170" i="47"/>
  <c r="H416" i="49"/>
  <c r="H334" i="47"/>
  <c r="G416" i="49"/>
  <c r="I170" i="47"/>
  <c r="H498" i="49"/>
  <c r="G252" i="49"/>
  <c r="I498" i="47"/>
  <c r="G416" i="47"/>
  <c r="G6" i="49"/>
  <c r="H6" i="47"/>
  <c r="H334" i="49"/>
  <c r="I6" i="47"/>
  <c r="I96" i="48"/>
  <c r="G424" i="48"/>
  <c r="H96" i="48"/>
  <c r="H342" i="48"/>
  <c r="G96" i="48"/>
  <c r="H424" i="48"/>
  <c r="H506" i="48"/>
  <c r="I424" i="48"/>
  <c r="I260" i="48"/>
  <c r="G342" i="48"/>
  <c r="I14" i="48"/>
  <c r="I178" i="48"/>
  <c r="G260" i="48"/>
  <c r="G14" i="48"/>
  <c r="I506" i="48"/>
  <c r="H14" i="48"/>
  <c r="H178" i="48"/>
  <c r="G506" i="48"/>
  <c r="I342" i="48"/>
  <c r="H260" i="48"/>
  <c r="G178" i="48"/>
  <c r="G354" i="48"/>
  <c r="G518" i="48"/>
  <c r="G26" i="48"/>
  <c r="I354" i="48"/>
  <c r="H354" i="48"/>
  <c r="H26" i="48"/>
  <c r="G108" i="48"/>
  <c r="I190" i="48"/>
  <c r="G190" i="48"/>
  <c r="H518" i="48"/>
  <c r="H190" i="48"/>
  <c r="I518" i="48"/>
  <c r="I272" i="48"/>
  <c r="H272" i="48"/>
  <c r="I26" i="48"/>
  <c r="H108" i="48"/>
  <c r="H436" i="48"/>
  <c r="I436" i="48"/>
  <c r="I108" i="48"/>
  <c r="G272" i="48"/>
  <c r="G436" i="48"/>
  <c r="I194" i="48"/>
  <c r="G30" i="48"/>
  <c r="G522" i="48"/>
  <c r="H358" i="48"/>
  <c r="G276" i="48"/>
  <c r="H30" i="48"/>
  <c r="G194" i="48"/>
  <c r="I440" i="48"/>
  <c r="H522" i="48"/>
  <c r="I358" i="48"/>
  <c r="H112" i="48"/>
  <c r="G112" i="48"/>
  <c r="I522" i="48"/>
  <c r="H440" i="48"/>
  <c r="I30" i="48"/>
  <c r="I112" i="48"/>
  <c r="G358" i="48"/>
  <c r="H276" i="48"/>
  <c r="G440" i="48"/>
  <c r="H194" i="48"/>
  <c r="I276" i="48"/>
  <c r="G78" i="49"/>
  <c r="H406" i="47"/>
  <c r="H324" i="47"/>
  <c r="I242" i="49"/>
  <c r="G406" i="47"/>
  <c r="I160" i="49"/>
  <c r="I570" i="49"/>
  <c r="G160" i="49"/>
  <c r="H324" i="49"/>
  <c r="I160" i="47"/>
  <c r="I406" i="47"/>
  <c r="I78" i="49"/>
  <c r="I324" i="49"/>
  <c r="H242" i="47"/>
  <c r="H406" i="49"/>
  <c r="G488" i="49"/>
  <c r="I78" i="47"/>
  <c r="I488" i="47"/>
  <c r="I488" i="49"/>
  <c r="H488" i="47"/>
  <c r="H160" i="47"/>
  <c r="G570" i="47"/>
  <c r="I406" i="49"/>
  <c r="G488" i="47"/>
  <c r="G324" i="47"/>
  <c r="H78" i="47"/>
  <c r="G324" i="49"/>
  <c r="H570" i="49"/>
  <c r="H488" i="49"/>
  <c r="I324" i="47"/>
  <c r="G78" i="47"/>
  <c r="H160" i="49"/>
  <c r="G406" i="49"/>
  <c r="H570" i="47"/>
  <c r="G242" i="49"/>
  <c r="G242" i="47"/>
  <c r="I570" i="47"/>
  <c r="G570" i="49"/>
  <c r="H242" i="49"/>
  <c r="G160" i="47"/>
  <c r="I242" i="47"/>
  <c r="H78" i="49"/>
  <c r="H68" i="47"/>
  <c r="G396" i="47"/>
  <c r="H560" i="49"/>
  <c r="H150" i="47"/>
  <c r="I150" i="49"/>
  <c r="H560" i="47"/>
  <c r="I396" i="49"/>
  <c r="H68" i="49"/>
  <c r="G68" i="49"/>
  <c r="I560" i="47"/>
  <c r="H396" i="49"/>
  <c r="H396" i="47"/>
  <c r="G314" i="49"/>
  <c r="I478" i="47"/>
  <c r="I68" i="47"/>
  <c r="G232" i="47"/>
  <c r="G314" i="47"/>
  <c r="G232" i="49"/>
  <c r="G478" i="49"/>
  <c r="H478" i="49"/>
  <c r="G560" i="47"/>
  <c r="I396" i="47"/>
  <c r="G396" i="49"/>
  <c r="I560" i="49"/>
  <c r="I314" i="49"/>
  <c r="G68" i="47"/>
  <c r="G150" i="49"/>
  <c r="H314" i="49"/>
  <c r="H232" i="49"/>
  <c r="I232" i="49"/>
  <c r="I478" i="49"/>
  <c r="I68" i="49"/>
  <c r="G150" i="47"/>
  <c r="H478" i="47"/>
  <c r="H150" i="49"/>
  <c r="I150" i="47"/>
  <c r="G478" i="47"/>
  <c r="H232" i="47"/>
  <c r="I314" i="47"/>
  <c r="G560" i="49"/>
  <c r="H314" i="47"/>
  <c r="I232" i="47"/>
  <c r="H1389" i="42"/>
  <c r="H1881" i="42"/>
  <c r="H1635" i="42"/>
  <c r="H1471" i="42"/>
  <c r="G1799" i="42"/>
  <c r="I2045" i="42"/>
  <c r="G1963" i="42"/>
  <c r="I1881" i="42"/>
  <c r="H1307" i="42"/>
  <c r="I1553" i="42"/>
  <c r="I1635" i="42"/>
  <c r="I1307" i="42"/>
  <c r="G2045" i="42"/>
  <c r="I1471" i="42"/>
  <c r="G1389" i="42"/>
  <c r="G1307" i="42"/>
  <c r="G1717" i="42"/>
  <c r="G1635" i="42"/>
  <c r="G1881" i="42"/>
  <c r="I1799" i="42"/>
  <c r="H1799" i="42"/>
  <c r="H1553" i="42"/>
  <c r="I1963" i="42"/>
  <c r="G1471" i="42"/>
  <c r="H1717" i="42"/>
  <c r="G1553" i="42"/>
  <c r="H2045" i="42"/>
  <c r="I1717" i="42"/>
  <c r="H1963" i="42"/>
  <c r="I1389" i="42"/>
  <c r="H1494" i="42"/>
  <c r="H1986" i="42"/>
  <c r="G1330" i="42"/>
  <c r="G1658" i="42"/>
  <c r="H1658" i="42"/>
  <c r="H1822" i="42"/>
  <c r="I1248" i="42"/>
  <c r="H1412" i="42"/>
  <c r="G1822" i="42"/>
  <c r="G1412" i="42"/>
  <c r="I1412" i="42"/>
  <c r="I1330" i="42"/>
  <c r="I1822" i="42"/>
  <c r="I1986" i="42"/>
  <c r="I1576" i="42"/>
  <c r="H1330" i="42"/>
  <c r="G1740" i="42"/>
  <c r="G1576" i="42"/>
  <c r="I1494" i="42"/>
  <c r="I1658" i="42"/>
  <c r="G1494" i="42"/>
  <c r="H1740" i="42"/>
  <c r="G1986" i="42"/>
  <c r="H1248" i="42"/>
  <c r="G1248" i="42"/>
  <c r="H1904" i="42"/>
  <c r="G1904" i="42"/>
  <c r="H1576" i="42"/>
  <c r="I1740" i="42"/>
  <c r="I1904" i="42"/>
  <c r="G1402" i="42"/>
  <c r="G1648" i="42"/>
  <c r="H1976" i="42"/>
  <c r="H1894" i="42"/>
  <c r="H1730" i="42"/>
  <c r="I1812" i="42"/>
  <c r="G1730" i="42"/>
  <c r="H1238" i="42"/>
  <c r="I1402" i="42"/>
  <c r="G1976" i="42"/>
  <c r="G1566" i="42"/>
  <c r="I1976" i="42"/>
  <c r="H1566" i="42"/>
  <c r="I1566" i="42"/>
  <c r="G1812" i="42"/>
  <c r="G1320" i="42"/>
  <c r="G1894" i="42"/>
  <c r="I1894" i="42"/>
  <c r="H1484" i="42"/>
  <c r="G1484" i="42"/>
  <c r="I1238" i="42"/>
  <c r="I1484" i="42"/>
  <c r="H1402" i="42"/>
  <c r="I1730" i="42"/>
  <c r="I1320" i="42"/>
  <c r="H1320" i="42"/>
  <c r="H1812" i="42"/>
  <c r="H1648" i="42"/>
  <c r="G1238" i="42"/>
  <c r="I1648" i="42"/>
  <c r="I82" i="49"/>
  <c r="G328" i="47"/>
  <c r="I246" i="47"/>
  <c r="G246" i="49"/>
  <c r="H246" i="49"/>
  <c r="I82" i="47"/>
  <c r="I410" i="47"/>
  <c r="H82" i="49"/>
  <c r="I328" i="49"/>
  <c r="G164" i="49"/>
  <c r="I492" i="49"/>
  <c r="I410" i="49"/>
  <c r="I492" i="47"/>
  <c r="H492" i="47"/>
  <c r="G82" i="47"/>
  <c r="I164" i="49"/>
  <c r="H246" i="47"/>
  <c r="G246" i="47"/>
  <c r="I164" i="47"/>
  <c r="H328" i="47"/>
  <c r="H492" i="49"/>
  <c r="H82" i="47"/>
  <c r="G492" i="47"/>
  <c r="G164" i="47"/>
  <c r="H164" i="47"/>
  <c r="H164" i="49"/>
  <c r="G574" i="47"/>
  <c r="H574" i="49"/>
  <c r="G574" i="49"/>
  <c r="H574" i="47"/>
  <c r="H410" i="47"/>
  <c r="H328" i="49"/>
  <c r="G82" i="49"/>
  <c r="G410" i="49"/>
  <c r="G328" i="49"/>
  <c r="I574" i="49"/>
  <c r="G410" i="47"/>
  <c r="H410" i="49"/>
  <c r="G492" i="49"/>
  <c r="I574" i="47"/>
  <c r="I246" i="49"/>
  <c r="I328" i="47"/>
  <c r="G510" i="49"/>
  <c r="H510" i="47"/>
  <c r="H18" i="47"/>
  <c r="G18" i="47"/>
  <c r="I18" i="49"/>
  <c r="G182" i="49"/>
  <c r="I428" i="49"/>
  <c r="H182" i="47"/>
  <c r="I510" i="47"/>
  <c r="I100" i="47"/>
  <c r="I510" i="49"/>
  <c r="G100" i="47"/>
  <c r="I264" i="49"/>
  <c r="I100" i="49"/>
  <c r="G264" i="47"/>
  <c r="H100" i="47"/>
  <c r="G100" i="49"/>
  <c r="I264" i="47"/>
  <c r="I428" i="47"/>
  <c r="G18" i="49"/>
  <c r="G510" i="47"/>
  <c r="H100" i="49"/>
  <c r="G182" i="47"/>
  <c r="G264" i="49"/>
  <c r="G346" i="47"/>
  <c r="H428" i="49"/>
  <c r="G428" i="47"/>
  <c r="H18" i="49"/>
  <c r="H346" i="47"/>
  <c r="H428" i="47"/>
  <c r="G346" i="49"/>
  <c r="I182" i="47"/>
  <c r="H510" i="49"/>
  <c r="G428" i="49"/>
  <c r="I182" i="49"/>
  <c r="H182" i="49"/>
  <c r="H264" i="47"/>
  <c r="I346" i="47"/>
  <c r="I18" i="47"/>
  <c r="H346" i="49"/>
  <c r="I346" i="49"/>
  <c r="H264" i="49"/>
  <c r="I513" i="49"/>
  <c r="I185" i="47"/>
  <c r="G267" i="49"/>
  <c r="H513" i="47"/>
  <c r="G21" i="47"/>
  <c r="G349" i="47"/>
  <c r="I21" i="49"/>
  <c r="G103" i="49"/>
  <c r="H103" i="49"/>
  <c r="H267" i="47"/>
  <c r="H267" i="49"/>
  <c r="H185" i="49"/>
  <c r="I349" i="49"/>
  <c r="H21" i="47"/>
  <c r="I513" i="47"/>
  <c r="G431" i="47"/>
  <c r="G21" i="49"/>
  <c r="I103" i="47"/>
  <c r="I431" i="47"/>
  <c r="I185" i="49"/>
  <c r="I431" i="49"/>
  <c r="G185" i="47"/>
  <c r="I103" i="49"/>
  <c r="G349" i="49"/>
  <c r="I267" i="47"/>
  <c r="I21" i="47"/>
  <c r="I267" i="49"/>
  <c r="H349" i="49"/>
  <c r="H513" i="49"/>
  <c r="G513" i="47"/>
  <c r="H185" i="47"/>
  <c r="H349" i="47"/>
  <c r="G513" i="49"/>
  <c r="H103" i="47"/>
  <c r="G431" i="49"/>
  <c r="H431" i="49"/>
  <c r="H21" i="49"/>
  <c r="H431" i="47"/>
  <c r="I349" i="47"/>
  <c r="G103" i="47"/>
  <c r="G267" i="47"/>
  <c r="G185" i="49"/>
  <c r="H1253" i="42"/>
  <c r="I1335" i="42"/>
  <c r="I1909" i="42"/>
  <c r="H1417" i="42"/>
  <c r="H1335" i="42"/>
  <c r="H1581" i="42"/>
  <c r="G1581" i="42"/>
  <c r="G1335" i="42"/>
  <c r="G1991" i="42"/>
  <c r="I1499" i="42"/>
  <c r="G1499" i="42"/>
  <c r="I1253" i="42"/>
  <c r="H1499" i="42"/>
  <c r="H1827" i="42"/>
  <c r="H1745" i="42"/>
  <c r="H1909" i="42"/>
  <c r="G1827" i="42"/>
  <c r="G1253" i="42"/>
  <c r="I1745" i="42"/>
  <c r="H1991" i="42"/>
  <c r="G1745" i="42"/>
  <c r="G1909" i="42"/>
  <c r="I1991" i="42"/>
  <c r="G1663" i="42"/>
  <c r="I1417" i="42"/>
  <c r="I1581" i="42"/>
  <c r="G1417" i="42"/>
  <c r="H1663" i="42"/>
  <c r="I1663" i="42"/>
  <c r="I1827" i="42"/>
  <c r="I176" i="48"/>
  <c r="H12" i="48"/>
  <c r="G94" i="48"/>
  <c r="G422" i="48"/>
  <c r="H340" i="48"/>
  <c r="I258" i="48"/>
  <c r="G176" i="48"/>
  <c r="H94" i="48"/>
  <c r="I422" i="48"/>
  <c r="H504" i="48"/>
  <c r="G504" i="48"/>
  <c r="I94" i="48"/>
  <c r="H176" i="48"/>
  <c r="I12" i="48"/>
  <c r="I504" i="48"/>
  <c r="G12" i="48"/>
  <c r="H258" i="48"/>
  <c r="H422" i="48"/>
  <c r="G258" i="48"/>
  <c r="I340" i="48"/>
  <c r="G340" i="48"/>
  <c r="G274" i="48"/>
  <c r="H356" i="48"/>
  <c r="I192" i="48"/>
  <c r="G192" i="48"/>
  <c r="H438" i="48"/>
  <c r="I520" i="48"/>
  <c r="H192" i="48"/>
  <c r="H520" i="48"/>
  <c r="G438" i="48"/>
  <c r="G28" i="48"/>
  <c r="I356" i="48"/>
  <c r="I110" i="48"/>
  <c r="G520" i="48"/>
  <c r="I28" i="48"/>
  <c r="H274" i="48"/>
  <c r="H28" i="48"/>
  <c r="H110" i="48"/>
  <c r="G110" i="48"/>
  <c r="G356" i="48"/>
  <c r="I438" i="48"/>
  <c r="I274" i="48"/>
  <c r="H1731" i="42"/>
  <c r="H1403" i="42"/>
  <c r="G1649" i="42"/>
  <c r="I1403" i="42"/>
  <c r="G1895" i="42"/>
  <c r="G1813" i="42"/>
  <c r="I1731" i="42"/>
  <c r="H1567" i="42"/>
  <c r="H1321" i="42"/>
  <c r="G1239" i="42"/>
  <c r="G1403" i="42"/>
  <c r="H1239" i="42"/>
  <c r="G1977" i="42"/>
  <c r="G1567" i="42"/>
  <c r="H1895" i="42"/>
  <c r="G1321" i="42"/>
  <c r="H1813" i="42"/>
  <c r="H1977" i="42"/>
  <c r="I1239" i="42"/>
  <c r="G1485" i="42"/>
  <c r="I1895" i="42"/>
  <c r="I1649" i="42"/>
  <c r="I1321" i="42"/>
  <c r="I1977" i="42"/>
  <c r="I1813" i="42"/>
  <c r="H1485" i="42"/>
  <c r="H1649" i="42"/>
  <c r="G1731" i="42"/>
  <c r="I1567" i="42"/>
  <c r="I1485" i="42"/>
  <c r="G1820" i="42"/>
  <c r="G1574" i="42"/>
  <c r="I1902" i="42"/>
  <c r="I1656" i="42"/>
  <c r="H1492" i="42"/>
  <c r="I1246" i="42"/>
  <c r="H1246" i="42"/>
  <c r="G1984" i="42"/>
  <c r="I1328" i="42"/>
  <c r="G1410" i="42"/>
  <c r="I1738" i="42"/>
  <c r="I1410" i="42"/>
  <c r="G1328" i="42"/>
  <c r="I1574" i="42"/>
  <c r="G1902" i="42"/>
  <c r="H1328" i="42"/>
  <c r="H1410" i="42"/>
  <c r="I1820" i="42"/>
  <c r="G1656" i="42"/>
  <c r="H1574" i="42"/>
  <c r="H1984" i="42"/>
  <c r="H1656" i="42"/>
  <c r="I1492" i="42"/>
  <c r="G1492" i="42"/>
  <c r="H1902" i="42"/>
  <c r="G1738" i="42"/>
  <c r="H1820" i="42"/>
  <c r="H1738" i="42"/>
  <c r="G1246" i="42"/>
  <c r="I1984" i="42"/>
  <c r="H418" i="47"/>
  <c r="I500" i="49"/>
  <c r="H336" i="47"/>
  <c r="I90" i="47"/>
  <c r="G172" i="47"/>
  <c r="G418" i="49"/>
  <c r="H90" i="47"/>
  <c r="I254" i="47"/>
  <c r="I418" i="49"/>
  <c r="I172" i="49"/>
  <c r="G8" i="47"/>
  <c r="H172" i="49"/>
  <c r="H254" i="47"/>
  <c r="G418" i="47"/>
  <c r="H90" i="49"/>
  <c r="H500" i="49"/>
  <c r="I500" i="47"/>
  <c r="H8" i="49"/>
  <c r="G254" i="47"/>
  <c r="G336" i="49"/>
  <c r="G90" i="49"/>
  <c r="G8" i="49"/>
  <c r="I172" i="47"/>
  <c r="I336" i="47"/>
  <c r="H418" i="49"/>
  <c r="I418" i="47"/>
  <c r="I8" i="49"/>
  <c r="G90" i="47"/>
  <c r="G172" i="49"/>
  <c r="I254" i="49"/>
  <c r="I90" i="49"/>
  <c r="I8" i="47"/>
  <c r="H254" i="49"/>
  <c r="I336" i="49"/>
  <c r="G254" i="49"/>
  <c r="G500" i="47"/>
  <c r="H500" i="47"/>
  <c r="H172" i="47"/>
  <c r="H336" i="49"/>
  <c r="G500" i="49"/>
  <c r="G336" i="47"/>
  <c r="H8" i="47"/>
  <c r="H100" i="48"/>
  <c r="G100" i="48"/>
  <c r="H428" i="48"/>
  <c r="G264" i="48"/>
  <c r="G346" i="48"/>
  <c r="I510" i="48"/>
  <c r="H182" i="48"/>
  <c r="G182" i="48"/>
  <c r="G428" i="48"/>
  <c r="H510" i="48"/>
  <c r="I100" i="48"/>
  <c r="I182" i="48"/>
  <c r="G510" i="48"/>
  <c r="H346" i="48"/>
  <c r="I264" i="48"/>
  <c r="G18" i="48"/>
  <c r="I18" i="48"/>
  <c r="I428" i="48"/>
  <c r="I346" i="48"/>
  <c r="H18" i="48"/>
  <c r="H264" i="48"/>
  <c r="H357" i="48"/>
  <c r="G521" i="48"/>
  <c r="H439" i="48"/>
  <c r="H29" i="48"/>
  <c r="I29" i="48"/>
  <c r="G111" i="48"/>
  <c r="G29" i="48"/>
  <c r="I111" i="48"/>
  <c r="H275" i="48"/>
  <c r="H521" i="48"/>
  <c r="G275" i="48"/>
  <c r="G357" i="48"/>
  <c r="G193" i="48"/>
  <c r="I439" i="48"/>
  <c r="G439" i="48"/>
  <c r="I521" i="48"/>
  <c r="I275" i="48"/>
  <c r="H111" i="48"/>
  <c r="I357" i="48"/>
  <c r="H193" i="48"/>
  <c r="I193" i="48"/>
  <c r="H426" i="48"/>
  <c r="I180" i="48"/>
  <c r="H344" i="48"/>
  <c r="H262" i="48"/>
  <c r="I262" i="48"/>
  <c r="G344" i="48"/>
  <c r="H180" i="48"/>
  <c r="H508" i="48"/>
  <c r="G180" i="48"/>
  <c r="G426" i="48"/>
  <c r="H16" i="48"/>
  <c r="I508" i="48"/>
  <c r="H98" i="48"/>
  <c r="G16" i="48"/>
  <c r="I344" i="48"/>
  <c r="I16" i="48"/>
  <c r="I426" i="48"/>
  <c r="I98" i="48"/>
  <c r="G508" i="48"/>
  <c r="G262" i="48"/>
  <c r="G98" i="48"/>
  <c r="H526" i="49"/>
  <c r="I34" i="47"/>
  <c r="G198" i="47"/>
  <c r="G116" i="47"/>
  <c r="I280" i="49"/>
  <c r="I444" i="49"/>
  <c r="H280" i="47"/>
  <c r="H362" i="47"/>
  <c r="H116" i="47"/>
  <c r="I362" i="47"/>
  <c r="G526" i="47"/>
  <c r="H116" i="49"/>
  <c r="G362" i="49"/>
  <c r="H198" i="49"/>
  <c r="G116" i="49"/>
  <c r="G34" i="47"/>
  <c r="H526" i="47"/>
  <c r="H362" i="49"/>
  <c r="H444" i="47"/>
  <c r="G444" i="47"/>
  <c r="H34" i="49"/>
  <c r="H280" i="49"/>
  <c r="I198" i="49"/>
  <c r="I362" i="49"/>
  <c r="I116" i="47"/>
  <c r="G280" i="49"/>
  <c r="I444" i="47"/>
  <c r="G362" i="47"/>
  <c r="G198" i="49"/>
  <c r="I116" i="49"/>
  <c r="G526" i="49"/>
  <c r="G444" i="49"/>
  <c r="H198" i="47"/>
  <c r="I280" i="47"/>
  <c r="I198" i="47"/>
  <c r="G34" i="49"/>
  <c r="G280" i="47"/>
  <c r="I526" i="47"/>
  <c r="H34" i="47"/>
  <c r="H444" i="49"/>
  <c r="I526" i="49"/>
  <c r="I34" i="49"/>
  <c r="I1804" i="42"/>
  <c r="H1722" i="42"/>
  <c r="H1394" i="42"/>
  <c r="G1476" i="42"/>
  <c r="I1968" i="42"/>
  <c r="G1394" i="42"/>
  <c r="I1312" i="42"/>
  <c r="I2050" i="42"/>
  <c r="I1558" i="42"/>
  <c r="H1640" i="42"/>
  <c r="G1968" i="42"/>
  <c r="G1640" i="42"/>
  <c r="G1804" i="42"/>
  <c r="I1476" i="42"/>
  <c r="H1886" i="42"/>
  <c r="G2050" i="42"/>
  <c r="H1804" i="42"/>
  <c r="H1968" i="42"/>
  <c r="G1558" i="42"/>
  <c r="I1886" i="42"/>
  <c r="H2050" i="42"/>
  <c r="I1640" i="42"/>
  <c r="G1722" i="42"/>
  <c r="G1886" i="42"/>
  <c r="G1312" i="42"/>
  <c r="H1476" i="42"/>
  <c r="I1394" i="42"/>
  <c r="H1558" i="42"/>
  <c r="H1312" i="42"/>
  <c r="I1722" i="42"/>
  <c r="G443" i="48"/>
  <c r="G197" i="48"/>
  <c r="H33" i="48"/>
  <c r="H443" i="48"/>
  <c r="I115" i="48"/>
  <c r="H197" i="48"/>
  <c r="H525" i="48"/>
  <c r="I279" i="48"/>
  <c r="G279" i="48"/>
  <c r="G361" i="48"/>
  <c r="H361" i="48"/>
  <c r="I197" i="48"/>
  <c r="G33" i="48"/>
  <c r="I443" i="48"/>
  <c r="I33" i="48"/>
  <c r="G115" i="48"/>
  <c r="G525" i="48"/>
  <c r="I525" i="48"/>
  <c r="H279" i="48"/>
  <c r="H115" i="48"/>
  <c r="I361" i="48"/>
  <c r="H551" i="48"/>
  <c r="I223" i="48"/>
  <c r="G387" i="48"/>
  <c r="G141" i="48"/>
  <c r="H59" i="48"/>
  <c r="I551" i="48"/>
  <c r="G59" i="48"/>
  <c r="H223" i="48"/>
  <c r="I305" i="48"/>
  <c r="G469" i="48"/>
  <c r="H141" i="48"/>
  <c r="H305" i="48"/>
  <c r="I469" i="48"/>
  <c r="G223" i="48"/>
  <c r="G551" i="48"/>
  <c r="I387" i="48"/>
  <c r="I59" i="48"/>
  <c r="H469" i="48"/>
  <c r="G305" i="48"/>
  <c r="H387" i="48"/>
  <c r="I141" i="48"/>
  <c r="G1987" i="42"/>
  <c r="H1249" i="42"/>
  <c r="I1905" i="42"/>
  <c r="G1577" i="42"/>
  <c r="I1659" i="42"/>
  <c r="G1659" i="42"/>
  <c r="G1331" i="42"/>
  <c r="I1495" i="42"/>
  <c r="I1413" i="42"/>
  <c r="H1413" i="42"/>
  <c r="H1577" i="42"/>
  <c r="I1823" i="42"/>
  <c r="I1741" i="42"/>
  <c r="I1577" i="42"/>
  <c r="I1987" i="42"/>
  <c r="H1905" i="42"/>
  <c r="I1331" i="42"/>
  <c r="H1741" i="42"/>
  <c r="I1249" i="42"/>
  <c r="G1823" i="42"/>
  <c r="G1905" i="42"/>
  <c r="H1659" i="42"/>
  <c r="G1413" i="42"/>
  <c r="G1495" i="42"/>
  <c r="H1495" i="42"/>
  <c r="G1741" i="42"/>
  <c r="H1823" i="42"/>
  <c r="H1987" i="42"/>
  <c r="G1249" i="42"/>
  <c r="H1331" i="42"/>
  <c r="H273" i="48"/>
  <c r="G437" i="48"/>
  <c r="G273" i="48"/>
  <c r="I273" i="48"/>
  <c r="I109" i="48"/>
  <c r="I519" i="48"/>
  <c r="I191" i="48"/>
  <c r="G27" i="48"/>
  <c r="H355" i="48"/>
  <c r="G191" i="48"/>
  <c r="H191" i="48"/>
  <c r="I27" i="48"/>
  <c r="H437" i="48"/>
  <c r="G109" i="48"/>
  <c r="H519" i="48"/>
  <c r="H109" i="48"/>
  <c r="H27" i="48"/>
  <c r="I355" i="48"/>
  <c r="I437" i="48"/>
  <c r="G519" i="48"/>
  <c r="G355" i="48"/>
  <c r="H486" i="49"/>
  <c r="H76" i="47"/>
  <c r="G322" i="49"/>
  <c r="I322" i="47"/>
  <c r="I486" i="47"/>
  <c r="H158" i="49"/>
  <c r="I404" i="49"/>
  <c r="H568" i="49"/>
  <c r="I322" i="49"/>
  <c r="G568" i="47"/>
  <c r="I158" i="49"/>
  <c r="G568" i="49"/>
  <c r="H486" i="47"/>
  <c r="I404" i="47"/>
  <c r="H240" i="47"/>
  <c r="H322" i="49"/>
  <c r="G486" i="49"/>
  <c r="H240" i="49"/>
  <c r="I568" i="47"/>
  <c r="I486" i="49"/>
  <c r="I158" i="47"/>
  <c r="G240" i="47"/>
  <c r="G322" i="47"/>
  <c r="H76" i="49"/>
  <c r="H404" i="49"/>
  <c r="I568" i="49"/>
  <c r="G76" i="47"/>
  <c r="I240" i="49"/>
  <c r="G240" i="49"/>
  <c r="G404" i="47"/>
  <c r="G158" i="47"/>
  <c r="G404" i="49"/>
  <c r="H158" i="47"/>
  <c r="I240" i="47"/>
  <c r="G158" i="49"/>
  <c r="G486" i="47"/>
  <c r="H404" i="47"/>
  <c r="G76" i="49"/>
  <c r="I76" i="47"/>
  <c r="H322" i="47"/>
  <c r="H568" i="47"/>
  <c r="I76" i="49"/>
  <c r="H1975" i="42"/>
  <c r="I1729" i="42"/>
  <c r="G1811" i="42"/>
  <c r="I1893" i="42"/>
  <c r="I1811" i="42"/>
  <c r="G1647" i="42"/>
  <c r="H1483" i="42"/>
  <c r="H1401" i="42"/>
  <c r="I1647" i="42"/>
  <c r="G1483" i="42"/>
  <c r="H1811" i="42"/>
  <c r="G1893" i="42"/>
  <c r="I1483" i="42"/>
  <c r="H1319" i="42"/>
  <c r="I1401" i="42"/>
  <c r="G1975" i="42"/>
  <c r="G1729" i="42"/>
  <c r="G1401" i="42"/>
  <c r="H1565" i="42"/>
  <c r="H1237" i="42"/>
  <c r="G1565" i="42"/>
  <c r="I1237" i="42"/>
  <c r="H1893" i="42"/>
  <c r="H1647" i="42"/>
  <c r="G1237" i="42"/>
  <c r="G1319" i="42"/>
  <c r="I1319" i="42"/>
  <c r="H1729" i="42"/>
  <c r="I1565" i="42"/>
  <c r="I1975" i="42"/>
  <c r="I1998" i="42"/>
  <c r="I1916" i="42"/>
  <c r="G1670" i="42"/>
  <c r="I1260" i="42"/>
  <c r="I1424" i="42"/>
  <c r="I1670" i="42"/>
  <c r="H1260" i="42"/>
  <c r="H1752" i="42"/>
  <c r="I1752" i="42"/>
  <c r="G1342" i="42"/>
  <c r="H1342" i="42"/>
  <c r="H1424" i="42"/>
  <c r="H1916" i="42"/>
  <c r="G1834" i="42"/>
  <c r="G1506" i="42"/>
  <c r="G1588" i="42"/>
  <c r="G1752" i="42"/>
  <c r="G1916" i="42"/>
  <c r="H1506" i="42"/>
  <c r="I1506" i="42"/>
  <c r="G1260" i="42"/>
  <c r="H1588" i="42"/>
  <c r="G1424" i="42"/>
  <c r="I1588" i="42"/>
  <c r="I1834" i="42"/>
  <c r="H1670" i="42"/>
  <c r="I1342" i="42"/>
  <c r="H1998" i="42"/>
  <c r="G1998" i="42"/>
  <c r="H1834" i="42"/>
  <c r="I524" i="49"/>
  <c r="H360" i="49"/>
  <c r="I32" i="47"/>
  <c r="G114" i="49"/>
  <c r="G32" i="49"/>
  <c r="G196" i="47"/>
  <c r="G360" i="49"/>
  <c r="H196" i="49"/>
  <c r="H32" i="47"/>
  <c r="I196" i="49"/>
  <c r="I524" i="47"/>
  <c r="I278" i="49"/>
  <c r="I360" i="47"/>
  <c r="I196" i="47"/>
  <c r="I32" i="49"/>
  <c r="H360" i="47"/>
  <c r="H524" i="49"/>
  <c r="H32" i="49"/>
  <c r="G32" i="47"/>
  <c r="I442" i="47"/>
  <c r="G524" i="47"/>
  <c r="I360" i="49"/>
  <c r="G278" i="49"/>
  <c r="G442" i="49"/>
  <c r="H442" i="49"/>
  <c r="H196" i="47"/>
  <c r="H524" i="47"/>
  <c r="G114" i="47"/>
  <c r="H114" i="49"/>
  <c r="H278" i="49"/>
  <c r="G524" i="49"/>
  <c r="G442" i="47"/>
  <c r="I278" i="47"/>
  <c r="G196" i="49"/>
  <c r="I114" i="47"/>
  <c r="H278" i="47"/>
  <c r="H114" i="47"/>
  <c r="H442" i="47"/>
  <c r="G278" i="47"/>
  <c r="G360" i="47"/>
  <c r="I442" i="49"/>
  <c r="I114" i="49"/>
  <c r="I343" i="48"/>
  <c r="H343" i="48"/>
  <c r="H425" i="48"/>
  <c r="H97" i="48"/>
  <c r="I15" i="48"/>
  <c r="I425" i="48"/>
  <c r="H507" i="48"/>
  <c r="G179" i="48"/>
  <c r="G261" i="48"/>
  <c r="H179" i="48"/>
  <c r="I261" i="48"/>
  <c r="H15" i="48"/>
  <c r="I179" i="48"/>
  <c r="H261" i="48"/>
  <c r="G425" i="48"/>
  <c r="I507" i="48"/>
  <c r="G97" i="48"/>
  <c r="G15" i="48"/>
  <c r="I97" i="48"/>
  <c r="G507" i="48"/>
  <c r="G343" i="48"/>
  <c r="I488" i="48"/>
  <c r="I78" i="48"/>
  <c r="I242" i="48"/>
  <c r="H242" i="48"/>
  <c r="H570" i="48"/>
  <c r="H78" i="48"/>
  <c r="G324" i="48"/>
  <c r="G488" i="48"/>
  <c r="H160" i="48"/>
  <c r="G570" i="48"/>
  <c r="G78" i="48"/>
  <c r="I406" i="48"/>
  <c r="I160" i="48"/>
  <c r="I324" i="48"/>
  <c r="I570" i="48"/>
  <c r="H488" i="48"/>
  <c r="G242" i="48"/>
  <c r="H324" i="48"/>
  <c r="H406" i="48"/>
  <c r="G160" i="48"/>
  <c r="G406" i="48"/>
  <c r="G418" i="48"/>
  <c r="I418" i="48"/>
  <c r="G500" i="48"/>
  <c r="H172" i="48"/>
  <c r="G172" i="48"/>
  <c r="G8" i="48"/>
  <c r="I172" i="48"/>
  <c r="I90" i="48"/>
  <c r="I336" i="48"/>
  <c r="I254" i="48"/>
  <c r="H8" i="48"/>
  <c r="H90" i="48"/>
  <c r="H500" i="48"/>
  <c r="H336" i="48"/>
  <c r="G254" i="48"/>
  <c r="H418" i="48"/>
  <c r="G336" i="48"/>
  <c r="H254" i="48"/>
  <c r="I500" i="48"/>
  <c r="I8" i="48"/>
  <c r="G90" i="48"/>
  <c r="G1664" i="42"/>
  <c r="I1254" i="42"/>
  <c r="G1500" i="42"/>
  <c r="H1828" i="42"/>
  <c r="G1336" i="42"/>
  <c r="H1910" i="42"/>
  <c r="H1746" i="42"/>
  <c r="I1664" i="42"/>
  <c r="I1336" i="42"/>
  <c r="G1828" i="42"/>
  <c r="H1336" i="42"/>
  <c r="H1582" i="42"/>
  <c r="G1418" i="42"/>
  <c r="G1992" i="42"/>
  <c r="I1500" i="42"/>
  <c r="H1418" i="42"/>
  <c r="I1418" i="42"/>
  <c r="H1992" i="42"/>
  <c r="I1746" i="42"/>
  <c r="I1582" i="42"/>
  <c r="H1664" i="42"/>
  <c r="H1500" i="42"/>
  <c r="G1910" i="42"/>
  <c r="I1992" i="42"/>
  <c r="G1254" i="42"/>
  <c r="G1582" i="42"/>
  <c r="G1746" i="42"/>
  <c r="I1910" i="42"/>
  <c r="H1254" i="42"/>
  <c r="I1828" i="42"/>
  <c r="I436" i="49"/>
  <c r="I26" i="47"/>
  <c r="H190" i="47"/>
  <c r="H26" i="47"/>
  <c r="I108" i="47"/>
  <c r="G190" i="47"/>
  <c r="G190" i="49"/>
  <c r="I436" i="47"/>
  <c r="G26" i="47"/>
  <c r="I190" i="49"/>
  <c r="I272" i="49"/>
  <c r="H272" i="47"/>
  <c r="I272" i="47"/>
  <c r="G436" i="49"/>
  <c r="G26" i="49"/>
  <c r="G354" i="47"/>
  <c r="H436" i="49"/>
  <c r="H190" i="49"/>
  <c r="H518" i="47"/>
  <c r="H354" i="47"/>
  <c r="I354" i="49"/>
  <c r="I518" i="49"/>
  <c r="I190" i="47"/>
  <c r="H108" i="47"/>
  <c r="G272" i="49"/>
  <c r="G108" i="49"/>
  <c r="H108" i="49"/>
  <c r="G108" i="47"/>
  <c r="H26" i="49"/>
  <c r="G436" i="47"/>
  <c r="G518" i="47"/>
  <c r="G518" i="49"/>
  <c r="G354" i="49"/>
  <c r="I26" i="49"/>
  <c r="I108" i="49"/>
  <c r="I518" i="47"/>
  <c r="I354" i="47"/>
  <c r="H518" i="49"/>
  <c r="H354" i="49"/>
  <c r="G272" i="47"/>
  <c r="H272" i="49"/>
  <c r="H436" i="47"/>
  <c r="I22" i="48"/>
  <c r="I514" i="48"/>
  <c r="H514" i="48"/>
  <c r="H350" i="48"/>
  <c r="G104" i="48"/>
  <c r="I186" i="48"/>
  <c r="H432" i="48"/>
  <c r="G432" i="48"/>
  <c r="H22" i="48"/>
  <c r="H104" i="48"/>
  <c r="G514" i="48"/>
  <c r="H268" i="48"/>
  <c r="H186" i="48"/>
  <c r="G186" i="48"/>
  <c r="I268" i="48"/>
  <c r="I350" i="48"/>
  <c r="G350" i="48"/>
  <c r="G22" i="48"/>
  <c r="I104" i="48"/>
  <c r="I432" i="48"/>
  <c r="G268" i="48"/>
  <c r="H270" i="48"/>
  <c r="H188" i="48"/>
  <c r="G24" i="48"/>
  <c r="G188" i="48"/>
  <c r="I188" i="48"/>
  <c r="I270" i="48"/>
  <c r="I352" i="48"/>
  <c r="H434" i="48"/>
  <c r="I434" i="48"/>
  <c r="H352" i="48"/>
  <c r="I24" i="48"/>
  <c r="G516" i="48"/>
  <c r="H24" i="48"/>
  <c r="G434" i="48"/>
  <c r="I516" i="48"/>
  <c r="G270" i="48"/>
  <c r="G106" i="48"/>
  <c r="H106" i="48"/>
  <c r="I106" i="48"/>
  <c r="H516" i="48"/>
  <c r="G352" i="48"/>
  <c r="I19" i="48"/>
  <c r="G429" i="48"/>
  <c r="G347" i="48"/>
  <c r="H101" i="48"/>
  <c r="I265" i="48"/>
  <c r="G265" i="48"/>
  <c r="H265" i="48"/>
  <c r="H347" i="48"/>
  <c r="I429" i="48"/>
  <c r="H511" i="48"/>
  <c r="G183" i="48"/>
  <c r="I183" i="48"/>
  <c r="I511" i="48"/>
  <c r="H19" i="48"/>
  <c r="G19" i="48"/>
  <c r="H429" i="48"/>
  <c r="H183" i="48"/>
  <c r="I101" i="48"/>
  <c r="I347" i="48"/>
  <c r="G511" i="48"/>
  <c r="G101" i="48"/>
  <c r="I431" i="48"/>
  <c r="H431" i="48"/>
  <c r="I103" i="48"/>
  <c r="G431" i="48"/>
  <c r="G21" i="48"/>
  <c r="I267" i="48"/>
  <c r="G267" i="48"/>
  <c r="I513" i="48"/>
  <c r="G513" i="48"/>
  <c r="H349" i="48"/>
  <c r="G185" i="48"/>
  <c r="G349" i="48"/>
  <c r="H513" i="48"/>
  <c r="I21" i="48"/>
  <c r="I349" i="48"/>
  <c r="G103" i="48"/>
  <c r="H185" i="48"/>
  <c r="H267" i="48"/>
  <c r="I185" i="48"/>
  <c r="H103" i="48"/>
  <c r="H21" i="48"/>
  <c r="G269" i="48"/>
  <c r="G105" i="48"/>
  <c r="H269" i="48"/>
  <c r="H105" i="48"/>
  <c r="G23" i="48"/>
  <c r="I187" i="48"/>
  <c r="H351" i="48"/>
  <c r="G351" i="48"/>
  <c r="H187" i="48"/>
  <c r="G187" i="48"/>
  <c r="H23" i="48"/>
  <c r="H515" i="48"/>
  <c r="H433" i="48"/>
  <c r="I269" i="48"/>
  <c r="I105" i="48"/>
  <c r="I515" i="48"/>
  <c r="I351" i="48"/>
  <c r="G515" i="48"/>
  <c r="G433" i="48"/>
  <c r="I23" i="48"/>
  <c r="I433" i="48"/>
  <c r="I325" i="48"/>
  <c r="H407" i="48"/>
  <c r="I489" i="48"/>
  <c r="G161" i="48"/>
  <c r="G79" i="48"/>
  <c r="I243" i="48"/>
  <c r="H325" i="48"/>
  <c r="H161" i="48"/>
  <c r="G325" i="48"/>
  <c r="H243" i="48"/>
  <c r="H79" i="48"/>
  <c r="G243" i="48"/>
  <c r="G489" i="48"/>
  <c r="H489" i="48"/>
  <c r="I79" i="48"/>
  <c r="G571" i="48"/>
  <c r="I407" i="48"/>
  <c r="H571" i="48"/>
  <c r="G407" i="48"/>
  <c r="I571" i="48"/>
  <c r="I161" i="48"/>
  <c r="I76" i="48"/>
  <c r="G158" i="48"/>
  <c r="H568" i="48"/>
  <c r="H240" i="48"/>
  <c r="I486" i="48"/>
  <c r="I240" i="48"/>
  <c r="G322" i="48"/>
  <c r="H76" i="48"/>
  <c r="I158" i="48"/>
  <c r="G486" i="48"/>
  <c r="G568" i="48"/>
  <c r="H486" i="48"/>
  <c r="G240" i="48"/>
  <c r="G76" i="48"/>
  <c r="I322" i="48"/>
  <c r="H404" i="48"/>
  <c r="H322" i="48"/>
  <c r="H158" i="48"/>
  <c r="G404" i="48"/>
  <c r="I568" i="48"/>
  <c r="I404" i="48"/>
  <c r="H243" i="47"/>
  <c r="I325" i="47"/>
  <c r="G407" i="49"/>
  <c r="H325" i="47"/>
  <c r="I407" i="49"/>
  <c r="I161" i="47"/>
  <c r="I571" i="47"/>
  <c r="I161" i="49"/>
  <c r="H407" i="49"/>
  <c r="H489" i="49"/>
  <c r="I243" i="49"/>
  <c r="H161" i="49"/>
  <c r="G79" i="49"/>
  <c r="H325" i="49"/>
  <c r="H243" i="49"/>
  <c r="G243" i="47"/>
  <c r="H161" i="47"/>
  <c r="I407" i="47"/>
  <c r="H407" i="47"/>
  <c r="G407" i="47"/>
  <c r="G325" i="47"/>
  <c r="I489" i="49"/>
  <c r="G489" i="49"/>
  <c r="I79" i="47"/>
  <c r="G243" i="49"/>
  <c r="G325" i="49"/>
  <c r="G489" i="47"/>
  <c r="I571" i="49"/>
  <c r="H489" i="47"/>
  <c r="I243" i="47"/>
  <c r="H571" i="47"/>
  <c r="H79" i="49"/>
  <c r="G79" i="47"/>
  <c r="G571" i="47"/>
  <c r="H79" i="47"/>
  <c r="G571" i="49"/>
  <c r="H571" i="49"/>
  <c r="I325" i="49"/>
  <c r="G161" i="49"/>
  <c r="I79" i="49"/>
  <c r="G161" i="47"/>
  <c r="I489" i="47"/>
  <c r="H1363" i="42"/>
  <c r="G1445" i="42"/>
  <c r="H1445" i="42"/>
  <c r="H1773" i="42"/>
  <c r="G1691" i="42"/>
  <c r="H1527" i="42"/>
  <c r="I2019" i="42"/>
  <c r="G1773" i="42"/>
  <c r="I1363" i="42"/>
  <c r="H1281" i="42"/>
  <c r="G1609" i="42"/>
  <c r="G1855" i="42"/>
  <c r="H2019" i="42"/>
  <c r="I1937" i="42"/>
  <c r="I1609" i="42"/>
  <c r="H1609" i="42"/>
  <c r="I1691" i="42"/>
  <c r="I1855" i="42"/>
  <c r="G1363" i="42"/>
  <c r="G1281" i="42"/>
  <c r="I1527" i="42"/>
  <c r="G1527" i="42"/>
  <c r="G1937" i="42"/>
  <c r="H1937" i="42"/>
  <c r="I1281" i="42"/>
  <c r="H1691" i="42"/>
  <c r="G2019" i="42"/>
  <c r="I1773" i="42"/>
  <c r="I1445" i="42"/>
  <c r="H1855" i="42"/>
  <c r="H240" i="61"/>
  <c r="H568" i="61"/>
  <c r="H814" i="61"/>
  <c r="F486" i="61"/>
  <c r="H158" i="61"/>
  <c r="G240" i="61"/>
  <c r="F322" i="61"/>
  <c r="F76" i="61"/>
  <c r="F568" i="61"/>
  <c r="G814" i="61"/>
  <c r="G650" i="61"/>
  <c r="F732" i="61"/>
  <c r="G568" i="61"/>
  <c r="G158" i="61"/>
  <c r="G732" i="61"/>
  <c r="G322" i="61"/>
  <c r="F896" i="61"/>
  <c r="F404" i="61"/>
  <c r="H76" i="61"/>
  <c r="G486" i="61"/>
  <c r="G404" i="61"/>
  <c r="H322" i="61"/>
  <c r="F814" i="61"/>
  <c r="H486" i="61"/>
  <c r="F650" i="61"/>
  <c r="F158" i="61"/>
  <c r="H650" i="61"/>
  <c r="H896" i="61"/>
  <c r="G896" i="61"/>
  <c r="G76" i="61"/>
  <c r="H404" i="61"/>
  <c r="H732" i="61"/>
  <c r="F240" i="61"/>
  <c r="G1380" i="42"/>
  <c r="I1380" i="42"/>
  <c r="I1544" i="42"/>
  <c r="I1790" i="42"/>
  <c r="H1872" i="42"/>
  <c r="H1954" i="42"/>
  <c r="G1708" i="42"/>
  <c r="H1380" i="42"/>
  <c r="G1790" i="42"/>
  <c r="H1298" i="42"/>
  <c r="G1544" i="42"/>
  <c r="G1298" i="42"/>
  <c r="G1462" i="42"/>
  <c r="H1708" i="42"/>
  <c r="I2036" i="42"/>
  <c r="I1626" i="42"/>
  <c r="G1954" i="42"/>
  <c r="H1462" i="42"/>
  <c r="G1626" i="42"/>
  <c r="H1544" i="42"/>
  <c r="I1708" i="42"/>
  <c r="I1462" i="42"/>
  <c r="H1626" i="42"/>
  <c r="G2036" i="42"/>
  <c r="I1872" i="42"/>
  <c r="G1872" i="42"/>
  <c r="H2036" i="42"/>
  <c r="H1790" i="42"/>
  <c r="I1954" i="42"/>
  <c r="I1298" i="42"/>
  <c r="H473" i="48"/>
  <c r="I145" i="48"/>
  <c r="H391" i="48"/>
  <c r="H145" i="48"/>
  <c r="G227" i="48"/>
  <c r="I391" i="48"/>
  <c r="G145" i="48"/>
  <c r="G473" i="48"/>
  <c r="H309" i="48"/>
  <c r="H555" i="48"/>
  <c r="G309" i="48"/>
  <c r="I227" i="48"/>
  <c r="G555" i="48"/>
  <c r="I63" i="48"/>
  <c r="I309" i="48"/>
  <c r="H227" i="48"/>
  <c r="H63" i="48"/>
  <c r="I555" i="48"/>
  <c r="G63" i="48"/>
  <c r="G391" i="48"/>
  <c r="I473" i="48"/>
  <c r="H476" i="48"/>
  <c r="G230" i="48"/>
  <c r="H230" i="48"/>
  <c r="I394" i="48"/>
  <c r="H394" i="48"/>
  <c r="G476" i="48"/>
  <c r="I66" i="48"/>
  <c r="I148" i="48"/>
  <c r="I558" i="48"/>
  <c r="I312" i="48"/>
  <c r="I476" i="48"/>
  <c r="H66" i="48"/>
  <c r="I230" i="48"/>
  <c r="H148" i="48"/>
  <c r="G148" i="48"/>
  <c r="H312" i="48"/>
  <c r="G558" i="48"/>
  <c r="G312" i="48"/>
  <c r="H558" i="48"/>
  <c r="G394" i="48"/>
  <c r="G66" i="48"/>
  <c r="H243" i="61"/>
  <c r="G489" i="61"/>
  <c r="G571" i="61"/>
  <c r="G407" i="61"/>
  <c r="G735" i="61"/>
  <c r="H407" i="61"/>
  <c r="F735" i="61"/>
  <c r="G161" i="61"/>
  <c r="H161" i="61"/>
  <c r="F571" i="61"/>
  <c r="F79" i="61"/>
  <c r="G243" i="61"/>
  <c r="G817" i="61"/>
  <c r="G653" i="61"/>
  <c r="G79" i="61"/>
  <c r="F325" i="61"/>
  <c r="F407" i="61"/>
  <c r="H325" i="61"/>
  <c r="G325" i="61"/>
  <c r="F161" i="61"/>
  <c r="F817" i="61"/>
  <c r="F489" i="61"/>
  <c r="F899" i="61"/>
  <c r="H653" i="61"/>
  <c r="H79" i="61"/>
  <c r="H817" i="61"/>
  <c r="H571" i="61"/>
  <c r="F653" i="61"/>
  <c r="H489" i="61"/>
  <c r="H735" i="61"/>
  <c r="H899" i="61"/>
  <c r="F243" i="61"/>
  <c r="G899" i="61"/>
  <c r="I437" i="54"/>
  <c r="H191" i="54"/>
  <c r="H273" i="51"/>
  <c r="H27" i="54"/>
  <c r="G519" i="56"/>
  <c r="G191" i="51"/>
  <c r="I27" i="59"/>
  <c r="H273" i="53"/>
  <c r="H273" i="52"/>
  <c r="H191" i="52"/>
  <c r="I355" i="56"/>
  <c r="I519" i="59"/>
  <c r="I355" i="50"/>
  <c r="G109" i="53"/>
  <c r="I273" i="50"/>
  <c r="G273" i="54"/>
  <c r="I273" i="58"/>
  <c r="H191" i="56"/>
  <c r="G27" i="50"/>
  <c r="G519" i="50"/>
  <c r="I437" i="55"/>
  <c r="H27" i="57"/>
  <c r="G437" i="58"/>
  <c r="G109" i="58"/>
  <c r="H355" i="57"/>
  <c r="H519" i="59"/>
  <c r="G27" i="53"/>
  <c r="G437" i="56"/>
  <c r="I109" i="56"/>
  <c r="I273" i="57"/>
  <c r="G355" i="57"/>
  <c r="I437" i="53"/>
  <c r="I27" i="56"/>
  <c r="G519" i="54"/>
  <c r="G437" i="57"/>
  <c r="I27" i="50"/>
  <c r="H27" i="51"/>
  <c r="H355" i="54"/>
  <c r="I355" i="57"/>
  <c r="I191" i="50"/>
  <c r="H27" i="52"/>
  <c r="I191" i="55"/>
  <c r="H191" i="50"/>
  <c r="H437" i="57"/>
  <c r="I355" i="51"/>
  <c r="H519" i="54"/>
  <c r="G355" i="56"/>
  <c r="H437" i="56"/>
  <c r="G273" i="51"/>
  <c r="H355" i="58"/>
  <c r="H437" i="52"/>
  <c r="I273" i="52"/>
  <c r="I273" i="54"/>
  <c r="H355" i="55"/>
  <c r="I437" i="51"/>
  <c r="I109" i="59"/>
  <c r="H437" i="51"/>
  <c r="G437" i="52"/>
  <c r="H437" i="50"/>
  <c r="G191" i="54"/>
  <c r="G273" i="59"/>
  <c r="I27" i="57"/>
  <c r="G27" i="55"/>
  <c r="I273" i="56"/>
  <c r="I355" i="58"/>
  <c r="G109" i="59"/>
  <c r="G109" i="51"/>
  <c r="I109" i="53"/>
  <c r="G437" i="53"/>
  <c r="I519" i="52"/>
  <c r="I27" i="52"/>
  <c r="G355" i="50"/>
  <c r="H273" i="58"/>
  <c r="I27" i="58"/>
  <c r="G27" i="59"/>
  <c r="H519" i="57"/>
  <c r="H519" i="56"/>
  <c r="H109" i="58"/>
  <c r="H27" i="59"/>
  <c r="H109" i="52"/>
  <c r="H273" i="56"/>
  <c r="G109" i="52"/>
  <c r="H437" i="53"/>
  <c r="H191" i="58"/>
  <c r="I191" i="51"/>
  <c r="I519" i="54"/>
  <c r="H191" i="51"/>
  <c r="I437" i="59"/>
  <c r="G355" i="52"/>
  <c r="H519" i="55"/>
  <c r="H109" i="50"/>
  <c r="I191" i="56"/>
  <c r="G273" i="55"/>
  <c r="G437" i="54"/>
  <c r="H355" i="50"/>
  <c r="H519" i="51"/>
  <c r="G27" i="57"/>
  <c r="H273" i="57"/>
  <c r="H27" i="58"/>
  <c r="H355" i="53"/>
  <c r="H109" i="54"/>
  <c r="H273" i="59"/>
  <c r="G437" i="51"/>
  <c r="H519" i="58"/>
  <c r="G273" i="58"/>
  <c r="I273" i="59"/>
  <c r="I191" i="54"/>
  <c r="H27" i="50"/>
  <c r="H191" i="59"/>
  <c r="H109" i="57"/>
  <c r="I109" i="51"/>
  <c r="I355" i="52"/>
  <c r="G109" i="56"/>
  <c r="I27" i="54"/>
  <c r="G109" i="50"/>
  <c r="G519" i="57"/>
  <c r="I27" i="55"/>
  <c r="G27" i="56"/>
  <c r="H519" i="50"/>
  <c r="I273" i="53"/>
  <c r="I437" i="50"/>
  <c r="I519" i="50"/>
  <c r="G273" i="53"/>
  <c r="G27" i="54"/>
  <c r="I109" i="50"/>
  <c r="G191" i="52"/>
  <c r="I519" i="51"/>
  <c r="H437" i="58"/>
  <c r="G191" i="55"/>
  <c r="G519" i="52"/>
  <c r="I437" i="58"/>
  <c r="G273" i="57"/>
  <c r="H355" i="52"/>
  <c r="G519" i="51"/>
  <c r="I191" i="52"/>
  <c r="H191" i="55"/>
  <c r="H355" i="56"/>
  <c r="H519" i="53"/>
  <c r="I191" i="57"/>
  <c r="I191" i="58"/>
  <c r="G437" i="59"/>
  <c r="H27" i="53"/>
  <c r="I519" i="57"/>
  <c r="H273" i="55"/>
  <c r="G191" i="59"/>
  <c r="G355" i="53"/>
  <c r="I355" i="54"/>
  <c r="I355" i="59"/>
  <c r="G191" i="57"/>
  <c r="G27" i="58"/>
  <c r="H109" i="53"/>
  <c r="I109" i="55"/>
  <c r="G191" i="58"/>
  <c r="I109" i="52"/>
  <c r="G355" i="59"/>
  <c r="G109" i="57"/>
  <c r="H437" i="59"/>
  <c r="H355" i="51"/>
  <c r="G519" i="59"/>
  <c r="H191" i="53"/>
  <c r="G27" i="52"/>
  <c r="H273" i="54"/>
  <c r="I437" i="57"/>
  <c r="I191" i="53"/>
  <c r="I355" i="53"/>
  <c r="I437" i="52"/>
  <c r="I109" i="57"/>
  <c r="G273" i="56"/>
  <c r="G519" i="55"/>
  <c r="I437" i="56"/>
  <c r="G273" i="52"/>
  <c r="I109" i="54"/>
  <c r="G355" i="55"/>
  <c r="I273" i="55"/>
  <c r="I355" i="55"/>
  <c r="G437" i="55"/>
  <c r="G355" i="54"/>
  <c r="H191" i="57"/>
  <c r="I27" i="53"/>
  <c r="H109" i="56"/>
  <c r="G519" i="58"/>
  <c r="I109" i="58"/>
  <c r="G437" i="50"/>
  <c r="G519" i="53"/>
  <c r="G355" i="51"/>
  <c r="H109" i="51"/>
  <c r="I27" i="51"/>
  <c r="G109" i="55"/>
  <c r="G355" i="58"/>
  <c r="I519" i="58"/>
  <c r="H27" i="56"/>
  <c r="G273" i="50"/>
  <c r="I519" i="55"/>
  <c r="H355" i="59"/>
  <c r="G191" i="56"/>
  <c r="I191" i="59"/>
  <c r="H519" i="52"/>
  <c r="H109" i="55"/>
  <c r="H437" i="54"/>
  <c r="H273" i="50"/>
  <c r="I519" i="53"/>
  <c r="G191" i="50"/>
  <c r="H437" i="55"/>
  <c r="I519" i="56"/>
  <c r="H109" i="59"/>
  <c r="I273" i="51"/>
  <c r="G109" i="54"/>
  <c r="G27" i="51"/>
  <c r="G191" i="53"/>
  <c r="H27" i="55"/>
  <c r="G253" i="53"/>
  <c r="H335" i="50"/>
  <c r="I499" i="54"/>
  <c r="H417" i="53"/>
  <c r="I89" i="57"/>
  <c r="H171" i="52"/>
  <c r="I335" i="59"/>
  <c r="H89" i="52"/>
  <c r="H335" i="57"/>
  <c r="G89" i="54"/>
  <c r="H253" i="52"/>
  <c r="H335" i="53"/>
  <c r="I335" i="57"/>
  <c r="H417" i="56"/>
  <c r="I499" i="58"/>
  <c r="I7" i="59"/>
  <c r="H417" i="57"/>
  <c r="G499" i="57"/>
  <c r="G171" i="59"/>
  <c r="G89" i="58"/>
  <c r="H417" i="55"/>
  <c r="G7" i="53"/>
  <c r="I171" i="58"/>
  <c r="I335" i="54"/>
  <c r="G499" i="56"/>
  <c r="H253" i="50"/>
  <c r="H335" i="55"/>
  <c r="G417" i="53"/>
  <c r="G89" i="59"/>
  <c r="G253" i="56"/>
  <c r="H253" i="51"/>
  <c r="G335" i="58"/>
  <c r="I499" i="56"/>
  <c r="I253" i="58"/>
  <c r="H171" i="59"/>
  <c r="H89" i="57"/>
  <c r="G253" i="59"/>
  <c r="H335" i="58"/>
  <c r="G7" i="51"/>
  <c r="G253" i="57"/>
  <c r="I89" i="51"/>
  <c r="I417" i="56"/>
  <c r="H253" i="55"/>
  <c r="G335" i="54"/>
  <c r="H499" i="54"/>
  <c r="I499" i="50"/>
  <c r="I335" i="53"/>
  <c r="I253" i="50"/>
  <c r="G89" i="52"/>
  <c r="G499" i="54"/>
  <c r="G417" i="55"/>
  <c r="H417" i="59"/>
  <c r="I417" i="54"/>
  <c r="G335" i="52"/>
  <c r="G89" i="56"/>
  <c r="H7" i="54"/>
  <c r="I171" i="56"/>
  <c r="I7" i="50"/>
  <c r="G499" i="58"/>
  <c r="G335" i="51"/>
  <c r="H7" i="51"/>
  <c r="G253" i="54"/>
  <c r="G417" i="57"/>
  <c r="G171" i="58"/>
  <c r="I89" i="56"/>
  <c r="H171" i="54"/>
  <c r="G7" i="52"/>
  <c r="I253" i="59"/>
  <c r="I499" i="51"/>
  <c r="G253" i="50"/>
  <c r="I171" i="54"/>
  <c r="G335" i="59"/>
  <c r="G171" i="51"/>
  <c r="I7" i="57"/>
  <c r="G335" i="53"/>
  <c r="G335" i="57"/>
  <c r="H417" i="58"/>
  <c r="H171" i="55"/>
  <c r="G7" i="55"/>
  <c r="I417" i="59"/>
  <c r="G253" i="51"/>
  <c r="G417" i="59"/>
  <c r="H253" i="53"/>
  <c r="H89" i="50"/>
  <c r="I417" i="51"/>
  <c r="H499" i="59"/>
  <c r="I89" i="52"/>
  <c r="H417" i="51"/>
  <c r="G171" i="50"/>
  <c r="G7" i="57"/>
  <c r="G253" i="55"/>
  <c r="I7" i="55"/>
  <c r="H335" i="54"/>
  <c r="G7" i="50"/>
  <c r="I89" i="55"/>
  <c r="I7" i="52"/>
  <c r="G335" i="55"/>
  <c r="I89" i="59"/>
  <c r="I335" i="55"/>
  <c r="G7" i="59"/>
  <c r="G171" i="55"/>
  <c r="I7" i="56"/>
  <c r="I417" i="53"/>
  <c r="I253" i="52"/>
  <c r="H499" i="55"/>
  <c r="H171" i="58"/>
  <c r="I335" i="52"/>
  <c r="I171" i="59"/>
  <c r="I335" i="50"/>
  <c r="H417" i="50"/>
  <c r="I335" i="56"/>
  <c r="H89" i="54"/>
  <c r="I253" i="56"/>
  <c r="H253" i="57"/>
  <c r="H89" i="59"/>
  <c r="H253" i="54"/>
  <c r="H89" i="51"/>
  <c r="I7" i="54"/>
  <c r="G89" i="53"/>
  <c r="I7" i="53"/>
  <c r="G499" i="51"/>
  <c r="H499" i="57"/>
  <c r="H253" i="56"/>
  <c r="I171" i="51"/>
  <c r="H89" i="53"/>
  <c r="H335" i="59"/>
  <c r="H499" i="58"/>
  <c r="G499" i="53"/>
  <c r="G171" i="54"/>
  <c r="G89" i="57"/>
  <c r="H417" i="52"/>
  <c r="I499" i="59"/>
  <c r="G499" i="50"/>
  <c r="H89" i="56"/>
  <c r="H417" i="54"/>
  <c r="G7" i="54"/>
  <c r="H7" i="52"/>
  <c r="H171" i="51"/>
  <c r="H7" i="55"/>
  <c r="I171" i="57"/>
  <c r="G335" i="56"/>
  <c r="G7" i="56"/>
  <c r="H335" i="51"/>
  <c r="I89" i="50"/>
  <c r="I335" i="51"/>
  <c r="G417" i="58"/>
  <c r="I253" i="53"/>
  <c r="I335" i="58"/>
  <c r="I171" i="52"/>
  <c r="I417" i="58"/>
  <c r="G7" i="58"/>
  <c r="G171" i="56"/>
  <c r="I7" i="51"/>
  <c r="H171" i="57"/>
  <c r="H7" i="56"/>
  <c r="I253" i="57"/>
  <c r="H7" i="59"/>
  <c r="I89" i="58"/>
  <c r="G171" i="53"/>
  <c r="H253" i="58"/>
  <c r="I253" i="51"/>
  <c r="G417" i="51"/>
  <c r="H7" i="50"/>
  <c r="I499" i="57"/>
  <c r="I253" i="54"/>
  <c r="I499" i="52"/>
  <c r="H171" i="50"/>
  <c r="G89" i="51"/>
  <c r="G253" i="52"/>
  <c r="H171" i="56"/>
  <c r="I417" i="55"/>
  <c r="I89" i="54"/>
  <c r="I499" i="53"/>
  <c r="I253" i="55"/>
  <c r="G417" i="50"/>
  <c r="H335" i="56"/>
  <c r="G89" i="50"/>
  <c r="G171" i="57"/>
  <c r="I499" i="55"/>
  <c r="H499" i="53"/>
  <c r="H7" i="57"/>
  <c r="G417" i="56"/>
  <c r="H7" i="58"/>
  <c r="I417" i="52"/>
  <c r="H171" i="53"/>
  <c r="H499" i="56"/>
  <c r="H89" i="55"/>
  <c r="G499" i="59"/>
  <c r="I89" i="53"/>
  <c r="I171" i="53"/>
  <c r="I417" i="50"/>
  <c r="H499" i="51"/>
  <c r="G253" i="58"/>
  <c r="H253" i="59"/>
  <c r="G335" i="50"/>
  <c r="G171" i="52"/>
  <c r="G499" i="52"/>
  <c r="G417" i="54"/>
  <c r="G499" i="55"/>
  <c r="I171" i="55"/>
  <c r="G417" i="52"/>
  <c r="H89" i="58"/>
  <c r="I7" i="58"/>
  <c r="G89" i="55"/>
  <c r="I171" i="50"/>
  <c r="H499" i="50"/>
  <c r="H7" i="53"/>
  <c r="I417" i="57"/>
  <c r="H499" i="52"/>
  <c r="H335" i="52"/>
  <c r="G258" i="56"/>
  <c r="I340" i="58"/>
  <c r="H422" i="51"/>
  <c r="H12" i="56"/>
  <c r="H176" i="57"/>
  <c r="G504" i="56"/>
  <c r="H422" i="52"/>
  <c r="H340" i="51"/>
  <c r="I176" i="59"/>
  <c r="H12" i="51"/>
  <c r="G422" i="54"/>
  <c r="I176" i="54"/>
  <c r="H258" i="59"/>
  <c r="H258" i="56"/>
  <c r="H94" i="51"/>
  <c r="I258" i="58"/>
  <c r="H176" i="58"/>
  <c r="I176" i="51"/>
  <c r="H94" i="52"/>
  <c r="H12" i="57"/>
  <c r="G176" i="59"/>
  <c r="I340" i="53"/>
  <c r="H12" i="55"/>
  <c r="H94" i="50"/>
  <c r="G94" i="55"/>
  <c r="G504" i="55"/>
  <c r="G12" i="51"/>
  <c r="H422" i="56"/>
  <c r="H504" i="53"/>
  <c r="I176" i="55"/>
  <c r="H504" i="54"/>
  <c r="H258" i="57"/>
  <c r="H504" i="56"/>
  <c r="H422" i="54"/>
  <c r="I12" i="51"/>
  <c r="G504" i="54"/>
  <c r="I176" i="58"/>
  <c r="H94" i="59"/>
  <c r="G504" i="52"/>
  <c r="I94" i="54"/>
  <c r="H176" i="53"/>
  <c r="G176" i="55"/>
  <c r="H176" i="55"/>
  <c r="G12" i="50"/>
  <c r="I340" i="54"/>
  <c r="G258" i="52"/>
  <c r="G422" i="53"/>
  <c r="G12" i="58"/>
  <c r="H504" i="55"/>
  <c r="I12" i="58"/>
  <c r="G504" i="58"/>
  <c r="G258" i="50"/>
  <c r="H94" i="58"/>
  <c r="H258" i="55"/>
  <c r="I94" i="52"/>
  <c r="I340" i="52"/>
  <c r="I504" i="57"/>
  <c r="I504" i="50"/>
  <c r="H504" i="59"/>
  <c r="G258" i="53"/>
  <c r="H94" i="54"/>
  <c r="H176" i="52"/>
  <c r="G176" i="56"/>
  <c r="H94" i="56"/>
  <c r="G258" i="55"/>
  <c r="I258" i="57"/>
  <c r="G176" i="53"/>
  <c r="I258" i="55"/>
  <c r="H422" i="55"/>
  <c r="G504" i="51"/>
  <c r="H176" i="54"/>
  <c r="H94" i="53"/>
  <c r="H422" i="57"/>
  <c r="I340" i="51"/>
  <c r="I94" i="57"/>
  <c r="G12" i="52"/>
  <c r="I258" i="56"/>
  <c r="I176" i="53"/>
  <c r="H340" i="52"/>
  <c r="I258" i="52"/>
  <c r="I504" i="53"/>
  <c r="H340" i="56"/>
  <c r="H258" i="51"/>
  <c r="H176" i="59"/>
  <c r="I258" i="54"/>
  <c r="G340" i="57"/>
  <c r="I340" i="59"/>
  <c r="G340" i="58"/>
  <c r="I258" i="53"/>
  <c r="H422" i="58"/>
  <c r="G422" i="52"/>
  <c r="G504" i="53"/>
  <c r="I94" i="53"/>
  <c r="I422" i="58"/>
  <c r="I176" i="56"/>
  <c r="I12" i="50"/>
  <c r="G94" i="59"/>
  <c r="I176" i="57"/>
  <c r="H504" i="57"/>
  <c r="H258" i="58"/>
  <c r="H12" i="59"/>
  <c r="I504" i="51"/>
  <c r="G94" i="57"/>
  <c r="I422" i="55"/>
  <c r="I422" i="54"/>
  <c r="H258" i="52"/>
  <c r="I12" i="55"/>
  <c r="H176" i="50"/>
  <c r="G340" i="50"/>
  <c r="H340" i="53"/>
  <c r="H12" i="58"/>
  <c r="G340" i="53"/>
  <c r="H340" i="58"/>
  <c r="H258" i="53"/>
  <c r="H94" i="57"/>
  <c r="G258" i="58"/>
  <c r="I504" i="55"/>
  <c r="I12" i="52"/>
  <c r="G340" i="54"/>
  <c r="H12" i="53"/>
  <c r="G422" i="50"/>
  <c r="G422" i="51"/>
  <c r="G340" i="55"/>
  <c r="G94" i="53"/>
  <c r="I12" i="54"/>
  <c r="I422" i="50"/>
  <c r="H422" i="53"/>
  <c r="G94" i="56"/>
  <c r="I340" i="56"/>
  <c r="G12" i="53"/>
  <c r="I12" i="53"/>
  <c r="I504" i="56"/>
  <c r="I422" i="51"/>
  <c r="G176" i="51"/>
  <c r="H504" i="50"/>
  <c r="G12" i="55"/>
  <c r="G12" i="56"/>
  <c r="G94" i="51"/>
  <c r="G12" i="54"/>
  <c r="G258" i="51"/>
  <c r="I422" i="57"/>
  <c r="H422" i="59"/>
  <c r="H340" i="54"/>
  <c r="H340" i="55"/>
  <c r="I12" i="57"/>
  <c r="I258" i="59"/>
  <c r="I504" i="59"/>
  <c r="I504" i="54"/>
  <c r="G422" i="58"/>
  <c r="I504" i="58"/>
  <c r="H12" i="50"/>
  <c r="I258" i="50"/>
  <c r="I422" i="59"/>
  <c r="G340" i="59"/>
  <c r="I340" i="57"/>
  <c r="G12" i="59"/>
  <c r="G422" i="59"/>
  <c r="G258" i="54"/>
  <c r="I340" i="55"/>
  <c r="I94" i="56"/>
  <c r="H504" i="58"/>
  <c r="H340" i="57"/>
  <c r="G176" i="50"/>
  <c r="G176" i="58"/>
  <c r="G94" i="50"/>
  <c r="H12" i="54"/>
  <c r="G340" i="52"/>
  <c r="I176" i="50"/>
  <c r="H258" i="50"/>
  <c r="I422" i="52"/>
  <c r="I422" i="53"/>
  <c r="H422" i="50"/>
  <c r="H258" i="54"/>
  <c r="G340" i="51"/>
  <c r="G422" i="55"/>
  <c r="I176" i="52"/>
  <c r="G176" i="52"/>
  <c r="I94" i="55"/>
  <c r="G176" i="57"/>
  <c r="I12" i="56"/>
  <c r="H504" i="52"/>
  <c r="G422" i="57"/>
  <c r="G94" i="52"/>
  <c r="G94" i="54"/>
  <c r="H176" i="51"/>
  <c r="I504" i="52"/>
  <c r="I94" i="58"/>
  <c r="G340" i="56"/>
  <c r="I340" i="50"/>
  <c r="H12" i="52"/>
  <c r="I94" i="50"/>
  <c r="I258" i="51"/>
  <c r="G258" i="59"/>
  <c r="G94" i="58"/>
  <c r="G504" i="59"/>
  <c r="H176" i="56"/>
  <c r="G176" i="54"/>
  <c r="G12" i="57"/>
  <c r="H94" i="55"/>
  <c r="G422" i="56"/>
  <c r="I94" i="51"/>
  <c r="G504" i="57"/>
  <c r="I422" i="56"/>
  <c r="H504" i="51"/>
  <c r="G504" i="50"/>
  <c r="G258" i="57"/>
  <c r="I94" i="59"/>
  <c r="H340" i="50"/>
  <c r="I12" i="59"/>
  <c r="H340" i="59"/>
  <c r="G251" i="47"/>
  <c r="G497" i="49"/>
  <c r="I87" i="47"/>
  <c r="I415" i="49"/>
  <c r="G169" i="49"/>
  <c r="H5" i="49"/>
  <c r="G5" i="47"/>
  <c r="I169" i="49"/>
  <c r="H333" i="47"/>
  <c r="I251" i="47"/>
  <c r="I497" i="49"/>
  <c r="G5" i="49"/>
  <c r="H87" i="47"/>
  <c r="H169" i="49"/>
  <c r="G87" i="47"/>
  <c r="I333" i="47"/>
  <c r="I333" i="49"/>
  <c r="I415" i="47"/>
  <c r="I169" i="47"/>
  <c r="G497" i="47"/>
  <c r="I5" i="47"/>
  <c r="H251" i="47"/>
  <c r="H415" i="49"/>
  <c r="I87" i="49"/>
  <c r="H251" i="49"/>
  <c r="G169" i="47"/>
  <c r="G333" i="47"/>
  <c r="H87" i="49"/>
  <c r="I251" i="49"/>
  <c r="H497" i="49"/>
  <c r="G415" i="47"/>
  <c r="H497" i="47"/>
  <c r="H333" i="49"/>
  <c r="I5" i="49"/>
  <c r="H415" i="47"/>
  <c r="H169" i="47"/>
  <c r="H5" i="47"/>
  <c r="I497" i="47"/>
  <c r="G87" i="49"/>
  <c r="G251" i="49"/>
  <c r="G415" i="49"/>
  <c r="G333" i="49"/>
  <c r="H517" i="48"/>
  <c r="I353" i="48"/>
  <c r="I435" i="48"/>
  <c r="H25" i="48"/>
  <c r="H189" i="48"/>
  <c r="I25" i="48"/>
  <c r="I517" i="48"/>
  <c r="I271" i="48"/>
  <c r="G435" i="48"/>
  <c r="H353" i="48"/>
  <c r="H271" i="48"/>
  <c r="H107" i="48"/>
  <c r="G271" i="48"/>
  <c r="G107" i="48"/>
  <c r="G25" i="48"/>
  <c r="G189" i="48"/>
  <c r="I189" i="48"/>
  <c r="G517" i="48"/>
  <c r="I107" i="48"/>
  <c r="H435" i="48"/>
  <c r="G353" i="48"/>
  <c r="I1703" i="42"/>
  <c r="H1375" i="42"/>
  <c r="I1375" i="42"/>
  <c r="G1867" i="42"/>
  <c r="I1539" i="42"/>
  <c r="I1785" i="42"/>
  <c r="G2031" i="42"/>
  <c r="G1539" i="42"/>
  <c r="G1375" i="42"/>
  <c r="I2031" i="42"/>
  <c r="I1867" i="42"/>
  <c r="H2031" i="42"/>
  <c r="G1949" i="42"/>
  <c r="H1621" i="42"/>
  <c r="I1457" i="42"/>
  <c r="H1293" i="42"/>
  <c r="G1293" i="42"/>
  <c r="H1457" i="42"/>
  <c r="H1703" i="42"/>
  <c r="H1785" i="42"/>
  <c r="G1457" i="42"/>
  <c r="I1621" i="42"/>
  <c r="G1703" i="42"/>
  <c r="H1949" i="42"/>
  <c r="G1785" i="42"/>
  <c r="I1293" i="42"/>
  <c r="H1867" i="42"/>
  <c r="G1621" i="42"/>
  <c r="I1949" i="42"/>
  <c r="H1539" i="42"/>
  <c r="I202" i="49"/>
  <c r="I448" i="49"/>
  <c r="I38" i="49"/>
  <c r="I366" i="49"/>
  <c r="G202" i="49"/>
  <c r="H530" i="47"/>
  <c r="H530" i="49"/>
  <c r="G120" i="49"/>
  <c r="G120" i="47"/>
  <c r="G284" i="49"/>
  <c r="H202" i="47"/>
  <c r="I120" i="47"/>
  <c r="I38" i="47"/>
  <c r="H284" i="47"/>
  <c r="I366" i="47"/>
  <c r="I120" i="49"/>
  <c r="G38" i="49"/>
  <c r="H120" i="47"/>
  <c r="H448" i="49"/>
  <c r="G448" i="49"/>
  <c r="H366" i="49"/>
  <c r="H38" i="47"/>
  <c r="I284" i="47"/>
  <c r="G366" i="49"/>
  <c r="H448" i="47"/>
  <c r="G284" i="47"/>
  <c r="G530" i="47"/>
  <c r="G366" i="47"/>
  <c r="G202" i="47"/>
  <c r="H284" i="49"/>
  <c r="H202" i="49"/>
  <c r="H120" i="49"/>
  <c r="I202" i="47"/>
  <c r="I284" i="49"/>
  <c r="I448" i="47"/>
  <c r="G530" i="49"/>
  <c r="G448" i="47"/>
  <c r="H38" i="49"/>
  <c r="I530" i="47"/>
  <c r="H366" i="47"/>
  <c r="I530" i="49"/>
  <c r="G38" i="47"/>
  <c r="G177" i="48"/>
  <c r="H95" i="48"/>
  <c r="I95" i="48"/>
  <c r="G423" i="48"/>
  <c r="G95" i="48"/>
  <c r="H13" i="48"/>
  <c r="I505" i="48"/>
  <c r="I13" i="48"/>
  <c r="H259" i="48"/>
  <c r="H177" i="48"/>
  <c r="H505" i="48"/>
  <c r="H423" i="48"/>
  <c r="I259" i="48"/>
  <c r="G505" i="48"/>
  <c r="G341" i="48"/>
  <c r="I341" i="48"/>
  <c r="H341" i="48"/>
  <c r="I423" i="48"/>
  <c r="G259" i="48"/>
  <c r="I177" i="48"/>
  <c r="G13" i="48"/>
  <c r="H523" i="52"/>
  <c r="G523" i="55"/>
  <c r="G277" i="58"/>
  <c r="G113" i="53"/>
  <c r="G113" i="50"/>
  <c r="G441" i="55"/>
  <c r="H523" i="54"/>
  <c r="H113" i="51"/>
  <c r="I31" i="57"/>
  <c r="H113" i="53"/>
  <c r="G523" i="58"/>
  <c r="I31" i="58"/>
  <c r="G441" i="56"/>
  <c r="I359" i="53"/>
  <c r="G441" i="54"/>
  <c r="G31" i="59"/>
  <c r="G523" i="59"/>
  <c r="H31" i="55"/>
  <c r="I277" i="55"/>
  <c r="I441" i="57"/>
  <c r="I441" i="53"/>
  <c r="I113" i="51"/>
  <c r="G277" i="55"/>
  <c r="H195" i="51"/>
  <c r="I441" i="58"/>
  <c r="H31" i="53"/>
  <c r="I441" i="51"/>
  <c r="G359" i="54"/>
  <c r="I195" i="58"/>
  <c r="I113" i="50"/>
  <c r="I113" i="52"/>
  <c r="H31" i="50"/>
  <c r="I195" i="50"/>
  <c r="H523" i="59"/>
  <c r="H441" i="53"/>
  <c r="H195" i="54"/>
  <c r="G113" i="55"/>
  <c r="H113" i="58"/>
  <c r="I441" i="56"/>
  <c r="G113" i="52"/>
  <c r="I31" i="51"/>
  <c r="I195" i="59"/>
  <c r="I31" i="52"/>
  <c r="G441" i="59"/>
  <c r="H441" i="58"/>
  <c r="G195" i="52"/>
  <c r="G359" i="55"/>
  <c r="H441" i="55"/>
  <c r="H359" i="51"/>
  <c r="I523" i="54"/>
  <c r="H31" i="54"/>
  <c r="G31" i="50"/>
  <c r="H359" i="52"/>
  <c r="G277" i="53"/>
  <c r="I359" i="56"/>
  <c r="H277" i="53"/>
  <c r="H359" i="59"/>
  <c r="G441" i="53"/>
  <c r="G441" i="51"/>
  <c r="H31" i="52"/>
  <c r="I31" i="54"/>
  <c r="H523" i="55"/>
  <c r="H113" i="59"/>
  <c r="G195" i="57"/>
  <c r="G523" i="50"/>
  <c r="H523" i="58"/>
  <c r="H31" i="59"/>
  <c r="G31" i="55"/>
  <c r="I31" i="55"/>
  <c r="G195" i="54"/>
  <c r="H31" i="56"/>
  <c r="G31" i="58"/>
  <c r="G113" i="56"/>
  <c r="H359" i="55"/>
  <c r="I113" i="53"/>
  <c r="G359" i="51"/>
  <c r="H441" i="54"/>
  <c r="I195" i="57"/>
  <c r="H359" i="50"/>
  <c r="I441" i="55"/>
  <c r="G359" i="58"/>
  <c r="H277" i="59"/>
  <c r="I31" i="56"/>
  <c r="G441" i="50"/>
  <c r="I113" i="56"/>
  <c r="H113" i="50"/>
  <c r="G195" i="59"/>
  <c r="G31" i="52"/>
  <c r="I523" i="51"/>
  <c r="H441" i="56"/>
  <c r="H195" i="56"/>
  <c r="H441" i="51"/>
  <c r="I523" i="56"/>
  <c r="G31" i="57"/>
  <c r="H359" i="53"/>
  <c r="G359" i="56"/>
  <c r="I359" i="50"/>
  <c r="I277" i="59"/>
  <c r="G441" i="52"/>
  <c r="H31" i="57"/>
  <c r="H277" i="54"/>
  <c r="H113" i="56"/>
  <c r="I523" i="53"/>
  <c r="H277" i="52"/>
  <c r="G359" i="53"/>
  <c r="H441" i="57"/>
  <c r="I195" i="54"/>
  <c r="H359" i="57"/>
  <c r="H277" i="56"/>
  <c r="H359" i="58"/>
  <c r="G441" i="58"/>
  <c r="H523" i="53"/>
  <c r="H523" i="56"/>
  <c r="G277" i="56"/>
  <c r="G31" i="53"/>
  <c r="I359" i="57"/>
  <c r="I277" i="54"/>
  <c r="G277" i="50"/>
  <c r="G523" i="57"/>
  <c r="G195" i="56"/>
  <c r="G523" i="51"/>
  <c r="H195" i="57"/>
  <c r="G113" i="57"/>
  <c r="H277" i="58"/>
  <c r="H195" i="50"/>
  <c r="G31" i="56"/>
  <c r="G523" i="56"/>
  <c r="G523" i="53"/>
  <c r="H277" i="57"/>
  <c r="G277" i="59"/>
  <c r="I277" i="57"/>
  <c r="I359" i="54"/>
  <c r="I31" i="59"/>
  <c r="G277" i="57"/>
  <c r="G359" i="52"/>
  <c r="I195" i="52"/>
  <c r="I195" i="56"/>
  <c r="I113" i="58"/>
  <c r="H523" i="57"/>
  <c r="I277" i="50"/>
  <c r="G113" i="59"/>
  <c r="I523" i="50"/>
  <c r="H441" i="52"/>
  <c r="G277" i="51"/>
  <c r="H195" i="55"/>
  <c r="I359" i="52"/>
  <c r="H359" i="54"/>
  <c r="G523" i="52"/>
  <c r="G113" i="58"/>
  <c r="G359" i="59"/>
  <c r="G195" i="51"/>
  <c r="I359" i="58"/>
  <c r="I31" i="50"/>
  <c r="I277" i="53"/>
  <c r="H195" i="58"/>
  <c r="I113" i="57"/>
  <c r="I523" i="52"/>
  <c r="I441" i="54"/>
  <c r="H113" i="52"/>
  <c r="G31" i="54"/>
  <c r="G441" i="57"/>
  <c r="H31" i="51"/>
  <c r="G359" i="57"/>
  <c r="H523" i="51"/>
  <c r="I113" i="55"/>
  <c r="H523" i="50"/>
  <c r="H277" i="51"/>
  <c r="G113" i="51"/>
  <c r="H441" i="59"/>
  <c r="H195" i="53"/>
  <c r="I277" i="56"/>
  <c r="H113" i="55"/>
  <c r="I441" i="50"/>
  <c r="I113" i="59"/>
  <c r="I359" i="55"/>
  <c r="G113" i="54"/>
  <c r="I31" i="53"/>
  <c r="H31" i="58"/>
  <c r="I195" i="51"/>
  <c r="I523" i="58"/>
  <c r="I359" i="51"/>
  <c r="I277" i="58"/>
  <c r="G195" i="58"/>
  <c r="H195" i="52"/>
  <c r="H277" i="55"/>
  <c r="I277" i="51"/>
  <c r="H359" i="56"/>
  <c r="I113" i="54"/>
  <c r="G195" i="55"/>
  <c r="G359" i="50"/>
  <c r="G523" i="54"/>
  <c r="H113" i="54"/>
  <c r="I359" i="59"/>
  <c r="I195" i="53"/>
  <c r="I195" i="55"/>
  <c r="G195" i="53"/>
  <c r="I277" i="52"/>
  <c r="H195" i="59"/>
  <c r="I441" i="59"/>
  <c r="G277" i="52"/>
  <c r="I441" i="52"/>
  <c r="H277" i="50"/>
  <c r="I523" i="55"/>
  <c r="I523" i="57"/>
  <c r="G195" i="50"/>
  <c r="H113" i="57"/>
  <c r="H441" i="50"/>
  <c r="G31" i="51"/>
  <c r="G277" i="54"/>
  <c r="I523" i="59"/>
  <c r="I339" i="56"/>
  <c r="H503" i="52"/>
  <c r="H339" i="54"/>
  <c r="I175" i="54"/>
  <c r="G93" i="51"/>
  <c r="G175" i="50"/>
  <c r="G175" i="59"/>
  <c r="H11" i="59"/>
  <c r="I421" i="59"/>
  <c r="G175" i="51"/>
  <c r="H503" i="56"/>
  <c r="G421" i="55"/>
  <c r="H175" i="52"/>
  <c r="G503" i="57"/>
  <c r="G11" i="51"/>
  <c r="H175" i="57"/>
  <c r="G503" i="56"/>
  <c r="G93" i="53"/>
  <c r="G93" i="52"/>
  <c r="I11" i="52"/>
  <c r="G421" i="56"/>
  <c r="H503" i="55"/>
  <c r="G421" i="50"/>
  <c r="G503" i="58"/>
  <c r="H93" i="51"/>
  <c r="G257" i="53"/>
  <c r="I11" i="57"/>
  <c r="I93" i="56"/>
  <c r="G11" i="53"/>
  <c r="I421" i="53"/>
  <c r="G339" i="52"/>
  <c r="G93" i="54"/>
  <c r="I257" i="50"/>
  <c r="G175" i="54"/>
  <c r="G175" i="55"/>
  <c r="G175" i="56"/>
  <c r="I93" i="57"/>
  <c r="H503" i="57"/>
  <c r="I503" i="54"/>
  <c r="H11" i="52"/>
  <c r="H175" i="50"/>
  <c r="I421" i="50"/>
  <c r="G421" i="51"/>
  <c r="G339" i="55"/>
  <c r="G93" i="59"/>
  <c r="H93" i="57"/>
  <c r="G503" i="53"/>
  <c r="H11" i="50"/>
  <c r="H503" i="50"/>
  <c r="I339" i="59"/>
  <c r="G339" i="58"/>
  <c r="I339" i="58"/>
  <c r="H257" i="57"/>
  <c r="G257" i="57"/>
  <c r="I257" i="54"/>
  <c r="I421" i="58"/>
  <c r="I421" i="54"/>
  <c r="I175" i="56"/>
  <c r="H11" i="54"/>
  <c r="I257" i="51"/>
  <c r="H503" i="59"/>
  <c r="G11" i="55"/>
  <c r="G257" i="51"/>
  <c r="G503" i="51"/>
  <c r="I11" i="58"/>
  <c r="H339" i="52"/>
  <c r="H421" i="58"/>
  <c r="I339" i="54"/>
  <c r="I93" i="51"/>
  <c r="G339" i="51"/>
  <c r="I93" i="54"/>
  <c r="G11" i="50"/>
  <c r="G175" i="52"/>
  <c r="G257" i="52"/>
  <c r="H257" i="56"/>
  <c r="I175" i="57"/>
  <c r="G421" i="54"/>
  <c r="G11" i="58"/>
  <c r="G257" i="55"/>
  <c r="G257" i="54"/>
  <c r="I93" i="55"/>
  <c r="H421" i="52"/>
  <c r="H339" i="58"/>
  <c r="H257" i="53"/>
  <c r="G175" i="58"/>
  <c r="I339" i="53"/>
  <c r="I421" i="52"/>
  <c r="G421" i="52"/>
  <c r="H257" i="59"/>
  <c r="I257" i="59"/>
  <c r="H421" i="53"/>
  <c r="H421" i="57"/>
  <c r="I257" i="52"/>
  <c r="I11" i="53"/>
  <c r="I339" i="57"/>
  <c r="H421" i="59"/>
  <c r="I257" i="58"/>
  <c r="H257" i="51"/>
  <c r="G11" i="54"/>
  <c r="G421" i="53"/>
  <c r="I503" i="58"/>
  <c r="I339" i="50"/>
  <c r="H175" i="55"/>
  <c r="I339" i="52"/>
  <c r="H503" i="51"/>
  <c r="I175" i="50"/>
  <c r="H421" i="55"/>
  <c r="G257" i="59"/>
  <c r="I503" i="56"/>
  <c r="H175" i="56"/>
  <c r="G339" i="56"/>
  <c r="H339" i="53"/>
  <c r="I257" i="56"/>
  <c r="G421" i="57"/>
  <c r="H339" i="50"/>
  <c r="G339" i="57"/>
  <c r="G11" i="57"/>
  <c r="I175" i="53"/>
  <c r="G421" i="58"/>
  <c r="H11" i="55"/>
  <c r="I503" i="51"/>
  <c r="G93" i="56"/>
  <c r="H257" i="55"/>
  <c r="H175" i="53"/>
  <c r="G503" i="55"/>
  <c r="G339" i="53"/>
  <c r="G503" i="52"/>
  <c r="I339" i="51"/>
  <c r="I503" i="52"/>
  <c r="I93" i="50"/>
  <c r="G257" i="50"/>
  <c r="G257" i="56"/>
  <c r="H93" i="53"/>
  <c r="H339" i="55"/>
  <c r="I503" i="50"/>
  <c r="H503" i="54"/>
  <c r="I503" i="53"/>
  <c r="I11" i="51"/>
  <c r="H175" i="59"/>
  <c r="G11" i="59"/>
  <c r="G175" i="53"/>
  <c r="I503" i="57"/>
  <c r="H421" i="51"/>
  <c r="I175" i="59"/>
  <c r="I93" i="59"/>
  <c r="H175" i="54"/>
  <c r="G93" i="58"/>
  <c r="I93" i="52"/>
  <c r="I11" i="56"/>
  <c r="H93" i="56"/>
  <c r="H93" i="55"/>
  <c r="H421" i="56"/>
  <c r="G339" i="59"/>
  <c r="I175" i="58"/>
  <c r="I339" i="55"/>
  <c r="G11" i="52"/>
  <c r="I11" i="59"/>
  <c r="I11" i="50"/>
  <c r="H11" i="53"/>
  <c r="G421" i="59"/>
  <c r="H11" i="57"/>
  <c r="I503" i="55"/>
  <c r="H421" i="50"/>
  <c r="H257" i="54"/>
  <c r="I175" i="51"/>
  <c r="H503" i="58"/>
  <c r="G503" i="54"/>
  <c r="I421" i="56"/>
  <c r="H93" i="59"/>
  <c r="I421" i="51"/>
  <c r="H421" i="54"/>
  <c r="I175" i="55"/>
  <c r="H175" i="51"/>
  <c r="H11" i="58"/>
  <c r="H503" i="53"/>
  <c r="H339" i="59"/>
  <c r="I93" i="58"/>
  <c r="H175" i="58"/>
  <c r="H93" i="54"/>
  <c r="I421" i="55"/>
  <c r="I257" i="53"/>
  <c r="H339" i="51"/>
  <c r="I93" i="53"/>
  <c r="G11" i="56"/>
  <c r="I175" i="52"/>
  <c r="G93" i="50"/>
  <c r="H257" i="52"/>
  <c r="H339" i="57"/>
  <c r="I11" i="55"/>
  <c r="H257" i="50"/>
  <c r="G175" i="57"/>
  <c r="G93" i="57"/>
  <c r="H257" i="58"/>
  <c r="I421" i="57"/>
  <c r="G503" i="50"/>
  <c r="H11" i="56"/>
  <c r="I257" i="57"/>
  <c r="G339" i="50"/>
  <c r="H11" i="51"/>
  <c r="G93" i="55"/>
  <c r="G257" i="58"/>
  <c r="H93" i="52"/>
  <c r="H93" i="58"/>
  <c r="I11" i="54"/>
  <c r="H339" i="56"/>
  <c r="I257" i="55"/>
  <c r="I503" i="59"/>
  <c r="G339" i="54"/>
  <c r="G503" i="59"/>
  <c r="H93" i="50"/>
  <c r="H104" i="50"/>
  <c r="H22" i="50"/>
  <c r="G186" i="52"/>
  <c r="H268" i="56"/>
  <c r="H104" i="55"/>
  <c r="G22" i="51"/>
  <c r="I432" i="57"/>
  <c r="I186" i="59"/>
  <c r="G514" i="58"/>
  <c r="I186" i="56"/>
  <c r="H104" i="59"/>
  <c r="G104" i="55"/>
  <c r="I186" i="55"/>
  <c r="G514" i="50"/>
  <c r="I22" i="55"/>
  <c r="I514" i="56"/>
  <c r="I268" i="54"/>
  <c r="G350" i="58"/>
  <c r="G514" i="52"/>
  <c r="I22" i="59"/>
  <c r="G186" i="57"/>
  <c r="G268" i="52"/>
  <c r="G186" i="53"/>
  <c r="H104" i="57"/>
  <c r="G268" i="57"/>
  <c r="I186" i="50"/>
  <c r="G514" i="57"/>
  <c r="H432" i="56"/>
  <c r="H22" i="54"/>
  <c r="H514" i="59"/>
  <c r="H186" i="58"/>
  <c r="I514" i="59"/>
  <c r="H514" i="56"/>
  <c r="G514" i="59"/>
  <c r="I432" i="53"/>
  <c r="I350" i="52"/>
  <c r="I514" i="57"/>
  <c r="H104" i="53"/>
  <c r="G104" i="54"/>
  <c r="G514" i="51"/>
  <c r="I268" i="58"/>
  <c r="G432" i="58"/>
  <c r="I432" i="50"/>
  <c r="G432" i="53"/>
  <c r="I22" i="51"/>
  <c r="I186" i="51"/>
  <c r="H432" i="55"/>
  <c r="H22" i="59"/>
  <c r="H432" i="54"/>
  <c r="I350" i="57"/>
  <c r="H268" i="50"/>
  <c r="G350" i="50"/>
  <c r="H186" i="51"/>
  <c r="I432" i="58"/>
  <c r="I268" i="53"/>
  <c r="G514" i="53"/>
  <c r="G22" i="58"/>
  <c r="G350" i="56"/>
  <c r="H268" i="53"/>
  <c r="G104" i="51"/>
  <c r="I268" i="51"/>
  <c r="G22" i="59"/>
  <c r="I514" i="55"/>
  <c r="I186" i="53"/>
  <c r="G268" i="55"/>
  <c r="H104" i="58"/>
  <c r="I22" i="52"/>
  <c r="G22" i="55"/>
  <c r="I514" i="54"/>
  <c r="I350" i="53"/>
  <c r="I104" i="59"/>
  <c r="G22" i="57"/>
  <c r="H22" i="51"/>
  <c r="H186" i="54"/>
  <c r="I350" i="56"/>
  <c r="I268" i="50"/>
  <c r="I22" i="53"/>
  <c r="G350" i="52"/>
  <c r="I104" i="50"/>
  <c r="H514" i="51"/>
  <c r="G186" i="58"/>
  <c r="I268" i="56"/>
  <c r="G104" i="52"/>
  <c r="I514" i="50"/>
  <c r="H514" i="50"/>
  <c r="I104" i="54"/>
  <c r="G268" i="54"/>
  <c r="H432" i="53"/>
  <c r="G514" i="55"/>
  <c r="G432" i="51"/>
  <c r="H514" i="52"/>
  <c r="G432" i="55"/>
  <c r="I22" i="54"/>
  <c r="G104" i="58"/>
  <c r="H350" i="57"/>
  <c r="G514" i="56"/>
  <c r="H22" i="52"/>
  <c r="H514" i="53"/>
  <c r="H186" i="59"/>
  <c r="G350" i="53"/>
  <c r="H186" i="50"/>
  <c r="I104" i="56"/>
  <c r="G22" i="50"/>
  <c r="H432" i="58"/>
  <c r="I22" i="57"/>
  <c r="H186" i="55"/>
  <c r="I432" i="59"/>
  <c r="H514" i="58"/>
  <c r="H186" i="52"/>
  <c r="H514" i="54"/>
  <c r="I514" i="51"/>
  <c r="G268" i="50"/>
  <c r="H268" i="54"/>
  <c r="H22" i="56"/>
  <c r="I514" i="53"/>
  <c r="H22" i="55"/>
  <c r="I104" i="55"/>
  <c r="G186" i="54"/>
  <c r="H350" i="59"/>
  <c r="H104" i="51"/>
  <c r="G350" i="57"/>
  <c r="G350" i="51"/>
  <c r="G186" i="56"/>
  <c r="G432" i="50"/>
  <c r="I104" i="57"/>
  <c r="I104" i="58"/>
  <c r="G22" i="54"/>
  <c r="H22" i="58"/>
  <c r="G104" i="50"/>
  <c r="G22" i="52"/>
  <c r="I350" i="58"/>
  <c r="H104" i="52"/>
  <c r="H186" i="56"/>
  <c r="G514" i="54"/>
  <c r="G186" i="51"/>
  <c r="H350" i="50"/>
  <c r="G22" i="53"/>
  <c r="G432" i="56"/>
  <c r="H432" i="59"/>
  <c r="H104" i="54"/>
  <c r="I432" i="56"/>
  <c r="G104" i="59"/>
  <c r="G268" i="56"/>
  <c r="I350" i="51"/>
  <c r="I432" i="52"/>
  <c r="H432" i="50"/>
  <c r="G268" i="51"/>
  <c r="H268" i="58"/>
  <c r="H186" i="57"/>
  <c r="H104" i="56"/>
  <c r="I104" i="53"/>
  <c r="G104" i="56"/>
  <c r="I22" i="56"/>
  <c r="I22" i="58"/>
  <c r="H268" i="55"/>
  <c r="H268" i="52"/>
  <c r="I268" i="52"/>
  <c r="G186" i="50"/>
  <c r="I432" i="54"/>
  <c r="I350" i="59"/>
  <c r="H268" i="51"/>
  <c r="G22" i="56"/>
  <c r="I186" i="52"/>
  <c r="I186" i="54"/>
  <c r="G350" i="55"/>
  <c r="H350" i="51"/>
  <c r="I432" i="55"/>
  <c r="G104" i="53"/>
  <c r="I186" i="58"/>
  <c r="G104" i="57"/>
  <c r="G186" i="59"/>
  <c r="I514" i="52"/>
  <c r="H350" i="58"/>
  <c r="I268" i="57"/>
  <c r="H268" i="59"/>
  <c r="G432" i="52"/>
  <c r="G268" i="58"/>
  <c r="H268" i="57"/>
  <c r="H186" i="53"/>
  <c r="H350" i="52"/>
  <c r="H350" i="55"/>
  <c r="H350" i="56"/>
  <c r="I350" i="54"/>
  <c r="H514" i="55"/>
  <c r="H432" i="52"/>
  <c r="I22" i="50"/>
  <c r="H432" i="57"/>
  <c r="I104" i="51"/>
  <c r="G350" i="54"/>
  <c r="G432" i="59"/>
  <c r="G268" i="59"/>
  <c r="I432" i="51"/>
  <c r="I350" i="55"/>
  <c r="H350" i="54"/>
  <c r="I268" i="55"/>
  <c r="H22" i="57"/>
  <c r="G432" i="54"/>
  <c r="G268" i="53"/>
  <c r="H22" i="53"/>
  <c r="H514" i="57"/>
  <c r="I186" i="57"/>
  <c r="I514" i="58"/>
  <c r="G186" i="55"/>
  <c r="H432" i="51"/>
  <c r="I350" i="50"/>
  <c r="I268" i="59"/>
  <c r="G432" i="57"/>
  <c r="G350" i="59"/>
  <c r="I104" i="52"/>
  <c r="H350" i="53"/>
  <c r="G196" i="48"/>
  <c r="G114" i="48"/>
  <c r="H524" i="48"/>
  <c r="H442" i="48"/>
  <c r="H114" i="48"/>
  <c r="G32" i="48"/>
  <c r="H360" i="48"/>
  <c r="I114" i="48"/>
  <c r="I524" i="48"/>
  <c r="G360" i="48"/>
  <c r="I32" i="48"/>
  <c r="G278" i="48"/>
  <c r="H196" i="48"/>
  <c r="G524" i="48"/>
  <c r="H32" i="48"/>
  <c r="I278" i="48"/>
  <c r="I360" i="48"/>
  <c r="I442" i="48"/>
  <c r="H278" i="48"/>
  <c r="G442" i="48"/>
  <c r="I196" i="48"/>
  <c r="G417" i="48"/>
  <c r="I253" i="48"/>
  <c r="G335" i="48"/>
  <c r="I417" i="48"/>
  <c r="G7" i="48"/>
  <c r="G253" i="48"/>
  <c r="G499" i="48"/>
  <c r="H417" i="48"/>
  <c r="I171" i="48"/>
  <c r="I499" i="48"/>
  <c r="H335" i="48"/>
  <c r="G171" i="48"/>
  <c r="I7" i="48"/>
  <c r="I335" i="48"/>
  <c r="G89" i="48"/>
  <c r="H89" i="48"/>
  <c r="I89" i="48"/>
  <c r="H499" i="48"/>
  <c r="H253" i="48"/>
  <c r="H7" i="48"/>
  <c r="H171" i="48"/>
  <c r="H1687" i="42"/>
  <c r="I1523" i="42"/>
  <c r="H1769" i="42"/>
  <c r="I1277" i="42"/>
  <c r="G1851" i="42"/>
  <c r="G1605" i="42"/>
  <c r="H1933" i="42"/>
  <c r="H1851" i="42"/>
  <c r="I1769" i="42"/>
  <c r="G1359" i="42"/>
  <c r="G1933" i="42"/>
  <c r="I1441" i="42"/>
  <c r="H1523" i="42"/>
  <c r="H1605" i="42"/>
  <c r="G1441" i="42"/>
  <c r="I1605" i="42"/>
  <c r="H2015" i="42"/>
  <c r="G1769" i="42"/>
  <c r="G1687" i="42"/>
  <c r="I2015" i="42"/>
  <c r="H1359" i="42"/>
  <c r="I1687" i="42"/>
  <c r="I1359" i="42"/>
  <c r="I1933" i="42"/>
  <c r="G2015" i="42"/>
  <c r="G1523" i="42"/>
  <c r="I1851" i="42"/>
  <c r="G1277" i="42"/>
  <c r="H1441" i="42"/>
  <c r="H1277" i="42"/>
  <c r="H358" i="49"/>
  <c r="I440" i="47"/>
  <c r="G358" i="49"/>
  <c r="G30" i="49"/>
  <c r="H194" i="47"/>
  <c r="I194" i="49"/>
  <c r="G194" i="47"/>
  <c r="I440" i="49"/>
  <c r="G522" i="49"/>
  <c r="H276" i="49"/>
  <c r="I276" i="47"/>
  <c r="H440" i="47"/>
  <c r="I522" i="49"/>
  <c r="H30" i="47"/>
  <c r="G358" i="47"/>
  <c r="I358" i="47"/>
  <c r="H112" i="47"/>
  <c r="H522" i="49"/>
  <c r="H358" i="47"/>
  <c r="G112" i="49"/>
  <c r="I112" i="49"/>
  <c r="G276" i="47"/>
  <c r="G440" i="49"/>
  <c r="I522" i="47"/>
  <c r="H30" i="49"/>
  <c r="H112" i="49"/>
  <c r="I30" i="47"/>
  <c r="H522" i="47"/>
  <c r="G194" i="49"/>
  <c r="I358" i="49"/>
  <c r="G112" i="47"/>
  <c r="I112" i="47"/>
  <c r="I30" i="49"/>
  <c r="G30" i="47"/>
  <c r="G276" i="49"/>
  <c r="G440" i="47"/>
  <c r="I276" i="49"/>
  <c r="I194" i="47"/>
  <c r="G522" i="47"/>
  <c r="H276" i="47"/>
  <c r="H440" i="49"/>
  <c r="H194" i="49"/>
  <c r="G1564" i="42"/>
  <c r="G1974" i="42"/>
  <c r="H1974" i="42"/>
  <c r="H1728" i="42"/>
  <c r="I1892" i="42"/>
  <c r="I1400" i="42"/>
  <c r="I1236" i="42"/>
  <c r="H1318" i="42"/>
  <c r="I1810" i="42"/>
  <c r="I1728" i="42"/>
  <c r="H1564" i="42"/>
  <c r="H1810" i="42"/>
  <c r="I1318" i="42"/>
  <c r="H1646" i="42"/>
  <c r="I1564" i="42"/>
  <c r="H1892" i="42"/>
  <c r="G1482" i="42"/>
  <c r="I1482" i="42"/>
  <c r="G1400" i="42"/>
  <c r="I1646" i="42"/>
  <c r="H1400" i="42"/>
  <c r="G1646" i="42"/>
  <c r="G1892" i="42"/>
  <c r="G1318" i="42"/>
  <c r="H1482" i="42"/>
  <c r="G1236" i="42"/>
  <c r="H1236" i="42"/>
  <c r="G1810" i="42"/>
  <c r="G1728" i="42"/>
  <c r="I1974" i="42"/>
  <c r="H34" i="48"/>
  <c r="I280" i="48"/>
  <c r="I362" i="48"/>
  <c r="G526" i="48"/>
  <c r="H526" i="48"/>
  <c r="H280" i="48"/>
  <c r="I34" i="48"/>
  <c r="G444" i="48"/>
  <c r="H444" i="48"/>
  <c r="G116" i="48"/>
  <c r="H362" i="48"/>
  <c r="H198" i="48"/>
  <c r="I198" i="48"/>
  <c r="I526" i="48"/>
  <c r="G280" i="48"/>
  <c r="G34" i="48"/>
  <c r="H116" i="48"/>
  <c r="G198" i="48"/>
  <c r="I116" i="48"/>
  <c r="G362" i="48"/>
  <c r="I444" i="48"/>
  <c r="H1421" i="42"/>
  <c r="I1749" i="42"/>
  <c r="H1503" i="42"/>
  <c r="I1913" i="42"/>
  <c r="H1749" i="42"/>
  <c r="G1667" i="42"/>
  <c r="H1585" i="42"/>
  <c r="H1995" i="42"/>
  <c r="H1257" i="42"/>
  <c r="I1339" i="42"/>
  <c r="I1667" i="42"/>
  <c r="G1339" i="42"/>
  <c r="G1995" i="42"/>
  <c r="G1257" i="42"/>
  <c r="G1749" i="42"/>
  <c r="G1421" i="42"/>
  <c r="I1585" i="42"/>
  <c r="H1667" i="42"/>
  <c r="I1503" i="42"/>
  <c r="H1913" i="42"/>
  <c r="H1831" i="42"/>
  <c r="H1339" i="42"/>
  <c r="G1585" i="42"/>
  <c r="I1831" i="42"/>
  <c r="I1995" i="42"/>
  <c r="I1421" i="42"/>
  <c r="G1831" i="42"/>
  <c r="G1913" i="42"/>
  <c r="G1503" i="42"/>
  <c r="I1257" i="42"/>
  <c r="H1493" i="42"/>
  <c r="H1329" i="42"/>
  <c r="G1657" i="42"/>
  <c r="I1903" i="42"/>
  <c r="G1821" i="42"/>
  <c r="H1903" i="42"/>
  <c r="G1575" i="42"/>
  <c r="H1411" i="42"/>
  <c r="G1247" i="42"/>
  <c r="H1821" i="42"/>
  <c r="I1657" i="42"/>
  <c r="I1821" i="42"/>
  <c r="I1493" i="42"/>
  <c r="I1575" i="42"/>
  <c r="G1739" i="42"/>
  <c r="G1493" i="42"/>
  <c r="H1739" i="42"/>
  <c r="I1247" i="42"/>
  <c r="I1329" i="42"/>
  <c r="H1247" i="42"/>
  <c r="I1411" i="42"/>
  <c r="G1985" i="42"/>
  <c r="G1903" i="42"/>
  <c r="G1411" i="42"/>
  <c r="G1329" i="42"/>
  <c r="I1985" i="42"/>
  <c r="H1575" i="42"/>
  <c r="H1657" i="42"/>
  <c r="I1739" i="42"/>
  <c r="H1985" i="42"/>
  <c r="G255" i="48"/>
  <c r="G9" i="48"/>
  <c r="H501" i="48"/>
  <c r="I501" i="48"/>
  <c r="G337" i="48"/>
  <c r="I419" i="48"/>
  <c r="G419" i="48"/>
  <c r="H419" i="48"/>
  <c r="I91" i="48"/>
  <c r="I9" i="48"/>
  <c r="H173" i="48"/>
  <c r="H9" i="48"/>
  <c r="H255" i="48"/>
  <c r="G91" i="48"/>
  <c r="I255" i="48"/>
  <c r="I337" i="48"/>
  <c r="G501" i="48"/>
  <c r="G173" i="48"/>
  <c r="H91" i="48"/>
  <c r="I173" i="48"/>
  <c r="H337" i="48"/>
  <c r="I263" i="52"/>
  <c r="I181" i="58"/>
  <c r="I427" i="57"/>
  <c r="G17" i="57"/>
  <c r="H345" i="59"/>
  <c r="G345" i="56"/>
  <c r="G263" i="54"/>
  <c r="H345" i="54"/>
  <c r="G17" i="55"/>
  <c r="H427" i="55"/>
  <c r="G427" i="59"/>
  <c r="H345" i="50"/>
  <c r="H263" i="53"/>
  <c r="I427" i="56"/>
  <c r="H427" i="56"/>
  <c r="H509" i="55"/>
  <c r="I17" i="50"/>
  <c r="I181" i="55"/>
  <c r="I17" i="56"/>
  <c r="G263" i="58"/>
  <c r="G427" i="52"/>
  <c r="H181" i="52"/>
  <c r="I263" i="59"/>
  <c r="H509" i="59"/>
  <c r="G509" i="53"/>
  <c r="G99" i="56"/>
  <c r="G345" i="51"/>
  <c r="H509" i="53"/>
  <c r="G509" i="57"/>
  <c r="I99" i="55"/>
  <c r="G427" i="55"/>
  <c r="I345" i="59"/>
  <c r="G345" i="55"/>
  <c r="H17" i="56"/>
  <c r="G99" i="52"/>
  <c r="I181" i="51"/>
  <c r="G427" i="51"/>
  <c r="H427" i="53"/>
  <c r="G99" i="59"/>
  <c r="H345" i="52"/>
  <c r="H345" i="55"/>
  <c r="G99" i="55"/>
  <c r="G345" i="57"/>
  <c r="H509" i="50"/>
  <c r="G509" i="52"/>
  <c r="I17" i="57"/>
  <c r="G263" i="52"/>
  <c r="H509" i="56"/>
  <c r="H345" i="57"/>
  <c r="H181" i="54"/>
  <c r="I345" i="53"/>
  <c r="I263" i="50"/>
  <c r="H99" i="59"/>
  <c r="G17" i="51"/>
  <c r="H99" i="55"/>
  <c r="H263" i="56"/>
  <c r="H263" i="54"/>
  <c r="H99" i="56"/>
  <c r="I181" i="53"/>
  <c r="I263" i="51"/>
  <c r="G509" i="55"/>
  <c r="H263" i="59"/>
  <c r="H17" i="51"/>
  <c r="H181" i="58"/>
  <c r="I181" i="52"/>
  <c r="I263" i="58"/>
  <c r="I263" i="53"/>
  <c r="H99" i="57"/>
  <c r="G263" i="50"/>
  <c r="I345" i="55"/>
  <c r="H263" i="50"/>
  <c r="H427" i="50"/>
  <c r="G345" i="59"/>
  <c r="G509" i="50"/>
  <c r="G427" i="58"/>
  <c r="H99" i="51"/>
  <c r="G181" i="54"/>
  <c r="G181" i="58"/>
  <c r="I427" i="51"/>
  <c r="I509" i="57"/>
  <c r="I345" i="50"/>
  <c r="H345" i="58"/>
  <c r="I427" i="53"/>
  <c r="G181" i="50"/>
  <c r="I345" i="56"/>
  <c r="G181" i="56"/>
  <c r="G17" i="50"/>
  <c r="G263" i="51"/>
  <c r="I99" i="52"/>
  <c r="H17" i="53"/>
  <c r="G345" i="58"/>
  <c r="I181" i="57"/>
  <c r="H263" i="55"/>
  <c r="I345" i="57"/>
  <c r="I509" i="58"/>
  <c r="G427" i="54"/>
  <c r="G99" i="53"/>
  <c r="G263" i="59"/>
  <c r="I17" i="59"/>
  <c r="I181" i="50"/>
  <c r="G99" i="51"/>
  <c r="G99" i="58"/>
  <c r="G17" i="56"/>
  <c r="I427" i="54"/>
  <c r="H345" i="51"/>
  <c r="I509" i="56"/>
  <c r="H427" i="57"/>
  <c r="H263" i="52"/>
  <c r="I263" i="56"/>
  <c r="G17" i="59"/>
  <c r="H263" i="51"/>
  <c r="I263" i="57"/>
  <c r="G345" i="50"/>
  <c r="G17" i="58"/>
  <c r="H17" i="58"/>
  <c r="G17" i="52"/>
  <c r="H181" i="59"/>
  <c r="I427" i="58"/>
  <c r="H181" i="50"/>
  <c r="I345" i="58"/>
  <c r="H509" i="57"/>
  <c r="I99" i="54"/>
  <c r="H17" i="57"/>
  <c r="I509" i="59"/>
  <c r="G427" i="56"/>
  <c r="H427" i="54"/>
  <c r="G263" i="57"/>
  <c r="I509" i="54"/>
  <c r="G181" i="53"/>
  <c r="I181" i="56"/>
  <c r="H17" i="54"/>
  <c r="G181" i="59"/>
  <c r="H17" i="50"/>
  <c r="G345" i="53"/>
  <c r="H509" i="51"/>
  <c r="I99" i="53"/>
  <c r="I17" i="55"/>
  <c r="G17" i="54"/>
  <c r="G181" i="51"/>
  <c r="I181" i="59"/>
  <c r="H181" i="51"/>
  <c r="H99" i="52"/>
  <c r="H17" i="55"/>
  <c r="I345" i="54"/>
  <c r="I345" i="51"/>
  <c r="H99" i="58"/>
  <c r="I17" i="51"/>
  <c r="G509" i="51"/>
  <c r="H345" i="56"/>
  <c r="I17" i="53"/>
  <c r="G181" i="57"/>
  <c r="H427" i="58"/>
  <c r="I99" i="56"/>
  <c r="G509" i="56"/>
  <c r="H99" i="54"/>
  <c r="G263" i="56"/>
  <c r="H509" i="58"/>
  <c r="G509" i="59"/>
  <c r="G99" i="50"/>
  <c r="I509" i="52"/>
  <c r="H427" i="51"/>
  <c r="H263" i="57"/>
  <c r="G427" i="53"/>
  <c r="I427" i="55"/>
  <c r="I99" i="58"/>
  <c r="H509" i="52"/>
  <c r="I509" i="53"/>
  <c r="G427" i="50"/>
  <c r="I17" i="58"/>
  <c r="H181" i="55"/>
  <c r="G345" i="54"/>
  <c r="I263" i="54"/>
  <c r="I17" i="52"/>
  <c r="G99" i="57"/>
  <c r="I345" i="52"/>
  <c r="I99" i="50"/>
  <c r="G181" i="52"/>
  <c r="G181" i="55"/>
  <c r="H99" i="53"/>
  <c r="H17" i="59"/>
  <c r="G509" i="58"/>
  <c r="I99" i="51"/>
  <c r="G263" i="53"/>
  <c r="I509" i="50"/>
  <c r="G427" i="57"/>
  <c r="G509" i="54"/>
  <c r="H345" i="53"/>
  <c r="H17" i="52"/>
  <c r="I17" i="54"/>
  <c r="G17" i="53"/>
  <c r="I427" i="52"/>
  <c r="I263" i="55"/>
  <c r="H427" i="59"/>
  <c r="I427" i="59"/>
  <c r="I99" i="57"/>
  <c r="H509" i="54"/>
  <c r="H99" i="50"/>
  <c r="H427" i="52"/>
  <c r="I509" i="51"/>
  <c r="H263" i="58"/>
  <c r="G263" i="55"/>
  <c r="H181" i="53"/>
  <c r="H181" i="57"/>
  <c r="H181" i="56"/>
  <c r="G345" i="52"/>
  <c r="I509" i="55"/>
  <c r="G99" i="54"/>
  <c r="I427" i="50"/>
  <c r="I99" i="59"/>
  <c r="I181" i="54"/>
  <c r="I470" i="47"/>
  <c r="H142" i="47"/>
  <c r="G60" i="47"/>
  <c r="I60" i="49"/>
  <c r="G142" i="47"/>
  <c r="I306" i="49"/>
  <c r="H224" i="47"/>
  <c r="I306" i="47"/>
  <c r="G142" i="49"/>
  <c r="G470" i="47"/>
  <c r="G306" i="47"/>
  <c r="G552" i="47"/>
  <c r="H142" i="49"/>
  <c r="G470" i="49"/>
  <c r="H388" i="47"/>
  <c r="G552" i="49"/>
  <c r="I552" i="47"/>
  <c r="H388" i="49"/>
  <c r="I470" i="49"/>
  <c r="I552" i="49"/>
  <c r="H552" i="49"/>
  <c r="G388" i="47"/>
  <c r="I142" i="49"/>
  <c r="I142" i="47"/>
  <c r="G388" i="49"/>
  <c r="I224" i="47"/>
  <c r="I388" i="47"/>
  <c r="G224" i="47"/>
  <c r="H470" i="49"/>
  <c r="H60" i="49"/>
  <c r="I388" i="49"/>
  <c r="H552" i="47"/>
  <c r="I60" i="47"/>
  <c r="I224" i="49"/>
  <c r="H224" i="49"/>
  <c r="H60" i="47"/>
  <c r="H306" i="49"/>
  <c r="G224" i="49"/>
  <c r="H306" i="47"/>
  <c r="G306" i="49"/>
  <c r="G60" i="49"/>
  <c r="H470" i="47"/>
  <c r="G552" i="48"/>
  <c r="I470" i="48"/>
  <c r="H552" i="48"/>
  <c r="G306" i="48"/>
  <c r="H142" i="48"/>
  <c r="I306" i="48"/>
  <c r="H306" i="48"/>
  <c r="I142" i="48"/>
  <c r="I388" i="48"/>
  <c r="H224" i="48"/>
  <c r="I552" i="48"/>
  <c r="G224" i="48"/>
  <c r="G388" i="48"/>
  <c r="I224" i="48"/>
  <c r="G142" i="48"/>
  <c r="G470" i="48"/>
  <c r="I60" i="48"/>
  <c r="H388" i="48"/>
  <c r="H470" i="48"/>
  <c r="G60" i="48"/>
  <c r="H60" i="48"/>
  <c r="I566" i="48"/>
  <c r="I320" i="48"/>
  <c r="G238" i="48"/>
  <c r="H238" i="48"/>
  <c r="I402" i="48"/>
  <c r="I74" i="48"/>
  <c r="H566" i="48"/>
  <c r="I156" i="48"/>
  <c r="G484" i="48"/>
  <c r="H74" i="48"/>
  <c r="I484" i="48"/>
  <c r="I238" i="48"/>
  <c r="H320" i="48"/>
  <c r="G320" i="48"/>
  <c r="G156" i="48"/>
  <c r="H156" i="48"/>
  <c r="H402" i="48"/>
  <c r="G74" i="48"/>
  <c r="H484" i="48"/>
  <c r="G402" i="48"/>
  <c r="G566" i="48"/>
  <c r="I117" i="48"/>
  <c r="I527" i="48"/>
  <c r="G527" i="48"/>
  <c r="H199" i="48"/>
  <c r="H363" i="48"/>
  <c r="H527" i="48"/>
  <c r="G199" i="48"/>
  <c r="G117" i="48"/>
  <c r="H35" i="48"/>
  <c r="I281" i="48"/>
  <c r="I363" i="48"/>
  <c r="G35" i="48"/>
  <c r="I35" i="48"/>
  <c r="H445" i="48"/>
  <c r="G363" i="48"/>
  <c r="G445" i="48"/>
  <c r="I199" i="48"/>
  <c r="H117" i="48"/>
  <c r="H281" i="48"/>
  <c r="G281" i="48"/>
  <c r="I445" i="48"/>
  <c r="G840" i="61"/>
  <c r="F102" i="61"/>
  <c r="G20" i="61"/>
  <c r="F430" i="61"/>
  <c r="F20" i="61"/>
  <c r="G102" i="61"/>
  <c r="F348" i="61"/>
  <c r="F266" i="61"/>
  <c r="G676" i="61"/>
  <c r="G348" i="61"/>
  <c r="H430" i="61"/>
  <c r="G758" i="61"/>
  <c r="F184" i="61"/>
  <c r="H512" i="61"/>
  <c r="F512" i="61"/>
  <c r="H102" i="61"/>
  <c r="G594" i="61"/>
  <c r="F594" i="61"/>
  <c r="G512" i="61"/>
  <c r="H676" i="61"/>
  <c r="F676" i="61"/>
  <c r="G266" i="61"/>
  <c r="H840" i="61"/>
  <c r="H184" i="61"/>
  <c r="H348" i="61"/>
  <c r="G184" i="61"/>
  <c r="H594" i="61"/>
  <c r="F758" i="61"/>
  <c r="H20" i="61"/>
  <c r="G430" i="61"/>
  <c r="F840" i="61"/>
  <c r="H758" i="61"/>
  <c r="H266" i="61"/>
  <c r="F341" i="61"/>
  <c r="G751" i="61"/>
  <c r="F587" i="61"/>
  <c r="G833" i="61"/>
  <c r="H259" i="61"/>
  <c r="F13" i="61"/>
  <c r="H423" i="61"/>
  <c r="F423" i="61"/>
  <c r="G177" i="61"/>
  <c r="H341" i="61"/>
  <c r="F669" i="61"/>
  <c r="F259" i="61"/>
  <c r="H95" i="61"/>
  <c r="F95" i="61"/>
  <c r="H751" i="61"/>
  <c r="G95" i="61"/>
  <c r="F505" i="61"/>
  <c r="H587" i="61"/>
  <c r="H13" i="61"/>
  <c r="G669" i="61"/>
  <c r="H833" i="61"/>
  <c r="F833" i="61"/>
  <c r="H669" i="61"/>
  <c r="G259" i="61"/>
  <c r="G341" i="61"/>
  <c r="H177" i="61"/>
  <c r="G423" i="61"/>
  <c r="F751" i="61"/>
  <c r="F177" i="61"/>
  <c r="H505" i="61"/>
  <c r="G587" i="61"/>
  <c r="G505" i="61"/>
  <c r="G13" i="61"/>
  <c r="G199" i="47"/>
  <c r="H281" i="49"/>
  <c r="I527" i="49"/>
  <c r="G363" i="47"/>
  <c r="G445" i="47"/>
  <c r="H445" i="49"/>
  <c r="G117" i="49"/>
  <c r="I527" i="47"/>
  <c r="I117" i="49"/>
  <c r="H117" i="47"/>
  <c r="G35" i="49"/>
  <c r="I281" i="47"/>
  <c r="H117" i="49"/>
  <c r="H527" i="47"/>
  <c r="H35" i="47"/>
  <c r="G117" i="47"/>
  <c r="H199" i="49"/>
  <c r="I363" i="49"/>
  <c r="H35" i="49"/>
  <c r="H527" i="49"/>
  <c r="H281" i="47"/>
  <c r="I445" i="49"/>
  <c r="G527" i="49"/>
  <c r="H445" i="47"/>
  <c r="G35" i="47"/>
  <c r="H363" i="47"/>
  <c r="G363" i="49"/>
  <c r="G281" i="47"/>
  <c r="I35" i="47"/>
  <c r="H363" i="49"/>
  <c r="I363" i="47"/>
  <c r="I199" i="47"/>
  <c r="G527" i="47"/>
  <c r="I35" i="49"/>
  <c r="G199" i="49"/>
  <c r="I281" i="49"/>
  <c r="I117" i="47"/>
  <c r="H199" i="47"/>
  <c r="I199" i="49"/>
  <c r="I445" i="47"/>
  <c r="G445" i="49"/>
  <c r="G281" i="49"/>
  <c r="F351" i="61"/>
  <c r="G679" i="61"/>
  <c r="F23" i="61"/>
  <c r="H597" i="61"/>
  <c r="F269" i="61"/>
  <c r="H351" i="61"/>
  <c r="G433" i="61"/>
  <c r="H187" i="61"/>
  <c r="G23" i="61"/>
  <c r="G843" i="61"/>
  <c r="G105" i="61"/>
  <c r="F187" i="61"/>
  <c r="G761" i="61"/>
  <c r="F597" i="61"/>
  <c r="G187" i="61"/>
  <c r="H269" i="61"/>
  <c r="G351" i="61"/>
  <c r="F515" i="61"/>
  <c r="F105" i="61"/>
  <c r="H679" i="61"/>
  <c r="F761" i="61"/>
  <c r="H843" i="61"/>
  <c r="G269" i="61"/>
  <c r="G515" i="61"/>
  <c r="G597" i="61"/>
  <c r="H23" i="61"/>
  <c r="H433" i="61"/>
  <c r="H105" i="61"/>
  <c r="H761" i="61"/>
  <c r="F433" i="61"/>
  <c r="F679" i="61"/>
  <c r="F843" i="61"/>
  <c r="H515" i="61"/>
  <c r="F417" i="61"/>
  <c r="G7" i="61"/>
  <c r="F7" i="61"/>
  <c r="H171" i="61"/>
  <c r="G253" i="61"/>
  <c r="F827" i="61"/>
  <c r="H827" i="61"/>
  <c r="F335" i="61"/>
  <c r="F745" i="61"/>
  <c r="F499" i="61"/>
  <c r="H7" i="61"/>
  <c r="H253" i="61"/>
  <c r="F663" i="61"/>
  <c r="F171" i="61"/>
  <c r="G335" i="61"/>
  <c r="F89" i="61"/>
  <c r="F253" i="61"/>
  <c r="G417" i="61"/>
  <c r="H335" i="61"/>
  <c r="H417" i="61"/>
  <c r="H499" i="61"/>
  <c r="G89" i="61"/>
  <c r="G663" i="61"/>
  <c r="H581" i="61"/>
  <c r="G827" i="61"/>
  <c r="H89" i="61"/>
  <c r="G499" i="61"/>
  <c r="G171" i="61"/>
  <c r="H663" i="61"/>
  <c r="F581" i="61"/>
  <c r="G745" i="61"/>
  <c r="G581" i="61"/>
  <c r="H745" i="61"/>
  <c r="G603" i="61"/>
  <c r="G685" i="61"/>
  <c r="H849" i="61"/>
  <c r="H357" i="61"/>
  <c r="G275" i="61"/>
  <c r="G29" i="61"/>
  <c r="H521" i="61"/>
  <c r="H193" i="61"/>
  <c r="H603" i="61"/>
  <c r="F603" i="61"/>
  <c r="F29" i="61"/>
  <c r="G111" i="61"/>
  <c r="G767" i="61"/>
  <c r="G521" i="61"/>
  <c r="G849" i="61"/>
  <c r="F111" i="61"/>
  <c r="F849" i="61"/>
  <c r="H275" i="61"/>
  <c r="F767" i="61"/>
  <c r="F439" i="61"/>
  <c r="F357" i="61"/>
  <c r="G193" i="61"/>
  <c r="H29" i="61"/>
  <c r="F685" i="61"/>
  <c r="F521" i="61"/>
  <c r="G439" i="61"/>
  <c r="G357" i="61"/>
  <c r="F275" i="61"/>
  <c r="H685" i="61"/>
  <c r="H767" i="61"/>
  <c r="H111" i="61"/>
  <c r="F193" i="61"/>
  <c r="H439" i="61"/>
  <c r="F91" i="61"/>
  <c r="F501" i="61"/>
  <c r="G337" i="61"/>
  <c r="G829" i="61"/>
  <c r="G9" i="61"/>
  <c r="G665" i="61"/>
  <c r="G583" i="61"/>
  <c r="G419" i="61"/>
  <c r="F747" i="61"/>
  <c r="G91" i="61"/>
  <c r="H747" i="61"/>
  <c r="H91" i="61"/>
  <c r="F337" i="61"/>
  <c r="F829" i="61"/>
  <c r="G255" i="61"/>
  <c r="G747" i="61"/>
  <c r="F665" i="61"/>
  <c r="H255" i="61"/>
  <c r="F255" i="61"/>
  <c r="H337" i="61"/>
  <c r="H173" i="61"/>
  <c r="H829" i="61"/>
  <c r="F173" i="61"/>
  <c r="F583" i="61"/>
  <c r="H501" i="61"/>
  <c r="F419" i="61"/>
  <c r="F9" i="61"/>
  <c r="H583" i="61"/>
  <c r="H665" i="61"/>
  <c r="H9" i="61"/>
  <c r="H419" i="61"/>
  <c r="G173" i="61"/>
  <c r="G501" i="61"/>
  <c r="F427" i="61"/>
  <c r="H263" i="61"/>
  <c r="G591" i="61"/>
  <c r="F263" i="61"/>
  <c r="G181" i="61"/>
  <c r="G509" i="61"/>
  <c r="H99" i="61"/>
  <c r="H345" i="61"/>
  <c r="F673" i="61"/>
  <c r="H17" i="61"/>
  <c r="F837" i="61"/>
  <c r="G263" i="61"/>
  <c r="F99" i="61"/>
  <c r="H755" i="61"/>
  <c r="F17" i="61"/>
  <c r="H591" i="61"/>
  <c r="G427" i="61"/>
  <c r="G345" i="61"/>
  <c r="G837" i="61"/>
  <c r="G673" i="61"/>
  <c r="G99" i="61"/>
  <c r="G17" i="61"/>
  <c r="F591" i="61"/>
  <c r="H427" i="61"/>
  <c r="G755" i="61"/>
  <c r="F509" i="61"/>
  <c r="F181" i="61"/>
  <c r="H837" i="61"/>
  <c r="F755" i="61"/>
  <c r="H509" i="61"/>
  <c r="F345" i="61"/>
  <c r="H673" i="61"/>
  <c r="H181" i="61"/>
  <c r="G579" i="61"/>
  <c r="F579" i="61"/>
  <c r="H87" i="61"/>
  <c r="F415" i="61"/>
  <c r="H5" i="61"/>
  <c r="G415" i="61"/>
  <c r="G333" i="61"/>
  <c r="F497" i="61"/>
  <c r="F825" i="61"/>
  <c r="F169" i="61"/>
  <c r="G825" i="61"/>
  <c r="F333" i="61"/>
  <c r="G87" i="61"/>
  <c r="G5" i="61"/>
  <c r="H743" i="61"/>
  <c r="H251" i="61"/>
  <c r="H825" i="61"/>
  <c r="H579" i="61"/>
  <c r="F251" i="61"/>
  <c r="H661" i="61"/>
  <c r="H169" i="61"/>
  <c r="F743" i="61"/>
  <c r="H497" i="61"/>
  <c r="F661" i="61"/>
  <c r="F87" i="61"/>
  <c r="F5" i="61"/>
  <c r="G169" i="61"/>
  <c r="G743" i="61"/>
  <c r="G661" i="61"/>
  <c r="H333" i="61"/>
  <c r="G497" i="61"/>
  <c r="G251" i="61"/>
  <c r="H415" i="61"/>
  <c r="G1688" i="42"/>
  <c r="H1442" i="42"/>
  <c r="H1278" i="42"/>
  <c r="G1360" i="42"/>
  <c r="H1934" i="42"/>
  <c r="I1360" i="42"/>
  <c r="H1524" i="42"/>
  <c r="H1688" i="42"/>
  <c r="H1852" i="42"/>
  <c r="G2016" i="42"/>
  <c r="I1278" i="42"/>
  <c r="G1934" i="42"/>
  <c r="I1770" i="42"/>
  <c r="G1442" i="42"/>
  <c r="I2016" i="42"/>
  <c r="G1278" i="42"/>
  <c r="H1360" i="42"/>
  <c r="G1524" i="42"/>
  <c r="I1934" i="42"/>
  <c r="H1606" i="42"/>
  <c r="G1606" i="42"/>
  <c r="I1606" i="42"/>
  <c r="I1442" i="42"/>
  <c r="H1770" i="42"/>
  <c r="H2016" i="42"/>
  <c r="I1688" i="42"/>
  <c r="G1770" i="42"/>
  <c r="I1524" i="42"/>
  <c r="I1852" i="42"/>
  <c r="G1852" i="42"/>
  <c r="G410" i="61"/>
  <c r="H820" i="61"/>
  <c r="F328" i="61"/>
  <c r="G82" i="61"/>
  <c r="G738" i="61"/>
  <c r="H574" i="61"/>
  <c r="F82" i="61"/>
  <c r="F492" i="61"/>
  <c r="H410" i="61"/>
  <c r="G820" i="61"/>
  <c r="F164" i="61"/>
  <c r="H82" i="61"/>
  <c r="G902" i="61"/>
  <c r="H164" i="61"/>
  <c r="F656" i="61"/>
  <c r="G328" i="61"/>
  <c r="F820" i="61"/>
  <c r="G656" i="61"/>
  <c r="F902" i="61"/>
  <c r="G574" i="61"/>
  <c r="G164" i="61"/>
  <c r="H902" i="61"/>
  <c r="F574" i="61"/>
  <c r="H328" i="61"/>
  <c r="H246" i="61"/>
  <c r="F410" i="61"/>
  <c r="G492" i="61"/>
  <c r="H738" i="61"/>
  <c r="G246" i="61"/>
  <c r="F246" i="61"/>
  <c r="F738" i="61"/>
  <c r="H656" i="61"/>
  <c r="H492" i="61"/>
  <c r="H292" i="47"/>
  <c r="I210" i="49"/>
  <c r="I538" i="49"/>
  <c r="G46" i="49"/>
  <c r="H374" i="49"/>
  <c r="I128" i="47"/>
  <c r="H538" i="47"/>
  <c r="H46" i="49"/>
  <c r="G128" i="49"/>
  <c r="G128" i="47"/>
  <c r="I292" i="49"/>
  <c r="H210" i="49"/>
  <c r="G456" i="49"/>
  <c r="I374" i="49"/>
  <c r="G456" i="47"/>
  <c r="H292" i="49"/>
  <c r="G292" i="47"/>
  <c r="I456" i="47"/>
  <c r="I456" i="49"/>
  <c r="H456" i="49"/>
  <c r="I128" i="49"/>
  <c r="H128" i="47"/>
  <c r="G292" i="49"/>
  <c r="G374" i="47"/>
  <c r="I292" i="47"/>
  <c r="I374" i="47"/>
  <c r="G210" i="49"/>
  <c r="H46" i="47"/>
  <c r="H374" i="47"/>
  <c r="G374" i="49"/>
  <c r="G538" i="47"/>
  <c r="H456" i="47"/>
  <c r="I46" i="49"/>
  <c r="H128" i="49"/>
  <c r="I46" i="47"/>
  <c r="I538" i="47"/>
  <c r="H210" i="47"/>
  <c r="I210" i="47"/>
  <c r="G210" i="47"/>
  <c r="G538" i="49"/>
  <c r="G46" i="47"/>
  <c r="H538" i="49"/>
  <c r="H391" i="61"/>
  <c r="H473" i="61"/>
  <c r="G883" i="61"/>
  <c r="G391" i="61"/>
  <c r="G637" i="61"/>
  <c r="H555" i="61"/>
  <c r="G309" i="61"/>
  <c r="G63" i="61"/>
  <c r="F391" i="61"/>
  <c r="G145" i="61"/>
  <c r="G801" i="61"/>
  <c r="G227" i="61"/>
  <c r="F801" i="61"/>
  <c r="H145" i="61"/>
  <c r="F719" i="61"/>
  <c r="H227" i="61"/>
  <c r="F309" i="61"/>
  <c r="H309" i="61"/>
  <c r="H883" i="61"/>
  <c r="G473" i="61"/>
  <c r="F63" i="61"/>
  <c r="H801" i="61"/>
  <c r="G719" i="61"/>
  <c r="G555" i="61"/>
  <c r="F883" i="61"/>
  <c r="F227" i="61"/>
  <c r="H63" i="61"/>
  <c r="H637" i="61"/>
  <c r="F145" i="61"/>
  <c r="F473" i="61"/>
  <c r="H719" i="61"/>
  <c r="F637" i="61"/>
  <c r="F555" i="61"/>
  <c r="H467" i="49"/>
  <c r="H385" i="49"/>
  <c r="H303" i="47"/>
  <c r="G221" i="47"/>
  <c r="H57" i="49"/>
  <c r="G57" i="49"/>
  <c r="I385" i="49"/>
  <c r="H385" i="47"/>
  <c r="I303" i="49"/>
  <c r="I549" i="49"/>
  <c r="G139" i="49"/>
  <c r="G467" i="49"/>
  <c r="G303" i="49"/>
  <c r="G385" i="47"/>
  <c r="G221" i="49"/>
  <c r="G303" i="47"/>
  <c r="I385" i="47"/>
  <c r="I57" i="49"/>
  <c r="I139" i="49"/>
  <c r="H467" i="47"/>
  <c r="H549" i="49"/>
  <c r="H221" i="49"/>
  <c r="G549" i="47"/>
  <c r="H549" i="47"/>
  <c r="I467" i="49"/>
  <c r="H303" i="49"/>
  <c r="G467" i="47"/>
  <c r="I139" i="47"/>
  <c r="I221" i="47"/>
  <c r="I221" i="49"/>
  <c r="G385" i="49"/>
  <c r="H57" i="47"/>
  <c r="G139" i="47"/>
  <c r="I467" i="47"/>
  <c r="H221" i="47"/>
  <c r="I57" i="47"/>
  <c r="H139" i="49"/>
  <c r="I549" i="47"/>
  <c r="G549" i="49"/>
  <c r="G57" i="47"/>
  <c r="I303" i="47"/>
  <c r="H139" i="47"/>
  <c r="I1432" i="42"/>
  <c r="G1514" i="42"/>
  <c r="I1350" i="42"/>
  <c r="G2006" i="42"/>
  <c r="I1514" i="42"/>
  <c r="G1678" i="42"/>
  <c r="G1842" i="42"/>
  <c r="I1678" i="42"/>
  <c r="H1842" i="42"/>
  <c r="H1350" i="42"/>
  <c r="G1596" i="42"/>
  <c r="G1350" i="42"/>
  <c r="H1268" i="42"/>
  <c r="H1678" i="42"/>
  <c r="G1432" i="42"/>
  <c r="I1268" i="42"/>
  <c r="I1924" i="42"/>
  <c r="G1760" i="42"/>
  <c r="I1596" i="42"/>
  <c r="G1924" i="42"/>
  <c r="G1268" i="42"/>
  <c r="H2006" i="42"/>
  <c r="I1842" i="42"/>
  <c r="H1432" i="42"/>
  <c r="H1924" i="42"/>
  <c r="H1596" i="42"/>
  <c r="H1514" i="42"/>
  <c r="H1760" i="42"/>
  <c r="I2006" i="42"/>
  <c r="I1760" i="42"/>
  <c r="I543" i="47"/>
  <c r="G133" i="49"/>
  <c r="H215" i="47"/>
  <c r="H133" i="47"/>
  <c r="H543" i="49"/>
  <c r="H379" i="49"/>
  <c r="H215" i="49"/>
  <c r="I543" i="49"/>
  <c r="I215" i="47"/>
  <c r="H543" i="47"/>
  <c r="G51" i="49"/>
  <c r="G543" i="47"/>
  <c r="G215" i="49"/>
  <c r="I297" i="47"/>
  <c r="I379" i="49"/>
  <c r="I51" i="49"/>
  <c r="G133" i="47"/>
  <c r="H51" i="49"/>
  <c r="G51" i="47"/>
  <c r="G461" i="49"/>
  <c r="G297" i="47"/>
  <c r="H51" i="47"/>
  <c r="I133" i="47"/>
  <c r="G297" i="49"/>
  <c r="I461" i="49"/>
  <c r="G543" i="49"/>
  <c r="I297" i="49"/>
  <c r="H461" i="49"/>
  <c r="H133" i="49"/>
  <c r="I461" i="47"/>
  <c r="H297" i="49"/>
  <c r="I215" i="49"/>
  <c r="G461" i="47"/>
  <c r="G379" i="49"/>
  <c r="G379" i="47"/>
  <c r="I379" i="47"/>
  <c r="I51" i="47"/>
  <c r="H297" i="47"/>
  <c r="G215" i="47"/>
  <c r="H461" i="47"/>
  <c r="I133" i="49"/>
  <c r="H379" i="47"/>
  <c r="G232" i="51"/>
  <c r="I314" i="57"/>
  <c r="I560" i="51"/>
  <c r="H396" i="56"/>
  <c r="H232" i="50"/>
  <c r="H150" i="51"/>
  <c r="G314" i="59"/>
  <c r="G68" i="58"/>
  <c r="I150" i="56"/>
  <c r="G314" i="55"/>
  <c r="I232" i="52"/>
  <c r="G478" i="59"/>
  <c r="I478" i="59"/>
  <c r="I560" i="56"/>
  <c r="H68" i="54"/>
  <c r="G560" i="57"/>
  <c r="H478" i="57"/>
  <c r="I478" i="50"/>
  <c r="H478" i="51"/>
  <c r="G68" i="50"/>
  <c r="I560" i="52"/>
  <c r="H314" i="50"/>
  <c r="G396" i="56"/>
  <c r="I478" i="54"/>
  <c r="H560" i="50"/>
  <c r="H478" i="58"/>
  <c r="I314" i="55"/>
  <c r="I314" i="59"/>
  <c r="I68" i="54"/>
  <c r="G478" i="57"/>
  <c r="I232" i="51"/>
  <c r="I232" i="50"/>
  <c r="I396" i="56"/>
  <c r="I560" i="50"/>
  <c r="I560" i="54"/>
  <c r="I314" i="50"/>
  <c r="H396" i="58"/>
  <c r="H232" i="51"/>
  <c r="G150" i="56"/>
  <c r="I150" i="51"/>
  <c r="H396" i="57"/>
  <c r="I150" i="55"/>
  <c r="I396" i="58"/>
  <c r="H150" i="53"/>
  <c r="G396" i="50"/>
  <c r="G232" i="57"/>
  <c r="H396" i="55"/>
  <c r="G560" i="58"/>
  <c r="G396" i="59"/>
  <c r="H396" i="54"/>
  <c r="H68" i="58"/>
  <c r="I150" i="58"/>
  <c r="I478" i="57"/>
  <c r="G314" i="58"/>
  <c r="H150" i="54"/>
  <c r="H68" i="51"/>
  <c r="I150" i="54"/>
  <c r="I232" i="54"/>
  <c r="I478" i="56"/>
  <c r="I396" i="50"/>
  <c r="I560" i="59"/>
  <c r="I478" i="55"/>
  <c r="H560" i="53"/>
  <c r="H314" i="54"/>
  <c r="I68" i="50"/>
  <c r="G560" i="50"/>
  <c r="H560" i="57"/>
  <c r="I396" i="51"/>
  <c r="G68" i="54"/>
  <c r="I396" i="53"/>
  <c r="I478" i="51"/>
  <c r="G478" i="56"/>
  <c r="H478" i="56"/>
  <c r="I314" i="52"/>
  <c r="G478" i="55"/>
  <c r="G150" i="53"/>
  <c r="H68" i="56"/>
  <c r="G478" i="50"/>
  <c r="G232" i="59"/>
  <c r="I560" i="53"/>
  <c r="G68" i="59"/>
  <c r="I396" i="59"/>
  <c r="G150" i="50"/>
  <c r="H396" i="59"/>
  <c r="G232" i="54"/>
  <c r="I478" i="53"/>
  <c r="H560" i="59"/>
  <c r="G560" i="53"/>
  <c r="I314" i="51"/>
  <c r="H232" i="53"/>
  <c r="I232" i="55"/>
  <c r="G478" i="53"/>
  <c r="H150" i="50"/>
  <c r="G478" i="54"/>
  <c r="I232" i="56"/>
  <c r="G150" i="57"/>
  <c r="G232" i="55"/>
  <c r="G560" i="54"/>
  <c r="H68" i="59"/>
  <c r="G396" i="55"/>
  <c r="G68" i="51"/>
  <c r="I396" i="55"/>
  <c r="H150" i="57"/>
  <c r="H150" i="59"/>
  <c r="H314" i="59"/>
  <c r="H314" i="56"/>
  <c r="I68" i="52"/>
  <c r="G314" i="52"/>
  <c r="H314" i="53"/>
  <c r="H232" i="59"/>
  <c r="H396" i="53"/>
  <c r="G560" i="55"/>
  <c r="I68" i="57"/>
  <c r="G68" i="56"/>
  <c r="I396" i="52"/>
  <c r="G314" i="50"/>
  <c r="H232" i="55"/>
  <c r="G396" i="54"/>
  <c r="H478" i="54"/>
  <c r="G396" i="53"/>
  <c r="G232" i="52"/>
  <c r="I150" i="53"/>
  <c r="I68" i="53"/>
  <c r="G478" i="51"/>
  <c r="H478" i="50"/>
  <c r="G232" i="50"/>
  <c r="I314" i="54"/>
  <c r="H396" i="50"/>
  <c r="I150" i="50"/>
  <c r="I68" i="56"/>
  <c r="I232" i="53"/>
  <c r="I150" i="57"/>
  <c r="I478" i="58"/>
  <c r="G396" i="52"/>
  <c r="I68" i="58"/>
  <c r="H314" i="58"/>
  <c r="G314" i="57"/>
  <c r="H68" i="55"/>
  <c r="H232" i="56"/>
  <c r="I478" i="52"/>
  <c r="I232" i="58"/>
  <c r="G560" i="59"/>
  <c r="G396" i="58"/>
  <c r="H232" i="54"/>
  <c r="H150" i="55"/>
  <c r="I314" i="56"/>
  <c r="H560" i="55"/>
  <c r="I314" i="53"/>
  <c r="H560" i="54"/>
  <c r="G232" i="53"/>
  <c r="H396" i="51"/>
  <c r="G560" i="52"/>
  <c r="H396" i="52"/>
  <c r="G560" i="51"/>
  <c r="I314" i="58"/>
  <c r="I68" i="59"/>
  <c r="I68" i="51"/>
  <c r="H232" i="57"/>
  <c r="H314" i="55"/>
  <c r="G396" i="57"/>
  <c r="H478" i="59"/>
  <c r="G150" i="54"/>
  <c r="H314" i="52"/>
  <c r="H232" i="58"/>
  <c r="H68" i="50"/>
  <c r="H560" i="52"/>
  <c r="H560" i="51"/>
  <c r="I232" i="57"/>
  <c r="I396" i="57"/>
  <c r="I560" i="57"/>
  <c r="H560" i="58"/>
  <c r="G478" i="58"/>
  <c r="H150" i="52"/>
  <c r="G314" i="54"/>
  <c r="G150" i="59"/>
  <c r="I150" i="52"/>
  <c r="G314" i="51"/>
  <c r="H478" i="55"/>
  <c r="G314" i="53"/>
  <c r="G68" i="53"/>
  <c r="H478" i="52"/>
  <c r="G68" i="57"/>
  <c r="I150" i="59"/>
  <c r="G150" i="55"/>
  <c r="I68" i="55"/>
  <c r="G396" i="51"/>
  <c r="G560" i="56"/>
  <c r="H68" i="57"/>
  <c r="H314" i="57"/>
  <c r="I396" i="54"/>
  <c r="G314" i="56"/>
  <c r="G68" i="52"/>
  <c r="I560" i="58"/>
  <c r="G478" i="52"/>
  <c r="H478" i="53"/>
  <c r="I232" i="59"/>
  <c r="G232" i="56"/>
  <c r="H68" i="53"/>
  <c r="I560" i="55"/>
  <c r="H560" i="56"/>
  <c r="H232" i="52"/>
  <c r="G150" i="51"/>
  <c r="G150" i="58"/>
  <c r="H150" i="58"/>
  <c r="H314" i="51"/>
  <c r="G150" i="52"/>
  <c r="H68" i="52"/>
  <c r="G232" i="58"/>
  <c r="H150" i="56"/>
  <c r="G68" i="55"/>
  <c r="H1542" i="42"/>
  <c r="H2034" i="42"/>
  <c r="G1870" i="42"/>
  <c r="G2034" i="42"/>
  <c r="H1624" i="42"/>
  <c r="I2034" i="42"/>
  <c r="H1378" i="42"/>
  <c r="G1952" i="42"/>
  <c r="H1870" i="42"/>
  <c r="G1624" i="42"/>
  <c r="I1460" i="42"/>
  <c r="I1870" i="42"/>
  <c r="I1788" i="42"/>
  <c r="I1296" i="42"/>
  <c r="H1788" i="42"/>
  <c r="H1296" i="42"/>
  <c r="I1624" i="42"/>
  <c r="H1460" i="42"/>
  <c r="G1460" i="42"/>
  <c r="G1788" i="42"/>
  <c r="I1378" i="42"/>
  <c r="G1542" i="42"/>
  <c r="I1706" i="42"/>
  <c r="I1952" i="42"/>
  <c r="G1296" i="42"/>
  <c r="I1542" i="42"/>
  <c r="G1706" i="42"/>
  <c r="G1378" i="42"/>
  <c r="H1952" i="42"/>
  <c r="H1706" i="42"/>
  <c r="G324" i="55"/>
  <c r="G324" i="54"/>
  <c r="I406" i="55"/>
  <c r="I324" i="51"/>
  <c r="G242" i="59"/>
  <c r="I570" i="50"/>
  <c r="H242" i="51"/>
  <c r="G78" i="55"/>
  <c r="H242" i="53"/>
  <c r="G324" i="52"/>
  <c r="G160" i="55"/>
  <c r="G324" i="58"/>
  <c r="H78" i="50"/>
  <c r="H242" i="56"/>
  <c r="I160" i="54"/>
  <c r="I488" i="54"/>
  <c r="H488" i="50"/>
  <c r="H570" i="59"/>
  <c r="G78" i="58"/>
  <c r="H570" i="52"/>
  <c r="G406" i="56"/>
  <c r="H242" i="54"/>
  <c r="G570" i="55"/>
  <c r="G488" i="57"/>
  <c r="I160" i="51"/>
  <c r="H160" i="58"/>
  <c r="I488" i="51"/>
  <c r="H570" i="57"/>
  <c r="I242" i="51"/>
  <c r="G570" i="50"/>
  <c r="H406" i="53"/>
  <c r="G406" i="52"/>
  <c r="I242" i="58"/>
  <c r="G160" i="53"/>
  <c r="I406" i="51"/>
  <c r="H324" i="54"/>
  <c r="H324" i="56"/>
  <c r="H406" i="58"/>
  <c r="I324" i="56"/>
  <c r="G406" i="59"/>
  <c r="I406" i="58"/>
  <c r="I570" i="57"/>
  <c r="G160" i="50"/>
  <c r="H160" i="56"/>
  <c r="G78" i="52"/>
  <c r="I78" i="56"/>
  <c r="G570" i="52"/>
  <c r="I324" i="58"/>
  <c r="G78" i="56"/>
  <c r="H406" i="55"/>
  <c r="G406" i="55"/>
  <c r="H78" i="56"/>
  <c r="H406" i="59"/>
  <c r="H78" i="51"/>
  <c r="I242" i="50"/>
  <c r="I78" i="58"/>
  <c r="I570" i="52"/>
  <c r="H488" i="56"/>
  <c r="I160" i="50"/>
  <c r="I160" i="52"/>
  <c r="H160" i="55"/>
  <c r="I406" i="54"/>
  <c r="I406" i="59"/>
  <c r="G324" i="51"/>
  <c r="H488" i="57"/>
  <c r="G160" i="57"/>
  <c r="H406" i="52"/>
  <c r="H242" i="55"/>
  <c r="H160" i="53"/>
  <c r="H570" i="53"/>
  <c r="H488" i="59"/>
  <c r="I242" i="57"/>
  <c r="G570" i="54"/>
  <c r="I160" i="56"/>
  <c r="H406" i="57"/>
  <c r="I324" i="54"/>
  <c r="I78" i="50"/>
  <c r="G160" i="52"/>
  <c r="H488" i="53"/>
  <c r="H160" i="59"/>
  <c r="G406" i="57"/>
  <c r="H488" i="55"/>
  <c r="H324" i="57"/>
  <c r="H160" i="50"/>
  <c r="I160" i="55"/>
  <c r="H406" i="51"/>
  <c r="G570" i="56"/>
  <c r="H488" i="52"/>
  <c r="G242" i="55"/>
  <c r="I324" i="53"/>
  <c r="H488" i="58"/>
  <c r="G160" i="59"/>
  <c r="H570" i="51"/>
  <c r="I242" i="56"/>
  <c r="G242" i="52"/>
  <c r="G78" i="59"/>
  <c r="G488" i="59"/>
  <c r="G406" i="50"/>
  <c r="I406" i="56"/>
  <c r="I242" i="54"/>
  <c r="I324" i="59"/>
  <c r="H78" i="58"/>
  <c r="G160" i="56"/>
  <c r="H160" i="57"/>
  <c r="G570" i="58"/>
  <c r="I78" i="59"/>
  <c r="H324" i="53"/>
  <c r="G406" i="54"/>
  <c r="G242" i="54"/>
  <c r="I488" i="53"/>
  <c r="I324" i="55"/>
  <c r="G406" i="51"/>
  <c r="G324" i="56"/>
  <c r="G406" i="58"/>
  <c r="I78" i="51"/>
  <c r="G160" i="54"/>
  <c r="G488" i="52"/>
  <c r="I570" i="53"/>
  <c r="I570" i="58"/>
  <c r="I160" i="59"/>
  <c r="H78" i="52"/>
  <c r="G488" i="56"/>
  <c r="G160" i="51"/>
  <c r="G570" i="59"/>
  <c r="G570" i="51"/>
  <c r="I78" i="55"/>
  <c r="H242" i="57"/>
  <c r="I160" i="58"/>
  <c r="H324" i="59"/>
  <c r="H160" i="51"/>
  <c r="I242" i="53"/>
  <c r="I570" i="56"/>
  <c r="I570" i="59"/>
  <c r="I78" i="54"/>
  <c r="H570" i="50"/>
  <c r="H242" i="50"/>
  <c r="H160" i="52"/>
  <c r="H570" i="56"/>
  <c r="H160" i="54"/>
  <c r="I406" i="52"/>
  <c r="G406" i="53"/>
  <c r="G78" i="57"/>
  <c r="I488" i="57"/>
  <c r="G78" i="54"/>
  <c r="I488" i="58"/>
  <c r="I488" i="59"/>
  <c r="H324" i="50"/>
  <c r="H406" i="56"/>
  <c r="G242" i="56"/>
  <c r="G324" i="59"/>
  <c r="H242" i="58"/>
  <c r="H78" i="59"/>
  <c r="H324" i="58"/>
  <c r="G242" i="53"/>
  <c r="I488" i="50"/>
  <c r="I570" i="54"/>
  <c r="I324" i="50"/>
  <c r="H78" i="53"/>
  <c r="G488" i="51"/>
  <c r="I488" i="55"/>
  <c r="G78" i="50"/>
  <c r="I242" i="55"/>
  <c r="H570" i="55"/>
  <c r="I160" i="57"/>
  <c r="H242" i="52"/>
  <c r="G488" i="50"/>
  <c r="H570" i="58"/>
  <c r="I488" i="56"/>
  <c r="I242" i="52"/>
  <c r="I78" i="53"/>
  <c r="H488" i="54"/>
  <c r="G160" i="58"/>
  <c r="G488" i="53"/>
  <c r="H406" i="54"/>
  <c r="G324" i="50"/>
  <c r="I570" i="55"/>
  <c r="G242" i="57"/>
  <c r="I324" i="52"/>
  <c r="I406" i="53"/>
  <c r="G78" i="53"/>
  <c r="I406" i="57"/>
  <c r="G570" i="53"/>
  <c r="I488" i="52"/>
  <c r="G488" i="54"/>
  <c r="G242" i="58"/>
  <c r="G242" i="51"/>
  <c r="H78" i="57"/>
  <c r="I406" i="50"/>
  <c r="G488" i="55"/>
  <c r="G570" i="57"/>
  <c r="I160" i="53"/>
  <c r="G242" i="50"/>
  <c r="I570" i="51"/>
  <c r="I324" i="57"/>
  <c r="G324" i="53"/>
  <c r="I78" i="57"/>
  <c r="H324" i="52"/>
  <c r="G324" i="57"/>
  <c r="H78" i="55"/>
  <c r="I242" i="59"/>
  <c r="H78" i="54"/>
  <c r="H324" i="55"/>
  <c r="I78" i="52"/>
  <c r="G78" i="51"/>
  <c r="H570" i="54"/>
  <c r="H324" i="51"/>
  <c r="H242" i="59"/>
  <c r="H406" i="50"/>
  <c r="H488" i="51"/>
  <c r="G488" i="58"/>
  <c r="H489" i="52"/>
  <c r="H325" i="54"/>
  <c r="G571" i="56"/>
  <c r="G489" i="58"/>
  <c r="G489" i="50"/>
  <c r="H161" i="52"/>
  <c r="I407" i="58"/>
  <c r="H243" i="54"/>
  <c r="G325" i="58"/>
  <c r="G489" i="53"/>
  <c r="H79" i="54"/>
  <c r="G161" i="55"/>
  <c r="H407" i="57"/>
  <c r="G243" i="57"/>
  <c r="I489" i="53"/>
  <c r="G243" i="55"/>
  <c r="G325" i="56"/>
  <c r="H243" i="58"/>
  <c r="H161" i="59"/>
  <c r="I571" i="58"/>
  <c r="H325" i="58"/>
  <c r="I571" i="57"/>
  <c r="H489" i="55"/>
  <c r="H325" i="55"/>
  <c r="I243" i="57"/>
  <c r="I79" i="51"/>
  <c r="H161" i="50"/>
  <c r="G325" i="51"/>
  <c r="I407" i="57"/>
  <c r="H325" i="57"/>
  <c r="G243" i="50"/>
  <c r="H243" i="53"/>
  <c r="G407" i="55"/>
  <c r="G489" i="56"/>
  <c r="H571" i="55"/>
  <c r="H407" i="58"/>
  <c r="G243" i="58"/>
  <c r="G243" i="54"/>
  <c r="G161" i="57"/>
  <c r="H571" i="53"/>
  <c r="G325" i="54"/>
  <c r="H407" i="55"/>
  <c r="I243" i="51"/>
  <c r="I161" i="59"/>
  <c r="H407" i="59"/>
  <c r="G79" i="50"/>
  <c r="G407" i="53"/>
  <c r="I489" i="57"/>
  <c r="G407" i="51"/>
  <c r="I161" i="55"/>
  <c r="I407" i="53"/>
  <c r="I489" i="56"/>
  <c r="I325" i="55"/>
  <c r="I325" i="52"/>
  <c r="H407" i="56"/>
  <c r="I161" i="53"/>
  <c r="G161" i="58"/>
  <c r="I243" i="58"/>
  <c r="H79" i="55"/>
  <c r="I243" i="53"/>
  <c r="H325" i="53"/>
  <c r="G571" i="57"/>
  <c r="I79" i="52"/>
  <c r="I571" i="56"/>
  <c r="G407" i="54"/>
  <c r="G571" i="53"/>
  <c r="I161" i="58"/>
  <c r="I489" i="50"/>
  <c r="I161" i="52"/>
  <c r="H489" i="58"/>
  <c r="I407" i="51"/>
  <c r="G489" i="54"/>
  <c r="H325" i="56"/>
  <c r="I325" i="58"/>
  <c r="H407" i="50"/>
  <c r="I325" i="53"/>
  <c r="I571" i="50"/>
  <c r="G489" i="52"/>
  <c r="G79" i="51"/>
  <c r="H243" i="50"/>
  <c r="G161" i="59"/>
  <c r="G243" i="53"/>
  <c r="H243" i="52"/>
  <c r="H243" i="55"/>
  <c r="G571" i="59"/>
  <c r="H407" i="52"/>
  <c r="H243" i="59"/>
  <c r="G407" i="52"/>
  <c r="I79" i="56"/>
  <c r="H407" i="51"/>
  <c r="I79" i="55"/>
  <c r="I489" i="51"/>
  <c r="G325" i="55"/>
  <c r="G489" i="51"/>
  <c r="G161" i="52"/>
  <c r="I79" i="50"/>
  <c r="I407" i="52"/>
  <c r="I243" i="56"/>
  <c r="H243" i="57"/>
  <c r="G407" i="57"/>
  <c r="I325" i="59"/>
  <c r="H79" i="53"/>
  <c r="H489" i="56"/>
  <c r="H571" i="51"/>
  <c r="H571" i="50"/>
  <c r="I79" i="59"/>
  <c r="H161" i="58"/>
  <c r="I325" i="56"/>
  <c r="G161" i="54"/>
  <c r="G161" i="53"/>
  <c r="I79" i="57"/>
  <c r="I325" i="50"/>
  <c r="I161" i="54"/>
  <c r="G325" i="52"/>
  <c r="H407" i="53"/>
  <c r="I161" i="51"/>
  <c r="I489" i="58"/>
  <c r="G325" i="57"/>
  <c r="G325" i="53"/>
  <c r="I571" i="52"/>
  <c r="G79" i="54"/>
  <c r="H489" i="51"/>
  <c r="H571" i="54"/>
  <c r="H489" i="50"/>
  <c r="H161" i="51"/>
  <c r="G243" i="59"/>
  <c r="I325" i="57"/>
  <c r="G79" i="55"/>
  <c r="H79" i="50"/>
  <c r="I79" i="58"/>
  <c r="G489" i="55"/>
  <c r="I161" i="50"/>
  <c r="H571" i="56"/>
  <c r="G489" i="57"/>
  <c r="I243" i="52"/>
  <c r="H489" i="57"/>
  <c r="I243" i="59"/>
  <c r="H489" i="53"/>
  <c r="H243" i="56"/>
  <c r="G571" i="51"/>
  <c r="I161" i="56"/>
  <c r="I407" i="50"/>
  <c r="G79" i="57"/>
  <c r="G571" i="52"/>
  <c r="I571" i="59"/>
  <c r="H161" i="56"/>
  <c r="G489" i="59"/>
  <c r="H79" i="51"/>
  <c r="H407" i="54"/>
  <c r="I571" i="54"/>
  <c r="G243" i="51"/>
  <c r="H79" i="59"/>
  <c r="H243" i="51"/>
  <c r="G243" i="52"/>
  <c r="H571" i="52"/>
  <c r="H489" i="59"/>
  <c r="I489" i="55"/>
  <c r="I325" i="51"/>
  <c r="I161" i="57"/>
  <c r="G161" i="50"/>
  <c r="G243" i="56"/>
  <c r="H161" i="53"/>
  <c r="H161" i="55"/>
  <c r="H489" i="54"/>
  <c r="G79" i="58"/>
  <c r="I79" i="53"/>
  <c r="G79" i="52"/>
  <c r="H571" i="57"/>
  <c r="G571" i="55"/>
  <c r="H161" i="57"/>
  <c r="I489" i="54"/>
  <c r="I79" i="54"/>
  <c r="I571" i="53"/>
  <c r="H571" i="59"/>
  <c r="I407" i="54"/>
  <c r="I571" i="51"/>
  <c r="I407" i="59"/>
  <c r="I243" i="50"/>
  <c r="H161" i="54"/>
  <c r="G571" i="58"/>
  <c r="G79" i="56"/>
  <c r="G407" i="56"/>
  <c r="G325" i="50"/>
  <c r="I243" i="54"/>
  <c r="G407" i="50"/>
  <c r="H79" i="52"/>
  <c r="H325" i="59"/>
  <c r="G407" i="59"/>
  <c r="I489" i="52"/>
  <c r="G571" i="54"/>
  <c r="I571" i="55"/>
  <c r="G161" i="51"/>
  <c r="G407" i="58"/>
  <c r="H325" i="51"/>
  <c r="G571" i="50"/>
  <c r="H571" i="58"/>
  <c r="I407" i="56"/>
  <c r="G79" i="53"/>
  <c r="H79" i="56"/>
  <c r="I243" i="55"/>
  <c r="G325" i="59"/>
  <c r="H79" i="57"/>
  <c r="H79" i="58"/>
  <c r="G161" i="56"/>
  <c r="I325" i="54"/>
  <c r="G79" i="59"/>
  <c r="I407" i="55"/>
  <c r="H325" i="50"/>
  <c r="I489" i="59"/>
  <c r="H325" i="52"/>
  <c r="H1434" i="42"/>
  <c r="G1352" i="42"/>
  <c r="G1434" i="42"/>
  <c r="H1516" i="42"/>
  <c r="I2008" i="42"/>
  <c r="G1762" i="42"/>
  <c r="G1926" i="42"/>
  <c r="H2008" i="42"/>
  <c r="G1516" i="42"/>
  <c r="I1844" i="42"/>
  <c r="I1352" i="42"/>
  <c r="I1680" i="42"/>
  <c r="I1516" i="42"/>
  <c r="H1762" i="42"/>
  <c r="I1434" i="42"/>
  <c r="I1926" i="42"/>
  <c r="I1270" i="42"/>
  <c r="G1270" i="42"/>
  <c r="H1680" i="42"/>
  <c r="G1844" i="42"/>
  <c r="I1598" i="42"/>
  <c r="I1762" i="42"/>
  <c r="H1598" i="42"/>
  <c r="H1926" i="42"/>
  <c r="G1680" i="42"/>
  <c r="G2008" i="42"/>
  <c r="G1598" i="42"/>
  <c r="H1844" i="42"/>
  <c r="H1270" i="42"/>
  <c r="H1352" i="42"/>
  <c r="H311" i="48"/>
  <c r="H475" i="48"/>
  <c r="G393" i="48"/>
  <c r="H393" i="48"/>
  <c r="I229" i="48"/>
  <c r="H557" i="48"/>
  <c r="G557" i="48"/>
  <c r="I147" i="48"/>
  <c r="I393" i="48"/>
  <c r="H147" i="48"/>
  <c r="G311" i="48"/>
  <c r="H65" i="48"/>
  <c r="I65" i="48"/>
  <c r="G475" i="48"/>
  <c r="G229" i="48"/>
  <c r="H229" i="48"/>
  <c r="I475" i="48"/>
  <c r="G65" i="48"/>
  <c r="G147" i="48"/>
  <c r="I557" i="48"/>
  <c r="I311" i="48"/>
  <c r="H1456" i="42"/>
  <c r="I1866" i="42"/>
  <c r="G1292" i="42"/>
  <c r="G1538" i="42"/>
  <c r="I1374" i="42"/>
  <c r="H1784" i="42"/>
  <c r="H1538" i="42"/>
  <c r="H1620" i="42"/>
  <c r="H1866" i="42"/>
  <c r="I1784" i="42"/>
  <c r="I1620" i="42"/>
  <c r="G1948" i="42"/>
  <c r="I2030" i="42"/>
  <c r="I1292" i="42"/>
  <c r="I1538" i="42"/>
  <c r="G1374" i="42"/>
  <c r="G1456" i="42"/>
  <c r="G1784" i="42"/>
  <c r="G1866" i="42"/>
  <c r="I1456" i="42"/>
  <c r="H2030" i="42"/>
  <c r="G2030" i="42"/>
  <c r="I1702" i="42"/>
  <c r="G1620" i="42"/>
  <c r="I1948" i="42"/>
  <c r="H1948" i="42"/>
  <c r="H1292" i="42"/>
  <c r="H1702" i="42"/>
  <c r="G1702" i="42"/>
  <c r="H1374" i="42"/>
  <c r="G56" i="48"/>
  <c r="I56" i="48"/>
  <c r="G548" i="48"/>
  <c r="G384" i="48"/>
  <c r="I384" i="48"/>
  <c r="H138" i="48"/>
  <c r="I138" i="48"/>
  <c r="I220" i="48"/>
  <c r="H548" i="48"/>
  <c r="G220" i="48"/>
  <c r="I302" i="48"/>
  <c r="I466" i="48"/>
  <c r="G466" i="48"/>
  <c r="I548" i="48"/>
  <c r="H56" i="48"/>
  <c r="H466" i="48"/>
  <c r="G138" i="48"/>
  <c r="H384" i="48"/>
  <c r="G302" i="48"/>
  <c r="H302" i="48"/>
  <c r="H220" i="48"/>
  <c r="G1947" i="42"/>
  <c r="H1619" i="42"/>
  <c r="I1291" i="42"/>
  <c r="G1619" i="42"/>
  <c r="I1373" i="42"/>
  <c r="H1947" i="42"/>
  <c r="H2029" i="42"/>
  <c r="I1865" i="42"/>
  <c r="H1865" i="42"/>
  <c r="G1865" i="42"/>
  <c r="I1947" i="42"/>
  <c r="G1701" i="42"/>
  <c r="G1291" i="42"/>
  <c r="G1783" i="42"/>
  <c r="G1455" i="42"/>
  <c r="H1783" i="42"/>
  <c r="I1619" i="42"/>
  <c r="H1373" i="42"/>
  <c r="H1701" i="42"/>
  <c r="G1537" i="42"/>
  <c r="I1783" i="42"/>
  <c r="H1537" i="42"/>
  <c r="H1291" i="42"/>
  <c r="H1455" i="42"/>
  <c r="G2029" i="42"/>
  <c r="I1455" i="42"/>
  <c r="I1537" i="42"/>
  <c r="G1373" i="42"/>
  <c r="I2029" i="42"/>
  <c r="I1701" i="42"/>
  <c r="I459" i="47"/>
  <c r="G131" i="49"/>
  <c r="G49" i="49"/>
  <c r="H213" i="47"/>
  <c r="H213" i="49"/>
  <c r="G377" i="49"/>
  <c r="H541" i="47"/>
  <c r="G213" i="47"/>
  <c r="G541" i="49"/>
  <c r="I49" i="49"/>
  <c r="G541" i="47"/>
  <c r="I541" i="49"/>
  <c r="H295" i="47"/>
  <c r="H49" i="49"/>
  <c r="G131" i="47"/>
  <c r="G213" i="49"/>
  <c r="H295" i="49"/>
  <c r="H377" i="49"/>
  <c r="G459" i="49"/>
  <c r="I295" i="47"/>
  <c r="H131" i="49"/>
  <c r="H541" i="49"/>
  <c r="H49" i="47"/>
  <c r="H459" i="49"/>
  <c r="G377" i="47"/>
  <c r="I295" i="49"/>
  <c r="H377" i="47"/>
  <c r="I49" i="47"/>
  <c r="I131" i="49"/>
  <c r="I131" i="47"/>
  <c r="H131" i="47"/>
  <c r="I377" i="49"/>
  <c r="G459" i="47"/>
  <c r="I459" i="49"/>
  <c r="I213" i="49"/>
  <c r="G49" i="47"/>
  <c r="H459" i="47"/>
  <c r="G295" i="49"/>
  <c r="I541" i="47"/>
  <c r="I377" i="47"/>
  <c r="G295" i="47"/>
  <c r="I213" i="47"/>
  <c r="I423" i="53"/>
  <c r="I177" i="51"/>
  <c r="I423" i="52"/>
  <c r="G423" i="58"/>
  <c r="H95" i="57"/>
  <c r="I505" i="56"/>
  <c r="G13" i="58"/>
  <c r="G177" i="50"/>
  <c r="G95" i="53"/>
  <c r="I505" i="55"/>
  <c r="I13" i="58"/>
  <c r="I423" i="50"/>
  <c r="H259" i="56"/>
  <c r="I95" i="55"/>
  <c r="I259" i="55"/>
  <c r="H259" i="57"/>
  <c r="I423" i="59"/>
  <c r="I505" i="51"/>
  <c r="G341" i="59"/>
  <c r="H13" i="55"/>
  <c r="H13" i="57"/>
  <c r="G423" i="51"/>
  <c r="I13" i="54"/>
  <c r="G95" i="56"/>
  <c r="I341" i="56"/>
  <c r="H177" i="51"/>
  <c r="I505" i="50"/>
  <c r="G13" i="59"/>
  <c r="H13" i="56"/>
  <c r="I341" i="53"/>
  <c r="H423" i="50"/>
  <c r="H177" i="56"/>
  <c r="H177" i="52"/>
  <c r="H259" i="51"/>
  <c r="G259" i="52"/>
  <c r="I505" i="52"/>
  <c r="G13" i="50"/>
  <c r="I177" i="58"/>
  <c r="G341" i="56"/>
  <c r="H423" i="51"/>
  <c r="I95" i="56"/>
  <c r="I177" i="53"/>
  <c r="I95" i="54"/>
  <c r="I259" i="59"/>
  <c r="G95" i="57"/>
  <c r="G13" i="55"/>
  <c r="G505" i="54"/>
  <c r="I341" i="50"/>
  <c r="H13" i="52"/>
  <c r="G259" i="50"/>
  <c r="I95" i="50"/>
  <c r="I177" i="50"/>
  <c r="G13" i="54"/>
  <c r="I423" i="55"/>
  <c r="H341" i="52"/>
  <c r="H13" i="51"/>
  <c r="H505" i="55"/>
  <c r="I259" i="57"/>
  <c r="H259" i="53"/>
  <c r="H95" i="59"/>
  <c r="G259" i="54"/>
  <c r="G259" i="56"/>
  <c r="I259" i="54"/>
  <c r="H341" i="55"/>
  <c r="I505" i="53"/>
  <c r="I259" i="50"/>
  <c r="I177" i="54"/>
  <c r="H341" i="58"/>
  <c r="I423" i="57"/>
  <c r="I341" i="55"/>
  <c r="I95" i="57"/>
  <c r="H423" i="59"/>
  <c r="G341" i="51"/>
  <c r="H341" i="54"/>
  <c r="G505" i="53"/>
  <c r="I341" i="59"/>
  <c r="I95" i="53"/>
  <c r="I423" i="54"/>
  <c r="H95" i="51"/>
  <c r="H505" i="53"/>
  <c r="G423" i="57"/>
  <c r="H341" i="50"/>
  <c r="I177" i="59"/>
  <c r="G177" i="56"/>
  <c r="H177" i="53"/>
  <c r="G95" i="51"/>
  <c r="G423" i="56"/>
  <c r="H177" i="55"/>
  <c r="H259" i="52"/>
  <c r="G505" i="55"/>
  <c r="H13" i="58"/>
  <c r="I505" i="59"/>
  <c r="G177" i="54"/>
  <c r="G505" i="58"/>
  <c r="G505" i="59"/>
  <c r="G505" i="51"/>
  <c r="H95" i="53"/>
  <c r="G177" i="53"/>
  <c r="H13" i="59"/>
  <c r="G341" i="52"/>
  <c r="I13" i="55"/>
  <c r="G95" i="54"/>
  <c r="G259" i="57"/>
  <c r="G423" i="59"/>
  <c r="H341" i="57"/>
  <c r="H505" i="54"/>
  <c r="H341" i="59"/>
  <c r="I177" i="56"/>
  <c r="G505" i="50"/>
  <c r="I95" i="58"/>
  <c r="G95" i="58"/>
  <c r="H177" i="50"/>
  <c r="I505" i="54"/>
  <c r="G259" i="59"/>
  <c r="G341" i="50"/>
  <c r="G505" i="57"/>
  <c r="H259" i="50"/>
  <c r="G423" i="52"/>
  <c r="H505" i="58"/>
  <c r="G177" i="58"/>
  <c r="H95" i="58"/>
  <c r="H13" i="50"/>
  <c r="I505" i="58"/>
  <c r="H505" i="56"/>
  <c r="I341" i="54"/>
  <c r="G177" i="55"/>
  <c r="G505" i="52"/>
  <c r="H259" i="59"/>
  <c r="H259" i="55"/>
  <c r="G423" i="54"/>
  <c r="H505" i="57"/>
  <c r="I259" i="53"/>
  <c r="H13" i="53"/>
  <c r="H177" i="54"/>
  <c r="G341" i="55"/>
  <c r="I259" i="56"/>
  <c r="G423" i="55"/>
  <c r="H505" i="51"/>
  <c r="I423" i="56"/>
  <c r="I13" i="52"/>
  <c r="H423" i="55"/>
  <c r="G13" i="52"/>
  <c r="H423" i="58"/>
  <c r="G177" i="57"/>
  <c r="H177" i="59"/>
  <c r="I177" i="57"/>
  <c r="G13" i="57"/>
  <c r="I505" i="57"/>
  <c r="G341" i="53"/>
  <c r="G95" i="50"/>
  <c r="I13" i="57"/>
  <c r="G341" i="58"/>
  <c r="I341" i="57"/>
  <c r="I13" i="53"/>
  <c r="H341" i="51"/>
  <c r="G95" i="59"/>
  <c r="G259" i="51"/>
  <c r="I259" i="51"/>
  <c r="H505" i="50"/>
  <c r="G341" i="54"/>
  <c r="I341" i="51"/>
  <c r="I341" i="52"/>
  <c r="G13" i="53"/>
  <c r="H259" i="54"/>
  <c r="I341" i="58"/>
  <c r="H423" i="57"/>
  <c r="G13" i="56"/>
  <c r="H95" i="54"/>
  <c r="I259" i="58"/>
  <c r="G423" i="53"/>
  <c r="G259" i="53"/>
  <c r="G259" i="58"/>
  <c r="H505" i="59"/>
  <c r="G95" i="55"/>
  <c r="H13" i="54"/>
  <c r="G177" i="51"/>
  <c r="H95" i="56"/>
  <c r="H259" i="58"/>
  <c r="H423" i="53"/>
  <c r="H423" i="52"/>
  <c r="I13" i="59"/>
  <c r="I95" i="51"/>
  <c r="I13" i="51"/>
  <c r="I177" i="55"/>
  <c r="I423" i="58"/>
  <c r="H95" i="50"/>
  <c r="I259" i="52"/>
  <c r="G423" i="50"/>
  <c r="H505" i="52"/>
  <c r="I95" i="52"/>
  <c r="G259" i="55"/>
  <c r="I13" i="50"/>
  <c r="G177" i="52"/>
  <c r="G505" i="56"/>
  <c r="I95" i="59"/>
  <c r="H341" i="53"/>
  <c r="H95" i="52"/>
  <c r="G177" i="59"/>
  <c r="H423" i="54"/>
  <c r="H341" i="56"/>
  <c r="I13" i="56"/>
  <c r="H423" i="56"/>
  <c r="H95" i="55"/>
  <c r="I177" i="52"/>
  <c r="H177" i="58"/>
  <c r="G95" i="52"/>
  <c r="H177" i="57"/>
  <c r="G341" i="57"/>
  <c r="G13" i="51"/>
  <c r="I423" i="51"/>
  <c r="H29" i="54"/>
  <c r="G111" i="59"/>
  <c r="G275" i="55"/>
  <c r="H111" i="54"/>
  <c r="I193" i="58"/>
  <c r="H275" i="58"/>
  <c r="I275" i="51"/>
  <c r="I357" i="55"/>
  <c r="H439" i="53"/>
  <c r="I193" i="59"/>
  <c r="G111" i="53"/>
  <c r="H275" i="54"/>
  <c r="I29" i="55"/>
  <c r="I357" i="56"/>
  <c r="I111" i="54"/>
  <c r="H357" i="55"/>
  <c r="H521" i="57"/>
  <c r="I439" i="51"/>
  <c r="H193" i="54"/>
  <c r="I29" i="52"/>
  <c r="G439" i="54"/>
  <c r="G521" i="51"/>
  <c r="H521" i="51"/>
  <c r="G357" i="50"/>
  <c r="G111" i="54"/>
  <c r="H439" i="54"/>
  <c r="I275" i="59"/>
  <c r="G521" i="56"/>
  <c r="G29" i="53"/>
  <c r="I439" i="50"/>
  <c r="G111" i="50"/>
  <c r="I29" i="51"/>
  <c r="H439" i="59"/>
  <c r="H193" i="57"/>
  <c r="H357" i="54"/>
  <c r="I275" i="58"/>
  <c r="I357" i="54"/>
  <c r="G357" i="54"/>
  <c r="G111" i="51"/>
  <c r="H193" i="55"/>
  <c r="I193" i="55"/>
  <c r="H521" i="56"/>
  <c r="H111" i="57"/>
  <c r="H275" i="56"/>
  <c r="I29" i="59"/>
  <c r="G193" i="58"/>
  <c r="I111" i="51"/>
  <c r="G111" i="58"/>
  <c r="H29" i="59"/>
  <c r="G275" i="54"/>
  <c r="H439" i="57"/>
  <c r="H275" i="57"/>
  <c r="G439" i="52"/>
  <c r="H193" i="56"/>
  <c r="I111" i="56"/>
  <c r="G29" i="54"/>
  <c r="I357" i="57"/>
  <c r="I521" i="53"/>
  <c r="G275" i="57"/>
  <c r="H111" i="58"/>
  <c r="H439" i="51"/>
  <c r="I357" i="53"/>
  <c r="H439" i="58"/>
  <c r="G521" i="55"/>
  <c r="I521" i="58"/>
  <c r="G357" i="55"/>
  <c r="I275" i="57"/>
  <c r="G193" i="54"/>
  <c r="I521" i="51"/>
  <c r="G193" i="52"/>
  <c r="G111" i="55"/>
  <c r="G521" i="52"/>
  <c r="H521" i="52"/>
  <c r="I439" i="55"/>
  <c r="I521" i="56"/>
  <c r="I193" i="53"/>
  <c r="H357" i="51"/>
  <c r="G439" i="59"/>
  <c r="H521" i="50"/>
  <c r="H193" i="51"/>
  <c r="H29" i="50"/>
  <c r="G439" i="56"/>
  <c r="G357" i="53"/>
  <c r="G275" i="59"/>
  <c r="G29" i="52"/>
  <c r="G275" i="52"/>
  <c r="H357" i="53"/>
  <c r="H275" i="53"/>
  <c r="H521" i="54"/>
  <c r="H111" i="56"/>
  <c r="H29" i="55"/>
  <c r="H29" i="53"/>
  <c r="I111" i="52"/>
  <c r="I357" i="51"/>
  <c r="I275" i="53"/>
  <c r="H439" i="56"/>
  <c r="I193" i="51"/>
  <c r="G439" i="55"/>
  <c r="I111" i="59"/>
  <c r="G111" i="56"/>
  <c r="I439" i="52"/>
  <c r="I439" i="56"/>
  <c r="I275" i="55"/>
  <c r="G439" i="53"/>
  <c r="G193" i="57"/>
  <c r="I521" i="54"/>
  <c r="H111" i="53"/>
  <c r="G357" i="58"/>
  <c r="H521" i="53"/>
  <c r="H439" i="50"/>
  <c r="H193" i="58"/>
  <c r="I29" i="54"/>
  <c r="I111" i="58"/>
  <c r="I111" i="55"/>
  <c r="I439" i="58"/>
  <c r="G29" i="50"/>
  <c r="I357" i="50"/>
  <c r="G357" i="52"/>
  <c r="G193" i="59"/>
  <c r="G193" i="55"/>
  <c r="H193" i="50"/>
  <c r="I29" i="57"/>
  <c r="I193" i="52"/>
  <c r="G275" i="50"/>
  <c r="I357" i="59"/>
  <c r="I29" i="58"/>
  <c r="G357" i="59"/>
  <c r="G111" i="52"/>
  <c r="G275" i="56"/>
  <c r="G29" i="58"/>
  <c r="G29" i="59"/>
  <c r="G521" i="57"/>
  <c r="G439" i="51"/>
  <c r="I275" i="56"/>
  <c r="H111" i="55"/>
  <c r="I275" i="52"/>
  <c r="H439" i="55"/>
  <c r="I193" i="57"/>
  <c r="I193" i="54"/>
  <c r="I357" i="52"/>
  <c r="G275" i="51"/>
  <c r="H29" i="51"/>
  <c r="H29" i="58"/>
  <c r="H439" i="52"/>
  <c r="G439" i="58"/>
  <c r="H357" i="50"/>
  <c r="G275" i="58"/>
  <c r="G29" i="51"/>
  <c r="G357" i="51"/>
  <c r="I275" i="50"/>
  <c r="H521" i="55"/>
  <c r="G193" i="56"/>
  <c r="I357" i="58"/>
  <c r="G29" i="55"/>
  <c r="H357" i="58"/>
  <c r="H193" i="53"/>
  <c r="G111" i="57"/>
  <c r="I521" i="52"/>
  <c r="H357" i="59"/>
  <c r="H357" i="56"/>
  <c r="H111" i="50"/>
  <c r="I193" i="56"/>
  <c r="G357" i="56"/>
  <c r="I29" i="50"/>
  <c r="H29" i="56"/>
  <c r="I111" i="50"/>
  <c r="I29" i="53"/>
  <c r="G29" i="56"/>
  <c r="H275" i="50"/>
  <c r="G439" i="57"/>
  <c r="H111" i="59"/>
  <c r="H357" i="52"/>
  <c r="H275" i="55"/>
  <c r="H193" i="59"/>
  <c r="H275" i="51"/>
  <c r="H29" i="52"/>
  <c r="G521" i="58"/>
  <c r="G193" i="50"/>
  <c r="H521" i="58"/>
  <c r="H111" i="51"/>
  <c r="G275" i="53"/>
  <c r="I439" i="53"/>
  <c r="I521" i="50"/>
  <c r="G193" i="51"/>
  <c r="I439" i="57"/>
  <c r="I111" i="57"/>
  <c r="H357" i="57"/>
  <c r="I111" i="53"/>
  <c r="I439" i="59"/>
  <c r="G439" i="50"/>
  <c r="I521" i="59"/>
  <c r="G521" i="53"/>
  <c r="I193" i="50"/>
  <c r="H275" i="59"/>
  <c r="I439" i="54"/>
  <c r="H193" i="52"/>
  <c r="H521" i="59"/>
  <c r="H275" i="52"/>
  <c r="I521" i="55"/>
  <c r="G521" i="59"/>
  <c r="G29" i="57"/>
  <c r="H111" i="52"/>
  <c r="H29" i="57"/>
  <c r="G193" i="53"/>
  <c r="I521" i="57"/>
  <c r="G521" i="54"/>
  <c r="I29" i="56"/>
  <c r="G357" i="57"/>
  <c r="I275" i="54"/>
  <c r="G521" i="50"/>
  <c r="G500" i="59"/>
  <c r="H418" i="56"/>
  <c r="H172" i="55"/>
  <c r="I8" i="53"/>
  <c r="I336" i="53"/>
  <c r="G336" i="58"/>
  <c r="G418" i="53"/>
  <c r="I254" i="59"/>
  <c r="H500" i="54"/>
  <c r="G418" i="59"/>
  <c r="H336" i="54"/>
  <c r="H90" i="53"/>
  <c r="G90" i="55"/>
  <c r="I90" i="53"/>
  <c r="I172" i="51"/>
  <c r="H8" i="59"/>
  <c r="I418" i="53"/>
  <c r="I418" i="54"/>
  <c r="G254" i="51"/>
  <c r="H8" i="58"/>
  <c r="G500" i="53"/>
  <c r="H418" i="50"/>
  <c r="G418" i="57"/>
  <c r="H8" i="56"/>
  <c r="H254" i="54"/>
  <c r="G500" i="55"/>
  <c r="G90" i="52"/>
  <c r="H90" i="56"/>
  <c r="G90" i="57"/>
  <c r="I8" i="59"/>
  <c r="G336" i="53"/>
  <c r="G254" i="50"/>
  <c r="G8" i="51"/>
  <c r="G8" i="59"/>
  <c r="H90" i="58"/>
  <c r="H254" i="58"/>
  <c r="I500" i="50"/>
  <c r="I254" i="51"/>
  <c r="H254" i="53"/>
  <c r="G172" i="55"/>
  <c r="G418" i="55"/>
  <c r="H418" i="51"/>
  <c r="G336" i="52"/>
  <c r="G172" i="59"/>
  <c r="H90" i="57"/>
  <c r="G500" i="52"/>
  <c r="I90" i="55"/>
  <c r="H172" i="53"/>
  <c r="H418" i="55"/>
  <c r="I418" i="50"/>
  <c r="H336" i="52"/>
  <c r="G336" i="54"/>
  <c r="G336" i="56"/>
  <c r="H418" i="52"/>
  <c r="I336" i="50"/>
  <c r="I418" i="57"/>
  <c r="H336" i="55"/>
  <c r="I336" i="58"/>
  <c r="I90" i="52"/>
  <c r="H90" i="59"/>
  <c r="G254" i="58"/>
  <c r="G8" i="56"/>
  <c r="G336" i="50"/>
  <c r="H336" i="59"/>
  <c r="G418" i="52"/>
  <c r="I336" i="52"/>
  <c r="I8" i="51"/>
  <c r="G254" i="57"/>
  <c r="I500" i="51"/>
  <c r="I172" i="57"/>
  <c r="G500" i="58"/>
  <c r="I8" i="52"/>
  <c r="H8" i="55"/>
  <c r="H8" i="57"/>
  <c r="I336" i="57"/>
  <c r="I500" i="57"/>
  <c r="H336" i="50"/>
  <c r="H336" i="51"/>
  <c r="I172" i="54"/>
  <c r="H254" i="57"/>
  <c r="H336" i="58"/>
  <c r="G254" i="53"/>
  <c r="G172" i="51"/>
  <c r="G8" i="54"/>
  <c r="H418" i="59"/>
  <c r="G8" i="57"/>
  <c r="G418" i="58"/>
  <c r="I172" i="58"/>
  <c r="I500" i="52"/>
  <c r="H254" i="59"/>
  <c r="I8" i="58"/>
  <c r="G172" i="56"/>
  <c r="G172" i="58"/>
  <c r="I90" i="50"/>
  <c r="H254" i="56"/>
  <c r="G8" i="52"/>
  <c r="H336" i="53"/>
  <c r="I90" i="56"/>
  <c r="G336" i="51"/>
  <c r="H254" i="52"/>
  <c r="I172" i="55"/>
  <c r="I90" i="54"/>
  <c r="I90" i="59"/>
  <c r="I8" i="50"/>
  <c r="G172" i="50"/>
  <c r="H500" i="57"/>
  <c r="G8" i="55"/>
  <c r="I90" i="58"/>
  <c r="G254" i="59"/>
  <c r="I8" i="56"/>
  <c r="I254" i="57"/>
  <c r="G336" i="55"/>
  <c r="G90" i="54"/>
  <c r="G90" i="56"/>
  <c r="I172" i="53"/>
  <c r="H418" i="57"/>
  <c r="H172" i="57"/>
  <c r="I418" i="58"/>
  <c r="I336" i="54"/>
  <c r="H8" i="54"/>
  <c r="I8" i="55"/>
  <c r="I8" i="54"/>
  <c r="H90" i="52"/>
  <c r="G172" i="54"/>
  <c r="I418" i="51"/>
  <c r="H172" i="58"/>
  <c r="I336" i="56"/>
  <c r="I254" i="53"/>
  <c r="H8" i="52"/>
  <c r="G254" i="54"/>
  <c r="G8" i="50"/>
  <c r="H172" i="56"/>
  <c r="G336" i="59"/>
  <c r="G90" i="51"/>
  <c r="I418" i="56"/>
  <c r="G500" i="57"/>
  <c r="G254" i="55"/>
  <c r="G336" i="57"/>
  <c r="G172" i="57"/>
  <c r="G500" i="56"/>
  <c r="H172" i="54"/>
  <c r="H500" i="52"/>
  <c r="I254" i="50"/>
  <c r="H500" i="59"/>
  <c r="H8" i="51"/>
  <c r="H418" i="58"/>
  <c r="I500" i="55"/>
  <c r="I254" i="54"/>
  <c r="H90" i="55"/>
  <c r="I418" i="55"/>
  <c r="H500" i="55"/>
  <c r="G418" i="56"/>
  <c r="G8" i="53"/>
  <c r="H418" i="53"/>
  <c r="H90" i="54"/>
  <c r="H500" i="56"/>
  <c r="G8" i="58"/>
  <c r="H90" i="51"/>
  <c r="I254" i="52"/>
  <c r="I172" i="59"/>
  <c r="G254" i="56"/>
  <c r="H172" i="50"/>
  <c r="H8" i="50"/>
  <c r="H8" i="53"/>
  <c r="I418" i="59"/>
  <c r="I336" i="55"/>
  <c r="I254" i="56"/>
  <c r="H500" i="51"/>
  <c r="H418" i="54"/>
  <c r="I500" i="59"/>
  <c r="H172" i="51"/>
  <c r="G90" i="50"/>
  <c r="G500" i="50"/>
  <c r="I336" i="51"/>
  <c r="H336" i="56"/>
  <c r="I8" i="57"/>
  <c r="H172" i="59"/>
  <c r="H254" i="55"/>
  <c r="I336" i="59"/>
  <c r="I500" i="53"/>
  <c r="G90" i="58"/>
  <c r="H500" i="58"/>
  <c r="I500" i="54"/>
  <c r="I90" i="51"/>
  <c r="G500" i="51"/>
  <c r="I90" i="57"/>
  <c r="I172" i="50"/>
  <c r="G172" i="52"/>
  <c r="I254" i="55"/>
  <c r="I418" i="52"/>
  <c r="I254" i="58"/>
  <c r="G172" i="53"/>
  <c r="H500" i="53"/>
  <c r="H90" i="50"/>
  <c r="I172" i="56"/>
  <c r="G418" i="51"/>
  <c r="I500" i="58"/>
  <c r="G90" i="59"/>
  <c r="I172" i="52"/>
  <c r="G90" i="53"/>
  <c r="G254" i="52"/>
  <c r="H336" i="57"/>
  <c r="H254" i="51"/>
  <c r="G418" i="50"/>
  <c r="I500" i="56"/>
  <c r="H500" i="50"/>
  <c r="G500" i="54"/>
  <c r="H172" i="52"/>
  <c r="G418" i="54"/>
  <c r="H254" i="50"/>
  <c r="I1930" i="42"/>
  <c r="H1684" i="42"/>
  <c r="I1438" i="42"/>
  <c r="I1602" i="42"/>
  <c r="H1848" i="42"/>
  <c r="H1356" i="42"/>
  <c r="H1438" i="42"/>
  <c r="G1766" i="42"/>
  <c r="H1930" i="42"/>
  <c r="G1520" i="42"/>
  <c r="H1602" i="42"/>
  <c r="G1438" i="42"/>
  <c r="G1930" i="42"/>
  <c r="H2012" i="42"/>
  <c r="I1684" i="42"/>
  <c r="I1766" i="42"/>
  <c r="H1274" i="42"/>
  <c r="H1520" i="42"/>
  <c r="G1356" i="42"/>
  <c r="H1766" i="42"/>
  <c r="I1848" i="42"/>
  <c r="G1274" i="42"/>
  <c r="I2012" i="42"/>
  <c r="I1274" i="42"/>
  <c r="G1684" i="42"/>
  <c r="I1356" i="42"/>
  <c r="G2012" i="42"/>
  <c r="I1520" i="42"/>
  <c r="G1602" i="42"/>
  <c r="G1848" i="42"/>
  <c r="I425" i="55"/>
  <c r="G343" i="55"/>
  <c r="H261" i="51"/>
  <c r="G97" i="59"/>
  <c r="H179" i="56"/>
  <c r="H425" i="59"/>
  <c r="H507" i="52"/>
  <c r="H343" i="57"/>
  <c r="I15" i="50"/>
  <c r="I507" i="59"/>
  <c r="G261" i="58"/>
  <c r="I97" i="56"/>
  <c r="H261" i="56"/>
  <c r="G179" i="59"/>
  <c r="H261" i="57"/>
  <c r="H343" i="55"/>
  <c r="G97" i="56"/>
  <c r="I15" i="53"/>
  <c r="I507" i="58"/>
  <c r="I343" i="51"/>
  <c r="I343" i="52"/>
  <c r="G343" i="56"/>
  <c r="H15" i="52"/>
  <c r="G507" i="54"/>
  <c r="I343" i="58"/>
  <c r="G261" i="59"/>
  <c r="I261" i="52"/>
  <c r="H179" i="53"/>
  <c r="I507" i="53"/>
  <c r="G425" i="50"/>
  <c r="G261" i="57"/>
  <c r="I261" i="59"/>
  <c r="H507" i="53"/>
  <c r="H425" i="55"/>
  <c r="H425" i="50"/>
  <c r="G179" i="54"/>
  <c r="H507" i="50"/>
  <c r="G261" i="56"/>
  <c r="H343" i="54"/>
  <c r="G179" i="57"/>
  <c r="H507" i="54"/>
  <c r="H179" i="55"/>
  <c r="I179" i="58"/>
  <c r="I179" i="53"/>
  <c r="I507" i="57"/>
  <c r="G343" i="53"/>
  <c r="I507" i="55"/>
  <c r="H425" i="54"/>
  <c r="G15" i="54"/>
  <c r="G261" i="55"/>
  <c r="I15" i="51"/>
  <c r="I179" i="51"/>
  <c r="I179" i="50"/>
  <c r="I261" i="50"/>
  <c r="G179" i="56"/>
  <c r="I343" i="53"/>
  <c r="I507" i="54"/>
  <c r="G343" i="58"/>
  <c r="G261" i="50"/>
  <c r="I97" i="51"/>
  <c r="H97" i="50"/>
  <c r="H507" i="51"/>
  <c r="H179" i="50"/>
  <c r="H261" i="59"/>
  <c r="G97" i="54"/>
  <c r="G97" i="51"/>
  <c r="G425" i="59"/>
  <c r="H15" i="51"/>
  <c r="G179" i="50"/>
  <c r="I507" i="51"/>
  <c r="G261" i="52"/>
  <c r="G507" i="59"/>
  <c r="I261" i="53"/>
  <c r="I97" i="52"/>
  <c r="I343" i="56"/>
  <c r="I179" i="57"/>
  <c r="I179" i="52"/>
  <c r="G425" i="54"/>
  <c r="G97" i="52"/>
  <c r="I15" i="59"/>
  <c r="I343" i="54"/>
  <c r="I425" i="57"/>
  <c r="H343" i="50"/>
  <c r="H261" i="58"/>
  <c r="G179" i="53"/>
  <c r="H97" i="57"/>
  <c r="H97" i="51"/>
  <c r="H507" i="59"/>
  <c r="G97" i="57"/>
  <c r="I425" i="58"/>
  <c r="G507" i="55"/>
  <c r="G425" i="55"/>
  <c r="H179" i="59"/>
  <c r="G507" i="51"/>
  <c r="I97" i="54"/>
  <c r="H15" i="57"/>
  <c r="G507" i="58"/>
  <c r="I425" i="52"/>
  <c r="G179" i="55"/>
  <c r="H15" i="59"/>
  <c r="I425" i="50"/>
  <c r="G261" i="53"/>
  <c r="H425" i="57"/>
  <c r="H97" i="58"/>
  <c r="I343" i="55"/>
  <c r="G425" i="58"/>
  <c r="H179" i="51"/>
  <c r="H343" i="52"/>
  <c r="G15" i="55"/>
  <c r="H507" i="55"/>
  <c r="I261" i="54"/>
  <c r="G343" i="50"/>
  <c r="G15" i="56"/>
  <c r="G15" i="57"/>
  <c r="I15" i="57"/>
  <c r="G425" i="53"/>
  <c r="H425" i="52"/>
  <c r="H97" i="56"/>
  <c r="I425" i="54"/>
  <c r="I261" i="56"/>
  <c r="H343" i="56"/>
  <c r="H425" i="56"/>
  <c r="G179" i="58"/>
  <c r="G507" i="56"/>
  <c r="G343" i="59"/>
  <c r="I15" i="54"/>
  <c r="I507" i="50"/>
  <c r="G261" i="54"/>
  <c r="G425" i="51"/>
  <c r="G425" i="52"/>
  <c r="G261" i="51"/>
  <c r="H425" i="53"/>
  <c r="I97" i="50"/>
  <c r="G425" i="56"/>
  <c r="I179" i="59"/>
  <c r="G425" i="57"/>
  <c r="H343" i="53"/>
  <c r="H261" i="55"/>
  <c r="H343" i="59"/>
  <c r="H343" i="51"/>
  <c r="G15" i="59"/>
  <c r="I261" i="55"/>
  <c r="I425" i="51"/>
  <c r="I261" i="57"/>
  <c r="G507" i="57"/>
  <c r="H179" i="57"/>
  <c r="H507" i="57"/>
  <c r="I97" i="55"/>
  <c r="H97" i="55"/>
  <c r="G343" i="51"/>
  <c r="H425" i="51"/>
  <c r="I97" i="53"/>
  <c r="H15" i="54"/>
  <c r="G179" i="52"/>
  <c r="H507" i="58"/>
  <c r="I425" i="53"/>
  <c r="I343" i="59"/>
  <c r="H261" i="52"/>
  <c r="G15" i="58"/>
  <c r="H261" i="54"/>
  <c r="G97" i="55"/>
  <c r="I15" i="58"/>
  <c r="I97" i="57"/>
  <c r="H15" i="55"/>
  <c r="G343" i="54"/>
  <c r="H97" i="52"/>
  <c r="I507" i="56"/>
  <c r="I507" i="52"/>
  <c r="G507" i="53"/>
  <c r="I15" i="56"/>
  <c r="G507" i="52"/>
  <c r="I343" i="57"/>
  <c r="H179" i="58"/>
  <c r="H15" i="50"/>
  <c r="G343" i="52"/>
  <c r="I179" i="56"/>
  <c r="H97" i="59"/>
  <c r="G97" i="50"/>
  <c r="G97" i="58"/>
  <c r="I343" i="50"/>
  <c r="I15" i="52"/>
  <c r="G15" i="52"/>
  <c r="H261" i="53"/>
  <c r="H97" i="54"/>
  <c r="H179" i="52"/>
  <c r="H507" i="56"/>
  <c r="I15" i="55"/>
  <c r="G343" i="57"/>
  <c r="H15" i="56"/>
  <c r="H179" i="54"/>
  <c r="I261" i="51"/>
  <c r="G15" i="51"/>
  <c r="H343" i="58"/>
  <c r="G507" i="50"/>
  <c r="H15" i="58"/>
  <c r="H97" i="53"/>
  <c r="H261" i="50"/>
  <c r="I179" i="54"/>
  <c r="H15" i="53"/>
  <c r="H425" i="58"/>
  <c r="G15" i="50"/>
  <c r="I425" i="56"/>
  <c r="I97" i="59"/>
  <c r="G179" i="51"/>
  <c r="I425" i="59"/>
  <c r="I97" i="58"/>
  <c r="I179" i="55"/>
  <c r="G97" i="53"/>
  <c r="G15" i="53"/>
  <c r="I261" i="58"/>
  <c r="I352" i="50"/>
  <c r="H270" i="50"/>
  <c r="G516" i="54"/>
  <c r="G24" i="52"/>
  <c r="H106" i="56"/>
  <c r="I106" i="59"/>
  <c r="H516" i="57"/>
  <c r="I106" i="53"/>
  <c r="H188" i="54"/>
  <c r="I24" i="55"/>
  <c r="I24" i="54"/>
  <c r="H24" i="50"/>
  <c r="H24" i="58"/>
  <c r="H434" i="51"/>
  <c r="I270" i="52"/>
  <c r="I24" i="56"/>
  <c r="I434" i="53"/>
  <c r="I352" i="53"/>
  <c r="I106" i="57"/>
  <c r="H106" i="54"/>
  <c r="H516" i="56"/>
  <c r="I106" i="54"/>
  <c r="I352" i="51"/>
  <c r="G434" i="55"/>
  <c r="I516" i="52"/>
  <c r="G270" i="51"/>
  <c r="G516" i="50"/>
  <c r="G188" i="50"/>
  <c r="I434" i="51"/>
  <c r="I270" i="55"/>
  <c r="H106" i="52"/>
  <c r="H270" i="59"/>
  <c r="H24" i="53"/>
  <c r="H106" i="50"/>
  <c r="I188" i="53"/>
  <c r="I188" i="58"/>
  <c r="H188" i="59"/>
  <c r="I270" i="59"/>
  <c r="G352" i="50"/>
  <c r="H270" i="57"/>
  <c r="I270" i="58"/>
  <c r="G516" i="59"/>
  <c r="H270" i="56"/>
  <c r="I434" i="56"/>
  <c r="H106" i="58"/>
  <c r="I188" i="57"/>
  <c r="I434" i="58"/>
  <c r="H352" i="57"/>
  <c r="H352" i="55"/>
  <c r="H434" i="57"/>
  <c r="I24" i="58"/>
  <c r="G270" i="55"/>
  <c r="I270" i="51"/>
  <c r="G270" i="52"/>
  <c r="H352" i="50"/>
  <c r="H434" i="52"/>
  <c r="H352" i="52"/>
  <c r="I24" i="59"/>
  <c r="I352" i="57"/>
  <c r="I24" i="50"/>
  <c r="I516" i="53"/>
  <c r="H270" i="54"/>
  <c r="G352" i="51"/>
  <c r="H106" i="57"/>
  <c r="H434" i="59"/>
  <c r="G188" i="53"/>
  <c r="G434" i="51"/>
  <c r="G270" i="57"/>
  <c r="G106" i="50"/>
  <c r="I106" i="51"/>
  <c r="I24" i="52"/>
  <c r="G352" i="58"/>
  <c r="H24" i="57"/>
  <c r="G352" i="55"/>
  <c r="G352" i="54"/>
  <c r="H24" i="55"/>
  <c r="G434" i="50"/>
  <c r="G106" i="59"/>
  <c r="H352" i="51"/>
  <c r="H270" i="52"/>
  <c r="I188" i="51"/>
  <c r="H516" i="53"/>
  <c r="G24" i="58"/>
  <c r="G516" i="51"/>
  <c r="I434" i="55"/>
  <c r="I352" i="55"/>
  <c r="H270" i="55"/>
  <c r="I270" i="53"/>
  <c r="I188" i="55"/>
  <c r="G516" i="57"/>
  <c r="H516" i="59"/>
  <c r="G352" i="56"/>
  <c r="G516" i="53"/>
  <c r="G24" i="54"/>
  <c r="H434" i="54"/>
  <c r="I188" i="59"/>
  <c r="G24" i="50"/>
  <c r="I516" i="55"/>
  <c r="H188" i="50"/>
  <c r="G270" i="59"/>
  <c r="I106" i="52"/>
  <c r="H434" i="56"/>
  <c r="I434" i="52"/>
  <c r="H188" i="51"/>
  <c r="G106" i="55"/>
  <c r="G188" i="57"/>
  <c r="H270" i="51"/>
  <c r="G434" i="56"/>
  <c r="I270" i="50"/>
  <c r="G106" i="58"/>
  <c r="H270" i="58"/>
  <c r="H188" i="53"/>
  <c r="I352" i="59"/>
  <c r="G24" i="53"/>
  <c r="G270" i="58"/>
  <c r="G106" i="57"/>
  <c r="I24" i="51"/>
  <c r="H24" i="54"/>
  <c r="H24" i="59"/>
  <c r="G24" i="59"/>
  <c r="I188" i="52"/>
  <c r="H434" i="55"/>
  <c r="H188" i="56"/>
  <c r="H188" i="58"/>
  <c r="H106" i="55"/>
  <c r="H516" i="54"/>
  <c r="G516" i="56"/>
  <c r="G188" i="59"/>
  <c r="I270" i="56"/>
  <c r="I516" i="57"/>
  <c r="H434" i="50"/>
  <c r="H352" i="59"/>
  <c r="H434" i="53"/>
  <c r="G434" i="53"/>
  <c r="I434" i="54"/>
  <c r="G270" i="56"/>
  <c r="I516" i="56"/>
  <c r="H24" i="52"/>
  <c r="H270" i="53"/>
  <c r="G352" i="59"/>
  <c r="G352" i="52"/>
  <c r="G434" i="58"/>
  <c r="H352" i="54"/>
  <c r="H352" i="53"/>
  <c r="I106" i="58"/>
  <c r="I24" i="53"/>
  <c r="G188" i="56"/>
  <c r="G516" i="55"/>
  <c r="I516" i="54"/>
  <c r="H352" i="56"/>
  <c r="H516" i="58"/>
  <c r="I106" i="55"/>
  <c r="G106" i="54"/>
  <c r="G24" i="55"/>
  <c r="I106" i="50"/>
  <c r="H516" i="50"/>
  <c r="H516" i="51"/>
  <c r="H106" i="59"/>
  <c r="G106" i="52"/>
  <c r="I352" i="56"/>
  <c r="H188" i="52"/>
  <c r="I516" i="50"/>
  <c r="H24" i="51"/>
  <c r="G188" i="55"/>
  <c r="H106" i="51"/>
  <c r="I516" i="59"/>
  <c r="G188" i="52"/>
  <c r="G434" i="59"/>
  <c r="G434" i="54"/>
  <c r="I352" i="52"/>
  <c r="G24" i="51"/>
  <c r="I434" i="57"/>
  <c r="H516" i="52"/>
  <c r="I106" i="56"/>
  <c r="G188" i="58"/>
  <c r="G434" i="57"/>
  <c r="H106" i="53"/>
  <c r="I434" i="59"/>
  <c r="I24" i="57"/>
  <c r="I352" i="54"/>
  <c r="G352" i="57"/>
  <c r="G106" i="53"/>
  <c r="G270" i="53"/>
  <c r="G516" i="52"/>
  <c r="I270" i="57"/>
  <c r="G352" i="53"/>
  <c r="G188" i="51"/>
  <c r="H24" i="56"/>
  <c r="G24" i="56"/>
  <c r="I352" i="58"/>
  <c r="I516" i="51"/>
  <c r="H516" i="55"/>
  <c r="H434" i="58"/>
  <c r="I188" i="56"/>
  <c r="H188" i="57"/>
  <c r="H188" i="55"/>
  <c r="G434" i="52"/>
  <c r="I516" i="58"/>
  <c r="I270" i="54"/>
  <c r="I188" i="54"/>
  <c r="G106" i="51"/>
  <c r="G188" i="54"/>
  <c r="G270" i="50"/>
  <c r="H352" i="58"/>
  <c r="I434" i="50"/>
  <c r="I188" i="50"/>
  <c r="G270" i="54"/>
  <c r="G516" i="58"/>
  <c r="G24" i="57"/>
  <c r="G106" i="56"/>
  <c r="H178" i="51"/>
  <c r="G96" i="54"/>
  <c r="I260" i="52"/>
  <c r="G424" i="58"/>
  <c r="I96" i="51"/>
  <c r="H424" i="55"/>
  <c r="G506" i="55"/>
  <c r="G506" i="56"/>
  <c r="H506" i="57"/>
  <c r="G342" i="58"/>
  <c r="I96" i="55"/>
  <c r="G14" i="55"/>
  <c r="G96" i="52"/>
  <c r="G424" i="53"/>
  <c r="I178" i="53"/>
  <c r="I342" i="53"/>
  <c r="H178" i="55"/>
  <c r="G260" i="57"/>
  <c r="H96" i="54"/>
  <c r="H260" i="52"/>
  <c r="I506" i="56"/>
  <c r="H260" i="56"/>
  <c r="H260" i="57"/>
  <c r="I342" i="58"/>
  <c r="H424" i="51"/>
  <c r="G424" i="55"/>
  <c r="I342" i="51"/>
  <c r="G96" i="55"/>
  <c r="G178" i="57"/>
  <c r="I96" i="50"/>
  <c r="G178" i="52"/>
  <c r="I260" i="50"/>
  <c r="H178" i="52"/>
  <c r="I424" i="55"/>
  <c r="I96" i="52"/>
  <c r="I424" i="54"/>
  <c r="G506" i="50"/>
  <c r="H178" i="53"/>
  <c r="G342" i="53"/>
  <c r="I178" i="52"/>
  <c r="H178" i="58"/>
  <c r="G14" i="53"/>
  <c r="I506" i="59"/>
  <c r="I260" i="58"/>
  <c r="I260" i="59"/>
  <c r="I260" i="53"/>
  <c r="H96" i="53"/>
  <c r="H96" i="57"/>
  <c r="G260" i="53"/>
  <c r="H424" i="50"/>
  <c r="I14" i="51"/>
  <c r="I342" i="56"/>
  <c r="H342" i="59"/>
  <c r="G96" i="50"/>
  <c r="I14" i="57"/>
  <c r="G424" i="56"/>
  <c r="G424" i="59"/>
  <c r="I424" i="52"/>
  <c r="H260" i="59"/>
  <c r="G424" i="52"/>
  <c r="G178" i="54"/>
  <c r="I178" i="58"/>
  <c r="G178" i="59"/>
  <c r="H260" i="55"/>
  <c r="H424" i="59"/>
  <c r="H342" i="58"/>
  <c r="H178" i="59"/>
  <c r="I342" i="57"/>
  <c r="G342" i="55"/>
  <c r="H342" i="51"/>
  <c r="H96" i="58"/>
  <c r="G342" i="51"/>
  <c r="H506" i="54"/>
  <c r="I14" i="53"/>
  <c r="G178" i="55"/>
  <c r="H14" i="56"/>
  <c r="H14" i="51"/>
  <c r="H342" i="54"/>
  <c r="H260" i="53"/>
  <c r="H96" i="50"/>
  <c r="H14" i="59"/>
  <c r="I506" i="51"/>
  <c r="G14" i="52"/>
  <c r="G178" i="56"/>
  <c r="G96" i="57"/>
  <c r="H506" i="51"/>
  <c r="I96" i="54"/>
  <c r="I506" i="52"/>
  <c r="I506" i="58"/>
  <c r="I424" i="53"/>
  <c r="H96" i="55"/>
  <c r="I506" i="50"/>
  <c r="I96" i="59"/>
  <c r="G96" i="59"/>
  <c r="G14" i="54"/>
  <c r="G14" i="56"/>
  <c r="I342" i="59"/>
  <c r="G506" i="58"/>
  <c r="G342" i="56"/>
  <c r="I96" i="53"/>
  <c r="H506" i="52"/>
  <c r="I260" i="56"/>
  <c r="I14" i="56"/>
  <c r="G260" i="55"/>
  <c r="H506" i="55"/>
  <c r="H14" i="50"/>
  <c r="G96" i="58"/>
  <c r="G260" i="52"/>
  <c r="H342" i="56"/>
  <c r="G506" i="57"/>
  <c r="G178" i="58"/>
  <c r="G424" i="51"/>
  <c r="I178" i="51"/>
  <c r="H342" i="52"/>
  <c r="I506" i="57"/>
  <c r="H14" i="53"/>
  <c r="G96" i="56"/>
  <c r="I260" i="51"/>
  <c r="I14" i="58"/>
  <c r="I424" i="58"/>
  <c r="G178" i="50"/>
  <c r="G96" i="53"/>
  <c r="G506" i="53"/>
  <c r="H96" i="59"/>
  <c r="G96" i="51"/>
  <c r="H14" i="52"/>
  <c r="I178" i="55"/>
  <c r="H14" i="54"/>
  <c r="I260" i="55"/>
  <c r="H178" i="56"/>
  <c r="I178" i="56"/>
  <c r="H342" i="50"/>
  <c r="G424" i="54"/>
  <c r="G342" i="54"/>
  <c r="H424" i="56"/>
  <c r="G14" i="59"/>
  <c r="G14" i="58"/>
  <c r="G342" i="59"/>
  <c r="H424" i="53"/>
  <c r="H14" i="57"/>
  <c r="I424" i="51"/>
  <c r="G506" i="59"/>
  <c r="I260" i="54"/>
  <c r="G14" i="51"/>
  <c r="I342" i="55"/>
  <c r="H506" i="50"/>
  <c r="H342" i="55"/>
  <c r="H178" i="50"/>
  <c r="G14" i="50"/>
  <c r="H342" i="53"/>
  <c r="I178" i="50"/>
  <c r="G260" i="58"/>
  <c r="I424" i="59"/>
  <c r="G14" i="57"/>
  <c r="G342" i="57"/>
  <c r="H506" i="59"/>
  <c r="H506" i="53"/>
  <c r="I178" i="59"/>
  <c r="H96" i="52"/>
  <c r="H178" i="54"/>
  <c r="H424" i="54"/>
  <c r="I342" i="52"/>
  <c r="G424" i="57"/>
  <c r="I424" i="57"/>
  <c r="I14" i="52"/>
  <c r="H14" i="55"/>
  <c r="G424" i="50"/>
  <c r="G178" i="51"/>
  <c r="H178" i="57"/>
  <c r="H424" i="52"/>
  <c r="H506" i="56"/>
  <c r="I96" i="56"/>
  <c r="G260" i="51"/>
  <c r="G260" i="50"/>
  <c r="H424" i="58"/>
  <c r="G506" i="54"/>
  <c r="H96" i="51"/>
  <c r="G260" i="54"/>
  <c r="I14" i="59"/>
  <c r="G506" i="51"/>
  <c r="I96" i="57"/>
  <c r="I506" i="54"/>
  <c r="G178" i="53"/>
  <c r="H14" i="58"/>
  <c r="I506" i="53"/>
  <c r="I424" i="56"/>
  <c r="G260" i="56"/>
  <c r="I424" i="50"/>
  <c r="H260" i="58"/>
  <c r="G342" i="52"/>
  <c r="H506" i="58"/>
  <c r="I14" i="55"/>
  <c r="H260" i="54"/>
  <c r="H424" i="57"/>
  <c r="G506" i="52"/>
  <c r="I14" i="54"/>
  <c r="H260" i="51"/>
  <c r="I178" i="57"/>
  <c r="I178" i="54"/>
  <c r="I342" i="50"/>
  <c r="I14" i="50"/>
  <c r="G260" i="59"/>
  <c r="I506" i="55"/>
  <c r="I96" i="58"/>
  <c r="H96" i="56"/>
  <c r="H342" i="57"/>
  <c r="G342" i="50"/>
  <c r="H260" i="50"/>
  <c r="I260" i="57"/>
  <c r="I342" i="54"/>
  <c r="I267" i="53"/>
  <c r="H21" i="53"/>
  <c r="I349" i="57"/>
  <c r="I103" i="51"/>
  <c r="G431" i="55"/>
  <c r="I21" i="55"/>
  <c r="I267" i="58"/>
  <c r="H513" i="58"/>
  <c r="H21" i="57"/>
  <c r="I431" i="59"/>
  <c r="H185" i="51"/>
  <c r="H103" i="57"/>
  <c r="H103" i="52"/>
  <c r="I21" i="58"/>
  <c r="G349" i="54"/>
  <c r="I21" i="50"/>
  <c r="H513" i="53"/>
  <c r="I431" i="57"/>
  <c r="H185" i="53"/>
  <c r="I349" i="52"/>
  <c r="H349" i="58"/>
  <c r="I21" i="57"/>
  <c r="I21" i="56"/>
  <c r="I513" i="52"/>
  <c r="I103" i="56"/>
  <c r="H349" i="51"/>
  <c r="G185" i="55"/>
  <c r="G349" i="52"/>
  <c r="H431" i="52"/>
  <c r="I349" i="50"/>
  <c r="I513" i="58"/>
  <c r="H103" i="51"/>
  <c r="H431" i="59"/>
  <c r="I513" i="59"/>
  <c r="I21" i="59"/>
  <c r="G431" i="51"/>
  <c r="G21" i="51"/>
  <c r="G267" i="55"/>
  <c r="I349" i="59"/>
  <c r="G21" i="59"/>
  <c r="G513" i="58"/>
  <c r="I431" i="53"/>
  <c r="I267" i="52"/>
  <c r="I103" i="54"/>
  <c r="H267" i="57"/>
  <c r="I431" i="58"/>
  <c r="H267" i="50"/>
  <c r="I185" i="54"/>
  <c r="H267" i="55"/>
  <c r="G103" i="50"/>
  <c r="H349" i="56"/>
  <c r="I431" i="52"/>
  <c r="G103" i="59"/>
  <c r="H513" i="57"/>
  <c r="H513" i="52"/>
  <c r="G267" i="59"/>
  <c r="I185" i="52"/>
  <c r="H513" i="59"/>
  <c r="H21" i="59"/>
  <c r="H267" i="58"/>
  <c r="I267" i="56"/>
  <c r="G267" i="57"/>
  <c r="G513" i="57"/>
  <c r="H21" i="56"/>
  <c r="I349" i="58"/>
  <c r="G103" i="53"/>
  <c r="H431" i="56"/>
  <c r="H103" i="55"/>
  <c r="G21" i="50"/>
  <c r="H267" i="54"/>
  <c r="H349" i="53"/>
  <c r="I103" i="55"/>
  <c r="I267" i="50"/>
  <c r="H513" i="54"/>
  <c r="G185" i="51"/>
  <c r="I103" i="59"/>
  <c r="H349" i="55"/>
  <c r="G185" i="53"/>
  <c r="G103" i="52"/>
  <c r="G103" i="56"/>
  <c r="G103" i="51"/>
  <c r="G103" i="54"/>
  <c r="H21" i="55"/>
  <c r="G431" i="50"/>
  <c r="G185" i="56"/>
  <c r="I513" i="57"/>
  <c r="H103" i="50"/>
  <c r="I267" i="51"/>
  <c r="H513" i="50"/>
  <c r="G513" i="55"/>
  <c r="G267" i="52"/>
  <c r="H103" i="59"/>
  <c r="I21" i="54"/>
  <c r="G103" i="57"/>
  <c r="G513" i="54"/>
  <c r="G21" i="55"/>
  <c r="I431" i="50"/>
  <c r="I513" i="56"/>
  <c r="H349" i="50"/>
  <c r="G103" i="55"/>
  <c r="G21" i="54"/>
  <c r="G267" i="50"/>
  <c r="I513" i="50"/>
  <c r="I185" i="59"/>
  <c r="H267" i="52"/>
  <c r="I21" i="52"/>
  <c r="H267" i="53"/>
  <c r="G349" i="56"/>
  <c r="G349" i="51"/>
  <c r="G349" i="50"/>
  <c r="I513" i="51"/>
  <c r="I185" i="50"/>
  <c r="H431" i="57"/>
  <c r="H103" i="54"/>
  <c r="G513" i="59"/>
  <c r="H431" i="54"/>
  <c r="H431" i="50"/>
  <c r="G431" i="58"/>
  <c r="G431" i="54"/>
  <c r="H513" i="56"/>
  <c r="I431" i="51"/>
  <c r="G349" i="59"/>
  <c r="H431" i="53"/>
  <c r="H185" i="55"/>
  <c r="I349" i="51"/>
  <c r="H513" i="51"/>
  <c r="G21" i="52"/>
  <c r="G349" i="53"/>
  <c r="H267" i="51"/>
  <c r="I103" i="50"/>
  <c r="G267" i="51"/>
  <c r="I349" i="54"/>
  <c r="H21" i="50"/>
  <c r="H21" i="54"/>
  <c r="G21" i="58"/>
  <c r="I103" i="58"/>
  <c r="I103" i="57"/>
  <c r="G431" i="59"/>
  <c r="G349" i="58"/>
  <c r="G267" i="53"/>
  <c r="H21" i="52"/>
  <c r="G185" i="59"/>
  <c r="H431" i="58"/>
  <c r="G103" i="58"/>
  <c r="I267" i="57"/>
  <c r="H185" i="56"/>
  <c r="I103" i="53"/>
  <c r="I349" i="55"/>
  <c r="G185" i="50"/>
  <c r="H431" i="51"/>
  <c r="I349" i="56"/>
  <c r="H185" i="57"/>
  <c r="I431" i="54"/>
  <c r="I185" i="58"/>
  <c r="I267" i="54"/>
  <c r="G185" i="54"/>
  <c r="I185" i="51"/>
  <c r="H349" i="59"/>
  <c r="I21" i="51"/>
  <c r="G513" i="56"/>
  <c r="G431" i="53"/>
  <c r="G267" i="58"/>
  <c r="I349" i="53"/>
  <c r="G185" i="57"/>
  <c r="H21" i="58"/>
  <c r="G431" i="52"/>
  <c r="G431" i="57"/>
  <c r="G21" i="57"/>
  <c r="H103" i="56"/>
  <c r="G267" i="56"/>
  <c r="I185" i="53"/>
  <c r="G185" i="52"/>
  <c r="H513" i="55"/>
  <c r="I267" i="59"/>
  <c r="I185" i="55"/>
  <c r="G349" i="57"/>
  <c r="I513" i="55"/>
  <c r="G21" i="56"/>
  <c r="H349" i="52"/>
  <c r="G185" i="58"/>
  <c r="H349" i="57"/>
  <c r="I513" i="54"/>
  <c r="G21" i="53"/>
  <c r="G431" i="56"/>
  <c r="H267" i="59"/>
  <c r="I103" i="52"/>
  <c r="I185" i="57"/>
  <c r="H185" i="58"/>
  <c r="H103" i="53"/>
  <c r="H185" i="50"/>
  <c r="G513" i="53"/>
  <c r="H185" i="54"/>
  <c r="I21" i="53"/>
  <c r="G513" i="52"/>
  <c r="I267" i="55"/>
  <c r="H185" i="59"/>
  <c r="G267" i="54"/>
  <c r="H349" i="54"/>
  <c r="G349" i="55"/>
  <c r="H267" i="56"/>
  <c r="G513" i="51"/>
  <c r="H21" i="51"/>
  <c r="H431" i="55"/>
  <c r="H185" i="52"/>
  <c r="I185" i="56"/>
  <c r="H103" i="58"/>
  <c r="I431" i="56"/>
  <c r="I513" i="53"/>
  <c r="I431" i="55"/>
  <c r="G513" i="50"/>
  <c r="H1932" i="42"/>
  <c r="G1932" i="42"/>
  <c r="I1358" i="42"/>
  <c r="I1850" i="42"/>
  <c r="I1686" i="42"/>
  <c r="H1276" i="42"/>
  <c r="H1850" i="42"/>
  <c r="H1358" i="42"/>
  <c r="G1440" i="42"/>
  <c r="I1768" i="42"/>
  <c r="H1522" i="42"/>
  <c r="G1604" i="42"/>
  <c r="I1440" i="42"/>
  <c r="I1276" i="42"/>
  <c r="H1604" i="42"/>
  <c r="I1604" i="42"/>
  <c r="G2014" i="42"/>
  <c r="G1276" i="42"/>
  <c r="I1522" i="42"/>
  <c r="G1522" i="42"/>
  <c r="H2014" i="42"/>
  <c r="I2014" i="42"/>
  <c r="H1768" i="42"/>
  <c r="H1686" i="42"/>
  <c r="G1358" i="42"/>
  <c r="G1850" i="42"/>
  <c r="H1440" i="42"/>
  <c r="G1686" i="42"/>
  <c r="G1768" i="42"/>
  <c r="I1932" i="42"/>
  <c r="H218" i="47"/>
  <c r="G136" i="47"/>
  <c r="H382" i="47"/>
  <c r="I546" i="47"/>
  <c r="H300" i="47"/>
  <c r="H382" i="49"/>
  <c r="H546" i="49"/>
  <c r="I218" i="49"/>
  <c r="G382" i="47"/>
  <c r="H546" i="47"/>
  <c r="G136" i="49"/>
  <c r="I136" i="49"/>
  <c r="H300" i="49"/>
  <c r="H218" i="49"/>
  <c r="H136" i="47"/>
  <c r="G464" i="47"/>
  <c r="H54" i="49"/>
  <c r="G54" i="49"/>
  <c r="I300" i="49"/>
  <c r="I54" i="47"/>
  <c r="I546" i="49"/>
  <c r="G300" i="49"/>
  <c r="I300" i="47"/>
  <c r="G54" i="47"/>
  <c r="H464" i="47"/>
  <c r="H54" i="47"/>
  <c r="I464" i="49"/>
  <c r="G546" i="49"/>
  <c r="G382" i="49"/>
  <c r="H136" i="49"/>
  <c r="G218" i="49"/>
  <c r="I54" i="49"/>
  <c r="G300" i="47"/>
  <c r="G218" i="47"/>
  <c r="I136" i="47"/>
  <c r="G546" i="47"/>
  <c r="I218" i="47"/>
  <c r="I464" i="47"/>
  <c r="I382" i="47"/>
  <c r="I382" i="49"/>
  <c r="G464" i="49"/>
  <c r="H464" i="49"/>
  <c r="H1354" i="42"/>
  <c r="I1764" i="42"/>
  <c r="H1846" i="42"/>
  <c r="H2010" i="42"/>
  <c r="G1354" i="42"/>
  <c r="I1354" i="42"/>
  <c r="G1764" i="42"/>
  <c r="I1272" i="42"/>
  <c r="H1272" i="42"/>
  <c r="G1682" i="42"/>
  <c r="G1600" i="42"/>
  <c r="H1436" i="42"/>
  <c r="G1518" i="42"/>
  <c r="I1600" i="42"/>
  <c r="I1846" i="42"/>
  <c r="G1928" i="42"/>
  <c r="I1928" i="42"/>
  <c r="G1846" i="42"/>
  <c r="H1928" i="42"/>
  <c r="H1518" i="42"/>
  <c r="G2010" i="42"/>
  <c r="I1518" i="42"/>
  <c r="I1682" i="42"/>
  <c r="H1600" i="42"/>
  <c r="I2010" i="42"/>
  <c r="G1436" i="42"/>
  <c r="H1764" i="42"/>
  <c r="H1682" i="42"/>
  <c r="G1272" i="42"/>
  <c r="I1436" i="42"/>
  <c r="H1480" i="42"/>
  <c r="G1480" i="42"/>
  <c r="G1316" i="42"/>
  <c r="G1808" i="42"/>
  <c r="G1890" i="42"/>
  <c r="G1644" i="42"/>
  <c r="H1644" i="42"/>
  <c r="H1316" i="42"/>
  <c r="I1316" i="42"/>
  <c r="I1726" i="42"/>
  <c r="H1726" i="42"/>
  <c r="H1562" i="42"/>
  <c r="G1234" i="42"/>
  <c r="G1972" i="42"/>
  <c r="I1398" i="42"/>
  <c r="I1808" i="42"/>
  <c r="I1562" i="42"/>
  <c r="G1562" i="42"/>
  <c r="H1972" i="42"/>
  <c r="H1398" i="42"/>
  <c r="H1890" i="42"/>
  <c r="G1398" i="42"/>
  <c r="I1890" i="42"/>
  <c r="H1234" i="42"/>
  <c r="H1808" i="42"/>
  <c r="I1480" i="42"/>
  <c r="I1234" i="42"/>
  <c r="I1972" i="42"/>
  <c r="G1726" i="42"/>
  <c r="I1644" i="42"/>
  <c r="H121" i="47"/>
  <c r="H285" i="49"/>
  <c r="H367" i="49"/>
  <c r="G39" i="49"/>
  <c r="I203" i="49"/>
  <c r="G121" i="47"/>
  <c r="I531" i="47"/>
  <c r="G39" i="47"/>
  <c r="I39" i="47"/>
  <c r="H449" i="49"/>
  <c r="H39" i="49"/>
  <c r="I367" i="49"/>
  <c r="H531" i="49"/>
  <c r="G449" i="49"/>
  <c r="I367" i="47"/>
  <c r="H203" i="49"/>
  <c r="G203" i="47"/>
  <c r="G203" i="49"/>
  <c r="I449" i="47"/>
  <c r="I285" i="49"/>
  <c r="H531" i="47"/>
  <c r="H285" i="47"/>
  <c r="G285" i="49"/>
  <c r="I203" i="47"/>
  <c r="I285" i="47"/>
  <c r="I121" i="47"/>
  <c r="I531" i="49"/>
  <c r="I449" i="49"/>
  <c r="G531" i="47"/>
  <c r="G367" i="47"/>
  <c r="H39" i="47"/>
  <c r="G367" i="49"/>
  <c r="H367" i="47"/>
  <c r="I121" i="49"/>
  <c r="G531" i="49"/>
  <c r="I39" i="49"/>
  <c r="G449" i="47"/>
  <c r="H449" i="47"/>
  <c r="G121" i="49"/>
  <c r="H203" i="47"/>
  <c r="H121" i="49"/>
  <c r="G285" i="47"/>
  <c r="I154" i="47"/>
  <c r="H482" i="47"/>
  <c r="G482" i="47"/>
  <c r="H236" i="49"/>
  <c r="H400" i="47"/>
  <c r="H318" i="47"/>
  <c r="G318" i="47"/>
  <c r="I564" i="47"/>
  <c r="I564" i="49"/>
  <c r="I72" i="47"/>
  <c r="G154" i="49"/>
  <c r="I482" i="47"/>
  <c r="I318" i="47"/>
  <c r="I236" i="49"/>
  <c r="I482" i="49"/>
  <c r="H564" i="49"/>
  <c r="G564" i="49"/>
  <c r="G482" i="49"/>
  <c r="H154" i="47"/>
  <c r="I400" i="49"/>
  <c r="G72" i="47"/>
  <c r="H564" i="47"/>
  <c r="G400" i="47"/>
  <c r="I400" i="47"/>
  <c r="I318" i="49"/>
  <c r="G564" i="47"/>
  <c r="I154" i="49"/>
  <c r="I72" i="49"/>
  <c r="G236" i="47"/>
  <c r="G318" i="49"/>
  <c r="H72" i="47"/>
  <c r="G72" i="49"/>
  <c r="H318" i="49"/>
  <c r="H482" i="49"/>
  <c r="H154" i="49"/>
  <c r="H72" i="49"/>
  <c r="H400" i="49"/>
  <c r="G236" i="49"/>
  <c r="I236" i="47"/>
  <c r="H236" i="47"/>
  <c r="G400" i="49"/>
  <c r="G154" i="47"/>
  <c r="H156" i="47"/>
  <c r="G566" i="49"/>
  <c r="G320" i="49"/>
  <c r="I484" i="49"/>
  <c r="H566" i="47"/>
  <c r="I402" i="49"/>
  <c r="H320" i="47"/>
  <c r="H238" i="47"/>
  <c r="I156" i="47"/>
  <c r="G402" i="47"/>
  <c r="I566" i="49"/>
  <c r="I402" i="47"/>
  <c r="I156" i="49"/>
  <c r="G402" i="49"/>
  <c r="G484" i="49"/>
  <c r="G566" i="47"/>
  <c r="H74" i="47"/>
  <c r="H402" i="49"/>
  <c r="I484" i="47"/>
  <c r="I238" i="49"/>
  <c r="H566" i="49"/>
  <c r="G484" i="47"/>
  <c r="H402" i="47"/>
  <c r="G74" i="47"/>
  <c r="H484" i="49"/>
  <c r="I74" i="49"/>
  <c r="G156" i="47"/>
  <c r="H484" i="47"/>
  <c r="H74" i="49"/>
  <c r="G74" i="49"/>
  <c r="I238" i="47"/>
  <c r="I320" i="49"/>
  <c r="H320" i="49"/>
  <c r="G320" i="47"/>
  <c r="G238" i="47"/>
  <c r="H238" i="49"/>
  <c r="I566" i="47"/>
  <c r="H156" i="49"/>
  <c r="I320" i="47"/>
  <c r="G238" i="49"/>
  <c r="G156" i="49"/>
  <c r="I74" i="47"/>
  <c r="I308" i="49"/>
  <c r="H62" i="49"/>
  <c r="H554" i="47"/>
  <c r="G226" i="49"/>
  <c r="G62" i="47"/>
  <c r="H472" i="47"/>
  <c r="H308" i="49"/>
  <c r="I472" i="47"/>
  <c r="I62" i="47"/>
  <c r="H554" i="49"/>
  <c r="G554" i="49"/>
  <c r="G308" i="49"/>
  <c r="G144" i="47"/>
  <c r="G390" i="47"/>
  <c r="I472" i="49"/>
  <c r="I226" i="47"/>
  <c r="G472" i="47"/>
  <c r="H144" i="49"/>
  <c r="H390" i="47"/>
  <c r="H144" i="47"/>
  <c r="I390" i="47"/>
  <c r="G390" i="49"/>
  <c r="G472" i="49"/>
  <c r="I554" i="47"/>
  <c r="H308" i="47"/>
  <c r="H390" i="49"/>
  <c r="G226" i="47"/>
  <c r="I554" i="49"/>
  <c r="H472" i="49"/>
  <c r="G308" i="47"/>
  <c r="H226" i="49"/>
  <c r="H62" i="47"/>
  <c r="I390" i="49"/>
  <c r="G554" i="47"/>
  <c r="I308" i="47"/>
  <c r="H226" i="47"/>
  <c r="I226" i="49"/>
  <c r="I144" i="47"/>
  <c r="I62" i="49"/>
  <c r="G62" i="49"/>
  <c r="I144" i="49"/>
  <c r="G144" i="49"/>
  <c r="H403" i="49"/>
  <c r="G75" i="47"/>
  <c r="H239" i="47"/>
  <c r="G485" i="49"/>
  <c r="I321" i="49"/>
  <c r="G403" i="49"/>
  <c r="H403" i="47"/>
  <c r="G321" i="47"/>
  <c r="I157" i="47"/>
  <c r="I567" i="47"/>
  <c r="I485" i="47"/>
  <c r="I157" i="49"/>
  <c r="H321" i="49"/>
  <c r="H157" i="49"/>
  <c r="G321" i="49"/>
  <c r="I567" i="49"/>
  <c r="I75" i="49"/>
  <c r="H75" i="47"/>
  <c r="H485" i="47"/>
  <c r="H567" i="47"/>
  <c r="I239" i="49"/>
  <c r="I403" i="47"/>
  <c r="I321" i="47"/>
  <c r="H567" i="49"/>
  <c r="G567" i="47"/>
  <c r="H157" i="47"/>
  <c r="G485" i="47"/>
  <c r="I239" i="47"/>
  <c r="G239" i="47"/>
  <c r="G403" i="47"/>
  <c r="G157" i="47"/>
  <c r="H485" i="49"/>
  <c r="G567" i="49"/>
  <c r="I403" i="49"/>
  <c r="H75" i="49"/>
  <c r="H239" i="49"/>
  <c r="G239" i="49"/>
  <c r="G157" i="49"/>
  <c r="I75" i="47"/>
  <c r="H321" i="47"/>
  <c r="G75" i="49"/>
  <c r="I485" i="49"/>
  <c r="I398" i="49"/>
  <c r="I480" i="49"/>
  <c r="G562" i="49"/>
  <c r="G152" i="49"/>
  <c r="H70" i="49"/>
  <c r="G70" i="47"/>
  <c r="H480" i="47"/>
  <c r="I480" i="47"/>
  <c r="H562" i="47"/>
  <c r="G234" i="49"/>
  <c r="H316" i="49"/>
  <c r="H152" i="49"/>
  <c r="G480" i="49"/>
  <c r="H562" i="49"/>
  <c r="H234" i="49"/>
  <c r="G480" i="47"/>
  <c r="G70" i="49"/>
  <c r="G316" i="49"/>
  <c r="G316" i="47"/>
  <c r="H398" i="49"/>
  <c r="H70" i="47"/>
  <c r="I234" i="49"/>
  <c r="I562" i="49"/>
  <c r="G234" i="47"/>
  <c r="I70" i="49"/>
  <c r="I152" i="49"/>
  <c r="H234" i="47"/>
  <c r="H398" i="47"/>
  <c r="G562" i="47"/>
  <c r="H480" i="49"/>
  <c r="I316" i="49"/>
  <c r="I234" i="47"/>
  <c r="H316" i="47"/>
  <c r="I152" i="47"/>
  <c r="G152" i="47"/>
  <c r="I316" i="47"/>
  <c r="I398" i="47"/>
  <c r="G398" i="47"/>
  <c r="G398" i="49"/>
  <c r="I70" i="47"/>
  <c r="I562" i="47"/>
  <c r="H152" i="47"/>
  <c r="H584" i="61"/>
  <c r="F420" i="61"/>
  <c r="G10" i="61"/>
  <c r="G174" i="61"/>
  <c r="F92" i="61"/>
  <c r="H830" i="61"/>
  <c r="G420" i="61"/>
  <c r="F666" i="61"/>
  <c r="G256" i="61"/>
  <c r="H256" i="61"/>
  <c r="H92" i="61"/>
  <c r="H748" i="61"/>
  <c r="H174" i="61"/>
  <c r="F338" i="61"/>
  <c r="H420" i="61"/>
  <c r="H502" i="61"/>
  <c r="G92" i="61"/>
  <c r="G502" i="61"/>
  <c r="G338" i="61"/>
  <c r="G748" i="61"/>
  <c r="F502" i="61"/>
  <c r="G584" i="61"/>
  <c r="F10" i="61"/>
  <c r="H10" i="61"/>
  <c r="F256" i="61"/>
  <c r="G666" i="61"/>
  <c r="H338" i="61"/>
  <c r="F748" i="61"/>
  <c r="F830" i="61"/>
  <c r="H666" i="61"/>
  <c r="F584" i="61"/>
  <c r="F174" i="61"/>
  <c r="G830" i="61"/>
  <c r="G14" i="61"/>
  <c r="H834" i="61"/>
  <c r="G506" i="61"/>
  <c r="F260" i="61"/>
  <c r="F96" i="61"/>
  <c r="G342" i="61"/>
  <c r="F834" i="61"/>
  <c r="H96" i="61"/>
  <c r="F506" i="61"/>
  <c r="F588" i="61"/>
  <c r="F342" i="61"/>
  <c r="F424" i="61"/>
  <c r="F178" i="61"/>
  <c r="H342" i="61"/>
  <c r="H424" i="61"/>
  <c r="G96" i="61"/>
  <c r="H588" i="61"/>
  <c r="F14" i="61"/>
  <c r="H14" i="61"/>
  <c r="F670" i="61"/>
  <c r="H670" i="61"/>
  <c r="H506" i="61"/>
  <c r="G260" i="61"/>
  <c r="F752" i="61"/>
  <c r="G670" i="61"/>
  <c r="G752" i="61"/>
  <c r="G178" i="61"/>
  <c r="H260" i="61"/>
  <c r="G424" i="61"/>
  <c r="H178" i="61"/>
  <c r="H752" i="61"/>
  <c r="G834" i="61"/>
  <c r="G588" i="61"/>
  <c r="G182" i="61"/>
  <c r="F428" i="61"/>
  <c r="G100" i="61"/>
  <c r="F756" i="61"/>
  <c r="H346" i="61"/>
  <c r="G428" i="61"/>
  <c r="H756" i="61"/>
  <c r="H182" i="61"/>
  <c r="F592" i="61"/>
  <c r="G18" i="61"/>
  <c r="G756" i="61"/>
  <c r="H18" i="61"/>
  <c r="F18" i="61"/>
  <c r="G674" i="61"/>
  <c r="H264" i="61"/>
  <c r="F510" i="61"/>
  <c r="H428" i="61"/>
  <c r="F346" i="61"/>
  <c r="H100" i="61"/>
  <c r="F674" i="61"/>
  <c r="G264" i="61"/>
  <c r="H674" i="61"/>
  <c r="F264" i="61"/>
  <c r="F838" i="61"/>
  <c r="F182" i="61"/>
  <c r="H838" i="61"/>
  <c r="F100" i="61"/>
  <c r="G510" i="61"/>
  <c r="G592" i="61"/>
  <c r="H510" i="61"/>
  <c r="G346" i="61"/>
  <c r="G838" i="61"/>
  <c r="H592" i="61"/>
  <c r="G589" i="61"/>
  <c r="H425" i="61"/>
  <c r="H179" i="61"/>
  <c r="F671" i="61"/>
  <c r="F343" i="61"/>
  <c r="F261" i="61"/>
  <c r="H97" i="61"/>
  <c r="H589" i="61"/>
  <c r="F507" i="61"/>
  <c r="G343" i="61"/>
  <c r="G15" i="61"/>
  <c r="F589" i="61"/>
  <c r="H671" i="61"/>
  <c r="G835" i="61"/>
  <c r="F753" i="61"/>
  <c r="H835" i="61"/>
  <c r="F425" i="61"/>
  <c r="G261" i="61"/>
  <c r="H753" i="61"/>
  <c r="F15" i="61"/>
  <c r="G753" i="61"/>
  <c r="H261" i="61"/>
  <c r="F179" i="61"/>
  <c r="G425" i="61"/>
  <c r="F97" i="61"/>
  <c r="G97" i="61"/>
  <c r="H507" i="61"/>
  <c r="F835" i="61"/>
  <c r="G671" i="61"/>
  <c r="G179" i="61"/>
  <c r="G507" i="61"/>
  <c r="H343" i="61"/>
  <c r="H15" i="61"/>
  <c r="F106" i="61"/>
  <c r="G352" i="61"/>
  <c r="G762" i="61"/>
  <c r="G680" i="61"/>
  <c r="F352" i="61"/>
  <c r="H106" i="61"/>
  <c r="G270" i="61"/>
  <c r="F844" i="61"/>
  <c r="F762" i="61"/>
  <c r="F24" i="61"/>
  <c r="H188" i="61"/>
  <c r="F680" i="61"/>
  <c r="G434" i="61"/>
  <c r="H516" i="61"/>
  <c r="F270" i="61"/>
  <c r="F516" i="61"/>
  <c r="G24" i="61"/>
  <c r="H598" i="61"/>
  <c r="H680" i="61"/>
  <c r="G844" i="61"/>
  <c r="H352" i="61"/>
  <c r="H24" i="61"/>
  <c r="G516" i="61"/>
  <c r="G106" i="61"/>
  <c r="H270" i="61"/>
  <c r="H434" i="61"/>
  <c r="F598" i="61"/>
  <c r="G188" i="61"/>
  <c r="G598" i="61"/>
  <c r="H844" i="61"/>
  <c r="H762" i="61"/>
  <c r="F188" i="61"/>
  <c r="F434" i="61"/>
  <c r="I1757" i="42"/>
  <c r="G1757" i="42"/>
  <c r="G1511" i="42"/>
  <c r="H1839" i="42"/>
  <c r="H2003" i="42"/>
  <c r="I1347" i="42"/>
  <c r="G1347" i="42"/>
  <c r="H1675" i="42"/>
  <c r="I1429" i="42"/>
  <c r="I2003" i="42"/>
  <c r="G1839" i="42"/>
  <c r="H1347" i="42"/>
  <c r="H1593" i="42"/>
  <c r="G1921" i="42"/>
  <c r="I1511" i="42"/>
  <c r="G1265" i="42"/>
  <c r="I1675" i="42"/>
  <c r="G1675" i="42"/>
  <c r="I1839" i="42"/>
  <c r="H1757" i="42"/>
  <c r="G1429" i="42"/>
  <c r="G1593" i="42"/>
  <c r="H1921" i="42"/>
  <c r="H1429" i="42"/>
  <c r="H1265" i="42"/>
  <c r="I1921" i="42"/>
  <c r="I1593" i="42"/>
  <c r="G2003" i="42"/>
  <c r="I1265" i="42"/>
  <c r="H1511" i="42"/>
  <c r="I531" i="48"/>
  <c r="H285" i="48"/>
  <c r="H531" i="48"/>
  <c r="H367" i="48"/>
  <c r="H39" i="48"/>
  <c r="G285" i="48"/>
  <c r="I367" i="48"/>
  <c r="G449" i="48"/>
  <c r="H203" i="48"/>
  <c r="G39" i="48"/>
  <c r="H121" i="48"/>
  <c r="I121" i="48"/>
  <c r="I203" i="48"/>
  <c r="I285" i="48"/>
  <c r="G203" i="48"/>
  <c r="I39" i="48"/>
  <c r="G531" i="48"/>
  <c r="I449" i="48"/>
  <c r="H449" i="48"/>
  <c r="G121" i="48"/>
  <c r="G367" i="48"/>
  <c r="H376" i="48"/>
  <c r="I130" i="48"/>
  <c r="I294" i="48"/>
  <c r="I458" i="48"/>
  <c r="I376" i="48"/>
  <c r="H294" i="48"/>
  <c r="I48" i="48"/>
  <c r="G376" i="48"/>
  <c r="G540" i="48"/>
  <c r="G458" i="48"/>
  <c r="H458" i="48"/>
  <c r="G130" i="48"/>
  <c r="G212" i="48"/>
  <c r="H212" i="48"/>
  <c r="G48" i="48"/>
  <c r="H130" i="48"/>
  <c r="H48" i="48"/>
  <c r="H540" i="48"/>
  <c r="I540" i="48"/>
  <c r="I212" i="48"/>
  <c r="G294" i="48"/>
  <c r="I536" i="48"/>
  <c r="I290" i="48"/>
  <c r="G290" i="48"/>
  <c r="H208" i="48"/>
  <c r="I44" i="48"/>
  <c r="G454" i="48"/>
  <c r="H290" i="48"/>
  <c r="G536" i="48"/>
  <c r="H126" i="48"/>
  <c r="I454" i="48"/>
  <c r="H454" i="48"/>
  <c r="G372" i="48"/>
  <c r="I372" i="48"/>
  <c r="I126" i="48"/>
  <c r="G208" i="48"/>
  <c r="H536" i="48"/>
  <c r="G44" i="48"/>
  <c r="H44" i="48"/>
  <c r="H372" i="48"/>
  <c r="G126" i="48"/>
  <c r="I208" i="48"/>
  <c r="G1287" i="42"/>
  <c r="I1369" i="42"/>
  <c r="I1451" i="42"/>
  <c r="H1287" i="42"/>
  <c r="I1615" i="42"/>
  <c r="H1369" i="42"/>
  <c r="G1861" i="42"/>
  <c r="I1287" i="42"/>
  <c r="I1779" i="42"/>
  <c r="G1779" i="42"/>
  <c r="H1533" i="42"/>
  <c r="H1697" i="42"/>
  <c r="I1533" i="42"/>
  <c r="H1861" i="42"/>
  <c r="G1369" i="42"/>
  <c r="G1533" i="42"/>
  <c r="G1615" i="42"/>
  <c r="H2025" i="42"/>
  <c r="G1943" i="42"/>
  <c r="H1451" i="42"/>
  <c r="G1451" i="42"/>
  <c r="G2025" i="42"/>
  <c r="H1615" i="42"/>
  <c r="I1697" i="42"/>
  <c r="I1943" i="42"/>
  <c r="I2025" i="42"/>
  <c r="G1697" i="42"/>
  <c r="I1861" i="42"/>
  <c r="H1943" i="42"/>
  <c r="H1779" i="42"/>
  <c r="H59" i="55"/>
  <c r="H59" i="59"/>
  <c r="I387" i="53"/>
  <c r="I141" i="54"/>
  <c r="H551" i="55"/>
  <c r="H387" i="57"/>
  <c r="I141" i="55"/>
  <c r="I223" i="57"/>
  <c r="G387" i="57"/>
  <c r="H305" i="56"/>
  <c r="I223" i="52"/>
  <c r="H387" i="50"/>
  <c r="H141" i="55"/>
  <c r="G387" i="53"/>
  <c r="H469" i="51"/>
  <c r="I551" i="51"/>
  <c r="G305" i="53"/>
  <c r="H387" i="52"/>
  <c r="I59" i="57"/>
  <c r="I305" i="53"/>
  <c r="I387" i="59"/>
  <c r="G59" i="57"/>
  <c r="G305" i="57"/>
  <c r="G305" i="58"/>
  <c r="G387" i="52"/>
  <c r="H551" i="54"/>
  <c r="I469" i="51"/>
  <c r="G469" i="56"/>
  <c r="G223" i="58"/>
  <c r="H551" i="56"/>
  <c r="I59" i="51"/>
  <c r="H469" i="59"/>
  <c r="H305" i="55"/>
  <c r="H223" i="57"/>
  <c r="I551" i="55"/>
  <c r="H469" i="54"/>
  <c r="I305" i="54"/>
  <c r="I551" i="56"/>
  <c r="I387" i="54"/>
  <c r="G551" i="56"/>
  <c r="H305" i="54"/>
  <c r="I469" i="52"/>
  <c r="G305" i="55"/>
  <c r="H387" i="54"/>
  <c r="H551" i="52"/>
  <c r="H223" i="54"/>
  <c r="I469" i="53"/>
  <c r="G469" i="51"/>
  <c r="H223" i="56"/>
  <c r="G469" i="59"/>
  <c r="H223" i="50"/>
  <c r="H59" i="58"/>
  <c r="I469" i="55"/>
  <c r="H469" i="55"/>
  <c r="G305" i="56"/>
  <c r="I305" i="59"/>
  <c r="I59" i="59"/>
  <c r="G223" i="50"/>
  <c r="H223" i="53"/>
  <c r="I141" i="50"/>
  <c r="G387" i="59"/>
  <c r="H551" i="51"/>
  <c r="I387" i="56"/>
  <c r="I305" i="58"/>
  <c r="I141" i="52"/>
  <c r="G59" i="51"/>
  <c r="I551" i="53"/>
  <c r="I223" i="59"/>
  <c r="I141" i="57"/>
  <c r="H141" i="56"/>
  <c r="G59" i="55"/>
  <c r="I141" i="58"/>
  <c r="I387" i="55"/>
  <c r="I305" i="57"/>
  <c r="G223" i="57"/>
  <c r="H469" i="50"/>
  <c r="I551" i="59"/>
  <c r="G305" i="51"/>
  <c r="I305" i="52"/>
  <c r="G223" i="51"/>
  <c r="I59" i="50"/>
  <c r="H387" i="51"/>
  <c r="H59" i="56"/>
  <c r="G223" i="54"/>
  <c r="H305" i="53"/>
  <c r="I469" i="57"/>
  <c r="G305" i="54"/>
  <c r="G59" i="59"/>
  <c r="H223" i="51"/>
  <c r="H141" i="59"/>
  <c r="I387" i="58"/>
  <c r="G469" i="57"/>
  <c r="G387" i="55"/>
  <c r="H141" i="58"/>
  <c r="I59" i="53"/>
  <c r="I469" i="54"/>
  <c r="G551" i="52"/>
  <c r="I223" i="53"/>
  <c r="G551" i="54"/>
  <c r="I305" i="55"/>
  <c r="H551" i="58"/>
  <c r="G305" i="52"/>
  <c r="I59" i="52"/>
  <c r="H387" i="53"/>
  <c r="H59" i="52"/>
  <c r="I305" i="51"/>
  <c r="H141" i="54"/>
  <c r="H551" i="59"/>
  <c r="G551" i="53"/>
  <c r="G141" i="52"/>
  <c r="G59" i="52"/>
  <c r="G469" i="55"/>
  <c r="H141" i="57"/>
  <c r="I141" i="59"/>
  <c r="I551" i="50"/>
  <c r="I387" i="57"/>
  <c r="G59" i="56"/>
  <c r="G141" i="57"/>
  <c r="G141" i="51"/>
  <c r="G59" i="54"/>
  <c r="H305" i="59"/>
  <c r="H59" i="57"/>
  <c r="G141" i="55"/>
  <c r="G469" i="58"/>
  <c r="I387" i="51"/>
  <c r="H305" i="57"/>
  <c r="I305" i="56"/>
  <c r="H551" i="53"/>
  <c r="I469" i="56"/>
  <c r="I59" i="54"/>
  <c r="I223" i="58"/>
  <c r="I551" i="54"/>
  <c r="I223" i="55"/>
  <c r="H59" i="51"/>
  <c r="G59" i="50"/>
  <c r="I551" i="58"/>
  <c r="I141" i="51"/>
  <c r="I223" i="56"/>
  <c r="H59" i="50"/>
  <c r="H387" i="58"/>
  <c r="H469" i="58"/>
  <c r="G141" i="59"/>
  <c r="G551" i="58"/>
  <c r="G141" i="53"/>
  <c r="G223" i="55"/>
  <c r="I223" i="50"/>
  <c r="I469" i="59"/>
  <c r="G141" i="54"/>
  <c r="H551" i="50"/>
  <c r="G223" i="59"/>
  <c r="I387" i="52"/>
  <c r="I59" i="56"/>
  <c r="G469" i="53"/>
  <c r="I551" i="52"/>
  <c r="G387" i="56"/>
  <c r="G141" i="56"/>
  <c r="I59" i="55"/>
  <c r="G141" i="58"/>
  <c r="G387" i="58"/>
  <c r="G59" i="53"/>
  <c r="G141" i="50"/>
  <c r="I223" i="54"/>
  <c r="H387" i="55"/>
  <c r="H223" i="55"/>
  <c r="G387" i="51"/>
  <c r="G469" i="52"/>
  <c r="I469" i="58"/>
  <c r="I141" i="56"/>
  <c r="H469" i="53"/>
  <c r="H223" i="52"/>
  <c r="G551" i="51"/>
  <c r="G305" i="59"/>
  <c r="H305" i="58"/>
  <c r="G387" i="54"/>
  <c r="H551" i="57"/>
  <c r="G223" i="52"/>
  <c r="H59" i="53"/>
  <c r="H223" i="58"/>
  <c r="H305" i="50"/>
  <c r="G551" i="57"/>
  <c r="G223" i="56"/>
  <c r="H387" i="59"/>
  <c r="I469" i="50"/>
  <c r="I387" i="50"/>
  <c r="G469" i="54"/>
  <c r="H469" i="52"/>
  <c r="H141" i="50"/>
  <c r="G387" i="50"/>
  <c r="I223" i="51"/>
  <c r="H223" i="59"/>
  <c r="I305" i="50"/>
  <c r="H141" i="53"/>
  <c r="H469" i="57"/>
  <c r="H387" i="56"/>
  <c r="H305" i="51"/>
  <c r="G59" i="58"/>
  <c r="G551" i="50"/>
  <c r="G223" i="53"/>
  <c r="G551" i="55"/>
  <c r="I551" i="57"/>
  <c r="I59" i="58"/>
  <c r="G469" i="50"/>
  <c r="H141" i="51"/>
  <c r="I141" i="53"/>
  <c r="H305" i="52"/>
  <c r="H59" i="54"/>
  <c r="H469" i="56"/>
  <c r="H141" i="52"/>
  <c r="G551" i="59"/>
  <c r="G305" i="50"/>
  <c r="H162" i="48"/>
  <c r="H490" i="48"/>
  <c r="G490" i="48"/>
  <c r="I162" i="48"/>
  <c r="G572" i="48"/>
  <c r="G80" i="48"/>
  <c r="G326" i="48"/>
  <c r="H572" i="48"/>
  <c r="G162" i="48"/>
  <c r="H244" i="48"/>
  <c r="H80" i="48"/>
  <c r="I244" i="48"/>
  <c r="I572" i="48"/>
  <c r="G244" i="48"/>
  <c r="I80" i="48"/>
  <c r="H326" i="48"/>
  <c r="H408" i="48"/>
  <c r="G408" i="48"/>
  <c r="I326" i="48"/>
  <c r="I408" i="48"/>
  <c r="I490" i="48"/>
  <c r="G153" i="48"/>
  <c r="H399" i="48"/>
  <c r="G317" i="48"/>
  <c r="G71" i="48"/>
  <c r="I399" i="48"/>
  <c r="H71" i="48"/>
  <c r="I563" i="48"/>
  <c r="H153" i="48"/>
  <c r="I481" i="48"/>
  <c r="H235" i="48"/>
  <c r="G563" i="48"/>
  <c r="G399" i="48"/>
  <c r="G235" i="48"/>
  <c r="H317" i="48"/>
  <c r="I71" i="48"/>
  <c r="H563" i="48"/>
  <c r="I235" i="48"/>
  <c r="I153" i="48"/>
  <c r="G481" i="48"/>
  <c r="I317" i="48"/>
  <c r="H481" i="48"/>
  <c r="F897" i="61"/>
  <c r="H159" i="61"/>
  <c r="F651" i="61"/>
  <c r="G651" i="61"/>
  <c r="G159" i="61"/>
  <c r="F159" i="61"/>
  <c r="G241" i="61"/>
  <c r="F487" i="61"/>
  <c r="G323" i="61"/>
  <c r="F733" i="61"/>
  <c r="F323" i="61"/>
  <c r="G487" i="61"/>
  <c r="G405" i="61"/>
  <c r="H323" i="61"/>
  <c r="H897" i="61"/>
  <c r="H241" i="61"/>
  <c r="H569" i="61"/>
  <c r="F241" i="61"/>
  <c r="F815" i="61"/>
  <c r="H405" i="61"/>
  <c r="H487" i="61"/>
  <c r="H651" i="61"/>
  <c r="G897" i="61"/>
  <c r="H733" i="61"/>
  <c r="H77" i="61"/>
  <c r="F569" i="61"/>
  <c r="G815" i="61"/>
  <c r="F77" i="61"/>
  <c r="G733" i="61"/>
  <c r="H815" i="61"/>
  <c r="G569" i="61"/>
  <c r="G77" i="61"/>
  <c r="F405" i="61"/>
  <c r="H457" i="49"/>
  <c r="I539" i="49"/>
  <c r="G129" i="47"/>
  <c r="H47" i="49"/>
  <c r="G47" i="49"/>
  <c r="H293" i="47"/>
  <c r="G539" i="49"/>
  <c r="G539" i="47"/>
  <c r="G375" i="47"/>
  <c r="G457" i="49"/>
  <c r="I375" i="47"/>
  <c r="I293" i="47"/>
  <c r="G211" i="47"/>
  <c r="H293" i="49"/>
  <c r="I457" i="47"/>
  <c r="H375" i="47"/>
  <c r="I293" i="49"/>
  <c r="H457" i="47"/>
  <c r="I375" i="49"/>
  <c r="I211" i="49"/>
  <c r="H539" i="47"/>
  <c r="I457" i="49"/>
  <c r="I47" i="49"/>
  <c r="I47" i="47"/>
  <c r="G293" i="49"/>
  <c r="G375" i="49"/>
  <c r="G47" i="47"/>
  <c r="G211" i="49"/>
  <c r="H47" i="47"/>
  <c r="H211" i="49"/>
  <c r="G457" i="47"/>
  <c r="I129" i="49"/>
  <c r="I211" i="47"/>
  <c r="H211" i="47"/>
  <c r="H129" i="47"/>
  <c r="H375" i="49"/>
  <c r="G293" i="47"/>
  <c r="G129" i="49"/>
  <c r="I129" i="47"/>
  <c r="I539" i="47"/>
  <c r="H129" i="49"/>
  <c r="H539" i="49"/>
  <c r="H49" i="48"/>
  <c r="G131" i="48"/>
  <c r="G295" i="48"/>
  <c r="I541" i="48"/>
  <c r="G541" i="48"/>
  <c r="I295" i="48"/>
  <c r="I213" i="48"/>
  <c r="I49" i="48"/>
  <c r="G377" i="48"/>
  <c r="I459" i="48"/>
  <c r="H541" i="48"/>
  <c r="H131" i="48"/>
  <c r="G49" i="48"/>
  <c r="G213" i="48"/>
  <c r="H377" i="48"/>
  <c r="H213" i="48"/>
  <c r="I131" i="48"/>
  <c r="H295" i="48"/>
  <c r="H459" i="48"/>
  <c r="I377" i="48"/>
  <c r="G459" i="48"/>
  <c r="H379" i="48"/>
  <c r="G379" i="48"/>
  <c r="I379" i="48"/>
  <c r="G461" i="48"/>
  <c r="G297" i="48"/>
  <c r="G215" i="48"/>
  <c r="I297" i="48"/>
  <c r="H51" i="48"/>
  <c r="G133" i="48"/>
  <c r="I461" i="48"/>
  <c r="G543" i="48"/>
  <c r="H215" i="48"/>
  <c r="G51" i="48"/>
  <c r="I215" i="48"/>
  <c r="H133" i="48"/>
  <c r="H461" i="48"/>
  <c r="I133" i="48"/>
  <c r="H543" i="48"/>
  <c r="I543" i="48"/>
  <c r="H297" i="48"/>
  <c r="I51" i="48"/>
  <c r="F150" i="61"/>
  <c r="H478" i="61"/>
  <c r="F68" i="61"/>
  <c r="F232" i="61"/>
  <c r="G560" i="61"/>
  <c r="H314" i="61"/>
  <c r="H396" i="61"/>
  <c r="F560" i="61"/>
  <c r="G642" i="61"/>
  <c r="G806" i="61"/>
  <c r="G396" i="61"/>
  <c r="H642" i="61"/>
  <c r="F888" i="61"/>
  <c r="F806" i="61"/>
  <c r="G478" i="61"/>
  <c r="F724" i="61"/>
  <c r="H724" i="61"/>
  <c r="F642" i="61"/>
  <c r="G724" i="61"/>
  <c r="G314" i="61"/>
  <c r="H150" i="61"/>
  <c r="H888" i="61"/>
  <c r="G232" i="61"/>
  <c r="G68" i="61"/>
  <c r="F314" i="61"/>
  <c r="F478" i="61"/>
  <c r="H806" i="61"/>
  <c r="H68" i="61"/>
  <c r="G150" i="61"/>
  <c r="H560" i="61"/>
  <c r="H232" i="61"/>
  <c r="F396" i="61"/>
  <c r="G888" i="61"/>
  <c r="H148" i="49"/>
  <c r="H476" i="49"/>
  <c r="G394" i="49"/>
  <c r="I66" i="47"/>
  <c r="G66" i="49"/>
  <c r="H312" i="49"/>
  <c r="H66" i="49"/>
  <c r="G476" i="49"/>
  <c r="I558" i="49"/>
  <c r="I312" i="47"/>
  <c r="G558" i="47"/>
  <c r="G312" i="49"/>
  <c r="I230" i="49"/>
  <c r="I476" i="47"/>
  <c r="I148" i="49"/>
  <c r="I558" i="47"/>
  <c r="G148" i="49"/>
  <c r="I230" i="47"/>
  <c r="G394" i="47"/>
  <c r="H558" i="47"/>
  <c r="G148" i="47"/>
  <c r="H394" i="47"/>
  <c r="I476" i="49"/>
  <c r="H230" i="47"/>
  <c r="G558" i="49"/>
  <c r="I394" i="49"/>
  <c r="I148" i="47"/>
  <c r="G312" i="47"/>
  <c r="H230" i="49"/>
  <c r="I312" i="49"/>
  <c r="H312" i="47"/>
  <c r="I394" i="47"/>
  <c r="H476" i="47"/>
  <c r="H66" i="47"/>
  <c r="G230" i="49"/>
  <c r="H148" i="47"/>
  <c r="G476" i="47"/>
  <c r="G66" i="47"/>
  <c r="G230" i="47"/>
  <c r="H394" i="49"/>
  <c r="H558" i="49"/>
  <c r="I66" i="49"/>
  <c r="G158" i="51"/>
  <c r="I486" i="55"/>
  <c r="G568" i="54"/>
  <c r="I322" i="51"/>
  <c r="H568" i="50"/>
  <c r="I486" i="50"/>
  <c r="G240" i="54"/>
  <c r="H568" i="59"/>
  <c r="H158" i="54"/>
  <c r="I322" i="52"/>
  <c r="G76" i="55"/>
  <c r="H76" i="57"/>
  <c r="I568" i="50"/>
  <c r="H76" i="58"/>
  <c r="G404" i="56"/>
  <c r="G404" i="53"/>
  <c r="G404" i="57"/>
  <c r="G568" i="53"/>
  <c r="H568" i="53"/>
  <c r="I322" i="53"/>
  <c r="H76" i="59"/>
  <c r="G76" i="51"/>
  <c r="I240" i="52"/>
  <c r="G404" i="51"/>
  <c r="I76" i="55"/>
  <c r="H158" i="57"/>
  <c r="I76" i="51"/>
  <c r="I568" i="52"/>
  <c r="G322" i="51"/>
  <c r="I568" i="58"/>
  <c r="H404" i="50"/>
  <c r="H322" i="58"/>
  <c r="I76" i="57"/>
  <c r="G404" i="50"/>
  <c r="I486" i="59"/>
  <c r="G322" i="53"/>
  <c r="G322" i="59"/>
  <c r="I76" i="56"/>
  <c r="I240" i="58"/>
  <c r="G486" i="58"/>
  <c r="G322" i="57"/>
  <c r="G76" i="56"/>
  <c r="G486" i="56"/>
  <c r="G486" i="52"/>
  <c r="G158" i="53"/>
  <c r="I568" i="51"/>
  <c r="G404" i="58"/>
  <c r="G76" i="57"/>
  <c r="H322" i="56"/>
  <c r="G240" i="59"/>
  <c r="H404" i="55"/>
  <c r="I404" i="56"/>
  <c r="H568" i="54"/>
  <c r="H240" i="53"/>
  <c r="G568" i="51"/>
  <c r="H486" i="57"/>
  <c r="I76" i="53"/>
  <c r="H158" i="55"/>
  <c r="G568" i="58"/>
  <c r="H486" i="52"/>
  <c r="I486" i="51"/>
  <c r="I76" i="50"/>
  <c r="I486" i="52"/>
  <c r="H404" i="52"/>
  <c r="I158" i="58"/>
  <c r="H240" i="58"/>
  <c r="G486" i="55"/>
  <c r="G322" i="54"/>
  <c r="I240" i="59"/>
  <c r="I486" i="56"/>
  <c r="I404" i="55"/>
  <c r="H322" i="55"/>
  <c r="I486" i="54"/>
  <c r="H240" i="57"/>
  <c r="I76" i="59"/>
  <c r="G240" i="57"/>
  <c r="H322" i="51"/>
  <c r="G158" i="58"/>
  <c r="H158" i="53"/>
  <c r="H486" i="53"/>
  <c r="G568" i="50"/>
  <c r="H322" i="54"/>
  <c r="I240" i="57"/>
  <c r="I568" i="57"/>
  <c r="H568" i="52"/>
  <c r="H404" i="51"/>
  <c r="G240" i="55"/>
  <c r="H240" i="54"/>
  <c r="I404" i="54"/>
  <c r="I322" i="59"/>
  <c r="G158" i="52"/>
  <c r="G322" i="55"/>
  <c r="I240" i="54"/>
  <c r="H322" i="59"/>
  <c r="H158" i="52"/>
  <c r="I568" i="54"/>
  <c r="I158" i="54"/>
  <c r="I486" i="53"/>
  <c r="H76" i="56"/>
  <c r="G76" i="53"/>
  <c r="G486" i="53"/>
  <c r="I158" i="55"/>
  <c r="I568" i="53"/>
  <c r="G322" i="50"/>
  <c r="H240" i="52"/>
  <c r="H158" i="59"/>
  <c r="G158" i="54"/>
  <c r="G404" i="59"/>
  <c r="I322" i="56"/>
  <c r="I76" i="58"/>
  <c r="H486" i="55"/>
  <c r="I240" i="56"/>
  <c r="H486" i="56"/>
  <c r="G322" i="58"/>
  <c r="H322" i="50"/>
  <c r="H76" i="55"/>
  <c r="H404" i="58"/>
  <c r="I158" i="52"/>
  <c r="I404" i="58"/>
  <c r="H240" i="50"/>
  <c r="H486" i="51"/>
  <c r="H76" i="54"/>
  <c r="I158" i="57"/>
  <c r="I240" i="51"/>
  <c r="G240" i="53"/>
  <c r="I322" i="57"/>
  <c r="G158" i="57"/>
  <c r="G322" i="52"/>
  <c r="G240" i="50"/>
  <c r="H568" i="58"/>
  <c r="G568" i="57"/>
  <c r="I322" i="55"/>
  <c r="H404" i="53"/>
  <c r="G158" i="56"/>
  <c r="H486" i="59"/>
  <c r="I568" i="56"/>
  <c r="I404" i="57"/>
  <c r="H76" i="53"/>
  <c r="H240" i="56"/>
  <c r="G486" i="54"/>
  <c r="G158" i="55"/>
  <c r="G240" i="56"/>
  <c r="I158" i="51"/>
  <c r="H322" i="53"/>
  <c r="H76" i="51"/>
  <c r="I404" i="50"/>
  <c r="G486" i="51"/>
  <c r="H486" i="50"/>
  <c r="H486" i="54"/>
  <c r="I404" i="53"/>
  <c r="G568" i="56"/>
  <c r="G158" i="50"/>
  <c r="G240" i="51"/>
  <c r="I76" i="54"/>
  <c r="H404" i="59"/>
  <c r="I240" i="55"/>
  <c r="I486" i="58"/>
  <c r="I322" i="54"/>
  <c r="G240" i="58"/>
  <c r="H76" i="50"/>
  <c r="G486" i="59"/>
  <c r="G240" i="52"/>
  <c r="G76" i="52"/>
  <c r="G404" i="54"/>
  <c r="I404" i="52"/>
  <c r="G322" i="56"/>
  <c r="H568" i="51"/>
  <c r="I240" i="50"/>
  <c r="G404" i="52"/>
  <c r="I158" i="53"/>
  <c r="G76" i="50"/>
  <c r="H240" i="51"/>
  <c r="I158" i="50"/>
  <c r="G486" i="50"/>
  <c r="H404" i="56"/>
  <c r="H158" i="58"/>
  <c r="H158" i="51"/>
  <c r="H404" i="54"/>
  <c r="G76" i="58"/>
  <c r="H568" i="56"/>
  <c r="H76" i="52"/>
  <c r="I404" i="59"/>
  <c r="H158" i="50"/>
  <c r="G404" i="55"/>
  <c r="G158" i="59"/>
  <c r="G568" i="52"/>
  <c r="I322" i="50"/>
  <c r="I568" i="59"/>
  <c r="G76" i="54"/>
  <c r="G486" i="57"/>
  <c r="I568" i="55"/>
  <c r="I322" i="58"/>
  <c r="H404" i="57"/>
  <c r="I76" i="52"/>
  <c r="H158" i="56"/>
  <c r="I158" i="59"/>
  <c r="H486" i="58"/>
  <c r="G568" i="55"/>
  <c r="H240" i="59"/>
  <c r="I158" i="56"/>
  <c r="G76" i="59"/>
  <c r="H322" i="52"/>
  <c r="I240" i="53"/>
  <c r="H568" i="57"/>
  <c r="H322" i="57"/>
  <c r="I404" i="51"/>
  <c r="H240" i="55"/>
  <c r="I486" i="57"/>
  <c r="H568" i="55"/>
  <c r="G568" i="59"/>
  <c r="I196" i="53"/>
  <c r="I442" i="58"/>
  <c r="G278" i="53"/>
  <c r="G32" i="51"/>
  <c r="I360" i="50"/>
  <c r="I196" i="57"/>
  <c r="G278" i="59"/>
  <c r="G442" i="56"/>
  <c r="I32" i="59"/>
  <c r="H524" i="56"/>
  <c r="H278" i="57"/>
  <c r="G524" i="50"/>
  <c r="I360" i="53"/>
  <c r="G360" i="51"/>
  <c r="H32" i="52"/>
  <c r="G442" i="53"/>
  <c r="H196" i="56"/>
  <c r="H114" i="55"/>
  <c r="I196" i="52"/>
  <c r="I360" i="52"/>
  <c r="G360" i="57"/>
  <c r="G32" i="53"/>
  <c r="G442" i="51"/>
  <c r="H196" i="52"/>
  <c r="G524" i="51"/>
  <c r="I360" i="57"/>
  <c r="H360" i="56"/>
  <c r="I196" i="51"/>
  <c r="H114" i="52"/>
  <c r="G114" i="54"/>
  <c r="I32" i="52"/>
  <c r="G278" i="56"/>
  <c r="G442" i="55"/>
  <c r="I114" i="52"/>
  <c r="H196" i="51"/>
  <c r="H196" i="57"/>
  <c r="H32" i="59"/>
  <c r="G524" i="59"/>
  <c r="I524" i="54"/>
  <c r="H360" i="51"/>
  <c r="I360" i="56"/>
  <c r="G278" i="51"/>
  <c r="H114" i="51"/>
  <c r="G196" i="56"/>
  <c r="H114" i="53"/>
  <c r="I360" i="51"/>
  <c r="I524" i="51"/>
  <c r="I114" i="50"/>
  <c r="I32" i="58"/>
  <c r="I114" i="58"/>
  <c r="I278" i="51"/>
  <c r="G32" i="57"/>
  <c r="I278" i="55"/>
  <c r="G524" i="52"/>
  <c r="H32" i="51"/>
  <c r="H524" i="53"/>
  <c r="H442" i="59"/>
  <c r="H278" i="53"/>
  <c r="I32" i="50"/>
  <c r="I196" i="54"/>
  <c r="H442" i="54"/>
  <c r="H278" i="56"/>
  <c r="H524" i="50"/>
  <c r="I196" i="56"/>
  <c r="H442" i="50"/>
  <c r="G32" i="54"/>
  <c r="H196" i="58"/>
  <c r="G360" i="58"/>
  <c r="H524" i="54"/>
  <c r="I278" i="57"/>
  <c r="G360" i="56"/>
  <c r="H278" i="52"/>
  <c r="G360" i="52"/>
  <c r="I114" i="55"/>
  <c r="H442" i="52"/>
  <c r="H360" i="58"/>
  <c r="H360" i="55"/>
  <c r="G114" i="56"/>
  <c r="H360" i="59"/>
  <c r="H524" i="51"/>
  <c r="G32" i="59"/>
  <c r="H278" i="55"/>
  <c r="I524" i="55"/>
  <c r="G524" i="58"/>
  <c r="G114" i="57"/>
  <c r="I32" i="57"/>
  <c r="H360" i="53"/>
  <c r="I32" i="54"/>
  <c r="G442" i="54"/>
  <c r="I114" i="53"/>
  <c r="H32" i="57"/>
  <c r="G114" i="52"/>
  <c r="H196" i="54"/>
  <c r="H360" i="57"/>
  <c r="G114" i="53"/>
  <c r="H114" i="59"/>
  <c r="G278" i="57"/>
  <c r="H196" i="50"/>
  <c r="I32" i="56"/>
  <c r="G360" i="59"/>
  <c r="G32" i="52"/>
  <c r="H278" i="50"/>
  <c r="G442" i="58"/>
  <c r="I442" i="57"/>
  <c r="I360" i="55"/>
  <c r="G360" i="54"/>
  <c r="G32" i="50"/>
  <c r="G360" i="50"/>
  <c r="I32" i="51"/>
  <c r="H114" i="54"/>
  <c r="H196" i="59"/>
  <c r="G442" i="50"/>
  <c r="H442" i="58"/>
  <c r="G360" i="53"/>
  <c r="I360" i="58"/>
  <c r="H442" i="51"/>
  <c r="G114" i="59"/>
  <c r="I442" i="51"/>
  <c r="H278" i="54"/>
  <c r="I196" i="50"/>
  <c r="I32" i="53"/>
  <c r="I442" i="55"/>
  <c r="G196" i="57"/>
  <c r="G278" i="55"/>
  <c r="I524" i="56"/>
  <c r="G278" i="50"/>
  <c r="H524" i="55"/>
  <c r="H360" i="52"/>
  <c r="I442" i="59"/>
  <c r="G524" i="54"/>
  <c r="G524" i="56"/>
  <c r="H278" i="51"/>
  <c r="H114" i="58"/>
  <c r="I196" i="58"/>
  <c r="I360" i="54"/>
  <c r="G442" i="59"/>
  <c r="G196" i="52"/>
  <c r="I524" i="52"/>
  <c r="H524" i="59"/>
  <c r="G32" i="55"/>
  <c r="I524" i="53"/>
  <c r="G32" i="56"/>
  <c r="I114" i="54"/>
  <c r="I442" i="53"/>
  <c r="H524" i="52"/>
  <c r="H278" i="58"/>
  <c r="I524" i="59"/>
  <c r="G442" i="57"/>
  <c r="H114" i="56"/>
  <c r="I442" i="50"/>
  <c r="H360" i="50"/>
  <c r="G196" i="53"/>
  <c r="I278" i="56"/>
  <c r="I442" i="56"/>
  <c r="G360" i="55"/>
  <c r="G196" i="54"/>
  <c r="I114" i="56"/>
  <c r="G278" i="54"/>
  <c r="I114" i="59"/>
  <c r="I278" i="52"/>
  <c r="G196" i="59"/>
  <c r="G442" i="52"/>
  <c r="H32" i="53"/>
  <c r="I442" i="54"/>
  <c r="H32" i="55"/>
  <c r="H32" i="56"/>
  <c r="G278" i="52"/>
  <c r="G114" i="50"/>
  <c r="H278" i="59"/>
  <c r="I196" i="55"/>
  <c r="G196" i="55"/>
  <c r="H32" i="54"/>
  <c r="I278" i="53"/>
  <c r="I196" i="59"/>
  <c r="H360" i="54"/>
  <c r="H524" i="57"/>
  <c r="G114" i="51"/>
  <c r="I524" i="58"/>
  <c r="I442" i="52"/>
  <c r="I278" i="54"/>
  <c r="H196" i="55"/>
  <c r="G114" i="55"/>
  <c r="I278" i="59"/>
  <c r="G114" i="58"/>
  <c r="I278" i="50"/>
  <c r="G196" i="58"/>
  <c r="G524" i="57"/>
  <c r="H114" i="57"/>
  <c r="H442" i="55"/>
  <c r="I114" i="51"/>
  <c r="I524" i="57"/>
  <c r="H524" i="58"/>
  <c r="H32" i="58"/>
  <c r="I32" i="55"/>
  <c r="H442" i="53"/>
  <c r="H442" i="56"/>
  <c r="I114" i="57"/>
  <c r="I524" i="50"/>
  <c r="I278" i="58"/>
  <c r="G32" i="58"/>
  <c r="G524" i="53"/>
  <c r="G278" i="58"/>
  <c r="G524" i="55"/>
  <c r="I360" i="59"/>
  <c r="H32" i="50"/>
  <c r="H196" i="53"/>
  <c r="H442" i="57"/>
  <c r="H114" i="50"/>
  <c r="G196" i="51"/>
  <c r="G196" i="50"/>
  <c r="I91" i="51"/>
  <c r="I91" i="56"/>
  <c r="G255" i="53"/>
  <c r="G337" i="52"/>
  <c r="G255" i="57"/>
  <c r="H9" i="58"/>
  <c r="G337" i="56"/>
  <c r="H173" i="53"/>
  <c r="H9" i="53"/>
  <c r="G91" i="55"/>
  <c r="H337" i="58"/>
  <c r="G173" i="51"/>
  <c r="H255" i="56"/>
  <c r="G501" i="57"/>
  <c r="I9" i="59"/>
  <c r="G173" i="55"/>
  <c r="I255" i="54"/>
  <c r="I255" i="53"/>
  <c r="G91" i="59"/>
  <c r="I501" i="50"/>
  <c r="G501" i="58"/>
  <c r="G91" i="50"/>
  <c r="H91" i="51"/>
  <c r="I419" i="50"/>
  <c r="H255" i="52"/>
  <c r="I173" i="57"/>
  <c r="G419" i="59"/>
  <c r="I255" i="59"/>
  <c r="H501" i="51"/>
  <c r="I9" i="57"/>
  <c r="H337" i="56"/>
  <c r="I173" i="58"/>
  <c r="G9" i="52"/>
  <c r="H173" i="57"/>
  <c r="H255" i="50"/>
  <c r="G419" i="52"/>
  <c r="I501" i="52"/>
  <c r="H337" i="53"/>
  <c r="I91" i="52"/>
  <c r="G501" i="52"/>
  <c r="H337" i="55"/>
  <c r="H9" i="59"/>
  <c r="H173" i="54"/>
  <c r="G337" i="58"/>
  <c r="H419" i="52"/>
  <c r="I9" i="56"/>
  <c r="I173" i="55"/>
  <c r="H9" i="56"/>
  <c r="H501" i="54"/>
  <c r="H419" i="56"/>
  <c r="I255" i="50"/>
  <c r="G419" i="54"/>
  <c r="G501" i="59"/>
  <c r="I9" i="58"/>
  <c r="G255" i="52"/>
  <c r="I173" i="59"/>
  <c r="H173" i="58"/>
  <c r="G91" i="58"/>
  <c r="I337" i="54"/>
  <c r="H501" i="55"/>
  <c r="G91" i="53"/>
  <c r="I9" i="54"/>
  <c r="I173" i="51"/>
  <c r="I501" i="51"/>
  <c r="H419" i="58"/>
  <c r="H173" i="52"/>
  <c r="H9" i="55"/>
  <c r="H91" i="55"/>
  <c r="I91" i="59"/>
  <c r="H9" i="54"/>
  <c r="G419" i="55"/>
  <c r="H337" i="50"/>
  <c r="I173" i="53"/>
  <c r="I9" i="51"/>
  <c r="I337" i="59"/>
  <c r="G337" i="59"/>
  <c r="H501" i="52"/>
  <c r="I337" i="55"/>
  <c r="H255" i="53"/>
  <c r="I9" i="55"/>
  <c r="I501" i="54"/>
  <c r="G9" i="55"/>
  <c r="H173" i="56"/>
  <c r="I337" i="58"/>
  <c r="G91" i="56"/>
  <c r="I419" i="54"/>
  <c r="G501" i="51"/>
  <c r="H9" i="51"/>
  <c r="I9" i="52"/>
  <c r="H173" i="50"/>
  <c r="G173" i="53"/>
  <c r="H9" i="57"/>
  <c r="I255" i="51"/>
  <c r="I173" i="50"/>
  <c r="I91" i="54"/>
  <c r="I419" i="57"/>
  <c r="G173" i="54"/>
  <c r="G501" i="54"/>
  <c r="G91" i="54"/>
  <c r="I91" i="57"/>
  <c r="H173" i="55"/>
  <c r="I337" i="56"/>
  <c r="H337" i="52"/>
  <c r="G255" i="59"/>
  <c r="H255" i="51"/>
  <c r="G173" i="59"/>
  <c r="G255" i="55"/>
  <c r="H9" i="50"/>
  <c r="G337" i="57"/>
  <c r="G255" i="58"/>
  <c r="G255" i="56"/>
  <c r="G9" i="54"/>
  <c r="I337" i="50"/>
  <c r="H91" i="57"/>
  <c r="H337" i="59"/>
  <c r="G419" i="56"/>
  <c r="G255" i="50"/>
  <c r="G91" i="51"/>
  <c r="G9" i="53"/>
  <c r="G419" i="58"/>
  <c r="G419" i="53"/>
  <c r="G501" i="50"/>
  <c r="G255" i="51"/>
  <c r="I337" i="51"/>
  <c r="I419" i="51"/>
  <c r="H91" i="54"/>
  <c r="G173" i="50"/>
  <c r="I501" i="53"/>
  <c r="H255" i="59"/>
  <c r="I255" i="55"/>
  <c r="I419" i="56"/>
  <c r="I419" i="55"/>
  <c r="G419" i="51"/>
  <c r="I501" i="55"/>
  <c r="H501" i="56"/>
  <c r="G337" i="50"/>
  <c r="H173" i="59"/>
  <c r="H501" i="58"/>
  <c r="H419" i="53"/>
  <c r="G173" i="57"/>
  <c r="I91" i="50"/>
  <c r="G419" i="50"/>
  <c r="I91" i="55"/>
  <c r="G337" i="55"/>
  <c r="I255" i="56"/>
  <c r="G337" i="54"/>
  <c r="H419" i="50"/>
  <c r="H255" i="58"/>
  <c r="G9" i="56"/>
  <c r="H255" i="57"/>
  <c r="I501" i="56"/>
  <c r="G91" i="57"/>
  <c r="H91" i="53"/>
  <c r="H419" i="57"/>
  <c r="I9" i="50"/>
  <c r="G9" i="59"/>
  <c r="H501" i="53"/>
  <c r="I255" i="52"/>
  <c r="H419" i="59"/>
  <c r="H255" i="54"/>
  <c r="H337" i="57"/>
  <c r="G173" i="52"/>
  <c r="I419" i="53"/>
  <c r="I501" i="57"/>
  <c r="H91" i="52"/>
  <c r="G9" i="51"/>
  <c r="G91" i="52"/>
  <c r="H419" i="54"/>
  <c r="I419" i="52"/>
  <c r="G501" i="56"/>
  <c r="I501" i="59"/>
  <c r="H91" i="58"/>
  <c r="G255" i="54"/>
  <c r="H337" i="54"/>
  <c r="H91" i="59"/>
  <c r="G337" i="51"/>
  <c r="G419" i="57"/>
  <c r="I255" i="58"/>
  <c r="G173" i="56"/>
  <c r="H419" i="51"/>
  <c r="H9" i="52"/>
  <c r="G173" i="58"/>
  <c r="H419" i="55"/>
  <c r="I501" i="58"/>
  <c r="H501" i="50"/>
  <c r="G501" i="53"/>
  <c r="I337" i="57"/>
  <c r="I91" i="58"/>
  <c r="I173" i="52"/>
  <c r="H173" i="51"/>
  <c r="G337" i="53"/>
  <c r="H91" i="50"/>
  <c r="H501" i="57"/>
  <c r="G9" i="50"/>
  <c r="H91" i="56"/>
  <c r="I173" i="56"/>
  <c r="I255" i="57"/>
  <c r="H337" i="51"/>
  <c r="H501" i="59"/>
  <c r="I419" i="59"/>
  <c r="I337" i="52"/>
  <c r="I173" i="54"/>
  <c r="I91" i="53"/>
  <c r="G501" i="55"/>
  <c r="G9" i="58"/>
  <c r="H255" i="55"/>
  <c r="I337" i="53"/>
  <c r="G9" i="57"/>
  <c r="I9" i="53"/>
  <c r="I419" i="58"/>
  <c r="I85" i="48"/>
  <c r="H413" i="48"/>
  <c r="I577" i="48"/>
  <c r="G495" i="48"/>
  <c r="I413" i="48"/>
  <c r="G577" i="48"/>
  <c r="G413" i="48"/>
  <c r="H85" i="48"/>
  <c r="G249" i="48"/>
  <c r="G85" i="48"/>
  <c r="I249" i="48"/>
  <c r="H167" i="48"/>
  <c r="H495" i="48"/>
  <c r="H249" i="48"/>
  <c r="H577" i="48"/>
  <c r="G167" i="48"/>
  <c r="I331" i="48"/>
  <c r="I495" i="48"/>
  <c r="G331" i="48"/>
  <c r="H331" i="48"/>
  <c r="I167" i="48"/>
  <c r="G8" i="61"/>
  <c r="F746" i="61"/>
  <c r="H746" i="61"/>
  <c r="F582" i="61"/>
  <c r="G418" i="61"/>
  <c r="G172" i="61"/>
  <c r="G828" i="61"/>
  <c r="G500" i="61"/>
  <c r="H500" i="61"/>
  <c r="F254" i="61"/>
  <c r="F418" i="61"/>
  <c r="H582" i="61"/>
  <c r="G746" i="61"/>
  <c r="H664" i="61"/>
  <c r="G664" i="61"/>
  <c r="F172" i="61"/>
  <c r="G336" i="61"/>
  <c r="H254" i="61"/>
  <c r="H418" i="61"/>
  <c r="G582" i="61"/>
  <c r="H336" i="61"/>
  <c r="F828" i="61"/>
  <c r="F664" i="61"/>
  <c r="H8" i="61"/>
  <c r="H828" i="61"/>
  <c r="G254" i="61"/>
  <c r="F336" i="61"/>
  <c r="G90" i="61"/>
  <c r="H90" i="61"/>
  <c r="F8" i="61"/>
  <c r="H172" i="61"/>
  <c r="F90" i="61"/>
  <c r="F500" i="61"/>
  <c r="I1519" i="42"/>
  <c r="G1273" i="42"/>
  <c r="G2011" i="42"/>
  <c r="H2011" i="42"/>
  <c r="G1601" i="42"/>
  <c r="G1847" i="42"/>
  <c r="G1765" i="42"/>
  <c r="H1683" i="42"/>
  <c r="H1847" i="42"/>
  <c r="I1273" i="42"/>
  <c r="H1355" i="42"/>
  <c r="G1929" i="42"/>
  <c r="H1273" i="42"/>
  <c r="I2011" i="42"/>
  <c r="G1437" i="42"/>
  <c r="H1519" i="42"/>
  <c r="G1519" i="42"/>
  <c r="I1929" i="42"/>
  <c r="H1437" i="42"/>
  <c r="G1355" i="42"/>
  <c r="H1601" i="42"/>
  <c r="I1601" i="42"/>
  <c r="I1355" i="42"/>
  <c r="G1683" i="42"/>
  <c r="I1847" i="42"/>
  <c r="I1683" i="42"/>
  <c r="H1765" i="42"/>
  <c r="I1765" i="42"/>
  <c r="H1929" i="42"/>
  <c r="I1437" i="42"/>
  <c r="H386" i="48"/>
  <c r="G550" i="48"/>
  <c r="H222" i="48"/>
  <c r="H140" i="48"/>
  <c r="H58" i="48"/>
  <c r="I550" i="48"/>
  <c r="I58" i="48"/>
  <c r="G304" i="48"/>
  <c r="H550" i="48"/>
  <c r="I468" i="48"/>
  <c r="G58" i="48"/>
  <c r="I222" i="48"/>
  <c r="H304" i="48"/>
  <c r="G222" i="48"/>
  <c r="G468" i="48"/>
  <c r="I386" i="48"/>
  <c r="I304" i="48"/>
  <c r="G140" i="48"/>
  <c r="H468" i="48"/>
  <c r="I140" i="48"/>
  <c r="G386" i="48"/>
  <c r="H293" i="48"/>
  <c r="H47" i="48"/>
  <c r="I539" i="48"/>
  <c r="H375" i="48"/>
  <c r="G375" i="48"/>
  <c r="H211" i="48"/>
  <c r="G539" i="48"/>
  <c r="H129" i="48"/>
  <c r="I129" i="48"/>
  <c r="I211" i="48"/>
  <c r="G211" i="48"/>
  <c r="I293" i="48"/>
  <c r="G47" i="48"/>
  <c r="I47" i="48"/>
  <c r="G293" i="48"/>
  <c r="H457" i="48"/>
  <c r="G129" i="48"/>
  <c r="G457" i="48"/>
  <c r="I375" i="48"/>
  <c r="H539" i="48"/>
  <c r="I457" i="48"/>
  <c r="I2032" i="42"/>
  <c r="H1294" i="42"/>
  <c r="G2032" i="42"/>
  <c r="G1376" i="42"/>
  <c r="I1458" i="42"/>
  <c r="H1376" i="42"/>
  <c r="H1458" i="42"/>
  <c r="I1622" i="42"/>
  <c r="G1622" i="42"/>
  <c r="G1540" i="42"/>
  <c r="G1294" i="42"/>
  <c r="G1950" i="42"/>
  <c r="H1704" i="42"/>
  <c r="H2032" i="42"/>
  <c r="G1786" i="42"/>
  <c r="I1704" i="42"/>
  <c r="I1786" i="42"/>
  <c r="I1950" i="42"/>
  <c r="I1294" i="42"/>
  <c r="G1458" i="42"/>
  <c r="G1704" i="42"/>
  <c r="I1376" i="42"/>
  <c r="H1540" i="42"/>
  <c r="H1950" i="42"/>
  <c r="G1868" i="42"/>
  <c r="I1540" i="42"/>
  <c r="H1786" i="42"/>
  <c r="H1868" i="42"/>
  <c r="I1868" i="42"/>
  <c r="H1622" i="42"/>
  <c r="G1940" i="42"/>
  <c r="I1530" i="42"/>
  <c r="I1858" i="42"/>
  <c r="I2022" i="42"/>
  <c r="H1530" i="42"/>
  <c r="G1694" i="42"/>
  <c r="H1448" i="42"/>
  <c r="G1776" i="42"/>
  <c r="G2022" i="42"/>
  <c r="H1612" i="42"/>
  <c r="I1940" i="42"/>
  <c r="G1530" i="42"/>
  <c r="H2022" i="42"/>
  <c r="I1612" i="42"/>
  <c r="G1858" i="42"/>
  <c r="I1694" i="42"/>
  <c r="I1448" i="42"/>
  <c r="H1940" i="42"/>
  <c r="I1366" i="42"/>
  <c r="H1366" i="42"/>
  <c r="G1612" i="42"/>
  <c r="I1284" i="42"/>
  <c r="H1858" i="42"/>
  <c r="G1284" i="42"/>
  <c r="G1448" i="42"/>
  <c r="H1694" i="42"/>
  <c r="H1776" i="42"/>
  <c r="I1776" i="42"/>
  <c r="H1284" i="42"/>
  <c r="G1366" i="42"/>
  <c r="H440" i="54"/>
  <c r="G276" i="51"/>
  <c r="G30" i="57"/>
  <c r="G194" i="53"/>
  <c r="H358" i="56"/>
  <c r="G358" i="52"/>
  <c r="H194" i="51"/>
  <c r="H440" i="57"/>
  <c r="H194" i="54"/>
  <c r="H112" i="56"/>
  <c r="G358" i="57"/>
  <c r="H522" i="54"/>
  <c r="G440" i="50"/>
  <c r="G440" i="54"/>
  <c r="H522" i="59"/>
  <c r="I358" i="52"/>
  <c r="H112" i="54"/>
  <c r="G276" i="58"/>
  <c r="H440" i="52"/>
  <c r="I194" i="50"/>
  <c r="G358" i="50"/>
  <c r="G112" i="51"/>
  <c r="H112" i="52"/>
  <c r="H276" i="52"/>
  <c r="I112" i="52"/>
  <c r="I30" i="59"/>
  <c r="I194" i="52"/>
  <c r="I30" i="50"/>
  <c r="G522" i="56"/>
  <c r="G112" i="56"/>
  <c r="G276" i="50"/>
  <c r="G30" i="51"/>
  <c r="G522" i="55"/>
  <c r="H276" i="59"/>
  <c r="H358" i="52"/>
  <c r="I440" i="53"/>
  <c r="G522" i="57"/>
  <c r="G358" i="53"/>
  <c r="I276" i="52"/>
  <c r="I276" i="56"/>
  <c r="I112" i="56"/>
  <c r="I358" i="54"/>
  <c r="H440" i="50"/>
  <c r="I194" i="59"/>
  <c r="H522" i="50"/>
  <c r="H440" i="58"/>
  <c r="I522" i="58"/>
  <c r="G522" i="54"/>
  <c r="I522" i="50"/>
  <c r="I30" i="58"/>
  <c r="I112" i="54"/>
  <c r="G522" i="52"/>
  <c r="G358" i="54"/>
  <c r="I112" i="55"/>
  <c r="I30" i="57"/>
  <c r="G112" i="58"/>
  <c r="H358" i="59"/>
  <c r="H276" i="53"/>
  <c r="G30" i="50"/>
  <c r="H30" i="55"/>
  <c r="I30" i="53"/>
  <c r="H112" i="57"/>
  <c r="H30" i="58"/>
  <c r="G112" i="54"/>
  <c r="G30" i="58"/>
  <c r="G358" i="51"/>
  <c r="H276" i="56"/>
  <c r="G30" i="59"/>
  <c r="I30" i="51"/>
  <c r="I440" i="55"/>
  <c r="H440" i="56"/>
  <c r="G276" i="57"/>
  <c r="I30" i="55"/>
  <c r="H522" i="51"/>
  <c r="G194" i="54"/>
  <c r="I112" i="50"/>
  <c r="G276" i="59"/>
  <c r="G194" i="52"/>
  <c r="H194" i="58"/>
  <c r="G440" i="57"/>
  <c r="H194" i="57"/>
  <c r="G112" i="52"/>
  <c r="I440" i="56"/>
  <c r="H358" i="51"/>
  <c r="I358" i="57"/>
  <c r="G522" i="51"/>
  <c r="I194" i="51"/>
  <c r="H358" i="53"/>
  <c r="I30" i="54"/>
  <c r="G194" i="57"/>
  <c r="H276" i="57"/>
  <c r="I440" i="52"/>
  <c r="G112" i="50"/>
  <c r="I112" i="58"/>
  <c r="I194" i="55"/>
  <c r="G194" i="50"/>
  <c r="G30" i="52"/>
  <c r="G358" i="55"/>
  <c r="H522" i="55"/>
  <c r="I276" i="50"/>
  <c r="I358" i="59"/>
  <c r="H30" i="52"/>
  <c r="H276" i="55"/>
  <c r="H522" i="52"/>
  <c r="G30" i="54"/>
  <c r="I194" i="57"/>
  <c r="H440" i="53"/>
  <c r="H522" i="58"/>
  <c r="H358" i="55"/>
  <c r="H112" i="59"/>
  <c r="H30" i="56"/>
  <c r="H112" i="53"/>
  <c r="I276" i="51"/>
  <c r="I276" i="59"/>
  <c r="I440" i="57"/>
  <c r="H522" i="56"/>
  <c r="I440" i="59"/>
  <c r="G30" i="55"/>
  <c r="I358" i="56"/>
  <c r="G194" i="56"/>
  <c r="G194" i="55"/>
  <c r="I30" i="52"/>
  <c r="G522" i="53"/>
  <c r="I440" i="58"/>
  <c r="H194" i="52"/>
  <c r="I440" i="51"/>
  <c r="I112" i="59"/>
  <c r="G358" i="59"/>
  <c r="H194" i="59"/>
  <c r="G112" i="55"/>
  <c r="I112" i="53"/>
  <c r="H30" i="54"/>
  <c r="I522" i="53"/>
  <c r="G276" i="55"/>
  <c r="H194" i="50"/>
  <c r="H440" i="55"/>
  <c r="H112" i="50"/>
  <c r="I194" i="56"/>
  <c r="I522" i="59"/>
  <c r="H276" i="51"/>
  <c r="I522" i="52"/>
  <c r="H358" i="54"/>
  <c r="G440" i="53"/>
  <c r="G358" i="58"/>
  <c r="H440" i="59"/>
  <c r="I522" i="51"/>
  <c r="G276" i="54"/>
  <c r="I522" i="57"/>
  <c r="I522" i="54"/>
  <c r="G194" i="59"/>
  <c r="H30" i="57"/>
  <c r="I276" i="53"/>
  <c r="G522" i="59"/>
  <c r="G194" i="58"/>
  <c r="H276" i="54"/>
  <c r="I30" i="56"/>
  <c r="I112" i="57"/>
  <c r="I276" i="55"/>
  <c r="G112" i="59"/>
  <c r="G440" i="51"/>
  <c r="I276" i="54"/>
  <c r="H194" i="55"/>
  <c r="H276" i="50"/>
  <c r="G522" i="58"/>
  <c r="I112" i="51"/>
  <c r="H522" i="57"/>
  <c r="I358" i="53"/>
  <c r="G276" i="56"/>
  <c r="I194" i="54"/>
  <c r="H358" i="57"/>
  <c r="I194" i="58"/>
  <c r="G112" i="57"/>
  <c r="H112" i="58"/>
  <c r="I194" i="53"/>
  <c r="H112" i="55"/>
  <c r="I358" i="58"/>
  <c r="H358" i="50"/>
  <c r="I358" i="50"/>
  <c r="H522" i="53"/>
  <c r="H194" i="53"/>
  <c r="H358" i="58"/>
  <c r="G358" i="56"/>
  <c r="G440" i="59"/>
  <c r="I276" i="58"/>
  <c r="G440" i="58"/>
  <c r="G30" i="53"/>
  <c r="G276" i="52"/>
  <c r="G112" i="53"/>
  <c r="I276" i="57"/>
  <c r="G440" i="52"/>
  <c r="H30" i="50"/>
  <c r="I358" i="51"/>
  <c r="I522" i="56"/>
  <c r="I440" i="54"/>
  <c r="H194" i="56"/>
  <c r="H112" i="51"/>
  <c r="I522" i="55"/>
  <c r="H30" i="51"/>
  <c r="H440" i="51"/>
  <c r="G440" i="56"/>
  <c r="G194" i="51"/>
  <c r="I440" i="50"/>
  <c r="I358" i="55"/>
  <c r="H30" i="53"/>
  <c r="H276" i="58"/>
  <c r="G440" i="55"/>
  <c r="H30" i="59"/>
  <c r="G30" i="56"/>
  <c r="G522" i="50"/>
  <c r="G276" i="53"/>
  <c r="H102" i="54"/>
  <c r="G348" i="55"/>
  <c r="I184" i="56"/>
  <c r="I512" i="50"/>
  <c r="G348" i="57"/>
  <c r="H348" i="56"/>
  <c r="H266" i="53"/>
  <c r="G102" i="52"/>
  <c r="G266" i="57"/>
  <c r="G266" i="50"/>
  <c r="G348" i="58"/>
  <c r="H184" i="56"/>
  <c r="H430" i="56"/>
  <c r="I512" i="59"/>
  <c r="I512" i="51"/>
  <c r="G184" i="50"/>
  <c r="H512" i="50"/>
  <c r="I266" i="54"/>
  <c r="I184" i="50"/>
  <c r="I102" i="53"/>
  <c r="H266" i="57"/>
  <c r="I102" i="56"/>
  <c r="G184" i="56"/>
  <c r="H102" i="53"/>
  <c r="H348" i="57"/>
  <c r="H348" i="55"/>
  <c r="H20" i="52"/>
  <c r="G20" i="55"/>
  <c r="I184" i="58"/>
  <c r="G266" i="56"/>
  <c r="I512" i="58"/>
  <c r="I512" i="57"/>
  <c r="H512" i="59"/>
  <c r="H348" i="52"/>
  <c r="I102" i="58"/>
  <c r="H20" i="54"/>
  <c r="G20" i="59"/>
  <c r="I20" i="55"/>
  <c r="G20" i="53"/>
  <c r="G512" i="56"/>
  <c r="G348" i="54"/>
  <c r="G348" i="59"/>
  <c r="H266" i="54"/>
  <c r="H184" i="54"/>
  <c r="H102" i="57"/>
  <c r="G102" i="53"/>
  <c r="G20" i="58"/>
  <c r="G266" i="58"/>
  <c r="I348" i="58"/>
  <c r="G512" i="50"/>
  <c r="H430" i="55"/>
  <c r="H430" i="50"/>
  <c r="I348" i="59"/>
  <c r="G184" i="54"/>
  <c r="H102" i="51"/>
  <c r="I20" i="59"/>
  <c r="G266" i="55"/>
  <c r="H102" i="56"/>
  <c r="I266" i="57"/>
  <c r="I348" i="57"/>
  <c r="I184" i="51"/>
  <c r="I430" i="58"/>
  <c r="H266" i="51"/>
  <c r="G348" i="56"/>
  <c r="G266" i="53"/>
  <c r="I20" i="50"/>
  <c r="H184" i="52"/>
  <c r="H512" i="54"/>
  <c r="G512" i="58"/>
  <c r="H512" i="57"/>
  <c r="I266" i="59"/>
  <c r="I20" i="54"/>
  <c r="I430" i="52"/>
  <c r="G184" i="51"/>
  <c r="I512" i="54"/>
  <c r="I430" i="51"/>
  <c r="I266" i="53"/>
  <c r="G430" i="56"/>
  <c r="G430" i="55"/>
  <c r="G184" i="59"/>
  <c r="I512" i="56"/>
  <c r="I20" i="56"/>
  <c r="G102" i="57"/>
  <c r="I20" i="58"/>
  <c r="G512" i="51"/>
  <c r="H184" i="51"/>
  <c r="G266" i="52"/>
  <c r="H430" i="58"/>
  <c r="G184" i="53"/>
  <c r="H512" i="58"/>
  <c r="G512" i="57"/>
  <c r="H20" i="50"/>
  <c r="I430" i="55"/>
  <c r="H430" i="57"/>
  <c r="I348" i="53"/>
  <c r="G102" i="55"/>
  <c r="I102" i="52"/>
  <c r="I102" i="57"/>
  <c r="G20" i="50"/>
  <c r="I266" i="56"/>
  <c r="H20" i="59"/>
  <c r="I266" i="52"/>
  <c r="I430" i="57"/>
  <c r="I102" i="50"/>
  <c r="G512" i="54"/>
  <c r="H430" i="54"/>
  <c r="H266" i="58"/>
  <c r="H266" i="55"/>
  <c r="I184" i="59"/>
  <c r="H102" i="59"/>
  <c r="G20" i="57"/>
  <c r="I512" i="52"/>
  <c r="I430" i="56"/>
  <c r="H20" i="58"/>
  <c r="H20" i="55"/>
  <c r="H348" i="51"/>
  <c r="G430" i="57"/>
  <c r="I102" i="54"/>
  <c r="G430" i="52"/>
  <c r="I348" i="56"/>
  <c r="G266" i="54"/>
  <c r="G430" i="54"/>
  <c r="H102" i="52"/>
  <c r="H184" i="57"/>
  <c r="I20" i="51"/>
  <c r="G20" i="54"/>
  <c r="H430" i="59"/>
  <c r="G20" i="51"/>
  <c r="G102" i="59"/>
  <c r="G512" i="55"/>
  <c r="H20" i="56"/>
  <c r="I512" i="55"/>
  <c r="G184" i="52"/>
  <c r="G266" i="51"/>
  <c r="H430" i="53"/>
  <c r="H184" i="50"/>
  <c r="G20" i="56"/>
  <c r="G102" i="58"/>
  <c r="H266" i="56"/>
  <c r="I266" i="58"/>
  <c r="G430" i="58"/>
  <c r="H348" i="50"/>
  <c r="H102" i="58"/>
  <c r="H348" i="58"/>
  <c r="G102" i="51"/>
  <c r="I184" i="52"/>
  <c r="H512" i="56"/>
  <c r="G430" i="51"/>
  <c r="I20" i="57"/>
  <c r="I348" i="50"/>
  <c r="I430" i="59"/>
  <c r="I184" i="53"/>
  <c r="H266" i="52"/>
  <c r="H20" i="53"/>
  <c r="H512" i="52"/>
  <c r="H512" i="55"/>
  <c r="G102" i="50"/>
  <c r="I266" i="51"/>
  <c r="I102" i="51"/>
  <c r="I348" i="51"/>
  <c r="H348" i="59"/>
  <c r="H184" i="58"/>
  <c r="H430" i="51"/>
  <c r="H20" i="51"/>
  <c r="H184" i="59"/>
  <c r="I430" i="53"/>
  <c r="G512" i="53"/>
  <c r="G512" i="52"/>
  <c r="I430" i="54"/>
  <c r="I430" i="50"/>
  <c r="G266" i="59"/>
  <c r="I20" i="52"/>
  <c r="H20" i="57"/>
  <c r="H184" i="53"/>
  <c r="G348" i="51"/>
  <c r="H266" i="50"/>
  <c r="I348" i="54"/>
  <c r="I266" i="50"/>
  <c r="I348" i="52"/>
  <c r="G348" i="52"/>
  <c r="I102" i="55"/>
  <c r="H184" i="55"/>
  <c r="H348" i="54"/>
  <c r="H266" i="59"/>
  <c r="H102" i="55"/>
  <c r="G512" i="59"/>
  <c r="I512" i="53"/>
  <c r="I184" i="55"/>
  <c r="G102" i="54"/>
  <c r="H430" i="52"/>
  <c r="G184" i="58"/>
  <c r="G184" i="55"/>
  <c r="I184" i="57"/>
  <c r="G184" i="57"/>
  <c r="H512" i="51"/>
  <c r="I102" i="59"/>
  <c r="H102" i="50"/>
  <c r="G430" i="59"/>
  <c r="H348" i="53"/>
  <c r="G430" i="53"/>
  <c r="G348" i="50"/>
  <c r="G102" i="56"/>
  <c r="H512" i="53"/>
  <c r="G348" i="53"/>
  <c r="G20" i="52"/>
  <c r="G430" i="50"/>
  <c r="I266" i="55"/>
  <c r="I184" i="54"/>
  <c r="I348" i="55"/>
  <c r="I20" i="53"/>
  <c r="I346" i="50"/>
  <c r="G346" i="51"/>
  <c r="H346" i="53"/>
  <c r="H100" i="56"/>
  <c r="G182" i="58"/>
  <c r="I18" i="55"/>
  <c r="G18" i="50"/>
  <c r="H428" i="56"/>
  <c r="I428" i="51"/>
  <c r="I18" i="56"/>
  <c r="H18" i="58"/>
  <c r="G346" i="57"/>
  <c r="I428" i="50"/>
  <c r="H428" i="55"/>
  <c r="G264" i="58"/>
  <c r="H182" i="54"/>
  <c r="H100" i="50"/>
  <c r="H264" i="57"/>
  <c r="I264" i="58"/>
  <c r="G18" i="52"/>
  <c r="G264" i="59"/>
  <c r="G428" i="56"/>
  <c r="H264" i="59"/>
  <c r="G100" i="50"/>
  <c r="G428" i="50"/>
  <c r="G510" i="50"/>
  <c r="H346" i="56"/>
  <c r="H510" i="56"/>
  <c r="G18" i="59"/>
  <c r="G264" i="55"/>
  <c r="G428" i="51"/>
  <c r="G18" i="58"/>
  <c r="I264" i="54"/>
  <c r="H346" i="57"/>
  <c r="I100" i="51"/>
  <c r="G264" i="57"/>
  <c r="H264" i="50"/>
  <c r="I264" i="55"/>
  <c r="I264" i="57"/>
  <c r="I510" i="59"/>
  <c r="G428" i="54"/>
  <c r="H18" i="53"/>
  <c r="G346" i="58"/>
  <c r="I100" i="57"/>
  <c r="G428" i="59"/>
  <c r="I264" i="59"/>
  <c r="H346" i="55"/>
  <c r="G510" i="54"/>
  <c r="H346" i="52"/>
  <c r="G264" i="54"/>
  <c r="H182" i="50"/>
  <c r="I264" i="56"/>
  <c r="I510" i="55"/>
  <c r="G510" i="53"/>
  <c r="G428" i="58"/>
  <c r="I346" i="52"/>
  <c r="G100" i="52"/>
  <c r="I510" i="50"/>
  <c r="H264" i="51"/>
  <c r="H182" i="52"/>
  <c r="I510" i="56"/>
  <c r="H510" i="53"/>
  <c r="G428" i="53"/>
  <c r="G100" i="59"/>
  <c r="I346" i="54"/>
  <c r="H346" i="54"/>
  <c r="H428" i="51"/>
  <c r="I100" i="59"/>
  <c r="H510" i="55"/>
  <c r="H182" i="55"/>
  <c r="H18" i="52"/>
  <c r="I100" i="53"/>
  <c r="I264" i="51"/>
  <c r="I510" i="58"/>
  <c r="I182" i="58"/>
  <c r="H18" i="50"/>
  <c r="H100" i="59"/>
  <c r="G182" i="57"/>
  <c r="H182" i="59"/>
  <c r="I428" i="54"/>
  <c r="I18" i="58"/>
  <c r="H346" i="51"/>
  <c r="G182" i="53"/>
  <c r="G100" i="51"/>
  <c r="H182" i="58"/>
  <c r="I18" i="51"/>
  <c r="H18" i="57"/>
  <c r="H510" i="51"/>
  <c r="G346" i="59"/>
  <c r="I346" i="59"/>
  <c r="H18" i="51"/>
  <c r="I182" i="50"/>
  <c r="I18" i="50"/>
  <c r="H510" i="54"/>
  <c r="G264" i="53"/>
  <c r="I100" i="56"/>
  <c r="I182" i="53"/>
  <c r="H264" i="52"/>
  <c r="G510" i="58"/>
  <c r="G346" i="53"/>
  <c r="G264" i="51"/>
  <c r="I346" i="58"/>
  <c r="H346" i="59"/>
  <c r="H428" i="59"/>
  <c r="I346" i="55"/>
  <c r="I428" i="58"/>
  <c r="H182" i="57"/>
  <c r="G182" i="51"/>
  <c r="H264" i="58"/>
  <c r="I428" i="57"/>
  <c r="I18" i="52"/>
  <c r="I182" i="52"/>
  <c r="H264" i="53"/>
  <c r="I346" i="56"/>
  <c r="I428" i="53"/>
  <c r="I18" i="53"/>
  <c r="G100" i="55"/>
  <c r="I100" i="50"/>
  <c r="I264" i="53"/>
  <c r="H18" i="54"/>
  <c r="I264" i="52"/>
  <c r="H428" i="50"/>
  <c r="G100" i="54"/>
  <c r="G510" i="56"/>
  <c r="H510" i="58"/>
  <c r="I100" i="55"/>
  <c r="I182" i="56"/>
  <c r="I510" i="53"/>
  <c r="I346" i="53"/>
  <c r="H264" i="54"/>
  <c r="H100" i="58"/>
  <c r="G510" i="57"/>
  <c r="G182" i="59"/>
  <c r="H346" i="58"/>
  <c r="I182" i="59"/>
  <c r="H510" i="57"/>
  <c r="G428" i="52"/>
  <c r="G182" i="54"/>
  <c r="I510" i="52"/>
  <c r="H182" i="56"/>
  <c r="G428" i="57"/>
  <c r="G100" i="57"/>
  <c r="H346" i="50"/>
  <c r="H428" i="52"/>
  <c r="I18" i="59"/>
  <c r="H264" i="56"/>
  <c r="H428" i="57"/>
  <c r="G18" i="51"/>
  <c r="H100" i="53"/>
  <c r="G182" i="55"/>
  <c r="H510" i="59"/>
  <c r="H18" i="59"/>
  <c r="G346" i="54"/>
  <c r="H510" i="50"/>
  <c r="H264" i="55"/>
  <c r="I510" i="57"/>
  <c r="G264" i="56"/>
  <c r="G510" i="52"/>
  <c r="G18" i="56"/>
  <c r="G346" i="56"/>
  <c r="G510" i="59"/>
  <c r="H100" i="54"/>
  <c r="G18" i="57"/>
  <c r="G18" i="55"/>
  <c r="G100" i="56"/>
  <c r="I428" i="56"/>
  <c r="I428" i="59"/>
  <c r="G346" i="52"/>
  <c r="G18" i="53"/>
  <c r="G264" i="52"/>
  <c r="I346" i="57"/>
  <c r="I182" i="57"/>
  <c r="I182" i="54"/>
  <c r="H100" i="55"/>
  <c r="I428" i="55"/>
  <c r="G100" i="53"/>
  <c r="I100" i="58"/>
  <c r="G264" i="50"/>
  <c r="H510" i="52"/>
  <c r="I510" i="54"/>
  <c r="G182" i="52"/>
  <c r="H428" i="58"/>
  <c r="I264" i="50"/>
  <c r="G182" i="50"/>
  <c r="G510" i="55"/>
  <c r="G510" i="51"/>
  <c r="I100" i="54"/>
  <c r="H428" i="53"/>
  <c r="I18" i="57"/>
  <c r="H182" i="51"/>
  <c r="H18" i="56"/>
  <c r="H428" i="54"/>
  <c r="I182" i="55"/>
  <c r="H100" i="57"/>
  <c r="H182" i="53"/>
  <c r="G346" i="50"/>
  <c r="G182" i="56"/>
  <c r="I346" i="51"/>
  <c r="I100" i="52"/>
  <c r="I18" i="54"/>
  <c r="G346" i="55"/>
  <c r="I182" i="51"/>
  <c r="G428" i="55"/>
  <c r="H100" i="51"/>
  <c r="G18" i="54"/>
  <c r="G100" i="58"/>
  <c r="H100" i="52"/>
  <c r="H18" i="55"/>
  <c r="I510" i="51"/>
  <c r="I428" i="52"/>
  <c r="G183" i="54"/>
  <c r="G511" i="55"/>
  <c r="G347" i="51"/>
  <c r="G19" i="50"/>
  <c r="H265" i="59"/>
  <c r="I19" i="55"/>
  <c r="H265" i="57"/>
  <c r="G183" i="56"/>
  <c r="G265" i="50"/>
  <c r="I347" i="57"/>
  <c r="H183" i="54"/>
  <c r="I511" i="58"/>
  <c r="H347" i="55"/>
  <c r="I183" i="57"/>
  <c r="I429" i="50"/>
  <c r="I511" i="54"/>
  <c r="H19" i="50"/>
  <c r="H347" i="58"/>
  <c r="H429" i="59"/>
  <c r="H101" i="57"/>
  <c r="I429" i="57"/>
  <c r="G429" i="54"/>
  <c r="G265" i="58"/>
  <c r="G265" i="55"/>
  <c r="I265" i="54"/>
  <c r="G265" i="56"/>
  <c r="G101" i="58"/>
  <c r="I19" i="59"/>
  <c r="G101" i="56"/>
  <c r="H347" i="57"/>
  <c r="I101" i="59"/>
  <c r="H183" i="59"/>
  <c r="I183" i="59"/>
  <c r="G101" i="54"/>
  <c r="G101" i="59"/>
  <c r="H101" i="55"/>
  <c r="I511" i="56"/>
  <c r="H511" i="56"/>
  <c r="I265" i="51"/>
  <c r="I511" i="50"/>
  <c r="G511" i="57"/>
  <c r="G511" i="53"/>
  <c r="I19" i="51"/>
  <c r="G347" i="58"/>
  <c r="H347" i="53"/>
  <c r="I347" i="56"/>
  <c r="H265" i="58"/>
  <c r="I101" i="53"/>
  <c r="I347" i="59"/>
  <c r="H347" i="59"/>
  <c r="I101" i="54"/>
  <c r="G19" i="57"/>
  <c r="H511" i="50"/>
  <c r="H347" i="51"/>
  <c r="H511" i="57"/>
  <c r="H265" i="56"/>
  <c r="I265" i="53"/>
  <c r="I511" i="53"/>
  <c r="G19" i="56"/>
  <c r="G101" i="53"/>
  <c r="I265" i="58"/>
  <c r="H19" i="57"/>
  <c r="G183" i="50"/>
  <c r="I511" i="52"/>
  <c r="H19" i="59"/>
  <c r="G347" i="55"/>
  <c r="H265" i="51"/>
  <c r="H511" i="52"/>
  <c r="H265" i="55"/>
  <c r="H19" i="53"/>
  <c r="H183" i="55"/>
  <c r="G347" i="56"/>
  <c r="H511" i="59"/>
  <c r="G183" i="59"/>
  <c r="G183" i="53"/>
  <c r="G429" i="58"/>
  <c r="G511" i="58"/>
  <c r="I19" i="58"/>
  <c r="I19" i="50"/>
  <c r="G429" i="50"/>
  <c r="G511" i="51"/>
  <c r="H265" i="50"/>
  <c r="G19" i="58"/>
  <c r="I101" i="56"/>
  <c r="H347" i="56"/>
  <c r="G265" i="51"/>
  <c r="H19" i="54"/>
  <c r="H101" i="51"/>
  <c r="G429" i="52"/>
  <c r="I347" i="51"/>
  <c r="G19" i="55"/>
  <c r="H101" i="53"/>
  <c r="I265" i="57"/>
  <c r="I511" i="59"/>
  <c r="G101" i="50"/>
  <c r="I183" i="54"/>
  <c r="I101" i="57"/>
  <c r="H429" i="57"/>
  <c r="G347" i="50"/>
  <c r="I183" i="56"/>
  <c r="G19" i="54"/>
  <c r="I265" i="52"/>
  <c r="I101" i="52"/>
  <c r="H265" i="52"/>
  <c r="H101" i="54"/>
  <c r="I265" i="56"/>
  <c r="I429" i="59"/>
  <c r="H265" i="53"/>
  <c r="I429" i="58"/>
  <c r="I511" i="57"/>
  <c r="H265" i="54"/>
  <c r="G183" i="58"/>
  <c r="G19" i="52"/>
  <c r="I265" i="59"/>
  <c r="I183" i="50"/>
  <c r="G265" i="54"/>
  <c r="G19" i="59"/>
  <c r="I347" i="54"/>
  <c r="H19" i="55"/>
  <c r="H511" i="58"/>
  <c r="H101" i="59"/>
  <c r="I429" i="51"/>
  <c r="I101" i="55"/>
  <c r="I19" i="52"/>
  <c r="G429" i="56"/>
  <c r="I347" i="55"/>
  <c r="I101" i="58"/>
  <c r="G429" i="55"/>
  <c r="G19" i="51"/>
  <c r="G511" i="52"/>
  <c r="H183" i="58"/>
  <c r="H429" i="54"/>
  <c r="G183" i="51"/>
  <c r="I429" i="52"/>
  <c r="I183" i="58"/>
  <c r="H19" i="51"/>
  <c r="H429" i="52"/>
  <c r="G347" i="57"/>
  <c r="H101" i="50"/>
  <c r="G265" i="59"/>
  <c r="H101" i="52"/>
  <c r="G511" i="54"/>
  <c r="I429" i="54"/>
  <c r="I19" i="53"/>
  <c r="I183" i="52"/>
  <c r="H347" i="50"/>
  <c r="H511" i="55"/>
  <c r="H183" i="52"/>
  <c r="I183" i="55"/>
  <c r="G101" i="57"/>
  <c r="I183" i="51"/>
  <c r="H183" i="57"/>
  <c r="G101" i="55"/>
  <c r="H429" i="53"/>
  <c r="I101" i="50"/>
  <c r="H183" i="50"/>
  <c r="I511" i="55"/>
  <c r="H429" i="50"/>
  <c r="I265" i="55"/>
  <c r="G429" i="59"/>
  <c r="I429" i="56"/>
  <c r="I511" i="51"/>
  <c r="I265" i="50"/>
  <c r="I19" i="54"/>
  <c r="H511" i="53"/>
  <c r="H183" i="56"/>
  <c r="I429" i="55"/>
  <c r="I183" i="53"/>
  <c r="G101" i="52"/>
  <c r="H429" i="56"/>
  <c r="G511" i="50"/>
  <c r="H19" i="52"/>
  <c r="H511" i="51"/>
  <c r="H183" i="51"/>
  <c r="H183" i="53"/>
  <c r="H429" i="55"/>
  <c r="G183" i="55"/>
  <c r="G429" i="57"/>
  <c r="G265" i="52"/>
  <c r="G511" i="59"/>
  <c r="G265" i="53"/>
  <c r="G183" i="57"/>
  <c r="I347" i="50"/>
  <c r="G347" i="59"/>
  <c r="I19" i="57"/>
  <c r="I347" i="53"/>
  <c r="G429" i="51"/>
  <c r="G347" i="53"/>
  <c r="G183" i="52"/>
  <c r="H101" i="56"/>
  <c r="I101" i="51"/>
  <c r="G19" i="53"/>
  <c r="G265" i="57"/>
  <c r="I19" i="56"/>
  <c r="H429" i="51"/>
  <c r="G101" i="51"/>
  <c r="G347" i="54"/>
  <c r="G511" i="56"/>
  <c r="H347" i="54"/>
  <c r="H429" i="58"/>
  <c r="H101" i="58"/>
  <c r="G429" i="53"/>
  <c r="I347" i="52"/>
  <c r="G347" i="52"/>
  <c r="I347" i="58"/>
  <c r="H347" i="52"/>
  <c r="I429" i="53"/>
  <c r="H511" i="54"/>
  <c r="H19" i="56"/>
  <c r="H19" i="58"/>
  <c r="H115" i="53"/>
  <c r="H33" i="57"/>
  <c r="G115" i="52"/>
  <c r="G525" i="56"/>
  <c r="G525" i="53"/>
  <c r="H525" i="51"/>
  <c r="G443" i="58"/>
  <c r="I443" i="53"/>
  <c r="G279" i="57"/>
  <c r="H33" i="53"/>
  <c r="G197" i="53"/>
  <c r="I115" i="51"/>
  <c r="H525" i="59"/>
  <c r="I33" i="54"/>
  <c r="G33" i="53"/>
  <c r="G525" i="57"/>
  <c r="G115" i="55"/>
  <c r="H279" i="52"/>
  <c r="H525" i="55"/>
  <c r="G443" i="51"/>
  <c r="H115" i="57"/>
  <c r="I361" i="56"/>
  <c r="I525" i="54"/>
  <c r="I361" i="51"/>
  <c r="G33" i="56"/>
  <c r="G279" i="52"/>
  <c r="I361" i="54"/>
  <c r="H197" i="59"/>
  <c r="I279" i="57"/>
  <c r="G361" i="51"/>
  <c r="G279" i="53"/>
  <c r="H33" i="55"/>
  <c r="H115" i="55"/>
  <c r="G443" i="56"/>
  <c r="I115" i="55"/>
  <c r="I115" i="57"/>
  <c r="H361" i="52"/>
  <c r="H33" i="52"/>
  <c r="G361" i="59"/>
  <c r="G197" i="50"/>
  <c r="H197" i="50"/>
  <c r="G33" i="58"/>
  <c r="G443" i="54"/>
  <c r="I33" i="58"/>
  <c r="I197" i="56"/>
  <c r="G525" i="58"/>
  <c r="H361" i="57"/>
  <c r="G197" i="51"/>
  <c r="H525" i="57"/>
  <c r="H279" i="51"/>
  <c r="H115" i="59"/>
  <c r="I197" i="50"/>
  <c r="G279" i="55"/>
  <c r="I115" i="59"/>
  <c r="G361" i="58"/>
  <c r="I115" i="53"/>
  <c r="G197" i="57"/>
  <c r="G197" i="54"/>
  <c r="H279" i="56"/>
  <c r="I525" i="52"/>
  <c r="I33" i="51"/>
  <c r="H279" i="53"/>
  <c r="H197" i="56"/>
  <c r="H361" i="58"/>
  <c r="I197" i="51"/>
  <c r="I279" i="55"/>
  <c r="H443" i="55"/>
  <c r="G361" i="55"/>
  <c r="G115" i="56"/>
  <c r="G115" i="51"/>
  <c r="I197" i="58"/>
  <c r="I197" i="59"/>
  <c r="G197" i="59"/>
  <c r="I197" i="57"/>
  <c r="I33" i="56"/>
  <c r="H279" i="58"/>
  <c r="I525" i="59"/>
  <c r="G361" i="50"/>
  <c r="H115" i="58"/>
  <c r="I33" i="57"/>
  <c r="H115" i="54"/>
  <c r="G33" i="54"/>
  <c r="H115" i="52"/>
  <c r="H525" i="58"/>
  <c r="G279" i="59"/>
  <c r="H197" i="58"/>
  <c r="G443" i="53"/>
  <c r="I361" i="58"/>
  <c r="I443" i="59"/>
  <c r="G197" i="56"/>
  <c r="H33" i="59"/>
  <c r="H197" i="55"/>
  <c r="H443" i="53"/>
  <c r="I33" i="55"/>
  <c r="G525" i="59"/>
  <c r="H33" i="58"/>
  <c r="H115" i="51"/>
  <c r="I279" i="58"/>
  <c r="G33" i="57"/>
  <c r="I279" i="53"/>
  <c r="H361" i="53"/>
  <c r="I525" i="56"/>
  <c r="H443" i="57"/>
  <c r="H197" i="51"/>
  <c r="H443" i="59"/>
  <c r="H33" i="50"/>
  <c r="I279" i="50"/>
  <c r="G279" i="51"/>
  <c r="H443" i="54"/>
  <c r="G33" i="51"/>
  <c r="G361" i="56"/>
  <c r="I525" i="57"/>
  <c r="G443" i="55"/>
  <c r="H361" i="54"/>
  <c r="G443" i="59"/>
  <c r="I33" i="52"/>
  <c r="G525" i="51"/>
  <c r="H361" i="51"/>
  <c r="G525" i="50"/>
  <c r="H197" i="54"/>
  <c r="I361" i="53"/>
  <c r="H525" i="50"/>
  <c r="I279" i="59"/>
  <c r="H279" i="57"/>
  <c r="G525" i="55"/>
  <c r="H33" i="54"/>
  <c r="H525" i="53"/>
  <c r="I115" i="54"/>
  <c r="H197" i="53"/>
  <c r="G33" i="52"/>
  <c r="H279" i="54"/>
  <c r="H525" i="52"/>
  <c r="I115" i="52"/>
  <c r="G361" i="57"/>
  <c r="H197" i="57"/>
  <c r="I443" i="58"/>
  <c r="I279" i="51"/>
  <c r="H115" i="56"/>
  <c r="I279" i="52"/>
  <c r="H361" i="55"/>
  <c r="H525" i="54"/>
  <c r="G525" i="52"/>
  <c r="I197" i="53"/>
  <c r="I443" i="51"/>
  <c r="I525" i="51"/>
  <c r="H279" i="50"/>
  <c r="I443" i="52"/>
  <c r="G115" i="58"/>
  <c r="H115" i="50"/>
  <c r="G443" i="52"/>
  <c r="H33" i="56"/>
  <c r="I443" i="55"/>
  <c r="H33" i="51"/>
  <c r="I33" i="53"/>
  <c r="I197" i="55"/>
  <c r="I197" i="54"/>
  <c r="I525" i="58"/>
  <c r="I197" i="52"/>
  <c r="I279" i="54"/>
  <c r="I361" i="57"/>
  <c r="G115" i="57"/>
  <c r="G197" i="55"/>
  <c r="H279" i="55"/>
  <c r="I115" i="50"/>
  <c r="H197" i="52"/>
  <c r="I443" i="57"/>
  <c r="I525" i="55"/>
  <c r="H443" i="56"/>
  <c r="H361" i="56"/>
  <c r="I361" i="55"/>
  <c r="H443" i="51"/>
  <c r="H361" i="50"/>
  <c r="G33" i="55"/>
  <c r="G115" i="53"/>
  <c r="I33" i="59"/>
  <c r="G197" i="52"/>
  <c r="G33" i="59"/>
  <c r="I443" i="50"/>
  <c r="G33" i="50"/>
  <c r="I33" i="50"/>
  <c r="G115" i="54"/>
  <c r="I525" i="50"/>
  <c r="I115" i="58"/>
  <c r="H361" i="59"/>
  <c r="G361" i="54"/>
  <c r="I443" i="56"/>
  <c r="I115" i="56"/>
  <c r="I361" i="52"/>
  <c r="H443" i="52"/>
  <c r="H443" i="50"/>
  <c r="G361" i="53"/>
  <c r="G443" i="57"/>
  <c r="H279" i="59"/>
  <c r="G279" i="54"/>
  <c r="G279" i="58"/>
  <c r="H443" i="58"/>
  <c r="G197" i="58"/>
  <c r="I525" i="53"/>
  <c r="I443" i="54"/>
  <c r="H525" i="56"/>
  <c r="I361" i="59"/>
  <c r="G279" i="56"/>
  <c r="G115" i="50"/>
  <c r="G279" i="50"/>
  <c r="I361" i="50"/>
  <c r="G115" i="59"/>
  <c r="G525" i="54"/>
  <c r="G443" i="50"/>
  <c r="I279" i="56"/>
  <c r="G361" i="52"/>
  <c r="H198" i="58"/>
  <c r="I526" i="54"/>
  <c r="H34" i="56"/>
  <c r="G362" i="52"/>
  <c r="I362" i="52"/>
  <c r="H116" i="53"/>
  <c r="I526" i="56"/>
  <c r="G34" i="58"/>
  <c r="I444" i="56"/>
  <c r="G526" i="54"/>
  <c r="H280" i="50"/>
  <c r="I34" i="56"/>
  <c r="I280" i="54"/>
  <c r="I362" i="57"/>
  <c r="H444" i="56"/>
  <c r="H34" i="53"/>
  <c r="I280" i="55"/>
  <c r="H34" i="50"/>
  <c r="H116" i="52"/>
  <c r="H362" i="56"/>
  <c r="G34" i="52"/>
  <c r="H526" i="55"/>
  <c r="G34" i="57"/>
  <c r="H280" i="55"/>
  <c r="I198" i="58"/>
  <c r="H444" i="54"/>
  <c r="H280" i="59"/>
  <c r="G198" i="50"/>
  <c r="G198" i="59"/>
  <c r="I198" i="57"/>
  <c r="H362" i="58"/>
  <c r="G444" i="52"/>
  <c r="G526" i="51"/>
  <c r="G362" i="51"/>
  <c r="I362" i="56"/>
  <c r="G444" i="55"/>
  <c r="G526" i="58"/>
  <c r="H280" i="54"/>
  <c r="G198" i="54"/>
  <c r="H444" i="55"/>
  <c r="H526" i="54"/>
  <c r="G444" i="57"/>
  <c r="G198" i="52"/>
  <c r="I280" i="51"/>
  <c r="H362" i="52"/>
  <c r="G34" i="51"/>
  <c r="I34" i="51"/>
  <c r="I280" i="58"/>
  <c r="H526" i="50"/>
  <c r="I362" i="55"/>
  <c r="H526" i="52"/>
  <c r="I444" i="58"/>
  <c r="G34" i="56"/>
  <c r="H280" i="57"/>
  <c r="G280" i="54"/>
  <c r="I362" i="53"/>
  <c r="I34" i="52"/>
  <c r="I280" i="57"/>
  <c r="H362" i="55"/>
  <c r="I198" i="56"/>
  <c r="G362" i="53"/>
  <c r="I526" i="53"/>
  <c r="I362" i="54"/>
  <c r="I198" i="54"/>
  <c r="H362" i="59"/>
  <c r="H116" i="58"/>
  <c r="H116" i="54"/>
  <c r="I116" i="56"/>
  <c r="I116" i="50"/>
  <c r="H198" i="51"/>
  <c r="G362" i="58"/>
  <c r="G116" i="52"/>
  <c r="G198" i="55"/>
  <c r="G444" i="50"/>
  <c r="G34" i="50"/>
  <c r="I526" i="57"/>
  <c r="G280" i="53"/>
  <c r="G526" i="52"/>
  <c r="H34" i="55"/>
  <c r="I198" i="59"/>
  <c r="I116" i="55"/>
  <c r="G34" i="53"/>
  <c r="H116" i="56"/>
  <c r="I34" i="53"/>
  <c r="I526" i="59"/>
  <c r="I526" i="58"/>
  <c r="G34" i="54"/>
  <c r="G444" i="53"/>
  <c r="G116" i="54"/>
  <c r="G444" i="51"/>
  <c r="I362" i="50"/>
  <c r="H444" i="51"/>
  <c r="H526" i="59"/>
  <c r="I116" i="52"/>
  <c r="H280" i="52"/>
  <c r="G34" i="59"/>
  <c r="I362" i="59"/>
  <c r="G198" i="56"/>
  <c r="G526" i="50"/>
  <c r="G198" i="53"/>
  <c r="I444" i="53"/>
  <c r="G526" i="53"/>
  <c r="H444" i="59"/>
  <c r="I198" i="52"/>
  <c r="H526" i="57"/>
  <c r="H34" i="59"/>
  <c r="H198" i="50"/>
  <c r="H362" i="50"/>
  <c r="G362" i="54"/>
  <c r="H198" i="56"/>
  <c r="H526" i="58"/>
  <c r="H280" i="56"/>
  <c r="H116" i="50"/>
  <c r="I198" i="55"/>
  <c r="H198" i="55"/>
  <c r="G280" i="55"/>
  <c r="I526" i="55"/>
  <c r="I526" i="50"/>
  <c r="G280" i="50"/>
  <c r="G362" i="55"/>
  <c r="G444" i="54"/>
  <c r="H198" i="53"/>
  <c r="G444" i="58"/>
  <c r="H362" i="51"/>
  <c r="I280" i="56"/>
  <c r="G362" i="59"/>
  <c r="H362" i="57"/>
  <c r="H444" i="58"/>
  <c r="G526" i="59"/>
  <c r="H198" i="52"/>
  <c r="I116" i="54"/>
  <c r="I444" i="57"/>
  <c r="G444" i="56"/>
  <c r="H198" i="59"/>
  <c r="G444" i="59"/>
  <c r="G280" i="51"/>
  <c r="G526" i="56"/>
  <c r="H34" i="52"/>
  <c r="I198" i="51"/>
  <c r="G198" i="57"/>
  <c r="H34" i="58"/>
  <c r="H362" i="53"/>
  <c r="G526" i="55"/>
  <c r="I280" i="59"/>
  <c r="H34" i="57"/>
  <c r="I198" i="50"/>
  <c r="G116" i="57"/>
  <c r="I280" i="53"/>
  <c r="I362" i="58"/>
  <c r="I34" i="58"/>
  <c r="H526" i="51"/>
  <c r="H444" i="57"/>
  <c r="G34" i="55"/>
  <c r="H526" i="56"/>
  <c r="H280" i="58"/>
  <c r="I116" i="53"/>
  <c r="H526" i="53"/>
  <c r="I526" i="51"/>
  <c r="I444" i="51"/>
  <c r="H444" i="52"/>
  <c r="I280" i="52"/>
  <c r="I34" i="59"/>
  <c r="H116" i="57"/>
  <c r="G116" i="58"/>
  <c r="H34" i="54"/>
  <c r="I444" i="50"/>
  <c r="H116" i="59"/>
  <c r="G280" i="52"/>
  <c r="I526" i="52"/>
  <c r="H116" i="51"/>
  <c r="G280" i="57"/>
  <c r="G116" i="59"/>
  <c r="I116" i="51"/>
  <c r="G116" i="53"/>
  <c r="I116" i="57"/>
  <c r="H280" i="53"/>
  <c r="I444" i="54"/>
  <c r="I362" i="51"/>
  <c r="G116" i="56"/>
  <c r="I116" i="59"/>
  <c r="H198" i="57"/>
  <c r="G116" i="55"/>
  <c r="I444" i="52"/>
  <c r="I34" i="57"/>
  <c r="G198" i="58"/>
  <c r="H198" i="54"/>
  <c r="G198" i="51"/>
  <c r="G362" i="56"/>
  <c r="I34" i="54"/>
  <c r="G362" i="57"/>
  <c r="I444" i="55"/>
  <c r="G116" i="51"/>
  <c r="I280" i="50"/>
  <c r="I444" i="59"/>
  <c r="H444" i="50"/>
  <c r="H34" i="51"/>
  <c r="H362" i="54"/>
  <c r="I34" i="55"/>
  <c r="H116" i="55"/>
  <c r="I34" i="50"/>
  <c r="G526" i="57"/>
  <c r="H444" i="53"/>
  <c r="G280" i="56"/>
  <c r="G280" i="58"/>
  <c r="I116" i="58"/>
  <c r="G362" i="50"/>
  <c r="G116" i="50"/>
  <c r="H280" i="51"/>
  <c r="I198" i="53"/>
  <c r="G280" i="59"/>
  <c r="G1392" i="42"/>
  <c r="G1884" i="42"/>
  <c r="G2048" i="42"/>
  <c r="I1474" i="42"/>
  <c r="H1392" i="42"/>
  <c r="H1638" i="42"/>
  <c r="I1884" i="42"/>
  <c r="G1966" i="42"/>
  <c r="G1556" i="42"/>
  <c r="H1884" i="42"/>
  <c r="H1556" i="42"/>
  <c r="I1392" i="42"/>
  <c r="H1474" i="42"/>
  <c r="I1720" i="42"/>
  <c r="G1720" i="42"/>
  <c r="I1966" i="42"/>
  <c r="I1802" i="42"/>
  <c r="I1556" i="42"/>
  <c r="I1310" i="42"/>
  <c r="H1720" i="42"/>
  <c r="I2048" i="42"/>
  <c r="H1966" i="42"/>
  <c r="H1310" i="42"/>
  <c r="G1802" i="42"/>
  <c r="I1638" i="42"/>
  <c r="H1802" i="42"/>
  <c r="G1310" i="42"/>
  <c r="G1638" i="42"/>
  <c r="G1474" i="42"/>
  <c r="H2048" i="42"/>
  <c r="H248" i="49"/>
  <c r="I248" i="49"/>
  <c r="G166" i="47"/>
  <c r="H166" i="47"/>
  <c r="H494" i="49"/>
  <c r="I576" i="49"/>
  <c r="G84" i="47"/>
  <c r="I330" i="49"/>
  <c r="H248" i="47"/>
  <c r="G412" i="49"/>
  <c r="G166" i="49"/>
  <c r="H84" i="49"/>
  <c r="H412" i="47"/>
  <c r="I494" i="47"/>
  <c r="I494" i="49"/>
  <c r="H330" i="49"/>
  <c r="H494" i="47"/>
  <c r="G248" i="49"/>
  <c r="G576" i="49"/>
  <c r="G330" i="47"/>
  <c r="G412" i="47"/>
  <c r="G248" i="47"/>
  <c r="I248" i="47"/>
  <c r="G84" i="49"/>
  <c r="H576" i="47"/>
  <c r="I330" i="47"/>
  <c r="I84" i="49"/>
  <c r="G576" i="47"/>
  <c r="H84" i="47"/>
  <c r="I166" i="49"/>
  <c r="G494" i="47"/>
  <c r="H166" i="49"/>
  <c r="I412" i="49"/>
  <c r="H412" i="49"/>
  <c r="I412" i="47"/>
  <c r="G494" i="49"/>
  <c r="I84" i="47"/>
  <c r="G330" i="49"/>
  <c r="H330" i="47"/>
  <c r="H576" i="49"/>
  <c r="I166" i="47"/>
  <c r="I576" i="47"/>
  <c r="H532" i="48"/>
  <c r="G532" i="48"/>
  <c r="H286" i="48"/>
  <c r="I368" i="48"/>
  <c r="I286" i="48"/>
  <c r="G450" i="48"/>
  <c r="I450" i="48"/>
  <c r="I532" i="48"/>
  <c r="G286" i="48"/>
  <c r="I40" i="48"/>
  <c r="H450" i="48"/>
  <c r="G204" i="48"/>
  <c r="I122" i="48"/>
  <c r="H368" i="48"/>
  <c r="G40" i="48"/>
  <c r="G122" i="48"/>
  <c r="H40" i="48"/>
  <c r="G368" i="48"/>
  <c r="I204" i="48"/>
  <c r="H122" i="48"/>
  <c r="H204" i="48"/>
  <c r="G465" i="49"/>
  <c r="I547" i="47"/>
  <c r="H55" i="49"/>
  <c r="I137" i="49"/>
  <c r="G137" i="49"/>
  <c r="H383" i="47"/>
  <c r="G55" i="49"/>
  <c r="I301" i="47"/>
  <c r="G137" i="47"/>
  <c r="H219" i="49"/>
  <c r="I137" i="47"/>
  <c r="I383" i="47"/>
  <c r="H383" i="49"/>
  <c r="G301" i="47"/>
  <c r="I301" i="49"/>
  <c r="I55" i="47"/>
  <c r="H55" i="47"/>
  <c r="I55" i="49"/>
  <c r="I465" i="47"/>
  <c r="I383" i="49"/>
  <c r="G219" i="47"/>
  <c r="H301" i="47"/>
  <c r="G547" i="47"/>
  <c r="H547" i="49"/>
  <c r="H465" i="47"/>
  <c r="H465" i="49"/>
  <c r="G301" i="49"/>
  <c r="I219" i="47"/>
  <c r="H547" i="47"/>
  <c r="I547" i="49"/>
  <c r="G465" i="47"/>
  <c r="G547" i="49"/>
  <c r="G383" i="49"/>
  <c r="G219" i="49"/>
  <c r="H137" i="49"/>
  <c r="H219" i="47"/>
  <c r="I219" i="49"/>
  <c r="H301" i="49"/>
  <c r="G55" i="47"/>
  <c r="G383" i="47"/>
  <c r="H137" i="47"/>
  <c r="I465" i="49"/>
  <c r="H214" i="47"/>
  <c r="G378" i="47"/>
  <c r="G50" i="49"/>
  <c r="G132" i="47"/>
  <c r="G460" i="49"/>
  <c r="I460" i="47"/>
  <c r="I214" i="49"/>
  <c r="I50" i="49"/>
  <c r="I214" i="47"/>
  <c r="G132" i="49"/>
  <c r="H132" i="49"/>
  <c r="H378" i="49"/>
  <c r="H460" i="49"/>
  <c r="H50" i="47"/>
  <c r="G296" i="47"/>
  <c r="H214" i="49"/>
  <c r="I378" i="49"/>
  <c r="I132" i="47"/>
  <c r="I50" i="47"/>
  <c r="I460" i="49"/>
  <c r="G50" i="47"/>
  <c r="I296" i="47"/>
  <c r="H132" i="47"/>
  <c r="I296" i="49"/>
  <c r="I542" i="49"/>
  <c r="G542" i="47"/>
  <c r="G542" i="49"/>
  <c r="G378" i="49"/>
  <c r="I542" i="47"/>
  <c r="H296" i="49"/>
  <c r="I132" i="49"/>
  <c r="G460" i="47"/>
  <c r="G214" i="49"/>
  <c r="G214" i="47"/>
  <c r="G296" i="49"/>
  <c r="H542" i="49"/>
  <c r="H50" i="49"/>
  <c r="H296" i="47"/>
  <c r="H460" i="47"/>
  <c r="H378" i="47"/>
  <c r="H542" i="47"/>
  <c r="I378" i="47"/>
  <c r="G1643" i="42"/>
  <c r="H1479" i="42"/>
  <c r="I1971" i="42"/>
  <c r="H1397" i="42"/>
  <c r="I1643" i="42"/>
  <c r="I2053" i="42"/>
  <c r="G1971" i="42"/>
  <c r="G1315" i="42"/>
  <c r="I1807" i="42"/>
  <c r="H1971" i="42"/>
  <c r="G1807" i="42"/>
  <c r="G1397" i="42"/>
  <c r="G1561" i="42"/>
  <c r="G1725" i="42"/>
  <c r="I1889" i="42"/>
  <c r="I1561" i="42"/>
  <c r="I1479" i="42"/>
  <c r="I1397" i="42"/>
  <c r="H1725" i="42"/>
  <c r="H1889" i="42"/>
  <c r="H1807" i="42"/>
  <c r="H2053" i="42"/>
  <c r="H1315" i="42"/>
  <c r="I1725" i="42"/>
  <c r="G1889" i="42"/>
  <c r="G2053" i="42"/>
  <c r="H1643" i="42"/>
  <c r="G1479" i="42"/>
  <c r="H1561" i="42"/>
  <c r="I1315" i="42"/>
  <c r="H331" i="47"/>
  <c r="G167" i="49"/>
  <c r="G413" i="49"/>
  <c r="H85" i="49"/>
  <c r="G495" i="47"/>
  <c r="G495" i="49"/>
  <c r="H85" i="47"/>
  <c r="H577" i="47"/>
  <c r="I413" i="47"/>
  <c r="G85" i="47"/>
  <c r="H167" i="47"/>
  <c r="G577" i="49"/>
  <c r="H249" i="47"/>
  <c r="G85" i="49"/>
  <c r="H413" i="47"/>
  <c r="H495" i="49"/>
  <c r="H249" i="49"/>
  <c r="G413" i="47"/>
  <c r="G331" i="49"/>
  <c r="I577" i="47"/>
  <c r="I249" i="49"/>
  <c r="G249" i="47"/>
  <c r="H167" i="49"/>
  <c r="H413" i="49"/>
  <c r="I167" i="49"/>
  <c r="I331" i="49"/>
  <c r="G577" i="47"/>
  <c r="I413" i="49"/>
  <c r="I85" i="47"/>
  <c r="I495" i="49"/>
  <c r="I167" i="47"/>
  <c r="I249" i="47"/>
  <c r="H577" i="49"/>
  <c r="H331" i="49"/>
  <c r="G167" i="47"/>
  <c r="I331" i="47"/>
  <c r="G331" i="47"/>
  <c r="I85" i="49"/>
  <c r="H495" i="47"/>
  <c r="G249" i="49"/>
  <c r="I577" i="49"/>
  <c r="I495" i="47"/>
  <c r="F682" i="61"/>
  <c r="G518" i="61"/>
  <c r="F600" i="61"/>
  <c r="F436" i="61"/>
  <c r="F354" i="61"/>
  <c r="G600" i="61"/>
  <c r="G26" i="61"/>
  <c r="G190" i="61"/>
  <c r="F272" i="61"/>
  <c r="H846" i="61"/>
  <c r="F108" i="61"/>
  <c r="F846" i="61"/>
  <c r="F26" i="61"/>
  <c r="H354" i="61"/>
  <c r="H436" i="61"/>
  <c r="G272" i="61"/>
  <c r="H26" i="61"/>
  <c r="G354" i="61"/>
  <c r="G436" i="61"/>
  <c r="H682" i="61"/>
  <c r="G764" i="61"/>
  <c r="F190" i="61"/>
  <c r="H108" i="61"/>
  <c r="H764" i="61"/>
  <c r="F764" i="61"/>
  <c r="H272" i="61"/>
  <c r="G682" i="61"/>
  <c r="H190" i="61"/>
  <c r="G846" i="61"/>
  <c r="G108" i="61"/>
  <c r="F518" i="61"/>
  <c r="H518" i="61"/>
  <c r="H600" i="61"/>
  <c r="G604" i="61"/>
  <c r="H768" i="61"/>
  <c r="H358" i="61"/>
  <c r="F276" i="61"/>
  <c r="F30" i="61"/>
  <c r="H522" i="61"/>
  <c r="F768" i="61"/>
  <c r="H850" i="61"/>
  <c r="G850" i="61"/>
  <c r="H604" i="61"/>
  <c r="H686" i="61"/>
  <c r="F604" i="61"/>
  <c r="F850" i="61"/>
  <c r="F112" i="61"/>
  <c r="F440" i="61"/>
  <c r="G276" i="61"/>
  <c r="H112" i="61"/>
  <c r="H30" i="61"/>
  <c r="G112" i="61"/>
  <c r="F358" i="61"/>
  <c r="H276" i="61"/>
  <c r="F194" i="61"/>
  <c r="G686" i="61"/>
  <c r="F522" i="61"/>
  <c r="G522" i="61"/>
  <c r="G358" i="61"/>
  <c r="F686" i="61"/>
  <c r="H440" i="61"/>
  <c r="G440" i="61"/>
  <c r="G768" i="61"/>
  <c r="G194" i="61"/>
  <c r="G30" i="61"/>
  <c r="H194" i="61"/>
  <c r="F580" i="61"/>
  <c r="H6" i="61"/>
  <c r="H662" i="61"/>
  <c r="G580" i="61"/>
  <c r="H498" i="61"/>
  <c r="G88" i="61"/>
  <c r="G662" i="61"/>
  <c r="G252" i="61"/>
  <c r="F416" i="61"/>
  <c r="H88" i="61"/>
  <c r="F252" i="61"/>
  <c r="F170" i="61"/>
  <c r="F88" i="61"/>
  <c r="H170" i="61"/>
  <c r="G744" i="61"/>
  <c r="H826" i="61"/>
  <c r="H334" i="61"/>
  <c r="F662" i="61"/>
  <c r="G334" i="61"/>
  <c r="F826" i="61"/>
  <c r="G6" i="61"/>
  <c r="G498" i="61"/>
  <c r="G170" i="61"/>
  <c r="H744" i="61"/>
  <c r="H416" i="61"/>
  <c r="G416" i="61"/>
  <c r="H252" i="61"/>
  <c r="F498" i="61"/>
  <c r="H580" i="61"/>
  <c r="G826" i="61"/>
  <c r="F744" i="61"/>
  <c r="F334" i="61"/>
  <c r="F6" i="61"/>
  <c r="G847" i="61"/>
  <c r="G27" i="61"/>
  <c r="F27" i="61"/>
  <c r="F601" i="61"/>
  <c r="G601" i="61"/>
  <c r="F519" i="61"/>
  <c r="F683" i="61"/>
  <c r="F437" i="61"/>
  <c r="H437" i="61"/>
  <c r="F191" i="61"/>
  <c r="F847" i="61"/>
  <c r="G191" i="61"/>
  <c r="F273" i="61"/>
  <c r="H273" i="61"/>
  <c r="H601" i="61"/>
  <c r="H519" i="61"/>
  <c r="H683" i="61"/>
  <c r="G683" i="61"/>
  <c r="G765" i="61"/>
  <c r="G355" i="61"/>
  <c r="H847" i="61"/>
  <c r="G273" i="61"/>
  <c r="H765" i="61"/>
  <c r="G519" i="61"/>
  <c r="H355" i="61"/>
  <c r="H191" i="61"/>
  <c r="H27" i="61"/>
  <c r="G437" i="61"/>
  <c r="F355" i="61"/>
  <c r="F765" i="61"/>
  <c r="G109" i="61"/>
  <c r="H109" i="61"/>
  <c r="F109" i="61"/>
  <c r="G362" i="61"/>
  <c r="F690" i="61"/>
  <c r="G690" i="61"/>
  <c r="H608" i="61"/>
  <c r="H198" i="61"/>
  <c r="G526" i="61"/>
  <c r="H772" i="61"/>
  <c r="F772" i="61"/>
  <c r="G34" i="61"/>
  <c r="G772" i="61"/>
  <c r="H690" i="61"/>
  <c r="G198" i="61"/>
  <c r="H854" i="61"/>
  <c r="F444" i="61"/>
  <c r="G608" i="61"/>
  <c r="G280" i="61"/>
  <c r="G854" i="61"/>
  <c r="H444" i="61"/>
  <c r="H362" i="61"/>
  <c r="F608" i="61"/>
  <c r="F116" i="61"/>
  <c r="F526" i="61"/>
  <c r="F854" i="61"/>
  <c r="F280" i="61"/>
  <c r="F362" i="61"/>
  <c r="H526" i="61"/>
  <c r="G116" i="61"/>
  <c r="F34" i="61"/>
  <c r="F198" i="61"/>
  <c r="H116" i="61"/>
  <c r="G444" i="61"/>
  <c r="H280" i="61"/>
  <c r="H34" i="61"/>
  <c r="G441" i="61"/>
  <c r="G523" i="61"/>
  <c r="H359" i="61"/>
  <c r="G195" i="61"/>
  <c r="G687" i="61"/>
  <c r="F441" i="61"/>
  <c r="F195" i="61"/>
  <c r="H851" i="61"/>
  <c r="H523" i="61"/>
  <c r="F605" i="61"/>
  <c r="F277" i="61"/>
  <c r="G769" i="61"/>
  <c r="F359" i="61"/>
  <c r="G359" i="61"/>
  <c r="G851" i="61"/>
  <c r="H195" i="61"/>
  <c r="H277" i="61"/>
  <c r="F769" i="61"/>
  <c r="H605" i="61"/>
  <c r="G277" i="61"/>
  <c r="F113" i="61"/>
  <c r="F851" i="61"/>
  <c r="F687" i="61"/>
  <c r="H441" i="61"/>
  <c r="F523" i="61"/>
  <c r="H31" i="61"/>
  <c r="H687" i="61"/>
  <c r="G113" i="61"/>
  <c r="G605" i="61"/>
  <c r="H769" i="61"/>
  <c r="G31" i="61"/>
  <c r="F31" i="61"/>
  <c r="H113" i="61"/>
  <c r="G93" i="61"/>
  <c r="F831" i="61"/>
  <c r="G585" i="61"/>
  <c r="H93" i="61"/>
  <c r="F11" i="61"/>
  <c r="G339" i="61"/>
  <c r="H667" i="61"/>
  <c r="G667" i="61"/>
  <c r="H339" i="61"/>
  <c r="F175" i="61"/>
  <c r="F339" i="61"/>
  <c r="G503" i="61"/>
  <c r="H585" i="61"/>
  <c r="G831" i="61"/>
  <c r="F749" i="61"/>
  <c r="H749" i="61"/>
  <c r="G11" i="61"/>
  <c r="H503" i="61"/>
  <c r="F585" i="61"/>
  <c r="G421" i="61"/>
  <c r="H11" i="61"/>
  <c r="H421" i="61"/>
  <c r="F93" i="61"/>
  <c r="G257" i="61"/>
  <c r="F667" i="61"/>
  <c r="H175" i="61"/>
  <c r="F421" i="61"/>
  <c r="H257" i="61"/>
  <c r="F503" i="61"/>
  <c r="F257" i="61"/>
  <c r="G749" i="61"/>
  <c r="H831" i="61"/>
  <c r="G175" i="61"/>
  <c r="H1782" i="42"/>
  <c r="G1864" i="42"/>
  <c r="H1946" i="42"/>
  <c r="I1946" i="42"/>
  <c r="G1372" i="42"/>
  <c r="G1454" i="42"/>
  <c r="I1536" i="42"/>
  <c r="I1782" i="42"/>
  <c r="G1700" i="42"/>
  <c r="I1454" i="42"/>
  <c r="I1864" i="42"/>
  <c r="G1290" i="42"/>
  <c r="H1864" i="42"/>
  <c r="H1454" i="42"/>
  <c r="H2028" i="42"/>
  <c r="G1536" i="42"/>
  <c r="H1618" i="42"/>
  <c r="H1290" i="42"/>
  <c r="G1946" i="42"/>
  <c r="H1536" i="42"/>
  <c r="I1290" i="42"/>
  <c r="I1700" i="42"/>
  <c r="H1700" i="42"/>
  <c r="G1782" i="42"/>
  <c r="I1372" i="42"/>
  <c r="G2028" i="42"/>
  <c r="H1372" i="42"/>
  <c r="I2028" i="42"/>
  <c r="G1618" i="42"/>
  <c r="I1618" i="42"/>
  <c r="I164" i="54"/>
  <c r="I246" i="57"/>
  <c r="H246" i="50"/>
  <c r="I574" i="56"/>
  <c r="G574" i="54"/>
  <c r="I82" i="56"/>
  <c r="H410" i="54"/>
  <c r="G82" i="51"/>
  <c r="H246" i="52"/>
  <c r="I574" i="52"/>
  <c r="H82" i="58"/>
  <c r="G410" i="55"/>
  <c r="I574" i="54"/>
  <c r="I246" i="52"/>
  <c r="I328" i="55"/>
  <c r="I410" i="52"/>
  <c r="H164" i="57"/>
  <c r="G410" i="54"/>
  <c r="I492" i="53"/>
  <c r="G492" i="50"/>
  <c r="I82" i="58"/>
  <c r="G246" i="50"/>
  <c r="I82" i="54"/>
  <c r="H246" i="55"/>
  <c r="H492" i="53"/>
  <c r="G328" i="51"/>
  <c r="H328" i="58"/>
  <c r="G164" i="55"/>
  <c r="I492" i="58"/>
  <c r="H328" i="55"/>
  <c r="G574" i="52"/>
  <c r="H410" i="59"/>
  <c r="I410" i="55"/>
  <c r="I328" i="50"/>
  <c r="H82" i="55"/>
  <c r="G164" i="51"/>
  <c r="G246" i="52"/>
  <c r="I492" i="57"/>
  <c r="H246" i="59"/>
  <c r="I574" i="58"/>
  <c r="H246" i="53"/>
  <c r="I164" i="51"/>
  <c r="H164" i="51"/>
  <c r="I410" i="59"/>
  <c r="I164" i="53"/>
  <c r="G164" i="53"/>
  <c r="H164" i="54"/>
  <c r="I328" i="54"/>
  <c r="I164" i="50"/>
  <c r="I82" i="50"/>
  <c r="H328" i="51"/>
  <c r="G492" i="52"/>
  <c r="I246" i="55"/>
  <c r="H328" i="50"/>
  <c r="I246" i="51"/>
  <c r="G410" i="52"/>
  <c r="I492" i="52"/>
  <c r="G164" i="57"/>
  <c r="H82" i="50"/>
  <c r="G328" i="55"/>
  <c r="H574" i="56"/>
  <c r="G492" i="54"/>
  <c r="I492" i="56"/>
  <c r="I410" i="54"/>
  <c r="H410" i="51"/>
  <c r="G492" i="53"/>
  <c r="G574" i="50"/>
  <c r="I164" i="52"/>
  <c r="I246" i="53"/>
  <c r="G328" i="57"/>
  <c r="G82" i="58"/>
  <c r="G82" i="55"/>
  <c r="H492" i="58"/>
  <c r="G82" i="52"/>
  <c r="G246" i="55"/>
  <c r="I574" i="55"/>
  <c r="I82" i="51"/>
  <c r="H328" i="59"/>
  <c r="I410" i="58"/>
  <c r="I246" i="56"/>
  <c r="H82" i="59"/>
  <c r="H574" i="55"/>
  <c r="I328" i="56"/>
  <c r="H164" i="55"/>
  <c r="H410" i="57"/>
  <c r="H574" i="53"/>
  <c r="G574" i="55"/>
  <c r="G492" i="59"/>
  <c r="G246" i="58"/>
  <c r="G410" i="50"/>
  <c r="I82" i="53"/>
  <c r="G574" i="53"/>
  <c r="H410" i="55"/>
  <c r="G410" i="56"/>
  <c r="G410" i="53"/>
  <c r="I410" i="50"/>
  <c r="H164" i="53"/>
  <c r="H246" i="54"/>
  <c r="I246" i="58"/>
  <c r="I410" i="57"/>
  <c r="H328" i="53"/>
  <c r="G164" i="56"/>
  <c r="G82" i="53"/>
  <c r="H328" i="56"/>
  <c r="I164" i="56"/>
  <c r="G410" i="58"/>
  <c r="G82" i="57"/>
  <c r="G328" i="52"/>
  <c r="I492" i="54"/>
  <c r="G492" i="51"/>
  <c r="I574" i="50"/>
  <c r="G328" i="58"/>
  <c r="H410" i="52"/>
  <c r="G246" i="57"/>
  <c r="G246" i="59"/>
  <c r="I492" i="51"/>
  <c r="G82" i="50"/>
  <c r="H574" i="51"/>
  <c r="I410" i="51"/>
  <c r="H246" i="58"/>
  <c r="G410" i="59"/>
  <c r="G164" i="59"/>
  <c r="G492" i="56"/>
  <c r="G328" i="54"/>
  <c r="G492" i="57"/>
  <c r="G574" i="57"/>
  <c r="G574" i="56"/>
  <c r="I328" i="51"/>
  <c r="I492" i="50"/>
  <c r="H574" i="50"/>
  <c r="I82" i="52"/>
  <c r="G410" i="51"/>
  <c r="H82" i="56"/>
  <c r="G328" i="56"/>
  <c r="H410" i="58"/>
  <c r="I492" i="59"/>
  <c r="H82" i="54"/>
  <c r="H164" i="56"/>
  <c r="H492" i="50"/>
  <c r="H574" i="58"/>
  <c r="H246" i="57"/>
  <c r="H246" i="56"/>
  <c r="H410" i="53"/>
  <c r="G246" i="54"/>
  <c r="G574" i="59"/>
  <c r="H328" i="54"/>
  <c r="H82" i="52"/>
  <c r="H492" i="57"/>
  <c r="G82" i="59"/>
  <c r="I328" i="53"/>
  <c r="H410" i="50"/>
  <c r="I410" i="53"/>
  <c r="G328" i="53"/>
  <c r="H492" i="56"/>
  <c r="H82" i="51"/>
  <c r="H164" i="59"/>
  <c r="H492" i="59"/>
  <c r="H492" i="52"/>
  <c r="I410" i="56"/>
  <c r="I164" i="58"/>
  <c r="G164" i="58"/>
  <c r="G246" i="53"/>
  <c r="I82" i="57"/>
  <c r="G328" i="59"/>
  <c r="H492" i="54"/>
  <c r="G82" i="54"/>
  <c r="H82" i="53"/>
  <c r="I246" i="50"/>
  <c r="I574" i="59"/>
  <c r="I82" i="59"/>
  <c r="H492" i="55"/>
  <c r="I574" i="57"/>
  <c r="G410" i="57"/>
  <c r="I574" i="51"/>
  <c r="H574" i="54"/>
  <c r="I164" i="57"/>
  <c r="G574" i="51"/>
  <c r="G164" i="50"/>
  <c r="I328" i="59"/>
  <c r="H328" i="57"/>
  <c r="H246" i="51"/>
  <c r="G164" i="52"/>
  <c r="G246" i="56"/>
  <c r="G492" i="55"/>
  <c r="G574" i="58"/>
  <c r="H410" i="56"/>
  <c r="H574" i="59"/>
  <c r="I164" i="59"/>
  <c r="H164" i="52"/>
  <c r="G82" i="56"/>
  <c r="I82" i="55"/>
  <c r="G164" i="54"/>
  <c r="G328" i="50"/>
  <c r="G492" i="58"/>
  <c r="I164" i="55"/>
  <c r="I492" i="55"/>
  <c r="I246" i="59"/>
  <c r="I574" i="53"/>
  <c r="I328" i="58"/>
  <c r="H574" i="57"/>
  <c r="I328" i="57"/>
  <c r="I246" i="54"/>
  <c r="H492" i="51"/>
  <c r="H164" i="58"/>
  <c r="G246" i="51"/>
  <c r="H574" i="52"/>
  <c r="H82" i="57"/>
  <c r="I328" i="52"/>
  <c r="H328" i="52"/>
  <c r="H164" i="50"/>
  <c r="I210" i="48"/>
  <c r="G128" i="48"/>
  <c r="H538" i="48"/>
  <c r="H210" i="48"/>
  <c r="I538" i="48"/>
  <c r="I128" i="48"/>
  <c r="G210" i="48"/>
  <c r="H128" i="48"/>
  <c r="H456" i="48"/>
  <c r="G292" i="48"/>
  <c r="I46" i="48"/>
  <c r="H46" i="48"/>
  <c r="I374" i="48"/>
  <c r="I292" i="48"/>
  <c r="G456" i="48"/>
  <c r="H374" i="48"/>
  <c r="G374" i="48"/>
  <c r="G46" i="48"/>
  <c r="H292" i="48"/>
  <c r="I456" i="48"/>
  <c r="G538" i="48"/>
  <c r="H83" i="55"/>
  <c r="I83" i="52"/>
  <c r="G493" i="53"/>
  <c r="G575" i="57"/>
  <c r="H575" i="58"/>
  <c r="H329" i="56"/>
  <c r="I83" i="58"/>
  <c r="G165" i="59"/>
  <c r="G165" i="57"/>
  <c r="H329" i="55"/>
  <c r="H247" i="55"/>
  <c r="G83" i="50"/>
  <c r="H329" i="50"/>
  <c r="G247" i="55"/>
  <c r="H83" i="57"/>
  <c r="H83" i="54"/>
  <c r="G165" i="54"/>
  <c r="H83" i="58"/>
  <c r="G411" i="55"/>
  <c r="I165" i="59"/>
  <c r="I411" i="55"/>
  <c r="I411" i="58"/>
  <c r="G329" i="55"/>
  <c r="G247" i="51"/>
  <c r="H575" i="56"/>
  <c r="I411" i="54"/>
  <c r="I247" i="55"/>
  <c r="H329" i="51"/>
  <c r="G165" i="51"/>
  <c r="H247" i="59"/>
  <c r="I247" i="59"/>
  <c r="I575" i="51"/>
  <c r="H575" i="53"/>
  <c r="G411" i="52"/>
  <c r="I165" i="54"/>
  <c r="G575" i="51"/>
  <c r="H165" i="51"/>
  <c r="I493" i="58"/>
  <c r="G329" i="53"/>
  <c r="I411" i="56"/>
  <c r="I247" i="52"/>
  <c r="H575" i="55"/>
  <c r="I83" i="56"/>
  <c r="H493" i="56"/>
  <c r="I329" i="52"/>
  <c r="H247" i="54"/>
  <c r="H165" i="58"/>
  <c r="I165" i="53"/>
  <c r="H575" i="51"/>
  <c r="I493" i="56"/>
  <c r="G493" i="51"/>
  <c r="I493" i="52"/>
  <c r="G165" i="50"/>
  <c r="I329" i="53"/>
  <c r="I247" i="54"/>
  <c r="I329" i="54"/>
  <c r="I83" i="53"/>
  <c r="I329" i="51"/>
  <c r="H83" i="52"/>
  <c r="I83" i="51"/>
  <c r="I493" i="57"/>
  <c r="I493" i="51"/>
  <c r="G575" i="58"/>
  <c r="G493" i="59"/>
  <c r="G247" i="56"/>
  <c r="I493" i="54"/>
  <c r="G329" i="50"/>
  <c r="I329" i="58"/>
  <c r="G329" i="54"/>
  <c r="I493" i="55"/>
  <c r="I575" i="59"/>
  <c r="H411" i="56"/>
  <c r="H247" i="52"/>
  <c r="I329" i="56"/>
  <c r="H247" i="56"/>
  <c r="G165" i="56"/>
  <c r="I575" i="57"/>
  <c r="G83" i="53"/>
  <c r="H493" i="53"/>
  <c r="I247" i="53"/>
  <c r="H329" i="53"/>
  <c r="H411" i="55"/>
  <c r="I165" i="58"/>
  <c r="I329" i="50"/>
  <c r="G247" i="57"/>
  <c r="H83" i="56"/>
  <c r="I411" i="51"/>
  <c r="I329" i="57"/>
  <c r="I329" i="59"/>
  <c r="H83" i="53"/>
  <c r="I411" i="53"/>
  <c r="I165" i="51"/>
  <c r="G165" i="53"/>
  <c r="G575" i="59"/>
  <c r="G411" i="51"/>
  <c r="G83" i="51"/>
  <c r="G493" i="54"/>
  <c r="G329" i="51"/>
  <c r="I247" i="57"/>
  <c r="G493" i="52"/>
  <c r="H493" i="57"/>
  <c r="I165" i="55"/>
  <c r="H165" i="54"/>
  <c r="G329" i="57"/>
  <c r="I247" i="51"/>
  <c r="G165" i="52"/>
  <c r="I83" i="54"/>
  <c r="H411" i="52"/>
  <c r="G493" i="56"/>
  <c r="H165" i="55"/>
  <c r="I247" i="50"/>
  <c r="G329" i="58"/>
  <c r="G575" i="54"/>
  <c r="I83" i="50"/>
  <c r="H411" i="57"/>
  <c r="G247" i="54"/>
  <c r="G247" i="59"/>
  <c r="I411" i="50"/>
  <c r="I411" i="52"/>
  <c r="H575" i="59"/>
  <c r="I247" i="58"/>
  <c r="G247" i="53"/>
  <c r="H247" i="50"/>
  <c r="H247" i="51"/>
  <c r="H493" i="50"/>
  <c r="G411" i="56"/>
  <c r="G493" i="55"/>
  <c r="H493" i="54"/>
  <c r="H247" i="58"/>
  <c r="I411" i="59"/>
  <c r="H165" i="56"/>
  <c r="H165" i="50"/>
  <c r="G165" i="58"/>
  <c r="H329" i="57"/>
  <c r="H575" i="50"/>
  <c r="I165" i="57"/>
  <c r="G83" i="54"/>
  <c r="I247" i="56"/>
  <c r="G165" i="55"/>
  <c r="G83" i="57"/>
  <c r="I575" i="54"/>
  <c r="G329" i="59"/>
  <c r="G83" i="56"/>
  <c r="I493" i="59"/>
  <c r="H493" i="59"/>
  <c r="H411" i="51"/>
  <c r="H411" i="54"/>
  <c r="I575" i="56"/>
  <c r="G411" i="57"/>
  <c r="G411" i="50"/>
  <c r="G411" i="54"/>
  <c r="H329" i="54"/>
  <c r="G575" i="53"/>
  <c r="I165" i="56"/>
  <c r="H411" i="53"/>
  <c r="I83" i="55"/>
  <c r="I165" i="52"/>
  <c r="H575" i="54"/>
  <c r="I575" i="53"/>
  <c r="H83" i="59"/>
  <c r="I83" i="57"/>
  <c r="G83" i="55"/>
  <c r="G575" i="52"/>
  <c r="G575" i="56"/>
  <c r="H329" i="52"/>
  <c r="H493" i="55"/>
  <c r="H165" i="53"/>
  <c r="G575" i="55"/>
  <c r="H411" i="59"/>
  <c r="I493" i="50"/>
  <c r="G329" i="56"/>
  <c r="I165" i="50"/>
  <c r="I83" i="59"/>
  <c r="I411" i="57"/>
  <c r="G493" i="58"/>
  <c r="H411" i="50"/>
  <c r="G247" i="52"/>
  <c r="H83" i="50"/>
  <c r="G411" i="59"/>
  <c r="I575" i="50"/>
  <c r="H493" i="51"/>
  <c r="G83" i="59"/>
  <c r="I575" i="52"/>
  <c r="G493" i="57"/>
  <c r="H247" i="53"/>
  <c r="G83" i="52"/>
  <c r="H165" i="57"/>
  <c r="I329" i="55"/>
  <c r="H575" i="57"/>
  <c r="H247" i="57"/>
  <c r="G411" i="58"/>
  <c r="I575" i="55"/>
  <c r="G329" i="52"/>
  <c r="H493" i="58"/>
  <c r="H329" i="59"/>
  <c r="H493" i="52"/>
  <c r="G575" i="50"/>
  <c r="H329" i="58"/>
  <c r="H165" i="59"/>
  <c r="G493" i="50"/>
  <c r="I493" i="53"/>
  <c r="I575" i="58"/>
  <c r="H411" i="58"/>
  <c r="G83" i="58"/>
  <c r="G411" i="53"/>
  <c r="H83" i="51"/>
  <c r="H575" i="52"/>
  <c r="G247" i="50"/>
  <c r="H165" i="52"/>
  <c r="G247" i="58"/>
  <c r="G163" i="50"/>
  <c r="H491" i="54"/>
  <c r="H573" i="55"/>
  <c r="I81" i="50"/>
  <c r="H491" i="58"/>
  <c r="G81" i="56"/>
  <c r="I573" i="59"/>
  <c r="I163" i="52"/>
  <c r="H491" i="59"/>
  <c r="H81" i="55"/>
  <c r="G409" i="50"/>
  <c r="G409" i="57"/>
  <c r="H245" i="54"/>
  <c r="H573" i="53"/>
  <c r="G327" i="59"/>
  <c r="G573" i="55"/>
  <c r="G163" i="55"/>
  <c r="H409" i="57"/>
  <c r="G163" i="54"/>
  <c r="G327" i="58"/>
  <c r="I491" i="59"/>
  <c r="I573" i="50"/>
  <c r="H245" i="53"/>
  <c r="H573" i="56"/>
  <c r="G163" i="53"/>
  <c r="I409" i="54"/>
  <c r="I81" i="59"/>
  <c r="I491" i="51"/>
  <c r="G491" i="57"/>
  <c r="H409" i="55"/>
  <c r="I409" i="50"/>
  <c r="G573" i="53"/>
  <c r="G491" i="59"/>
  <c r="I573" i="56"/>
  <c r="I573" i="53"/>
  <c r="G245" i="53"/>
  <c r="H409" i="56"/>
  <c r="I81" i="55"/>
  <c r="H573" i="51"/>
  <c r="I409" i="51"/>
  <c r="H573" i="54"/>
  <c r="H491" i="51"/>
  <c r="I163" i="58"/>
  <c r="H81" i="59"/>
  <c r="G409" i="51"/>
  <c r="I81" i="57"/>
  <c r="H327" i="56"/>
  <c r="G327" i="52"/>
  <c r="G245" i="55"/>
  <c r="I327" i="57"/>
  <c r="G81" i="53"/>
  <c r="G409" i="56"/>
  <c r="G409" i="53"/>
  <c r="H409" i="51"/>
  <c r="I81" i="56"/>
  <c r="G81" i="51"/>
  <c r="I245" i="58"/>
  <c r="I245" i="56"/>
  <c r="H163" i="56"/>
  <c r="I163" i="54"/>
  <c r="I245" i="51"/>
  <c r="G245" i="59"/>
  <c r="G573" i="59"/>
  <c r="I81" i="54"/>
  <c r="H163" i="50"/>
  <c r="I573" i="57"/>
  <c r="G327" i="55"/>
  <c r="I573" i="52"/>
  <c r="H81" i="56"/>
  <c r="I163" i="51"/>
  <c r="I81" i="52"/>
  <c r="G245" i="50"/>
  <c r="H163" i="52"/>
  <c r="H245" i="52"/>
  <c r="G163" i="57"/>
  <c r="I573" i="58"/>
  <c r="H573" i="57"/>
  <c r="G81" i="58"/>
  <c r="G409" i="52"/>
  <c r="I491" i="53"/>
  <c r="I245" i="53"/>
  <c r="H245" i="56"/>
  <c r="I163" i="50"/>
  <c r="G81" i="52"/>
  <c r="G163" i="58"/>
  <c r="H245" i="57"/>
  <c r="H491" i="52"/>
  <c r="G81" i="55"/>
  <c r="H327" i="50"/>
  <c r="I81" i="58"/>
  <c r="H409" i="58"/>
  <c r="I409" i="58"/>
  <c r="G327" i="51"/>
  <c r="I245" i="52"/>
  <c r="I409" i="52"/>
  <c r="I491" i="54"/>
  <c r="G327" i="57"/>
  <c r="I245" i="50"/>
  <c r="I327" i="59"/>
  <c r="I573" i="51"/>
  <c r="H573" i="59"/>
  <c r="H409" i="53"/>
  <c r="I491" i="56"/>
  <c r="I409" i="53"/>
  <c r="H245" i="50"/>
  <c r="I491" i="58"/>
  <c r="H409" i="59"/>
  <c r="G491" i="52"/>
  <c r="H491" i="55"/>
  <c r="H327" i="54"/>
  <c r="H491" i="56"/>
  <c r="G573" i="50"/>
  <c r="G163" i="56"/>
  <c r="G409" i="54"/>
  <c r="I573" i="54"/>
  <c r="I327" i="54"/>
  <c r="I163" i="56"/>
  <c r="G409" i="55"/>
  <c r="H81" i="52"/>
  <c r="H245" i="58"/>
  <c r="G327" i="54"/>
  <c r="G245" i="54"/>
  <c r="H491" i="57"/>
  <c r="G163" i="59"/>
  <c r="G491" i="56"/>
  <c r="G327" i="50"/>
  <c r="H327" i="57"/>
  <c r="H327" i="51"/>
  <c r="H81" i="53"/>
  <c r="G491" i="53"/>
  <c r="H163" i="54"/>
  <c r="H163" i="53"/>
  <c r="G163" i="52"/>
  <c r="H491" i="50"/>
  <c r="H245" i="55"/>
  <c r="G491" i="50"/>
  <c r="G163" i="51"/>
  <c r="G573" i="57"/>
  <c r="I327" i="53"/>
  <c r="G81" i="54"/>
  <c r="H245" i="59"/>
  <c r="H573" i="50"/>
  <c r="G245" i="56"/>
  <c r="I409" i="55"/>
  <c r="I409" i="57"/>
  <c r="G573" i="54"/>
  <c r="I327" i="51"/>
  <c r="I409" i="59"/>
  <c r="G245" i="51"/>
  <c r="G491" i="55"/>
  <c r="H81" i="54"/>
  <c r="H163" i="58"/>
  <c r="I573" i="55"/>
  <c r="G573" i="51"/>
  <c r="H573" i="52"/>
  <c r="I163" i="53"/>
  <c r="G245" i="52"/>
  <c r="H163" i="59"/>
  <c r="I245" i="57"/>
  <c r="I491" i="50"/>
  <c r="G409" i="58"/>
  <c r="I491" i="52"/>
  <c r="G573" i="52"/>
  <c r="H81" i="58"/>
  <c r="G245" i="57"/>
  <c r="H163" i="55"/>
  <c r="I327" i="52"/>
  <c r="G491" i="51"/>
  <c r="G573" i="58"/>
  <c r="G81" i="57"/>
  <c r="G81" i="50"/>
  <c r="H163" i="51"/>
  <c r="H327" i="59"/>
  <c r="I81" i="51"/>
  <c r="H573" i="58"/>
  <c r="I163" i="55"/>
  <c r="I327" i="50"/>
  <c r="G81" i="59"/>
  <c r="I245" i="54"/>
  <c r="H163" i="57"/>
  <c r="I409" i="56"/>
  <c r="H409" i="50"/>
  <c r="I163" i="59"/>
  <c r="I81" i="53"/>
  <c r="I245" i="59"/>
  <c r="G573" i="56"/>
  <c r="G409" i="59"/>
  <c r="H327" i="55"/>
  <c r="G327" i="53"/>
  <c r="H245" i="51"/>
  <c r="H81" i="50"/>
  <c r="I327" i="58"/>
  <c r="I327" i="55"/>
  <c r="G491" i="58"/>
  <c r="H409" i="52"/>
  <c r="I491" i="57"/>
  <c r="H409" i="54"/>
  <c r="H81" i="57"/>
  <c r="I491" i="55"/>
  <c r="H327" i="58"/>
  <c r="H81" i="51"/>
  <c r="H491" i="53"/>
  <c r="G327" i="56"/>
  <c r="G245" i="58"/>
  <c r="I245" i="55"/>
  <c r="H327" i="53"/>
  <c r="H327" i="52"/>
  <c r="G491" i="54"/>
  <c r="I163" i="57"/>
  <c r="I327" i="56"/>
  <c r="I149" i="47"/>
  <c r="I67" i="47"/>
  <c r="G231" i="47"/>
  <c r="I395" i="49"/>
  <c r="G149" i="47"/>
  <c r="H559" i="47"/>
  <c r="G477" i="49"/>
  <c r="I559" i="49"/>
  <c r="I231" i="47"/>
  <c r="H149" i="49"/>
  <c r="I313" i="49"/>
  <c r="H395" i="47"/>
  <c r="G67" i="47"/>
  <c r="G395" i="49"/>
  <c r="H231" i="47"/>
  <c r="G149" i="49"/>
  <c r="I477" i="49"/>
  <c r="H395" i="49"/>
  <c r="I559" i="47"/>
  <c r="H149" i="47"/>
  <c r="H477" i="49"/>
  <c r="H477" i="47"/>
  <c r="G313" i="49"/>
  <c r="H313" i="47"/>
  <c r="H313" i="49"/>
  <c r="I149" i="49"/>
  <c r="G395" i="47"/>
  <c r="H67" i="49"/>
  <c r="G231" i="49"/>
  <c r="I67" i="49"/>
  <c r="I313" i="47"/>
  <c r="G313" i="47"/>
  <c r="H67" i="47"/>
  <c r="I477" i="47"/>
  <c r="G559" i="49"/>
  <c r="I231" i="49"/>
  <c r="G67" i="49"/>
  <c r="I395" i="47"/>
  <c r="H231" i="49"/>
  <c r="G477" i="47"/>
  <c r="H559" i="49"/>
  <c r="G559" i="47"/>
  <c r="G384" i="49"/>
  <c r="I302" i="47"/>
  <c r="I220" i="49"/>
  <c r="H220" i="47"/>
  <c r="I302" i="49"/>
  <c r="G138" i="49"/>
  <c r="G384" i="47"/>
  <c r="G220" i="47"/>
  <c r="I384" i="49"/>
  <c r="I466" i="49"/>
  <c r="H384" i="49"/>
  <c r="H466" i="49"/>
  <c r="H138" i="47"/>
  <c r="I138" i="47"/>
  <c r="I56" i="49"/>
  <c r="G302" i="47"/>
  <c r="G548" i="49"/>
  <c r="H548" i="47"/>
  <c r="H220" i="49"/>
  <c r="H302" i="49"/>
  <c r="G466" i="49"/>
  <c r="G56" i="49"/>
  <c r="H466" i="47"/>
  <c r="G302" i="49"/>
  <c r="H384" i="47"/>
  <c r="G466" i="47"/>
  <c r="I466" i="47"/>
  <c r="I548" i="49"/>
  <c r="H548" i="49"/>
  <c r="I56" i="47"/>
  <c r="H56" i="49"/>
  <c r="G138" i="47"/>
  <c r="G548" i="47"/>
  <c r="I138" i="49"/>
  <c r="G220" i="49"/>
  <c r="H302" i="47"/>
  <c r="H56" i="47"/>
  <c r="I220" i="47"/>
  <c r="G56" i="47"/>
  <c r="H138" i="49"/>
  <c r="I548" i="47"/>
  <c r="I384" i="47"/>
  <c r="I572" i="47"/>
  <c r="G80" i="49"/>
  <c r="I490" i="49"/>
  <c r="I244" i="47"/>
  <c r="I162" i="49"/>
  <c r="H408" i="47"/>
  <c r="I326" i="49"/>
  <c r="G244" i="49"/>
  <c r="G408" i="49"/>
  <c r="H572" i="49"/>
  <c r="H490" i="49"/>
  <c r="H572" i="47"/>
  <c r="I408" i="49"/>
  <c r="H80" i="47"/>
  <c r="G490" i="49"/>
  <c r="I408" i="47"/>
  <c r="I80" i="47"/>
  <c r="H162" i="47"/>
  <c r="G326" i="47"/>
  <c r="I80" i="49"/>
  <c r="H80" i="49"/>
  <c r="H162" i="49"/>
  <c r="I490" i="47"/>
  <c r="H490" i="47"/>
  <c r="H326" i="47"/>
  <c r="H244" i="49"/>
  <c r="I244" i="49"/>
  <c r="G326" i="49"/>
  <c r="G162" i="49"/>
  <c r="G572" i="49"/>
  <c r="I326" i="47"/>
  <c r="G162" i="47"/>
  <c r="I572" i="49"/>
  <c r="H408" i="49"/>
  <c r="G572" i="47"/>
  <c r="I162" i="47"/>
  <c r="G80" i="47"/>
  <c r="H244" i="47"/>
  <c r="G408" i="47"/>
  <c r="G490" i="47"/>
  <c r="H326" i="49"/>
  <c r="G244" i="47"/>
  <c r="I317" i="47"/>
  <c r="H481" i="49"/>
  <c r="H563" i="49"/>
  <c r="H71" i="49"/>
  <c r="G563" i="47"/>
  <c r="I399" i="49"/>
  <c r="H317" i="47"/>
  <c r="I235" i="49"/>
  <c r="H399" i="49"/>
  <c r="G71" i="47"/>
  <c r="I153" i="49"/>
  <c r="I153" i="47"/>
  <c r="H153" i="47"/>
  <c r="H399" i="47"/>
  <c r="H235" i="49"/>
  <c r="G563" i="49"/>
  <c r="G235" i="47"/>
  <c r="G399" i="49"/>
  <c r="H71" i="47"/>
  <c r="I563" i="49"/>
  <c r="I235" i="47"/>
  <c r="H235" i="47"/>
  <c r="I71" i="47"/>
  <c r="G153" i="47"/>
  <c r="I71" i="49"/>
  <c r="I481" i="49"/>
  <c r="G235" i="49"/>
  <c r="G71" i="49"/>
  <c r="I399" i="47"/>
  <c r="G317" i="47"/>
  <c r="H563" i="47"/>
  <c r="H481" i="47"/>
  <c r="G481" i="47"/>
  <c r="H153" i="49"/>
  <c r="I317" i="49"/>
  <c r="G317" i="49"/>
  <c r="G399" i="47"/>
  <c r="H317" i="49"/>
  <c r="I563" i="47"/>
  <c r="G481" i="49"/>
  <c r="G153" i="49"/>
  <c r="I481" i="47"/>
  <c r="I452" i="49"/>
  <c r="H534" i="49"/>
  <c r="G370" i="47"/>
  <c r="H452" i="47"/>
  <c r="H534" i="47"/>
  <c r="G452" i="47"/>
  <c r="H288" i="49"/>
  <c r="H124" i="49"/>
  <c r="G42" i="49"/>
  <c r="I534" i="47"/>
  <c r="H124" i="47"/>
  <c r="G534" i="49"/>
  <c r="I124" i="47"/>
  <c r="H452" i="49"/>
  <c r="I288" i="47"/>
  <c r="G124" i="47"/>
  <c r="I42" i="47"/>
  <c r="I534" i="49"/>
  <c r="G370" i="49"/>
  <c r="G288" i="47"/>
  <c r="I124" i="49"/>
  <c r="I206" i="47"/>
  <c r="G206" i="49"/>
  <c r="H206" i="47"/>
  <c r="G124" i="49"/>
  <c r="H370" i="49"/>
  <c r="I370" i="47"/>
  <c r="H42" i="47"/>
  <c r="I206" i="49"/>
  <c r="G452" i="49"/>
  <c r="I370" i="49"/>
  <c r="G288" i="49"/>
  <c r="I288" i="49"/>
  <c r="H370" i="47"/>
  <c r="G206" i="47"/>
  <c r="H288" i="47"/>
  <c r="G534" i="47"/>
  <c r="I42" i="49"/>
  <c r="G42" i="47"/>
  <c r="I452" i="47"/>
  <c r="H206" i="49"/>
  <c r="H42" i="49"/>
  <c r="H160" i="61"/>
  <c r="G406" i="61"/>
  <c r="F78" i="61"/>
  <c r="G160" i="61"/>
  <c r="H734" i="61"/>
  <c r="H898" i="61"/>
  <c r="F324" i="61"/>
  <c r="H324" i="61"/>
  <c r="G734" i="61"/>
  <c r="F406" i="61"/>
  <c r="G652" i="61"/>
  <c r="G324" i="61"/>
  <c r="F734" i="61"/>
  <c r="H242" i="61"/>
  <c r="F652" i="61"/>
  <c r="G570" i="61"/>
  <c r="H652" i="61"/>
  <c r="G488" i="61"/>
  <c r="F816" i="61"/>
  <c r="F488" i="61"/>
  <c r="G242" i="61"/>
  <c r="H406" i="61"/>
  <c r="G898" i="61"/>
  <c r="G816" i="61"/>
  <c r="H570" i="61"/>
  <c r="F242" i="61"/>
  <c r="G78" i="61"/>
  <c r="F570" i="61"/>
  <c r="H816" i="61"/>
  <c r="H78" i="61"/>
  <c r="H488" i="61"/>
  <c r="F160" i="61"/>
  <c r="F898" i="61"/>
  <c r="I542" i="48"/>
  <c r="G132" i="48"/>
  <c r="G214" i="48"/>
  <c r="H460" i="48"/>
  <c r="H214" i="48"/>
  <c r="I378" i="48"/>
  <c r="H296" i="48"/>
  <c r="G542" i="48"/>
  <c r="I50" i="48"/>
  <c r="H542" i="48"/>
  <c r="I460" i="48"/>
  <c r="G50" i="48"/>
  <c r="G378" i="48"/>
  <c r="I132" i="48"/>
  <c r="G296" i="48"/>
  <c r="H132" i="48"/>
  <c r="H378" i="48"/>
  <c r="I214" i="48"/>
  <c r="H50" i="48"/>
  <c r="I296" i="48"/>
  <c r="G460" i="48"/>
  <c r="G1384" i="42"/>
  <c r="H1712" i="42"/>
  <c r="I1384" i="42"/>
  <c r="G1958" i="42"/>
  <c r="H1794" i="42"/>
  <c r="H1876" i="42"/>
  <c r="H2040" i="42"/>
  <c r="I1548" i="42"/>
  <c r="I1630" i="42"/>
  <c r="I1302" i="42"/>
  <c r="G1712" i="42"/>
  <c r="G1548" i="42"/>
  <c r="I1958" i="42"/>
  <c r="I2040" i="42"/>
  <c r="G1302" i="42"/>
  <c r="G1466" i="42"/>
  <c r="I1794" i="42"/>
  <c r="H1958" i="42"/>
  <c r="G1794" i="42"/>
  <c r="G1630" i="42"/>
  <c r="H1548" i="42"/>
  <c r="H1302" i="42"/>
  <c r="G2040" i="42"/>
  <c r="I1712" i="42"/>
  <c r="H1630" i="42"/>
  <c r="I1876" i="42"/>
  <c r="G1876" i="42"/>
  <c r="H1466" i="42"/>
  <c r="H1384" i="42"/>
  <c r="I1466" i="42"/>
  <c r="H21" i="61"/>
  <c r="F841" i="61"/>
  <c r="G595" i="61"/>
  <c r="F513" i="61"/>
  <c r="F103" i="61"/>
  <c r="H595" i="61"/>
  <c r="G267" i="61"/>
  <c r="G841" i="61"/>
  <c r="H267" i="61"/>
  <c r="F185" i="61"/>
  <c r="H759" i="61"/>
  <c r="F431" i="61"/>
  <c r="G185" i="61"/>
  <c r="H431" i="61"/>
  <c r="F267" i="61"/>
  <c r="G513" i="61"/>
  <c r="H349" i="61"/>
  <c r="G103" i="61"/>
  <c r="G677" i="61"/>
  <c r="H841" i="61"/>
  <c r="H103" i="61"/>
  <c r="H185" i="61"/>
  <c r="G21" i="61"/>
  <c r="H513" i="61"/>
  <c r="F21" i="61"/>
  <c r="F759" i="61"/>
  <c r="F677" i="61"/>
  <c r="G759" i="61"/>
  <c r="F349" i="61"/>
  <c r="F595" i="61"/>
  <c r="G349" i="61"/>
  <c r="G431" i="61"/>
  <c r="H677" i="61"/>
  <c r="I370" i="48"/>
  <c r="H534" i="48"/>
  <c r="I42" i="48"/>
  <c r="H42" i="48"/>
  <c r="H124" i="48"/>
  <c r="G288" i="48"/>
  <c r="G370" i="48"/>
  <c r="H288" i="48"/>
  <c r="H206" i="48"/>
  <c r="G534" i="48"/>
  <c r="G206" i="48"/>
  <c r="I452" i="48"/>
  <c r="I288" i="48"/>
  <c r="G42" i="48"/>
  <c r="G452" i="48"/>
  <c r="I206" i="48"/>
  <c r="I124" i="48"/>
  <c r="H452" i="48"/>
  <c r="G124" i="48"/>
  <c r="I534" i="48"/>
  <c r="H370" i="48"/>
  <c r="I446" i="49"/>
  <c r="H364" i="47"/>
  <c r="G118" i="49"/>
  <c r="H200" i="49"/>
  <c r="I282" i="49"/>
  <c r="H528" i="49"/>
  <c r="G446" i="49"/>
  <c r="I364" i="47"/>
  <c r="I200" i="47"/>
  <c r="I118" i="49"/>
  <c r="I36" i="49"/>
  <c r="G282" i="49"/>
  <c r="G528" i="47"/>
  <c r="G200" i="49"/>
  <c r="H364" i="49"/>
  <c r="H282" i="47"/>
  <c r="H200" i="47"/>
  <c r="G200" i="47"/>
  <c r="G118" i="47"/>
  <c r="G364" i="49"/>
  <c r="H446" i="49"/>
  <c r="G282" i="47"/>
  <c r="I118" i="47"/>
  <c r="G446" i="47"/>
  <c r="I200" i="49"/>
  <c r="G528" i="49"/>
  <c r="H282" i="49"/>
  <c r="G36" i="47"/>
  <c r="H36" i="49"/>
  <c r="H446" i="47"/>
  <c r="H36" i="47"/>
  <c r="I36" i="47"/>
  <c r="I528" i="49"/>
  <c r="I446" i="47"/>
  <c r="H118" i="49"/>
  <c r="H528" i="47"/>
  <c r="I528" i="47"/>
  <c r="H118" i="47"/>
  <c r="I282" i="47"/>
  <c r="G364" i="47"/>
  <c r="I364" i="49"/>
  <c r="G36" i="49"/>
  <c r="G356" i="58"/>
  <c r="I28" i="53"/>
  <c r="H192" i="56"/>
  <c r="H110" i="58"/>
  <c r="G192" i="55"/>
  <c r="I192" i="52"/>
  <c r="H438" i="53"/>
  <c r="H192" i="52"/>
  <c r="G356" i="56"/>
  <c r="G110" i="56"/>
  <c r="I110" i="59"/>
  <c r="G438" i="55"/>
  <c r="G274" i="55"/>
  <c r="G110" i="55"/>
  <c r="H356" i="52"/>
  <c r="I438" i="59"/>
  <c r="G28" i="51"/>
  <c r="I28" i="57"/>
  <c r="G192" i="53"/>
  <c r="I520" i="51"/>
  <c r="G192" i="50"/>
  <c r="I192" i="53"/>
  <c r="H520" i="50"/>
  <c r="I192" i="50"/>
  <c r="H274" i="53"/>
  <c r="H520" i="58"/>
  <c r="G356" i="55"/>
  <c r="I520" i="50"/>
  <c r="G356" i="57"/>
  <c r="I110" i="56"/>
  <c r="I438" i="55"/>
  <c r="G438" i="51"/>
  <c r="H110" i="55"/>
  <c r="I438" i="51"/>
  <c r="G438" i="52"/>
  <c r="H28" i="55"/>
  <c r="G28" i="58"/>
  <c r="H356" i="51"/>
  <c r="H438" i="54"/>
  <c r="G356" i="50"/>
  <c r="I192" i="58"/>
  <c r="I356" i="59"/>
  <c r="H520" i="55"/>
  <c r="G192" i="58"/>
  <c r="I28" i="58"/>
  <c r="G28" i="50"/>
  <c r="I438" i="54"/>
  <c r="H438" i="57"/>
  <c r="G28" i="59"/>
  <c r="I110" i="57"/>
  <c r="I356" i="55"/>
  <c r="I274" i="52"/>
  <c r="G520" i="56"/>
  <c r="G520" i="59"/>
  <c r="H520" i="52"/>
  <c r="I520" i="56"/>
  <c r="G438" i="54"/>
  <c r="I520" i="58"/>
  <c r="I110" i="58"/>
  <c r="G110" i="50"/>
  <c r="I28" i="54"/>
  <c r="H520" i="54"/>
  <c r="H356" i="53"/>
  <c r="H28" i="56"/>
  <c r="I356" i="58"/>
  <c r="G110" i="52"/>
  <c r="H110" i="56"/>
  <c r="G274" i="50"/>
  <c r="H192" i="53"/>
  <c r="H438" i="58"/>
  <c r="I356" i="57"/>
  <c r="I520" i="59"/>
  <c r="I192" i="56"/>
  <c r="I520" i="54"/>
  <c r="H438" i="52"/>
  <c r="G438" i="59"/>
  <c r="I28" i="56"/>
  <c r="H274" i="56"/>
  <c r="H438" i="55"/>
  <c r="H274" i="58"/>
  <c r="H356" i="59"/>
  <c r="H274" i="57"/>
  <c r="I520" i="55"/>
  <c r="I28" i="51"/>
  <c r="I28" i="55"/>
  <c r="G438" i="53"/>
  <c r="H192" i="51"/>
  <c r="G356" i="59"/>
  <c r="H192" i="59"/>
  <c r="I110" i="51"/>
  <c r="G356" i="51"/>
  <c r="G192" i="56"/>
  <c r="H520" i="51"/>
  <c r="I274" i="58"/>
  <c r="I274" i="50"/>
  <c r="I192" i="59"/>
  <c r="H274" i="52"/>
  <c r="H192" i="58"/>
  <c r="I192" i="54"/>
  <c r="G356" i="52"/>
  <c r="G28" i="55"/>
  <c r="I110" i="50"/>
  <c r="I274" i="54"/>
  <c r="I438" i="53"/>
  <c r="I110" i="53"/>
  <c r="H356" i="57"/>
  <c r="I438" i="50"/>
  <c r="G274" i="54"/>
  <c r="G520" i="53"/>
  <c r="I356" i="51"/>
  <c r="G274" i="52"/>
  <c r="G274" i="57"/>
  <c r="H110" i="54"/>
  <c r="H110" i="52"/>
  <c r="H192" i="57"/>
  <c r="H192" i="55"/>
  <c r="I110" i="55"/>
  <c r="H28" i="59"/>
  <c r="I274" i="55"/>
  <c r="G110" i="57"/>
  <c r="G274" i="59"/>
  <c r="I28" i="59"/>
  <c r="G28" i="56"/>
  <c r="I274" i="53"/>
  <c r="H28" i="51"/>
  <c r="G520" i="55"/>
  <c r="G520" i="50"/>
  <c r="I356" i="54"/>
  <c r="G110" i="53"/>
  <c r="G28" i="57"/>
  <c r="H356" i="56"/>
  <c r="G28" i="54"/>
  <c r="I192" i="51"/>
  <c r="G192" i="54"/>
  <c r="H28" i="50"/>
  <c r="I274" i="59"/>
  <c r="G438" i="50"/>
  <c r="H274" i="54"/>
  <c r="G192" i="57"/>
  <c r="H520" i="53"/>
  <c r="G110" i="54"/>
  <c r="H110" i="51"/>
  <c r="H438" i="51"/>
  <c r="I192" i="55"/>
  <c r="H356" i="58"/>
  <c r="G28" i="53"/>
  <c r="H356" i="55"/>
  <c r="I438" i="57"/>
  <c r="I438" i="56"/>
  <c r="H110" i="53"/>
  <c r="H438" i="56"/>
  <c r="I274" i="57"/>
  <c r="G520" i="51"/>
  <c r="H28" i="52"/>
  <c r="G274" i="51"/>
  <c r="H28" i="58"/>
  <c r="H110" i="57"/>
  <c r="G192" i="52"/>
  <c r="I28" i="50"/>
  <c r="I356" i="50"/>
  <c r="H110" i="50"/>
  <c r="H274" i="50"/>
  <c r="H438" i="50"/>
  <c r="I192" i="57"/>
  <c r="G520" i="58"/>
  <c r="H28" i="53"/>
  <c r="H192" i="54"/>
  <c r="G192" i="51"/>
  <c r="G110" i="58"/>
  <c r="H274" i="59"/>
  <c r="H110" i="59"/>
  <c r="H274" i="51"/>
  <c r="G110" i="59"/>
  <c r="G110" i="51"/>
  <c r="H520" i="57"/>
  <c r="I356" i="56"/>
  <c r="H356" i="50"/>
  <c r="G274" i="58"/>
  <c r="G438" i="56"/>
  <c r="I110" i="54"/>
  <c r="G192" i="59"/>
  <c r="I520" i="53"/>
  <c r="I110" i="52"/>
  <c r="H28" i="57"/>
  <c r="I438" i="58"/>
  <c r="I274" i="51"/>
  <c r="H520" i="59"/>
  <c r="G274" i="56"/>
  <c r="I356" i="53"/>
  <c r="I520" i="52"/>
  <c r="I356" i="52"/>
  <c r="G520" i="57"/>
  <c r="H520" i="56"/>
  <c r="G274" i="53"/>
  <c r="H192" i="50"/>
  <c r="I438" i="52"/>
  <c r="G438" i="58"/>
  <c r="G520" i="52"/>
  <c r="I274" i="56"/>
  <c r="H274" i="55"/>
  <c r="G28" i="52"/>
  <c r="G356" i="53"/>
  <c r="H356" i="54"/>
  <c r="I28" i="52"/>
  <c r="I520" i="57"/>
  <c r="G438" i="57"/>
  <c r="G356" i="54"/>
  <c r="H438" i="59"/>
  <c r="G520" i="54"/>
  <c r="H28" i="54"/>
  <c r="H10" i="57"/>
  <c r="I502" i="53"/>
  <c r="G420" i="57"/>
  <c r="I338" i="50"/>
  <c r="G10" i="58"/>
  <c r="I338" i="59"/>
  <c r="G420" i="54"/>
  <c r="H502" i="51"/>
  <c r="H338" i="55"/>
  <c r="H338" i="50"/>
  <c r="G92" i="50"/>
  <c r="H256" i="51"/>
  <c r="H92" i="52"/>
  <c r="I338" i="52"/>
  <c r="H502" i="50"/>
  <c r="H420" i="53"/>
  <c r="H338" i="59"/>
  <c r="H256" i="54"/>
  <c r="H10" i="54"/>
  <c r="I502" i="59"/>
  <c r="I256" i="57"/>
  <c r="G338" i="57"/>
  <c r="I420" i="50"/>
  <c r="G420" i="53"/>
  <c r="G338" i="53"/>
  <c r="I338" i="57"/>
  <c r="G338" i="54"/>
  <c r="G502" i="52"/>
  <c r="G92" i="54"/>
  <c r="H338" i="53"/>
  <c r="H502" i="56"/>
  <c r="H420" i="52"/>
  <c r="H92" i="57"/>
  <c r="H338" i="58"/>
  <c r="H174" i="51"/>
  <c r="H92" i="58"/>
  <c r="I502" i="56"/>
  <c r="I92" i="57"/>
  <c r="I174" i="56"/>
  <c r="H502" i="59"/>
  <c r="G502" i="58"/>
  <c r="I420" i="58"/>
  <c r="G420" i="59"/>
  <c r="H420" i="54"/>
  <c r="H502" i="55"/>
  <c r="G256" i="56"/>
  <c r="I174" i="54"/>
  <c r="H174" i="53"/>
  <c r="I256" i="53"/>
  <c r="G256" i="50"/>
  <c r="I92" i="59"/>
  <c r="G10" i="53"/>
  <c r="G502" i="51"/>
  <c r="G420" i="56"/>
  <c r="I256" i="55"/>
  <c r="H10" i="58"/>
  <c r="G174" i="59"/>
  <c r="I502" i="52"/>
  <c r="I174" i="50"/>
  <c r="H10" i="55"/>
  <c r="G502" i="53"/>
  <c r="G338" i="59"/>
  <c r="G338" i="58"/>
  <c r="I338" i="56"/>
  <c r="I420" i="53"/>
  <c r="I92" i="55"/>
  <c r="I420" i="51"/>
  <c r="H420" i="55"/>
  <c r="I256" i="50"/>
  <c r="H10" i="51"/>
  <c r="H502" i="53"/>
  <c r="G256" i="54"/>
  <c r="H502" i="57"/>
  <c r="I174" i="52"/>
  <c r="I502" i="50"/>
  <c r="I92" i="50"/>
  <c r="H338" i="57"/>
  <c r="I174" i="57"/>
  <c r="H92" i="55"/>
  <c r="G10" i="54"/>
  <c r="G92" i="52"/>
  <c r="I92" i="54"/>
  <c r="H10" i="53"/>
  <c r="G256" i="59"/>
  <c r="I502" i="51"/>
  <c r="H420" i="57"/>
  <c r="H174" i="52"/>
  <c r="H10" i="52"/>
  <c r="I338" i="53"/>
  <c r="I256" i="54"/>
  <c r="H92" i="50"/>
  <c r="G174" i="54"/>
  <c r="G10" i="56"/>
  <c r="G338" i="51"/>
  <c r="G92" i="58"/>
  <c r="H92" i="51"/>
  <c r="I92" i="58"/>
  <c r="G502" i="55"/>
  <c r="I256" i="56"/>
  <c r="G174" i="50"/>
  <c r="H256" i="56"/>
  <c r="G420" i="50"/>
  <c r="G502" i="56"/>
  <c r="I420" i="55"/>
  <c r="G174" i="57"/>
  <c r="H174" i="59"/>
  <c r="G92" i="56"/>
  <c r="G174" i="58"/>
  <c r="I420" i="56"/>
  <c r="I338" i="58"/>
  <c r="I10" i="56"/>
  <c r="G256" i="51"/>
  <c r="G502" i="54"/>
  <c r="I256" i="59"/>
  <c r="H10" i="59"/>
  <c r="I502" i="58"/>
  <c r="G92" i="55"/>
  <c r="H174" i="50"/>
  <c r="G174" i="53"/>
  <c r="H338" i="51"/>
  <c r="H256" i="52"/>
  <c r="G10" i="52"/>
  <c r="I502" i="54"/>
  <c r="H256" i="50"/>
  <c r="I10" i="58"/>
  <c r="G420" i="51"/>
  <c r="H502" i="58"/>
  <c r="G338" i="50"/>
  <c r="G256" i="55"/>
  <c r="G174" i="56"/>
  <c r="G174" i="55"/>
  <c r="G256" i="57"/>
  <c r="I174" i="58"/>
  <c r="G174" i="52"/>
  <c r="H92" i="54"/>
  <c r="H256" i="53"/>
  <c r="I256" i="51"/>
  <c r="G338" i="55"/>
  <c r="G256" i="52"/>
  <c r="G10" i="51"/>
  <c r="H420" i="51"/>
  <c r="I92" i="56"/>
  <c r="I338" i="51"/>
  <c r="I10" i="59"/>
  <c r="H256" i="59"/>
  <c r="I174" i="55"/>
  <c r="G338" i="52"/>
  <c r="H174" i="54"/>
  <c r="G420" i="52"/>
  <c r="H10" i="50"/>
  <c r="I174" i="59"/>
  <c r="I338" i="55"/>
  <c r="I10" i="57"/>
  <c r="G10" i="55"/>
  <c r="I502" i="57"/>
  <c r="H338" i="56"/>
  <c r="I420" i="59"/>
  <c r="I420" i="52"/>
  <c r="H420" i="50"/>
  <c r="G420" i="58"/>
  <c r="H10" i="56"/>
  <c r="H92" i="53"/>
  <c r="G502" i="59"/>
  <c r="G420" i="55"/>
  <c r="H92" i="56"/>
  <c r="I10" i="51"/>
  <c r="G338" i="56"/>
  <c r="I502" i="55"/>
  <c r="G502" i="50"/>
  <c r="I10" i="53"/>
  <c r="I10" i="52"/>
  <c r="H420" i="56"/>
  <c r="H174" i="56"/>
  <c r="I420" i="57"/>
  <c r="I92" i="52"/>
  <c r="G174" i="51"/>
  <c r="G10" i="59"/>
  <c r="H174" i="57"/>
  <c r="H420" i="59"/>
  <c r="I256" i="58"/>
  <c r="H338" i="54"/>
  <c r="G92" i="59"/>
  <c r="G92" i="53"/>
  <c r="I92" i="51"/>
  <c r="I10" i="55"/>
  <c r="G256" i="58"/>
  <c r="G10" i="50"/>
  <c r="G92" i="51"/>
  <c r="G10" i="57"/>
  <c r="I338" i="54"/>
  <c r="I174" i="51"/>
  <c r="H92" i="59"/>
  <c r="I10" i="54"/>
  <c r="I174" i="53"/>
  <c r="G502" i="57"/>
  <c r="H502" i="54"/>
  <c r="H256" i="55"/>
  <c r="I420" i="54"/>
  <c r="H256" i="58"/>
  <c r="H256" i="57"/>
  <c r="H174" i="55"/>
  <c r="H502" i="52"/>
  <c r="I10" i="50"/>
  <c r="H174" i="58"/>
  <c r="H420" i="58"/>
  <c r="I92" i="53"/>
  <c r="I256" i="52"/>
  <c r="G92" i="57"/>
  <c r="H338" i="52"/>
  <c r="G256" i="53"/>
  <c r="I1521" i="42"/>
  <c r="G2013" i="42"/>
  <c r="I1439" i="42"/>
  <c r="H1439" i="42"/>
  <c r="I1931" i="42"/>
  <c r="H1685" i="42"/>
  <c r="H2013" i="42"/>
  <c r="H1767" i="42"/>
  <c r="I1849" i="42"/>
  <c r="I1685" i="42"/>
  <c r="G1439" i="42"/>
  <c r="I2013" i="42"/>
  <c r="H1603" i="42"/>
  <c r="H1357" i="42"/>
  <c r="I1767" i="42"/>
  <c r="I1275" i="42"/>
  <c r="G1521" i="42"/>
  <c r="H1521" i="42"/>
  <c r="G1931" i="42"/>
  <c r="I1357" i="42"/>
  <c r="G1685" i="42"/>
  <c r="H1275" i="42"/>
  <c r="I1603" i="42"/>
  <c r="G1603" i="42"/>
  <c r="H1931" i="42"/>
  <c r="H1849" i="42"/>
  <c r="G1275" i="42"/>
  <c r="G1767" i="42"/>
  <c r="G1357" i="42"/>
  <c r="G1849" i="42"/>
  <c r="H289" i="47"/>
  <c r="G535" i="49"/>
  <c r="G43" i="49"/>
  <c r="I453" i="49"/>
  <c r="I125" i="49"/>
  <c r="I453" i="47"/>
  <c r="H125" i="47"/>
  <c r="G371" i="47"/>
  <c r="H207" i="49"/>
  <c r="H371" i="49"/>
  <c r="I289" i="49"/>
  <c r="H453" i="49"/>
  <c r="I535" i="49"/>
  <c r="I289" i="47"/>
  <c r="G371" i="49"/>
  <c r="H43" i="47"/>
  <c r="H125" i="49"/>
  <c r="H43" i="49"/>
  <c r="I207" i="47"/>
  <c r="G453" i="47"/>
  <c r="G289" i="49"/>
  <c r="I371" i="49"/>
  <c r="I207" i="49"/>
  <c r="I43" i="47"/>
  <c r="G207" i="47"/>
  <c r="I125" i="47"/>
  <c r="G207" i="49"/>
  <c r="G453" i="49"/>
  <c r="I371" i="47"/>
  <c r="G125" i="47"/>
  <c r="G125" i="49"/>
  <c r="G289" i="47"/>
  <c r="I535" i="47"/>
  <c r="H453" i="47"/>
  <c r="H289" i="49"/>
  <c r="H371" i="47"/>
  <c r="H535" i="49"/>
  <c r="I43" i="49"/>
  <c r="G43" i="47"/>
  <c r="H207" i="47"/>
  <c r="G535" i="47"/>
  <c r="H535" i="47"/>
  <c r="I1449" i="42"/>
  <c r="I1941" i="42"/>
  <c r="H2023" i="42"/>
  <c r="H1777" i="42"/>
  <c r="G1941" i="42"/>
  <c r="G1777" i="42"/>
  <c r="I1531" i="42"/>
  <c r="H1941" i="42"/>
  <c r="G1285" i="42"/>
  <c r="I1285" i="42"/>
  <c r="H1285" i="42"/>
  <c r="I1859" i="42"/>
  <c r="I2023" i="42"/>
  <c r="I1695" i="42"/>
  <c r="G1531" i="42"/>
  <c r="H1859" i="42"/>
  <c r="G1859" i="42"/>
  <c r="H1695" i="42"/>
  <c r="G1367" i="42"/>
  <c r="G1695" i="42"/>
  <c r="G2023" i="42"/>
  <c r="H1449" i="42"/>
  <c r="G1613" i="42"/>
  <c r="H1613" i="42"/>
  <c r="I1367" i="42"/>
  <c r="H1531" i="42"/>
  <c r="I1613" i="42"/>
  <c r="G1449" i="42"/>
  <c r="I1777" i="42"/>
  <c r="H1367" i="42"/>
  <c r="I157" i="48"/>
  <c r="H239" i="48"/>
  <c r="I239" i="48"/>
  <c r="G485" i="48"/>
  <c r="G239" i="48"/>
  <c r="H403" i="48"/>
  <c r="H157" i="48"/>
  <c r="H485" i="48"/>
  <c r="G321" i="48"/>
  <c r="G75" i="48"/>
  <c r="G403" i="48"/>
  <c r="I321" i="48"/>
  <c r="I403" i="48"/>
  <c r="I485" i="48"/>
  <c r="I75" i="48"/>
  <c r="G567" i="48"/>
  <c r="I567" i="48"/>
  <c r="H75" i="48"/>
  <c r="H321" i="48"/>
  <c r="H567" i="48"/>
  <c r="G157" i="48"/>
  <c r="H310" i="48"/>
  <c r="H556" i="48"/>
  <c r="I392" i="48"/>
  <c r="H392" i="48"/>
  <c r="I228" i="48"/>
  <c r="H474" i="48"/>
  <c r="H228" i="48"/>
  <c r="I310" i="48"/>
  <c r="G556" i="48"/>
  <c r="H64" i="48"/>
  <c r="H146" i="48"/>
  <c r="G228" i="48"/>
  <c r="I146" i="48"/>
  <c r="G64" i="48"/>
  <c r="G392" i="48"/>
  <c r="I474" i="48"/>
  <c r="G146" i="48"/>
  <c r="G310" i="48"/>
  <c r="I556" i="48"/>
  <c r="G474" i="48"/>
  <c r="I64" i="48"/>
  <c r="H1616" i="42"/>
  <c r="I1698" i="42"/>
  <c r="H1944" i="42"/>
  <c r="H1534" i="42"/>
  <c r="H1862" i="42"/>
  <c r="G1452" i="42"/>
  <c r="I1534" i="42"/>
  <c r="H1370" i="42"/>
  <c r="H1288" i="42"/>
  <c r="I2026" i="42"/>
  <c r="I1780" i="42"/>
  <c r="G1534" i="42"/>
  <c r="G1370" i="42"/>
  <c r="H1698" i="42"/>
  <c r="H1452" i="42"/>
  <c r="G1698" i="42"/>
  <c r="G1862" i="42"/>
  <c r="I1862" i="42"/>
  <c r="H1780" i="42"/>
  <c r="I1944" i="42"/>
  <c r="H2026" i="42"/>
  <c r="G1780" i="42"/>
  <c r="I1370" i="42"/>
  <c r="I1288" i="42"/>
  <c r="G2026" i="42"/>
  <c r="I1616" i="42"/>
  <c r="G1616" i="42"/>
  <c r="G1288" i="42"/>
  <c r="I1452" i="42"/>
  <c r="G1944" i="42"/>
  <c r="H443" i="61"/>
  <c r="G443" i="61"/>
  <c r="G525" i="61"/>
  <c r="G689" i="61"/>
  <c r="H525" i="61"/>
  <c r="F853" i="61"/>
  <c r="G115" i="61"/>
  <c r="H853" i="61"/>
  <c r="G197" i="61"/>
  <c r="G361" i="61"/>
  <c r="H115" i="61"/>
  <c r="H361" i="61"/>
  <c r="H197" i="61"/>
  <c r="F115" i="61"/>
  <c r="F361" i="61"/>
  <c r="F33" i="61"/>
  <c r="F443" i="61"/>
  <c r="G33" i="61"/>
  <c r="G279" i="61"/>
  <c r="F607" i="61"/>
  <c r="G853" i="61"/>
  <c r="F279" i="61"/>
  <c r="H689" i="61"/>
  <c r="F525" i="61"/>
  <c r="F771" i="61"/>
  <c r="F197" i="61"/>
  <c r="F689" i="61"/>
  <c r="H279" i="61"/>
  <c r="H771" i="61"/>
  <c r="H607" i="61"/>
  <c r="H33" i="61"/>
  <c r="G771" i="61"/>
  <c r="G607" i="61"/>
  <c r="H231" i="48"/>
  <c r="H395" i="48"/>
  <c r="H559" i="48"/>
  <c r="I231" i="48"/>
  <c r="I395" i="48"/>
  <c r="G477" i="48"/>
  <c r="I313" i="48"/>
  <c r="G395" i="48"/>
  <c r="G313" i="48"/>
  <c r="I559" i="48"/>
  <c r="H149" i="48"/>
  <c r="H313" i="48"/>
  <c r="I477" i="48"/>
  <c r="G149" i="48"/>
  <c r="G67" i="48"/>
  <c r="H67" i="48"/>
  <c r="H477" i="48"/>
  <c r="G559" i="48"/>
  <c r="I67" i="48"/>
  <c r="G231" i="48"/>
  <c r="I149" i="48"/>
  <c r="H475" i="47"/>
  <c r="G65" i="49"/>
  <c r="H311" i="47"/>
  <c r="H557" i="47"/>
  <c r="I229" i="47"/>
  <c r="I393" i="49"/>
  <c r="G311" i="49"/>
  <c r="G557" i="49"/>
  <c r="G475" i="49"/>
  <c r="H65" i="47"/>
  <c r="I475" i="49"/>
  <c r="I311" i="47"/>
  <c r="I393" i="47"/>
  <c r="G475" i="47"/>
  <c r="G229" i="49"/>
  <c r="G393" i="49"/>
  <c r="H229" i="49"/>
  <c r="I557" i="47"/>
  <c r="H147" i="47"/>
  <c r="H557" i="49"/>
  <c r="I147" i="47"/>
  <c r="H393" i="47"/>
  <c r="I311" i="49"/>
  <c r="I229" i="49"/>
  <c r="I147" i="49"/>
  <c r="G311" i="47"/>
  <c r="G147" i="49"/>
  <c r="H311" i="49"/>
  <c r="H393" i="49"/>
  <c r="H147" i="49"/>
  <c r="H65" i="49"/>
  <c r="I65" i="49"/>
  <c r="I65" i="47"/>
  <c r="I557" i="49"/>
  <c r="G229" i="47"/>
  <c r="H475" i="49"/>
  <c r="I475" i="47"/>
  <c r="G147" i="47"/>
  <c r="G557" i="47"/>
  <c r="G65" i="47"/>
  <c r="G393" i="47"/>
  <c r="H229" i="47"/>
  <c r="G61" i="47"/>
  <c r="I553" i="49"/>
  <c r="H471" i="47"/>
  <c r="I61" i="49"/>
  <c r="I225" i="47"/>
  <c r="I471" i="47"/>
  <c r="H61" i="49"/>
  <c r="H61" i="47"/>
  <c r="G389" i="49"/>
  <c r="H143" i="49"/>
  <c r="G225" i="49"/>
  <c r="G61" i="49"/>
  <c r="H225" i="49"/>
  <c r="G143" i="49"/>
  <c r="I471" i="49"/>
  <c r="H225" i="47"/>
  <c r="G553" i="47"/>
  <c r="I143" i="47"/>
  <c r="G225" i="47"/>
  <c r="G471" i="47"/>
  <c r="H307" i="49"/>
  <c r="I143" i="49"/>
  <c r="I225" i="49"/>
  <c r="H307" i="47"/>
  <c r="I553" i="47"/>
  <c r="I389" i="49"/>
  <c r="I307" i="47"/>
  <c r="G471" i="49"/>
  <c r="G143" i="47"/>
  <c r="I389" i="47"/>
  <c r="G307" i="49"/>
  <c r="H143" i="47"/>
  <c r="G553" i="49"/>
  <c r="H389" i="49"/>
  <c r="H553" i="49"/>
  <c r="I61" i="47"/>
  <c r="H471" i="49"/>
  <c r="I307" i="49"/>
  <c r="G389" i="47"/>
  <c r="G307" i="47"/>
  <c r="H553" i="47"/>
  <c r="H389" i="47"/>
  <c r="I373" i="48"/>
  <c r="I455" i="48"/>
  <c r="G373" i="48"/>
  <c r="H455" i="48"/>
  <c r="I209" i="48"/>
  <c r="I291" i="48"/>
  <c r="G537" i="48"/>
  <c r="G455" i="48"/>
  <c r="I127" i="48"/>
  <c r="H209" i="48"/>
  <c r="H373" i="48"/>
  <c r="G291" i="48"/>
  <c r="I45" i="48"/>
  <c r="G45" i="48"/>
  <c r="G209" i="48"/>
  <c r="G127" i="48"/>
  <c r="H291" i="48"/>
  <c r="H537" i="48"/>
  <c r="H45" i="48"/>
  <c r="H127" i="48"/>
  <c r="I537" i="48"/>
  <c r="H38" i="48"/>
  <c r="H284" i="48"/>
  <c r="H366" i="48"/>
  <c r="G284" i="48"/>
  <c r="G120" i="48"/>
  <c r="I530" i="48"/>
  <c r="I202" i="48"/>
  <c r="I120" i="48"/>
  <c r="I38" i="48"/>
  <c r="G366" i="48"/>
  <c r="G202" i="48"/>
  <c r="H120" i="48"/>
  <c r="I284" i="48"/>
  <c r="H530" i="48"/>
  <c r="H448" i="48"/>
  <c r="H202" i="48"/>
  <c r="G38" i="48"/>
  <c r="G448" i="48"/>
  <c r="G530" i="48"/>
  <c r="I448" i="48"/>
  <c r="I366" i="48"/>
  <c r="G2037" i="42"/>
  <c r="I1299" i="42"/>
  <c r="I1627" i="42"/>
  <c r="H1381" i="42"/>
  <c r="H1709" i="42"/>
  <c r="I1709" i="42"/>
  <c r="H1873" i="42"/>
  <c r="H1627" i="42"/>
  <c r="G1381" i="42"/>
  <c r="G1545" i="42"/>
  <c r="G1791" i="42"/>
  <c r="I1955" i="42"/>
  <c r="H1791" i="42"/>
  <c r="I2037" i="42"/>
  <c r="I1873" i="42"/>
  <c r="G1709" i="42"/>
  <c r="H1299" i="42"/>
  <c r="H1545" i="42"/>
  <c r="H1955" i="42"/>
  <c r="I1791" i="42"/>
  <c r="G1627" i="42"/>
  <c r="H2037" i="42"/>
  <c r="I1381" i="42"/>
  <c r="I1463" i="42"/>
  <c r="I1545" i="42"/>
  <c r="G1873" i="42"/>
  <c r="H1463" i="42"/>
  <c r="G1299" i="42"/>
  <c r="G1955" i="42"/>
  <c r="G1463" i="42"/>
  <c r="I1430" i="42"/>
  <c r="G1758" i="42"/>
  <c r="H2004" i="42"/>
  <c r="H1758" i="42"/>
  <c r="I1758" i="42"/>
  <c r="G2004" i="42"/>
  <c r="H1594" i="42"/>
  <c r="G1430" i="42"/>
  <c r="G1676" i="42"/>
  <c r="I1922" i="42"/>
  <c r="I1512" i="42"/>
  <c r="H1430" i="42"/>
  <c r="H1676" i="42"/>
  <c r="G1266" i="42"/>
  <c r="I2004" i="42"/>
  <c r="H1512" i="42"/>
  <c r="I1840" i="42"/>
  <c r="H1266" i="42"/>
  <c r="G1922" i="42"/>
  <c r="G1512" i="42"/>
  <c r="I1348" i="42"/>
  <c r="I1676" i="42"/>
  <c r="G1840" i="42"/>
  <c r="G1348" i="42"/>
  <c r="H1348" i="42"/>
  <c r="I1266" i="42"/>
  <c r="I1594" i="42"/>
  <c r="H1922" i="42"/>
  <c r="H1840" i="42"/>
  <c r="G1594" i="42"/>
  <c r="I1960" i="42"/>
  <c r="G1632" i="42"/>
  <c r="G2042" i="42"/>
  <c r="I1714" i="42"/>
  <c r="G1714" i="42"/>
  <c r="H2042" i="42"/>
  <c r="H1796" i="42"/>
  <c r="G1550" i="42"/>
  <c r="G1796" i="42"/>
  <c r="I2042" i="42"/>
  <c r="I1878" i="42"/>
  <c r="I1796" i="42"/>
  <c r="G1960" i="42"/>
  <c r="H1714" i="42"/>
  <c r="H1632" i="42"/>
  <c r="I1386" i="42"/>
  <c r="H1550" i="42"/>
  <c r="G1468" i="42"/>
  <c r="G1304" i="42"/>
  <c r="I1468" i="42"/>
  <c r="H1386" i="42"/>
  <c r="G1386" i="42"/>
  <c r="H1960" i="42"/>
  <c r="I1304" i="42"/>
  <c r="G1878" i="42"/>
  <c r="I1632" i="42"/>
  <c r="H1304" i="42"/>
  <c r="H1878" i="42"/>
  <c r="I1550" i="42"/>
  <c r="H1468" i="42"/>
  <c r="I134" i="49"/>
  <c r="I380" i="47"/>
  <c r="I298" i="49"/>
  <c r="I298" i="47"/>
  <c r="G544" i="49"/>
  <c r="G52" i="47"/>
  <c r="I216" i="49"/>
  <c r="G216" i="49"/>
  <c r="G134" i="47"/>
  <c r="G298" i="47"/>
  <c r="I52" i="49"/>
  <c r="G380" i="49"/>
  <c r="H380" i="49"/>
  <c r="H134" i="47"/>
  <c r="G134" i="49"/>
  <c r="I544" i="47"/>
  <c r="H52" i="47"/>
  <c r="G52" i="49"/>
  <c r="G216" i="47"/>
  <c r="I134" i="47"/>
  <c r="I380" i="49"/>
  <c r="I462" i="49"/>
  <c r="H462" i="47"/>
  <c r="H298" i="49"/>
  <c r="H462" i="49"/>
  <c r="G462" i="47"/>
  <c r="H544" i="47"/>
  <c r="I544" i="49"/>
  <c r="H134" i="49"/>
  <c r="G544" i="47"/>
  <c r="H544" i="49"/>
  <c r="G298" i="49"/>
  <c r="H380" i="47"/>
  <c r="I462" i="47"/>
  <c r="H298" i="47"/>
  <c r="G380" i="47"/>
  <c r="I216" i="47"/>
  <c r="G462" i="49"/>
  <c r="H216" i="49"/>
  <c r="H52" i="49"/>
  <c r="I52" i="47"/>
  <c r="H216" i="47"/>
  <c r="H518" i="56"/>
  <c r="H190" i="58"/>
  <c r="G26" i="58"/>
  <c r="H272" i="51"/>
  <c r="H354" i="55"/>
  <c r="G272" i="51"/>
  <c r="I26" i="51"/>
  <c r="G518" i="52"/>
  <c r="G436" i="58"/>
  <c r="G272" i="58"/>
  <c r="I272" i="54"/>
  <c r="H436" i="58"/>
  <c r="G272" i="54"/>
  <c r="H108" i="53"/>
  <c r="I354" i="55"/>
  <c r="I272" i="52"/>
  <c r="H272" i="57"/>
  <c r="G436" i="59"/>
  <c r="I26" i="53"/>
  <c r="I518" i="53"/>
  <c r="G190" i="50"/>
  <c r="G518" i="54"/>
  <c r="H26" i="51"/>
  <c r="I354" i="59"/>
  <c r="G190" i="55"/>
  <c r="I190" i="59"/>
  <c r="G436" i="50"/>
  <c r="H190" i="56"/>
  <c r="H354" i="51"/>
  <c r="H108" i="52"/>
  <c r="I108" i="52"/>
  <c r="G108" i="59"/>
  <c r="I354" i="52"/>
  <c r="I26" i="54"/>
  <c r="G108" i="54"/>
  <c r="H354" i="53"/>
  <c r="H436" i="57"/>
  <c r="G190" i="58"/>
  <c r="H272" i="59"/>
  <c r="H108" i="55"/>
  <c r="H26" i="50"/>
  <c r="H518" i="53"/>
  <c r="I518" i="57"/>
  <c r="H108" i="54"/>
  <c r="G518" i="51"/>
  <c r="H108" i="59"/>
  <c r="G518" i="57"/>
  <c r="I272" i="59"/>
  <c r="G436" i="51"/>
  <c r="H518" i="59"/>
  <c r="G354" i="57"/>
  <c r="H354" i="54"/>
  <c r="I518" i="55"/>
  <c r="I354" i="50"/>
  <c r="I354" i="57"/>
  <c r="G354" i="55"/>
  <c r="H108" i="57"/>
  <c r="I272" i="53"/>
  <c r="I436" i="53"/>
  <c r="G518" i="59"/>
  <c r="G190" i="54"/>
  <c r="I354" i="53"/>
  <c r="G354" i="51"/>
  <c r="G272" i="57"/>
  <c r="G354" i="53"/>
  <c r="H26" i="57"/>
  <c r="H108" i="58"/>
  <c r="I26" i="50"/>
  <c r="H108" i="51"/>
  <c r="I108" i="58"/>
  <c r="I436" i="59"/>
  <c r="I436" i="57"/>
  <c r="G108" i="57"/>
  <c r="H272" i="55"/>
  <c r="G108" i="58"/>
  <c r="I26" i="59"/>
  <c r="G108" i="52"/>
  <c r="I436" i="50"/>
  <c r="H108" i="50"/>
  <c r="H190" i="50"/>
  <c r="I436" i="58"/>
  <c r="I108" i="53"/>
  <c r="G436" i="56"/>
  <c r="G518" i="53"/>
  <c r="H190" i="51"/>
  <c r="G354" i="59"/>
  <c r="G108" i="56"/>
  <c r="I272" i="51"/>
  <c r="G26" i="56"/>
  <c r="H518" i="52"/>
  <c r="I272" i="56"/>
  <c r="I272" i="58"/>
  <c r="G436" i="55"/>
  <c r="I518" i="56"/>
  <c r="G26" i="57"/>
  <c r="H354" i="57"/>
  <c r="I436" i="56"/>
  <c r="G26" i="59"/>
  <c r="H436" i="55"/>
  <c r="H190" i="59"/>
  <c r="H436" i="52"/>
  <c r="H190" i="52"/>
  <c r="I272" i="55"/>
  <c r="I190" i="51"/>
  <c r="I354" i="56"/>
  <c r="G190" i="53"/>
  <c r="I26" i="58"/>
  <c r="H26" i="59"/>
  <c r="H518" i="55"/>
  <c r="H26" i="58"/>
  <c r="H26" i="53"/>
  <c r="G26" i="54"/>
  <c r="I190" i="53"/>
  <c r="G26" i="50"/>
  <c r="I354" i="54"/>
  <c r="G26" i="55"/>
  <c r="I518" i="54"/>
  <c r="H518" i="58"/>
  <c r="I354" i="58"/>
  <c r="G354" i="58"/>
  <c r="I354" i="51"/>
  <c r="G272" i="59"/>
  <c r="G190" i="57"/>
  <c r="I436" i="55"/>
  <c r="H436" i="50"/>
  <c r="H272" i="58"/>
  <c r="H190" i="54"/>
  <c r="I436" i="54"/>
  <c r="G108" i="53"/>
  <c r="G354" i="50"/>
  <c r="I190" i="55"/>
  <c r="I436" i="51"/>
  <c r="G436" i="52"/>
  <c r="G272" i="55"/>
  <c r="H26" i="52"/>
  <c r="G436" i="53"/>
  <c r="H354" i="52"/>
  <c r="G108" i="51"/>
  <c r="H26" i="54"/>
  <c r="I518" i="50"/>
  <c r="G436" i="54"/>
  <c r="H436" i="54"/>
  <c r="H272" i="52"/>
  <c r="G518" i="50"/>
  <c r="I108" i="51"/>
  <c r="I518" i="52"/>
  <c r="H272" i="50"/>
  <c r="I108" i="50"/>
  <c r="I518" i="58"/>
  <c r="H272" i="53"/>
  <c r="I272" i="57"/>
  <c r="I190" i="58"/>
  <c r="I190" i="52"/>
  <c r="H436" i="51"/>
  <c r="I26" i="52"/>
  <c r="G518" i="56"/>
  <c r="I108" i="59"/>
  <c r="I108" i="57"/>
  <c r="G272" i="53"/>
  <c r="H436" i="59"/>
  <c r="H354" i="58"/>
  <c r="G26" i="51"/>
  <c r="H190" i="57"/>
  <c r="G354" i="54"/>
  <c r="G190" i="52"/>
  <c r="H354" i="56"/>
  <c r="G190" i="51"/>
  <c r="G26" i="52"/>
  <c r="H354" i="59"/>
  <c r="I26" i="56"/>
  <c r="I108" i="55"/>
  <c r="H436" i="53"/>
  <c r="H190" i="55"/>
  <c r="G518" i="55"/>
  <c r="I518" i="59"/>
  <c r="H108" i="56"/>
  <c r="H26" i="56"/>
  <c r="H272" i="56"/>
  <c r="G26" i="53"/>
  <c r="G108" i="55"/>
  <c r="I108" i="56"/>
  <c r="G108" i="50"/>
  <c r="I190" i="57"/>
  <c r="G272" i="50"/>
  <c r="G190" i="59"/>
  <c r="I190" i="50"/>
  <c r="I190" i="56"/>
  <c r="H518" i="51"/>
  <c r="I518" i="51"/>
  <c r="H272" i="54"/>
  <c r="H518" i="54"/>
  <c r="H518" i="57"/>
  <c r="G190" i="56"/>
  <c r="G354" i="52"/>
  <c r="G272" i="56"/>
  <c r="I26" i="57"/>
  <c r="H354" i="50"/>
  <c r="I436" i="52"/>
  <c r="G518" i="58"/>
  <c r="I108" i="54"/>
  <c r="G436" i="57"/>
  <c r="H518" i="50"/>
  <c r="H26" i="55"/>
  <c r="H190" i="53"/>
  <c r="H436" i="56"/>
  <c r="G354" i="56"/>
  <c r="I190" i="54"/>
  <c r="G272" i="52"/>
  <c r="I26" i="55"/>
  <c r="I272" i="50"/>
  <c r="G334" i="53"/>
  <c r="H170" i="59"/>
  <c r="G170" i="59"/>
  <c r="G88" i="50"/>
  <c r="G252" i="56"/>
  <c r="I170" i="57"/>
  <c r="G170" i="54"/>
  <c r="I6" i="51"/>
  <c r="H416" i="51"/>
  <c r="G88" i="56"/>
  <c r="H416" i="59"/>
  <c r="G416" i="57"/>
  <c r="I6" i="59"/>
  <c r="I170" i="53"/>
  <c r="I88" i="59"/>
  <c r="H170" i="57"/>
  <c r="H416" i="54"/>
  <c r="I334" i="58"/>
  <c r="H334" i="50"/>
  <c r="H334" i="58"/>
  <c r="I88" i="58"/>
  <c r="I416" i="54"/>
  <c r="H416" i="53"/>
  <c r="G170" i="52"/>
  <c r="G252" i="50"/>
  <c r="G170" i="55"/>
  <c r="H334" i="53"/>
  <c r="H88" i="50"/>
  <c r="I416" i="53"/>
  <c r="H498" i="51"/>
  <c r="G498" i="54"/>
  <c r="I416" i="58"/>
  <c r="I6" i="50"/>
  <c r="G170" i="53"/>
  <c r="G498" i="56"/>
  <c r="H88" i="55"/>
  <c r="I6" i="52"/>
  <c r="I498" i="58"/>
  <c r="G6" i="51"/>
  <c r="I6" i="55"/>
  <c r="G6" i="56"/>
  <c r="H88" i="56"/>
  <c r="H252" i="51"/>
  <c r="I88" i="51"/>
  <c r="G6" i="52"/>
  <c r="I416" i="51"/>
  <c r="I416" i="57"/>
  <c r="I252" i="56"/>
  <c r="G252" i="58"/>
  <c r="I252" i="59"/>
  <c r="H88" i="57"/>
  <c r="G6" i="57"/>
  <c r="H88" i="52"/>
  <c r="G6" i="50"/>
  <c r="I334" i="55"/>
  <c r="G334" i="59"/>
  <c r="I252" i="55"/>
  <c r="H252" i="52"/>
  <c r="H252" i="50"/>
  <c r="I498" i="56"/>
  <c r="I252" i="57"/>
  <c r="I88" i="53"/>
  <c r="I498" i="51"/>
  <c r="I88" i="55"/>
  <c r="G416" i="51"/>
  <c r="I334" i="50"/>
  <c r="H6" i="50"/>
  <c r="I252" i="53"/>
  <c r="I334" i="51"/>
  <c r="H170" i="53"/>
  <c r="G498" i="53"/>
  <c r="H252" i="54"/>
  <c r="H170" i="52"/>
  <c r="I6" i="57"/>
  <c r="I252" i="54"/>
  <c r="G6" i="54"/>
  <c r="I6" i="56"/>
  <c r="G252" i="55"/>
  <c r="G88" i="57"/>
  <c r="H6" i="55"/>
  <c r="I334" i="56"/>
  <c r="H170" i="55"/>
  <c r="H334" i="52"/>
  <c r="H498" i="56"/>
  <c r="I498" i="57"/>
  <c r="G170" i="51"/>
  <c r="H6" i="57"/>
  <c r="I416" i="52"/>
  <c r="I170" i="56"/>
  <c r="H252" i="58"/>
  <c r="I334" i="57"/>
  <c r="H88" i="59"/>
  <c r="I170" i="59"/>
  <c r="G498" i="55"/>
  <c r="I170" i="54"/>
  <c r="G88" i="58"/>
  <c r="H170" i="58"/>
  <c r="H6" i="58"/>
  <c r="G170" i="58"/>
  <c r="H334" i="57"/>
  <c r="G170" i="57"/>
  <c r="H170" i="51"/>
  <c r="H6" i="53"/>
  <c r="I334" i="54"/>
  <c r="G170" i="50"/>
  <c r="G252" i="51"/>
  <c r="G498" i="52"/>
  <c r="H88" i="58"/>
  <c r="I498" i="59"/>
  <c r="G6" i="53"/>
  <c r="G416" i="53"/>
  <c r="G252" i="54"/>
  <c r="G416" i="55"/>
  <c r="I170" i="50"/>
  <c r="I416" i="50"/>
  <c r="G498" i="58"/>
  <c r="H416" i="52"/>
  <c r="H6" i="56"/>
  <c r="I170" i="58"/>
  <c r="G334" i="54"/>
  <c r="G416" i="50"/>
  <c r="G498" i="50"/>
  <c r="G416" i="58"/>
  <c r="H498" i="50"/>
  <c r="I6" i="58"/>
  <c r="H498" i="55"/>
  <c r="I88" i="56"/>
  <c r="I416" i="56"/>
  <c r="H88" i="54"/>
  <c r="G252" i="53"/>
  <c r="H416" i="55"/>
  <c r="G170" i="56"/>
  <c r="H252" i="55"/>
  <c r="H498" i="58"/>
  <c r="H416" i="56"/>
  <c r="G6" i="58"/>
  <c r="G334" i="58"/>
  <c r="G334" i="56"/>
  <c r="G416" i="54"/>
  <c r="H252" i="56"/>
  <c r="G416" i="59"/>
  <c r="G498" i="57"/>
  <c r="H170" i="56"/>
  <c r="I88" i="54"/>
  <c r="I88" i="57"/>
  <c r="G6" i="59"/>
  <c r="G6" i="55"/>
  <c r="H6" i="51"/>
  <c r="I252" i="52"/>
  <c r="H416" i="50"/>
  <c r="H252" i="59"/>
  <c r="G334" i="52"/>
  <c r="I416" i="55"/>
  <c r="H498" i="59"/>
  <c r="H498" i="52"/>
  <c r="G416" i="52"/>
  <c r="G498" i="51"/>
  <c r="I416" i="59"/>
  <c r="H6" i="54"/>
  <c r="I334" i="59"/>
  <c r="H170" i="50"/>
  <c r="H170" i="54"/>
  <c r="G498" i="59"/>
  <c r="G334" i="57"/>
  <c r="H6" i="52"/>
  <c r="I252" i="51"/>
  <c r="H252" i="57"/>
  <c r="G334" i="50"/>
  <c r="I498" i="55"/>
  <c r="H88" i="51"/>
  <c r="G88" i="51"/>
  <c r="G252" i="59"/>
  <c r="H498" i="53"/>
  <c r="I498" i="52"/>
  <c r="H498" i="57"/>
  <c r="H334" i="56"/>
  <c r="I170" i="51"/>
  <c r="G88" i="55"/>
  <c r="H334" i="55"/>
  <c r="G252" i="57"/>
  <c r="G334" i="55"/>
  <c r="I6" i="53"/>
  <c r="I88" i="50"/>
  <c r="I498" i="50"/>
  <c r="G88" i="52"/>
  <c r="G416" i="56"/>
  <c r="G88" i="53"/>
  <c r="H416" i="57"/>
  <c r="G88" i="59"/>
  <c r="H334" i="51"/>
  <c r="I334" i="52"/>
  <c r="I88" i="52"/>
  <c r="I498" i="54"/>
  <c r="H88" i="53"/>
  <c r="G88" i="54"/>
  <c r="I252" i="58"/>
  <c r="H6" i="59"/>
  <c r="H334" i="59"/>
  <c r="I498" i="53"/>
  <c r="I170" i="52"/>
  <c r="G252" i="52"/>
  <c r="I334" i="53"/>
  <c r="I170" i="55"/>
  <c r="H498" i="54"/>
  <c r="H416" i="58"/>
  <c r="G334" i="51"/>
  <c r="H334" i="54"/>
  <c r="I6" i="54"/>
  <c r="H252" i="53"/>
  <c r="I252" i="50"/>
  <c r="I426" i="58"/>
  <c r="H426" i="51"/>
  <c r="H16" i="52"/>
  <c r="H426" i="54"/>
  <c r="G508" i="53"/>
  <c r="I508" i="55"/>
  <c r="G98" i="55"/>
  <c r="H344" i="53"/>
  <c r="I262" i="59"/>
  <c r="I508" i="57"/>
  <c r="I426" i="51"/>
  <c r="G426" i="54"/>
  <c r="I344" i="52"/>
  <c r="G180" i="52"/>
  <c r="H508" i="58"/>
  <c r="I344" i="57"/>
  <c r="I508" i="52"/>
  <c r="I262" i="54"/>
  <c r="G180" i="54"/>
  <c r="I344" i="51"/>
  <c r="G426" i="59"/>
  <c r="I262" i="56"/>
  <c r="H262" i="58"/>
  <c r="I508" i="54"/>
  <c r="H98" i="52"/>
  <c r="I262" i="51"/>
  <c r="G262" i="52"/>
  <c r="G180" i="53"/>
  <c r="I16" i="50"/>
  <c r="H180" i="59"/>
  <c r="G344" i="52"/>
  <c r="H16" i="54"/>
  <c r="G426" i="55"/>
  <c r="H262" i="50"/>
  <c r="H426" i="57"/>
  <c r="G180" i="55"/>
  <c r="I344" i="58"/>
  <c r="I344" i="50"/>
  <c r="H180" i="52"/>
  <c r="H16" i="55"/>
  <c r="G262" i="55"/>
  <c r="I508" i="56"/>
  <c r="I508" i="59"/>
  <c r="H426" i="56"/>
  <c r="I16" i="56"/>
  <c r="H180" i="51"/>
  <c r="H508" i="55"/>
  <c r="I98" i="58"/>
  <c r="H16" i="51"/>
  <c r="G98" i="52"/>
  <c r="H344" i="57"/>
  <c r="I426" i="53"/>
  <c r="I180" i="58"/>
  <c r="I16" i="59"/>
  <c r="I344" i="54"/>
  <c r="G262" i="51"/>
  <c r="G16" i="56"/>
  <c r="H344" i="55"/>
  <c r="I262" i="55"/>
  <c r="H426" i="53"/>
  <c r="G262" i="53"/>
  <c r="G508" i="59"/>
  <c r="H426" i="52"/>
  <c r="H180" i="54"/>
  <c r="I16" i="57"/>
  <c r="G344" i="53"/>
  <c r="H180" i="58"/>
  <c r="I16" i="53"/>
  <c r="H180" i="56"/>
  <c r="G98" i="54"/>
  <c r="G98" i="50"/>
  <c r="G508" i="58"/>
  <c r="G16" i="57"/>
  <c r="I180" i="53"/>
  <c r="H180" i="55"/>
  <c r="H508" i="52"/>
  <c r="H262" i="54"/>
  <c r="H508" i="51"/>
  <c r="H98" i="51"/>
  <c r="H180" i="50"/>
  <c r="I426" i="55"/>
  <c r="G16" i="50"/>
  <c r="G344" i="59"/>
  <c r="I98" i="55"/>
  <c r="G180" i="56"/>
  <c r="G426" i="58"/>
  <c r="I98" i="57"/>
  <c r="I344" i="53"/>
  <c r="H262" i="51"/>
  <c r="H426" i="55"/>
  <c r="G16" i="51"/>
  <c r="I426" i="50"/>
  <c r="G16" i="52"/>
  <c r="I98" i="52"/>
  <c r="H426" i="59"/>
  <c r="I508" i="58"/>
  <c r="H180" i="57"/>
  <c r="I262" i="50"/>
  <c r="I180" i="56"/>
  <c r="H344" i="59"/>
  <c r="I508" i="51"/>
  <c r="G98" i="58"/>
  <c r="I426" i="56"/>
  <c r="H508" i="56"/>
  <c r="G508" i="51"/>
  <c r="H426" i="50"/>
  <c r="I16" i="55"/>
  <c r="I16" i="54"/>
  <c r="H344" i="56"/>
  <c r="H16" i="58"/>
  <c r="G16" i="55"/>
  <c r="G262" i="59"/>
  <c r="G262" i="50"/>
  <c r="I426" i="52"/>
  <c r="G180" i="50"/>
  <c r="H508" i="57"/>
  <c r="G16" i="59"/>
  <c r="I98" i="53"/>
  <c r="H16" i="56"/>
  <c r="H344" i="54"/>
  <c r="H98" i="57"/>
  <c r="I426" i="59"/>
  <c r="I426" i="54"/>
  <c r="I180" i="59"/>
  <c r="G180" i="51"/>
  <c r="G262" i="58"/>
  <c r="I344" i="56"/>
  <c r="G344" i="50"/>
  <c r="G426" i="52"/>
  <c r="H98" i="54"/>
  <c r="G344" i="56"/>
  <c r="I180" i="52"/>
  <c r="H508" i="53"/>
  <c r="G98" i="51"/>
  <c r="I180" i="54"/>
  <c r="H98" i="55"/>
  <c r="I262" i="52"/>
  <c r="G180" i="59"/>
  <c r="I180" i="57"/>
  <c r="H98" i="50"/>
  <c r="G344" i="54"/>
  <c r="G262" i="57"/>
  <c r="I262" i="58"/>
  <c r="H262" i="56"/>
  <c r="H344" i="50"/>
  <c r="G180" i="58"/>
  <c r="I508" i="50"/>
  <c r="I180" i="51"/>
  <c r="H508" i="50"/>
  <c r="H262" i="55"/>
  <c r="I262" i="57"/>
  <c r="H16" i="53"/>
  <c r="G344" i="51"/>
  <c r="I262" i="53"/>
  <c r="G344" i="57"/>
  <c r="I98" i="59"/>
  <c r="H98" i="56"/>
  <c r="G508" i="52"/>
  <c r="I16" i="51"/>
  <c r="G98" i="57"/>
  <c r="I16" i="58"/>
  <c r="G508" i="55"/>
  <c r="I344" i="59"/>
  <c r="G16" i="58"/>
  <c r="H262" i="53"/>
  <c r="I344" i="55"/>
  <c r="I98" i="54"/>
  <c r="I426" i="57"/>
  <c r="H16" i="59"/>
  <c r="G98" i="53"/>
  <c r="H98" i="53"/>
  <c r="I508" i="53"/>
  <c r="G508" i="56"/>
  <c r="I180" i="55"/>
  <c r="H426" i="58"/>
  <c r="H344" i="51"/>
  <c r="I180" i="50"/>
  <c r="I98" i="51"/>
  <c r="G426" i="57"/>
  <c r="G426" i="50"/>
  <c r="G508" i="57"/>
  <c r="G16" i="53"/>
  <c r="G98" i="59"/>
  <c r="G426" i="53"/>
  <c r="G180" i="57"/>
  <c r="I98" i="50"/>
  <c r="H98" i="59"/>
  <c r="G426" i="56"/>
  <c r="G262" i="54"/>
  <c r="I98" i="56"/>
  <c r="G426" i="51"/>
  <c r="G508" i="50"/>
  <c r="H508" i="54"/>
  <c r="H98" i="58"/>
  <c r="H262" i="59"/>
  <c r="G344" i="58"/>
  <c r="H344" i="52"/>
  <c r="H262" i="57"/>
  <c r="G16" i="54"/>
  <c r="H508" i="59"/>
  <c r="I16" i="52"/>
  <c r="G508" i="54"/>
  <c r="H16" i="50"/>
  <c r="H16" i="57"/>
  <c r="H262" i="52"/>
  <c r="G344" i="55"/>
  <c r="G262" i="56"/>
  <c r="H180" i="53"/>
  <c r="G98" i="56"/>
  <c r="H344" i="58"/>
  <c r="G251" i="55"/>
  <c r="G5" i="50"/>
  <c r="H333" i="56"/>
  <c r="H251" i="55"/>
  <c r="I333" i="56"/>
  <c r="H169" i="58"/>
  <c r="I415" i="51"/>
  <c r="H497" i="56"/>
  <c r="G251" i="53"/>
  <c r="H87" i="57"/>
  <c r="G251" i="50"/>
  <c r="H497" i="59"/>
  <c r="H251" i="54"/>
  <c r="G87" i="57"/>
  <c r="I415" i="55"/>
  <c r="H169" i="55"/>
  <c r="G497" i="52"/>
  <c r="H5" i="58"/>
  <c r="G497" i="50"/>
  <c r="H415" i="52"/>
  <c r="H87" i="54"/>
  <c r="I251" i="55"/>
  <c r="I251" i="50"/>
  <c r="G169" i="52"/>
  <c r="H169" i="53"/>
  <c r="I497" i="59"/>
  <c r="G87" i="56"/>
  <c r="I497" i="55"/>
  <c r="H497" i="52"/>
  <c r="G169" i="57"/>
  <c r="I333" i="50"/>
  <c r="I87" i="52"/>
  <c r="G5" i="53"/>
  <c r="G497" i="55"/>
  <c r="I87" i="55"/>
  <c r="G415" i="50"/>
  <c r="G169" i="55"/>
  <c r="G497" i="51"/>
  <c r="G169" i="51"/>
  <c r="G415" i="59"/>
  <c r="G415" i="57"/>
  <c r="H333" i="58"/>
  <c r="G415" i="55"/>
  <c r="H415" i="54"/>
  <c r="G87" i="54"/>
  <c r="G251" i="57"/>
  <c r="H169" i="50"/>
  <c r="H5" i="50"/>
  <c r="H5" i="57"/>
  <c r="I333" i="59"/>
  <c r="I497" i="58"/>
  <c r="H169" i="54"/>
  <c r="I415" i="54"/>
  <c r="I415" i="57"/>
  <c r="I497" i="54"/>
  <c r="G87" i="58"/>
  <c r="I5" i="53"/>
  <c r="G415" i="58"/>
  <c r="G5" i="52"/>
  <c r="H415" i="59"/>
  <c r="I169" i="56"/>
  <c r="I251" i="53"/>
  <c r="G333" i="51"/>
  <c r="I5" i="55"/>
  <c r="H333" i="55"/>
  <c r="H5" i="53"/>
  <c r="I251" i="58"/>
  <c r="G415" i="56"/>
  <c r="H87" i="51"/>
  <c r="G87" i="51"/>
  <c r="H5" i="56"/>
  <c r="I333" i="57"/>
  <c r="I251" i="51"/>
  <c r="H251" i="58"/>
  <c r="G5" i="58"/>
  <c r="I497" i="56"/>
  <c r="I333" i="53"/>
  <c r="G5" i="59"/>
  <c r="G333" i="59"/>
  <c r="H251" i="59"/>
  <c r="I169" i="59"/>
  <c r="G333" i="55"/>
  <c r="G251" i="59"/>
  <c r="G87" i="59"/>
  <c r="G5" i="56"/>
  <c r="I333" i="58"/>
  <c r="H251" i="51"/>
  <c r="H251" i="52"/>
  <c r="H497" i="53"/>
  <c r="I333" i="54"/>
  <c r="I169" i="51"/>
  <c r="I333" i="51"/>
  <c r="I497" i="57"/>
  <c r="I251" i="56"/>
  <c r="I497" i="53"/>
  <c r="I169" i="52"/>
  <c r="G333" i="53"/>
  <c r="I87" i="58"/>
  <c r="H415" i="55"/>
  <c r="G169" i="56"/>
  <c r="G333" i="54"/>
  <c r="H251" i="57"/>
  <c r="H169" i="57"/>
  <c r="G333" i="57"/>
  <c r="I5" i="51"/>
  <c r="G497" i="59"/>
  <c r="G87" i="50"/>
  <c r="I415" i="52"/>
  <c r="I87" i="59"/>
  <c r="G497" i="54"/>
  <c r="G251" i="51"/>
  <c r="G5" i="57"/>
  <c r="H87" i="53"/>
  <c r="I87" i="50"/>
  <c r="G5" i="51"/>
  <c r="H415" i="56"/>
  <c r="H5" i="52"/>
  <c r="I169" i="54"/>
  <c r="H169" i="51"/>
  <c r="H415" i="51"/>
  <c r="G87" i="55"/>
  <c r="H333" i="54"/>
  <c r="G415" i="51"/>
  <c r="I169" i="50"/>
  <c r="H5" i="59"/>
  <c r="I415" i="56"/>
  <c r="H251" i="53"/>
  <c r="I5" i="54"/>
  <c r="G87" i="52"/>
  <c r="I333" i="52"/>
  <c r="H497" i="57"/>
  <c r="I497" i="51"/>
  <c r="I5" i="59"/>
  <c r="I251" i="57"/>
  <c r="I87" i="53"/>
  <c r="I251" i="52"/>
  <c r="G251" i="58"/>
  <c r="G5" i="55"/>
  <c r="G333" i="58"/>
  <c r="I169" i="55"/>
  <c r="H497" i="50"/>
  <c r="G5" i="54"/>
  <c r="G415" i="53"/>
  <c r="I87" i="51"/>
  <c r="G169" i="58"/>
  <c r="H251" i="50"/>
  <c r="H5" i="54"/>
  <c r="H333" i="57"/>
  <c r="H5" i="55"/>
  <c r="I5" i="58"/>
  <c r="H5" i="51"/>
  <c r="H333" i="51"/>
  <c r="H87" i="52"/>
  <c r="H415" i="50"/>
  <c r="G333" i="56"/>
  <c r="G497" i="56"/>
  <c r="H333" i="59"/>
  <c r="I497" i="52"/>
  <c r="G169" i="53"/>
  <c r="I497" i="50"/>
  <c r="I5" i="56"/>
  <c r="H415" i="53"/>
  <c r="G251" i="56"/>
  <c r="H497" i="58"/>
  <c r="H169" i="59"/>
  <c r="I87" i="54"/>
  <c r="H169" i="52"/>
  <c r="G497" i="53"/>
  <c r="H87" i="58"/>
  <c r="I5" i="57"/>
  <c r="H87" i="59"/>
  <c r="H251" i="56"/>
  <c r="I169" i="57"/>
  <c r="I251" i="54"/>
  <c r="H87" i="56"/>
  <c r="G87" i="53"/>
  <c r="G251" i="52"/>
  <c r="I415" i="59"/>
  <c r="H415" i="57"/>
  <c r="H497" i="54"/>
  <c r="I169" i="58"/>
  <c r="G169" i="59"/>
  <c r="H87" i="55"/>
  <c r="I5" i="50"/>
  <c r="H333" i="53"/>
  <c r="H497" i="51"/>
  <c r="G415" i="52"/>
  <c r="I87" i="56"/>
  <c r="G497" i="57"/>
  <c r="H333" i="50"/>
  <c r="H169" i="56"/>
  <c r="I415" i="50"/>
  <c r="G169" i="54"/>
  <c r="H497" i="55"/>
  <c r="G169" i="50"/>
  <c r="G251" i="54"/>
  <c r="I333" i="55"/>
  <c r="H333" i="52"/>
  <c r="I251" i="59"/>
  <c r="I415" i="53"/>
  <c r="G333" i="52"/>
  <c r="I415" i="58"/>
  <c r="G497" i="58"/>
  <c r="H87" i="50"/>
  <c r="I169" i="53"/>
  <c r="G333" i="50"/>
  <c r="I5" i="52"/>
  <c r="G415" i="54"/>
  <c r="H415" i="58"/>
  <c r="I87" i="57"/>
  <c r="G435" i="59"/>
  <c r="G517" i="53"/>
  <c r="I517" i="56"/>
  <c r="G435" i="53"/>
  <c r="H517" i="54"/>
  <c r="G271" i="55"/>
  <c r="H353" i="59"/>
  <c r="I25" i="57"/>
  <c r="G107" i="57"/>
  <c r="H107" i="54"/>
  <c r="I107" i="59"/>
  <c r="G435" i="52"/>
  <c r="H107" i="57"/>
  <c r="G25" i="50"/>
  <c r="I107" i="50"/>
  <c r="I435" i="51"/>
  <c r="I189" i="53"/>
  <c r="I189" i="55"/>
  <c r="G25" i="51"/>
  <c r="G517" i="55"/>
  <c r="H271" i="53"/>
  <c r="G25" i="52"/>
  <c r="H271" i="57"/>
  <c r="I271" i="58"/>
  <c r="H271" i="59"/>
  <c r="I271" i="52"/>
  <c r="G353" i="53"/>
  <c r="H435" i="55"/>
  <c r="I517" i="57"/>
  <c r="I271" i="56"/>
  <c r="I107" i="55"/>
  <c r="H25" i="50"/>
  <c r="I25" i="54"/>
  <c r="H107" i="58"/>
  <c r="I107" i="51"/>
  <c r="I517" i="52"/>
  <c r="H435" i="59"/>
  <c r="G271" i="51"/>
  <c r="H189" i="59"/>
  <c r="G107" i="56"/>
  <c r="I353" i="53"/>
  <c r="G517" i="56"/>
  <c r="I25" i="52"/>
  <c r="G189" i="55"/>
  <c r="H107" i="53"/>
  <c r="H107" i="52"/>
  <c r="I353" i="58"/>
  <c r="H353" i="55"/>
  <c r="G189" i="56"/>
  <c r="H353" i="53"/>
  <c r="H353" i="57"/>
  <c r="H189" i="54"/>
  <c r="I435" i="57"/>
  <c r="H189" i="55"/>
  <c r="I271" i="50"/>
  <c r="H189" i="57"/>
  <c r="G25" i="53"/>
  <c r="G353" i="54"/>
  <c r="G517" i="50"/>
  <c r="G517" i="59"/>
  <c r="G353" i="59"/>
  <c r="H517" i="59"/>
  <c r="I353" i="54"/>
  <c r="G189" i="53"/>
  <c r="G271" i="56"/>
  <c r="I271" i="53"/>
  <c r="I435" i="54"/>
  <c r="I517" i="53"/>
  <c r="H271" i="50"/>
  <c r="H107" i="50"/>
  <c r="I107" i="58"/>
  <c r="G435" i="50"/>
  <c r="I435" i="53"/>
  <c r="I271" i="55"/>
  <c r="H25" i="58"/>
  <c r="G271" i="53"/>
  <c r="I353" i="55"/>
  <c r="I517" i="59"/>
  <c r="G353" i="55"/>
  <c r="H271" i="51"/>
  <c r="I435" i="52"/>
  <c r="G25" i="56"/>
  <c r="H25" i="55"/>
  <c r="H107" i="51"/>
  <c r="I517" i="51"/>
  <c r="I107" i="53"/>
  <c r="G353" i="57"/>
  <c r="I189" i="51"/>
  <c r="H353" i="50"/>
  <c r="G435" i="54"/>
  <c r="I353" i="51"/>
  <c r="G353" i="52"/>
  <c r="G107" i="50"/>
  <c r="G353" i="50"/>
  <c r="H107" i="56"/>
  <c r="H517" i="51"/>
  <c r="G517" i="52"/>
  <c r="I517" i="54"/>
  <c r="I25" i="59"/>
  <c r="H353" i="56"/>
  <c r="H435" i="50"/>
  <c r="H517" i="50"/>
  <c r="G271" i="59"/>
  <c r="G107" i="55"/>
  <c r="G25" i="59"/>
  <c r="H517" i="58"/>
  <c r="H271" i="54"/>
  <c r="H189" i="51"/>
  <c r="H435" i="54"/>
  <c r="H353" i="58"/>
  <c r="I25" i="58"/>
  <c r="G353" i="56"/>
  <c r="H517" i="55"/>
  <c r="G517" i="54"/>
  <c r="G435" i="56"/>
  <c r="H25" i="57"/>
  <c r="I435" i="58"/>
  <c r="I271" i="54"/>
  <c r="H517" i="52"/>
  <c r="G107" i="59"/>
  <c r="I271" i="59"/>
  <c r="I435" i="50"/>
  <c r="G189" i="51"/>
  <c r="G189" i="59"/>
  <c r="H435" i="56"/>
  <c r="G107" i="53"/>
  <c r="G435" i="55"/>
  <c r="H271" i="58"/>
  <c r="H435" i="52"/>
  <c r="G435" i="58"/>
  <c r="G189" i="54"/>
  <c r="G25" i="58"/>
  <c r="G189" i="50"/>
  <c r="I25" i="53"/>
  <c r="G107" i="58"/>
  <c r="I189" i="52"/>
  <c r="G189" i="52"/>
  <c r="G435" i="57"/>
  <c r="H271" i="56"/>
  <c r="H517" i="57"/>
  <c r="I107" i="52"/>
  <c r="I517" i="58"/>
  <c r="H189" i="53"/>
  <c r="H435" i="53"/>
  <c r="H25" i="59"/>
  <c r="H271" i="55"/>
  <c r="H189" i="52"/>
  <c r="H435" i="57"/>
  <c r="I435" i="55"/>
  <c r="G517" i="58"/>
  <c r="H353" i="52"/>
  <c r="I435" i="59"/>
  <c r="I271" i="51"/>
  <c r="H25" i="52"/>
  <c r="I271" i="57"/>
  <c r="G517" i="57"/>
  <c r="G25" i="54"/>
  <c r="I353" i="59"/>
  <c r="G353" i="51"/>
  <c r="I25" i="51"/>
  <c r="G271" i="58"/>
  <c r="I517" i="50"/>
  <c r="H189" i="58"/>
  <c r="I353" i="56"/>
  <c r="H517" i="56"/>
  <c r="H107" i="55"/>
  <c r="I25" i="55"/>
  <c r="G353" i="58"/>
  <c r="H435" i="58"/>
  <c r="H517" i="53"/>
  <c r="I189" i="58"/>
  <c r="H25" i="51"/>
  <c r="G271" i="54"/>
  <c r="I107" i="54"/>
  <c r="G435" i="51"/>
  <c r="H107" i="59"/>
  <c r="H435" i="51"/>
  <c r="G107" i="54"/>
  <c r="H189" i="50"/>
  <c r="I189" i="54"/>
  <c r="G271" i="50"/>
  <c r="H353" i="51"/>
  <c r="I353" i="50"/>
  <c r="I25" i="50"/>
  <c r="H25" i="56"/>
  <c r="I353" i="52"/>
  <c r="G107" i="52"/>
  <c r="H353" i="54"/>
  <c r="G517" i="51"/>
  <c r="I189" i="50"/>
  <c r="I25" i="56"/>
  <c r="H189" i="56"/>
  <c r="I435" i="56"/>
  <c r="G25" i="57"/>
  <c r="I353" i="57"/>
  <c r="G271" i="52"/>
  <c r="G25" i="55"/>
  <c r="H25" i="54"/>
  <c r="I189" i="57"/>
  <c r="G189" i="57"/>
  <c r="G189" i="58"/>
  <c r="G271" i="57"/>
  <c r="I189" i="56"/>
  <c r="H271" i="52"/>
  <c r="I107" i="57"/>
  <c r="I107" i="56"/>
  <c r="G107" i="51"/>
  <c r="I189" i="59"/>
  <c r="I517" i="55"/>
  <c r="H25" i="53"/>
  <c r="H433" i="52"/>
  <c r="I433" i="52"/>
  <c r="I23" i="59"/>
  <c r="G269" i="57"/>
  <c r="H433" i="56"/>
  <c r="H187" i="55"/>
  <c r="I269" i="53"/>
  <c r="G433" i="58"/>
  <c r="H515" i="56"/>
  <c r="H269" i="56"/>
  <c r="I187" i="50"/>
  <c r="H351" i="55"/>
  <c r="G187" i="55"/>
  <c r="H269" i="50"/>
  <c r="I515" i="55"/>
  <c r="H269" i="54"/>
  <c r="I23" i="55"/>
  <c r="H351" i="54"/>
  <c r="I269" i="59"/>
  <c r="H515" i="52"/>
  <c r="H515" i="55"/>
  <c r="I351" i="58"/>
  <c r="G187" i="59"/>
  <c r="H187" i="58"/>
  <c r="H433" i="54"/>
  <c r="I433" i="54"/>
  <c r="I515" i="57"/>
  <c r="G23" i="54"/>
  <c r="H269" i="51"/>
  <c r="G105" i="58"/>
  <c r="H351" i="53"/>
  <c r="H187" i="52"/>
  <c r="H433" i="51"/>
  <c r="G515" i="53"/>
  <c r="G269" i="59"/>
  <c r="I433" i="57"/>
  <c r="G187" i="54"/>
  <c r="H351" i="51"/>
  <c r="I105" i="52"/>
  <c r="G269" i="53"/>
  <c r="H269" i="55"/>
  <c r="I351" i="54"/>
  <c r="G351" i="51"/>
  <c r="G269" i="56"/>
  <c r="H23" i="54"/>
  <c r="I515" i="54"/>
  <c r="I351" i="57"/>
  <c r="I433" i="55"/>
  <c r="H105" i="59"/>
  <c r="I515" i="58"/>
  <c r="I515" i="50"/>
  <c r="I433" i="59"/>
  <c r="G515" i="51"/>
  <c r="H433" i="58"/>
  <c r="G269" i="58"/>
  <c r="I269" i="58"/>
  <c r="I187" i="58"/>
  <c r="H269" i="57"/>
  <c r="H515" i="57"/>
  <c r="I23" i="53"/>
  <c r="H515" i="54"/>
  <c r="H187" i="56"/>
  <c r="H433" i="55"/>
  <c r="I105" i="53"/>
  <c r="G269" i="50"/>
  <c r="H187" i="59"/>
  <c r="G187" i="56"/>
  <c r="H105" i="51"/>
  <c r="H187" i="51"/>
  <c r="I187" i="55"/>
  <c r="H351" i="50"/>
  <c r="H269" i="53"/>
  <c r="G515" i="54"/>
  <c r="G23" i="57"/>
  <c r="H351" i="52"/>
  <c r="H105" i="55"/>
  <c r="G105" i="54"/>
  <c r="H515" i="53"/>
  <c r="G515" i="58"/>
  <c r="G105" i="56"/>
  <c r="I105" i="55"/>
  <c r="H187" i="54"/>
  <c r="G269" i="52"/>
  <c r="I433" i="56"/>
  <c r="I23" i="51"/>
  <c r="H23" i="52"/>
  <c r="G515" i="56"/>
  <c r="G105" i="55"/>
  <c r="H23" i="57"/>
  <c r="H105" i="50"/>
  <c r="G351" i="59"/>
  <c r="G433" i="55"/>
  <c r="H23" i="58"/>
  <c r="G105" i="57"/>
  <c r="I515" i="51"/>
  <c r="G23" i="59"/>
  <c r="H269" i="52"/>
  <c r="G351" i="53"/>
  <c r="I433" i="58"/>
  <c r="G351" i="57"/>
  <c r="I351" i="59"/>
  <c r="I269" i="51"/>
  <c r="I105" i="50"/>
  <c r="H515" i="51"/>
  <c r="G433" i="53"/>
  <c r="I351" i="53"/>
  <c r="H105" i="57"/>
  <c r="I187" i="56"/>
  <c r="I351" i="51"/>
  <c r="I269" i="54"/>
  <c r="I23" i="52"/>
  <c r="I433" i="50"/>
  <c r="G515" i="55"/>
  <c r="I269" i="52"/>
  <c r="G187" i="51"/>
  <c r="I105" i="58"/>
  <c r="I515" i="52"/>
  <c r="H269" i="59"/>
  <c r="I105" i="57"/>
  <c r="H23" i="55"/>
  <c r="H23" i="53"/>
  <c r="G351" i="54"/>
  <c r="I187" i="52"/>
  <c r="I105" i="59"/>
  <c r="H187" i="53"/>
  <c r="G23" i="51"/>
  <c r="G515" i="50"/>
  <c r="H351" i="56"/>
  <c r="G351" i="55"/>
  <c r="G515" i="59"/>
  <c r="I269" i="56"/>
  <c r="G187" i="53"/>
  <c r="G515" i="52"/>
  <c r="I105" i="56"/>
  <c r="I187" i="51"/>
  <c r="G187" i="58"/>
  <c r="I23" i="56"/>
  <c r="I105" i="51"/>
  <c r="G351" i="56"/>
  <c r="I351" i="55"/>
  <c r="H105" i="53"/>
  <c r="I515" i="56"/>
  <c r="I187" i="53"/>
  <c r="I269" i="55"/>
  <c r="G351" i="58"/>
  <c r="I433" i="53"/>
  <c r="G269" i="55"/>
  <c r="I187" i="59"/>
  <c r="I23" i="50"/>
  <c r="G351" i="52"/>
  <c r="G433" i="57"/>
  <c r="G433" i="54"/>
  <c r="H433" i="59"/>
  <c r="G105" i="53"/>
  <c r="I515" i="59"/>
  <c r="H515" i="50"/>
  <c r="I269" i="50"/>
  <c r="I105" i="54"/>
  <c r="G433" i="51"/>
  <c r="H515" i="59"/>
  <c r="G105" i="51"/>
  <c r="H105" i="56"/>
  <c r="H433" i="53"/>
  <c r="I269" i="57"/>
  <c r="G433" i="50"/>
  <c r="I351" i="50"/>
  <c r="G105" i="59"/>
  <c r="H105" i="54"/>
  <c r="I23" i="58"/>
  <c r="G433" i="56"/>
  <c r="I351" i="52"/>
  <c r="H187" i="57"/>
  <c r="G269" i="51"/>
  <c r="G23" i="50"/>
  <c r="G433" i="52"/>
  <c r="H351" i="59"/>
  <c r="G105" i="50"/>
  <c r="H351" i="57"/>
  <c r="H23" i="51"/>
  <c r="H23" i="56"/>
  <c r="G23" i="56"/>
  <c r="I187" i="57"/>
  <c r="I351" i="56"/>
  <c r="G515" i="57"/>
  <c r="H23" i="50"/>
  <c r="H23" i="59"/>
  <c r="G105" i="52"/>
  <c r="I433" i="51"/>
  <c r="H351" i="58"/>
  <c r="I515" i="53"/>
  <c r="G269" i="54"/>
  <c r="G187" i="57"/>
  <c r="I187" i="54"/>
  <c r="H187" i="50"/>
  <c r="G23" i="55"/>
  <c r="G351" i="50"/>
  <c r="H433" i="57"/>
  <c r="H105" i="58"/>
  <c r="H105" i="52"/>
  <c r="G433" i="59"/>
  <c r="G187" i="52"/>
  <c r="H515" i="58"/>
  <c r="G23" i="58"/>
  <c r="G23" i="52"/>
  <c r="I23" i="54"/>
  <c r="H269" i="58"/>
  <c r="G187" i="50"/>
  <c r="G23" i="53"/>
  <c r="I23" i="57"/>
  <c r="H433" i="50"/>
  <c r="G2005" i="42"/>
  <c r="G1841" i="42"/>
  <c r="I1595" i="42"/>
  <c r="G1595" i="42"/>
  <c r="I1513" i="42"/>
  <c r="G1267" i="42"/>
  <c r="H1267" i="42"/>
  <c r="G1349" i="42"/>
  <c r="I1841" i="42"/>
  <c r="I1759" i="42"/>
  <c r="I1267" i="42"/>
  <c r="I1677" i="42"/>
  <c r="I2005" i="42"/>
  <c r="I1431" i="42"/>
  <c r="H1595" i="42"/>
  <c r="G1677" i="42"/>
  <c r="H1759" i="42"/>
  <c r="H1513" i="42"/>
  <c r="G1513" i="42"/>
  <c r="H1431" i="42"/>
  <c r="H1677" i="42"/>
  <c r="H1841" i="42"/>
  <c r="I1923" i="42"/>
  <c r="H1923" i="42"/>
  <c r="G1759" i="42"/>
  <c r="G1923" i="42"/>
  <c r="G1431" i="42"/>
  <c r="I1349" i="42"/>
  <c r="H1349" i="42"/>
  <c r="H2005" i="42"/>
  <c r="H40" i="49"/>
  <c r="H286" i="49"/>
  <c r="I204" i="47"/>
  <c r="G450" i="47"/>
  <c r="I40" i="47"/>
  <c r="I204" i="49"/>
  <c r="G204" i="49"/>
  <c r="I532" i="49"/>
  <c r="H122" i="49"/>
  <c r="H40" i="47"/>
  <c r="G368" i="47"/>
  <c r="H368" i="49"/>
  <c r="G122" i="47"/>
  <c r="H122" i="47"/>
  <c r="I450" i="47"/>
  <c r="G286" i="47"/>
  <c r="I286" i="49"/>
  <c r="H450" i="49"/>
  <c r="G40" i="47"/>
  <c r="H204" i="47"/>
  <c r="I368" i="49"/>
  <c r="I450" i="49"/>
  <c r="G532" i="47"/>
  <c r="G122" i="49"/>
  <c r="H532" i="49"/>
  <c r="I122" i="49"/>
  <c r="G532" i="49"/>
  <c r="H204" i="49"/>
  <c r="G368" i="49"/>
  <c r="I40" i="49"/>
  <c r="G450" i="49"/>
  <c r="I368" i="47"/>
  <c r="I286" i="47"/>
  <c r="H368" i="47"/>
  <c r="G40" i="49"/>
  <c r="I122" i="47"/>
  <c r="G204" i="47"/>
  <c r="I532" i="47"/>
  <c r="G286" i="49"/>
  <c r="H450" i="47"/>
  <c r="H286" i="47"/>
  <c r="H532" i="47"/>
  <c r="G291" i="47"/>
  <c r="G455" i="49"/>
  <c r="H455" i="47"/>
  <c r="G45" i="47"/>
  <c r="G537" i="47"/>
  <c r="H209" i="49"/>
  <c r="I291" i="49"/>
  <c r="I45" i="49"/>
  <c r="I373" i="47"/>
  <c r="G291" i="49"/>
  <c r="I127" i="49"/>
  <c r="I209" i="49"/>
  <c r="H45" i="47"/>
  <c r="I455" i="47"/>
  <c r="G537" i="49"/>
  <c r="G209" i="47"/>
  <c r="H373" i="49"/>
  <c r="H291" i="47"/>
  <c r="I373" i="49"/>
  <c r="I127" i="47"/>
  <c r="H537" i="49"/>
  <c r="H127" i="49"/>
  <c r="H455" i="49"/>
  <c r="H127" i="47"/>
  <c r="G373" i="49"/>
  <c r="I537" i="47"/>
  <c r="H373" i="47"/>
  <c r="G127" i="49"/>
  <c r="G45" i="49"/>
  <c r="I455" i="49"/>
  <c r="I291" i="47"/>
  <c r="H209" i="47"/>
  <c r="G209" i="49"/>
  <c r="I45" i="47"/>
  <c r="I537" i="49"/>
  <c r="G127" i="47"/>
  <c r="H291" i="49"/>
  <c r="H537" i="47"/>
  <c r="H45" i="49"/>
  <c r="G373" i="47"/>
  <c r="I209" i="47"/>
  <c r="G455" i="47"/>
  <c r="I217" i="48"/>
  <c r="G463" i="48"/>
  <c r="H135" i="48"/>
  <c r="H53" i="48"/>
  <c r="I463" i="48"/>
  <c r="H463" i="48"/>
  <c r="G217" i="48"/>
  <c r="H217" i="48"/>
  <c r="I381" i="48"/>
  <c r="G545" i="48"/>
  <c r="H381" i="48"/>
  <c r="G381" i="48"/>
  <c r="I135" i="48"/>
  <c r="G53" i="48"/>
  <c r="G135" i="48"/>
  <c r="I53" i="48"/>
  <c r="H545" i="48"/>
  <c r="G299" i="48"/>
  <c r="H299" i="48"/>
  <c r="I545" i="48"/>
  <c r="I299" i="48"/>
  <c r="H16" i="61"/>
  <c r="G508" i="61"/>
  <c r="H590" i="61"/>
  <c r="H754" i="61"/>
  <c r="H98" i="61"/>
  <c r="G16" i="61"/>
  <c r="F180" i="61"/>
  <c r="H262" i="61"/>
  <c r="G344" i="61"/>
  <c r="F98" i="61"/>
  <c r="H180" i="61"/>
  <c r="F508" i="61"/>
  <c r="F754" i="61"/>
  <c r="H508" i="61"/>
  <c r="G590" i="61"/>
  <c r="F590" i="61"/>
  <c r="G672" i="61"/>
  <c r="F426" i="61"/>
  <c r="G426" i="61"/>
  <c r="G98" i="61"/>
  <c r="H426" i="61"/>
  <c r="G180" i="61"/>
  <c r="F672" i="61"/>
  <c r="G836" i="61"/>
  <c r="F262" i="61"/>
  <c r="G262" i="61"/>
  <c r="F16" i="61"/>
  <c r="F836" i="61"/>
  <c r="H836" i="61"/>
  <c r="H344" i="61"/>
  <c r="H672" i="61"/>
  <c r="F344" i="61"/>
  <c r="G754" i="61"/>
  <c r="H101" i="61"/>
  <c r="G511" i="61"/>
  <c r="H511" i="61"/>
  <c r="F757" i="61"/>
  <c r="H347" i="61"/>
  <c r="H675" i="61"/>
  <c r="F429" i="61"/>
  <c r="H429" i="61"/>
  <c r="G183" i="61"/>
  <c r="F183" i="61"/>
  <c r="G593" i="61"/>
  <c r="G757" i="61"/>
  <c r="F839" i="61"/>
  <c r="H757" i="61"/>
  <c r="G347" i="61"/>
  <c r="F593" i="61"/>
  <c r="G675" i="61"/>
  <c r="G101" i="61"/>
  <c r="F511" i="61"/>
  <c r="F265" i="61"/>
  <c r="G429" i="61"/>
  <c r="H593" i="61"/>
  <c r="G265" i="61"/>
  <c r="H183" i="61"/>
  <c r="H839" i="61"/>
  <c r="F347" i="61"/>
  <c r="H19" i="61"/>
  <c r="F101" i="61"/>
  <c r="F19" i="61"/>
  <c r="F675" i="61"/>
  <c r="G19" i="61"/>
  <c r="H265" i="61"/>
  <c r="G839" i="61"/>
  <c r="F274" i="61"/>
  <c r="F110" i="61"/>
  <c r="G520" i="61"/>
  <c r="F438" i="61"/>
  <c r="F192" i="61"/>
  <c r="F520" i="61"/>
  <c r="H274" i="61"/>
  <c r="H192" i="61"/>
  <c r="G602" i="61"/>
  <c r="F766" i="61"/>
  <c r="F848" i="61"/>
  <c r="G110" i="61"/>
  <c r="G274" i="61"/>
  <c r="G356" i="61"/>
  <c r="G766" i="61"/>
  <c r="H520" i="61"/>
  <c r="G192" i="61"/>
  <c r="H684" i="61"/>
  <c r="F28" i="61"/>
  <c r="F684" i="61"/>
  <c r="G684" i="61"/>
  <c r="H602" i="61"/>
  <c r="H848" i="61"/>
  <c r="G848" i="61"/>
  <c r="H438" i="61"/>
  <c r="G438" i="61"/>
  <c r="F602" i="61"/>
  <c r="H356" i="61"/>
  <c r="F356" i="61"/>
  <c r="H28" i="61"/>
  <c r="H110" i="61"/>
  <c r="H766" i="61"/>
  <c r="G28" i="61"/>
  <c r="G383" i="48"/>
  <c r="G219" i="48"/>
  <c r="H219" i="48"/>
  <c r="G137" i="48"/>
  <c r="I383" i="48"/>
  <c r="G465" i="48"/>
  <c r="H465" i="48"/>
  <c r="H301" i="48"/>
  <c r="I465" i="48"/>
  <c r="I301" i="48"/>
  <c r="G301" i="48"/>
  <c r="I219" i="48"/>
  <c r="H55" i="48"/>
  <c r="G55" i="48"/>
  <c r="H547" i="48"/>
  <c r="H137" i="48"/>
  <c r="G547" i="48"/>
  <c r="I547" i="48"/>
  <c r="I55" i="48"/>
  <c r="H383" i="48"/>
  <c r="I137" i="48"/>
  <c r="H54" i="48"/>
  <c r="G136" i="48"/>
  <c r="G546" i="48"/>
  <c r="H464" i="48"/>
  <c r="H382" i="48"/>
  <c r="H546" i="48"/>
  <c r="I464" i="48"/>
  <c r="G54" i="48"/>
  <c r="I382" i="48"/>
  <c r="H136" i="48"/>
  <c r="I300" i="48"/>
  <c r="G464" i="48"/>
  <c r="I136" i="48"/>
  <c r="G218" i="48"/>
  <c r="I546" i="48"/>
  <c r="H218" i="48"/>
  <c r="G382" i="48"/>
  <c r="H300" i="48"/>
  <c r="I54" i="48"/>
  <c r="I218" i="48"/>
  <c r="G300" i="48"/>
  <c r="I53" i="47"/>
  <c r="I463" i="47"/>
  <c r="I135" i="49"/>
  <c r="H381" i="49"/>
  <c r="I545" i="49"/>
  <c r="I217" i="49"/>
  <c r="G381" i="49"/>
  <c r="H545" i="49"/>
  <c r="H135" i="47"/>
  <c r="I463" i="49"/>
  <c r="G135" i="49"/>
  <c r="H545" i="47"/>
  <c r="I217" i="47"/>
  <c r="I381" i="49"/>
  <c r="H217" i="47"/>
  <c r="H217" i="49"/>
  <c r="G463" i="47"/>
  <c r="I381" i="47"/>
  <c r="G135" i="47"/>
  <c r="I299" i="47"/>
  <c r="G53" i="47"/>
  <c r="G217" i="49"/>
  <c r="H381" i="47"/>
  <c r="G545" i="49"/>
  <c r="H53" i="49"/>
  <c r="G299" i="47"/>
  <c r="I53" i="49"/>
  <c r="G545" i="47"/>
  <c r="G463" i="49"/>
  <c r="I299" i="49"/>
  <c r="H463" i="47"/>
  <c r="H135" i="49"/>
  <c r="I545" i="47"/>
  <c r="H299" i="47"/>
  <c r="G217" i="47"/>
  <c r="G299" i="49"/>
  <c r="G53" i="49"/>
  <c r="H299" i="49"/>
  <c r="I135" i="47"/>
  <c r="G381" i="47"/>
  <c r="H463" i="49"/>
  <c r="H53" i="47"/>
  <c r="I236" i="48"/>
  <c r="G154" i="48"/>
  <c r="H564" i="48"/>
  <c r="G318" i="48"/>
  <c r="H236" i="48"/>
  <c r="H318" i="48"/>
  <c r="H400" i="48"/>
  <c r="H154" i="48"/>
  <c r="I564" i="48"/>
  <c r="G564" i="48"/>
  <c r="I318" i="48"/>
  <c r="I72" i="48"/>
  <c r="I482" i="48"/>
  <c r="G236" i="48"/>
  <c r="H72" i="48"/>
  <c r="I154" i="48"/>
  <c r="H482" i="48"/>
  <c r="G72" i="48"/>
  <c r="G482" i="48"/>
  <c r="G400" i="48"/>
  <c r="I400" i="48"/>
  <c r="G25" i="61"/>
  <c r="H681" i="61"/>
  <c r="F435" i="61"/>
  <c r="F189" i="61"/>
  <c r="G517" i="61"/>
  <c r="H599" i="61"/>
  <c r="H25" i="61"/>
  <c r="H435" i="61"/>
  <c r="F517" i="61"/>
  <c r="G107" i="61"/>
  <c r="F353" i="61"/>
  <c r="G763" i="61"/>
  <c r="F763" i="61"/>
  <c r="F845" i="61"/>
  <c r="G353" i="61"/>
  <c r="F599" i="61"/>
  <c r="H517" i="61"/>
  <c r="H189" i="61"/>
  <c r="F271" i="61"/>
  <c r="H107" i="61"/>
  <c r="G681" i="61"/>
  <c r="G435" i="61"/>
  <c r="G599" i="61"/>
  <c r="G271" i="61"/>
  <c r="G845" i="61"/>
  <c r="F25" i="61"/>
  <c r="G189" i="61"/>
  <c r="F107" i="61"/>
  <c r="H845" i="61"/>
  <c r="H271" i="61"/>
  <c r="H353" i="61"/>
  <c r="H763" i="61"/>
  <c r="F681" i="61"/>
  <c r="F432" i="61"/>
  <c r="G350" i="61"/>
  <c r="F22" i="61"/>
  <c r="F186" i="61"/>
  <c r="H104" i="61"/>
  <c r="F842" i="61"/>
  <c r="F678" i="61"/>
  <c r="H22" i="61"/>
  <c r="G596" i="61"/>
  <c r="G432" i="61"/>
  <c r="G104" i="61"/>
  <c r="H268" i="61"/>
  <c r="G514" i="61"/>
  <c r="H514" i="61"/>
  <c r="G186" i="61"/>
  <c r="H186" i="61"/>
  <c r="F104" i="61"/>
  <c r="H596" i="61"/>
  <c r="F596" i="61"/>
  <c r="H350" i="61"/>
  <c r="H432" i="61"/>
  <c r="F268" i="61"/>
  <c r="F514" i="61"/>
  <c r="H678" i="61"/>
  <c r="G678" i="61"/>
  <c r="F760" i="61"/>
  <c r="G760" i="61"/>
  <c r="F350" i="61"/>
  <c r="H760" i="61"/>
  <c r="G22" i="61"/>
  <c r="G842" i="61"/>
  <c r="H842" i="61"/>
  <c r="G268" i="61"/>
  <c r="H442" i="61"/>
  <c r="G196" i="61"/>
  <c r="F32" i="61"/>
  <c r="H196" i="61"/>
  <c r="H114" i="61"/>
  <c r="H360" i="61"/>
  <c r="G278" i="61"/>
  <c r="F606" i="61"/>
  <c r="F278" i="61"/>
  <c r="F770" i="61"/>
  <c r="H524" i="61"/>
  <c r="G770" i="61"/>
  <c r="F442" i="61"/>
  <c r="G852" i="61"/>
  <c r="G360" i="61"/>
  <c r="F524" i="61"/>
  <c r="G688" i="61"/>
  <c r="G442" i="61"/>
  <c r="G606" i="61"/>
  <c r="G32" i="61"/>
  <c r="G524" i="61"/>
  <c r="F360" i="61"/>
  <c r="G114" i="61"/>
  <c r="H278" i="61"/>
  <c r="F114" i="61"/>
  <c r="F688" i="61"/>
  <c r="H606" i="61"/>
  <c r="H688" i="61"/>
  <c r="H770" i="61"/>
  <c r="H852" i="61"/>
  <c r="H32" i="61"/>
  <c r="F852" i="61"/>
  <c r="F196" i="61"/>
  <c r="F258" i="61"/>
  <c r="H12" i="61"/>
  <c r="G258" i="61"/>
  <c r="F832" i="61"/>
  <c r="F340" i="61"/>
  <c r="G668" i="61"/>
  <c r="H94" i="61"/>
  <c r="G832" i="61"/>
  <c r="H668" i="61"/>
  <c r="G750" i="61"/>
  <c r="F422" i="61"/>
  <c r="G12" i="61"/>
  <c r="F12" i="61"/>
  <c r="G422" i="61"/>
  <c r="G176" i="61"/>
  <c r="G340" i="61"/>
  <c r="F504" i="61"/>
  <c r="G94" i="61"/>
  <c r="G586" i="61"/>
  <c r="H258" i="61"/>
  <c r="F176" i="61"/>
  <c r="H504" i="61"/>
  <c r="H176" i="61"/>
  <c r="F94" i="61"/>
  <c r="H422" i="61"/>
  <c r="H586" i="61"/>
  <c r="H750" i="61"/>
  <c r="F750" i="61"/>
  <c r="G504" i="61"/>
  <c r="F668" i="61"/>
  <c r="F586" i="61"/>
  <c r="H340" i="61"/>
  <c r="H832" i="61"/>
  <c r="G130" i="49"/>
  <c r="H212" i="49"/>
  <c r="H130" i="49"/>
  <c r="G294" i="47"/>
  <c r="H540" i="47"/>
  <c r="I458" i="49"/>
  <c r="I540" i="49"/>
  <c r="I212" i="49"/>
  <c r="I130" i="47"/>
  <c r="G130" i="47"/>
  <c r="I376" i="47"/>
  <c r="H294" i="47"/>
  <c r="H540" i="49"/>
  <c r="I458" i="47"/>
  <c r="G458" i="47"/>
  <c r="I294" i="47"/>
  <c r="G376" i="49"/>
  <c r="G540" i="47"/>
  <c r="H130" i="47"/>
  <c r="I540" i="47"/>
  <c r="I48" i="49"/>
  <c r="H376" i="49"/>
  <c r="H458" i="47"/>
  <c r="G458" i="49"/>
  <c r="G376" i="47"/>
  <c r="G48" i="47"/>
  <c r="H48" i="49"/>
  <c r="H294" i="49"/>
  <c r="G212" i="47"/>
  <c r="H376" i="47"/>
  <c r="I294" i="49"/>
  <c r="G540" i="49"/>
  <c r="I212" i="47"/>
  <c r="I48" i="47"/>
  <c r="H212" i="47"/>
  <c r="G212" i="49"/>
  <c r="G48" i="49"/>
  <c r="I376" i="49"/>
  <c r="H458" i="49"/>
  <c r="H48" i="47"/>
  <c r="I130" i="49"/>
  <c r="G294" i="49"/>
  <c r="I536" i="47"/>
  <c r="H454" i="49"/>
  <c r="H372" i="47"/>
  <c r="G454" i="49"/>
  <c r="I126" i="47"/>
  <c r="I454" i="49"/>
  <c r="I372" i="49"/>
  <c r="G290" i="49"/>
  <c r="G290" i="47"/>
  <c r="I208" i="47"/>
  <c r="G372" i="49"/>
  <c r="G536" i="47"/>
  <c r="G44" i="47"/>
  <c r="H372" i="49"/>
  <c r="G372" i="47"/>
  <c r="I290" i="47"/>
  <c r="H126" i="49"/>
  <c r="H126" i="47"/>
  <c r="H44" i="49"/>
  <c r="H536" i="49"/>
  <c r="I208" i="49"/>
  <c r="G44" i="49"/>
  <c r="I126" i="49"/>
  <c r="G126" i="49"/>
  <c r="H290" i="49"/>
  <c r="H536" i="47"/>
  <c r="G536" i="49"/>
  <c r="G126" i="47"/>
  <c r="G454" i="47"/>
  <c r="I44" i="47"/>
  <c r="I536" i="49"/>
  <c r="H44" i="47"/>
  <c r="G208" i="47"/>
  <c r="G208" i="49"/>
  <c r="I290" i="49"/>
  <c r="I454" i="47"/>
  <c r="H208" i="49"/>
  <c r="H208" i="47"/>
  <c r="H290" i="47"/>
  <c r="I372" i="47"/>
  <c r="H454" i="47"/>
  <c r="I44" i="49"/>
  <c r="G228" i="49"/>
  <c r="G474" i="47"/>
  <c r="G228" i="47"/>
  <c r="G392" i="49"/>
  <c r="I146" i="49"/>
  <c r="H64" i="49"/>
  <c r="H310" i="49"/>
  <c r="H556" i="47"/>
  <c r="H556" i="49"/>
  <c r="I64" i="47"/>
  <c r="G146" i="49"/>
  <c r="I310" i="47"/>
  <c r="I556" i="49"/>
  <c r="G310" i="47"/>
  <c r="H392" i="49"/>
  <c r="H228" i="49"/>
  <c r="G556" i="49"/>
  <c r="I392" i="49"/>
  <c r="H146" i="47"/>
  <c r="I474" i="47"/>
  <c r="H310" i="47"/>
  <c r="H228" i="47"/>
  <c r="G556" i="47"/>
  <c r="I64" i="49"/>
  <c r="G474" i="49"/>
  <c r="G64" i="47"/>
  <c r="H392" i="47"/>
  <c r="G392" i="47"/>
  <c r="I556" i="47"/>
  <c r="G64" i="49"/>
  <c r="G146" i="47"/>
  <c r="G310" i="49"/>
  <c r="I474" i="49"/>
  <c r="H474" i="49"/>
  <c r="I392" i="47"/>
  <c r="H474" i="47"/>
  <c r="I228" i="47"/>
  <c r="I228" i="49"/>
  <c r="H146" i="49"/>
  <c r="I310" i="49"/>
  <c r="I146" i="47"/>
  <c r="H64" i="47"/>
  <c r="I550" i="49"/>
  <c r="G140" i="49"/>
  <c r="I386" i="49"/>
  <c r="I140" i="49"/>
  <c r="I386" i="47"/>
  <c r="I140" i="47"/>
  <c r="H386" i="49"/>
  <c r="I222" i="49"/>
  <c r="H304" i="49"/>
  <c r="G304" i="47"/>
  <c r="G468" i="47"/>
  <c r="H468" i="49"/>
  <c r="I468" i="47"/>
  <c r="H58" i="49"/>
  <c r="H550" i="49"/>
  <c r="G550" i="49"/>
  <c r="H140" i="47"/>
  <c r="I550" i="47"/>
  <c r="G222" i="49"/>
  <c r="G304" i="49"/>
  <c r="G140" i="47"/>
  <c r="H386" i="47"/>
  <c r="G550" i="47"/>
  <c r="H304" i="47"/>
  <c r="G386" i="47"/>
  <c r="G386" i="49"/>
  <c r="I304" i="47"/>
  <c r="H140" i="49"/>
  <c r="I468" i="49"/>
  <c r="I222" i="47"/>
  <c r="I58" i="47"/>
  <c r="G58" i="47"/>
  <c r="G58" i="49"/>
  <c r="I304" i="49"/>
  <c r="H468" i="47"/>
  <c r="H550" i="47"/>
  <c r="G468" i="49"/>
  <c r="I58" i="49"/>
  <c r="H58" i="47"/>
  <c r="H222" i="49"/>
  <c r="G222" i="47"/>
  <c r="H222" i="47"/>
  <c r="H555" i="51"/>
  <c r="G309" i="52"/>
  <c r="I227" i="51"/>
  <c r="I555" i="50"/>
  <c r="H473" i="56"/>
  <c r="I63" i="59"/>
  <c r="G309" i="58"/>
  <c r="G63" i="51"/>
  <c r="H391" i="51"/>
  <c r="H227" i="51"/>
  <c r="I309" i="50"/>
  <c r="H555" i="56"/>
  <c r="H145" i="59"/>
  <c r="I309" i="54"/>
  <c r="G63" i="56"/>
  <c r="G555" i="56"/>
  <c r="I309" i="59"/>
  <c r="H145" i="52"/>
  <c r="G145" i="54"/>
  <c r="I63" i="51"/>
  <c r="H555" i="53"/>
  <c r="G309" i="56"/>
  <c r="G227" i="59"/>
  <c r="G145" i="56"/>
  <c r="I309" i="53"/>
  <c r="H391" i="54"/>
  <c r="H309" i="52"/>
  <c r="I473" i="54"/>
  <c r="I555" i="58"/>
  <c r="H391" i="55"/>
  <c r="H555" i="57"/>
  <c r="I63" i="55"/>
  <c r="I145" i="59"/>
  <c r="I391" i="54"/>
  <c r="I227" i="55"/>
  <c r="I309" i="51"/>
  <c r="H63" i="59"/>
  <c r="H145" i="57"/>
  <c r="I227" i="50"/>
  <c r="H145" i="54"/>
  <c r="H555" i="58"/>
  <c r="H391" i="59"/>
  <c r="H63" i="57"/>
  <c r="H391" i="56"/>
  <c r="G555" i="51"/>
  <c r="H63" i="53"/>
  <c r="I63" i="56"/>
  <c r="H473" i="57"/>
  <c r="I391" i="58"/>
  <c r="I145" i="51"/>
  <c r="I473" i="51"/>
  <c r="G63" i="57"/>
  <c r="G555" i="59"/>
  <c r="I473" i="55"/>
  <c r="I227" i="56"/>
  <c r="I63" i="57"/>
  <c r="H227" i="50"/>
  <c r="H555" i="52"/>
  <c r="H391" i="52"/>
  <c r="H227" i="58"/>
  <c r="I309" i="52"/>
  <c r="I309" i="55"/>
  <c r="I473" i="52"/>
  <c r="I309" i="58"/>
  <c r="G145" i="51"/>
  <c r="H145" i="55"/>
  <c r="H473" i="54"/>
  <c r="G63" i="59"/>
  <c r="I473" i="56"/>
  <c r="I145" i="53"/>
  <c r="I391" i="57"/>
  <c r="I227" i="57"/>
  <c r="I391" i="59"/>
  <c r="H145" i="51"/>
  <c r="G309" i="54"/>
  <c r="H309" i="55"/>
  <c r="H227" i="57"/>
  <c r="I63" i="52"/>
  <c r="H391" i="50"/>
  <c r="G145" i="53"/>
  <c r="I309" i="57"/>
  <c r="H227" i="56"/>
  <c r="G227" i="55"/>
  <c r="G391" i="56"/>
  <c r="G309" i="53"/>
  <c r="G555" i="54"/>
  <c r="I473" i="50"/>
  <c r="G473" i="51"/>
  <c r="G391" i="58"/>
  <c r="I391" i="56"/>
  <c r="G391" i="55"/>
  <c r="G309" i="50"/>
  <c r="G473" i="52"/>
  <c r="H227" i="59"/>
  <c r="I555" i="57"/>
  <c r="I145" i="57"/>
  <c r="H473" i="51"/>
  <c r="I391" i="50"/>
  <c r="G391" i="54"/>
  <c r="G391" i="52"/>
  <c r="H309" i="57"/>
  <c r="H391" i="53"/>
  <c r="G227" i="57"/>
  <c r="I63" i="50"/>
  <c r="I145" i="55"/>
  <c r="G473" i="57"/>
  <c r="I391" i="51"/>
  <c r="I63" i="54"/>
  <c r="G391" i="50"/>
  <c r="G63" i="53"/>
  <c r="G145" i="52"/>
  <c r="G555" i="50"/>
  <c r="G227" i="50"/>
  <c r="G63" i="55"/>
  <c r="G145" i="57"/>
  <c r="I555" i="51"/>
  <c r="H227" i="52"/>
  <c r="H63" i="54"/>
  <c r="H145" i="50"/>
  <c r="I63" i="53"/>
  <c r="G555" i="52"/>
  <c r="G473" i="55"/>
  <c r="I145" i="56"/>
  <c r="G309" i="55"/>
  <c r="G391" i="57"/>
  <c r="H63" i="52"/>
  <c r="H227" i="54"/>
  <c r="G555" i="53"/>
  <c r="G63" i="52"/>
  <c r="I227" i="52"/>
  <c r="G555" i="57"/>
  <c r="H473" i="50"/>
  <c r="I555" i="56"/>
  <c r="H555" i="50"/>
  <c r="H309" i="54"/>
  <c r="G473" i="59"/>
  <c r="G145" i="59"/>
  <c r="H309" i="59"/>
  <c r="G391" i="53"/>
  <c r="H473" i="58"/>
  <c r="G473" i="58"/>
  <c r="H145" i="53"/>
  <c r="I555" i="59"/>
  <c r="I473" i="53"/>
  <c r="G309" i="51"/>
  <c r="G63" i="58"/>
  <c r="H63" i="58"/>
  <c r="G473" i="50"/>
  <c r="I391" i="55"/>
  <c r="G309" i="59"/>
  <c r="G227" i="56"/>
  <c r="H473" i="55"/>
  <c r="H391" i="57"/>
  <c r="I473" i="58"/>
  <c r="I227" i="54"/>
  <c r="I63" i="58"/>
  <c r="G145" i="55"/>
  <c r="I145" i="54"/>
  <c r="H473" i="53"/>
  <c r="I227" i="59"/>
  <c r="G227" i="52"/>
  <c r="I391" i="53"/>
  <c r="H473" i="52"/>
  <c r="G473" i="54"/>
  <c r="I555" i="53"/>
  <c r="I145" i="52"/>
  <c r="I473" i="59"/>
  <c r="I309" i="56"/>
  <c r="H145" i="58"/>
  <c r="G227" i="54"/>
  <c r="H473" i="59"/>
  <c r="G473" i="53"/>
  <c r="G227" i="58"/>
  <c r="H227" i="53"/>
  <c r="G145" i="50"/>
  <c r="G555" i="58"/>
  <c r="G555" i="55"/>
  <c r="I555" i="55"/>
  <c r="H63" i="51"/>
  <c r="H63" i="56"/>
  <c r="I227" i="58"/>
  <c r="H309" i="50"/>
  <c r="I555" i="52"/>
  <c r="H391" i="58"/>
  <c r="H63" i="55"/>
  <c r="I227" i="53"/>
  <c r="I473" i="57"/>
  <c r="H227" i="55"/>
  <c r="I391" i="52"/>
  <c r="I145" i="50"/>
  <c r="G63" i="54"/>
  <c r="H309" i="51"/>
  <c r="H63" i="50"/>
  <c r="G473" i="56"/>
  <c r="G309" i="57"/>
  <c r="H555" i="59"/>
  <c r="H309" i="56"/>
  <c r="G145" i="58"/>
  <c r="G227" i="51"/>
  <c r="H555" i="54"/>
  <c r="I555" i="54"/>
  <c r="G391" i="59"/>
  <c r="H145" i="56"/>
  <c r="H555" i="55"/>
  <c r="G63" i="50"/>
  <c r="I145" i="58"/>
  <c r="H309" i="58"/>
  <c r="G227" i="53"/>
  <c r="H309" i="53"/>
  <c r="G391" i="51"/>
  <c r="H553" i="48"/>
  <c r="G307" i="48"/>
  <c r="H225" i="48"/>
  <c r="I389" i="48"/>
  <c r="G225" i="48"/>
  <c r="H143" i="48"/>
  <c r="H307" i="48"/>
  <c r="H389" i="48"/>
  <c r="H61" i="48"/>
  <c r="I471" i="48"/>
  <c r="G61" i="48"/>
  <c r="G471" i="48"/>
  <c r="I553" i="48"/>
  <c r="I61" i="48"/>
  <c r="G143" i="48"/>
  <c r="G553" i="48"/>
  <c r="H471" i="48"/>
  <c r="I143" i="48"/>
  <c r="I225" i="48"/>
  <c r="I307" i="48"/>
  <c r="G389" i="48"/>
  <c r="H739" i="61"/>
  <c r="G329" i="61"/>
  <c r="H821" i="61"/>
  <c r="F575" i="61"/>
  <c r="H657" i="61"/>
  <c r="G575" i="61"/>
  <c r="G821" i="61"/>
  <c r="H165" i="61"/>
  <c r="F821" i="61"/>
  <c r="H493" i="61"/>
  <c r="F657" i="61"/>
  <c r="G247" i="61"/>
  <c r="G411" i="61"/>
  <c r="H575" i="61"/>
  <c r="G739" i="61"/>
  <c r="F493" i="61"/>
  <c r="F329" i="61"/>
  <c r="H83" i="61"/>
  <c r="G83" i="61"/>
  <c r="G903" i="61"/>
  <c r="G657" i="61"/>
  <c r="H247" i="61"/>
  <c r="H411" i="61"/>
  <c r="G493" i="61"/>
  <c r="G165" i="61"/>
  <c r="F739" i="61"/>
  <c r="H903" i="61"/>
  <c r="F247" i="61"/>
  <c r="H329" i="61"/>
  <c r="F903" i="61"/>
  <c r="F83" i="61"/>
  <c r="F165" i="61"/>
  <c r="F411" i="61"/>
  <c r="H245" i="61"/>
  <c r="G901" i="61"/>
  <c r="F245" i="61"/>
  <c r="G491" i="61"/>
  <c r="F409" i="61"/>
  <c r="F737" i="61"/>
  <c r="H819" i="61"/>
  <c r="F491" i="61"/>
  <c r="G245" i="61"/>
  <c r="F655" i="61"/>
  <c r="G81" i="61"/>
  <c r="F163" i="61"/>
  <c r="F81" i="61"/>
  <c r="F573" i="61"/>
  <c r="F819" i="61"/>
  <c r="H491" i="61"/>
  <c r="H163" i="61"/>
  <c r="F327" i="61"/>
  <c r="G327" i="61"/>
  <c r="H81" i="61"/>
  <c r="H655" i="61"/>
  <c r="G737" i="61"/>
  <c r="G819" i="61"/>
  <c r="G573" i="61"/>
  <c r="F901" i="61"/>
  <c r="G163" i="61"/>
  <c r="H327" i="61"/>
  <c r="H901" i="61"/>
  <c r="G655" i="61"/>
  <c r="G409" i="61"/>
  <c r="H573" i="61"/>
  <c r="H409" i="61"/>
  <c r="H737" i="61"/>
  <c r="H123" i="48"/>
  <c r="G451" i="48"/>
  <c r="H205" i="48"/>
  <c r="I533" i="48"/>
  <c r="G123" i="48"/>
  <c r="H369" i="48"/>
  <c r="H451" i="48"/>
  <c r="I205" i="48"/>
  <c r="I123" i="48"/>
  <c r="H533" i="48"/>
  <c r="G369" i="48"/>
  <c r="H41" i="48"/>
  <c r="H287" i="48"/>
  <c r="I41" i="48"/>
  <c r="G533" i="48"/>
  <c r="I369" i="48"/>
  <c r="I287" i="48"/>
  <c r="I451" i="48"/>
  <c r="G287" i="48"/>
  <c r="G41" i="48"/>
  <c r="G205" i="48"/>
  <c r="F387" i="61"/>
  <c r="H141" i="61"/>
  <c r="F551" i="61"/>
  <c r="F223" i="61"/>
  <c r="H551" i="61"/>
  <c r="H387" i="61"/>
  <c r="H305" i="61"/>
  <c r="G141" i="61"/>
  <c r="H633" i="61"/>
  <c r="H469" i="61"/>
  <c r="H715" i="61"/>
  <c r="F715" i="61"/>
  <c r="H59" i="61"/>
  <c r="H879" i="61"/>
  <c r="G223" i="61"/>
  <c r="F59" i="61"/>
  <c r="G633" i="61"/>
  <c r="H797" i="61"/>
  <c r="F633" i="61"/>
  <c r="G715" i="61"/>
  <c r="G305" i="61"/>
  <c r="F797" i="61"/>
  <c r="F141" i="61"/>
  <c r="G59" i="61"/>
  <c r="G797" i="61"/>
  <c r="G879" i="61"/>
  <c r="G387" i="61"/>
  <c r="F879" i="61"/>
  <c r="F469" i="61"/>
  <c r="G469" i="61"/>
  <c r="H223" i="61"/>
  <c r="G551" i="61"/>
  <c r="F305" i="61"/>
  <c r="I405" i="56"/>
  <c r="G569" i="53"/>
  <c r="H487" i="51"/>
  <c r="G569" i="57"/>
  <c r="I323" i="56"/>
  <c r="I323" i="53"/>
  <c r="G159" i="53"/>
  <c r="G487" i="57"/>
  <c r="I487" i="55"/>
  <c r="I405" i="55"/>
  <c r="G323" i="56"/>
  <c r="I405" i="54"/>
  <c r="G487" i="53"/>
  <c r="G323" i="55"/>
  <c r="H323" i="54"/>
  <c r="G241" i="53"/>
  <c r="H569" i="53"/>
  <c r="I77" i="59"/>
  <c r="H323" i="55"/>
  <c r="H323" i="50"/>
  <c r="G323" i="51"/>
  <c r="G77" i="59"/>
  <c r="H323" i="52"/>
  <c r="H487" i="52"/>
  <c r="I405" i="53"/>
  <c r="H77" i="55"/>
  <c r="I77" i="52"/>
  <c r="G487" i="50"/>
  <c r="G323" i="59"/>
  <c r="H77" i="52"/>
  <c r="I569" i="59"/>
  <c r="I241" i="54"/>
  <c r="H569" i="59"/>
  <c r="H405" i="52"/>
  <c r="I77" i="51"/>
  <c r="G487" i="59"/>
  <c r="G77" i="56"/>
  <c r="I569" i="50"/>
  <c r="H487" i="59"/>
  <c r="H569" i="51"/>
  <c r="I159" i="52"/>
  <c r="G159" i="51"/>
  <c r="H241" i="53"/>
  <c r="G405" i="57"/>
  <c r="I405" i="58"/>
  <c r="I323" i="58"/>
  <c r="G323" i="54"/>
  <c r="G159" i="56"/>
  <c r="H241" i="50"/>
  <c r="H159" i="54"/>
  <c r="H323" i="56"/>
  <c r="G241" i="55"/>
  <c r="G241" i="57"/>
  <c r="I405" i="50"/>
  <c r="G159" i="50"/>
  <c r="G159" i="55"/>
  <c r="G569" i="55"/>
  <c r="G569" i="59"/>
  <c r="I77" i="58"/>
  <c r="I159" i="57"/>
  <c r="I323" i="59"/>
  <c r="H405" i="55"/>
  <c r="I569" i="53"/>
  <c r="H569" i="50"/>
  <c r="H569" i="58"/>
  <c r="G405" i="50"/>
  <c r="H77" i="50"/>
  <c r="I159" i="53"/>
  <c r="H241" i="55"/>
  <c r="H405" i="51"/>
  <c r="H159" i="52"/>
  <c r="I241" i="50"/>
  <c r="G159" i="57"/>
  <c r="H487" i="53"/>
  <c r="H159" i="57"/>
  <c r="H241" i="54"/>
  <c r="G405" i="58"/>
  <c r="I569" i="52"/>
  <c r="I241" i="57"/>
  <c r="H77" i="53"/>
  <c r="H405" i="50"/>
  <c r="I159" i="58"/>
  <c r="I569" i="57"/>
  <c r="G241" i="51"/>
  <c r="I323" i="50"/>
  <c r="H405" i="53"/>
  <c r="I487" i="54"/>
  <c r="G487" i="52"/>
  <c r="I569" i="55"/>
  <c r="G569" i="58"/>
  <c r="I77" i="57"/>
  <c r="I241" i="58"/>
  <c r="G77" i="53"/>
  <c r="G241" i="59"/>
  <c r="H487" i="55"/>
  <c r="I323" i="51"/>
  <c r="H323" i="57"/>
  <c r="H487" i="50"/>
  <c r="H159" i="51"/>
  <c r="H405" i="59"/>
  <c r="I569" i="56"/>
  <c r="G487" i="56"/>
  <c r="I159" i="51"/>
  <c r="G569" i="51"/>
  <c r="G77" i="52"/>
  <c r="I241" i="53"/>
  <c r="G405" i="51"/>
  <c r="H569" i="54"/>
  <c r="I159" i="56"/>
  <c r="H241" i="57"/>
  <c r="I569" i="54"/>
  <c r="I241" i="52"/>
  <c r="I159" i="54"/>
  <c r="H487" i="57"/>
  <c r="I323" i="52"/>
  <c r="H241" i="51"/>
  <c r="H159" i="59"/>
  <c r="H159" i="58"/>
  <c r="G241" i="54"/>
  <c r="I487" i="53"/>
  <c r="G405" i="53"/>
  <c r="H569" i="55"/>
  <c r="I487" i="56"/>
  <c r="H405" i="58"/>
  <c r="H323" i="58"/>
  <c r="G405" i="59"/>
  <c r="H323" i="51"/>
  <c r="G323" i="58"/>
  <c r="I77" i="55"/>
  <c r="H405" i="56"/>
  <c r="H159" i="56"/>
  <c r="G77" i="51"/>
  <c r="G77" i="50"/>
  <c r="H569" i="56"/>
  <c r="G405" i="54"/>
  <c r="H77" i="58"/>
  <c r="I323" i="57"/>
  <c r="I323" i="54"/>
  <c r="H323" i="59"/>
  <c r="I241" i="56"/>
  <c r="G487" i="55"/>
  <c r="H241" i="56"/>
  <c r="I77" i="56"/>
  <c r="H569" i="52"/>
  <c r="H77" i="57"/>
  <c r="G241" i="56"/>
  <c r="G323" i="53"/>
  <c r="I159" i="59"/>
  <c r="G159" i="54"/>
  <c r="H487" i="56"/>
  <c r="I569" i="58"/>
  <c r="G569" i="52"/>
  <c r="I241" i="59"/>
  <c r="G569" i="50"/>
  <c r="G569" i="54"/>
  <c r="I77" i="50"/>
  <c r="I487" i="50"/>
  <c r="H241" i="58"/>
  <c r="H405" i="57"/>
  <c r="H77" i="51"/>
  <c r="G323" i="50"/>
  <c r="I405" i="52"/>
  <c r="I159" i="55"/>
  <c r="G405" i="56"/>
  <c r="H323" i="53"/>
  <c r="I405" i="51"/>
  <c r="H405" i="54"/>
  <c r="I241" i="51"/>
  <c r="G77" i="58"/>
  <c r="H241" i="59"/>
  <c r="G159" i="58"/>
  <c r="G77" i="55"/>
  <c r="I77" i="53"/>
  <c r="G241" i="58"/>
  <c r="I323" i="55"/>
  <c r="I241" i="55"/>
  <c r="G405" i="52"/>
  <c r="H487" i="54"/>
  <c r="H159" i="55"/>
  <c r="H159" i="50"/>
  <c r="H569" i="57"/>
  <c r="H77" i="54"/>
  <c r="I487" i="58"/>
  <c r="G487" i="58"/>
  <c r="H487" i="58"/>
  <c r="I405" i="59"/>
  <c r="I405" i="57"/>
  <c r="G323" i="57"/>
  <c r="H77" i="56"/>
  <c r="I487" i="52"/>
  <c r="G77" i="57"/>
  <c r="I487" i="57"/>
  <c r="I569" i="51"/>
  <c r="I159" i="50"/>
  <c r="I77" i="54"/>
  <c r="G159" i="59"/>
  <c r="G569" i="56"/>
  <c r="G241" i="52"/>
  <c r="G487" i="54"/>
  <c r="G405" i="55"/>
  <c r="G77" i="54"/>
  <c r="I487" i="51"/>
  <c r="H159" i="53"/>
  <c r="G487" i="51"/>
  <c r="G323" i="52"/>
  <c r="I487" i="59"/>
  <c r="G241" i="50"/>
  <c r="H241" i="52"/>
  <c r="H77" i="59"/>
  <c r="G159" i="52"/>
  <c r="G449" i="56"/>
  <c r="G449" i="58"/>
  <c r="H285" i="50"/>
  <c r="G39" i="54"/>
  <c r="H367" i="57"/>
  <c r="H203" i="51"/>
  <c r="G449" i="59"/>
  <c r="I39" i="52"/>
  <c r="I531" i="53"/>
  <c r="H121" i="58"/>
  <c r="H285" i="54"/>
  <c r="H367" i="54"/>
  <c r="I367" i="53"/>
  <c r="I285" i="52"/>
  <c r="G121" i="56"/>
  <c r="H285" i="55"/>
  <c r="H39" i="50"/>
  <c r="G39" i="50"/>
  <c r="I203" i="55"/>
  <c r="H531" i="51"/>
  <c r="G449" i="51"/>
  <c r="G367" i="59"/>
  <c r="H531" i="56"/>
  <c r="I39" i="55"/>
  <c r="G121" i="52"/>
  <c r="I449" i="55"/>
  <c r="H531" i="54"/>
  <c r="H367" i="52"/>
  <c r="G449" i="52"/>
  <c r="I285" i="55"/>
  <c r="I121" i="58"/>
  <c r="G121" i="53"/>
  <c r="I531" i="50"/>
  <c r="H449" i="51"/>
  <c r="H449" i="54"/>
  <c r="G367" i="52"/>
  <c r="I121" i="59"/>
  <c r="I285" i="50"/>
  <c r="G285" i="59"/>
  <c r="I449" i="59"/>
  <c r="H285" i="52"/>
  <c r="I285" i="59"/>
  <c r="I203" i="56"/>
  <c r="H121" i="57"/>
  <c r="I121" i="53"/>
  <c r="H203" i="56"/>
  <c r="I203" i="58"/>
  <c r="G39" i="51"/>
  <c r="I121" i="56"/>
  <c r="I121" i="52"/>
  <c r="G121" i="50"/>
  <c r="I203" i="54"/>
  <c r="G531" i="56"/>
  <c r="H39" i="56"/>
  <c r="G285" i="55"/>
  <c r="G121" i="57"/>
  <c r="I285" i="54"/>
  <c r="I203" i="53"/>
  <c r="H449" i="55"/>
  <c r="G449" i="53"/>
  <c r="I285" i="57"/>
  <c r="I531" i="59"/>
  <c r="G39" i="56"/>
  <c r="G367" i="58"/>
  <c r="G203" i="54"/>
  <c r="G531" i="52"/>
  <c r="I285" i="58"/>
  <c r="H449" i="59"/>
  <c r="G285" i="56"/>
  <c r="H531" i="58"/>
  <c r="I367" i="52"/>
  <c r="I39" i="53"/>
  <c r="H285" i="51"/>
  <c r="I121" i="51"/>
  <c r="G121" i="58"/>
  <c r="I39" i="50"/>
  <c r="I367" i="54"/>
  <c r="G285" i="52"/>
  <c r="G367" i="54"/>
  <c r="I121" i="50"/>
  <c r="G449" i="57"/>
  <c r="G285" i="54"/>
  <c r="I531" i="52"/>
  <c r="I39" i="59"/>
  <c r="I121" i="57"/>
  <c r="H285" i="57"/>
  <c r="I367" i="57"/>
  <c r="I203" i="59"/>
  <c r="G449" i="54"/>
  <c r="I449" i="58"/>
  <c r="I449" i="56"/>
  <c r="I367" i="51"/>
  <c r="H531" i="53"/>
  <c r="H367" i="59"/>
  <c r="H285" i="53"/>
  <c r="H203" i="58"/>
  <c r="G203" i="59"/>
  <c r="G39" i="53"/>
  <c r="H203" i="53"/>
  <c r="I121" i="55"/>
  <c r="G203" i="56"/>
  <c r="G39" i="57"/>
  <c r="I531" i="56"/>
  <c r="H39" i="53"/>
  <c r="I367" i="50"/>
  <c r="I367" i="56"/>
  <c r="I449" i="53"/>
  <c r="I39" i="56"/>
  <c r="H121" i="59"/>
  <c r="H367" i="53"/>
  <c r="G121" i="59"/>
  <c r="H121" i="52"/>
  <c r="H203" i="57"/>
  <c r="H203" i="52"/>
  <c r="G39" i="58"/>
  <c r="H39" i="55"/>
  <c r="H39" i="59"/>
  <c r="H367" i="50"/>
  <c r="H121" i="53"/>
  <c r="H449" i="50"/>
  <c r="H203" i="59"/>
  <c r="G531" i="50"/>
  <c r="G285" i="51"/>
  <c r="G39" i="55"/>
  <c r="H39" i="51"/>
  <c r="H39" i="57"/>
  <c r="H531" i="59"/>
  <c r="G121" i="51"/>
  <c r="I531" i="57"/>
  <c r="H285" i="59"/>
  <c r="H121" i="55"/>
  <c r="I121" i="54"/>
  <c r="G203" i="50"/>
  <c r="I39" i="58"/>
  <c r="G203" i="52"/>
  <c r="G39" i="59"/>
  <c r="H449" i="57"/>
  <c r="G285" i="53"/>
  <c r="G531" i="51"/>
  <c r="I367" i="55"/>
  <c r="H203" i="54"/>
  <c r="I285" i="56"/>
  <c r="G367" i="56"/>
  <c r="G285" i="57"/>
  <c r="I203" i="50"/>
  <c r="G367" i="50"/>
  <c r="G449" i="55"/>
  <c r="I367" i="58"/>
  <c r="H39" i="58"/>
  <c r="H531" i="50"/>
  <c r="G203" i="55"/>
  <c r="G203" i="58"/>
  <c r="G531" i="53"/>
  <c r="I39" i="57"/>
  <c r="I39" i="54"/>
  <c r="G531" i="58"/>
  <c r="H449" i="56"/>
  <c r="I531" i="54"/>
  <c r="G367" i="53"/>
  <c r="H449" i="58"/>
  <c r="I203" i="51"/>
  <c r="I449" i="51"/>
  <c r="I531" i="58"/>
  <c r="H285" i="58"/>
  <c r="G531" i="54"/>
  <c r="G285" i="50"/>
  <c r="G449" i="50"/>
  <c r="I449" i="57"/>
  <c r="I367" i="59"/>
  <c r="H531" i="55"/>
  <c r="H203" i="50"/>
  <c r="H449" i="52"/>
  <c r="G367" i="55"/>
  <c r="G367" i="51"/>
  <c r="I203" i="57"/>
  <c r="I531" i="51"/>
  <c r="I449" i="50"/>
  <c r="H285" i="56"/>
  <c r="H121" i="54"/>
  <c r="G531" i="59"/>
  <c r="H449" i="53"/>
  <c r="H367" i="58"/>
  <c r="I449" i="52"/>
  <c r="H39" i="52"/>
  <c r="G203" i="51"/>
  <c r="I39" i="51"/>
  <c r="G121" i="55"/>
  <c r="G367" i="57"/>
  <c r="I203" i="52"/>
  <c r="G121" i="54"/>
  <c r="H121" i="56"/>
  <c r="H367" i="51"/>
  <c r="H39" i="54"/>
  <c r="H367" i="56"/>
  <c r="H121" i="51"/>
  <c r="G285" i="58"/>
  <c r="H121" i="50"/>
  <c r="H203" i="55"/>
  <c r="I531" i="55"/>
  <c r="G39" i="52"/>
  <c r="G531" i="57"/>
  <c r="G203" i="53"/>
  <c r="I285" i="51"/>
  <c r="H531" i="57"/>
  <c r="G531" i="55"/>
  <c r="I285" i="53"/>
  <c r="H531" i="52"/>
  <c r="H367" i="55"/>
  <c r="G203" i="57"/>
  <c r="I449" i="54"/>
  <c r="I1942" i="42"/>
  <c r="I1696" i="42"/>
  <c r="I1368" i="42"/>
  <c r="G1532" i="42"/>
  <c r="I1860" i="42"/>
  <c r="H1778" i="42"/>
  <c r="I1450" i="42"/>
  <c r="I2024" i="42"/>
  <c r="I1286" i="42"/>
  <c r="H1942" i="42"/>
  <c r="H1286" i="42"/>
  <c r="G1614" i="42"/>
  <c r="H1368" i="42"/>
  <c r="H1532" i="42"/>
  <c r="G1286" i="42"/>
  <c r="I1778" i="42"/>
  <c r="G1778" i="42"/>
  <c r="I1614" i="42"/>
  <c r="H1450" i="42"/>
  <c r="G1860" i="42"/>
  <c r="G1942" i="42"/>
  <c r="H2024" i="42"/>
  <c r="H1614" i="42"/>
  <c r="H1696" i="42"/>
  <c r="H1860" i="42"/>
  <c r="G1696" i="42"/>
  <c r="G1450" i="42"/>
  <c r="G2024" i="42"/>
  <c r="G1368" i="42"/>
  <c r="I1532" i="42"/>
  <c r="I233" i="48"/>
  <c r="H561" i="48"/>
  <c r="I561" i="48"/>
  <c r="G479" i="48"/>
  <c r="H315" i="48"/>
  <c r="I69" i="48"/>
  <c r="I397" i="48"/>
  <c r="G561" i="48"/>
  <c r="H69" i="48"/>
  <c r="H233" i="48"/>
  <c r="G397" i="48"/>
  <c r="H151" i="48"/>
  <c r="I479" i="48"/>
  <c r="G315" i="48"/>
  <c r="G233" i="48"/>
  <c r="H479" i="48"/>
  <c r="H397" i="48"/>
  <c r="I315" i="48"/>
  <c r="G151" i="48"/>
  <c r="I151" i="48"/>
  <c r="G69" i="48"/>
  <c r="G1623" i="42"/>
  <c r="G1295" i="42"/>
  <c r="H1459" i="42"/>
  <c r="G1377" i="42"/>
  <c r="H1869" i="42"/>
  <c r="H1295" i="42"/>
  <c r="H1623" i="42"/>
  <c r="H1377" i="42"/>
  <c r="I1295" i="42"/>
  <c r="G1459" i="42"/>
  <c r="I1869" i="42"/>
  <c r="G1951" i="42"/>
  <c r="G1541" i="42"/>
  <c r="H1787" i="42"/>
  <c r="I1377" i="42"/>
  <c r="G2033" i="42"/>
  <c r="G1869" i="42"/>
  <c r="I2033" i="42"/>
  <c r="I1623" i="42"/>
  <c r="I1459" i="42"/>
  <c r="G1787" i="42"/>
  <c r="I1541" i="42"/>
  <c r="H1951" i="42"/>
  <c r="I1705" i="42"/>
  <c r="H1705" i="42"/>
  <c r="I1787" i="42"/>
  <c r="H2033" i="42"/>
  <c r="H1541" i="42"/>
  <c r="G1705" i="42"/>
  <c r="I1951" i="42"/>
  <c r="G1446" i="42"/>
  <c r="H1528" i="42"/>
  <c r="I1446" i="42"/>
  <c r="G1774" i="42"/>
  <c r="G1528" i="42"/>
  <c r="I1774" i="42"/>
  <c r="I1610" i="42"/>
  <c r="G1282" i="42"/>
  <c r="G1938" i="42"/>
  <c r="H1282" i="42"/>
  <c r="H1364" i="42"/>
  <c r="H1856" i="42"/>
  <c r="G1856" i="42"/>
  <c r="H1692" i="42"/>
  <c r="H1446" i="42"/>
  <c r="I1528" i="42"/>
  <c r="H2020" i="42"/>
  <c r="H1938" i="42"/>
  <c r="G1364" i="42"/>
  <c r="G1610" i="42"/>
  <c r="I1692" i="42"/>
  <c r="I1856" i="42"/>
  <c r="H1774" i="42"/>
  <c r="I1364" i="42"/>
  <c r="I1282" i="42"/>
  <c r="I2020" i="42"/>
  <c r="H1610" i="42"/>
  <c r="G2020" i="42"/>
  <c r="I1938" i="42"/>
  <c r="G1692" i="42"/>
  <c r="G777" i="61"/>
  <c r="H695" i="61"/>
  <c r="G367" i="61"/>
  <c r="H121" i="61"/>
  <c r="H39" i="61"/>
  <c r="F449" i="61"/>
  <c r="F613" i="61"/>
  <c r="F285" i="61"/>
  <c r="F39" i="61"/>
  <c r="H859" i="61"/>
  <c r="F203" i="61"/>
  <c r="F367" i="61"/>
  <c r="G285" i="61"/>
  <c r="G121" i="61"/>
  <c r="F695" i="61"/>
  <c r="F531" i="61"/>
  <c r="F777" i="61"/>
  <c r="H449" i="61"/>
  <c r="H367" i="61"/>
  <c r="G695" i="61"/>
  <c r="H203" i="61"/>
  <c r="H613" i="61"/>
  <c r="G859" i="61"/>
  <c r="F859" i="61"/>
  <c r="G531" i="61"/>
  <c r="G449" i="61"/>
  <c r="H777" i="61"/>
  <c r="H531" i="61"/>
  <c r="F121" i="61"/>
  <c r="G203" i="61"/>
  <c r="H285" i="61"/>
  <c r="G39" i="61"/>
  <c r="G613" i="61"/>
  <c r="G308" i="53"/>
  <c r="I62" i="59"/>
  <c r="G554" i="59"/>
  <c r="G390" i="55"/>
  <c r="H472" i="50"/>
  <c r="G554" i="58"/>
  <c r="I554" i="59"/>
  <c r="G308" i="55"/>
  <c r="G62" i="57"/>
  <c r="H144" i="51"/>
  <c r="I62" i="52"/>
  <c r="I308" i="51"/>
  <c r="I62" i="57"/>
  <c r="H308" i="50"/>
  <c r="G226" i="58"/>
  <c r="G554" i="51"/>
  <c r="I144" i="59"/>
  <c r="G144" i="57"/>
  <c r="G144" i="53"/>
  <c r="G144" i="58"/>
  <c r="H390" i="54"/>
  <c r="G144" i="55"/>
  <c r="I226" i="58"/>
  <c r="I472" i="54"/>
  <c r="G226" i="55"/>
  <c r="I226" i="59"/>
  <c r="I308" i="54"/>
  <c r="G226" i="59"/>
  <c r="I472" i="58"/>
  <c r="G226" i="51"/>
  <c r="H62" i="53"/>
  <c r="H226" i="54"/>
  <c r="G226" i="56"/>
  <c r="I144" i="52"/>
  <c r="I472" i="55"/>
  <c r="I144" i="53"/>
  <c r="G472" i="59"/>
  <c r="H390" i="52"/>
  <c r="I62" i="55"/>
  <c r="G308" i="57"/>
  <c r="H62" i="58"/>
  <c r="I308" i="58"/>
  <c r="I62" i="58"/>
  <c r="I226" i="54"/>
  <c r="G308" i="56"/>
  <c r="H472" i="56"/>
  <c r="I62" i="51"/>
  <c r="H390" i="51"/>
  <c r="G62" i="56"/>
  <c r="I62" i="54"/>
  <c r="H472" i="52"/>
  <c r="I472" i="51"/>
  <c r="H554" i="59"/>
  <c r="G472" i="56"/>
  <c r="G390" i="53"/>
  <c r="I62" i="53"/>
  <c r="I554" i="55"/>
  <c r="G144" i="59"/>
  <c r="G472" i="51"/>
  <c r="H144" i="55"/>
  <c r="G554" i="53"/>
  <c r="H472" i="59"/>
  <c r="I226" i="51"/>
  <c r="G144" i="52"/>
  <c r="H308" i="56"/>
  <c r="H390" i="58"/>
  <c r="G62" i="58"/>
  <c r="H308" i="51"/>
  <c r="H226" i="57"/>
  <c r="G144" i="51"/>
  <c r="I144" i="55"/>
  <c r="H308" i="57"/>
  <c r="I226" i="53"/>
  <c r="G144" i="50"/>
  <c r="I144" i="51"/>
  <c r="G554" i="52"/>
  <c r="G554" i="50"/>
  <c r="H472" i="51"/>
  <c r="G390" i="52"/>
  <c r="I390" i="59"/>
  <c r="H308" i="52"/>
  <c r="H554" i="51"/>
  <c r="G308" i="52"/>
  <c r="G554" i="56"/>
  <c r="I472" i="52"/>
  <c r="G390" i="56"/>
  <c r="H144" i="56"/>
  <c r="H472" i="58"/>
  <c r="I226" i="50"/>
  <c r="H226" i="58"/>
  <c r="H390" i="59"/>
  <c r="G308" i="58"/>
  <c r="I308" i="59"/>
  <c r="I308" i="57"/>
  <c r="I144" i="57"/>
  <c r="I144" i="50"/>
  <c r="I554" i="58"/>
  <c r="G308" i="50"/>
  <c r="H226" i="52"/>
  <c r="G472" i="58"/>
  <c r="G472" i="52"/>
  <c r="H144" i="54"/>
  <c r="G62" i="55"/>
  <c r="H308" i="53"/>
  <c r="G62" i="59"/>
  <c r="G226" i="54"/>
  <c r="H554" i="52"/>
  <c r="G554" i="54"/>
  <c r="H308" i="55"/>
  <c r="H472" i="53"/>
  <c r="G62" i="52"/>
  <c r="I226" i="56"/>
  <c r="I144" i="58"/>
  <c r="G226" i="57"/>
  <c r="G472" i="53"/>
  <c r="G390" i="57"/>
  <c r="I226" i="55"/>
  <c r="G62" i="50"/>
  <c r="H144" i="59"/>
  <c r="I390" i="53"/>
  <c r="G62" i="51"/>
  <c r="H554" i="57"/>
  <c r="H144" i="52"/>
  <c r="G390" i="54"/>
  <c r="H390" i="55"/>
  <c r="G390" i="58"/>
  <c r="G308" i="51"/>
  <c r="G144" i="56"/>
  <c r="H390" i="50"/>
  <c r="I308" i="56"/>
  <c r="H144" i="50"/>
  <c r="I554" i="57"/>
  <c r="G62" i="54"/>
  <c r="G390" i="59"/>
  <c r="H144" i="58"/>
  <c r="H62" i="52"/>
  <c r="H62" i="59"/>
  <c r="I226" i="52"/>
  <c r="I390" i="51"/>
  <c r="G390" i="50"/>
  <c r="G472" i="54"/>
  <c r="H226" i="51"/>
  <c r="H308" i="59"/>
  <c r="G390" i="51"/>
  <c r="I390" i="57"/>
  <c r="G472" i="57"/>
  <c r="H226" i="55"/>
  <c r="H226" i="53"/>
  <c r="H144" i="57"/>
  <c r="H308" i="58"/>
  <c r="I554" i="51"/>
  <c r="I554" i="54"/>
  <c r="I472" i="56"/>
  <c r="H308" i="54"/>
  <c r="I472" i="59"/>
  <c r="H62" i="51"/>
  <c r="I554" i="53"/>
  <c r="G226" i="53"/>
  <c r="H62" i="57"/>
  <c r="I390" i="52"/>
  <c r="I390" i="58"/>
  <c r="H554" i="53"/>
  <c r="I308" i="52"/>
  <c r="I472" i="50"/>
  <c r="I390" i="54"/>
  <c r="H554" i="55"/>
  <c r="H62" i="55"/>
  <c r="I554" i="52"/>
  <c r="I308" i="53"/>
  <c r="H554" i="54"/>
  <c r="I62" i="56"/>
  <c r="H472" i="57"/>
  <c r="I390" i="56"/>
  <c r="I472" i="53"/>
  <c r="G62" i="53"/>
  <c r="G554" i="55"/>
  <c r="H472" i="54"/>
  <c r="G226" i="52"/>
  <c r="H226" i="56"/>
  <c r="I390" i="55"/>
  <c r="H472" i="55"/>
  <c r="G554" i="57"/>
  <c r="H390" i="56"/>
  <c r="I62" i="50"/>
  <c r="H226" i="59"/>
  <c r="I144" i="54"/>
  <c r="H554" i="50"/>
  <c r="H390" i="57"/>
  <c r="I390" i="50"/>
  <c r="I554" i="56"/>
  <c r="I472" i="57"/>
  <c r="G308" i="59"/>
  <c r="I144" i="56"/>
  <c r="G472" i="50"/>
  <c r="G308" i="54"/>
  <c r="G144" i="54"/>
  <c r="H554" i="58"/>
  <c r="G226" i="50"/>
  <c r="H62" i="56"/>
  <c r="H390" i="53"/>
  <c r="I308" i="50"/>
  <c r="H62" i="54"/>
  <c r="H144" i="53"/>
  <c r="H554" i="56"/>
  <c r="H62" i="50"/>
  <c r="H226" i="50"/>
  <c r="G472" i="55"/>
  <c r="I554" i="50"/>
  <c r="I308" i="55"/>
  <c r="I226" i="57"/>
  <c r="H554" i="61"/>
  <c r="G718" i="61"/>
  <c r="F308" i="61"/>
  <c r="H472" i="61"/>
  <c r="G636" i="61"/>
  <c r="G472" i="61"/>
  <c r="G62" i="61"/>
  <c r="F800" i="61"/>
  <c r="H718" i="61"/>
  <c r="H800" i="61"/>
  <c r="F390" i="61"/>
  <c r="F472" i="61"/>
  <c r="H882" i="61"/>
  <c r="G226" i="61"/>
  <c r="F62" i="61"/>
  <c r="F554" i="61"/>
  <c r="F226" i="61"/>
  <c r="H390" i="61"/>
  <c r="H226" i="61"/>
  <c r="G800" i="61"/>
  <c r="F882" i="61"/>
  <c r="F636" i="61"/>
  <c r="H308" i="61"/>
  <c r="F144" i="61"/>
  <c r="G308" i="61"/>
  <c r="G144" i="61"/>
  <c r="F718" i="61"/>
  <c r="G554" i="61"/>
  <c r="H144" i="61"/>
  <c r="G882" i="61"/>
  <c r="H62" i="61"/>
  <c r="G390" i="61"/>
  <c r="H636" i="61"/>
  <c r="G529" i="61"/>
  <c r="G37" i="61"/>
  <c r="G693" i="61"/>
  <c r="H857" i="61"/>
  <c r="G447" i="61"/>
  <c r="F611" i="61"/>
  <c r="H447" i="61"/>
  <c r="G119" i="61"/>
  <c r="F447" i="61"/>
  <c r="F283" i="61"/>
  <c r="H693" i="61"/>
  <c r="H529" i="61"/>
  <c r="H37" i="61"/>
  <c r="F119" i="61"/>
  <c r="H775" i="61"/>
  <c r="H119" i="61"/>
  <c r="F365" i="61"/>
  <c r="F857" i="61"/>
  <c r="H365" i="61"/>
  <c r="G201" i="61"/>
  <c r="H611" i="61"/>
  <c r="G611" i="61"/>
  <c r="F37" i="61"/>
  <c r="H283" i="61"/>
  <c r="H201" i="61"/>
  <c r="F775" i="61"/>
  <c r="F693" i="61"/>
  <c r="F201" i="61"/>
  <c r="F529" i="61"/>
  <c r="G775" i="61"/>
  <c r="G857" i="61"/>
  <c r="G283" i="61"/>
  <c r="G365" i="61"/>
  <c r="H381" i="52"/>
  <c r="I53" i="56"/>
  <c r="H299" i="58"/>
  <c r="I463" i="55"/>
  <c r="I463" i="56"/>
  <c r="H217" i="56"/>
  <c r="H217" i="55"/>
  <c r="H545" i="57"/>
  <c r="I53" i="54"/>
  <c r="I463" i="59"/>
  <c r="H299" i="59"/>
  <c r="H217" i="50"/>
  <c r="H299" i="56"/>
  <c r="H53" i="59"/>
  <c r="H463" i="52"/>
  <c r="H463" i="58"/>
  <c r="H463" i="54"/>
  <c r="H135" i="53"/>
  <c r="G135" i="58"/>
  <c r="I299" i="54"/>
  <c r="I53" i="59"/>
  <c r="H463" i="50"/>
  <c r="G53" i="59"/>
  <c r="G545" i="50"/>
  <c r="G463" i="50"/>
  <c r="H545" i="52"/>
  <c r="I299" i="51"/>
  <c r="I463" i="58"/>
  <c r="G463" i="55"/>
  <c r="G381" i="52"/>
  <c r="H217" i="51"/>
  <c r="I135" i="57"/>
  <c r="G53" i="58"/>
  <c r="I545" i="56"/>
  <c r="I135" i="58"/>
  <c r="G53" i="52"/>
  <c r="G381" i="58"/>
  <c r="G381" i="57"/>
  <c r="G217" i="52"/>
  <c r="I299" i="58"/>
  <c r="G53" i="55"/>
  <c r="G545" i="51"/>
  <c r="G299" i="59"/>
  <c r="I53" i="50"/>
  <c r="I381" i="55"/>
  <c r="I217" i="58"/>
  <c r="G53" i="51"/>
  <c r="G135" i="59"/>
  <c r="I463" i="50"/>
  <c r="H381" i="57"/>
  <c r="I53" i="51"/>
  <c r="H545" i="58"/>
  <c r="G299" i="52"/>
  <c r="G545" i="53"/>
  <c r="I381" i="50"/>
  <c r="G381" i="50"/>
  <c r="H299" i="52"/>
  <c r="H381" i="54"/>
  <c r="G299" i="50"/>
  <c r="G217" i="55"/>
  <c r="I217" i="57"/>
  <c r="I381" i="52"/>
  <c r="I299" i="56"/>
  <c r="I217" i="50"/>
  <c r="H463" i="53"/>
  <c r="H463" i="51"/>
  <c r="I381" i="56"/>
  <c r="I135" i="56"/>
  <c r="G135" i="53"/>
  <c r="I545" i="53"/>
  <c r="I299" i="52"/>
  <c r="H299" i="54"/>
  <c r="H53" i="50"/>
  <c r="H299" i="50"/>
  <c r="H463" i="59"/>
  <c r="G299" i="58"/>
  <c r="H463" i="56"/>
  <c r="G381" i="56"/>
  <c r="H53" i="56"/>
  <c r="H299" i="53"/>
  <c r="G545" i="54"/>
  <c r="I135" i="50"/>
  <c r="H53" i="58"/>
  <c r="H135" i="50"/>
  <c r="G217" i="51"/>
  <c r="G381" i="59"/>
  <c r="G299" i="54"/>
  <c r="H381" i="58"/>
  <c r="I135" i="53"/>
  <c r="H135" i="52"/>
  <c r="G463" i="51"/>
  <c r="H135" i="57"/>
  <c r="I135" i="55"/>
  <c r="G53" i="57"/>
  <c r="G53" i="54"/>
  <c r="H135" i="56"/>
  <c r="G463" i="57"/>
  <c r="H381" i="56"/>
  <c r="I217" i="52"/>
  <c r="I545" i="58"/>
  <c r="G545" i="57"/>
  <c r="I53" i="58"/>
  <c r="I381" i="58"/>
  <c r="H463" i="55"/>
  <c r="H217" i="57"/>
  <c r="G217" i="57"/>
  <c r="I217" i="56"/>
  <c r="H53" i="57"/>
  <c r="I135" i="54"/>
  <c r="I463" i="53"/>
  <c r="G217" i="56"/>
  <c r="I299" i="59"/>
  <c r="G381" i="54"/>
  <c r="G463" i="53"/>
  <c r="H135" i="58"/>
  <c r="I135" i="51"/>
  <c r="I463" i="52"/>
  <c r="G463" i="59"/>
  <c r="H53" i="52"/>
  <c r="I217" i="59"/>
  <c r="H135" i="54"/>
  <c r="H545" i="54"/>
  <c r="G545" i="59"/>
  <c r="I381" i="53"/>
  <c r="H545" i="50"/>
  <c r="G463" i="54"/>
  <c r="H381" i="59"/>
  <c r="H545" i="55"/>
  <c r="G545" i="58"/>
  <c r="H53" i="55"/>
  <c r="H545" i="53"/>
  <c r="H381" i="55"/>
  <c r="H135" i="59"/>
  <c r="H217" i="59"/>
  <c r="I299" i="55"/>
  <c r="G53" i="53"/>
  <c r="G381" i="53"/>
  <c r="G135" i="55"/>
  <c r="G381" i="51"/>
  <c r="H381" i="50"/>
  <c r="I545" i="54"/>
  <c r="I381" i="51"/>
  <c r="G381" i="55"/>
  <c r="G299" i="51"/>
  <c r="H53" i="54"/>
  <c r="G299" i="56"/>
  <c r="I463" i="54"/>
  <c r="I545" i="55"/>
  <c r="I299" i="53"/>
  <c r="I53" i="55"/>
  <c r="I299" i="57"/>
  <c r="G463" i="56"/>
  <c r="I217" i="51"/>
  <c r="I299" i="50"/>
  <c r="H381" i="53"/>
  <c r="H53" i="51"/>
  <c r="I135" i="52"/>
  <c r="I545" i="52"/>
  <c r="I545" i="51"/>
  <c r="G545" i="56"/>
  <c r="H217" i="58"/>
  <c r="H381" i="51"/>
  <c r="I53" i="57"/>
  <c r="H545" i="56"/>
  <c r="G299" i="55"/>
  <c r="I381" i="57"/>
  <c r="G217" i="58"/>
  <c r="G299" i="57"/>
  <c r="H217" i="53"/>
  <c r="I463" i="57"/>
  <c r="G135" i="51"/>
  <c r="G53" i="50"/>
  <c r="I381" i="59"/>
  <c r="G545" i="52"/>
  <c r="G135" i="56"/>
  <c r="I53" i="53"/>
  <c r="G545" i="55"/>
  <c r="I217" i="55"/>
  <c r="I217" i="54"/>
  <c r="H299" i="51"/>
  <c r="G135" i="57"/>
  <c r="G217" i="54"/>
  <c r="H135" i="51"/>
  <c r="G217" i="59"/>
  <c r="H545" i="59"/>
  <c r="H217" i="52"/>
  <c r="G463" i="52"/>
  <c r="I545" i="57"/>
  <c r="I463" i="51"/>
  <c r="H299" i="55"/>
  <c r="I545" i="59"/>
  <c r="G217" i="53"/>
  <c r="H545" i="51"/>
  <c r="G299" i="53"/>
  <c r="I135" i="59"/>
  <c r="G53" i="56"/>
  <c r="H53" i="53"/>
  <c r="G135" i="54"/>
  <c r="G217" i="50"/>
  <c r="I381" i="54"/>
  <c r="G463" i="58"/>
  <c r="I53" i="52"/>
  <c r="I545" i="50"/>
  <c r="H299" i="57"/>
  <c r="I217" i="53"/>
  <c r="H463" i="57"/>
  <c r="H217" i="54"/>
  <c r="G135" i="52"/>
  <c r="H135" i="55"/>
  <c r="G135" i="50"/>
  <c r="G385" i="48"/>
  <c r="G57" i="48"/>
  <c r="I139" i="48"/>
  <c r="G467" i="48"/>
  <c r="H385" i="48"/>
  <c r="I385" i="48"/>
  <c r="I57" i="48"/>
  <c r="G221" i="48"/>
  <c r="H221" i="48"/>
  <c r="I221" i="48"/>
  <c r="G139" i="48"/>
  <c r="H57" i="48"/>
  <c r="H139" i="48"/>
  <c r="H549" i="48"/>
  <c r="H467" i="48"/>
  <c r="I303" i="48"/>
  <c r="I549" i="48"/>
  <c r="H303" i="48"/>
  <c r="G549" i="48"/>
  <c r="I467" i="48"/>
  <c r="G303" i="48"/>
  <c r="G52" i="59"/>
  <c r="H380" i="58"/>
  <c r="I216" i="50"/>
  <c r="G134" i="56"/>
  <c r="G380" i="58"/>
  <c r="I544" i="56"/>
  <c r="G298" i="51"/>
  <c r="G134" i="54"/>
  <c r="H380" i="54"/>
  <c r="G380" i="54"/>
  <c r="H52" i="53"/>
  <c r="I298" i="58"/>
  <c r="G216" i="57"/>
  <c r="H134" i="53"/>
  <c r="I462" i="51"/>
  <c r="I544" i="51"/>
  <c r="H216" i="52"/>
  <c r="H298" i="53"/>
  <c r="I298" i="59"/>
  <c r="H544" i="56"/>
  <c r="H380" i="59"/>
  <c r="G380" i="55"/>
  <c r="H462" i="50"/>
  <c r="H298" i="51"/>
  <c r="G134" i="50"/>
  <c r="H298" i="50"/>
  <c r="I298" i="53"/>
  <c r="H298" i="55"/>
  <c r="I216" i="52"/>
  <c r="G52" i="55"/>
  <c r="G544" i="57"/>
  <c r="G462" i="50"/>
  <c r="I462" i="53"/>
  <c r="G380" i="53"/>
  <c r="I298" i="54"/>
  <c r="I52" i="53"/>
  <c r="H462" i="56"/>
  <c r="H298" i="52"/>
  <c r="I544" i="59"/>
  <c r="G52" i="57"/>
  <c r="G298" i="53"/>
  <c r="G544" i="52"/>
  <c r="H380" i="53"/>
  <c r="G544" i="51"/>
  <c r="H134" i="50"/>
  <c r="H298" i="58"/>
  <c r="H134" i="51"/>
  <c r="G544" i="58"/>
  <c r="G380" i="57"/>
  <c r="I462" i="57"/>
  <c r="I462" i="54"/>
  <c r="I52" i="56"/>
  <c r="H544" i="57"/>
  <c r="H544" i="55"/>
  <c r="I52" i="52"/>
  <c r="I52" i="55"/>
  <c r="G216" i="50"/>
  <c r="I380" i="56"/>
  <c r="I380" i="54"/>
  <c r="H462" i="52"/>
  <c r="I216" i="54"/>
  <c r="I380" i="50"/>
  <c r="G380" i="56"/>
  <c r="I52" i="51"/>
  <c r="I52" i="57"/>
  <c r="I134" i="56"/>
  <c r="H216" i="54"/>
  <c r="G134" i="55"/>
  <c r="H544" i="51"/>
  <c r="H462" i="53"/>
  <c r="H462" i="58"/>
  <c r="G544" i="59"/>
  <c r="I52" i="59"/>
  <c r="G544" i="54"/>
  <c r="G52" i="53"/>
  <c r="I544" i="52"/>
  <c r="G216" i="51"/>
  <c r="G134" i="57"/>
  <c r="G462" i="55"/>
  <c r="G298" i="50"/>
  <c r="H544" i="54"/>
  <c r="G52" i="51"/>
  <c r="H298" i="56"/>
  <c r="I462" i="50"/>
  <c r="I134" i="54"/>
  <c r="I134" i="53"/>
  <c r="H216" i="57"/>
  <c r="G298" i="59"/>
  <c r="H380" i="51"/>
  <c r="I298" i="52"/>
  <c r="H134" i="55"/>
  <c r="H216" i="56"/>
  <c r="H134" i="56"/>
  <c r="I380" i="55"/>
  <c r="I380" i="53"/>
  <c r="G298" i="55"/>
  <c r="H544" i="59"/>
  <c r="H462" i="51"/>
  <c r="H52" i="59"/>
  <c r="I134" i="58"/>
  <c r="G380" i="59"/>
  <c r="H544" i="50"/>
  <c r="G216" i="52"/>
  <c r="G544" i="53"/>
  <c r="H462" i="59"/>
  <c r="G134" i="52"/>
  <c r="H216" i="55"/>
  <c r="H52" i="51"/>
  <c r="G52" i="52"/>
  <c r="I52" i="50"/>
  <c r="H380" i="56"/>
  <c r="H52" i="55"/>
  <c r="H134" i="57"/>
  <c r="I134" i="59"/>
  <c r="I134" i="51"/>
  <c r="G462" i="57"/>
  <c r="G462" i="56"/>
  <c r="G134" i="59"/>
  <c r="H462" i="55"/>
  <c r="G216" i="53"/>
  <c r="I298" i="57"/>
  <c r="G216" i="55"/>
  <c r="G134" i="51"/>
  <c r="H462" i="54"/>
  <c r="H298" i="54"/>
  <c r="H380" i="50"/>
  <c r="I216" i="56"/>
  <c r="G298" i="58"/>
  <c r="H216" i="59"/>
  <c r="H462" i="57"/>
  <c r="H544" i="58"/>
  <c r="G134" i="58"/>
  <c r="I298" i="55"/>
  <c r="G216" i="59"/>
  <c r="G298" i="52"/>
  <c r="I544" i="58"/>
  <c r="H52" i="58"/>
  <c r="I52" i="54"/>
  <c r="I134" i="57"/>
  <c r="G216" i="58"/>
  <c r="I544" i="57"/>
  <c r="H216" i="50"/>
  <c r="G380" i="52"/>
  <c r="H52" i="52"/>
  <c r="H134" i="54"/>
  <c r="H216" i="53"/>
  <c r="I134" i="55"/>
  <c r="G380" i="51"/>
  <c r="G216" i="54"/>
  <c r="H134" i="58"/>
  <c r="G298" i="54"/>
  <c r="H544" i="53"/>
  <c r="G52" i="56"/>
  <c r="I462" i="59"/>
  <c r="I380" i="52"/>
  <c r="G544" i="55"/>
  <c r="G462" i="54"/>
  <c r="I216" i="51"/>
  <c r="H380" i="55"/>
  <c r="G298" i="56"/>
  <c r="G462" i="51"/>
  <c r="I380" i="51"/>
  <c r="H52" i="57"/>
  <c r="I216" i="59"/>
  <c r="I544" i="50"/>
  <c r="I380" i="57"/>
  <c r="H380" i="52"/>
  <c r="I544" i="54"/>
  <c r="G380" i="50"/>
  <c r="I216" i="53"/>
  <c r="I462" i="56"/>
  <c r="H216" i="51"/>
  <c r="H298" i="57"/>
  <c r="I462" i="55"/>
  <c r="G544" i="56"/>
  <c r="I544" i="55"/>
  <c r="I298" i="50"/>
  <c r="G462" i="59"/>
  <c r="H134" i="52"/>
  <c r="I216" i="55"/>
  <c r="I380" i="59"/>
  <c r="H544" i="52"/>
  <c r="G298" i="57"/>
  <c r="I298" i="56"/>
  <c r="I216" i="57"/>
  <c r="H52" i="50"/>
  <c r="G462" i="52"/>
  <c r="H298" i="59"/>
  <c r="I134" i="50"/>
  <c r="I216" i="58"/>
  <c r="I462" i="58"/>
  <c r="G462" i="58"/>
  <c r="G52" i="54"/>
  <c r="I544" i="53"/>
  <c r="I380" i="58"/>
  <c r="I134" i="52"/>
  <c r="H216" i="58"/>
  <c r="I462" i="52"/>
  <c r="H380" i="57"/>
  <c r="H52" i="56"/>
  <c r="G462" i="53"/>
  <c r="H52" i="54"/>
  <c r="G216" i="56"/>
  <c r="G544" i="50"/>
  <c r="I298" i="51"/>
  <c r="H134" i="59"/>
  <c r="G52" i="50"/>
  <c r="G52" i="58"/>
  <c r="G134" i="53"/>
  <c r="I52" i="58"/>
  <c r="H135" i="61"/>
  <c r="F217" i="61"/>
  <c r="H53" i="61"/>
  <c r="H791" i="61"/>
  <c r="F627" i="61"/>
  <c r="H545" i="61"/>
  <c r="H627" i="61"/>
  <c r="F135" i="61"/>
  <c r="H873" i="61"/>
  <c r="G299" i="61"/>
  <c r="G381" i="61"/>
  <c r="F463" i="61"/>
  <c r="F53" i="61"/>
  <c r="G463" i="61"/>
  <c r="G627" i="61"/>
  <c r="G217" i="61"/>
  <c r="F709" i="61"/>
  <c r="F381" i="61"/>
  <c r="G53" i="61"/>
  <c r="H217" i="61"/>
  <c r="H381" i="61"/>
  <c r="F299" i="61"/>
  <c r="G709" i="61"/>
  <c r="G135" i="61"/>
  <c r="H463" i="61"/>
  <c r="G545" i="61"/>
  <c r="G791" i="61"/>
  <c r="H709" i="61"/>
  <c r="F791" i="61"/>
  <c r="F545" i="61"/>
  <c r="F873" i="61"/>
  <c r="G873" i="61"/>
  <c r="H299" i="61"/>
  <c r="I74" i="57"/>
  <c r="G238" i="55"/>
  <c r="G402" i="50"/>
  <c r="H320" i="58"/>
  <c r="G484" i="59"/>
  <c r="G74" i="55"/>
  <c r="H156" i="53"/>
  <c r="H402" i="51"/>
  <c r="G566" i="54"/>
  <c r="G566" i="56"/>
  <c r="G566" i="58"/>
  <c r="H156" i="57"/>
  <c r="H74" i="53"/>
  <c r="I484" i="55"/>
  <c r="I74" i="54"/>
  <c r="I566" i="52"/>
  <c r="G320" i="55"/>
  <c r="G74" i="53"/>
  <c r="H156" i="58"/>
  <c r="H484" i="53"/>
  <c r="G74" i="51"/>
  <c r="G238" i="51"/>
  <c r="H238" i="59"/>
  <c r="I402" i="55"/>
  <c r="I156" i="56"/>
  <c r="G484" i="50"/>
  <c r="I402" i="58"/>
  <c r="I566" i="58"/>
  <c r="I74" i="50"/>
  <c r="I156" i="50"/>
  <c r="I74" i="58"/>
  <c r="G320" i="59"/>
  <c r="H320" i="53"/>
  <c r="H320" i="52"/>
  <c r="H402" i="52"/>
  <c r="G156" i="54"/>
  <c r="G156" i="50"/>
  <c r="G156" i="59"/>
  <c r="I238" i="54"/>
  <c r="H156" i="56"/>
  <c r="I484" i="52"/>
  <c r="G74" i="57"/>
  <c r="I238" i="59"/>
  <c r="I74" i="56"/>
  <c r="H320" i="55"/>
  <c r="G402" i="54"/>
  <c r="H402" i="54"/>
  <c r="I402" i="57"/>
  <c r="G156" i="58"/>
  <c r="H156" i="59"/>
  <c r="I402" i="54"/>
  <c r="I156" i="52"/>
  <c r="H320" i="50"/>
  <c r="I320" i="56"/>
  <c r="G238" i="56"/>
  <c r="G238" i="53"/>
  <c r="H156" i="51"/>
  <c r="G74" i="56"/>
  <c r="I402" i="52"/>
  <c r="H74" i="55"/>
  <c r="G402" i="57"/>
  <c r="I238" i="50"/>
  <c r="I566" i="56"/>
  <c r="H320" i="51"/>
  <c r="G320" i="57"/>
  <c r="G484" i="56"/>
  <c r="H156" i="54"/>
  <c r="H484" i="57"/>
  <c r="H74" i="51"/>
  <c r="I320" i="54"/>
  <c r="I156" i="59"/>
  <c r="I156" i="51"/>
  <c r="H320" i="56"/>
  <c r="G484" i="54"/>
  <c r="H484" i="51"/>
  <c r="I74" i="59"/>
  <c r="H238" i="55"/>
  <c r="G156" i="53"/>
  <c r="G484" i="58"/>
  <c r="I74" i="55"/>
  <c r="G238" i="59"/>
  <c r="I484" i="53"/>
  <c r="I156" i="55"/>
  <c r="I238" i="58"/>
  <c r="H566" i="54"/>
  <c r="G156" i="52"/>
  <c r="H566" i="55"/>
  <c r="H566" i="50"/>
  <c r="H74" i="54"/>
  <c r="I484" i="54"/>
  <c r="I484" i="50"/>
  <c r="G156" i="51"/>
  <c r="H74" i="52"/>
  <c r="I320" i="52"/>
  <c r="G484" i="51"/>
  <c r="G74" i="50"/>
  <c r="G238" i="58"/>
  <c r="G320" i="53"/>
  <c r="G238" i="52"/>
  <c r="G74" i="59"/>
  <c r="H156" i="55"/>
  <c r="G566" i="51"/>
  <c r="G238" i="57"/>
  <c r="I74" i="52"/>
  <c r="H402" i="57"/>
  <c r="I156" i="54"/>
  <c r="G320" i="54"/>
  <c r="I566" i="51"/>
  <c r="I156" i="57"/>
  <c r="G238" i="54"/>
  <c r="H74" i="56"/>
  <c r="H484" i="55"/>
  <c r="G320" i="51"/>
  <c r="H402" i="58"/>
  <c r="I484" i="56"/>
  <c r="H566" i="51"/>
  <c r="I74" i="53"/>
  <c r="G74" i="58"/>
  <c r="H566" i="53"/>
  <c r="G156" i="56"/>
  <c r="H320" i="54"/>
  <c r="G402" i="56"/>
  <c r="H566" i="59"/>
  <c r="H238" i="56"/>
  <c r="H238" i="53"/>
  <c r="H238" i="51"/>
  <c r="H238" i="58"/>
  <c r="H74" i="58"/>
  <c r="I402" i="50"/>
  <c r="I320" i="50"/>
  <c r="H484" i="54"/>
  <c r="G484" i="55"/>
  <c r="G566" i="50"/>
  <c r="H402" i="50"/>
  <c r="H402" i="59"/>
  <c r="G402" i="53"/>
  <c r="H74" i="57"/>
  <c r="G402" i="52"/>
  <c r="H238" i="57"/>
  <c r="I156" i="58"/>
  <c r="I566" i="50"/>
  <c r="H402" i="56"/>
  <c r="I320" i="53"/>
  <c r="H402" i="53"/>
  <c r="G402" i="58"/>
  <c r="I402" i="59"/>
  <c r="I566" i="54"/>
  <c r="H238" i="52"/>
  <c r="G566" i="57"/>
  <c r="I74" i="51"/>
  <c r="G156" i="57"/>
  <c r="I402" i="56"/>
  <c r="H484" i="56"/>
  <c r="H484" i="52"/>
  <c r="H74" i="50"/>
  <c r="I238" i="55"/>
  <c r="H320" i="57"/>
  <c r="H320" i="59"/>
  <c r="I566" i="55"/>
  <c r="G484" i="52"/>
  <c r="G484" i="57"/>
  <c r="G484" i="53"/>
  <c r="G566" i="53"/>
  <c r="I238" i="52"/>
  <c r="G402" i="55"/>
  <c r="H238" i="54"/>
  <c r="I484" i="58"/>
  <c r="I238" i="57"/>
  <c r="H74" i="59"/>
  <c r="I484" i="57"/>
  <c r="G566" i="55"/>
  <c r="G320" i="50"/>
  <c r="G320" i="56"/>
  <c r="H566" i="58"/>
  <c r="G566" i="52"/>
  <c r="G402" i="59"/>
  <c r="I566" i="57"/>
  <c r="H566" i="57"/>
  <c r="H484" i="59"/>
  <c r="I238" i="53"/>
  <c r="I566" i="59"/>
  <c r="I320" i="51"/>
  <c r="H238" i="50"/>
  <c r="H484" i="50"/>
  <c r="I320" i="57"/>
  <c r="G566" i="59"/>
  <c r="G320" i="52"/>
  <c r="G320" i="58"/>
  <c r="I484" i="51"/>
  <c r="H402" i="55"/>
  <c r="G74" i="52"/>
  <c r="I402" i="51"/>
  <c r="I566" i="53"/>
  <c r="G238" i="50"/>
  <c r="I238" i="56"/>
  <c r="H484" i="58"/>
  <c r="H566" i="52"/>
  <c r="I238" i="51"/>
  <c r="I320" i="59"/>
  <c r="I402" i="53"/>
  <c r="I320" i="55"/>
  <c r="H156" i="50"/>
  <c r="I320" i="58"/>
  <c r="H156" i="52"/>
  <c r="G74" i="54"/>
  <c r="I484" i="59"/>
  <c r="G156" i="55"/>
  <c r="G402" i="51"/>
  <c r="H566" i="56"/>
  <c r="I156" i="53"/>
  <c r="G222" i="52"/>
  <c r="G386" i="58"/>
  <c r="H468" i="59"/>
  <c r="I304" i="57"/>
  <c r="H222" i="52"/>
  <c r="I386" i="56"/>
  <c r="I386" i="52"/>
  <c r="I386" i="58"/>
  <c r="H140" i="55"/>
  <c r="G550" i="51"/>
  <c r="I550" i="50"/>
  <c r="I58" i="58"/>
  <c r="H386" i="56"/>
  <c r="H386" i="57"/>
  <c r="H386" i="52"/>
  <c r="I304" i="54"/>
  <c r="G550" i="59"/>
  <c r="I222" i="57"/>
  <c r="H140" i="52"/>
  <c r="G468" i="59"/>
  <c r="H304" i="51"/>
  <c r="H468" i="50"/>
  <c r="I222" i="56"/>
  <c r="H140" i="59"/>
  <c r="H468" i="53"/>
  <c r="I468" i="52"/>
  <c r="G304" i="59"/>
  <c r="G140" i="58"/>
  <c r="I58" i="59"/>
  <c r="G58" i="57"/>
  <c r="I58" i="55"/>
  <c r="I386" i="55"/>
  <c r="I468" i="55"/>
  <c r="G58" i="51"/>
  <c r="H386" i="51"/>
  <c r="G386" i="52"/>
  <c r="H468" i="55"/>
  <c r="G304" i="51"/>
  <c r="I304" i="58"/>
  <c r="I304" i="59"/>
  <c r="G140" i="54"/>
  <c r="I550" i="58"/>
  <c r="H58" i="50"/>
  <c r="G468" i="58"/>
  <c r="I468" i="53"/>
  <c r="H140" i="56"/>
  <c r="G222" i="55"/>
  <c r="H222" i="51"/>
  <c r="H550" i="58"/>
  <c r="G222" i="53"/>
  <c r="G58" i="53"/>
  <c r="G550" i="57"/>
  <c r="H468" i="56"/>
  <c r="G386" i="57"/>
  <c r="G468" i="51"/>
  <c r="G304" i="52"/>
  <c r="I58" i="52"/>
  <c r="I550" i="52"/>
  <c r="G468" i="55"/>
  <c r="H304" i="53"/>
  <c r="G304" i="56"/>
  <c r="G468" i="57"/>
  <c r="H386" i="59"/>
  <c r="G222" i="56"/>
  <c r="I222" i="59"/>
  <c r="I140" i="51"/>
  <c r="G550" i="58"/>
  <c r="H222" i="55"/>
  <c r="I222" i="50"/>
  <c r="G550" i="50"/>
  <c r="H550" i="50"/>
  <c r="G58" i="58"/>
  <c r="I140" i="58"/>
  <c r="G58" i="56"/>
  <c r="G550" i="55"/>
  <c r="H58" i="55"/>
  <c r="H222" i="54"/>
  <c r="G550" i="54"/>
  <c r="H468" i="58"/>
  <c r="G304" i="53"/>
  <c r="H140" i="57"/>
  <c r="G304" i="57"/>
  <c r="H550" i="55"/>
  <c r="I468" i="51"/>
  <c r="H222" i="58"/>
  <c r="G140" i="51"/>
  <c r="G58" i="59"/>
  <c r="G304" i="55"/>
  <c r="H58" i="58"/>
  <c r="I386" i="54"/>
  <c r="I550" i="56"/>
  <c r="I386" i="57"/>
  <c r="H550" i="52"/>
  <c r="G386" i="55"/>
  <c r="H58" i="56"/>
  <c r="I468" i="50"/>
  <c r="G304" i="54"/>
  <c r="G58" i="52"/>
  <c r="G468" i="56"/>
  <c r="I304" i="53"/>
  <c r="H304" i="55"/>
  <c r="H222" i="59"/>
  <c r="I386" i="50"/>
  <c r="I222" i="58"/>
  <c r="I58" i="54"/>
  <c r="G468" i="54"/>
  <c r="H58" i="54"/>
  <c r="H550" i="54"/>
  <c r="H58" i="51"/>
  <c r="H468" i="54"/>
  <c r="G468" i="50"/>
  <c r="G222" i="54"/>
  <c r="H386" i="58"/>
  <c r="G222" i="58"/>
  <c r="G550" i="52"/>
  <c r="I304" i="50"/>
  <c r="I140" i="53"/>
  <c r="I58" i="53"/>
  <c r="I222" i="53"/>
  <c r="I550" i="59"/>
  <c r="I222" i="54"/>
  <c r="I468" i="58"/>
  <c r="H140" i="53"/>
  <c r="G58" i="55"/>
  <c r="I140" i="56"/>
  <c r="G140" i="52"/>
  <c r="H386" i="53"/>
  <c r="H304" i="57"/>
  <c r="H386" i="54"/>
  <c r="G222" i="59"/>
  <c r="G386" i="51"/>
  <c r="I550" i="53"/>
  <c r="H550" i="53"/>
  <c r="G140" i="55"/>
  <c r="H386" i="50"/>
  <c r="H304" i="59"/>
  <c r="H550" i="56"/>
  <c r="H140" i="51"/>
  <c r="G222" i="51"/>
  <c r="G304" i="58"/>
  <c r="G140" i="50"/>
  <c r="G140" i="53"/>
  <c r="G58" i="50"/>
  <c r="I140" i="59"/>
  <c r="H304" i="54"/>
  <c r="G550" i="56"/>
  <c r="I386" i="59"/>
  <c r="I468" i="59"/>
  <c r="G140" i="56"/>
  <c r="I550" i="57"/>
  <c r="H304" i="58"/>
  <c r="I58" i="50"/>
  <c r="I222" i="52"/>
  <c r="I386" i="51"/>
  <c r="H386" i="55"/>
  <c r="H58" i="53"/>
  <c r="G386" i="59"/>
  <c r="G304" i="50"/>
  <c r="H550" i="57"/>
  <c r="G550" i="53"/>
  <c r="G386" i="56"/>
  <c r="H222" i="56"/>
  <c r="I140" i="54"/>
  <c r="G468" i="53"/>
  <c r="H304" i="50"/>
  <c r="H468" i="51"/>
  <c r="H468" i="57"/>
  <c r="I550" i="55"/>
  <c r="G58" i="54"/>
  <c r="H550" i="59"/>
  <c r="I468" i="56"/>
  <c r="G468" i="52"/>
  <c r="I550" i="51"/>
  <c r="G386" i="53"/>
  <c r="I222" i="51"/>
  <c r="H58" i="59"/>
  <c r="H222" i="53"/>
  <c r="H58" i="57"/>
  <c r="I386" i="53"/>
  <c r="I140" i="57"/>
  <c r="H550" i="51"/>
  <c r="I468" i="57"/>
  <c r="I140" i="55"/>
  <c r="I58" i="57"/>
  <c r="I58" i="56"/>
  <c r="H304" i="52"/>
  <c r="I304" i="51"/>
  <c r="I304" i="55"/>
  <c r="I222" i="55"/>
  <c r="H222" i="50"/>
  <c r="I140" i="50"/>
  <c r="H140" i="58"/>
  <c r="G386" i="54"/>
  <c r="G140" i="57"/>
  <c r="I304" i="52"/>
  <c r="I140" i="52"/>
  <c r="H304" i="56"/>
  <c r="H140" i="50"/>
  <c r="H58" i="52"/>
  <c r="I550" i="54"/>
  <c r="H140" i="54"/>
  <c r="G222" i="50"/>
  <c r="H468" i="52"/>
  <c r="G386" i="50"/>
  <c r="I58" i="51"/>
  <c r="I468" i="54"/>
  <c r="I304" i="56"/>
  <c r="G140" i="59"/>
  <c r="G222" i="57"/>
  <c r="H222" i="57"/>
  <c r="F572" i="61"/>
  <c r="G244" i="61"/>
  <c r="F326" i="61"/>
  <c r="H900" i="61"/>
  <c r="G736" i="61"/>
  <c r="F818" i="61"/>
  <c r="H736" i="61"/>
  <c r="F900" i="61"/>
  <c r="H408" i="61"/>
  <c r="H654" i="61"/>
  <c r="G572" i="61"/>
  <c r="F654" i="61"/>
  <c r="F244" i="61"/>
  <c r="H572" i="61"/>
  <c r="H80" i="61"/>
  <c r="F162" i="61"/>
  <c r="G654" i="61"/>
  <c r="G326" i="61"/>
  <c r="H326" i="61"/>
  <c r="G408" i="61"/>
  <c r="G900" i="61"/>
  <c r="G162" i="61"/>
  <c r="H162" i="61"/>
  <c r="G490" i="61"/>
  <c r="G818" i="61"/>
  <c r="H490" i="61"/>
  <c r="H818" i="61"/>
  <c r="F408" i="61"/>
  <c r="F490" i="61"/>
  <c r="G80" i="61"/>
  <c r="F80" i="61"/>
  <c r="F736" i="61"/>
  <c r="H244" i="61"/>
  <c r="H822" i="61"/>
  <c r="G84" i="61"/>
  <c r="F740" i="61"/>
  <c r="F822" i="61"/>
  <c r="G494" i="61"/>
  <c r="F658" i="61"/>
  <c r="G248" i="61"/>
  <c r="H166" i="61"/>
  <c r="G330" i="61"/>
  <c r="H84" i="61"/>
  <c r="F412" i="61"/>
  <c r="F576" i="61"/>
  <c r="F248" i="61"/>
  <c r="H904" i="61"/>
  <c r="G822" i="61"/>
  <c r="H330" i="61"/>
  <c r="F494" i="61"/>
  <c r="H740" i="61"/>
  <c r="H494" i="61"/>
  <c r="G740" i="61"/>
  <c r="F330" i="61"/>
  <c r="G412" i="61"/>
  <c r="H248" i="61"/>
  <c r="G904" i="61"/>
  <c r="G166" i="61"/>
  <c r="F84" i="61"/>
  <c r="F904" i="61"/>
  <c r="G658" i="61"/>
  <c r="H412" i="61"/>
  <c r="F166" i="61"/>
  <c r="H576" i="61"/>
  <c r="H658" i="61"/>
  <c r="G576" i="61"/>
  <c r="H323" i="42"/>
  <c r="I733" i="42"/>
  <c r="H241" i="42"/>
  <c r="I651" i="42"/>
  <c r="G77" i="42"/>
  <c r="H979" i="42"/>
  <c r="I1143" i="42"/>
  <c r="G241" i="42"/>
  <c r="G815" i="42"/>
  <c r="I405" i="42"/>
  <c r="I1061" i="42"/>
  <c r="H405" i="42"/>
  <c r="G487" i="42"/>
  <c r="I569" i="42"/>
  <c r="G897" i="42"/>
  <c r="H487" i="42"/>
  <c r="G1225" i="42"/>
  <c r="I1225" i="42"/>
  <c r="H1225" i="42"/>
  <c r="G569" i="42"/>
  <c r="G733" i="42"/>
  <c r="H1061" i="42"/>
  <c r="G1143" i="42"/>
  <c r="I241" i="42"/>
  <c r="G651" i="42"/>
  <c r="H159" i="42"/>
  <c r="I979" i="42"/>
  <c r="G159" i="42"/>
  <c r="I77" i="42"/>
  <c r="G323" i="42"/>
  <c r="G1061" i="42"/>
  <c r="H733" i="42"/>
  <c r="I159" i="42"/>
  <c r="H1143" i="42"/>
  <c r="I815" i="42"/>
  <c r="H815" i="42"/>
  <c r="G979" i="42"/>
  <c r="I897" i="42"/>
  <c r="H897" i="42"/>
  <c r="I487" i="42"/>
  <c r="H651" i="42"/>
  <c r="G405" i="42"/>
  <c r="H77" i="42"/>
  <c r="I323" i="42"/>
  <c r="H569" i="42"/>
  <c r="F563" i="61"/>
  <c r="F481" i="61"/>
  <c r="H563" i="61"/>
  <c r="H645" i="61"/>
  <c r="G563" i="61"/>
  <c r="F809" i="61"/>
  <c r="F891" i="61"/>
  <c r="F727" i="61"/>
  <c r="G891" i="61"/>
  <c r="G645" i="61"/>
  <c r="F235" i="61"/>
  <c r="H399" i="61"/>
  <c r="G153" i="61"/>
  <c r="F645" i="61"/>
  <c r="H235" i="61"/>
  <c r="G727" i="61"/>
  <c r="F153" i="61"/>
  <c r="G71" i="61"/>
  <c r="G809" i="61"/>
  <c r="F71" i="61"/>
  <c r="F399" i="61"/>
  <c r="H727" i="61"/>
  <c r="H891" i="61"/>
  <c r="H71" i="61"/>
  <c r="G235" i="61"/>
  <c r="H153" i="61"/>
  <c r="H481" i="61"/>
  <c r="F317" i="61"/>
  <c r="G481" i="61"/>
  <c r="G399" i="61"/>
  <c r="H317" i="61"/>
  <c r="H809" i="61"/>
  <c r="G317" i="61"/>
  <c r="G394" i="50"/>
  <c r="H230" i="57"/>
  <c r="H66" i="54"/>
  <c r="G66" i="52"/>
  <c r="I394" i="55"/>
  <c r="I558" i="51"/>
  <c r="I148" i="53"/>
  <c r="H312" i="59"/>
  <c r="H66" i="59"/>
  <c r="H476" i="58"/>
  <c r="H312" i="56"/>
  <c r="I66" i="56"/>
  <c r="G394" i="51"/>
  <c r="H558" i="57"/>
  <c r="G394" i="53"/>
  <c r="H476" i="57"/>
  <c r="H312" i="58"/>
  <c r="G394" i="59"/>
  <c r="G476" i="56"/>
  <c r="G312" i="58"/>
  <c r="H230" i="56"/>
  <c r="G476" i="57"/>
  <c r="G148" i="54"/>
  <c r="G230" i="54"/>
  <c r="H558" i="53"/>
  <c r="I558" i="52"/>
  <c r="G66" i="51"/>
  <c r="H476" i="50"/>
  <c r="H66" i="57"/>
  <c r="I66" i="59"/>
  <c r="G312" i="56"/>
  <c r="H148" i="54"/>
  <c r="G230" i="53"/>
  <c r="H230" i="58"/>
  <c r="G148" i="56"/>
  <c r="I476" i="58"/>
  <c r="G230" i="55"/>
  <c r="G476" i="53"/>
  <c r="G558" i="52"/>
  <c r="H66" i="55"/>
  <c r="H476" i="54"/>
  <c r="H148" i="57"/>
  <c r="G558" i="51"/>
  <c r="I312" i="54"/>
  <c r="I312" i="51"/>
  <c r="G66" i="59"/>
  <c r="H394" i="54"/>
  <c r="H148" i="58"/>
  <c r="G476" i="59"/>
  <c r="I312" i="53"/>
  <c r="I394" i="57"/>
  <c r="I476" i="55"/>
  <c r="I230" i="54"/>
  <c r="I558" i="54"/>
  <c r="I312" i="59"/>
  <c r="G148" i="59"/>
  <c r="G148" i="58"/>
  <c r="I312" i="52"/>
  <c r="G148" i="55"/>
  <c r="I66" i="50"/>
  <c r="H476" i="53"/>
  <c r="H312" i="54"/>
  <c r="I558" i="58"/>
  <c r="G230" i="50"/>
  <c r="I66" i="57"/>
  <c r="I476" i="52"/>
  <c r="I148" i="58"/>
  <c r="H394" i="51"/>
  <c r="H230" i="52"/>
  <c r="G394" i="56"/>
  <c r="H312" i="53"/>
  <c r="I476" i="56"/>
  <c r="H394" i="56"/>
  <c r="G476" i="54"/>
  <c r="G230" i="57"/>
  <c r="I66" i="54"/>
  <c r="H476" i="56"/>
  <c r="G230" i="59"/>
  <c r="G66" i="53"/>
  <c r="I558" i="56"/>
  <c r="H476" i="55"/>
  <c r="H394" i="57"/>
  <c r="G148" i="53"/>
  <c r="I148" i="57"/>
  <c r="I558" i="53"/>
  <c r="H148" i="53"/>
  <c r="I230" i="50"/>
  <c r="G230" i="51"/>
  <c r="I476" i="53"/>
  <c r="G230" i="56"/>
  <c r="G312" i="54"/>
  <c r="H558" i="52"/>
  <c r="I394" i="58"/>
  <c r="I312" i="58"/>
  <c r="I558" i="55"/>
  <c r="I230" i="59"/>
  <c r="H148" i="50"/>
  <c r="I230" i="57"/>
  <c r="G476" i="58"/>
  <c r="I558" i="50"/>
  <c r="G558" i="50"/>
  <c r="H558" i="54"/>
  <c r="G394" i="55"/>
  <c r="H230" i="53"/>
  <c r="H230" i="50"/>
  <c r="G312" i="53"/>
  <c r="H312" i="55"/>
  <c r="I476" i="51"/>
  <c r="G66" i="58"/>
  <c r="H230" i="55"/>
  <c r="H558" i="59"/>
  <c r="H394" i="58"/>
  <c r="I394" i="54"/>
  <c r="I312" i="57"/>
  <c r="G476" i="51"/>
  <c r="H66" i="58"/>
  <c r="I230" i="53"/>
  <c r="G312" i="55"/>
  <c r="I230" i="51"/>
  <c r="G66" i="56"/>
  <c r="G230" i="52"/>
  <c r="G476" i="50"/>
  <c r="G394" i="54"/>
  <c r="H230" i="59"/>
  <c r="I230" i="55"/>
  <c r="G148" i="51"/>
  <c r="G394" i="57"/>
  <c r="I394" i="59"/>
  <c r="H394" i="59"/>
  <c r="H66" i="51"/>
  <c r="H230" i="51"/>
  <c r="I148" i="55"/>
  <c r="G148" i="57"/>
  <c r="H148" i="59"/>
  <c r="I394" i="56"/>
  <c r="I66" i="55"/>
  <c r="H148" i="52"/>
  <c r="H66" i="52"/>
  <c r="G558" i="55"/>
  <c r="I66" i="52"/>
  <c r="H476" i="52"/>
  <c r="H148" i="56"/>
  <c r="G558" i="57"/>
  <c r="H558" i="51"/>
  <c r="H394" i="55"/>
  <c r="I148" i="51"/>
  <c r="I312" i="50"/>
  <c r="G394" i="58"/>
  <c r="I394" i="51"/>
  <c r="I558" i="59"/>
  <c r="H476" i="59"/>
  <c r="H312" i="52"/>
  <c r="H394" i="50"/>
  <c r="H230" i="54"/>
  <c r="G312" i="52"/>
  <c r="G66" i="50"/>
  <c r="H558" i="55"/>
  <c r="G558" i="56"/>
  <c r="G558" i="54"/>
  <c r="G66" i="55"/>
  <c r="G148" i="52"/>
  <c r="G66" i="57"/>
  <c r="G476" i="55"/>
  <c r="H312" i="57"/>
  <c r="I148" i="50"/>
  <c r="G312" i="59"/>
  <c r="I66" i="58"/>
  <c r="H558" i="50"/>
  <c r="I312" i="55"/>
  <c r="I148" i="59"/>
  <c r="G230" i="58"/>
  <c r="G312" i="50"/>
  <c r="I230" i="58"/>
  <c r="G558" i="53"/>
  <c r="G558" i="59"/>
  <c r="H148" i="51"/>
  <c r="H558" i="56"/>
  <c r="H394" i="52"/>
  <c r="I230" i="52"/>
  <c r="G66" i="54"/>
  <c r="I230" i="56"/>
  <c r="G312" i="51"/>
  <c r="I476" i="50"/>
  <c r="I148" i="56"/>
  <c r="H148" i="55"/>
  <c r="G394" i="52"/>
  <c r="I476" i="59"/>
  <c r="G312" i="57"/>
  <c r="I394" i="53"/>
  <c r="H66" i="53"/>
  <c r="I476" i="57"/>
  <c r="I66" i="51"/>
  <c r="G476" i="52"/>
  <c r="I476" i="54"/>
  <c r="H394" i="53"/>
  <c r="I66" i="53"/>
  <c r="I394" i="50"/>
  <c r="I148" i="52"/>
  <c r="I148" i="54"/>
  <c r="G558" i="58"/>
  <c r="H312" i="50"/>
  <c r="H66" i="56"/>
  <c r="I394" i="52"/>
  <c r="I558" i="57"/>
  <c r="H476" i="51"/>
  <c r="H312" i="51"/>
  <c r="G148" i="50"/>
  <c r="I312" i="56"/>
  <c r="H66" i="50"/>
  <c r="H558" i="58"/>
  <c r="H561" i="61"/>
  <c r="F151" i="61"/>
  <c r="G725" i="61"/>
  <c r="F479" i="61"/>
  <c r="H233" i="61"/>
  <c r="F561" i="61"/>
  <c r="F397" i="61"/>
  <c r="G561" i="61"/>
  <c r="G69" i="61"/>
  <c r="G151" i="61"/>
  <c r="F315" i="61"/>
  <c r="F807" i="61"/>
  <c r="H807" i="61"/>
  <c r="H151" i="61"/>
  <c r="H315" i="61"/>
  <c r="F725" i="61"/>
  <c r="G889" i="61"/>
  <c r="G233" i="61"/>
  <c r="G643" i="61"/>
  <c r="F233" i="61"/>
  <c r="H725" i="61"/>
  <c r="H643" i="61"/>
  <c r="H889" i="61"/>
  <c r="G315" i="61"/>
  <c r="F69" i="61"/>
  <c r="G807" i="61"/>
  <c r="G479" i="61"/>
  <c r="H479" i="61"/>
  <c r="G397" i="61"/>
  <c r="H69" i="61"/>
  <c r="F889" i="61"/>
  <c r="H397" i="61"/>
  <c r="F643" i="61"/>
  <c r="I553" i="55"/>
  <c r="G307" i="58"/>
  <c r="H471" i="58"/>
  <c r="I143" i="57"/>
  <c r="H553" i="52"/>
  <c r="G307" i="59"/>
  <c r="G143" i="59"/>
  <c r="H61" i="53"/>
  <c r="H307" i="53"/>
  <c r="G553" i="54"/>
  <c r="G225" i="54"/>
  <c r="I553" i="59"/>
  <c r="H143" i="51"/>
  <c r="I389" i="57"/>
  <c r="I389" i="56"/>
  <c r="G143" i="55"/>
  <c r="H143" i="53"/>
  <c r="I307" i="51"/>
  <c r="G61" i="57"/>
  <c r="I471" i="56"/>
  <c r="H61" i="52"/>
  <c r="H471" i="53"/>
  <c r="G553" i="52"/>
  <c r="G143" i="50"/>
  <c r="I389" i="52"/>
  <c r="H61" i="54"/>
  <c r="H307" i="55"/>
  <c r="H307" i="52"/>
  <c r="G143" i="52"/>
  <c r="I225" i="52"/>
  <c r="H553" i="55"/>
  <c r="G471" i="58"/>
  <c r="I61" i="52"/>
  <c r="I61" i="56"/>
  <c r="G389" i="59"/>
  <c r="I389" i="51"/>
  <c r="I61" i="50"/>
  <c r="G61" i="55"/>
  <c r="I143" i="58"/>
  <c r="G471" i="56"/>
  <c r="I471" i="59"/>
  <c r="I307" i="52"/>
  <c r="G225" i="51"/>
  <c r="I471" i="53"/>
  <c r="H389" i="52"/>
  <c r="I307" i="53"/>
  <c r="H389" i="59"/>
  <c r="I389" i="50"/>
  <c r="G389" i="51"/>
  <c r="G225" i="53"/>
  <c r="I225" i="55"/>
  <c r="I61" i="51"/>
  <c r="H553" i="53"/>
  <c r="I143" i="52"/>
  <c r="H307" i="57"/>
  <c r="H307" i="56"/>
  <c r="I471" i="52"/>
  <c r="G389" i="56"/>
  <c r="H225" i="53"/>
  <c r="H225" i="58"/>
  <c r="G143" i="54"/>
  <c r="I553" i="57"/>
  <c r="H553" i="51"/>
  <c r="H61" i="51"/>
  <c r="I225" i="50"/>
  <c r="H225" i="59"/>
  <c r="G225" i="56"/>
  <c r="H553" i="57"/>
  <c r="G61" i="54"/>
  <c r="H553" i="56"/>
  <c r="H61" i="57"/>
  <c r="G553" i="57"/>
  <c r="G389" i="55"/>
  <c r="H389" i="50"/>
  <c r="I307" i="54"/>
  <c r="G389" i="57"/>
  <c r="I225" i="51"/>
  <c r="G61" i="59"/>
  <c r="I225" i="58"/>
  <c r="H143" i="57"/>
  <c r="I389" i="54"/>
  <c r="G61" i="56"/>
  <c r="I61" i="53"/>
  <c r="I389" i="58"/>
  <c r="G389" i="58"/>
  <c r="G389" i="54"/>
  <c r="G143" i="58"/>
  <c r="H553" i="59"/>
  <c r="H225" i="56"/>
  <c r="I553" i="56"/>
  <c r="G553" i="53"/>
  <c r="H225" i="55"/>
  <c r="H143" i="56"/>
  <c r="G553" i="56"/>
  <c r="H61" i="59"/>
  <c r="G307" i="52"/>
  <c r="H225" i="57"/>
  <c r="G143" i="53"/>
  <c r="G471" i="51"/>
  <c r="G471" i="55"/>
  <c r="G471" i="52"/>
  <c r="I307" i="57"/>
  <c r="I553" i="53"/>
  <c r="G143" i="56"/>
  <c r="I61" i="58"/>
  <c r="G553" i="55"/>
  <c r="I61" i="57"/>
  <c r="H389" i="53"/>
  <c r="I389" i="53"/>
  <c r="G225" i="50"/>
  <c r="H307" i="59"/>
  <c r="G307" i="57"/>
  <c r="I471" i="55"/>
  <c r="G389" i="53"/>
  <c r="G307" i="50"/>
  <c r="I471" i="54"/>
  <c r="I553" i="50"/>
  <c r="H389" i="55"/>
  <c r="G225" i="58"/>
  <c r="I307" i="59"/>
  <c r="H471" i="54"/>
  <c r="H225" i="52"/>
  <c r="I389" i="55"/>
  <c r="G225" i="55"/>
  <c r="I143" i="56"/>
  <c r="I471" i="57"/>
  <c r="H471" i="56"/>
  <c r="G225" i="59"/>
  <c r="H471" i="52"/>
  <c r="G471" i="50"/>
  <c r="I143" i="55"/>
  <c r="I553" i="51"/>
  <c r="I389" i="59"/>
  <c r="I61" i="54"/>
  <c r="H471" i="55"/>
  <c r="H471" i="57"/>
  <c r="H225" i="54"/>
  <c r="G225" i="57"/>
  <c r="G471" i="53"/>
  <c r="H143" i="58"/>
  <c r="I143" i="54"/>
  <c r="I307" i="56"/>
  <c r="I61" i="59"/>
  <c r="I471" i="51"/>
  <c r="G307" i="56"/>
  <c r="G61" i="52"/>
  <c r="G307" i="55"/>
  <c r="H471" i="50"/>
  <c r="G143" i="57"/>
  <c r="H389" i="56"/>
  <c r="G389" i="50"/>
  <c r="G471" i="59"/>
  <c r="I143" i="51"/>
  <c r="G471" i="54"/>
  <c r="I471" i="50"/>
  <c r="H61" i="56"/>
  <c r="H61" i="55"/>
  <c r="H61" i="58"/>
  <c r="H471" i="51"/>
  <c r="I225" i="54"/>
  <c r="H471" i="59"/>
  <c r="G61" i="53"/>
  <c r="H143" i="59"/>
  <c r="H307" i="58"/>
  <c r="G553" i="51"/>
  <c r="G553" i="58"/>
  <c r="I143" i="50"/>
  <c r="G553" i="50"/>
  <c r="H389" i="51"/>
  <c r="H307" i="50"/>
  <c r="I61" i="55"/>
  <c r="G225" i="52"/>
  <c r="G61" i="58"/>
  <c r="H143" i="50"/>
  <c r="H553" i="54"/>
  <c r="I225" i="56"/>
  <c r="H143" i="52"/>
  <c r="I471" i="58"/>
  <c r="I553" i="52"/>
  <c r="H225" i="50"/>
  <c r="I143" i="59"/>
  <c r="H553" i="50"/>
  <c r="I225" i="59"/>
  <c r="G143" i="51"/>
  <c r="H307" i="54"/>
  <c r="G61" i="50"/>
  <c r="G471" i="57"/>
  <c r="H225" i="51"/>
  <c r="H307" i="51"/>
  <c r="I225" i="53"/>
  <c r="G307" i="54"/>
  <c r="H389" i="57"/>
  <c r="I225" i="57"/>
  <c r="G307" i="51"/>
  <c r="I307" i="58"/>
  <c r="G389" i="52"/>
  <c r="H143" i="55"/>
  <c r="H553" i="58"/>
  <c r="G61" i="51"/>
  <c r="H389" i="54"/>
  <c r="I553" i="54"/>
  <c r="G307" i="53"/>
  <c r="I307" i="55"/>
  <c r="H389" i="58"/>
  <c r="I143" i="53"/>
  <c r="G553" i="59"/>
  <c r="I307" i="50"/>
  <c r="H143" i="54"/>
  <c r="H61" i="50"/>
  <c r="I553" i="58"/>
  <c r="I138" i="52"/>
  <c r="H138" i="53"/>
  <c r="G220" i="54"/>
  <c r="G56" i="54"/>
  <c r="I138" i="51"/>
  <c r="G466" i="58"/>
  <c r="G548" i="54"/>
  <c r="I138" i="56"/>
  <c r="H302" i="58"/>
  <c r="H220" i="51"/>
  <c r="G138" i="52"/>
  <c r="I220" i="58"/>
  <c r="G138" i="57"/>
  <c r="G220" i="56"/>
  <c r="G302" i="55"/>
  <c r="G56" i="59"/>
  <c r="H384" i="59"/>
  <c r="I56" i="52"/>
  <c r="G138" i="55"/>
  <c r="H384" i="58"/>
  <c r="G466" i="55"/>
  <c r="H302" i="59"/>
  <c r="H302" i="50"/>
  <c r="I466" i="56"/>
  <c r="H56" i="52"/>
  <c r="I548" i="53"/>
  <c r="I384" i="50"/>
  <c r="H220" i="54"/>
  <c r="I548" i="52"/>
  <c r="G384" i="52"/>
  <c r="I548" i="51"/>
  <c r="G548" i="59"/>
  <c r="H384" i="51"/>
  <c r="H384" i="56"/>
  <c r="H56" i="59"/>
  <c r="H466" i="58"/>
  <c r="I220" i="57"/>
  <c r="G302" i="54"/>
  <c r="H220" i="59"/>
  <c r="G548" i="57"/>
  <c r="G220" i="59"/>
  <c r="I548" i="56"/>
  <c r="H138" i="59"/>
  <c r="G466" i="59"/>
  <c r="I220" i="52"/>
  <c r="G548" i="58"/>
  <c r="I384" i="59"/>
  <c r="H56" i="57"/>
  <c r="H384" i="53"/>
  <c r="H220" i="53"/>
  <c r="G302" i="53"/>
  <c r="I220" i="54"/>
  <c r="H56" i="58"/>
  <c r="H220" i="55"/>
  <c r="I466" i="59"/>
  <c r="H220" i="52"/>
  <c r="I220" i="55"/>
  <c r="H138" i="57"/>
  <c r="I220" i="59"/>
  <c r="G384" i="57"/>
  <c r="H548" i="50"/>
  <c r="H548" i="58"/>
  <c r="I384" i="56"/>
  <c r="I302" i="59"/>
  <c r="G466" i="53"/>
  <c r="I138" i="58"/>
  <c r="H302" i="57"/>
  <c r="H548" i="51"/>
  <c r="G466" i="50"/>
  <c r="I220" i="53"/>
  <c r="H138" i="55"/>
  <c r="H138" i="58"/>
  <c r="I302" i="50"/>
  <c r="H548" i="52"/>
  <c r="G466" i="57"/>
  <c r="I466" i="57"/>
  <c r="I302" i="51"/>
  <c r="H466" i="52"/>
  <c r="G220" i="53"/>
  <c r="I384" i="54"/>
  <c r="H466" i="54"/>
  <c r="I466" i="54"/>
  <c r="G466" i="51"/>
  <c r="I548" i="50"/>
  <c r="G138" i="51"/>
  <c r="H466" i="50"/>
  <c r="I466" i="53"/>
  <c r="I466" i="58"/>
  <c r="H302" i="55"/>
  <c r="G220" i="55"/>
  <c r="G302" i="59"/>
  <c r="G220" i="58"/>
  <c r="G138" i="50"/>
  <c r="G548" i="52"/>
  <c r="H548" i="55"/>
  <c r="H302" i="52"/>
  <c r="G548" i="56"/>
  <c r="H466" i="55"/>
  <c r="I302" i="54"/>
  <c r="G466" i="54"/>
  <c r="I384" i="57"/>
  <c r="I384" i="55"/>
  <c r="I220" i="56"/>
  <c r="G302" i="51"/>
  <c r="G302" i="56"/>
  <c r="I384" i="53"/>
  <c r="I548" i="58"/>
  <c r="G220" i="52"/>
  <c r="G220" i="57"/>
  <c r="I384" i="58"/>
  <c r="G56" i="52"/>
  <c r="I548" i="55"/>
  <c r="G56" i="53"/>
  <c r="G138" i="53"/>
  <c r="G548" i="50"/>
  <c r="H138" i="54"/>
  <c r="G220" i="51"/>
  <c r="H384" i="55"/>
  <c r="H302" i="54"/>
  <c r="G384" i="51"/>
  <c r="I548" i="54"/>
  <c r="I302" i="58"/>
  <c r="H56" i="51"/>
  <c r="I302" i="53"/>
  <c r="H384" i="52"/>
  <c r="I56" i="58"/>
  <c r="I466" i="50"/>
  <c r="G220" i="50"/>
  <c r="G302" i="52"/>
  <c r="G384" i="50"/>
  <c r="G138" i="59"/>
  <c r="H466" i="57"/>
  <c r="I302" i="56"/>
  <c r="G384" i="53"/>
  <c r="I548" i="59"/>
  <c r="I56" i="56"/>
  <c r="G138" i="58"/>
  <c r="G548" i="51"/>
  <c r="H302" i="51"/>
  <c r="I466" i="55"/>
  <c r="H220" i="56"/>
  <c r="G56" i="56"/>
  <c r="G384" i="56"/>
  <c r="G302" i="57"/>
  <c r="H302" i="56"/>
  <c r="H138" i="52"/>
  <c r="I466" i="51"/>
  <c r="I138" i="50"/>
  <c r="H56" i="55"/>
  <c r="H138" i="50"/>
  <c r="H138" i="51"/>
  <c r="H466" i="59"/>
  <c r="I56" i="55"/>
  <c r="I138" i="53"/>
  <c r="H220" i="50"/>
  <c r="G384" i="59"/>
  <c r="G384" i="54"/>
  <c r="G56" i="51"/>
  <c r="I138" i="54"/>
  <c r="H138" i="56"/>
  <c r="I56" i="53"/>
  <c r="I220" i="50"/>
  <c r="I302" i="55"/>
  <c r="I56" i="51"/>
  <c r="G548" i="53"/>
  <c r="I56" i="54"/>
  <c r="G56" i="50"/>
  <c r="I384" i="51"/>
  <c r="I138" i="55"/>
  <c r="I384" i="52"/>
  <c r="G466" i="52"/>
  <c r="G302" i="58"/>
  <c r="H220" i="57"/>
  <c r="G548" i="55"/>
  <c r="H466" i="53"/>
  <c r="H548" i="54"/>
  <c r="H384" i="57"/>
  <c r="I56" i="57"/>
  <c r="H56" i="50"/>
  <c r="I220" i="51"/>
  <c r="H548" i="53"/>
  <c r="G384" i="58"/>
  <c r="H548" i="59"/>
  <c r="I466" i="52"/>
  <c r="G56" i="58"/>
  <c r="G138" i="54"/>
  <c r="G466" i="56"/>
  <c r="I56" i="50"/>
  <c r="H302" i="53"/>
  <c r="H384" i="54"/>
  <c r="H548" i="56"/>
  <c r="G138" i="56"/>
  <c r="H466" i="51"/>
  <c r="I138" i="59"/>
  <c r="I548" i="57"/>
  <c r="G384" i="55"/>
  <c r="I56" i="59"/>
  <c r="I302" i="52"/>
  <c r="G302" i="50"/>
  <c r="H220" i="58"/>
  <c r="H56" i="56"/>
  <c r="I302" i="57"/>
  <c r="H466" i="56"/>
  <c r="G56" i="57"/>
  <c r="G56" i="55"/>
  <c r="H56" i="54"/>
  <c r="I138" i="57"/>
  <c r="H548" i="57"/>
  <c r="H384" i="50"/>
  <c r="H56" i="53"/>
  <c r="F302" i="61"/>
  <c r="F548" i="61"/>
  <c r="G384" i="61"/>
  <c r="F56" i="61"/>
  <c r="G466" i="61"/>
  <c r="H794" i="61"/>
  <c r="H466" i="61"/>
  <c r="G548" i="61"/>
  <c r="H302" i="61"/>
  <c r="F220" i="61"/>
  <c r="G712" i="61"/>
  <c r="F138" i="61"/>
  <c r="H630" i="61"/>
  <c r="H384" i="61"/>
  <c r="H548" i="61"/>
  <c r="G220" i="61"/>
  <c r="F630" i="61"/>
  <c r="G630" i="61"/>
  <c r="H56" i="61"/>
  <c r="G876" i="61"/>
  <c r="F876" i="61"/>
  <c r="F466" i="61"/>
  <c r="G794" i="61"/>
  <c r="G56" i="61"/>
  <c r="H138" i="61"/>
  <c r="G138" i="61"/>
  <c r="G302" i="61"/>
  <c r="F794" i="61"/>
  <c r="H712" i="61"/>
  <c r="H876" i="61"/>
  <c r="H220" i="61"/>
  <c r="F384" i="61"/>
  <c r="F712" i="61"/>
  <c r="F641" i="61"/>
  <c r="G805" i="61"/>
  <c r="G67" i="61"/>
  <c r="H149" i="61"/>
  <c r="H887" i="61"/>
  <c r="F67" i="61"/>
  <c r="G887" i="61"/>
  <c r="G231" i="61"/>
  <c r="F723" i="61"/>
  <c r="F477" i="61"/>
  <c r="G313" i="61"/>
  <c r="F559" i="61"/>
  <c r="G559" i="61"/>
  <c r="F313" i="61"/>
  <c r="H559" i="61"/>
  <c r="H477" i="61"/>
  <c r="G477" i="61"/>
  <c r="G723" i="61"/>
  <c r="H313" i="61"/>
  <c r="G641" i="61"/>
  <c r="F149" i="61"/>
  <c r="H805" i="61"/>
  <c r="G395" i="61"/>
  <c r="F887" i="61"/>
  <c r="H231" i="61"/>
  <c r="F805" i="61"/>
  <c r="G149" i="61"/>
  <c r="F395" i="61"/>
  <c r="H641" i="61"/>
  <c r="H67" i="61"/>
  <c r="F231" i="61"/>
  <c r="H395" i="61"/>
  <c r="H723" i="61"/>
  <c r="I633" i="42"/>
  <c r="I1125" i="42"/>
  <c r="G879" i="42"/>
  <c r="H1125" i="42"/>
  <c r="I961" i="42"/>
  <c r="H879" i="42"/>
  <c r="G961" i="42"/>
  <c r="H305" i="42"/>
  <c r="G1207" i="42"/>
  <c r="H797" i="42"/>
  <c r="H141" i="42"/>
  <c r="G715" i="42"/>
  <c r="H223" i="42"/>
  <c r="I387" i="42"/>
  <c r="I1043" i="42"/>
  <c r="H469" i="42"/>
  <c r="I551" i="42"/>
  <c r="H59" i="42"/>
  <c r="G469" i="42"/>
  <c r="I141" i="42"/>
  <c r="I305" i="42"/>
  <c r="I59" i="42"/>
  <c r="H1043" i="42"/>
  <c r="G223" i="42"/>
  <c r="H633" i="42"/>
  <c r="G141" i="42"/>
  <c r="H961" i="42"/>
  <c r="I469" i="42"/>
  <c r="G59" i="42"/>
  <c r="I797" i="42"/>
  <c r="H1207" i="42"/>
  <c r="I879" i="42"/>
  <c r="G1125" i="42"/>
  <c r="H715" i="42"/>
  <c r="I1207" i="42"/>
  <c r="I223" i="42"/>
  <c r="G1043" i="42"/>
  <c r="I715" i="42"/>
  <c r="G305" i="42"/>
  <c r="G633" i="42"/>
  <c r="H387" i="42"/>
  <c r="G387" i="42"/>
  <c r="G797" i="42"/>
  <c r="G551" i="42"/>
  <c r="H551" i="42"/>
  <c r="G631" i="61"/>
  <c r="H57" i="61"/>
  <c r="H467" i="61"/>
  <c r="G385" i="61"/>
  <c r="G57" i="61"/>
  <c r="F303" i="61"/>
  <c r="F139" i="61"/>
  <c r="G795" i="61"/>
  <c r="H877" i="61"/>
  <c r="F877" i="61"/>
  <c r="F795" i="61"/>
  <c r="G139" i="61"/>
  <c r="F631" i="61"/>
  <c r="H303" i="61"/>
  <c r="F713" i="61"/>
  <c r="H631" i="61"/>
  <c r="H713" i="61"/>
  <c r="G713" i="61"/>
  <c r="G221" i="61"/>
  <c r="F57" i="61"/>
  <c r="G549" i="61"/>
  <c r="F549" i="61"/>
  <c r="F467" i="61"/>
  <c r="H795" i="61"/>
  <c r="H385" i="61"/>
  <c r="F385" i="61"/>
  <c r="H549" i="61"/>
  <c r="G467" i="61"/>
  <c r="G303" i="61"/>
  <c r="H221" i="61"/>
  <c r="F221" i="61"/>
  <c r="H139" i="61"/>
  <c r="G877" i="61"/>
  <c r="G626" i="61"/>
  <c r="G380" i="61"/>
  <c r="G52" i="61"/>
  <c r="F708" i="61"/>
  <c r="F626" i="61"/>
  <c r="H708" i="61"/>
  <c r="H544" i="61"/>
  <c r="G872" i="61"/>
  <c r="G298" i="61"/>
  <c r="G708" i="61"/>
  <c r="H626" i="61"/>
  <c r="H872" i="61"/>
  <c r="F462" i="61"/>
  <c r="F52" i="61"/>
  <c r="G134" i="61"/>
  <c r="G790" i="61"/>
  <c r="G462" i="61"/>
  <c r="H298" i="61"/>
  <c r="F872" i="61"/>
  <c r="F544" i="61"/>
  <c r="H134" i="61"/>
  <c r="G544" i="61"/>
  <c r="F216" i="61"/>
  <c r="G216" i="61"/>
  <c r="H380" i="61"/>
  <c r="H216" i="61"/>
  <c r="F790" i="61"/>
  <c r="H462" i="61"/>
  <c r="H52" i="61"/>
  <c r="F134" i="61"/>
  <c r="F380" i="61"/>
  <c r="F298" i="61"/>
  <c r="H790" i="61"/>
  <c r="H533" i="61"/>
  <c r="G123" i="61"/>
  <c r="G451" i="61"/>
  <c r="H41" i="61"/>
  <c r="H615" i="61"/>
  <c r="G287" i="61"/>
  <c r="G41" i="61"/>
  <c r="G697" i="61"/>
  <c r="H861" i="61"/>
  <c r="F369" i="61"/>
  <c r="F205" i="61"/>
  <c r="F615" i="61"/>
  <c r="G861" i="61"/>
  <c r="H205" i="61"/>
  <c r="F697" i="61"/>
  <c r="F41" i="61"/>
  <c r="H123" i="61"/>
  <c r="G205" i="61"/>
  <c r="H451" i="61"/>
  <c r="H697" i="61"/>
  <c r="F779" i="61"/>
  <c r="H369" i="61"/>
  <c r="G779" i="61"/>
  <c r="G533" i="61"/>
  <c r="F123" i="61"/>
  <c r="F451" i="61"/>
  <c r="F287" i="61"/>
  <c r="G615" i="61"/>
  <c r="F533" i="61"/>
  <c r="G369" i="61"/>
  <c r="F861" i="61"/>
  <c r="H779" i="61"/>
  <c r="H287" i="61"/>
  <c r="H749" i="42"/>
  <c r="I11" i="42"/>
  <c r="H1159" i="42"/>
  <c r="I1077" i="42"/>
  <c r="H11" i="42"/>
  <c r="H503" i="42"/>
  <c r="G421" i="42"/>
  <c r="H585" i="42"/>
  <c r="H175" i="42"/>
  <c r="G831" i="42"/>
  <c r="I585" i="42"/>
  <c r="H667" i="42"/>
  <c r="H1077" i="42"/>
  <c r="H339" i="42"/>
  <c r="I667" i="42"/>
  <c r="H421" i="42"/>
  <c r="G1159" i="42"/>
  <c r="G749" i="42"/>
  <c r="I175" i="42"/>
  <c r="I749" i="42"/>
  <c r="I831" i="42"/>
  <c r="G175" i="42"/>
  <c r="G11" i="42"/>
  <c r="I1159" i="42"/>
  <c r="G339" i="42"/>
  <c r="I995" i="42"/>
  <c r="G667" i="42"/>
  <c r="G257" i="42"/>
  <c r="I421" i="42"/>
  <c r="H93" i="42"/>
  <c r="H257" i="42"/>
  <c r="I503" i="42"/>
  <c r="I339" i="42"/>
  <c r="I257" i="42"/>
  <c r="G913" i="42"/>
  <c r="H831" i="42"/>
  <c r="G585" i="42"/>
  <c r="H995" i="42"/>
  <c r="G503" i="42"/>
  <c r="G995" i="42"/>
  <c r="G93" i="42"/>
  <c r="I913" i="42"/>
  <c r="G1077" i="42"/>
  <c r="H913" i="42"/>
  <c r="I93" i="42"/>
  <c r="H1162" i="42"/>
  <c r="I178" i="42"/>
  <c r="H260" i="42"/>
  <c r="H998" i="42"/>
  <c r="I670" i="42"/>
  <c r="G14" i="42"/>
  <c r="H834" i="42"/>
  <c r="I424" i="42"/>
  <c r="G752" i="42"/>
  <c r="I1162" i="42"/>
  <c r="H916" i="42"/>
  <c r="H96" i="42"/>
  <c r="G96" i="42"/>
  <c r="H1080" i="42"/>
  <c r="I506" i="42"/>
  <c r="H670" i="42"/>
  <c r="I834" i="42"/>
  <c r="H178" i="42"/>
  <c r="G342" i="42"/>
  <c r="I752" i="42"/>
  <c r="H14" i="42"/>
  <c r="I260" i="42"/>
  <c r="I1080" i="42"/>
  <c r="G1080" i="42"/>
  <c r="I916" i="42"/>
  <c r="G670" i="42"/>
  <c r="H752" i="42"/>
  <c r="G1162" i="42"/>
  <c r="G424" i="42"/>
  <c r="G178" i="42"/>
  <c r="I96" i="42"/>
  <c r="H424" i="42"/>
  <c r="I14" i="42"/>
  <c r="G834" i="42"/>
  <c r="I342" i="42"/>
  <c r="G998" i="42"/>
  <c r="I998" i="42"/>
  <c r="G506" i="42"/>
  <c r="G916" i="42"/>
  <c r="G260" i="42"/>
  <c r="I588" i="42"/>
  <c r="H342" i="42"/>
  <c r="H506" i="42"/>
  <c r="G588" i="42"/>
  <c r="H588" i="42"/>
  <c r="I327" i="42"/>
  <c r="H655" i="42"/>
  <c r="I901" i="42"/>
  <c r="H983" i="42"/>
  <c r="G901" i="42"/>
  <c r="H1065" i="42"/>
  <c r="I655" i="42"/>
  <c r="G245" i="42"/>
  <c r="I491" i="42"/>
  <c r="G491" i="42"/>
  <c r="H573" i="42"/>
  <c r="G1065" i="42"/>
  <c r="H1147" i="42"/>
  <c r="G1147" i="42"/>
  <c r="G327" i="42"/>
  <c r="G1229" i="42"/>
  <c r="H1229" i="42"/>
  <c r="I573" i="42"/>
  <c r="G163" i="42"/>
  <c r="G655" i="42"/>
  <c r="I163" i="42"/>
  <c r="I819" i="42"/>
  <c r="H163" i="42"/>
  <c r="H81" i="42"/>
  <c r="I737" i="42"/>
  <c r="G81" i="42"/>
  <c r="G819" i="42"/>
  <c r="I245" i="42"/>
  <c r="H737" i="42"/>
  <c r="I1065" i="42"/>
  <c r="I81" i="42"/>
  <c r="G737" i="42"/>
  <c r="G409" i="42"/>
  <c r="G983" i="42"/>
  <c r="H901" i="42"/>
  <c r="H245" i="42"/>
  <c r="H409" i="42"/>
  <c r="H491" i="42"/>
  <c r="H819" i="42"/>
  <c r="I1229" i="42"/>
  <c r="H327" i="42"/>
  <c r="I409" i="42"/>
  <c r="G573" i="42"/>
  <c r="I983" i="42"/>
  <c r="I1147" i="42"/>
  <c r="H165" i="42"/>
  <c r="G1067" i="42"/>
  <c r="I1067" i="42"/>
  <c r="I83" i="42"/>
  <c r="G329" i="42"/>
  <c r="H493" i="42"/>
  <c r="H821" i="42"/>
  <c r="G575" i="42"/>
  <c r="H83" i="42"/>
  <c r="I411" i="42"/>
  <c r="I821" i="42"/>
  <c r="I903" i="42"/>
  <c r="I1149" i="42"/>
  <c r="G1231" i="42"/>
  <c r="H575" i="42"/>
  <c r="G821" i="42"/>
  <c r="G247" i="42"/>
  <c r="G411" i="42"/>
  <c r="I985" i="42"/>
  <c r="H329" i="42"/>
  <c r="H247" i="42"/>
  <c r="H1149" i="42"/>
  <c r="G985" i="42"/>
  <c r="H903" i="42"/>
  <c r="H739" i="42"/>
  <c r="I739" i="42"/>
  <c r="H1231" i="42"/>
  <c r="H657" i="42"/>
  <c r="I657" i="42"/>
  <c r="I1231" i="42"/>
  <c r="I575" i="42"/>
  <c r="H411" i="42"/>
  <c r="G1149" i="42"/>
  <c r="H1067" i="42"/>
  <c r="G657" i="42"/>
  <c r="I247" i="42"/>
  <c r="G903" i="42"/>
  <c r="G739" i="42"/>
  <c r="I165" i="42"/>
  <c r="G165" i="42"/>
  <c r="G493" i="42"/>
  <c r="I329" i="42"/>
  <c r="I493" i="42"/>
  <c r="H985" i="42"/>
  <c r="G83" i="42"/>
  <c r="G225" i="61"/>
  <c r="G389" i="61"/>
  <c r="H881" i="61"/>
  <c r="F471" i="61"/>
  <c r="H717" i="61"/>
  <c r="G799" i="61"/>
  <c r="F881" i="61"/>
  <c r="F307" i="61"/>
  <c r="G553" i="61"/>
  <c r="F225" i="61"/>
  <c r="G61" i="61"/>
  <c r="F799" i="61"/>
  <c r="H307" i="61"/>
  <c r="G143" i="61"/>
  <c r="F61" i="61"/>
  <c r="H389" i="61"/>
  <c r="H143" i="61"/>
  <c r="H471" i="61"/>
  <c r="H61" i="61"/>
  <c r="H635" i="61"/>
  <c r="H553" i="61"/>
  <c r="G471" i="61"/>
  <c r="F143" i="61"/>
  <c r="G881" i="61"/>
  <c r="G635" i="61"/>
  <c r="G307" i="61"/>
  <c r="G717" i="61"/>
  <c r="H225" i="61"/>
  <c r="F717" i="61"/>
  <c r="H799" i="61"/>
  <c r="F389" i="61"/>
  <c r="F635" i="61"/>
  <c r="F553" i="61"/>
  <c r="G1129" i="42"/>
  <c r="G1211" i="42"/>
  <c r="H1047" i="42"/>
  <c r="H801" i="42"/>
  <c r="G473" i="42"/>
  <c r="G227" i="42"/>
  <c r="G637" i="42"/>
  <c r="G391" i="42"/>
  <c r="I883" i="42"/>
  <c r="I227" i="42"/>
  <c r="G309" i="42"/>
  <c r="H63" i="42"/>
  <c r="H1211" i="42"/>
  <c r="G145" i="42"/>
  <c r="I145" i="42"/>
  <c r="H145" i="42"/>
  <c r="I391" i="42"/>
  <c r="H555" i="42"/>
  <c r="H227" i="42"/>
  <c r="I473" i="42"/>
  <c r="H965" i="42"/>
  <c r="H637" i="42"/>
  <c r="I719" i="42"/>
  <c r="H883" i="42"/>
  <c r="I1211" i="42"/>
  <c r="I1047" i="42"/>
  <c r="G555" i="42"/>
  <c r="I965" i="42"/>
  <c r="I555" i="42"/>
  <c r="G719" i="42"/>
  <c r="G965" i="42"/>
  <c r="H473" i="42"/>
  <c r="I801" i="42"/>
  <c r="I309" i="42"/>
  <c r="G1047" i="42"/>
  <c r="G801" i="42"/>
  <c r="H1129" i="42"/>
  <c r="I63" i="42"/>
  <c r="G883" i="42"/>
  <c r="H391" i="42"/>
  <c r="G63" i="42"/>
  <c r="H309" i="42"/>
  <c r="I1129" i="42"/>
  <c r="I637" i="42"/>
  <c r="H719" i="42"/>
  <c r="H468" i="61"/>
  <c r="F468" i="61"/>
  <c r="F140" i="61"/>
  <c r="G714" i="61"/>
  <c r="F796" i="61"/>
  <c r="H878" i="61"/>
  <c r="H550" i="61"/>
  <c r="G58" i="61"/>
  <c r="H632" i="61"/>
  <c r="F878" i="61"/>
  <c r="H796" i="61"/>
  <c r="H58" i="61"/>
  <c r="F304" i="61"/>
  <c r="H304" i="61"/>
  <c r="H140" i="61"/>
  <c r="G550" i="61"/>
  <c r="F550" i="61"/>
  <c r="G140" i="61"/>
  <c r="H386" i="61"/>
  <c r="G222" i="61"/>
  <c r="F632" i="61"/>
  <c r="F58" i="61"/>
  <c r="F222" i="61"/>
  <c r="G468" i="61"/>
  <c r="G386" i="61"/>
  <c r="G304" i="61"/>
  <c r="F714" i="61"/>
  <c r="G878" i="61"/>
  <c r="G632" i="61"/>
  <c r="G796" i="61"/>
  <c r="H714" i="61"/>
  <c r="H222" i="61"/>
  <c r="F386" i="61"/>
  <c r="H292" i="61"/>
  <c r="H210" i="61"/>
  <c r="F210" i="61"/>
  <c r="F128" i="61"/>
  <c r="G866" i="61"/>
  <c r="F866" i="61"/>
  <c r="F292" i="61"/>
  <c r="G620" i="61"/>
  <c r="G374" i="61"/>
  <c r="H784" i="61"/>
  <c r="F620" i="61"/>
  <c r="F784" i="61"/>
  <c r="H620" i="61"/>
  <c r="H128" i="61"/>
  <c r="H866" i="61"/>
  <c r="G784" i="61"/>
  <c r="F374" i="61"/>
  <c r="F702" i="61"/>
  <c r="G538" i="61"/>
  <c r="G210" i="61"/>
  <c r="H46" i="61"/>
  <c r="G292" i="61"/>
  <c r="H702" i="61"/>
  <c r="H538" i="61"/>
  <c r="F456" i="61"/>
  <c r="F46" i="61"/>
  <c r="G456" i="61"/>
  <c r="H456" i="61"/>
  <c r="F538" i="61"/>
  <c r="H374" i="61"/>
  <c r="G46" i="61"/>
  <c r="G128" i="61"/>
  <c r="G702" i="61"/>
  <c r="I533" i="58"/>
  <c r="G451" i="51"/>
  <c r="I41" i="57"/>
  <c r="G451" i="58"/>
  <c r="H369" i="53"/>
  <c r="H41" i="51"/>
  <c r="G41" i="57"/>
  <c r="I205" i="53"/>
  <c r="G123" i="55"/>
  <c r="H123" i="53"/>
  <c r="H287" i="57"/>
  <c r="H533" i="58"/>
  <c r="H287" i="56"/>
  <c r="G41" i="56"/>
  <c r="H123" i="57"/>
  <c r="I451" i="58"/>
  <c r="H287" i="58"/>
  <c r="H41" i="57"/>
  <c r="G287" i="52"/>
  <c r="G451" i="52"/>
  <c r="H205" i="58"/>
  <c r="G451" i="56"/>
  <c r="G451" i="55"/>
  <c r="I205" i="57"/>
  <c r="G123" i="57"/>
  <c r="G205" i="54"/>
  <c r="G287" i="59"/>
  <c r="G41" i="54"/>
  <c r="I287" i="56"/>
  <c r="I41" i="50"/>
  <c r="G123" i="51"/>
  <c r="I533" i="51"/>
  <c r="G287" i="50"/>
  <c r="G41" i="58"/>
  <c r="H123" i="52"/>
  <c r="H369" i="51"/>
  <c r="H41" i="59"/>
  <c r="H287" i="51"/>
  <c r="H287" i="53"/>
  <c r="H369" i="55"/>
  <c r="I451" i="59"/>
  <c r="G533" i="51"/>
  <c r="I533" i="56"/>
  <c r="I287" i="57"/>
  <c r="I533" i="53"/>
  <c r="I287" i="58"/>
  <c r="I123" i="51"/>
  <c r="G533" i="52"/>
  <c r="H41" i="56"/>
  <c r="H533" i="57"/>
  <c r="H41" i="54"/>
  <c r="I451" i="56"/>
  <c r="G533" i="58"/>
  <c r="I205" i="51"/>
  <c r="H369" i="52"/>
  <c r="H533" i="54"/>
  <c r="H451" i="53"/>
  <c r="I287" i="53"/>
  <c r="I287" i="59"/>
  <c r="H123" i="51"/>
  <c r="H287" i="50"/>
  <c r="I533" i="59"/>
  <c r="G287" i="57"/>
  <c r="I533" i="57"/>
  <c r="G451" i="53"/>
  <c r="H533" i="56"/>
  <c r="H451" i="50"/>
  <c r="I123" i="53"/>
  <c r="H41" i="58"/>
  <c r="I369" i="58"/>
  <c r="I451" i="54"/>
  <c r="G41" i="55"/>
  <c r="I369" i="52"/>
  <c r="G205" i="52"/>
  <c r="G41" i="59"/>
  <c r="G533" i="56"/>
  <c r="H533" i="53"/>
  <c r="H369" i="54"/>
  <c r="G533" i="59"/>
  <c r="I451" i="55"/>
  <c r="H369" i="58"/>
  <c r="I205" i="54"/>
  <c r="G205" i="53"/>
  <c r="H287" i="55"/>
  <c r="H123" i="56"/>
  <c r="G369" i="59"/>
  <c r="H41" i="52"/>
  <c r="H123" i="50"/>
  <c r="G287" i="51"/>
  <c r="H205" i="57"/>
  <c r="G123" i="52"/>
  <c r="I533" i="54"/>
  <c r="G287" i="54"/>
  <c r="I205" i="55"/>
  <c r="I287" i="54"/>
  <c r="G533" i="57"/>
  <c r="G205" i="58"/>
  <c r="H533" i="55"/>
  <c r="H123" i="55"/>
  <c r="G533" i="54"/>
  <c r="I205" i="58"/>
  <c r="G287" i="58"/>
  <c r="H369" i="57"/>
  <c r="H205" i="52"/>
  <c r="H205" i="53"/>
  <c r="H451" i="56"/>
  <c r="G205" i="50"/>
  <c r="H533" i="59"/>
  <c r="I451" i="52"/>
  <c r="H451" i="55"/>
  <c r="I451" i="53"/>
  <c r="G205" i="55"/>
  <c r="G369" i="51"/>
  <c r="I369" i="50"/>
  <c r="I41" i="55"/>
  <c r="G41" i="53"/>
  <c r="I123" i="50"/>
  <c r="I41" i="56"/>
  <c r="H41" i="55"/>
  <c r="I369" i="54"/>
  <c r="I287" i="55"/>
  <c r="G205" i="51"/>
  <c r="H205" i="55"/>
  <c r="I369" i="53"/>
  <c r="I533" i="55"/>
  <c r="I369" i="57"/>
  <c r="G41" i="51"/>
  <c r="I41" i="59"/>
  <c r="I205" i="50"/>
  <c r="I123" i="55"/>
  <c r="G287" i="56"/>
  <c r="I369" i="51"/>
  <c r="I123" i="54"/>
  <c r="H451" i="52"/>
  <c r="I369" i="56"/>
  <c r="G123" i="54"/>
  <c r="G533" i="55"/>
  <c r="G41" i="50"/>
  <c r="G205" i="56"/>
  <c r="H123" i="58"/>
  <c r="G123" i="58"/>
  <c r="G205" i="59"/>
  <c r="G533" i="50"/>
  <c r="I369" i="55"/>
  <c r="I205" i="59"/>
  <c r="I123" i="59"/>
  <c r="I287" i="51"/>
  <c r="G369" i="56"/>
  <c r="I451" i="50"/>
  <c r="H205" i="50"/>
  <c r="G451" i="50"/>
  <c r="H123" i="54"/>
  <c r="I123" i="56"/>
  <c r="G287" i="55"/>
  <c r="I123" i="57"/>
  <c r="G369" i="52"/>
  <c r="I123" i="52"/>
  <c r="G369" i="55"/>
  <c r="G123" i="59"/>
  <c r="H533" i="51"/>
  <c r="G123" i="53"/>
  <c r="I533" i="50"/>
  <c r="H369" i="56"/>
  <c r="H205" i="51"/>
  <c r="H123" i="59"/>
  <c r="I41" i="53"/>
  <c r="G451" i="57"/>
  <c r="H451" i="59"/>
  <c r="G287" i="53"/>
  <c r="G205" i="57"/>
  <c r="H41" i="50"/>
  <c r="I205" i="52"/>
  <c r="H41" i="53"/>
  <c r="I123" i="58"/>
  <c r="I205" i="56"/>
  <c r="H369" i="59"/>
  <c r="G369" i="53"/>
  <c r="I41" i="51"/>
  <c r="H533" i="50"/>
  <c r="H369" i="50"/>
  <c r="I451" i="51"/>
  <c r="I287" i="52"/>
  <c r="H205" i="56"/>
  <c r="H451" i="58"/>
  <c r="H451" i="51"/>
  <c r="H205" i="54"/>
  <c r="H451" i="57"/>
  <c r="H533" i="52"/>
  <c r="H451" i="54"/>
  <c r="H287" i="52"/>
  <c r="G123" i="50"/>
  <c r="I41" i="52"/>
  <c r="H287" i="59"/>
  <c r="I533" i="52"/>
  <c r="H205" i="59"/>
  <c r="H287" i="54"/>
  <c r="I287" i="50"/>
  <c r="G369" i="50"/>
  <c r="I451" i="57"/>
  <c r="G369" i="54"/>
  <c r="I41" i="58"/>
  <c r="G451" i="59"/>
  <c r="G123" i="56"/>
  <c r="G533" i="53"/>
  <c r="G451" i="54"/>
  <c r="I369" i="59"/>
  <c r="G369" i="57"/>
  <c r="I41" i="54"/>
  <c r="G41" i="52"/>
  <c r="G369" i="58"/>
  <c r="I414" i="55"/>
  <c r="G86" i="51"/>
  <c r="H168" i="54"/>
  <c r="I168" i="50"/>
  <c r="I496" i="59"/>
  <c r="G168" i="53"/>
  <c r="I414" i="59"/>
  <c r="I86" i="53"/>
  <c r="I332" i="50"/>
  <c r="I250" i="53"/>
  <c r="G168" i="58"/>
  <c r="G4" i="52"/>
  <c r="H414" i="50"/>
  <c r="G250" i="52"/>
  <c r="I414" i="58"/>
  <c r="H86" i="53"/>
  <c r="H168" i="59"/>
  <c r="G4" i="51"/>
  <c r="H250" i="58"/>
  <c r="H250" i="54"/>
  <c r="H496" i="57"/>
  <c r="I86" i="55"/>
  <c r="I332" i="53"/>
  <c r="I86" i="54"/>
  <c r="H250" i="56"/>
  <c r="I496" i="53"/>
  <c r="G86" i="58"/>
  <c r="G332" i="58"/>
  <c r="G332" i="57"/>
  <c r="H414" i="52"/>
  <c r="G414" i="59"/>
  <c r="G168" i="52"/>
  <c r="G168" i="51"/>
  <c r="G496" i="55"/>
  <c r="H332" i="53"/>
  <c r="H250" i="59"/>
  <c r="I496" i="51"/>
  <c r="H86" i="56"/>
  <c r="H332" i="54"/>
  <c r="I332" i="58"/>
  <c r="I414" i="53"/>
  <c r="I250" i="52"/>
  <c r="G332" i="55"/>
  <c r="H4" i="51"/>
  <c r="G332" i="54"/>
  <c r="I250" i="58"/>
  <c r="I496" i="58"/>
  <c r="H496" i="50"/>
  <c r="G4" i="55"/>
  <c r="I332" i="57"/>
  <c r="H250" i="53"/>
  <c r="G414" i="56"/>
  <c r="G414" i="50"/>
  <c r="I4" i="52"/>
  <c r="G414" i="51"/>
  <c r="G496" i="50"/>
  <c r="G4" i="57"/>
  <c r="G168" i="59"/>
  <c r="I250" i="59"/>
  <c r="H86" i="59"/>
  <c r="H332" i="52"/>
  <c r="H86" i="58"/>
  <c r="G496" i="53"/>
  <c r="G4" i="59"/>
  <c r="H496" i="54"/>
  <c r="H4" i="58"/>
  <c r="H496" i="53"/>
  <c r="G86" i="54"/>
  <c r="H168" i="51"/>
  <c r="G250" i="53"/>
  <c r="I4" i="57"/>
  <c r="I168" i="57"/>
  <c r="G250" i="56"/>
  <c r="H250" i="57"/>
  <c r="H4" i="55"/>
  <c r="H4" i="57"/>
  <c r="G496" i="56"/>
  <c r="G86" i="57"/>
  <c r="G332" i="53"/>
  <c r="I414" i="50"/>
  <c r="I168" i="56"/>
  <c r="H414" i="54"/>
  <c r="H86" i="52"/>
  <c r="I4" i="56"/>
  <c r="G250" i="55"/>
  <c r="H414" i="59"/>
  <c r="H250" i="51"/>
  <c r="G250" i="57"/>
  <c r="H86" i="57"/>
  <c r="G86" i="59"/>
  <c r="I250" i="55"/>
  <c r="I496" i="50"/>
  <c r="H496" i="58"/>
  <c r="I332" i="51"/>
  <c r="G414" i="54"/>
  <c r="I86" i="58"/>
  <c r="G168" i="56"/>
  <c r="I4" i="55"/>
  <c r="I250" i="51"/>
  <c r="G86" i="50"/>
  <c r="G4" i="58"/>
  <c r="H168" i="58"/>
  <c r="H86" i="51"/>
  <c r="H414" i="58"/>
  <c r="H414" i="51"/>
  <c r="G250" i="50"/>
  <c r="G414" i="55"/>
  <c r="H414" i="57"/>
  <c r="I332" i="55"/>
  <c r="G496" i="57"/>
  <c r="H414" i="55"/>
  <c r="I4" i="50"/>
  <c r="H414" i="53"/>
  <c r="H332" i="58"/>
  <c r="H496" i="59"/>
  <c r="G496" i="54"/>
  <c r="I86" i="52"/>
  <c r="G168" i="55"/>
  <c r="H332" i="50"/>
  <c r="I168" i="54"/>
  <c r="H332" i="59"/>
  <c r="I4" i="58"/>
  <c r="G332" i="56"/>
  <c r="G4" i="53"/>
  <c r="H414" i="56"/>
  <c r="I86" i="56"/>
  <c r="H168" i="55"/>
  <c r="I250" i="56"/>
  <c r="I168" i="53"/>
  <c r="G414" i="53"/>
  <c r="I4" i="59"/>
  <c r="I250" i="54"/>
  <c r="G86" i="55"/>
  <c r="I332" i="59"/>
  <c r="G4" i="54"/>
  <c r="H4" i="50"/>
  <c r="I414" i="57"/>
  <c r="H4" i="52"/>
  <c r="H86" i="55"/>
  <c r="I496" i="54"/>
  <c r="G496" i="51"/>
  <c r="H86" i="54"/>
  <c r="H250" i="52"/>
  <c r="I332" i="54"/>
  <c r="G168" i="57"/>
  <c r="I332" i="56"/>
  <c r="I496" i="52"/>
  <c r="H332" i="55"/>
  <c r="I168" i="59"/>
  <c r="I168" i="52"/>
  <c r="I332" i="52"/>
  <c r="G250" i="59"/>
  <c r="I86" i="59"/>
  <c r="I4" i="51"/>
  <c r="G332" i="59"/>
  <c r="H496" i="56"/>
  <c r="I86" i="57"/>
  <c r="I414" i="51"/>
  <c r="G414" i="57"/>
  <c r="G414" i="52"/>
  <c r="I250" i="50"/>
  <c r="G332" i="51"/>
  <c r="G86" i="52"/>
  <c r="G332" i="50"/>
  <c r="H4" i="53"/>
  <c r="G168" i="54"/>
  <c r="H250" i="55"/>
  <c r="G250" i="54"/>
  <c r="H332" i="51"/>
  <c r="H496" i="55"/>
  <c r="G86" i="53"/>
  <c r="I4" i="54"/>
  <c r="H250" i="50"/>
  <c r="H4" i="56"/>
  <c r="H496" i="52"/>
  <c r="H168" i="52"/>
  <c r="G496" i="58"/>
  <c r="H4" i="59"/>
  <c r="I414" i="52"/>
  <c r="I250" i="57"/>
  <c r="G4" i="50"/>
  <c r="I414" i="56"/>
  <c r="I168" i="51"/>
  <c r="G496" i="59"/>
  <c r="H332" i="56"/>
  <c r="H168" i="56"/>
  <c r="I496" i="55"/>
  <c r="G4" i="56"/>
  <c r="H332" i="57"/>
  <c r="H496" i="51"/>
  <c r="I496" i="57"/>
  <c r="H86" i="50"/>
  <c r="I168" i="58"/>
  <c r="G414" i="58"/>
  <c r="G332" i="52"/>
  <c r="H168" i="53"/>
  <c r="I86" i="51"/>
  <c r="G250" i="58"/>
  <c r="I86" i="50"/>
  <c r="G168" i="50"/>
  <c r="I168" i="55"/>
  <c r="G496" i="52"/>
  <c r="H168" i="50"/>
  <c r="G250" i="51"/>
  <c r="I4" i="53"/>
  <c r="H168" i="57"/>
  <c r="H4" i="54"/>
  <c r="I496" i="56"/>
  <c r="G86" i="56"/>
  <c r="I414" i="54"/>
  <c r="I828" i="42"/>
  <c r="H1074" i="42"/>
  <c r="G992" i="42"/>
  <c r="I418" i="42"/>
  <c r="H582" i="42"/>
  <c r="I254" i="42"/>
  <c r="I1156" i="42"/>
  <c r="I1074" i="42"/>
  <c r="H90" i="42"/>
  <c r="G1074" i="42"/>
  <c r="I664" i="42"/>
  <c r="G746" i="42"/>
  <c r="H336" i="42"/>
  <c r="I172" i="42"/>
  <c r="I910" i="42"/>
  <c r="H8" i="42"/>
  <c r="I8" i="42"/>
  <c r="G910" i="42"/>
  <c r="H418" i="42"/>
  <c r="H910" i="42"/>
  <c r="G90" i="42"/>
  <c r="I582" i="42"/>
  <c r="H664" i="42"/>
  <c r="G418" i="42"/>
  <c r="H992" i="42"/>
  <c r="G1156" i="42"/>
  <c r="H1156" i="42"/>
  <c r="H828" i="42"/>
  <c r="I336" i="42"/>
  <c r="G664" i="42"/>
  <c r="G828" i="42"/>
  <c r="G500" i="42"/>
  <c r="I992" i="42"/>
  <c r="I746" i="42"/>
  <c r="G582" i="42"/>
  <c r="H254" i="42"/>
  <c r="H746" i="42"/>
  <c r="G172" i="42"/>
  <c r="G254" i="42"/>
  <c r="H500" i="42"/>
  <c r="H172" i="42"/>
  <c r="I90" i="42"/>
  <c r="G8" i="42"/>
  <c r="G336" i="42"/>
  <c r="I500" i="42"/>
  <c r="I235" i="52"/>
  <c r="H317" i="52"/>
  <c r="I317" i="54"/>
  <c r="G235" i="54"/>
  <c r="H481" i="56"/>
  <c r="H563" i="56"/>
  <c r="H563" i="59"/>
  <c r="H71" i="58"/>
  <c r="G317" i="54"/>
  <c r="G481" i="54"/>
  <c r="I153" i="54"/>
  <c r="G481" i="53"/>
  <c r="G235" i="59"/>
  <c r="I317" i="58"/>
  <c r="H399" i="51"/>
  <c r="H399" i="56"/>
  <c r="H71" i="59"/>
  <c r="I71" i="51"/>
  <c r="H235" i="51"/>
  <c r="H317" i="57"/>
  <c r="H317" i="58"/>
  <c r="H481" i="58"/>
  <c r="G153" i="51"/>
  <c r="I71" i="59"/>
  <c r="H235" i="58"/>
  <c r="G399" i="55"/>
  <c r="H481" i="51"/>
  <c r="H317" i="53"/>
  <c r="G71" i="57"/>
  <c r="H563" i="50"/>
  <c r="I563" i="50"/>
  <c r="G71" i="59"/>
  <c r="G71" i="51"/>
  <c r="H563" i="55"/>
  <c r="H71" i="56"/>
  <c r="H317" i="50"/>
  <c r="H399" i="57"/>
  <c r="I153" i="52"/>
  <c r="G399" i="54"/>
  <c r="I481" i="50"/>
  <c r="G153" i="50"/>
  <c r="I317" i="52"/>
  <c r="I71" i="56"/>
  <c r="G563" i="55"/>
  <c r="H563" i="53"/>
  <c r="G563" i="59"/>
  <c r="G563" i="50"/>
  <c r="I235" i="58"/>
  <c r="I235" i="57"/>
  <c r="G563" i="53"/>
  <c r="G481" i="56"/>
  <c r="I153" i="53"/>
  <c r="H399" i="59"/>
  <c r="H235" i="54"/>
  <c r="I71" i="55"/>
  <c r="H481" i="54"/>
  <c r="G317" i="55"/>
  <c r="H481" i="59"/>
  <c r="I399" i="55"/>
  <c r="G71" i="53"/>
  <c r="H71" i="55"/>
  <c r="H153" i="54"/>
  <c r="I153" i="59"/>
  <c r="I399" i="50"/>
  <c r="I481" i="55"/>
  <c r="G235" i="53"/>
  <c r="H71" i="54"/>
  <c r="G481" i="50"/>
  <c r="G153" i="52"/>
  <c r="H153" i="56"/>
  <c r="G317" i="59"/>
  <c r="H399" i="54"/>
  <c r="I481" i="57"/>
  <c r="H563" i="58"/>
  <c r="I153" i="55"/>
  <c r="I399" i="53"/>
  <c r="G71" i="55"/>
  <c r="I317" i="57"/>
  <c r="I481" i="59"/>
  <c r="I235" i="54"/>
  <c r="H317" i="56"/>
  <c r="I481" i="53"/>
  <c r="I563" i="58"/>
  <c r="H317" i="59"/>
  <c r="I235" i="51"/>
  <c r="H235" i="59"/>
  <c r="H153" i="51"/>
  <c r="I71" i="58"/>
  <c r="I71" i="53"/>
  <c r="H71" i="53"/>
  <c r="I563" i="54"/>
  <c r="G71" i="52"/>
  <c r="G563" i="52"/>
  <c r="I317" i="53"/>
  <c r="I399" i="56"/>
  <c r="H235" i="52"/>
  <c r="G153" i="59"/>
  <c r="G563" i="54"/>
  <c r="I399" i="58"/>
  <c r="I153" i="57"/>
  <c r="G71" i="56"/>
  <c r="H153" i="57"/>
  <c r="I317" i="59"/>
  <c r="I563" i="52"/>
  <c r="I153" i="58"/>
  <c r="I153" i="56"/>
  <c r="H481" i="55"/>
  <c r="H235" i="57"/>
  <c r="H153" i="53"/>
  <c r="G317" i="51"/>
  <c r="G153" i="57"/>
  <c r="I71" i="52"/>
  <c r="H317" i="55"/>
  <c r="I71" i="54"/>
  <c r="G71" i="58"/>
  <c r="G235" i="57"/>
  <c r="H563" i="57"/>
  <c r="I399" i="54"/>
  <c r="H153" i="50"/>
  <c r="G563" i="57"/>
  <c r="I481" i="54"/>
  <c r="G317" i="57"/>
  <c r="I399" i="59"/>
  <c r="G481" i="55"/>
  <c r="I481" i="56"/>
  <c r="I235" i="59"/>
  <c r="H563" i="51"/>
  <c r="G153" i="54"/>
  <c r="I481" i="51"/>
  <c r="H481" i="50"/>
  <c r="H399" i="53"/>
  <c r="G399" i="53"/>
  <c r="G317" i="58"/>
  <c r="G563" i="58"/>
  <c r="I563" i="51"/>
  <c r="H399" i="52"/>
  <c r="I317" i="51"/>
  <c r="H235" i="56"/>
  <c r="I317" i="50"/>
  <c r="G235" i="50"/>
  <c r="G563" i="56"/>
  <c r="H481" i="52"/>
  <c r="I71" i="57"/>
  <c r="I317" i="56"/>
  <c r="G71" i="50"/>
  <c r="I563" i="59"/>
  <c r="I399" i="52"/>
  <c r="H235" i="53"/>
  <c r="G235" i="55"/>
  <c r="I235" i="50"/>
  <c r="G481" i="52"/>
  <c r="I563" i="56"/>
  <c r="I481" i="58"/>
  <c r="I153" i="50"/>
  <c r="G399" i="50"/>
  <c r="G153" i="58"/>
  <c r="G153" i="56"/>
  <c r="H481" i="53"/>
  <c r="G399" i="56"/>
  <c r="G481" i="59"/>
  <c r="H399" i="50"/>
  <c r="G399" i="51"/>
  <c r="H563" i="54"/>
  <c r="G481" i="51"/>
  <c r="H71" i="52"/>
  <c r="G399" i="57"/>
  <c r="H71" i="50"/>
  <c r="G317" i="56"/>
  <c r="I71" i="50"/>
  <c r="G153" i="53"/>
  <c r="H563" i="52"/>
  <c r="I235" i="55"/>
  <c r="H235" i="50"/>
  <c r="H399" i="55"/>
  <c r="I317" i="55"/>
  <c r="H399" i="58"/>
  <c r="H153" i="52"/>
  <c r="G235" i="52"/>
  <c r="G235" i="56"/>
  <c r="G317" i="50"/>
  <c r="I153" i="51"/>
  <c r="I481" i="52"/>
  <c r="G481" i="58"/>
  <c r="G317" i="53"/>
  <c r="I563" i="57"/>
  <c r="G235" i="51"/>
  <c r="G399" i="52"/>
  <c r="G153" i="55"/>
  <c r="I563" i="53"/>
  <c r="H153" i="55"/>
  <c r="I563" i="55"/>
  <c r="G235" i="58"/>
  <c r="G317" i="52"/>
  <c r="H235" i="55"/>
  <c r="I399" i="57"/>
  <c r="I399" i="51"/>
  <c r="H71" i="57"/>
  <c r="H153" i="59"/>
  <c r="H153" i="58"/>
  <c r="G399" i="58"/>
  <c r="H317" i="54"/>
  <c r="H317" i="51"/>
  <c r="H481" i="57"/>
  <c r="I235" i="53"/>
  <c r="H71" i="51"/>
  <c r="G563" i="51"/>
  <c r="I235" i="56"/>
  <c r="G481" i="57"/>
  <c r="G71" i="54"/>
  <c r="G399" i="59"/>
  <c r="G410" i="42"/>
  <c r="I492" i="42"/>
  <c r="G492" i="42"/>
  <c r="I574" i="42"/>
  <c r="H820" i="42"/>
  <c r="I984" i="42"/>
  <c r="I738" i="42"/>
  <c r="I1148" i="42"/>
  <c r="I656" i="42"/>
  <c r="G164" i="42"/>
  <c r="G574" i="42"/>
  <c r="I246" i="42"/>
  <c r="G984" i="42"/>
  <c r="G328" i="42"/>
  <c r="H1066" i="42"/>
  <c r="G1066" i="42"/>
  <c r="H82" i="42"/>
  <c r="H1230" i="42"/>
  <c r="I82" i="42"/>
  <c r="H738" i="42"/>
  <c r="I1066" i="42"/>
  <c r="G82" i="42"/>
  <c r="H246" i="42"/>
  <c r="I164" i="42"/>
  <c r="G1148" i="42"/>
  <c r="G1230" i="42"/>
  <c r="H574" i="42"/>
  <c r="G820" i="42"/>
  <c r="H984" i="42"/>
  <c r="G246" i="42"/>
  <c r="H328" i="42"/>
  <c r="H656" i="42"/>
  <c r="H1148" i="42"/>
  <c r="G738" i="42"/>
  <c r="H410" i="42"/>
  <c r="G902" i="42"/>
  <c r="H164" i="42"/>
  <c r="I820" i="42"/>
  <c r="H492" i="42"/>
  <c r="I328" i="42"/>
  <c r="G656" i="42"/>
  <c r="I902" i="42"/>
  <c r="H902" i="42"/>
  <c r="I1230" i="42"/>
  <c r="I410" i="42"/>
  <c r="H454" i="61"/>
  <c r="G700" i="61"/>
  <c r="F372" i="61"/>
  <c r="H372" i="61"/>
  <c r="H290" i="61"/>
  <c r="F864" i="61"/>
  <c r="F536" i="61"/>
  <c r="G290" i="61"/>
  <c r="F44" i="61"/>
  <c r="F208" i="61"/>
  <c r="G454" i="61"/>
  <c r="G372" i="61"/>
  <c r="H44" i="61"/>
  <c r="G208" i="61"/>
  <c r="H536" i="61"/>
  <c r="H700" i="61"/>
  <c r="H618" i="61"/>
  <c r="H864" i="61"/>
  <c r="G536" i="61"/>
  <c r="G864" i="61"/>
  <c r="F454" i="61"/>
  <c r="F618" i="61"/>
  <c r="G126" i="61"/>
  <c r="F126" i="61"/>
  <c r="G44" i="61"/>
  <c r="F782" i="61"/>
  <c r="H782" i="61"/>
  <c r="G782" i="61"/>
  <c r="F700" i="61"/>
  <c r="H208" i="61"/>
  <c r="G618" i="61"/>
  <c r="F290" i="61"/>
  <c r="H126" i="61"/>
  <c r="G130" i="61"/>
  <c r="G786" i="61"/>
  <c r="G868" i="61"/>
  <c r="F294" i="61"/>
  <c r="F48" i="61"/>
  <c r="F212" i="61"/>
  <c r="H704" i="61"/>
  <c r="H868" i="61"/>
  <c r="H376" i="61"/>
  <c r="H622" i="61"/>
  <c r="G704" i="61"/>
  <c r="G622" i="61"/>
  <c r="F376" i="61"/>
  <c r="H130" i="61"/>
  <c r="F130" i="61"/>
  <c r="G458" i="61"/>
  <c r="G48" i="61"/>
  <c r="F868" i="61"/>
  <c r="G540" i="61"/>
  <c r="H540" i="61"/>
  <c r="H458" i="61"/>
  <c r="F458" i="61"/>
  <c r="H212" i="61"/>
  <c r="H48" i="61"/>
  <c r="H294" i="61"/>
  <c r="G294" i="61"/>
  <c r="G376" i="61"/>
  <c r="G212" i="61"/>
  <c r="H786" i="61"/>
  <c r="F622" i="61"/>
  <c r="F704" i="61"/>
  <c r="F786" i="61"/>
  <c r="F540" i="61"/>
  <c r="H47" i="55"/>
  <c r="H375" i="51"/>
  <c r="H47" i="52"/>
  <c r="G129" i="56"/>
  <c r="H375" i="59"/>
  <c r="I293" i="56"/>
  <c r="G539" i="57"/>
  <c r="I457" i="52"/>
  <c r="I211" i="54"/>
  <c r="I539" i="56"/>
  <c r="I129" i="52"/>
  <c r="G129" i="51"/>
  <c r="H129" i="51"/>
  <c r="H539" i="55"/>
  <c r="G539" i="59"/>
  <c r="H211" i="50"/>
  <c r="G47" i="50"/>
  <c r="H539" i="58"/>
  <c r="I457" i="55"/>
  <c r="G457" i="58"/>
  <c r="H129" i="54"/>
  <c r="H539" i="54"/>
  <c r="H293" i="51"/>
  <c r="H457" i="58"/>
  <c r="I293" i="50"/>
  <c r="G375" i="53"/>
  <c r="G129" i="57"/>
  <c r="I47" i="59"/>
  <c r="G47" i="58"/>
  <c r="H375" i="57"/>
  <c r="G539" i="51"/>
  <c r="I293" i="59"/>
  <c r="G457" i="51"/>
  <c r="G47" i="56"/>
  <c r="I211" i="52"/>
  <c r="H211" i="51"/>
  <c r="H457" i="55"/>
  <c r="H457" i="51"/>
  <c r="G293" i="56"/>
  <c r="G375" i="52"/>
  <c r="G129" i="58"/>
  <c r="H293" i="52"/>
  <c r="I457" i="59"/>
  <c r="G47" i="54"/>
  <c r="H293" i="50"/>
  <c r="H457" i="56"/>
  <c r="H293" i="53"/>
  <c r="I293" i="53"/>
  <c r="I211" i="53"/>
  <c r="G375" i="50"/>
  <c r="I293" i="54"/>
  <c r="H375" i="58"/>
  <c r="I129" i="55"/>
  <c r="I375" i="54"/>
  <c r="I211" i="51"/>
  <c r="I293" i="52"/>
  <c r="G211" i="55"/>
  <c r="I457" i="53"/>
  <c r="I457" i="50"/>
  <c r="H293" i="58"/>
  <c r="G211" i="52"/>
  <c r="H211" i="56"/>
  <c r="H129" i="57"/>
  <c r="G211" i="51"/>
  <c r="H539" i="59"/>
  <c r="G211" i="56"/>
  <c r="G457" i="56"/>
  <c r="I211" i="59"/>
  <c r="I375" i="55"/>
  <c r="H293" i="54"/>
  <c r="H539" i="53"/>
  <c r="H47" i="57"/>
  <c r="I539" i="57"/>
  <c r="G375" i="59"/>
  <c r="H211" i="57"/>
  <c r="G129" i="54"/>
  <c r="I129" i="57"/>
  <c r="I539" i="51"/>
  <c r="G47" i="59"/>
  <c r="H457" i="57"/>
  <c r="G539" i="56"/>
  <c r="H129" i="55"/>
  <c r="I539" i="50"/>
  <c r="I293" i="55"/>
  <c r="H375" i="54"/>
  <c r="G539" i="55"/>
  <c r="H539" i="51"/>
  <c r="H211" i="54"/>
  <c r="G211" i="59"/>
  <c r="G47" i="57"/>
  <c r="H539" i="56"/>
  <c r="G129" i="55"/>
  <c r="I129" i="56"/>
  <c r="H47" i="59"/>
  <c r="G211" i="53"/>
  <c r="G293" i="53"/>
  <c r="H47" i="51"/>
  <c r="G457" i="50"/>
  <c r="I375" i="51"/>
  <c r="H211" i="58"/>
  <c r="I539" i="52"/>
  <c r="I129" i="59"/>
  <c r="G375" i="54"/>
  <c r="I211" i="55"/>
  <c r="H375" i="50"/>
  <c r="G457" i="54"/>
  <c r="I129" i="53"/>
  <c r="H211" i="53"/>
  <c r="G539" i="50"/>
  <c r="I293" i="57"/>
  <c r="H47" i="58"/>
  <c r="G47" i="51"/>
  <c r="I293" i="58"/>
  <c r="I539" i="58"/>
  <c r="H375" i="52"/>
  <c r="G539" i="58"/>
  <c r="H539" i="52"/>
  <c r="H129" i="58"/>
  <c r="I457" i="51"/>
  <c r="I129" i="50"/>
  <c r="I539" i="53"/>
  <c r="G293" i="59"/>
  <c r="G129" i="52"/>
  <c r="G293" i="50"/>
  <c r="G293" i="57"/>
  <c r="I457" i="56"/>
  <c r="I375" i="56"/>
  <c r="I457" i="57"/>
  <c r="H457" i="52"/>
  <c r="G293" i="52"/>
  <c r="G375" i="57"/>
  <c r="H47" i="54"/>
  <c r="I375" i="58"/>
  <c r="H457" i="50"/>
  <c r="G293" i="51"/>
  <c r="G129" i="50"/>
  <c r="G539" i="54"/>
  <c r="I211" i="58"/>
  <c r="G457" i="52"/>
  <c r="H211" i="59"/>
  <c r="I47" i="54"/>
  <c r="I293" i="51"/>
  <c r="G375" i="58"/>
  <c r="H293" i="55"/>
  <c r="H293" i="56"/>
  <c r="I539" i="54"/>
  <c r="I47" i="55"/>
  <c r="H129" i="52"/>
  <c r="I47" i="56"/>
  <c r="H47" i="53"/>
  <c r="I129" i="54"/>
  <c r="H293" i="59"/>
  <c r="I211" i="50"/>
  <c r="H375" i="53"/>
  <c r="I211" i="56"/>
  <c r="H47" i="50"/>
  <c r="G375" i="55"/>
  <c r="H293" i="57"/>
  <c r="H129" i="59"/>
  <c r="H375" i="55"/>
  <c r="I129" i="58"/>
  <c r="G375" i="51"/>
  <c r="G211" i="57"/>
  <c r="G293" i="54"/>
  <c r="I211" i="57"/>
  <c r="H129" i="50"/>
  <c r="G129" i="59"/>
  <c r="I539" i="59"/>
  <c r="G457" i="59"/>
  <c r="H375" i="56"/>
  <c r="G211" i="58"/>
  <c r="H539" i="50"/>
  <c r="G211" i="54"/>
  <c r="G293" i="55"/>
  <c r="I375" i="53"/>
  <c r="H211" i="52"/>
  <c r="G47" i="52"/>
  <c r="I375" i="59"/>
  <c r="I375" i="50"/>
  <c r="I457" i="54"/>
  <c r="H539" i="57"/>
  <c r="I129" i="51"/>
  <c r="I47" i="52"/>
  <c r="G457" i="57"/>
  <c r="I47" i="57"/>
  <c r="I47" i="53"/>
  <c r="I47" i="51"/>
  <c r="H47" i="56"/>
  <c r="H457" i="53"/>
  <c r="G47" i="55"/>
  <c r="G457" i="55"/>
  <c r="I539" i="55"/>
  <c r="G47" i="53"/>
  <c r="I375" i="52"/>
  <c r="G539" i="52"/>
  <c r="I375" i="57"/>
  <c r="G539" i="53"/>
  <c r="H457" i="59"/>
  <c r="H129" i="56"/>
  <c r="G211" i="50"/>
  <c r="H211" i="55"/>
  <c r="I457" i="58"/>
  <c r="G129" i="53"/>
  <c r="I47" i="58"/>
  <c r="H129" i="53"/>
  <c r="G375" i="56"/>
  <c r="G457" i="53"/>
  <c r="H457" i="54"/>
  <c r="G293" i="58"/>
  <c r="I47" i="50"/>
  <c r="F453" i="61"/>
  <c r="H371" i="61"/>
  <c r="G371" i="61"/>
  <c r="H207" i="61"/>
  <c r="H43" i="61"/>
  <c r="H289" i="61"/>
  <c r="G699" i="61"/>
  <c r="G289" i="61"/>
  <c r="F207" i="61"/>
  <c r="G535" i="61"/>
  <c r="G43" i="61"/>
  <c r="F699" i="61"/>
  <c r="H699" i="61"/>
  <c r="H535" i="61"/>
  <c r="F617" i="61"/>
  <c r="F125" i="61"/>
  <c r="F289" i="61"/>
  <c r="G125" i="61"/>
  <c r="H453" i="61"/>
  <c r="F863" i="61"/>
  <c r="G781" i="61"/>
  <c r="F781" i="61"/>
  <c r="G617" i="61"/>
  <c r="H617" i="61"/>
  <c r="H863" i="61"/>
  <c r="H125" i="61"/>
  <c r="G863" i="61"/>
  <c r="F43" i="61"/>
  <c r="G207" i="61"/>
  <c r="F371" i="61"/>
  <c r="F535" i="61"/>
  <c r="G453" i="61"/>
  <c r="H781" i="61"/>
  <c r="G609" i="61"/>
  <c r="F855" i="61"/>
  <c r="F691" i="61"/>
  <c r="G855" i="61"/>
  <c r="G691" i="61"/>
  <c r="H281" i="61"/>
  <c r="F773" i="61"/>
  <c r="H855" i="61"/>
  <c r="G527" i="61"/>
  <c r="H773" i="61"/>
  <c r="G445" i="61"/>
  <c r="F445" i="61"/>
  <c r="G363" i="61"/>
  <c r="F281" i="61"/>
  <c r="G281" i="61"/>
  <c r="H363" i="61"/>
  <c r="F363" i="61"/>
  <c r="F199" i="61"/>
  <c r="G35" i="61"/>
  <c r="G199" i="61"/>
  <c r="F117" i="61"/>
  <c r="H199" i="61"/>
  <c r="H609" i="61"/>
  <c r="F35" i="61"/>
  <c r="G773" i="61"/>
  <c r="H117" i="61"/>
  <c r="F609" i="61"/>
  <c r="H691" i="61"/>
  <c r="H445" i="61"/>
  <c r="H527" i="61"/>
  <c r="H35" i="61"/>
  <c r="G117" i="61"/>
  <c r="F527" i="61"/>
  <c r="F660" i="61"/>
  <c r="H4" i="61"/>
  <c r="G250" i="61"/>
  <c r="F86" i="61"/>
  <c r="F496" i="61"/>
  <c r="F332" i="61"/>
  <c r="G168" i="61"/>
  <c r="G496" i="61"/>
  <c r="G660" i="61"/>
  <c r="F4" i="61"/>
  <c r="G332" i="61"/>
  <c r="H824" i="61"/>
  <c r="F168" i="61"/>
  <c r="F250" i="61"/>
  <c r="H332" i="61"/>
  <c r="G414" i="61"/>
  <c r="G824" i="61"/>
  <c r="F742" i="61"/>
  <c r="H742" i="61"/>
  <c r="H578" i="61"/>
  <c r="H86" i="61"/>
  <c r="F824" i="61"/>
  <c r="F414" i="61"/>
  <c r="H660" i="61"/>
  <c r="H496" i="61"/>
  <c r="G742" i="61"/>
  <c r="H168" i="61"/>
  <c r="G578" i="61"/>
  <c r="H414" i="61"/>
  <c r="H250" i="61"/>
  <c r="F578" i="61"/>
  <c r="G86" i="61"/>
  <c r="G4" i="61"/>
  <c r="H363" i="56"/>
  <c r="H199" i="58"/>
  <c r="H363" i="59"/>
  <c r="G445" i="50"/>
  <c r="I281" i="58"/>
  <c r="G35" i="54"/>
  <c r="H527" i="52"/>
  <c r="I445" i="51"/>
  <c r="H199" i="57"/>
  <c r="I527" i="59"/>
  <c r="G35" i="53"/>
  <c r="G199" i="54"/>
  <c r="I445" i="50"/>
  <c r="G199" i="52"/>
  <c r="H281" i="54"/>
  <c r="G363" i="54"/>
  <c r="H35" i="54"/>
  <c r="G527" i="59"/>
  <c r="H445" i="58"/>
  <c r="H117" i="59"/>
  <c r="I117" i="58"/>
  <c r="H35" i="51"/>
  <c r="H445" i="55"/>
  <c r="I35" i="54"/>
  <c r="G363" i="53"/>
  <c r="H35" i="58"/>
  <c r="G199" i="57"/>
  <c r="H527" i="59"/>
  <c r="H117" i="50"/>
  <c r="H363" i="55"/>
  <c r="G117" i="57"/>
  <c r="G363" i="52"/>
  <c r="G35" i="58"/>
  <c r="H445" i="51"/>
  <c r="H527" i="53"/>
  <c r="I445" i="52"/>
  <c r="G35" i="56"/>
  <c r="H117" i="52"/>
  <c r="H199" i="54"/>
  <c r="G281" i="51"/>
  <c r="G363" i="59"/>
  <c r="H281" i="50"/>
  <c r="G527" i="58"/>
  <c r="H117" i="53"/>
  <c r="H363" i="53"/>
  <c r="I281" i="50"/>
  <c r="H35" i="55"/>
  <c r="G363" i="57"/>
  <c r="G527" i="52"/>
  <c r="I445" i="55"/>
  <c r="H281" i="57"/>
  <c r="G35" i="55"/>
  <c r="G445" i="57"/>
  <c r="G363" i="58"/>
  <c r="H281" i="52"/>
  <c r="I363" i="52"/>
  <c r="H527" i="56"/>
  <c r="H445" i="56"/>
  <c r="I117" i="57"/>
  <c r="G445" i="54"/>
  <c r="G199" i="58"/>
  <c r="I527" i="55"/>
  <c r="H445" i="54"/>
  <c r="G363" i="55"/>
  <c r="I445" i="59"/>
  <c r="G199" i="56"/>
  <c r="G527" i="57"/>
  <c r="H117" i="54"/>
  <c r="I445" i="54"/>
  <c r="H199" i="56"/>
  <c r="H281" i="53"/>
  <c r="I199" i="51"/>
  <c r="H117" i="51"/>
  <c r="I35" i="59"/>
  <c r="H527" i="55"/>
  <c r="G199" i="50"/>
  <c r="G281" i="58"/>
  <c r="I199" i="50"/>
  <c r="I363" i="59"/>
  <c r="I527" i="52"/>
  <c r="H363" i="54"/>
  <c r="I445" i="53"/>
  <c r="I117" i="54"/>
  <c r="I35" i="57"/>
  <c r="G281" i="56"/>
  <c r="G363" i="51"/>
  <c r="H363" i="52"/>
  <c r="I199" i="56"/>
  <c r="I445" i="56"/>
  <c r="I117" i="53"/>
  <c r="H527" i="50"/>
  <c r="I363" i="50"/>
  <c r="I281" i="57"/>
  <c r="H35" i="59"/>
  <c r="G35" i="57"/>
  <c r="H445" i="52"/>
  <c r="G117" i="54"/>
  <c r="G527" i="55"/>
  <c r="I35" i="56"/>
  <c r="G117" i="59"/>
  <c r="I281" i="53"/>
  <c r="H35" i="50"/>
  <c r="G117" i="52"/>
  <c r="I527" i="57"/>
  <c r="G527" i="56"/>
  <c r="H363" i="51"/>
  <c r="G117" i="58"/>
  <c r="G281" i="57"/>
  <c r="G117" i="55"/>
  <c r="H363" i="57"/>
  <c r="H527" i="51"/>
  <c r="H281" i="56"/>
  <c r="I199" i="52"/>
  <c r="G199" i="55"/>
  <c r="G199" i="59"/>
  <c r="I117" i="52"/>
  <c r="I35" i="58"/>
  <c r="I117" i="56"/>
  <c r="G117" i="53"/>
  <c r="G527" i="50"/>
  <c r="G281" i="50"/>
  <c r="I445" i="58"/>
  <c r="I363" i="53"/>
  <c r="H363" i="50"/>
  <c r="H199" i="51"/>
  <c r="I281" i="51"/>
  <c r="G281" i="59"/>
  <c r="I281" i="54"/>
  <c r="G445" i="53"/>
  <c r="G199" i="53"/>
  <c r="I117" i="50"/>
  <c r="G527" i="51"/>
  <c r="G445" i="52"/>
  <c r="G363" i="56"/>
  <c r="G527" i="54"/>
  <c r="H445" i="53"/>
  <c r="I527" i="56"/>
  <c r="H35" i="56"/>
  <c r="G117" i="51"/>
  <c r="I117" i="51"/>
  <c r="H199" i="55"/>
  <c r="I35" i="50"/>
  <c r="I363" i="55"/>
  <c r="I199" i="57"/>
  <c r="H117" i="57"/>
  <c r="H281" i="51"/>
  <c r="I363" i="54"/>
  <c r="H117" i="56"/>
  <c r="G35" i="52"/>
  <c r="I363" i="58"/>
  <c r="I199" i="54"/>
  <c r="G281" i="55"/>
  <c r="G445" i="51"/>
  <c r="H281" i="55"/>
  <c r="I527" i="51"/>
  <c r="H199" i="59"/>
  <c r="H281" i="59"/>
  <c r="H35" i="53"/>
  <c r="I281" i="59"/>
  <c r="H199" i="52"/>
  <c r="G281" i="54"/>
  <c r="G445" i="58"/>
  <c r="I527" i="50"/>
  <c r="G35" i="50"/>
  <c r="I527" i="53"/>
  <c r="H445" i="57"/>
  <c r="H35" i="52"/>
  <c r="I527" i="58"/>
  <c r="G35" i="51"/>
  <c r="I281" i="52"/>
  <c r="I199" i="59"/>
  <c r="I35" i="51"/>
  <c r="H527" i="54"/>
  <c r="I363" i="51"/>
  <c r="I35" i="55"/>
  <c r="I199" i="55"/>
  <c r="I527" i="54"/>
  <c r="G363" i="50"/>
  <c r="I199" i="53"/>
  <c r="G445" i="56"/>
  <c r="H199" i="53"/>
  <c r="G445" i="59"/>
  <c r="G199" i="51"/>
  <c r="I199" i="58"/>
  <c r="H445" i="50"/>
  <c r="G117" i="56"/>
  <c r="G117" i="50"/>
  <c r="H527" i="57"/>
  <c r="I281" i="55"/>
  <c r="H35" i="57"/>
  <c r="G281" i="53"/>
  <c r="H117" i="55"/>
  <c r="H281" i="58"/>
  <c r="I363" i="56"/>
  <c r="I35" i="52"/>
  <c r="G281" i="52"/>
  <c r="H363" i="58"/>
  <c r="H527" i="58"/>
  <c r="I363" i="57"/>
  <c r="G445" i="55"/>
  <c r="I117" i="55"/>
  <c r="I445" i="57"/>
  <c r="H117" i="58"/>
  <c r="I35" i="53"/>
  <c r="G527" i="53"/>
  <c r="I117" i="59"/>
  <c r="I281" i="56"/>
  <c r="G35" i="59"/>
  <c r="H445" i="59"/>
  <c r="H199" i="50"/>
  <c r="F118" i="61"/>
  <c r="F692" i="61"/>
  <c r="H446" i="61"/>
  <c r="H692" i="61"/>
  <c r="H610" i="61"/>
  <c r="G856" i="61"/>
  <c r="F200" i="61"/>
  <c r="G282" i="61"/>
  <c r="H528" i="61"/>
  <c r="H774" i="61"/>
  <c r="H200" i="61"/>
  <c r="H364" i="61"/>
  <c r="H36" i="61"/>
  <c r="F856" i="61"/>
  <c r="F528" i="61"/>
  <c r="G774" i="61"/>
  <c r="F610" i="61"/>
  <c r="F774" i="61"/>
  <c r="H118" i="61"/>
  <c r="F446" i="61"/>
  <c r="G692" i="61"/>
  <c r="G364" i="61"/>
  <c r="F36" i="61"/>
  <c r="F282" i="61"/>
  <c r="G446" i="61"/>
  <c r="G36" i="61"/>
  <c r="H856" i="61"/>
  <c r="G528" i="61"/>
  <c r="G610" i="61"/>
  <c r="G118" i="61"/>
  <c r="G200" i="61"/>
  <c r="H282" i="61"/>
  <c r="F364" i="61"/>
  <c r="H909" i="42"/>
  <c r="G171" i="42"/>
  <c r="G745" i="42"/>
  <c r="I253" i="42"/>
  <c r="G991" i="42"/>
  <c r="G417" i="42"/>
  <c r="H1073" i="42"/>
  <c r="I581" i="42"/>
  <c r="I7" i="42"/>
  <c r="G663" i="42"/>
  <c r="H171" i="42"/>
  <c r="H499" i="42"/>
  <c r="G581" i="42"/>
  <c r="I335" i="42"/>
  <c r="G1073" i="42"/>
  <c r="I171" i="42"/>
  <c r="H581" i="42"/>
  <c r="I663" i="42"/>
  <c r="G7" i="42"/>
  <c r="I417" i="42"/>
  <c r="G1155" i="42"/>
  <c r="H827" i="42"/>
  <c r="H253" i="42"/>
  <c r="G909" i="42"/>
  <c r="G827" i="42"/>
  <c r="H663" i="42"/>
  <c r="I1155" i="42"/>
  <c r="H745" i="42"/>
  <c r="I499" i="42"/>
  <c r="I89" i="42"/>
  <c r="H991" i="42"/>
  <c r="I1073" i="42"/>
  <c r="G253" i="42"/>
  <c r="I827" i="42"/>
  <c r="G499" i="42"/>
  <c r="I745" i="42"/>
  <c r="H335" i="42"/>
  <c r="H1155" i="42"/>
  <c r="G89" i="42"/>
  <c r="H7" i="42"/>
  <c r="I991" i="42"/>
  <c r="G335" i="42"/>
  <c r="H417" i="42"/>
  <c r="H89" i="42"/>
  <c r="I909" i="42"/>
  <c r="H668" i="42"/>
  <c r="G422" i="42"/>
  <c r="H1078" i="42"/>
  <c r="I832" i="42"/>
  <c r="G586" i="42"/>
  <c r="G258" i="42"/>
  <c r="G996" i="42"/>
  <c r="I504" i="42"/>
  <c r="G340" i="42"/>
  <c r="H422" i="42"/>
  <c r="G668" i="42"/>
  <c r="H12" i="42"/>
  <c r="I12" i="42"/>
  <c r="I176" i="42"/>
  <c r="G1078" i="42"/>
  <c r="I1160" i="42"/>
  <c r="H832" i="42"/>
  <c r="H750" i="42"/>
  <c r="H504" i="42"/>
  <c r="I258" i="42"/>
  <c r="I996" i="42"/>
  <c r="H586" i="42"/>
  <c r="G176" i="42"/>
  <c r="I340" i="42"/>
  <c r="G12" i="42"/>
  <c r="G1160" i="42"/>
  <c r="I586" i="42"/>
  <c r="I94" i="42"/>
  <c r="G914" i="42"/>
  <c r="H1160" i="42"/>
  <c r="G832" i="42"/>
  <c r="G504" i="42"/>
  <c r="H94" i="42"/>
  <c r="H258" i="42"/>
  <c r="H996" i="42"/>
  <c r="I422" i="42"/>
  <c r="G750" i="42"/>
  <c r="I1078" i="42"/>
  <c r="I668" i="42"/>
  <c r="I914" i="42"/>
  <c r="I750" i="42"/>
  <c r="H914" i="42"/>
  <c r="G94" i="42"/>
  <c r="H340" i="42"/>
  <c r="H176" i="42"/>
  <c r="G79" i="42"/>
  <c r="H653" i="42"/>
  <c r="G1227" i="42"/>
  <c r="H735" i="42"/>
  <c r="G981" i="42"/>
  <c r="I571" i="42"/>
  <c r="H817" i="42"/>
  <c r="I489" i="42"/>
  <c r="I407" i="42"/>
  <c r="I653" i="42"/>
  <c r="G325" i="42"/>
  <c r="G161" i="42"/>
  <c r="I1227" i="42"/>
  <c r="I161" i="42"/>
  <c r="H325" i="42"/>
  <c r="I981" i="42"/>
  <c r="H407" i="42"/>
  <c r="G489" i="42"/>
  <c r="G571" i="42"/>
  <c r="H1063" i="42"/>
  <c r="G735" i="42"/>
  <c r="I243" i="42"/>
  <c r="G653" i="42"/>
  <c r="H899" i="42"/>
  <c r="H571" i="42"/>
  <c r="H981" i="42"/>
  <c r="I899" i="42"/>
  <c r="H243" i="42"/>
  <c r="I735" i="42"/>
  <c r="G407" i="42"/>
  <c r="G243" i="42"/>
  <c r="H79" i="42"/>
  <c r="I1145" i="42"/>
  <c r="G1063" i="42"/>
  <c r="H1227" i="42"/>
  <c r="G817" i="42"/>
  <c r="I1063" i="42"/>
  <c r="I79" i="42"/>
  <c r="H1145" i="42"/>
  <c r="I817" i="42"/>
  <c r="I325" i="42"/>
  <c r="G899" i="42"/>
  <c r="H161" i="42"/>
  <c r="H489" i="42"/>
  <c r="G1145" i="42"/>
  <c r="G568" i="42"/>
  <c r="G76" i="42"/>
  <c r="H896" i="42"/>
  <c r="G158" i="42"/>
  <c r="H1142" i="42"/>
  <c r="I486" i="42"/>
  <c r="I76" i="42"/>
  <c r="G1224" i="42"/>
  <c r="I158" i="42"/>
  <c r="H978" i="42"/>
  <c r="I732" i="42"/>
  <c r="G1060" i="42"/>
  <c r="I1142" i="42"/>
  <c r="I896" i="42"/>
  <c r="H650" i="42"/>
  <c r="H1060" i="42"/>
  <c r="H404" i="42"/>
  <c r="G896" i="42"/>
  <c r="H568" i="42"/>
  <c r="H814" i="42"/>
  <c r="H76" i="42"/>
  <c r="G404" i="42"/>
  <c r="I1224" i="42"/>
  <c r="H732" i="42"/>
  <c r="G240" i="42"/>
  <c r="H240" i="42"/>
  <c r="H158" i="42"/>
  <c r="I650" i="42"/>
  <c r="G1142" i="42"/>
  <c r="I978" i="42"/>
  <c r="G650" i="42"/>
  <c r="I404" i="42"/>
  <c r="G322" i="42"/>
  <c r="G814" i="42"/>
  <c r="H1224" i="42"/>
  <c r="G486" i="42"/>
  <c r="I322" i="42"/>
  <c r="I568" i="42"/>
  <c r="G732" i="42"/>
  <c r="I240" i="42"/>
  <c r="G978" i="42"/>
  <c r="H322" i="42"/>
  <c r="H486" i="42"/>
  <c r="I1060" i="42"/>
  <c r="I814" i="42"/>
  <c r="G242" i="42"/>
  <c r="I1144" i="42"/>
  <c r="I488" i="42"/>
  <c r="I1062" i="42"/>
  <c r="H242" i="42"/>
  <c r="H324" i="42"/>
  <c r="H816" i="42"/>
  <c r="H160" i="42"/>
  <c r="G324" i="42"/>
  <c r="I324" i="42"/>
  <c r="I898" i="42"/>
  <c r="H980" i="42"/>
  <c r="H1226" i="42"/>
  <c r="I1226" i="42"/>
  <c r="I242" i="42"/>
  <c r="G980" i="42"/>
  <c r="H1144" i="42"/>
  <c r="I734" i="42"/>
  <c r="I78" i="42"/>
  <c r="G78" i="42"/>
  <c r="H78" i="42"/>
  <c r="G1062" i="42"/>
  <c r="G734" i="42"/>
  <c r="H1062" i="42"/>
  <c r="I160" i="42"/>
  <c r="G898" i="42"/>
  <c r="G570" i="42"/>
  <c r="G816" i="42"/>
  <c r="H570" i="42"/>
  <c r="G652" i="42"/>
  <c r="H652" i="42"/>
  <c r="H406" i="42"/>
  <c r="G488" i="42"/>
  <c r="H898" i="42"/>
  <c r="H734" i="42"/>
  <c r="I570" i="42"/>
  <c r="I816" i="42"/>
  <c r="G1144" i="42"/>
  <c r="I980" i="42"/>
  <c r="G1226" i="42"/>
  <c r="I652" i="42"/>
  <c r="G406" i="42"/>
  <c r="G160" i="42"/>
  <c r="H488" i="42"/>
  <c r="I406" i="42"/>
  <c r="F640" i="61"/>
  <c r="G886" i="61"/>
  <c r="H722" i="61"/>
  <c r="H640" i="61"/>
  <c r="G394" i="61"/>
  <c r="H66" i="61"/>
  <c r="G640" i="61"/>
  <c r="H476" i="61"/>
  <c r="G558" i="61"/>
  <c r="H886" i="61"/>
  <c r="H312" i="61"/>
  <c r="F312" i="61"/>
  <c r="G66" i="61"/>
  <c r="F230" i="61"/>
  <c r="H394" i="61"/>
  <c r="H230" i="61"/>
  <c r="F804" i="61"/>
  <c r="G722" i="61"/>
  <c r="F886" i="61"/>
  <c r="H148" i="61"/>
  <c r="G230" i="61"/>
  <c r="G312" i="61"/>
  <c r="H804" i="61"/>
  <c r="F66" i="61"/>
  <c r="G804" i="61"/>
  <c r="F558" i="61"/>
  <c r="H558" i="61"/>
  <c r="F148" i="61"/>
  <c r="F476" i="61"/>
  <c r="F722" i="61"/>
  <c r="G476" i="61"/>
  <c r="F394" i="61"/>
  <c r="G148" i="61"/>
  <c r="G314" i="42"/>
  <c r="H68" i="42"/>
  <c r="I150" i="42"/>
  <c r="I232" i="42"/>
  <c r="H724" i="42"/>
  <c r="G150" i="42"/>
  <c r="I396" i="42"/>
  <c r="G396" i="42"/>
  <c r="I724" i="42"/>
  <c r="H1216" i="42"/>
  <c r="H150" i="42"/>
  <c r="G1216" i="42"/>
  <c r="I806" i="42"/>
  <c r="H806" i="42"/>
  <c r="I888" i="42"/>
  <c r="H314" i="42"/>
  <c r="G888" i="42"/>
  <c r="I478" i="42"/>
  <c r="H970" i="42"/>
  <c r="I560" i="42"/>
  <c r="I1052" i="42"/>
  <c r="G1134" i="42"/>
  <c r="H396" i="42"/>
  <c r="I1134" i="42"/>
  <c r="G560" i="42"/>
  <c r="G68" i="42"/>
  <c r="G1052" i="42"/>
  <c r="G724" i="42"/>
  <c r="H888" i="42"/>
  <c r="H232" i="42"/>
  <c r="I314" i="42"/>
  <c r="G232" i="42"/>
  <c r="G970" i="42"/>
  <c r="I1216" i="42"/>
  <c r="G806" i="42"/>
  <c r="H560" i="42"/>
  <c r="I642" i="42"/>
  <c r="H1052" i="42"/>
  <c r="H478" i="42"/>
  <c r="H1134" i="42"/>
  <c r="I970" i="42"/>
  <c r="I68" i="42"/>
  <c r="G642" i="42"/>
  <c r="G478" i="42"/>
  <c r="H642" i="42"/>
  <c r="F300" i="61"/>
  <c r="H382" i="61"/>
  <c r="G546" i="61"/>
  <c r="F136" i="61"/>
  <c r="F218" i="61"/>
  <c r="F546" i="61"/>
  <c r="F382" i="61"/>
  <c r="F628" i="61"/>
  <c r="H628" i="61"/>
  <c r="H546" i="61"/>
  <c r="G874" i="61"/>
  <c r="H464" i="61"/>
  <c r="F54" i="61"/>
  <c r="H218" i="61"/>
  <c r="H792" i="61"/>
  <c r="G136" i="61"/>
  <c r="G54" i="61"/>
  <c r="G218" i="61"/>
  <c r="H710" i="61"/>
  <c r="G300" i="61"/>
  <c r="G628" i="61"/>
  <c r="G382" i="61"/>
  <c r="F464" i="61"/>
  <c r="H300" i="61"/>
  <c r="F874" i="61"/>
  <c r="H136" i="61"/>
  <c r="H54" i="61"/>
  <c r="G710" i="61"/>
  <c r="G792" i="61"/>
  <c r="G464" i="61"/>
  <c r="F710" i="61"/>
  <c r="F792" i="61"/>
  <c r="H874" i="61"/>
  <c r="F707" i="61"/>
  <c r="H625" i="61"/>
  <c r="H51" i="61"/>
  <c r="G51" i="61"/>
  <c r="H461" i="61"/>
  <c r="F51" i="61"/>
  <c r="G215" i="61"/>
  <c r="G871" i="61"/>
  <c r="G461" i="61"/>
  <c r="H707" i="61"/>
  <c r="G297" i="61"/>
  <c r="H789" i="61"/>
  <c r="H133" i="61"/>
  <c r="H379" i="61"/>
  <c r="F133" i="61"/>
  <c r="H297" i="61"/>
  <c r="G707" i="61"/>
  <c r="G379" i="61"/>
  <c r="F461" i="61"/>
  <c r="H543" i="61"/>
  <c r="F215" i="61"/>
  <c r="F789" i="61"/>
  <c r="F379" i="61"/>
  <c r="G133" i="61"/>
  <c r="F871" i="61"/>
  <c r="H215" i="61"/>
  <c r="H871" i="61"/>
  <c r="F543" i="61"/>
  <c r="G789" i="61"/>
  <c r="G625" i="61"/>
  <c r="G543" i="61"/>
  <c r="F297" i="61"/>
  <c r="F625" i="61"/>
  <c r="F541" i="61"/>
  <c r="G49" i="61"/>
  <c r="G787" i="61"/>
  <c r="G623" i="61"/>
  <c r="G541" i="61"/>
  <c r="G377" i="61"/>
  <c r="G869" i="61"/>
  <c r="F869" i="61"/>
  <c r="H705" i="61"/>
  <c r="H459" i="61"/>
  <c r="F787" i="61"/>
  <c r="H541" i="61"/>
  <c r="G131" i="61"/>
  <c r="G213" i="61"/>
  <c r="F49" i="61"/>
  <c r="G459" i="61"/>
  <c r="G295" i="61"/>
  <c r="F459" i="61"/>
  <c r="H213" i="61"/>
  <c r="H377" i="61"/>
  <c r="F623" i="61"/>
  <c r="H295" i="61"/>
  <c r="G705" i="61"/>
  <c r="F705" i="61"/>
  <c r="F295" i="61"/>
  <c r="H623" i="61"/>
  <c r="F131" i="61"/>
  <c r="F213" i="61"/>
  <c r="H787" i="61"/>
  <c r="F377" i="61"/>
  <c r="H131" i="61"/>
  <c r="H49" i="61"/>
  <c r="H869" i="61"/>
  <c r="F211" i="61"/>
  <c r="H47" i="61"/>
  <c r="F457" i="61"/>
  <c r="G211" i="61"/>
  <c r="G703" i="61"/>
  <c r="H539" i="61"/>
  <c r="F375" i="61"/>
  <c r="G457" i="61"/>
  <c r="F621" i="61"/>
  <c r="F539" i="61"/>
  <c r="G47" i="61"/>
  <c r="F867" i="61"/>
  <c r="F293" i="61"/>
  <c r="F47" i="61"/>
  <c r="G129" i="61"/>
  <c r="G375" i="61"/>
  <c r="G621" i="61"/>
  <c r="G867" i="61"/>
  <c r="H211" i="61"/>
  <c r="G785" i="61"/>
  <c r="H785" i="61"/>
  <c r="F129" i="61"/>
  <c r="G539" i="61"/>
  <c r="H293" i="61"/>
  <c r="H375" i="61"/>
  <c r="H867" i="61"/>
  <c r="H703" i="61"/>
  <c r="H457" i="61"/>
  <c r="F785" i="61"/>
  <c r="F703" i="61"/>
  <c r="G293" i="61"/>
  <c r="H621" i="61"/>
  <c r="H129" i="61"/>
  <c r="H206" i="61"/>
  <c r="F370" i="61"/>
  <c r="H862" i="61"/>
  <c r="G780" i="61"/>
  <c r="F42" i="61"/>
  <c r="G206" i="61"/>
  <c r="G862" i="61"/>
  <c r="H288" i="61"/>
  <c r="H616" i="61"/>
  <c r="H452" i="61"/>
  <c r="F288" i="61"/>
  <c r="H42" i="61"/>
  <c r="H698" i="61"/>
  <c r="H124" i="61"/>
  <c r="F206" i="61"/>
  <c r="F534" i="61"/>
  <c r="H780" i="61"/>
  <c r="G124" i="61"/>
  <c r="F862" i="61"/>
  <c r="H370" i="61"/>
  <c r="F616" i="61"/>
  <c r="G42" i="61"/>
  <c r="G288" i="61"/>
  <c r="H534" i="61"/>
  <c r="F452" i="61"/>
  <c r="F124" i="61"/>
  <c r="G698" i="61"/>
  <c r="G534" i="61"/>
  <c r="G616" i="61"/>
  <c r="G370" i="61"/>
  <c r="F698" i="61"/>
  <c r="F780" i="61"/>
  <c r="G452" i="61"/>
  <c r="F448" i="61"/>
  <c r="H202" i="61"/>
  <c r="H120" i="61"/>
  <c r="G612" i="61"/>
  <c r="F366" i="61"/>
  <c r="H366" i="61"/>
  <c r="G284" i="61"/>
  <c r="F120" i="61"/>
  <c r="G776" i="61"/>
  <c r="G530" i="61"/>
  <c r="H284" i="61"/>
  <c r="F284" i="61"/>
  <c r="F202" i="61"/>
  <c r="F530" i="61"/>
  <c r="H38" i="61"/>
  <c r="H776" i="61"/>
  <c r="H612" i="61"/>
  <c r="G858" i="61"/>
  <c r="F612" i="61"/>
  <c r="G448" i="61"/>
  <c r="H694" i="61"/>
  <c r="H448" i="61"/>
  <c r="F38" i="61"/>
  <c r="F776" i="61"/>
  <c r="G120" i="61"/>
  <c r="G202" i="61"/>
  <c r="F694" i="61"/>
  <c r="G38" i="61"/>
  <c r="F858" i="61"/>
  <c r="G694" i="61"/>
  <c r="G366" i="61"/>
  <c r="H858" i="61"/>
  <c r="H530" i="61"/>
  <c r="G4" i="48"/>
  <c r="H4" i="48"/>
  <c r="H496" i="48"/>
  <c r="H250" i="48"/>
  <c r="G496" i="48"/>
  <c r="I332" i="48"/>
  <c r="I4" i="48"/>
  <c r="G86" i="48"/>
  <c r="I86" i="48"/>
  <c r="G332" i="48"/>
  <c r="H332" i="48"/>
  <c r="G168" i="48"/>
  <c r="G414" i="48"/>
  <c r="I414" i="48"/>
  <c r="H86" i="48"/>
  <c r="I496" i="48"/>
  <c r="H168" i="48"/>
  <c r="I168" i="48"/>
  <c r="G250" i="48"/>
  <c r="I250" i="48"/>
  <c r="H414" i="48"/>
  <c r="G86" i="49"/>
  <c r="H414" i="49"/>
  <c r="G250" i="49"/>
  <c r="G414" i="49"/>
  <c r="G86" i="47"/>
  <c r="H86" i="47"/>
  <c r="I86" i="49"/>
  <c r="G250" i="47"/>
  <c r="I4" i="49"/>
  <c r="H4" i="47"/>
  <c r="G4" i="47"/>
  <c r="G332" i="49"/>
  <c r="H496" i="47"/>
  <c r="H332" i="47"/>
  <c r="I250" i="47"/>
  <c r="H168" i="47"/>
  <c r="G496" i="49"/>
  <c r="H496" i="49"/>
  <c r="I250" i="49"/>
  <c r="G414" i="47"/>
  <c r="G168" i="49"/>
  <c r="I414" i="49"/>
  <c r="I414" i="47"/>
  <c r="G4" i="49"/>
  <c r="I4" i="47"/>
  <c r="I496" i="47"/>
  <c r="I332" i="47"/>
  <c r="H250" i="47"/>
  <c r="H86" i="49"/>
  <c r="G332" i="47"/>
  <c r="G496" i="47"/>
  <c r="H168" i="49"/>
  <c r="H4" i="49"/>
  <c r="I496" i="49"/>
  <c r="I86" i="47"/>
  <c r="I168" i="49"/>
  <c r="G168" i="47"/>
  <c r="I332" i="49"/>
  <c r="H332" i="49"/>
  <c r="H250" i="49"/>
  <c r="I168" i="47"/>
  <c r="H414" i="47"/>
  <c r="G364" i="52"/>
  <c r="I200" i="59"/>
  <c r="H446" i="53"/>
  <c r="H446" i="52"/>
  <c r="G528" i="52"/>
  <c r="G282" i="58"/>
  <c r="G118" i="53"/>
  <c r="H282" i="58"/>
  <c r="I200" i="53"/>
  <c r="I446" i="58"/>
  <c r="I200" i="50"/>
  <c r="H36" i="53"/>
  <c r="G118" i="51"/>
  <c r="I528" i="57"/>
  <c r="I200" i="55"/>
  <c r="I118" i="59"/>
  <c r="H200" i="59"/>
  <c r="I118" i="55"/>
  <c r="G36" i="54"/>
  <c r="I200" i="54"/>
  <c r="I446" i="50"/>
  <c r="I118" i="51"/>
  <c r="G364" i="56"/>
  <c r="H118" i="51"/>
  <c r="G36" i="56"/>
  <c r="G446" i="56"/>
  <c r="H446" i="50"/>
  <c r="I364" i="56"/>
  <c r="G528" i="51"/>
  <c r="H364" i="51"/>
  <c r="I118" i="58"/>
  <c r="I446" i="53"/>
  <c r="I446" i="51"/>
  <c r="I528" i="50"/>
  <c r="H364" i="58"/>
  <c r="G528" i="54"/>
  <c r="I282" i="52"/>
  <c r="G364" i="55"/>
  <c r="I528" i="56"/>
  <c r="H282" i="55"/>
  <c r="H36" i="57"/>
  <c r="I282" i="51"/>
  <c r="H528" i="51"/>
  <c r="G118" i="57"/>
  <c r="I364" i="53"/>
  <c r="G364" i="57"/>
  <c r="G36" i="53"/>
  <c r="I364" i="52"/>
  <c r="I282" i="53"/>
  <c r="H364" i="55"/>
  <c r="G200" i="50"/>
  <c r="I36" i="55"/>
  <c r="G282" i="59"/>
  <c r="I118" i="50"/>
  <c r="I528" i="54"/>
  <c r="G36" i="59"/>
  <c r="I36" i="53"/>
  <c r="H200" i="58"/>
  <c r="H36" i="58"/>
  <c r="H364" i="52"/>
  <c r="I36" i="52"/>
  <c r="H446" i="59"/>
  <c r="G118" i="54"/>
  <c r="I282" i="58"/>
  <c r="G446" i="55"/>
  <c r="G364" i="51"/>
  <c r="G282" i="50"/>
  <c r="G200" i="56"/>
  <c r="H36" i="59"/>
  <c r="I36" i="56"/>
  <c r="I364" i="55"/>
  <c r="G446" i="50"/>
  <c r="H36" i="54"/>
  <c r="H36" i="56"/>
  <c r="I528" i="51"/>
  <c r="I36" i="57"/>
  <c r="I528" i="55"/>
  <c r="H200" i="56"/>
  <c r="H36" i="52"/>
  <c r="H200" i="54"/>
  <c r="I364" i="50"/>
  <c r="I282" i="57"/>
  <c r="I200" i="57"/>
  <c r="H200" i="53"/>
  <c r="H528" i="59"/>
  <c r="G446" i="59"/>
  <c r="G528" i="56"/>
  <c r="G282" i="55"/>
  <c r="I282" i="50"/>
  <c r="H528" i="57"/>
  <c r="I36" i="50"/>
  <c r="G200" i="57"/>
  <c r="H364" i="53"/>
  <c r="H36" i="51"/>
  <c r="I364" i="59"/>
  <c r="G364" i="53"/>
  <c r="H528" i="55"/>
  <c r="G364" i="54"/>
  <c r="I282" i="55"/>
  <c r="I364" i="54"/>
  <c r="H364" i="50"/>
  <c r="G118" i="55"/>
  <c r="G282" i="52"/>
  <c r="G282" i="51"/>
  <c r="G118" i="52"/>
  <c r="H118" i="54"/>
  <c r="G200" i="55"/>
  <c r="I200" i="51"/>
  <c r="G364" i="50"/>
  <c r="I118" i="52"/>
  <c r="G364" i="59"/>
  <c r="H364" i="57"/>
  <c r="G200" i="53"/>
  <c r="G36" i="52"/>
  <c r="H282" i="53"/>
  <c r="H118" i="50"/>
  <c r="H446" i="57"/>
  <c r="I282" i="54"/>
  <c r="G446" i="51"/>
  <c r="I364" i="57"/>
  <c r="H118" i="55"/>
  <c r="I118" i="56"/>
  <c r="H282" i="59"/>
  <c r="H446" i="54"/>
  <c r="G36" i="51"/>
  <c r="H282" i="54"/>
  <c r="G36" i="55"/>
  <c r="G36" i="58"/>
  <c r="G528" i="57"/>
  <c r="H118" i="53"/>
  <c r="H446" i="58"/>
  <c r="I446" i="52"/>
  <c r="I446" i="54"/>
  <c r="G364" i="58"/>
  <c r="H364" i="54"/>
  <c r="G36" i="57"/>
  <c r="I118" i="57"/>
  <c r="I446" i="55"/>
  <c r="G446" i="57"/>
  <c r="H528" i="52"/>
  <c r="I364" i="58"/>
  <c r="I118" i="53"/>
  <c r="I446" i="56"/>
  <c r="H282" i="50"/>
  <c r="I528" i="53"/>
  <c r="I446" i="59"/>
  <c r="G528" i="59"/>
  <c r="H282" i="56"/>
  <c r="H118" i="59"/>
  <c r="G36" i="50"/>
  <c r="H282" i="51"/>
  <c r="I200" i="56"/>
  <c r="I282" i="56"/>
  <c r="H118" i="52"/>
  <c r="G446" i="53"/>
  <c r="G446" i="54"/>
  <c r="G200" i="59"/>
  <c r="G446" i="52"/>
  <c r="G528" i="50"/>
  <c r="G528" i="55"/>
  <c r="G282" i="54"/>
  <c r="H446" i="51"/>
  <c r="H282" i="57"/>
  <c r="H200" i="57"/>
  <c r="H200" i="52"/>
  <c r="G200" i="54"/>
  <c r="G282" i="57"/>
  <c r="H118" i="56"/>
  <c r="I364" i="51"/>
  <c r="H282" i="52"/>
  <c r="I200" i="52"/>
  <c r="I118" i="54"/>
  <c r="I528" i="58"/>
  <c r="I200" i="58"/>
  <c r="I36" i="54"/>
  <c r="I36" i="58"/>
  <c r="H36" i="50"/>
  <c r="G200" i="51"/>
  <c r="H364" i="59"/>
  <c r="I36" i="51"/>
  <c r="G528" i="53"/>
  <c r="I528" i="52"/>
  <c r="I528" i="59"/>
  <c r="H528" i="56"/>
  <c r="H36" i="55"/>
  <c r="H118" i="57"/>
  <c r="G528" i="58"/>
  <c r="H528" i="53"/>
  <c r="G118" i="50"/>
  <c r="H364" i="56"/>
  <c r="H528" i="54"/>
  <c r="G200" i="58"/>
  <c r="H528" i="50"/>
  <c r="G118" i="58"/>
  <c r="G118" i="59"/>
  <c r="G446" i="58"/>
  <c r="G118" i="56"/>
  <c r="I446" i="57"/>
  <c r="H200" i="51"/>
  <c r="H200" i="50"/>
  <c r="H446" i="56"/>
  <c r="I282" i="59"/>
  <c r="G282" i="53"/>
  <c r="G200" i="52"/>
  <c r="I36" i="59"/>
  <c r="H528" i="58"/>
  <c r="H118" i="58"/>
  <c r="H200" i="55"/>
  <c r="G282" i="56"/>
  <c r="H446" i="55"/>
  <c r="G1161" i="42"/>
  <c r="G997" i="42"/>
  <c r="I833" i="42"/>
  <c r="G833" i="42"/>
  <c r="H13" i="42"/>
  <c r="H423" i="42"/>
  <c r="G915" i="42"/>
  <c r="H915" i="42"/>
  <c r="I259" i="42"/>
  <c r="I341" i="42"/>
  <c r="G259" i="42"/>
  <c r="H833" i="42"/>
  <c r="G1079" i="42"/>
  <c r="G669" i="42"/>
  <c r="G587" i="42"/>
  <c r="H341" i="42"/>
  <c r="I1079" i="42"/>
  <c r="I505" i="42"/>
  <c r="G423" i="42"/>
  <c r="G95" i="42"/>
  <c r="H259" i="42"/>
  <c r="I751" i="42"/>
  <c r="I915" i="42"/>
  <c r="I997" i="42"/>
  <c r="G177" i="42"/>
  <c r="G505" i="42"/>
  <c r="I587" i="42"/>
  <c r="H177" i="42"/>
  <c r="I13" i="42"/>
  <c r="G341" i="42"/>
  <c r="G13" i="42"/>
  <c r="I669" i="42"/>
  <c r="H587" i="42"/>
  <c r="I177" i="42"/>
  <c r="I1161" i="42"/>
  <c r="H1079" i="42"/>
  <c r="G751" i="42"/>
  <c r="I95" i="42"/>
  <c r="H1161" i="42"/>
  <c r="H95" i="42"/>
  <c r="H751" i="42"/>
  <c r="H997" i="42"/>
  <c r="H505" i="42"/>
  <c r="H669" i="42"/>
  <c r="I423" i="42"/>
  <c r="G1157" i="42"/>
  <c r="H337" i="42"/>
  <c r="H583" i="42"/>
  <c r="G829" i="42"/>
  <c r="I583" i="42"/>
  <c r="G255" i="42"/>
  <c r="G1075" i="42"/>
  <c r="I337" i="42"/>
  <c r="I501" i="42"/>
  <c r="I665" i="42"/>
  <c r="I255" i="42"/>
  <c r="H829" i="42"/>
  <c r="H9" i="42"/>
  <c r="H173" i="42"/>
  <c r="G993" i="42"/>
  <c r="H501" i="42"/>
  <c r="H665" i="42"/>
  <c r="H1075" i="42"/>
  <c r="G501" i="42"/>
  <c r="I9" i="42"/>
  <c r="H91" i="42"/>
  <c r="G747" i="42"/>
  <c r="H419" i="42"/>
  <c r="G583" i="42"/>
  <c r="I911" i="42"/>
  <c r="I419" i="42"/>
  <c r="G173" i="42"/>
  <c r="I1157" i="42"/>
  <c r="H911" i="42"/>
  <c r="H993" i="42"/>
  <c r="G91" i="42"/>
  <c r="H747" i="42"/>
  <c r="I993" i="42"/>
  <c r="I829" i="42"/>
  <c r="I173" i="42"/>
  <c r="H255" i="42"/>
  <c r="G419" i="42"/>
  <c r="G665" i="42"/>
  <c r="G9" i="42"/>
  <c r="G911" i="42"/>
  <c r="H1157" i="42"/>
  <c r="G337" i="42"/>
  <c r="I747" i="42"/>
  <c r="I91" i="42"/>
  <c r="I1075" i="42"/>
  <c r="G498" i="42"/>
  <c r="H1154" i="42"/>
  <c r="I334" i="42"/>
  <c r="H88" i="42"/>
  <c r="G334" i="42"/>
  <c r="G170" i="42"/>
  <c r="H252" i="42"/>
  <c r="H170" i="42"/>
  <c r="I662" i="42"/>
  <c r="I580" i="42"/>
  <c r="G908" i="42"/>
  <c r="H744" i="42"/>
  <c r="G744" i="42"/>
  <c r="H498" i="42"/>
  <c r="G252" i="42"/>
  <c r="H6" i="42"/>
  <c r="H334" i="42"/>
  <c r="I416" i="42"/>
  <c r="H580" i="42"/>
  <c r="G88" i="42"/>
  <c r="H826" i="42"/>
  <c r="I1072" i="42"/>
  <c r="I744" i="42"/>
  <c r="I1154" i="42"/>
  <c r="G826" i="42"/>
  <c r="G1154" i="42"/>
  <c r="H416" i="42"/>
  <c r="I88" i="42"/>
  <c r="H662" i="42"/>
  <c r="I252" i="42"/>
  <c r="I990" i="42"/>
  <c r="G662" i="42"/>
  <c r="G6" i="42"/>
  <c r="I498" i="42"/>
  <c r="H990" i="42"/>
  <c r="I170" i="42"/>
  <c r="H1072" i="42"/>
  <c r="G580" i="42"/>
  <c r="I6" i="42"/>
  <c r="I908" i="42"/>
  <c r="H908" i="42"/>
  <c r="I826" i="42"/>
  <c r="G990" i="42"/>
  <c r="G416" i="42"/>
  <c r="G1072" i="42"/>
  <c r="H192" i="42"/>
  <c r="I602" i="42"/>
  <c r="G684" i="42"/>
  <c r="H1094" i="42"/>
  <c r="G930" i="42"/>
  <c r="G1012" i="42"/>
  <c r="H110" i="42"/>
  <c r="H848" i="42"/>
  <c r="I1176" i="42"/>
  <c r="H1176" i="42"/>
  <c r="H356" i="42"/>
  <c r="G520" i="42"/>
  <c r="G848" i="42"/>
  <c r="H1012" i="42"/>
  <c r="G1176" i="42"/>
  <c r="I1012" i="42"/>
  <c r="I110" i="42"/>
  <c r="I356" i="42"/>
  <c r="I930" i="42"/>
  <c r="H274" i="42"/>
  <c r="G1094" i="42"/>
  <c r="H520" i="42"/>
  <c r="I766" i="42"/>
  <c r="H438" i="42"/>
  <c r="H766" i="42"/>
  <c r="I438" i="42"/>
  <c r="G274" i="42"/>
  <c r="I684" i="42"/>
  <c r="I274" i="42"/>
  <c r="H930" i="42"/>
  <c r="G602" i="42"/>
  <c r="H28" i="42"/>
  <c r="G356" i="42"/>
  <c r="I1094" i="42"/>
  <c r="G110" i="42"/>
  <c r="I192" i="42"/>
  <c r="I848" i="42"/>
  <c r="G766" i="42"/>
  <c r="G28" i="42"/>
  <c r="G438" i="42"/>
  <c r="I520" i="42"/>
  <c r="I28" i="42"/>
  <c r="H684" i="42"/>
  <c r="G192" i="42"/>
  <c r="H602" i="42"/>
  <c r="G688" i="42"/>
  <c r="G852" i="42"/>
  <c r="H934" i="42"/>
  <c r="H524" i="42"/>
  <c r="G114" i="42"/>
  <c r="G606" i="42"/>
  <c r="I524" i="42"/>
  <c r="G196" i="42"/>
  <c r="G1180" i="42"/>
  <c r="H688" i="42"/>
  <c r="G524" i="42"/>
  <c r="I770" i="42"/>
  <c r="H360" i="42"/>
  <c r="H196" i="42"/>
  <c r="G1098" i="42"/>
  <c r="I1016" i="42"/>
  <c r="G442" i="42"/>
  <c r="I688" i="42"/>
  <c r="H32" i="42"/>
  <c r="H1180" i="42"/>
  <c r="H770" i="42"/>
  <c r="G1016" i="42"/>
  <c r="H606" i="42"/>
  <c r="I32" i="42"/>
  <c r="I114" i="42"/>
  <c r="H852" i="42"/>
  <c r="H278" i="42"/>
  <c r="I1180" i="42"/>
  <c r="I278" i="42"/>
  <c r="I1098" i="42"/>
  <c r="I934" i="42"/>
  <c r="H1098" i="42"/>
  <c r="G278" i="42"/>
  <c r="H114" i="42"/>
  <c r="G770" i="42"/>
  <c r="H1016" i="42"/>
  <c r="G32" i="42"/>
  <c r="I360" i="42"/>
  <c r="I442" i="42"/>
  <c r="G360" i="42"/>
  <c r="I606" i="42"/>
  <c r="G934" i="42"/>
  <c r="I852" i="42"/>
  <c r="I196" i="42"/>
  <c r="H442" i="42"/>
  <c r="F320" i="61"/>
  <c r="H730" i="61"/>
  <c r="H812" i="61"/>
  <c r="G238" i="61"/>
  <c r="H320" i="61"/>
  <c r="H238" i="61"/>
  <c r="G648" i="61"/>
  <c r="G566" i="61"/>
  <c r="F566" i="61"/>
  <c r="F74" i="61"/>
  <c r="F812" i="61"/>
  <c r="G894" i="61"/>
  <c r="F238" i="61"/>
  <c r="F484" i="61"/>
  <c r="F156" i="61"/>
  <c r="H894" i="61"/>
  <c r="F730" i="61"/>
  <c r="G320" i="61"/>
  <c r="F648" i="61"/>
  <c r="G812" i="61"/>
  <c r="G156" i="61"/>
  <c r="H74" i="61"/>
  <c r="H484" i="61"/>
  <c r="H566" i="61"/>
  <c r="G730" i="61"/>
  <c r="G74" i="61"/>
  <c r="G484" i="61"/>
  <c r="H156" i="61"/>
  <c r="F402" i="61"/>
  <c r="H402" i="61"/>
  <c r="H648" i="61"/>
  <c r="G402" i="61"/>
  <c r="F894" i="61"/>
  <c r="F403" i="61"/>
  <c r="H567" i="61"/>
  <c r="H731" i="61"/>
  <c r="F157" i="61"/>
  <c r="G567" i="61"/>
  <c r="F895" i="61"/>
  <c r="H403" i="61"/>
  <c r="H485" i="61"/>
  <c r="H239" i="61"/>
  <c r="G321" i="61"/>
  <c r="F239" i="61"/>
  <c r="H813" i="61"/>
  <c r="H649" i="61"/>
  <c r="G157" i="61"/>
  <c r="G895" i="61"/>
  <c r="H321" i="61"/>
  <c r="G403" i="61"/>
  <c r="F75" i="61"/>
  <c r="F321" i="61"/>
  <c r="G813" i="61"/>
  <c r="G75" i="61"/>
  <c r="F731" i="61"/>
  <c r="G649" i="61"/>
  <c r="G239" i="61"/>
  <c r="G485" i="61"/>
  <c r="F813" i="61"/>
  <c r="H157" i="61"/>
  <c r="G731" i="61"/>
  <c r="F567" i="61"/>
  <c r="F649" i="61"/>
  <c r="F485" i="61"/>
  <c r="H75" i="61"/>
  <c r="H895" i="61"/>
  <c r="H208" i="58"/>
  <c r="H372" i="59"/>
  <c r="G208" i="51"/>
  <c r="G536" i="54"/>
  <c r="I44" i="55"/>
  <c r="I208" i="50"/>
  <c r="G44" i="58"/>
  <c r="H372" i="57"/>
  <c r="G44" i="50"/>
  <c r="H536" i="54"/>
  <c r="G454" i="50"/>
  <c r="H126" i="50"/>
  <c r="H126" i="53"/>
  <c r="I126" i="56"/>
  <c r="H454" i="52"/>
  <c r="I290" i="50"/>
  <c r="H290" i="51"/>
  <c r="G454" i="56"/>
  <c r="G44" i="54"/>
  <c r="I208" i="53"/>
  <c r="I454" i="52"/>
  <c r="H290" i="55"/>
  <c r="H290" i="59"/>
  <c r="I536" i="57"/>
  <c r="G44" i="55"/>
  <c r="G126" i="54"/>
  <c r="G126" i="58"/>
  <c r="H44" i="50"/>
  <c r="H290" i="53"/>
  <c r="H290" i="54"/>
  <c r="I208" i="58"/>
  <c r="H44" i="54"/>
  <c r="I290" i="57"/>
  <c r="H454" i="56"/>
  <c r="H126" i="59"/>
  <c r="I208" i="57"/>
  <c r="I536" i="50"/>
  <c r="I372" i="52"/>
  <c r="G126" i="59"/>
  <c r="G44" i="57"/>
  <c r="H126" i="52"/>
  <c r="G536" i="58"/>
  <c r="H454" i="59"/>
  <c r="G208" i="56"/>
  <c r="H44" i="57"/>
  <c r="G290" i="56"/>
  <c r="H372" i="55"/>
  <c r="I126" i="52"/>
  <c r="I454" i="56"/>
  <c r="G454" i="51"/>
  <c r="G536" i="53"/>
  <c r="H208" i="56"/>
  <c r="H454" i="53"/>
  <c r="G536" i="55"/>
  <c r="I454" i="53"/>
  <c r="H126" i="51"/>
  <c r="H208" i="51"/>
  <c r="G208" i="54"/>
  <c r="G126" i="56"/>
  <c r="G290" i="51"/>
  <c r="I290" i="52"/>
  <c r="G290" i="54"/>
  <c r="I44" i="52"/>
  <c r="G372" i="53"/>
  <c r="I536" i="55"/>
  <c r="I536" i="59"/>
  <c r="G208" i="50"/>
  <c r="G290" i="52"/>
  <c r="H536" i="52"/>
  <c r="H454" i="54"/>
  <c r="H208" i="50"/>
  <c r="H454" i="55"/>
  <c r="G536" i="56"/>
  <c r="H372" i="50"/>
  <c r="H208" i="53"/>
  <c r="G290" i="59"/>
  <c r="I290" i="58"/>
  <c r="G44" i="51"/>
  <c r="H372" i="58"/>
  <c r="G126" i="50"/>
  <c r="I44" i="59"/>
  <c r="G454" i="54"/>
  <c r="H372" i="52"/>
  <c r="H454" i="57"/>
  <c r="I290" i="55"/>
  <c r="I454" i="50"/>
  <c r="H290" i="50"/>
  <c r="H290" i="56"/>
  <c r="G536" i="59"/>
  <c r="G208" i="52"/>
  <c r="H208" i="57"/>
  <c r="I372" i="58"/>
  <c r="H44" i="59"/>
  <c r="I126" i="58"/>
  <c r="G290" i="50"/>
  <c r="I44" i="53"/>
  <c r="H454" i="51"/>
  <c r="I536" i="58"/>
  <c r="I44" i="51"/>
  <c r="H372" i="56"/>
  <c r="G126" i="51"/>
  <c r="G290" i="57"/>
  <c r="H372" i="53"/>
  <c r="H454" i="58"/>
  <c r="H372" i="54"/>
  <c r="H290" i="57"/>
  <c r="H44" i="56"/>
  <c r="I536" i="53"/>
  <c r="G290" i="55"/>
  <c r="H126" i="57"/>
  <c r="G536" i="50"/>
  <c r="I126" i="54"/>
  <c r="G290" i="58"/>
  <c r="I290" i="54"/>
  <c r="H536" i="55"/>
  <c r="G126" i="55"/>
  <c r="G372" i="51"/>
  <c r="H44" i="51"/>
  <c r="G372" i="52"/>
  <c r="I454" i="59"/>
  <c r="I290" i="56"/>
  <c r="I44" i="50"/>
  <c r="G208" i="53"/>
  <c r="I290" i="59"/>
  <c r="H536" i="56"/>
  <c r="I44" i="54"/>
  <c r="G372" i="59"/>
  <c r="G208" i="57"/>
  <c r="G44" i="59"/>
  <c r="G44" i="53"/>
  <c r="I208" i="56"/>
  <c r="I372" i="50"/>
  <c r="H208" i="54"/>
  <c r="I536" i="52"/>
  <c r="G454" i="59"/>
  <c r="I126" i="57"/>
  <c r="G126" i="52"/>
  <c r="H126" i="54"/>
  <c r="H536" i="51"/>
  <c r="H44" i="58"/>
  <c r="H290" i="58"/>
  <c r="H536" i="57"/>
  <c r="G372" i="58"/>
  <c r="H44" i="55"/>
  <c r="H536" i="58"/>
  <c r="I454" i="54"/>
  <c r="I372" i="59"/>
  <c r="I290" i="53"/>
  <c r="G372" i="54"/>
  <c r="G536" i="57"/>
  <c r="H536" i="50"/>
  <c r="G372" i="56"/>
  <c r="I372" i="51"/>
  <c r="I290" i="51"/>
  <c r="I536" i="51"/>
  <c r="H454" i="50"/>
  <c r="I126" i="59"/>
  <c r="I126" i="51"/>
  <c r="H536" i="59"/>
  <c r="G372" i="50"/>
  <c r="G208" i="55"/>
  <c r="H44" i="53"/>
  <c r="G44" i="52"/>
  <c r="H208" i="59"/>
  <c r="G372" i="57"/>
  <c r="G208" i="59"/>
  <c r="I126" i="50"/>
  <c r="H290" i="52"/>
  <c r="I208" i="59"/>
  <c r="G454" i="57"/>
  <c r="H126" i="55"/>
  <c r="I208" i="55"/>
  <c r="I454" i="58"/>
  <c r="G126" i="53"/>
  <c r="I536" i="54"/>
  <c r="H208" i="55"/>
  <c r="I372" i="54"/>
  <c r="H44" i="52"/>
  <c r="I208" i="51"/>
  <c r="G44" i="56"/>
  <c r="I372" i="57"/>
  <c r="H126" i="56"/>
  <c r="I126" i="55"/>
  <c r="I454" i="57"/>
  <c r="I44" i="57"/>
  <c r="H208" i="52"/>
  <c r="G290" i="53"/>
  <c r="I372" i="53"/>
  <c r="G454" i="52"/>
  <c r="I208" i="52"/>
  <c r="G454" i="53"/>
  <c r="I372" i="55"/>
  <c r="I44" i="56"/>
  <c r="G126" i="57"/>
  <c r="G454" i="58"/>
  <c r="I44" i="58"/>
  <c r="I208" i="54"/>
  <c r="G372" i="55"/>
  <c r="H536" i="53"/>
  <c r="I454" i="55"/>
  <c r="H126" i="58"/>
  <c r="H372" i="51"/>
  <c r="G536" i="51"/>
  <c r="I126" i="53"/>
  <c r="I372" i="56"/>
  <c r="G208" i="58"/>
  <c r="G454" i="55"/>
  <c r="G536" i="52"/>
  <c r="I454" i="51"/>
  <c r="I536" i="56"/>
  <c r="G135" i="42"/>
  <c r="H1201" i="42"/>
  <c r="G627" i="42"/>
  <c r="H463" i="42"/>
  <c r="G1119" i="42"/>
  <c r="G299" i="42"/>
  <c r="I463" i="42"/>
  <c r="I873" i="42"/>
  <c r="G53" i="42"/>
  <c r="H791" i="42"/>
  <c r="H1119" i="42"/>
  <c r="H381" i="42"/>
  <c r="I299" i="42"/>
  <c r="I1201" i="42"/>
  <c r="H299" i="42"/>
  <c r="I1119" i="42"/>
  <c r="H217" i="42"/>
  <c r="I709" i="42"/>
  <c r="I135" i="42"/>
  <c r="G1201" i="42"/>
  <c r="G545" i="42"/>
  <c r="H135" i="42"/>
  <c r="I53" i="42"/>
  <c r="H53" i="42"/>
  <c r="I1037" i="42"/>
  <c r="G791" i="42"/>
  <c r="I627" i="42"/>
  <c r="H1037" i="42"/>
  <c r="H627" i="42"/>
  <c r="I791" i="42"/>
  <c r="G873" i="42"/>
  <c r="H955" i="42"/>
  <c r="G709" i="42"/>
  <c r="I955" i="42"/>
  <c r="I545" i="42"/>
  <c r="G463" i="42"/>
  <c r="I381" i="42"/>
  <c r="H709" i="42"/>
  <c r="G1037" i="42"/>
  <c r="I217" i="42"/>
  <c r="H545" i="42"/>
  <c r="G955" i="42"/>
  <c r="H873" i="42"/>
  <c r="G217" i="42"/>
  <c r="G381" i="42"/>
  <c r="H696" i="61"/>
  <c r="F614" i="61"/>
  <c r="G286" i="61"/>
  <c r="H204" i="61"/>
  <c r="H40" i="61"/>
  <c r="F532" i="61"/>
  <c r="G860" i="61"/>
  <c r="G696" i="61"/>
  <c r="G204" i="61"/>
  <c r="G614" i="61"/>
  <c r="H532" i="61"/>
  <c r="F368" i="61"/>
  <c r="F860" i="61"/>
  <c r="H368" i="61"/>
  <c r="H450" i="61"/>
  <c r="F450" i="61"/>
  <c r="G122" i="61"/>
  <c r="H122" i="61"/>
  <c r="F40" i="61"/>
  <c r="G778" i="61"/>
  <c r="G450" i="61"/>
  <c r="G40" i="61"/>
  <c r="G368" i="61"/>
  <c r="F122" i="61"/>
  <c r="H614" i="61"/>
  <c r="F778" i="61"/>
  <c r="H778" i="61"/>
  <c r="H286" i="61"/>
  <c r="G532" i="61"/>
  <c r="F204" i="61"/>
  <c r="H860" i="61"/>
  <c r="F286" i="61"/>
  <c r="F696" i="61"/>
  <c r="H1174" i="42"/>
  <c r="G928" i="42"/>
  <c r="I1092" i="42"/>
  <c r="H354" i="42"/>
  <c r="G354" i="42"/>
  <c r="I600" i="42"/>
  <c r="H436" i="42"/>
  <c r="G518" i="42"/>
  <c r="H1092" i="42"/>
  <c r="H600" i="42"/>
  <c r="G190" i="42"/>
  <c r="G1174" i="42"/>
  <c r="G682" i="42"/>
  <c r="I518" i="42"/>
  <c r="G272" i="42"/>
  <c r="I272" i="42"/>
  <c r="I436" i="42"/>
  <c r="G764" i="42"/>
  <c r="H190" i="42"/>
  <c r="H272" i="42"/>
  <c r="G846" i="42"/>
  <c r="I190" i="42"/>
  <c r="H764" i="42"/>
  <c r="I846" i="42"/>
  <c r="I354" i="42"/>
  <c r="G1010" i="42"/>
  <c r="I682" i="42"/>
  <c r="H846" i="42"/>
  <c r="H682" i="42"/>
  <c r="I764" i="42"/>
  <c r="G436" i="42"/>
  <c r="H1010" i="42"/>
  <c r="G108" i="42"/>
  <c r="H928" i="42"/>
  <c r="I928" i="42"/>
  <c r="H26" i="42"/>
  <c r="G600" i="42"/>
  <c r="I1010" i="42"/>
  <c r="G26" i="42"/>
  <c r="H518" i="42"/>
  <c r="I108" i="42"/>
  <c r="I1174" i="42"/>
  <c r="I26" i="42"/>
  <c r="G1092" i="42"/>
  <c r="H108" i="42"/>
  <c r="H1097" i="42"/>
  <c r="G441" i="42"/>
  <c r="G1015" i="42"/>
  <c r="G851" i="42"/>
  <c r="H523" i="42"/>
  <c r="G195" i="42"/>
  <c r="I523" i="42"/>
  <c r="I933" i="42"/>
  <c r="H933" i="42"/>
  <c r="H605" i="42"/>
  <c r="G933" i="42"/>
  <c r="G1179" i="42"/>
  <c r="H1179" i="42"/>
  <c r="H851" i="42"/>
  <c r="I31" i="42"/>
  <c r="G687" i="42"/>
  <c r="G523" i="42"/>
  <c r="I1097" i="42"/>
  <c r="H277" i="42"/>
  <c r="G277" i="42"/>
  <c r="G359" i="42"/>
  <c r="H359" i="42"/>
  <c r="H1015" i="42"/>
  <c r="I195" i="42"/>
  <c r="H687" i="42"/>
  <c r="G31" i="42"/>
  <c r="I113" i="42"/>
  <c r="G605" i="42"/>
  <c r="H769" i="42"/>
  <c r="G769" i="42"/>
  <c r="I687" i="42"/>
  <c r="I277" i="42"/>
  <c r="H113" i="42"/>
  <c r="G1097" i="42"/>
  <c r="I851" i="42"/>
  <c r="H31" i="42"/>
  <c r="I441" i="42"/>
  <c r="H195" i="42"/>
  <c r="I1179" i="42"/>
  <c r="I769" i="42"/>
  <c r="I359" i="42"/>
  <c r="G113" i="42"/>
  <c r="H441" i="42"/>
  <c r="I1015" i="42"/>
  <c r="I605" i="42"/>
  <c r="H597" i="42"/>
  <c r="I843" i="42"/>
  <c r="I1007" i="42"/>
  <c r="G351" i="42"/>
  <c r="G1089" i="42"/>
  <c r="I679" i="42"/>
  <c r="G187" i="42"/>
  <c r="H761" i="42"/>
  <c r="I187" i="42"/>
  <c r="H515" i="42"/>
  <c r="H433" i="42"/>
  <c r="G925" i="42"/>
  <c r="I1171" i="42"/>
  <c r="I1089" i="42"/>
  <c r="I433" i="42"/>
  <c r="H351" i="42"/>
  <c r="H1171" i="42"/>
  <c r="I351" i="42"/>
  <c r="G23" i="42"/>
  <c r="H843" i="42"/>
  <c r="H23" i="42"/>
  <c r="I515" i="42"/>
  <c r="G761" i="42"/>
  <c r="I23" i="42"/>
  <c r="G679" i="42"/>
  <c r="H269" i="42"/>
  <c r="G515" i="42"/>
  <c r="G843" i="42"/>
  <c r="H187" i="42"/>
  <c r="G597" i="42"/>
  <c r="H1007" i="42"/>
  <c r="I105" i="42"/>
  <c r="I597" i="42"/>
  <c r="H105" i="42"/>
  <c r="G105" i="42"/>
  <c r="G1007" i="42"/>
  <c r="G433" i="42"/>
  <c r="H1089" i="42"/>
  <c r="G1171" i="42"/>
  <c r="I925" i="42"/>
  <c r="I761" i="42"/>
  <c r="H679" i="42"/>
  <c r="G269" i="42"/>
  <c r="I269" i="42"/>
  <c r="H925" i="42"/>
  <c r="F398" i="61"/>
  <c r="H808" i="61"/>
  <c r="G726" i="61"/>
  <c r="G152" i="61"/>
  <c r="G316" i="61"/>
  <c r="F890" i="61"/>
  <c r="H480" i="61"/>
  <c r="H234" i="61"/>
  <c r="F726" i="61"/>
  <c r="H890" i="61"/>
  <c r="F70" i="61"/>
  <c r="G890" i="61"/>
  <c r="G398" i="61"/>
  <c r="F234" i="61"/>
  <c r="G480" i="61"/>
  <c r="H316" i="61"/>
  <c r="F316" i="61"/>
  <c r="F562" i="61"/>
  <c r="G808" i="61"/>
  <c r="F480" i="61"/>
  <c r="H152" i="61"/>
  <c r="H726" i="61"/>
  <c r="F808" i="61"/>
  <c r="G644" i="61"/>
  <c r="H398" i="61"/>
  <c r="H562" i="61"/>
  <c r="G70" i="61"/>
  <c r="G234" i="61"/>
  <c r="H70" i="61"/>
  <c r="F152" i="61"/>
  <c r="H644" i="61"/>
  <c r="F644" i="61"/>
  <c r="G562" i="61"/>
  <c r="H465" i="61"/>
  <c r="G547" i="61"/>
  <c r="H137" i="61"/>
  <c r="H383" i="61"/>
  <c r="H629" i="61"/>
  <c r="F875" i="61"/>
  <c r="G219" i="61"/>
  <c r="F547" i="61"/>
  <c r="F137" i="61"/>
  <c r="G465" i="61"/>
  <c r="G711" i="61"/>
  <c r="F55" i="61"/>
  <c r="H875" i="61"/>
  <c r="G301" i="61"/>
  <c r="G629" i="61"/>
  <c r="H219" i="61"/>
  <c r="G875" i="61"/>
  <c r="H711" i="61"/>
  <c r="F465" i="61"/>
  <c r="G55" i="61"/>
  <c r="H793" i="61"/>
  <c r="H547" i="61"/>
  <c r="H55" i="61"/>
  <c r="F383" i="61"/>
  <c r="F629" i="61"/>
  <c r="F711" i="61"/>
  <c r="G793" i="61"/>
  <c r="F793" i="61"/>
  <c r="G383" i="61"/>
  <c r="G137" i="61"/>
  <c r="H301" i="61"/>
  <c r="F219" i="61"/>
  <c r="F301" i="61"/>
  <c r="G85" i="61"/>
  <c r="F577" i="61"/>
  <c r="H577" i="61"/>
  <c r="F249" i="61"/>
  <c r="H905" i="61"/>
  <c r="F413" i="61"/>
  <c r="G659" i="61"/>
  <c r="H167" i="61"/>
  <c r="F741" i="61"/>
  <c r="G331" i="61"/>
  <c r="F823" i="61"/>
  <c r="H741" i="61"/>
  <c r="H659" i="61"/>
  <c r="G413" i="61"/>
  <c r="F659" i="61"/>
  <c r="F167" i="61"/>
  <c r="G249" i="61"/>
  <c r="G167" i="61"/>
  <c r="H249" i="61"/>
  <c r="G905" i="61"/>
  <c r="G577" i="61"/>
  <c r="G823" i="61"/>
  <c r="G741" i="61"/>
  <c r="H331" i="61"/>
  <c r="F331" i="61"/>
  <c r="H823" i="61"/>
  <c r="H495" i="61"/>
  <c r="H85" i="61"/>
  <c r="F905" i="61"/>
  <c r="F85" i="61"/>
  <c r="H413" i="61"/>
  <c r="G495" i="61"/>
  <c r="F495" i="61"/>
  <c r="H39" i="42"/>
  <c r="G449" i="42"/>
  <c r="H121" i="42"/>
  <c r="H695" i="42"/>
  <c r="I367" i="42"/>
  <c r="I449" i="42"/>
  <c r="G1187" i="42"/>
  <c r="G613" i="42"/>
  <c r="I613" i="42"/>
  <c r="H531" i="42"/>
  <c r="G859" i="42"/>
  <c r="H613" i="42"/>
  <c r="H1023" i="42"/>
  <c r="I695" i="42"/>
  <c r="I777" i="42"/>
  <c r="G1105" i="42"/>
  <c r="H777" i="42"/>
  <c r="G203" i="42"/>
  <c r="G777" i="42"/>
  <c r="I1023" i="42"/>
  <c r="H449" i="42"/>
  <c r="G1023" i="42"/>
  <c r="G367" i="42"/>
  <c r="G941" i="42"/>
  <c r="I1187" i="42"/>
  <c r="H1105" i="42"/>
  <c r="H941" i="42"/>
  <c r="I121" i="42"/>
  <c r="I203" i="42"/>
  <c r="I39" i="42"/>
  <c r="G285" i="42"/>
  <c r="I941" i="42"/>
  <c r="G531" i="42"/>
  <c r="H367" i="42"/>
  <c r="H203" i="42"/>
  <c r="I859" i="42"/>
  <c r="G695" i="42"/>
  <c r="H859" i="42"/>
  <c r="H285" i="42"/>
  <c r="I285" i="42"/>
  <c r="I1105" i="42"/>
  <c r="I531" i="42"/>
  <c r="G39" i="42"/>
  <c r="H1187" i="42"/>
  <c r="G121" i="42"/>
  <c r="G362" i="42"/>
  <c r="I608" i="42"/>
  <c r="I526" i="42"/>
  <c r="I362" i="42"/>
  <c r="H690" i="42"/>
  <c r="H936" i="42"/>
  <c r="I772" i="42"/>
  <c r="I1018" i="42"/>
  <c r="I690" i="42"/>
  <c r="H116" i="42"/>
  <c r="H362" i="42"/>
  <c r="H444" i="42"/>
  <c r="H526" i="42"/>
  <c r="G34" i="42"/>
  <c r="G608" i="42"/>
  <c r="G772" i="42"/>
  <c r="G854" i="42"/>
  <c r="H34" i="42"/>
  <c r="H608" i="42"/>
  <c r="G1100" i="42"/>
  <c r="I1100" i="42"/>
  <c r="H1018" i="42"/>
  <c r="I198" i="42"/>
  <c r="I444" i="42"/>
  <c r="I1182" i="42"/>
  <c r="H198" i="42"/>
  <c r="I280" i="42"/>
  <c r="G198" i="42"/>
  <c r="H1100" i="42"/>
  <c r="H772" i="42"/>
  <c r="G280" i="42"/>
  <c r="G1182" i="42"/>
  <c r="H854" i="42"/>
  <c r="G116" i="42"/>
  <c r="G690" i="42"/>
  <c r="I116" i="42"/>
  <c r="G1018" i="42"/>
  <c r="I936" i="42"/>
  <c r="H280" i="42"/>
  <c r="H1182" i="42"/>
  <c r="G526" i="42"/>
  <c r="G936" i="42"/>
  <c r="G444" i="42"/>
  <c r="I854" i="42"/>
  <c r="I34" i="42"/>
  <c r="G186" i="42"/>
  <c r="I596" i="42"/>
  <c r="H514" i="42"/>
  <c r="G22" i="42"/>
  <c r="I104" i="42"/>
  <c r="I1170" i="42"/>
  <c r="G596" i="42"/>
  <c r="G514" i="42"/>
  <c r="H1170" i="42"/>
  <c r="H678" i="42"/>
  <c r="H268" i="42"/>
  <c r="I678" i="42"/>
  <c r="G678" i="42"/>
  <c r="H432" i="42"/>
  <c r="H1088" i="42"/>
  <c r="G1006" i="42"/>
  <c r="G350" i="42"/>
  <c r="I186" i="42"/>
  <c r="I268" i="42"/>
  <c r="G1170" i="42"/>
  <c r="G432" i="42"/>
  <c r="G760" i="42"/>
  <c r="H186" i="42"/>
  <c r="G104" i="42"/>
  <c r="I1088" i="42"/>
  <c r="I842" i="42"/>
  <c r="G1088" i="42"/>
  <c r="I432" i="42"/>
  <c r="H760" i="42"/>
  <c r="I514" i="42"/>
  <c r="H842" i="42"/>
  <c r="H22" i="42"/>
  <c r="I924" i="42"/>
  <c r="I350" i="42"/>
  <c r="H1006" i="42"/>
  <c r="I22" i="42"/>
  <c r="G268" i="42"/>
  <c r="H924" i="42"/>
  <c r="H104" i="42"/>
  <c r="H596" i="42"/>
  <c r="G842" i="42"/>
  <c r="H350" i="42"/>
  <c r="I1006" i="42"/>
  <c r="I760" i="42"/>
  <c r="G924" i="42"/>
  <c r="G400" i="61"/>
  <c r="G810" i="61"/>
  <c r="F400" i="61"/>
  <c r="G482" i="61"/>
  <c r="G154" i="61"/>
  <c r="H810" i="61"/>
  <c r="G728" i="61"/>
  <c r="H646" i="61"/>
  <c r="F154" i="61"/>
  <c r="F236" i="61"/>
  <c r="H72" i="61"/>
  <c r="F810" i="61"/>
  <c r="H318" i="61"/>
  <c r="H564" i="61"/>
  <c r="F646" i="61"/>
  <c r="F482" i="61"/>
  <c r="G892" i="61"/>
  <c r="G646" i="61"/>
  <c r="G236" i="61"/>
  <c r="H400" i="61"/>
  <c r="G564" i="61"/>
  <c r="F318" i="61"/>
  <c r="H892" i="61"/>
  <c r="H154" i="61"/>
  <c r="F72" i="61"/>
  <c r="F892" i="61"/>
  <c r="H482" i="61"/>
  <c r="H728" i="61"/>
  <c r="F564" i="61"/>
  <c r="G318" i="61"/>
  <c r="G72" i="61"/>
  <c r="F728" i="61"/>
  <c r="H236" i="61"/>
  <c r="I149" i="58"/>
  <c r="G313" i="59"/>
  <c r="H477" i="53"/>
  <c r="G67" i="55"/>
  <c r="G313" i="51"/>
  <c r="G67" i="53"/>
  <c r="G231" i="57"/>
  <c r="I231" i="56"/>
  <c r="H231" i="57"/>
  <c r="I395" i="54"/>
  <c r="H559" i="55"/>
  <c r="H395" i="53"/>
  <c r="I313" i="53"/>
  <c r="H477" i="50"/>
  <c r="G231" i="53"/>
  <c r="I395" i="58"/>
  <c r="G149" i="52"/>
  <c r="G477" i="54"/>
  <c r="I559" i="51"/>
  <c r="I67" i="53"/>
  <c r="G559" i="51"/>
  <c r="H395" i="57"/>
  <c r="I395" i="55"/>
  <c r="I231" i="55"/>
  <c r="H313" i="56"/>
  <c r="H231" i="55"/>
  <c r="I67" i="50"/>
  <c r="G149" i="53"/>
  <c r="I231" i="59"/>
  <c r="I313" i="52"/>
  <c r="I477" i="50"/>
  <c r="I149" i="50"/>
  <c r="H149" i="56"/>
  <c r="H67" i="52"/>
  <c r="G313" i="55"/>
  <c r="I477" i="57"/>
  <c r="I395" i="51"/>
  <c r="G313" i="53"/>
  <c r="G477" i="57"/>
  <c r="H231" i="58"/>
  <c r="I559" i="50"/>
  <c r="G395" i="58"/>
  <c r="H477" i="59"/>
  <c r="I559" i="55"/>
  <c r="I313" i="59"/>
  <c r="H477" i="55"/>
  <c r="H231" i="52"/>
  <c r="H313" i="53"/>
  <c r="G149" i="58"/>
  <c r="I149" i="51"/>
  <c r="G477" i="59"/>
  <c r="H149" i="58"/>
  <c r="I313" i="58"/>
  <c r="H395" i="50"/>
  <c r="G231" i="56"/>
  <c r="H149" i="50"/>
  <c r="G231" i="54"/>
  <c r="G559" i="52"/>
  <c r="I231" i="51"/>
  <c r="H477" i="56"/>
  <c r="H231" i="50"/>
  <c r="H149" i="51"/>
  <c r="I477" i="54"/>
  <c r="H313" i="54"/>
  <c r="H559" i="59"/>
  <c r="G559" i="56"/>
  <c r="G231" i="58"/>
  <c r="G559" i="53"/>
  <c r="I313" i="51"/>
  <c r="G149" i="59"/>
  <c r="H395" i="55"/>
  <c r="H395" i="52"/>
  <c r="H313" i="57"/>
  <c r="H559" i="57"/>
  <c r="G395" i="52"/>
  <c r="I313" i="56"/>
  <c r="H67" i="57"/>
  <c r="G67" i="51"/>
  <c r="I231" i="53"/>
  <c r="I477" i="53"/>
  <c r="H67" i="50"/>
  <c r="G395" i="57"/>
  <c r="I559" i="58"/>
  <c r="I149" i="55"/>
  <c r="I559" i="54"/>
  <c r="G149" i="54"/>
  <c r="G477" i="55"/>
  <c r="I395" i="53"/>
  <c r="I231" i="57"/>
  <c r="I67" i="58"/>
  <c r="H395" i="59"/>
  <c r="H559" i="50"/>
  <c r="I67" i="57"/>
  <c r="G395" i="59"/>
  <c r="H149" i="54"/>
  <c r="H231" i="53"/>
  <c r="H149" i="55"/>
  <c r="G477" i="50"/>
  <c r="G477" i="52"/>
  <c r="I67" i="52"/>
  <c r="H313" i="51"/>
  <c r="H559" i="56"/>
  <c r="I395" i="56"/>
  <c r="I149" i="59"/>
  <c r="I149" i="53"/>
  <c r="H477" i="51"/>
  <c r="G559" i="50"/>
  <c r="H313" i="55"/>
  <c r="I477" i="55"/>
  <c r="I149" i="54"/>
  <c r="G67" i="50"/>
  <c r="I477" i="58"/>
  <c r="G231" i="50"/>
  <c r="I395" i="57"/>
  <c r="G313" i="58"/>
  <c r="I313" i="57"/>
  <c r="G231" i="55"/>
  <c r="I231" i="50"/>
  <c r="H477" i="52"/>
  <c r="G313" i="57"/>
  <c r="G149" i="55"/>
  <c r="G231" i="59"/>
  <c r="G149" i="56"/>
  <c r="G67" i="58"/>
  <c r="I477" i="51"/>
  <c r="I67" i="59"/>
  <c r="H313" i="52"/>
  <c r="G149" i="51"/>
  <c r="H395" i="56"/>
  <c r="I395" i="59"/>
  <c r="I559" i="59"/>
  <c r="I67" i="51"/>
  <c r="I313" i="55"/>
  <c r="H559" i="52"/>
  <c r="H477" i="57"/>
  <c r="G395" i="51"/>
  <c r="I395" i="50"/>
  <c r="I149" i="56"/>
  <c r="I313" i="50"/>
  <c r="H313" i="59"/>
  <c r="I67" i="54"/>
  <c r="H67" i="53"/>
  <c r="G231" i="51"/>
  <c r="G67" i="57"/>
  <c r="I559" i="52"/>
  <c r="G67" i="54"/>
  <c r="H149" i="59"/>
  <c r="I559" i="53"/>
  <c r="G313" i="52"/>
  <c r="G313" i="50"/>
  <c r="H231" i="59"/>
  <c r="G313" i="54"/>
  <c r="I67" i="55"/>
  <c r="H149" i="52"/>
  <c r="I559" i="56"/>
  <c r="G559" i="54"/>
  <c r="H313" i="50"/>
  <c r="H149" i="53"/>
  <c r="H67" i="58"/>
  <c r="I67" i="56"/>
  <c r="H149" i="57"/>
  <c r="G231" i="52"/>
  <c r="H231" i="51"/>
  <c r="H231" i="54"/>
  <c r="G149" i="57"/>
  <c r="I149" i="57"/>
  <c r="H477" i="58"/>
  <c r="G395" i="56"/>
  <c r="G395" i="50"/>
  <c r="H67" i="55"/>
  <c r="G67" i="56"/>
  <c r="G477" i="58"/>
  <c r="G477" i="51"/>
  <c r="G559" i="58"/>
  <c r="H67" i="51"/>
  <c r="H559" i="53"/>
  <c r="I559" i="57"/>
  <c r="G559" i="55"/>
  <c r="G559" i="57"/>
  <c r="I477" i="59"/>
  <c r="G559" i="59"/>
  <c r="H67" i="56"/>
  <c r="H231" i="56"/>
  <c r="G395" i="53"/>
  <c r="G67" i="52"/>
  <c r="I231" i="52"/>
  <c r="I477" i="56"/>
  <c r="I313" i="54"/>
  <c r="H313" i="58"/>
  <c r="I395" i="52"/>
  <c r="G477" i="56"/>
  <c r="H395" i="58"/>
  <c r="H395" i="51"/>
  <c r="H395" i="54"/>
  <c r="I149" i="52"/>
  <c r="G395" i="55"/>
  <c r="H477" i="54"/>
  <c r="H559" i="51"/>
  <c r="H559" i="58"/>
  <c r="I477" i="52"/>
  <c r="G313" i="56"/>
  <c r="H67" i="54"/>
  <c r="I231" i="58"/>
  <c r="G67" i="59"/>
  <c r="G149" i="50"/>
  <c r="H67" i="59"/>
  <c r="G395" i="54"/>
  <c r="G477" i="53"/>
  <c r="H559" i="54"/>
  <c r="I231" i="54"/>
  <c r="G377" i="59"/>
  <c r="G213" i="58"/>
  <c r="H377" i="59"/>
  <c r="H295" i="56"/>
  <c r="G377" i="50"/>
  <c r="G49" i="53"/>
  <c r="I295" i="56"/>
  <c r="G213" i="52"/>
  <c r="I49" i="57"/>
  <c r="H541" i="57"/>
  <c r="H131" i="50"/>
  <c r="H377" i="57"/>
  <c r="I541" i="50"/>
  <c r="G131" i="50"/>
  <c r="G49" i="54"/>
  <c r="I49" i="50"/>
  <c r="H131" i="59"/>
  <c r="I377" i="50"/>
  <c r="I131" i="52"/>
  <c r="H295" i="59"/>
  <c r="I377" i="58"/>
  <c r="I49" i="51"/>
  <c r="H49" i="58"/>
  <c r="I295" i="59"/>
  <c r="G459" i="50"/>
  <c r="G131" i="52"/>
  <c r="I541" i="59"/>
  <c r="H377" i="53"/>
  <c r="H541" i="54"/>
  <c r="G49" i="59"/>
  <c r="H295" i="57"/>
  <c r="I295" i="53"/>
  <c r="H131" i="57"/>
  <c r="G131" i="58"/>
  <c r="H295" i="54"/>
  <c r="G377" i="57"/>
  <c r="G541" i="52"/>
  <c r="I541" i="57"/>
  <c r="G541" i="59"/>
  <c r="I541" i="51"/>
  <c r="G295" i="55"/>
  <c r="I459" i="59"/>
  <c r="H459" i="51"/>
  <c r="G459" i="51"/>
  <c r="H295" i="58"/>
  <c r="G295" i="50"/>
  <c r="G49" i="56"/>
  <c r="G377" i="55"/>
  <c r="G49" i="55"/>
  <c r="G459" i="58"/>
  <c r="I541" i="54"/>
  <c r="G377" i="58"/>
  <c r="G49" i="52"/>
  <c r="G213" i="53"/>
  <c r="G131" i="51"/>
  <c r="I131" i="55"/>
  <c r="G49" i="57"/>
  <c r="I213" i="53"/>
  <c r="I295" i="54"/>
  <c r="I295" i="51"/>
  <c r="G377" i="54"/>
  <c r="I459" i="57"/>
  <c r="I377" i="54"/>
  <c r="H459" i="58"/>
  <c r="H295" i="51"/>
  <c r="H131" i="54"/>
  <c r="H213" i="51"/>
  <c r="I377" i="57"/>
  <c r="I459" i="58"/>
  <c r="G295" i="53"/>
  <c r="G459" i="55"/>
  <c r="H49" i="53"/>
  <c r="G213" i="57"/>
  <c r="I295" i="55"/>
  <c r="H49" i="57"/>
  <c r="H459" i="55"/>
  <c r="H213" i="56"/>
  <c r="H213" i="58"/>
  <c r="H541" i="55"/>
  <c r="H377" i="58"/>
  <c r="I49" i="59"/>
  <c r="I459" i="53"/>
  <c r="G377" i="51"/>
  <c r="G213" i="56"/>
  <c r="G541" i="56"/>
  <c r="H49" i="52"/>
  <c r="I541" i="52"/>
  <c r="I131" i="58"/>
  <c r="I131" i="53"/>
  <c r="G459" i="54"/>
  <c r="H459" i="52"/>
  <c r="H459" i="59"/>
  <c r="I49" i="53"/>
  <c r="G49" i="58"/>
  <c r="G295" i="51"/>
  <c r="I131" i="50"/>
  <c r="G213" i="50"/>
  <c r="G295" i="58"/>
  <c r="I459" i="52"/>
  <c r="G377" i="53"/>
  <c r="I131" i="54"/>
  <c r="H131" i="51"/>
  <c r="G541" i="55"/>
  <c r="H213" i="54"/>
  <c r="I213" i="58"/>
  <c r="G49" i="51"/>
  <c r="G541" i="50"/>
  <c r="H377" i="55"/>
  <c r="I377" i="53"/>
  <c r="I49" i="52"/>
  <c r="G213" i="51"/>
  <c r="I213" i="51"/>
  <c r="H541" i="59"/>
  <c r="I131" i="56"/>
  <c r="I459" i="51"/>
  <c r="G131" i="53"/>
  <c r="H49" i="55"/>
  <c r="G131" i="56"/>
  <c r="I295" i="58"/>
  <c r="G541" i="57"/>
  <c r="G49" i="50"/>
  <c r="H131" i="55"/>
  <c r="I377" i="51"/>
  <c r="I459" i="50"/>
  <c r="G295" i="59"/>
  <c r="H541" i="56"/>
  <c r="I541" i="55"/>
  <c r="I377" i="55"/>
  <c r="H377" i="56"/>
  <c r="H541" i="53"/>
  <c r="I213" i="55"/>
  <c r="I49" i="58"/>
  <c r="G541" i="54"/>
  <c r="H295" i="50"/>
  <c r="I295" i="50"/>
  <c r="H459" i="56"/>
  <c r="I213" i="52"/>
  <c r="G295" i="57"/>
  <c r="G213" i="55"/>
  <c r="H295" i="52"/>
  <c r="H377" i="52"/>
  <c r="G459" i="56"/>
  <c r="H213" i="55"/>
  <c r="I49" i="55"/>
  <c r="H541" i="52"/>
  <c r="H131" i="52"/>
  <c r="H541" i="58"/>
  <c r="I377" i="52"/>
  <c r="I131" i="59"/>
  <c r="G459" i="52"/>
  <c r="I213" i="56"/>
  <c r="I377" i="59"/>
  <c r="G131" i="55"/>
  <c r="G377" i="52"/>
  <c r="H213" i="52"/>
  <c r="G459" i="53"/>
  <c r="H459" i="50"/>
  <c r="I541" i="58"/>
  <c r="I295" i="57"/>
  <c r="G131" i="57"/>
  <c r="I295" i="52"/>
  <c r="I459" i="55"/>
  <c r="I459" i="56"/>
  <c r="I459" i="54"/>
  <c r="H49" i="51"/>
  <c r="G541" i="53"/>
  <c r="G377" i="56"/>
  <c r="I541" i="56"/>
  <c r="H541" i="51"/>
  <c r="G295" i="52"/>
  <c r="G213" i="54"/>
  <c r="H131" i="56"/>
  <c r="H213" i="59"/>
  <c r="G459" i="57"/>
  <c r="I213" i="59"/>
  <c r="H213" i="57"/>
  <c r="I213" i="50"/>
  <c r="H459" i="53"/>
  <c r="H49" i="54"/>
  <c r="H213" i="53"/>
  <c r="H131" i="53"/>
  <c r="H541" i="50"/>
  <c r="H131" i="58"/>
  <c r="H377" i="50"/>
  <c r="H459" i="54"/>
  <c r="G459" i="59"/>
  <c r="I131" i="57"/>
  <c r="H377" i="54"/>
  <c r="H49" i="50"/>
  <c r="G295" i="56"/>
  <c r="I49" i="54"/>
  <c r="G213" i="59"/>
  <c r="H459" i="57"/>
  <c r="G131" i="54"/>
  <c r="H377" i="51"/>
  <c r="I213" i="54"/>
  <c r="I541" i="53"/>
  <c r="I377" i="56"/>
  <c r="G131" i="59"/>
  <c r="G541" i="51"/>
  <c r="H295" i="55"/>
  <c r="G295" i="54"/>
  <c r="I131" i="51"/>
  <c r="H49" i="59"/>
  <c r="H49" i="56"/>
  <c r="H213" i="50"/>
  <c r="H295" i="53"/>
  <c r="G541" i="58"/>
  <c r="I213" i="57"/>
  <c r="I49" i="56"/>
  <c r="G456" i="51"/>
  <c r="G210" i="53"/>
  <c r="I46" i="59"/>
  <c r="I374" i="55"/>
  <c r="I46" i="50"/>
  <c r="I292" i="52"/>
  <c r="G128" i="58"/>
  <c r="G456" i="53"/>
  <c r="G46" i="59"/>
  <c r="I128" i="55"/>
  <c r="I456" i="57"/>
  <c r="H374" i="51"/>
  <c r="G46" i="58"/>
  <c r="I292" i="59"/>
  <c r="G374" i="58"/>
  <c r="I292" i="55"/>
  <c r="I538" i="59"/>
  <c r="H538" i="55"/>
  <c r="G210" i="51"/>
  <c r="G210" i="58"/>
  <c r="H128" i="51"/>
  <c r="H374" i="56"/>
  <c r="G292" i="56"/>
  <c r="I538" i="56"/>
  <c r="I128" i="58"/>
  <c r="I210" i="54"/>
  <c r="G128" i="52"/>
  <c r="G456" i="57"/>
  <c r="I128" i="51"/>
  <c r="I456" i="56"/>
  <c r="H538" i="56"/>
  <c r="I46" i="53"/>
  <c r="I128" i="53"/>
  <c r="H374" i="53"/>
  <c r="I292" i="56"/>
  <c r="H538" i="59"/>
  <c r="I210" i="56"/>
  <c r="I210" i="53"/>
  <c r="H46" i="52"/>
  <c r="G210" i="55"/>
  <c r="G538" i="59"/>
  <c r="G46" i="50"/>
  <c r="H292" i="53"/>
  <c r="G374" i="57"/>
  <c r="G292" i="57"/>
  <c r="H374" i="50"/>
  <c r="H128" i="58"/>
  <c r="I128" i="57"/>
  <c r="G374" i="54"/>
  <c r="H456" i="56"/>
  <c r="G128" i="57"/>
  <c r="G210" i="54"/>
  <c r="H538" i="52"/>
  <c r="H538" i="53"/>
  <c r="I210" i="52"/>
  <c r="G292" i="51"/>
  <c r="I456" i="58"/>
  <c r="G374" i="50"/>
  <c r="G538" i="58"/>
  <c r="G46" i="51"/>
  <c r="I210" i="59"/>
  <c r="G46" i="57"/>
  <c r="I46" i="58"/>
  <c r="G128" i="59"/>
  <c r="I456" i="50"/>
  <c r="G292" i="50"/>
  <c r="H46" i="53"/>
  <c r="H538" i="50"/>
  <c r="H456" i="59"/>
  <c r="I374" i="50"/>
  <c r="H538" i="57"/>
  <c r="I538" i="52"/>
  <c r="I46" i="51"/>
  <c r="H456" i="50"/>
  <c r="G46" i="55"/>
  <c r="G538" i="56"/>
  <c r="H128" i="59"/>
  <c r="H292" i="56"/>
  <c r="H456" i="58"/>
  <c r="G292" i="54"/>
  <c r="G538" i="55"/>
  <c r="H456" i="57"/>
  <c r="G46" i="53"/>
  <c r="H210" i="50"/>
  <c r="G374" i="51"/>
  <c r="G374" i="56"/>
  <c r="G292" i="52"/>
  <c r="H456" i="54"/>
  <c r="G46" i="56"/>
  <c r="I456" i="55"/>
  <c r="I538" i="55"/>
  <c r="I456" i="53"/>
  <c r="I46" i="55"/>
  <c r="H538" i="58"/>
  <c r="H456" i="51"/>
  <c r="H46" i="50"/>
  <c r="G456" i="55"/>
  <c r="G210" i="56"/>
  <c r="I374" i="54"/>
  <c r="H292" i="52"/>
  <c r="G374" i="59"/>
  <c r="H292" i="58"/>
  <c r="H128" i="57"/>
  <c r="G374" i="52"/>
  <c r="H210" i="53"/>
  <c r="H210" i="52"/>
  <c r="H46" i="54"/>
  <c r="G210" i="50"/>
  <c r="H210" i="59"/>
  <c r="G128" i="56"/>
  <c r="I538" i="54"/>
  <c r="I374" i="56"/>
  <c r="G292" i="53"/>
  <c r="G538" i="57"/>
  <c r="I128" i="52"/>
  <c r="G46" i="54"/>
  <c r="H538" i="54"/>
  <c r="I292" i="54"/>
  <c r="I374" i="52"/>
  <c r="H210" i="57"/>
  <c r="G128" i="51"/>
  <c r="I374" i="57"/>
  <c r="I292" i="58"/>
  <c r="H46" i="51"/>
  <c r="G538" i="53"/>
  <c r="H374" i="57"/>
  <c r="G292" i="59"/>
  <c r="G538" i="52"/>
  <c r="H292" i="59"/>
  <c r="G128" i="54"/>
  <c r="G292" i="55"/>
  <c r="I210" i="58"/>
  <c r="H292" i="57"/>
  <c r="I292" i="53"/>
  <c r="I128" i="59"/>
  <c r="I46" i="56"/>
  <c r="H374" i="55"/>
  <c r="H210" i="55"/>
  <c r="I128" i="50"/>
  <c r="I374" i="59"/>
  <c r="G46" i="52"/>
  <c r="H210" i="56"/>
  <c r="G210" i="59"/>
  <c r="I456" i="51"/>
  <c r="G456" i="50"/>
  <c r="G128" i="50"/>
  <c r="G374" i="55"/>
  <c r="H46" i="56"/>
  <c r="H128" i="55"/>
  <c r="I374" i="53"/>
  <c r="H128" i="50"/>
  <c r="H374" i="54"/>
  <c r="H128" i="56"/>
  <c r="I46" i="52"/>
  <c r="H210" i="58"/>
  <c r="H374" i="58"/>
  <c r="G128" i="53"/>
  <c r="H210" i="51"/>
  <c r="I292" i="51"/>
  <c r="G374" i="53"/>
  <c r="H46" i="58"/>
  <c r="I210" i="51"/>
  <c r="G456" i="52"/>
  <c r="I128" i="56"/>
  <c r="H128" i="54"/>
  <c r="I210" i="57"/>
  <c r="G128" i="55"/>
  <c r="H128" i="53"/>
  <c r="I456" i="52"/>
  <c r="G210" i="57"/>
  <c r="H456" i="52"/>
  <c r="H46" i="59"/>
  <c r="I374" i="51"/>
  <c r="I538" i="51"/>
  <c r="I374" i="58"/>
  <c r="G456" i="59"/>
  <c r="H210" i="54"/>
  <c r="H46" i="57"/>
  <c r="I538" i="58"/>
  <c r="G538" i="51"/>
  <c r="I210" i="55"/>
  <c r="I538" i="53"/>
  <c r="I538" i="50"/>
  <c r="I292" i="57"/>
  <c r="G456" i="58"/>
  <c r="H292" i="55"/>
  <c r="H538" i="51"/>
  <c r="H128" i="52"/>
  <c r="H292" i="54"/>
  <c r="H292" i="51"/>
  <c r="I456" i="59"/>
  <c r="I456" i="54"/>
  <c r="I538" i="57"/>
  <c r="H374" i="59"/>
  <c r="I292" i="50"/>
  <c r="H456" i="53"/>
  <c r="G210" i="52"/>
  <c r="H292" i="50"/>
  <c r="I210" i="50"/>
  <c r="H46" i="55"/>
  <c r="I46" i="54"/>
  <c r="H374" i="52"/>
  <c r="G456" i="54"/>
  <c r="G538" i="54"/>
  <c r="H456" i="55"/>
  <c r="G456" i="56"/>
  <c r="I128" i="54"/>
  <c r="I46" i="57"/>
  <c r="G538" i="50"/>
  <c r="G292" i="58"/>
  <c r="H572" i="57"/>
  <c r="H80" i="55"/>
  <c r="G408" i="51"/>
  <c r="G80" i="57"/>
  <c r="G244" i="59"/>
  <c r="G572" i="50"/>
  <c r="I490" i="55"/>
  <c r="I490" i="53"/>
  <c r="G490" i="55"/>
  <c r="I80" i="57"/>
  <c r="G80" i="59"/>
  <c r="I80" i="53"/>
  <c r="H572" i="53"/>
  <c r="I80" i="55"/>
  <c r="H490" i="54"/>
  <c r="H490" i="56"/>
  <c r="H162" i="53"/>
  <c r="I572" i="57"/>
  <c r="I244" i="58"/>
  <c r="I162" i="57"/>
  <c r="H572" i="51"/>
  <c r="G244" i="55"/>
  <c r="G572" i="57"/>
  <c r="H490" i="53"/>
  <c r="H572" i="55"/>
  <c r="I572" i="52"/>
  <c r="H572" i="54"/>
  <c r="G80" i="58"/>
  <c r="I572" i="56"/>
  <c r="G162" i="55"/>
  <c r="G408" i="53"/>
  <c r="H490" i="51"/>
  <c r="G408" i="52"/>
  <c r="I162" i="52"/>
  <c r="G490" i="56"/>
  <c r="H244" i="50"/>
  <c r="H162" i="55"/>
  <c r="G80" i="51"/>
  <c r="I80" i="50"/>
  <c r="I326" i="59"/>
  <c r="H80" i="54"/>
  <c r="G326" i="50"/>
  <c r="I490" i="52"/>
  <c r="H326" i="57"/>
  <c r="H80" i="57"/>
  <c r="I490" i="54"/>
  <c r="I244" i="52"/>
  <c r="H326" i="58"/>
  <c r="H408" i="51"/>
  <c r="H572" i="58"/>
  <c r="H408" i="59"/>
  <c r="I162" i="53"/>
  <c r="H244" i="53"/>
  <c r="G244" i="50"/>
  <c r="G572" i="58"/>
  <c r="H490" i="55"/>
  <c r="I80" i="51"/>
  <c r="I490" i="51"/>
  <c r="I572" i="55"/>
  <c r="H490" i="57"/>
  <c r="I490" i="58"/>
  <c r="H408" i="50"/>
  <c r="I326" i="55"/>
  <c r="G244" i="52"/>
  <c r="G326" i="58"/>
  <c r="G572" i="52"/>
  <c r="H572" i="59"/>
  <c r="H326" i="56"/>
  <c r="I244" i="59"/>
  <c r="I80" i="59"/>
  <c r="G162" i="57"/>
  <c r="I572" i="51"/>
  <c r="G326" i="54"/>
  <c r="H162" i="52"/>
  <c r="I162" i="54"/>
  <c r="H244" i="52"/>
  <c r="I572" i="58"/>
  <c r="G80" i="56"/>
  <c r="G80" i="55"/>
  <c r="H572" i="50"/>
  <c r="G490" i="58"/>
  <c r="I326" i="58"/>
  <c r="G80" i="53"/>
  <c r="I162" i="50"/>
  <c r="H408" i="53"/>
  <c r="G162" i="56"/>
  <c r="I408" i="53"/>
  <c r="G162" i="51"/>
  <c r="G408" i="59"/>
  <c r="H490" i="52"/>
  <c r="H244" i="51"/>
  <c r="G162" i="58"/>
  <c r="H162" i="58"/>
  <c r="H326" i="50"/>
  <c r="G408" i="50"/>
  <c r="I326" i="50"/>
  <c r="H162" i="57"/>
  <c r="G244" i="51"/>
  <c r="I490" i="50"/>
  <c r="I244" i="51"/>
  <c r="H408" i="58"/>
  <c r="G490" i="54"/>
  <c r="H162" i="59"/>
  <c r="G244" i="56"/>
  <c r="G572" i="59"/>
  <c r="H408" i="52"/>
  <c r="H490" i="58"/>
  <c r="I572" i="53"/>
  <c r="H490" i="50"/>
  <c r="I408" i="56"/>
  <c r="G490" i="59"/>
  <c r="I80" i="52"/>
  <c r="I162" i="55"/>
  <c r="G80" i="52"/>
  <c r="G572" i="55"/>
  <c r="G326" i="52"/>
  <c r="I80" i="54"/>
  <c r="I408" i="59"/>
  <c r="G244" i="54"/>
  <c r="G162" i="59"/>
  <c r="H408" i="57"/>
  <c r="I80" i="58"/>
  <c r="G244" i="57"/>
  <c r="I244" i="53"/>
  <c r="H162" i="56"/>
  <c r="H326" i="59"/>
  <c r="G326" i="56"/>
  <c r="G490" i="51"/>
  <c r="G408" i="54"/>
  <c r="H80" i="51"/>
  <c r="G408" i="55"/>
  <c r="I326" i="56"/>
  <c r="G490" i="57"/>
  <c r="I408" i="50"/>
  <c r="H490" i="59"/>
  <c r="I244" i="50"/>
  <c r="H244" i="57"/>
  <c r="H80" i="56"/>
  <c r="G162" i="52"/>
  <c r="G244" i="58"/>
  <c r="I408" i="57"/>
  <c r="I490" i="56"/>
  <c r="H326" i="55"/>
  <c r="H80" i="59"/>
  <c r="I162" i="59"/>
  <c r="I326" i="51"/>
  <c r="H408" i="54"/>
  <c r="I408" i="52"/>
  <c r="H80" i="58"/>
  <c r="I162" i="58"/>
  <c r="H80" i="52"/>
  <c r="G572" i="51"/>
  <c r="I326" i="57"/>
  <c r="I408" i="58"/>
  <c r="G326" i="59"/>
  <c r="G244" i="53"/>
  <c r="G408" i="57"/>
  <c r="I326" i="54"/>
  <c r="G490" i="50"/>
  <c r="H408" i="55"/>
  <c r="H162" i="54"/>
  <c r="H244" i="56"/>
  <c r="H326" i="52"/>
  <c r="I572" i="50"/>
  <c r="G326" i="53"/>
  <c r="G162" i="50"/>
  <c r="I80" i="56"/>
  <c r="H80" i="53"/>
  <c r="I162" i="51"/>
  <c r="I408" i="55"/>
  <c r="H326" i="54"/>
  <c r="H244" i="54"/>
  <c r="G408" i="56"/>
  <c r="I572" i="59"/>
  <c r="I408" i="54"/>
  <c r="G572" i="54"/>
  <c r="I244" i="56"/>
  <c r="G408" i="58"/>
  <c r="H572" i="56"/>
  <c r="H244" i="59"/>
  <c r="G490" i="53"/>
  <c r="H244" i="58"/>
  <c r="I244" i="55"/>
  <c r="H326" i="53"/>
  <c r="I490" i="59"/>
  <c r="I162" i="56"/>
  <c r="I244" i="54"/>
  <c r="I244" i="57"/>
  <c r="I572" i="54"/>
  <c r="G572" i="56"/>
  <c r="G326" i="55"/>
  <c r="H572" i="52"/>
  <c r="H244" i="55"/>
  <c r="G162" i="53"/>
  <c r="G326" i="57"/>
  <c r="I326" i="52"/>
  <c r="G572" i="53"/>
  <c r="I326" i="53"/>
  <c r="H80" i="50"/>
  <c r="I408" i="51"/>
  <c r="G80" i="54"/>
  <c r="G326" i="51"/>
  <c r="H326" i="51"/>
  <c r="I490" i="57"/>
  <c r="H162" i="50"/>
  <c r="H408" i="56"/>
  <c r="H162" i="51"/>
  <c r="G80" i="50"/>
  <c r="G162" i="54"/>
  <c r="G490" i="52"/>
  <c r="G365" i="52"/>
  <c r="G365" i="56"/>
  <c r="G201" i="59"/>
  <c r="H119" i="50"/>
  <c r="H283" i="58"/>
  <c r="I283" i="56"/>
  <c r="H447" i="59"/>
  <c r="G37" i="50"/>
  <c r="H201" i="54"/>
  <c r="H37" i="58"/>
  <c r="G119" i="50"/>
  <c r="G37" i="57"/>
  <c r="G529" i="54"/>
  <c r="G119" i="51"/>
  <c r="H529" i="50"/>
  <c r="H119" i="58"/>
  <c r="H119" i="59"/>
  <c r="G529" i="57"/>
  <c r="I283" i="57"/>
  <c r="H529" i="59"/>
  <c r="H283" i="55"/>
  <c r="G119" i="58"/>
  <c r="I365" i="55"/>
  <c r="H529" i="53"/>
  <c r="H529" i="52"/>
  <c r="G529" i="50"/>
  <c r="I201" i="56"/>
  <c r="I283" i="58"/>
  <c r="G447" i="53"/>
  <c r="I447" i="56"/>
  <c r="G37" i="51"/>
  <c r="I283" i="52"/>
  <c r="G283" i="56"/>
  <c r="H201" i="55"/>
  <c r="H201" i="59"/>
  <c r="I529" i="50"/>
  <c r="G283" i="55"/>
  <c r="H283" i="57"/>
  <c r="H37" i="59"/>
  <c r="H365" i="57"/>
  <c r="H119" i="53"/>
  <c r="I447" i="58"/>
  <c r="G283" i="59"/>
  <c r="G529" i="56"/>
  <c r="H529" i="51"/>
  <c r="I119" i="53"/>
  <c r="H201" i="57"/>
  <c r="I529" i="52"/>
  <c r="H37" i="51"/>
  <c r="G201" i="54"/>
  <c r="H37" i="57"/>
  <c r="H119" i="56"/>
  <c r="H201" i="58"/>
  <c r="I529" i="58"/>
  <c r="H283" i="51"/>
  <c r="G37" i="59"/>
  <c r="I37" i="55"/>
  <c r="G119" i="57"/>
  <c r="I447" i="52"/>
  <c r="I119" i="50"/>
  <c r="I365" i="57"/>
  <c r="G119" i="54"/>
  <c r="G447" i="59"/>
  <c r="I119" i="57"/>
  <c r="H37" i="52"/>
  <c r="I283" i="51"/>
  <c r="I365" i="54"/>
  <c r="I201" i="54"/>
  <c r="H37" i="53"/>
  <c r="H201" i="53"/>
  <c r="H447" i="52"/>
  <c r="H365" i="52"/>
  <c r="H447" i="57"/>
  <c r="G365" i="51"/>
  <c r="H447" i="54"/>
  <c r="G529" i="55"/>
  <c r="I447" i="57"/>
  <c r="H447" i="55"/>
  <c r="G447" i="54"/>
  <c r="I37" i="56"/>
  <c r="G201" i="53"/>
  <c r="H37" i="56"/>
  <c r="G283" i="53"/>
  <c r="I119" i="59"/>
  <c r="H447" i="51"/>
  <c r="G37" i="58"/>
  <c r="H529" i="54"/>
  <c r="G283" i="51"/>
  <c r="I201" i="55"/>
  <c r="I201" i="53"/>
  <c r="G365" i="59"/>
  <c r="I365" i="59"/>
  <c r="I37" i="50"/>
  <c r="I365" i="50"/>
  <c r="I201" i="58"/>
  <c r="G529" i="52"/>
  <c r="H447" i="53"/>
  <c r="I529" i="59"/>
  <c r="G37" i="55"/>
  <c r="I119" i="55"/>
  <c r="I529" i="51"/>
  <c r="G365" i="54"/>
  <c r="H201" i="56"/>
  <c r="I365" i="58"/>
  <c r="H37" i="54"/>
  <c r="G447" i="57"/>
  <c r="G447" i="50"/>
  <c r="G365" i="55"/>
  <c r="H365" i="59"/>
  <c r="G447" i="56"/>
  <c r="H201" i="50"/>
  <c r="G201" i="52"/>
  <c r="I529" i="54"/>
  <c r="I119" i="56"/>
  <c r="H365" i="58"/>
  <c r="G119" i="56"/>
  <c r="I365" i="52"/>
  <c r="I447" i="50"/>
  <c r="H119" i="52"/>
  <c r="G529" i="58"/>
  <c r="G447" i="51"/>
  <c r="G37" i="56"/>
  <c r="I37" i="51"/>
  <c r="G119" i="55"/>
  <c r="I283" i="53"/>
  <c r="I37" i="54"/>
  <c r="G529" i="53"/>
  <c r="I283" i="54"/>
  <c r="H529" i="57"/>
  <c r="H201" i="51"/>
  <c r="I283" i="50"/>
  <c r="H365" i="51"/>
  <c r="H283" i="59"/>
  <c r="I37" i="57"/>
  <c r="G283" i="52"/>
  <c r="I119" i="54"/>
  <c r="H37" i="50"/>
  <c r="H365" i="56"/>
  <c r="H529" i="56"/>
  <c r="I37" i="59"/>
  <c r="G119" i="52"/>
  <c r="I37" i="58"/>
  <c r="I283" i="59"/>
  <c r="I119" i="51"/>
  <c r="I529" i="57"/>
  <c r="G283" i="57"/>
  <c r="I529" i="55"/>
  <c r="G365" i="58"/>
  <c r="I201" i="59"/>
  <c r="H119" i="54"/>
  <c r="I201" i="52"/>
  <c r="G447" i="55"/>
  <c r="H37" i="55"/>
  <c r="H365" i="50"/>
  <c r="G365" i="53"/>
  <c r="G201" i="51"/>
  <c r="I37" i="53"/>
  <c r="H447" i="56"/>
  <c r="H365" i="55"/>
  <c r="I529" i="53"/>
  <c r="G201" i="57"/>
  <c r="H283" i="52"/>
  <c r="G119" i="53"/>
  <c r="I529" i="56"/>
  <c r="I201" i="57"/>
  <c r="I447" i="51"/>
  <c r="G283" i="50"/>
  <c r="I201" i="50"/>
  <c r="H529" i="58"/>
  <c r="G201" i="56"/>
  <c r="G529" i="51"/>
  <c r="I201" i="51"/>
  <c r="G37" i="54"/>
  <c r="H119" i="57"/>
  <c r="G365" i="50"/>
  <c r="H529" i="55"/>
  <c r="H447" i="58"/>
  <c r="G201" i="58"/>
  <c r="G365" i="57"/>
  <c r="I37" i="52"/>
  <c r="H365" i="53"/>
  <c r="G201" i="50"/>
  <c r="G447" i="52"/>
  <c r="H283" i="53"/>
  <c r="I447" i="59"/>
  <c r="I447" i="54"/>
  <c r="H283" i="56"/>
  <c r="G447" i="58"/>
  <c r="H119" i="51"/>
  <c r="H447" i="50"/>
  <c r="H365" i="54"/>
  <c r="I119" i="58"/>
  <c r="G37" i="52"/>
  <c r="I365" i="51"/>
  <c r="H283" i="54"/>
  <c r="H119" i="55"/>
  <c r="I119" i="52"/>
  <c r="G37" i="53"/>
  <c r="I283" i="55"/>
  <c r="I447" i="55"/>
  <c r="I447" i="53"/>
  <c r="I365" i="56"/>
  <c r="I365" i="53"/>
  <c r="G529" i="59"/>
  <c r="H283" i="50"/>
  <c r="G119" i="59"/>
  <c r="G283" i="54"/>
  <c r="G201" i="55"/>
  <c r="G283" i="58"/>
  <c r="H201" i="52"/>
  <c r="H452" i="56"/>
  <c r="I370" i="55"/>
  <c r="H452" i="51"/>
  <c r="G42" i="56"/>
  <c r="H534" i="52"/>
  <c r="H452" i="52"/>
  <c r="H288" i="50"/>
  <c r="H206" i="58"/>
  <c r="G206" i="51"/>
  <c r="G534" i="55"/>
  <c r="G124" i="57"/>
  <c r="G124" i="58"/>
  <c r="G42" i="57"/>
  <c r="I42" i="54"/>
  <c r="G288" i="59"/>
  <c r="H42" i="53"/>
  <c r="H124" i="51"/>
  <c r="G370" i="52"/>
  <c r="G452" i="52"/>
  <c r="I42" i="52"/>
  <c r="G534" i="50"/>
  <c r="I534" i="50"/>
  <c r="G452" i="55"/>
  <c r="I452" i="53"/>
  <c r="G534" i="59"/>
  <c r="I452" i="54"/>
  <c r="I124" i="53"/>
  <c r="I124" i="57"/>
  <c r="I124" i="55"/>
  <c r="I206" i="51"/>
  <c r="G534" i="57"/>
  <c r="H534" i="56"/>
  <c r="G288" i="58"/>
  <c r="G124" i="51"/>
  <c r="H534" i="50"/>
  <c r="H534" i="53"/>
  <c r="I534" i="52"/>
  <c r="G452" i="54"/>
  <c r="I370" i="51"/>
  <c r="I452" i="59"/>
  <c r="H370" i="57"/>
  <c r="I452" i="51"/>
  <c r="H42" i="58"/>
  <c r="H288" i="56"/>
  <c r="H206" i="50"/>
  <c r="G124" i="50"/>
  <c r="I288" i="50"/>
  <c r="I370" i="57"/>
  <c r="G370" i="59"/>
  <c r="I206" i="50"/>
  <c r="H42" i="55"/>
  <c r="H288" i="59"/>
  <c r="H206" i="51"/>
  <c r="G370" i="57"/>
  <c r="G206" i="56"/>
  <c r="H288" i="52"/>
  <c r="H42" i="57"/>
  <c r="H534" i="51"/>
  <c r="G124" i="59"/>
  <c r="I124" i="54"/>
  <c r="I206" i="54"/>
  <c r="G534" i="54"/>
  <c r="H534" i="58"/>
  <c r="H534" i="54"/>
  <c r="H42" i="59"/>
  <c r="I452" i="52"/>
  <c r="I124" i="51"/>
  <c r="G534" i="52"/>
  <c r="I534" i="56"/>
  <c r="G370" i="58"/>
  <c r="H42" i="51"/>
  <c r="H206" i="54"/>
  <c r="H206" i="59"/>
  <c r="H124" i="58"/>
  <c r="G124" i="56"/>
  <c r="H452" i="59"/>
  <c r="G42" i="55"/>
  <c r="G42" i="59"/>
  <c r="G288" i="51"/>
  <c r="I452" i="56"/>
  <c r="I534" i="54"/>
  <c r="H124" i="55"/>
  <c r="H206" i="55"/>
  <c r="I534" i="58"/>
  <c r="H288" i="55"/>
  <c r="G534" i="53"/>
  <c r="G206" i="59"/>
  <c r="G206" i="53"/>
  <c r="G206" i="55"/>
  <c r="H452" i="54"/>
  <c r="H124" i="50"/>
  <c r="G288" i="52"/>
  <c r="H288" i="57"/>
  <c r="G370" i="54"/>
  <c r="I206" i="58"/>
  <c r="G42" i="54"/>
  <c r="I42" i="55"/>
  <c r="I288" i="58"/>
  <c r="H534" i="59"/>
  <c r="G534" i="51"/>
  <c r="H534" i="57"/>
  <c r="G206" i="52"/>
  <c r="H370" i="55"/>
  <c r="I370" i="53"/>
  <c r="H452" i="57"/>
  <c r="H370" i="51"/>
  <c r="I370" i="58"/>
  <c r="I370" i="59"/>
  <c r="G452" i="57"/>
  <c r="H124" i="53"/>
  <c r="H452" i="53"/>
  <c r="G288" i="53"/>
  <c r="I206" i="55"/>
  <c r="H42" i="50"/>
  <c r="H370" i="52"/>
  <c r="G288" i="55"/>
  <c r="I534" i="57"/>
  <c r="I288" i="56"/>
  <c r="I534" i="59"/>
  <c r="I206" i="53"/>
  <c r="H534" i="55"/>
  <c r="I534" i="55"/>
  <c r="H370" i="58"/>
  <c r="I534" i="53"/>
  <c r="I288" i="59"/>
  <c r="H288" i="58"/>
  <c r="I370" i="56"/>
  <c r="I370" i="52"/>
  <c r="G42" i="51"/>
  <c r="I124" i="50"/>
  <c r="G288" i="56"/>
  <c r="H288" i="54"/>
  <c r="I452" i="50"/>
  <c r="G452" i="51"/>
  <c r="H206" i="56"/>
  <c r="H124" i="59"/>
  <c r="G42" i="53"/>
  <c r="G206" i="57"/>
  <c r="G206" i="58"/>
  <c r="G288" i="54"/>
  <c r="G452" i="58"/>
  <c r="I288" i="54"/>
  <c r="G124" i="53"/>
  <c r="H206" i="52"/>
  <c r="H452" i="50"/>
  <c r="H370" i="54"/>
  <c r="I42" i="57"/>
  <c r="H370" i="59"/>
  <c r="I452" i="55"/>
  <c r="G370" i="56"/>
  <c r="H452" i="55"/>
  <c r="I42" i="51"/>
  <c r="H124" i="56"/>
  <c r="I288" i="51"/>
  <c r="G534" i="58"/>
  <c r="H288" i="51"/>
  <c r="G42" i="52"/>
  <c r="I370" i="54"/>
  <c r="I42" i="50"/>
  <c r="H288" i="53"/>
  <c r="I370" i="50"/>
  <c r="H452" i="58"/>
  <c r="I124" i="56"/>
  <c r="G370" i="55"/>
  <c r="H370" i="50"/>
  <c r="G206" i="54"/>
  <c r="G452" i="53"/>
  <c r="G206" i="50"/>
  <c r="I452" i="58"/>
  <c r="H206" i="53"/>
  <c r="I42" i="56"/>
  <c r="I206" i="57"/>
  <c r="I206" i="52"/>
  <c r="I288" i="52"/>
  <c r="G42" i="50"/>
  <c r="G288" i="57"/>
  <c r="I288" i="53"/>
  <c r="H42" i="52"/>
  <c r="G370" i="50"/>
  <c r="G452" i="59"/>
  <c r="H124" i="54"/>
  <c r="H124" i="52"/>
  <c r="H370" i="53"/>
  <c r="H124" i="57"/>
  <c r="I42" i="59"/>
  <c r="G534" i="56"/>
  <c r="H206" i="57"/>
  <c r="G42" i="58"/>
  <c r="G124" i="55"/>
  <c r="G370" i="53"/>
  <c r="H42" i="56"/>
  <c r="I206" i="56"/>
  <c r="G124" i="54"/>
  <c r="G124" i="52"/>
  <c r="H370" i="56"/>
  <c r="I124" i="58"/>
  <c r="I42" i="53"/>
  <c r="I288" i="55"/>
  <c r="I124" i="52"/>
  <c r="I42" i="58"/>
  <c r="I534" i="51"/>
  <c r="I288" i="57"/>
  <c r="I124" i="59"/>
  <c r="H42" i="54"/>
  <c r="I452" i="57"/>
  <c r="I206" i="59"/>
  <c r="G452" i="56"/>
  <c r="G452" i="50"/>
  <c r="G370" i="51"/>
  <c r="G288" i="50"/>
  <c r="I284" i="55"/>
  <c r="H448" i="53"/>
  <c r="H38" i="55"/>
  <c r="I366" i="56"/>
  <c r="G366" i="53"/>
  <c r="H448" i="59"/>
  <c r="H120" i="51"/>
  <c r="G530" i="57"/>
  <c r="I202" i="59"/>
  <c r="G38" i="55"/>
  <c r="G284" i="59"/>
  <c r="I530" i="56"/>
  <c r="H120" i="55"/>
  <c r="H120" i="56"/>
  <c r="G38" i="59"/>
  <c r="I530" i="58"/>
  <c r="I366" i="51"/>
  <c r="I38" i="59"/>
  <c r="G38" i="53"/>
  <c r="I120" i="52"/>
  <c r="I202" i="56"/>
  <c r="H202" i="54"/>
  <c r="H366" i="57"/>
  <c r="I202" i="55"/>
  <c r="H38" i="52"/>
  <c r="I284" i="56"/>
  <c r="G202" i="54"/>
  <c r="H38" i="50"/>
  <c r="H530" i="55"/>
  <c r="I366" i="57"/>
  <c r="I448" i="59"/>
  <c r="G38" i="54"/>
  <c r="H366" i="56"/>
  <c r="H38" i="57"/>
  <c r="G366" i="56"/>
  <c r="I530" i="50"/>
  <c r="H366" i="54"/>
  <c r="I202" i="54"/>
  <c r="I202" i="52"/>
  <c r="I120" i="55"/>
  <c r="G284" i="57"/>
  <c r="H284" i="52"/>
  <c r="G530" i="50"/>
  <c r="G284" i="50"/>
  <c r="G120" i="51"/>
  <c r="H284" i="56"/>
  <c r="G366" i="52"/>
  <c r="I202" i="51"/>
  <c r="H530" i="52"/>
  <c r="G202" i="58"/>
  <c r="I202" i="53"/>
  <c r="I366" i="58"/>
  <c r="H366" i="52"/>
  <c r="H366" i="50"/>
  <c r="H530" i="58"/>
  <c r="I366" i="59"/>
  <c r="H448" i="54"/>
  <c r="I284" i="59"/>
  <c r="H120" i="52"/>
  <c r="G530" i="54"/>
  <c r="I448" i="52"/>
  <c r="H38" i="53"/>
  <c r="G448" i="59"/>
  <c r="G120" i="50"/>
  <c r="I530" i="55"/>
  <c r="G448" i="56"/>
  <c r="H284" i="53"/>
  <c r="G120" i="58"/>
  <c r="G284" i="55"/>
  <c r="I120" i="57"/>
  <c r="H120" i="50"/>
  <c r="G38" i="50"/>
  <c r="G530" i="53"/>
  <c r="I38" i="54"/>
  <c r="G38" i="51"/>
  <c r="I202" i="50"/>
  <c r="G530" i="58"/>
  <c r="H366" i="55"/>
  <c r="H202" i="51"/>
  <c r="G284" i="53"/>
  <c r="G530" i="59"/>
  <c r="I120" i="53"/>
  <c r="H284" i="57"/>
  <c r="G38" i="56"/>
  <c r="I530" i="59"/>
  <c r="G366" i="58"/>
  <c r="I284" i="52"/>
  <c r="I38" i="50"/>
  <c r="H120" i="57"/>
  <c r="I448" i="57"/>
  <c r="I284" i="54"/>
  <c r="I38" i="55"/>
  <c r="G530" i="52"/>
  <c r="H284" i="50"/>
  <c r="I366" i="55"/>
  <c r="G120" i="59"/>
  <c r="G202" i="51"/>
  <c r="I284" i="51"/>
  <c r="G530" i="51"/>
  <c r="G202" i="55"/>
  <c r="G448" i="57"/>
  <c r="H366" i="53"/>
  <c r="H120" i="54"/>
  <c r="H448" i="56"/>
  <c r="H38" i="58"/>
  <c r="I366" i="53"/>
  <c r="H284" i="54"/>
  <c r="G448" i="52"/>
  <c r="I38" i="57"/>
  <c r="G448" i="54"/>
  <c r="H284" i="59"/>
  <c r="H120" i="59"/>
  <c r="G284" i="52"/>
  <c r="H448" i="58"/>
  <c r="I530" i="54"/>
  <c r="H38" i="56"/>
  <c r="I448" i="58"/>
  <c r="G366" i="50"/>
  <c r="H530" i="53"/>
  <c r="G530" i="56"/>
  <c r="I530" i="57"/>
  <c r="H202" i="53"/>
  <c r="I448" i="54"/>
  <c r="G120" i="57"/>
  <c r="H284" i="58"/>
  <c r="H284" i="51"/>
  <c r="I284" i="50"/>
  <c r="G366" i="55"/>
  <c r="G38" i="58"/>
  <c r="G530" i="55"/>
  <c r="I202" i="58"/>
  <c r="H202" i="50"/>
  <c r="I530" i="52"/>
  <c r="H448" i="57"/>
  <c r="G448" i="50"/>
  <c r="I38" i="56"/>
  <c r="H448" i="51"/>
  <c r="G366" i="59"/>
  <c r="G202" i="52"/>
  <c r="G284" i="56"/>
  <c r="I120" i="56"/>
  <c r="H530" i="54"/>
  <c r="G202" i="56"/>
  <c r="H38" i="59"/>
  <c r="H366" i="59"/>
  <c r="I284" i="57"/>
  <c r="H448" i="55"/>
  <c r="H530" i="57"/>
  <c r="I530" i="53"/>
  <c r="I284" i="53"/>
  <c r="I120" i="51"/>
  <c r="G284" i="58"/>
  <c r="H120" i="58"/>
  <c r="G38" i="52"/>
  <c r="G38" i="57"/>
  <c r="H530" i="50"/>
  <c r="H530" i="56"/>
  <c r="G448" i="55"/>
  <c r="H120" i="53"/>
  <c r="G284" i="51"/>
  <c r="G366" i="57"/>
  <c r="G120" i="53"/>
  <c r="G120" i="52"/>
  <c r="H202" i="57"/>
  <c r="I284" i="58"/>
  <c r="I38" i="51"/>
  <c r="H202" i="52"/>
  <c r="H366" i="58"/>
  <c r="G366" i="51"/>
  <c r="H38" i="54"/>
  <c r="H202" i="56"/>
  <c r="G284" i="54"/>
  <c r="I120" i="50"/>
  <c r="H366" i="51"/>
  <c r="G120" i="56"/>
  <c r="I448" i="50"/>
  <c r="I120" i="58"/>
  <c r="G448" i="53"/>
  <c r="I448" i="53"/>
  <c r="G448" i="58"/>
  <c r="I120" i="59"/>
  <c r="H38" i="51"/>
  <c r="G120" i="55"/>
  <c r="I120" i="54"/>
  <c r="G366" i="54"/>
  <c r="I38" i="53"/>
  <c r="H448" i="52"/>
  <c r="I366" i="54"/>
  <c r="I366" i="52"/>
  <c r="G202" i="50"/>
  <c r="H530" i="59"/>
  <c r="G120" i="54"/>
  <c r="H202" i="55"/>
  <c r="H530" i="51"/>
  <c r="I366" i="50"/>
  <c r="H284" i="55"/>
  <c r="G202" i="59"/>
  <c r="I448" i="55"/>
  <c r="G202" i="53"/>
  <c r="H202" i="59"/>
  <c r="H448" i="50"/>
  <c r="I530" i="51"/>
  <c r="I448" i="56"/>
  <c r="G448" i="51"/>
  <c r="I202" i="57"/>
  <c r="H202" i="58"/>
  <c r="I38" i="58"/>
  <c r="G202" i="57"/>
  <c r="I448" i="51"/>
  <c r="I38" i="52"/>
  <c r="I289" i="58"/>
  <c r="H371" i="59"/>
  <c r="H371" i="55"/>
  <c r="H207" i="55"/>
  <c r="I371" i="54"/>
  <c r="G207" i="54"/>
  <c r="H453" i="52"/>
  <c r="I453" i="57"/>
  <c r="H453" i="51"/>
  <c r="I289" i="56"/>
  <c r="G289" i="51"/>
  <c r="I535" i="53"/>
  <c r="G453" i="57"/>
  <c r="G125" i="51"/>
  <c r="G453" i="54"/>
  <c r="G125" i="53"/>
  <c r="I535" i="57"/>
  <c r="I371" i="55"/>
  <c r="G535" i="56"/>
  <c r="G207" i="53"/>
  <c r="H43" i="58"/>
  <c r="H125" i="50"/>
  <c r="I43" i="53"/>
  <c r="H535" i="56"/>
  <c r="H371" i="51"/>
  <c r="I371" i="56"/>
  <c r="I43" i="50"/>
  <c r="I207" i="53"/>
  <c r="G207" i="50"/>
  <c r="H43" i="56"/>
  <c r="G207" i="55"/>
  <c r="H371" i="52"/>
  <c r="I453" i="51"/>
  <c r="I453" i="59"/>
  <c r="I43" i="58"/>
  <c r="G125" i="59"/>
  <c r="G43" i="56"/>
  <c r="G43" i="57"/>
  <c r="G535" i="51"/>
  <c r="I535" i="54"/>
  <c r="I289" i="54"/>
  <c r="I43" i="57"/>
  <c r="H453" i="55"/>
  <c r="I371" i="57"/>
  <c r="G125" i="55"/>
  <c r="H453" i="59"/>
  <c r="G453" i="53"/>
  <c r="H207" i="52"/>
  <c r="H535" i="52"/>
  <c r="H125" i="54"/>
  <c r="I43" i="59"/>
  <c r="G43" i="59"/>
  <c r="G289" i="55"/>
  <c r="G125" i="52"/>
  <c r="H371" i="56"/>
  <c r="G289" i="57"/>
  <c r="H453" i="56"/>
  <c r="I289" i="51"/>
  <c r="H43" i="51"/>
  <c r="H207" i="53"/>
  <c r="I453" i="52"/>
  <c r="I207" i="51"/>
  <c r="H535" i="58"/>
  <c r="G535" i="58"/>
  <c r="I535" i="51"/>
  <c r="G125" i="54"/>
  <c r="G535" i="57"/>
  <c r="I453" i="50"/>
  <c r="I371" i="52"/>
  <c r="G289" i="59"/>
  <c r="G453" i="56"/>
  <c r="G207" i="52"/>
  <c r="G289" i="52"/>
  <c r="I207" i="54"/>
  <c r="G125" i="56"/>
  <c r="H371" i="57"/>
  <c r="H453" i="53"/>
  <c r="H207" i="58"/>
  <c r="I535" i="50"/>
  <c r="G43" i="50"/>
  <c r="G535" i="53"/>
  <c r="G371" i="55"/>
  <c r="G371" i="52"/>
  <c r="H371" i="50"/>
  <c r="G371" i="50"/>
  <c r="G43" i="53"/>
  <c r="I453" i="54"/>
  <c r="G453" i="52"/>
  <c r="G453" i="51"/>
  <c r="H289" i="59"/>
  <c r="I125" i="51"/>
  <c r="I453" i="53"/>
  <c r="G43" i="51"/>
  <c r="G535" i="59"/>
  <c r="H535" i="53"/>
  <c r="H453" i="50"/>
  <c r="I207" i="57"/>
  <c r="H43" i="57"/>
  <c r="G207" i="51"/>
  <c r="I125" i="59"/>
  <c r="I289" i="57"/>
  <c r="G125" i="57"/>
  <c r="H535" i="54"/>
  <c r="G43" i="58"/>
  <c r="I289" i="52"/>
  <c r="I207" i="59"/>
  <c r="I371" i="59"/>
  <c r="G371" i="58"/>
  <c r="G453" i="50"/>
  <c r="H289" i="57"/>
  <c r="I289" i="59"/>
  <c r="G43" i="52"/>
  <c r="H43" i="53"/>
  <c r="H43" i="50"/>
  <c r="G207" i="58"/>
  <c r="G125" i="58"/>
  <c r="I535" i="58"/>
  <c r="I125" i="56"/>
  <c r="G289" i="58"/>
  <c r="G453" i="55"/>
  <c r="H125" i="58"/>
  <c r="H535" i="50"/>
  <c r="H43" i="52"/>
  <c r="H43" i="54"/>
  <c r="H453" i="54"/>
  <c r="I207" i="50"/>
  <c r="H289" i="55"/>
  <c r="G535" i="54"/>
  <c r="H125" i="56"/>
  <c r="G371" i="53"/>
  <c r="G371" i="54"/>
  <c r="I125" i="54"/>
  <c r="I207" i="55"/>
  <c r="I535" i="59"/>
  <c r="G371" i="51"/>
  <c r="G371" i="57"/>
  <c r="H207" i="59"/>
  <c r="H371" i="58"/>
  <c r="G371" i="59"/>
  <c r="G289" i="54"/>
  <c r="G43" i="54"/>
  <c r="I535" i="52"/>
  <c r="I125" i="58"/>
  <c r="I371" i="51"/>
  <c r="I371" i="50"/>
  <c r="I289" i="53"/>
  <c r="I43" i="52"/>
  <c r="H289" i="58"/>
  <c r="H125" i="59"/>
  <c r="H535" i="51"/>
  <c r="H289" i="52"/>
  <c r="G125" i="50"/>
  <c r="H125" i="52"/>
  <c r="H207" i="51"/>
  <c r="G535" i="50"/>
  <c r="G207" i="59"/>
  <c r="I125" i="57"/>
  <c r="I43" i="55"/>
  <c r="H125" i="57"/>
  <c r="H207" i="56"/>
  <c r="H371" i="54"/>
  <c r="G289" i="56"/>
  <c r="H535" i="57"/>
  <c r="G453" i="58"/>
  <c r="H289" i="50"/>
  <c r="H289" i="54"/>
  <c r="I535" i="55"/>
  <c r="H289" i="53"/>
  <c r="I125" i="53"/>
  <c r="G207" i="57"/>
  <c r="I289" i="55"/>
  <c r="G207" i="56"/>
  <c r="H125" i="53"/>
  <c r="I371" i="58"/>
  <c r="H453" i="58"/>
  <c r="I535" i="56"/>
  <c r="I453" i="56"/>
  <c r="G371" i="56"/>
  <c r="H125" i="51"/>
  <c r="H207" i="54"/>
  <c r="I125" i="50"/>
  <c r="I125" i="52"/>
  <c r="I207" i="58"/>
  <c r="I453" i="55"/>
  <c r="H289" i="51"/>
  <c r="G289" i="53"/>
  <c r="I43" i="51"/>
  <c r="G43" i="55"/>
  <c r="G535" i="55"/>
  <c r="H453" i="57"/>
  <c r="H125" i="55"/>
  <c r="G453" i="59"/>
  <c r="I43" i="54"/>
  <c r="H535" i="55"/>
  <c r="H371" i="53"/>
  <c r="H535" i="59"/>
  <c r="I125" i="55"/>
  <c r="I453" i="58"/>
  <c r="I289" i="50"/>
  <c r="G535" i="52"/>
  <c r="H289" i="56"/>
  <c r="I371" i="53"/>
  <c r="H207" i="57"/>
  <c r="I207" i="52"/>
  <c r="I43" i="56"/>
  <c r="H43" i="59"/>
  <c r="I207" i="56"/>
  <c r="H43" i="55"/>
  <c r="H207" i="50"/>
  <c r="G289" i="50"/>
  <c r="G48" i="50"/>
  <c r="H48" i="52"/>
  <c r="H212" i="57"/>
  <c r="G294" i="55"/>
  <c r="G130" i="52"/>
  <c r="H540" i="53"/>
  <c r="H212" i="50"/>
  <c r="G130" i="53"/>
  <c r="G48" i="52"/>
  <c r="I130" i="56"/>
  <c r="I48" i="59"/>
  <c r="H540" i="59"/>
  <c r="H48" i="50"/>
  <c r="I212" i="50"/>
  <c r="I540" i="55"/>
  <c r="H376" i="51"/>
  <c r="G376" i="58"/>
  <c r="I376" i="56"/>
  <c r="G48" i="51"/>
  <c r="I130" i="53"/>
  <c r="H48" i="53"/>
  <c r="G458" i="59"/>
  <c r="I294" i="56"/>
  <c r="I130" i="54"/>
  <c r="I48" i="58"/>
  <c r="I376" i="55"/>
  <c r="G294" i="56"/>
  <c r="I376" i="51"/>
  <c r="I212" i="53"/>
  <c r="H376" i="52"/>
  <c r="H294" i="50"/>
  <c r="G294" i="52"/>
  <c r="H540" i="57"/>
  <c r="G48" i="53"/>
  <c r="I458" i="55"/>
  <c r="G540" i="54"/>
  <c r="I212" i="55"/>
  <c r="H376" i="58"/>
  <c r="G540" i="56"/>
  <c r="G376" i="53"/>
  <c r="H212" i="58"/>
  <c r="I212" i="52"/>
  <c r="G212" i="58"/>
  <c r="H540" i="54"/>
  <c r="I294" i="50"/>
  <c r="I294" i="57"/>
  <c r="H458" i="50"/>
  <c r="H48" i="59"/>
  <c r="G212" i="57"/>
  <c r="I294" i="55"/>
  <c r="H48" i="51"/>
  <c r="I48" i="55"/>
  <c r="H294" i="58"/>
  <c r="I294" i="53"/>
  <c r="G130" i="54"/>
  <c r="G48" i="55"/>
  <c r="I212" i="56"/>
  <c r="H48" i="57"/>
  <c r="I48" i="54"/>
  <c r="I130" i="58"/>
  <c r="I376" i="58"/>
  <c r="G48" i="59"/>
  <c r="I48" i="51"/>
  <c r="H212" i="59"/>
  <c r="G130" i="57"/>
  <c r="G540" i="52"/>
  <c r="H294" i="59"/>
  <c r="G376" i="55"/>
  <c r="H376" i="59"/>
  <c r="H376" i="54"/>
  <c r="G130" i="51"/>
  <c r="I130" i="59"/>
  <c r="I540" i="59"/>
  <c r="G294" i="53"/>
  <c r="H458" i="53"/>
  <c r="H130" i="52"/>
  <c r="I540" i="51"/>
  <c r="I130" i="55"/>
  <c r="G376" i="50"/>
  <c r="I130" i="51"/>
  <c r="G540" i="50"/>
  <c r="G458" i="53"/>
  <c r="I540" i="53"/>
  <c r="H376" i="57"/>
  <c r="I458" i="52"/>
  <c r="I376" i="59"/>
  <c r="H294" i="52"/>
  <c r="H294" i="54"/>
  <c r="G212" i="59"/>
  <c r="G212" i="51"/>
  <c r="G212" i="54"/>
  <c r="I294" i="54"/>
  <c r="I458" i="59"/>
  <c r="I376" i="54"/>
  <c r="G48" i="58"/>
  <c r="G376" i="56"/>
  <c r="I540" i="58"/>
  <c r="I130" i="57"/>
  <c r="G294" i="50"/>
  <c r="H540" i="56"/>
  <c r="H130" i="59"/>
  <c r="I212" i="58"/>
  <c r="I376" i="57"/>
  <c r="H294" i="55"/>
  <c r="G212" i="52"/>
  <c r="H130" i="50"/>
  <c r="G458" i="50"/>
  <c r="I212" i="59"/>
  <c r="G212" i="53"/>
  <c r="H130" i="58"/>
  <c r="I458" i="53"/>
  <c r="G130" i="55"/>
  <c r="I458" i="54"/>
  <c r="I130" i="50"/>
  <c r="I458" i="56"/>
  <c r="H48" i="55"/>
  <c r="G540" i="58"/>
  <c r="G212" i="50"/>
  <c r="H294" i="53"/>
  <c r="G130" i="56"/>
  <c r="I458" i="58"/>
  <c r="H130" i="55"/>
  <c r="G48" i="56"/>
  <c r="G376" i="52"/>
  <c r="I540" i="50"/>
  <c r="G458" i="52"/>
  <c r="I458" i="57"/>
  <c r="G540" i="57"/>
  <c r="G458" i="56"/>
  <c r="H458" i="55"/>
  <c r="H48" i="54"/>
  <c r="G294" i="59"/>
  <c r="I376" i="52"/>
  <c r="G458" i="57"/>
  <c r="H212" i="52"/>
  <c r="G540" i="55"/>
  <c r="G540" i="53"/>
  <c r="I376" i="53"/>
  <c r="I48" i="56"/>
  <c r="H212" i="54"/>
  <c r="H212" i="51"/>
  <c r="G458" i="55"/>
  <c r="G294" i="58"/>
  <c r="I458" i="50"/>
  <c r="G294" i="51"/>
  <c r="H212" i="56"/>
  <c r="I540" i="52"/>
  <c r="I458" i="51"/>
  <c r="H294" i="57"/>
  <c r="G458" i="54"/>
  <c r="H294" i="51"/>
  <c r="I212" i="54"/>
  <c r="G376" i="54"/>
  <c r="G212" i="55"/>
  <c r="H376" i="55"/>
  <c r="H540" i="58"/>
  <c r="G376" i="59"/>
  <c r="I48" i="57"/>
  <c r="I294" i="58"/>
  <c r="H540" i="51"/>
  <c r="H458" i="57"/>
  <c r="H212" i="53"/>
  <c r="H458" i="58"/>
  <c r="G130" i="50"/>
  <c r="H458" i="51"/>
  <c r="H48" i="56"/>
  <c r="G540" i="51"/>
  <c r="G294" i="57"/>
  <c r="G130" i="58"/>
  <c r="H376" i="50"/>
  <c r="H540" i="50"/>
  <c r="H540" i="55"/>
  <c r="I130" i="52"/>
  <c r="I212" i="51"/>
  <c r="H130" i="51"/>
  <c r="G212" i="56"/>
  <c r="G294" i="54"/>
  <c r="I376" i="50"/>
  <c r="H48" i="58"/>
  <c r="I540" i="57"/>
  <c r="I212" i="57"/>
  <c r="I294" i="52"/>
  <c r="H458" i="52"/>
  <c r="I48" i="52"/>
  <c r="I48" i="50"/>
  <c r="H130" i="56"/>
  <c r="I294" i="51"/>
  <c r="H376" i="56"/>
  <c r="H130" i="53"/>
  <c r="H294" i="56"/>
  <c r="H212" i="55"/>
  <c r="I294" i="59"/>
  <c r="G376" i="57"/>
  <c r="G48" i="54"/>
  <c r="G458" i="58"/>
  <c r="H458" i="59"/>
  <c r="G130" i="59"/>
  <c r="H458" i="54"/>
  <c r="H540" i="52"/>
  <c r="I540" i="54"/>
  <c r="H376" i="53"/>
  <c r="G458" i="51"/>
  <c r="G540" i="59"/>
  <c r="G376" i="51"/>
  <c r="I540" i="56"/>
  <c r="I48" i="53"/>
  <c r="G48" i="57"/>
  <c r="H458" i="56"/>
  <c r="H130" i="54"/>
  <c r="H130" i="57"/>
  <c r="I215" i="59"/>
  <c r="H461" i="55"/>
  <c r="I379" i="52"/>
  <c r="H51" i="57"/>
  <c r="I297" i="57"/>
  <c r="H461" i="51"/>
  <c r="G51" i="56"/>
  <c r="H51" i="50"/>
  <c r="G379" i="54"/>
  <c r="I133" i="59"/>
  <c r="H297" i="53"/>
  <c r="I51" i="54"/>
  <c r="I543" i="52"/>
  <c r="G51" i="51"/>
  <c r="G461" i="51"/>
  <c r="G215" i="56"/>
  <c r="I51" i="53"/>
  <c r="G133" i="50"/>
  <c r="I461" i="52"/>
  <c r="G461" i="56"/>
  <c r="H543" i="57"/>
  <c r="I133" i="51"/>
  <c r="H379" i="59"/>
  <c r="I215" i="53"/>
  <c r="H461" i="56"/>
  <c r="I51" i="51"/>
  <c r="G297" i="52"/>
  <c r="H215" i="54"/>
  <c r="I379" i="56"/>
  <c r="H215" i="52"/>
  <c r="H297" i="50"/>
  <c r="I379" i="50"/>
  <c r="I215" i="57"/>
  <c r="I297" i="53"/>
  <c r="G215" i="54"/>
  <c r="I133" i="52"/>
  <c r="G297" i="53"/>
  <c r="G543" i="58"/>
  <c r="G543" i="51"/>
  <c r="H461" i="50"/>
  <c r="I461" i="51"/>
  <c r="G461" i="58"/>
  <c r="H379" i="52"/>
  <c r="H297" i="57"/>
  <c r="H215" i="56"/>
  <c r="G543" i="54"/>
  <c r="H379" i="54"/>
  <c r="G215" i="53"/>
  <c r="I215" i="54"/>
  <c r="I543" i="50"/>
  <c r="I133" i="53"/>
  <c r="G297" i="59"/>
  <c r="G543" i="50"/>
  <c r="G133" i="52"/>
  <c r="G379" i="57"/>
  <c r="G297" i="50"/>
  <c r="H543" i="55"/>
  <c r="H51" i="55"/>
  <c r="G51" i="57"/>
  <c r="G215" i="57"/>
  <c r="H379" i="56"/>
  <c r="G461" i="50"/>
  <c r="G461" i="57"/>
  <c r="H461" i="52"/>
  <c r="H379" i="51"/>
  <c r="H215" i="55"/>
  <c r="I297" i="55"/>
  <c r="H543" i="54"/>
  <c r="I461" i="59"/>
  <c r="H379" i="53"/>
  <c r="G51" i="50"/>
  <c r="H215" i="57"/>
  <c r="G461" i="53"/>
  <c r="G461" i="55"/>
  <c r="I379" i="53"/>
  <c r="I379" i="54"/>
  <c r="I461" i="50"/>
  <c r="H133" i="57"/>
  <c r="H461" i="59"/>
  <c r="I51" i="56"/>
  <c r="H51" i="58"/>
  <c r="G297" i="56"/>
  <c r="H133" i="50"/>
  <c r="H51" i="53"/>
  <c r="I297" i="59"/>
  <c r="G297" i="54"/>
  <c r="I461" i="53"/>
  <c r="G297" i="51"/>
  <c r="H215" i="53"/>
  <c r="H379" i="55"/>
  <c r="H379" i="58"/>
  <c r="I543" i="57"/>
  <c r="I215" i="55"/>
  <c r="G215" i="52"/>
  <c r="G461" i="52"/>
  <c r="H543" i="56"/>
  <c r="G133" i="54"/>
  <c r="I51" i="55"/>
  <c r="H133" i="59"/>
  <c r="I297" i="52"/>
  <c r="H297" i="54"/>
  <c r="G133" i="58"/>
  <c r="I297" i="56"/>
  <c r="H543" i="51"/>
  <c r="I461" i="58"/>
  <c r="H297" i="55"/>
  <c r="I379" i="59"/>
  <c r="H215" i="51"/>
  <c r="I133" i="54"/>
  <c r="G133" i="57"/>
  <c r="G215" i="59"/>
  <c r="H297" i="58"/>
  <c r="G379" i="55"/>
  <c r="I215" i="52"/>
  <c r="G133" i="56"/>
  <c r="G297" i="55"/>
  <c r="H297" i="59"/>
  <c r="I51" i="58"/>
  <c r="G543" i="59"/>
  <c r="G461" i="59"/>
  <c r="I51" i="59"/>
  <c r="I51" i="52"/>
  <c r="G133" i="51"/>
  <c r="H215" i="58"/>
  <c r="H215" i="59"/>
  <c r="I215" i="50"/>
  <c r="H461" i="58"/>
  <c r="G543" i="55"/>
  <c r="I461" i="56"/>
  <c r="H297" i="51"/>
  <c r="G297" i="58"/>
  <c r="I215" i="56"/>
  <c r="G215" i="50"/>
  <c r="H51" i="56"/>
  <c r="G51" i="58"/>
  <c r="H543" i="52"/>
  <c r="G297" i="57"/>
  <c r="H297" i="56"/>
  <c r="G133" i="55"/>
  <c r="G51" i="54"/>
  <c r="G379" i="56"/>
  <c r="G379" i="53"/>
  <c r="I133" i="57"/>
  <c r="G379" i="51"/>
  <c r="H51" i="51"/>
  <c r="H543" i="58"/>
  <c r="H379" i="50"/>
  <c r="H379" i="57"/>
  <c r="H543" i="53"/>
  <c r="H543" i="59"/>
  <c r="I51" i="57"/>
  <c r="I461" i="55"/>
  <c r="H297" i="52"/>
  <c r="H543" i="50"/>
  <c r="I133" i="58"/>
  <c r="H133" i="52"/>
  <c r="H215" i="50"/>
  <c r="G215" i="51"/>
  <c r="H51" i="54"/>
  <c r="H133" i="55"/>
  <c r="I379" i="55"/>
  <c r="I297" i="50"/>
  <c r="I51" i="50"/>
  <c r="I379" i="58"/>
  <c r="H133" i="56"/>
  <c r="I543" i="55"/>
  <c r="G215" i="58"/>
  <c r="I297" i="54"/>
  <c r="I543" i="54"/>
  <c r="H461" i="53"/>
  <c r="I297" i="51"/>
  <c r="G379" i="52"/>
  <c r="G543" i="52"/>
  <c r="G379" i="58"/>
  <c r="H133" i="54"/>
  <c r="I133" i="56"/>
  <c r="I543" i="56"/>
  <c r="G51" i="55"/>
  <c r="G543" i="56"/>
  <c r="I543" i="58"/>
  <c r="G51" i="53"/>
  <c r="G543" i="53"/>
  <c r="G51" i="52"/>
  <c r="H51" i="52"/>
  <c r="G379" i="50"/>
  <c r="I297" i="58"/>
  <c r="G379" i="59"/>
  <c r="G543" i="57"/>
  <c r="H133" i="58"/>
  <c r="I461" i="54"/>
  <c r="I133" i="55"/>
  <c r="G133" i="53"/>
  <c r="I543" i="59"/>
  <c r="I543" i="51"/>
  <c r="H133" i="51"/>
  <c r="H461" i="54"/>
  <c r="I133" i="50"/>
  <c r="I379" i="51"/>
  <c r="I379" i="57"/>
  <c r="G51" i="59"/>
  <c r="I461" i="57"/>
  <c r="I543" i="53"/>
  <c r="I215" i="58"/>
  <c r="H461" i="57"/>
  <c r="H51" i="59"/>
  <c r="G461" i="54"/>
  <c r="H133" i="53"/>
  <c r="I215" i="51"/>
  <c r="G215" i="55"/>
  <c r="G133" i="59"/>
  <c r="H300" i="58"/>
  <c r="G136" i="50"/>
  <c r="G136" i="55"/>
  <c r="H54" i="57"/>
  <c r="G218" i="55"/>
  <c r="I218" i="53"/>
  <c r="H136" i="59"/>
  <c r="H546" i="59"/>
  <c r="H464" i="58"/>
  <c r="I300" i="58"/>
  <c r="I546" i="51"/>
  <c r="G218" i="52"/>
  <c r="G546" i="53"/>
  <c r="H54" i="51"/>
  <c r="I300" i="53"/>
  <c r="G546" i="59"/>
  <c r="I218" i="55"/>
  <c r="I54" i="50"/>
  <c r="I546" i="50"/>
  <c r="G464" i="56"/>
  <c r="G136" i="59"/>
  <c r="G54" i="52"/>
  <c r="I546" i="57"/>
  <c r="H300" i="50"/>
  <c r="H546" i="58"/>
  <c r="H300" i="54"/>
  <c r="G546" i="55"/>
  <c r="G464" i="59"/>
  <c r="G464" i="53"/>
  <c r="I54" i="53"/>
  <c r="I54" i="52"/>
  <c r="G218" i="59"/>
  <c r="H382" i="54"/>
  <c r="G382" i="51"/>
  <c r="I54" i="55"/>
  <c r="G218" i="53"/>
  <c r="H546" i="55"/>
  <c r="G136" i="52"/>
  <c r="H136" i="57"/>
  <c r="I300" i="55"/>
  <c r="H546" i="57"/>
  <c r="I382" i="58"/>
  <c r="G54" i="50"/>
  <c r="H382" i="56"/>
  <c r="H54" i="55"/>
  <c r="H546" i="50"/>
  <c r="G54" i="59"/>
  <c r="G464" i="57"/>
  <c r="H218" i="55"/>
  <c r="G136" i="53"/>
  <c r="H300" i="55"/>
  <c r="G300" i="54"/>
  <c r="G218" i="57"/>
  <c r="H464" i="55"/>
  <c r="I464" i="52"/>
  <c r="I136" i="59"/>
  <c r="G382" i="50"/>
  <c r="G546" i="54"/>
  <c r="G54" i="53"/>
  <c r="I382" i="53"/>
  <c r="H136" i="56"/>
  <c r="I546" i="55"/>
  <c r="H136" i="50"/>
  <c r="H218" i="57"/>
  <c r="G136" i="51"/>
  <c r="I382" i="54"/>
  <c r="H464" i="54"/>
  <c r="I300" i="50"/>
  <c r="I300" i="54"/>
  <c r="H464" i="50"/>
  <c r="I464" i="54"/>
  <c r="H136" i="53"/>
  <c r="I546" i="52"/>
  <c r="H136" i="52"/>
  <c r="H54" i="50"/>
  <c r="I136" i="57"/>
  <c r="H54" i="54"/>
  <c r="G218" i="58"/>
  <c r="I382" i="55"/>
  <c r="I300" i="52"/>
  <c r="I136" i="51"/>
  <c r="G54" i="55"/>
  <c r="I546" i="59"/>
  <c r="I136" i="55"/>
  <c r="I464" i="51"/>
  <c r="I54" i="59"/>
  <c r="I464" i="57"/>
  <c r="G54" i="57"/>
  <c r="G382" i="58"/>
  <c r="H218" i="56"/>
  <c r="I136" i="58"/>
  <c r="I136" i="52"/>
  <c r="H382" i="58"/>
  <c r="G300" i="51"/>
  <c r="I136" i="56"/>
  <c r="H382" i="53"/>
  <c r="G382" i="57"/>
  <c r="I54" i="56"/>
  <c r="G464" i="58"/>
  <c r="H54" i="53"/>
  <c r="G54" i="54"/>
  <c r="H300" i="57"/>
  <c r="H546" i="53"/>
  <c r="I218" i="59"/>
  <c r="G382" i="56"/>
  <c r="I218" i="56"/>
  <c r="G464" i="51"/>
  <c r="I382" i="52"/>
  <c r="I218" i="52"/>
  <c r="H136" i="54"/>
  <c r="H464" i="57"/>
  <c r="H546" i="56"/>
  <c r="G54" i="58"/>
  <c r="H136" i="51"/>
  <c r="G136" i="58"/>
  <c r="I464" i="59"/>
  <c r="G382" i="52"/>
  <c r="H382" i="50"/>
  <c r="G300" i="56"/>
  <c r="G54" i="56"/>
  <c r="G382" i="53"/>
  <c r="H382" i="51"/>
  <c r="H300" i="56"/>
  <c r="H136" i="58"/>
  <c r="G546" i="57"/>
  <c r="I218" i="51"/>
  <c r="H218" i="54"/>
  <c r="H218" i="50"/>
  <c r="I382" i="51"/>
  <c r="I382" i="56"/>
  <c r="H218" i="52"/>
  <c r="I136" i="53"/>
  <c r="H382" i="59"/>
  <c r="H54" i="59"/>
  <c r="I464" i="50"/>
  <c r="G300" i="58"/>
  <c r="H218" i="53"/>
  <c r="H300" i="53"/>
  <c r="H300" i="59"/>
  <c r="I54" i="54"/>
  <c r="H218" i="51"/>
  <c r="I382" i="57"/>
  <c r="G54" i="51"/>
  <c r="G300" i="59"/>
  <c r="G300" i="50"/>
  <c r="H464" i="56"/>
  <c r="I464" i="55"/>
  <c r="H218" i="58"/>
  <c r="I546" i="53"/>
  <c r="I54" i="57"/>
  <c r="I300" i="57"/>
  <c r="I464" i="58"/>
  <c r="H382" i="57"/>
  <c r="H464" i="53"/>
  <c r="G546" i="50"/>
  <c r="G546" i="56"/>
  <c r="G136" i="57"/>
  <c r="G136" i="56"/>
  <c r="G136" i="54"/>
  <c r="H54" i="58"/>
  <c r="H218" i="59"/>
  <c r="I218" i="57"/>
  <c r="H546" i="51"/>
  <c r="I136" i="50"/>
  <c r="I546" i="54"/>
  <c r="G300" i="52"/>
  <c r="G464" i="55"/>
  <c r="G300" i="57"/>
  <c r="H136" i="55"/>
  <c r="I546" i="58"/>
  <c r="H382" i="55"/>
  <c r="I218" i="54"/>
  <c r="I300" i="51"/>
  <c r="H54" i="52"/>
  <c r="G546" i="58"/>
  <c r="H54" i="56"/>
  <c r="I54" i="58"/>
  <c r="I300" i="56"/>
  <c r="I464" i="53"/>
  <c r="G464" i="50"/>
  <c r="I382" i="50"/>
  <c r="G546" i="51"/>
  <c r="I218" i="58"/>
  <c r="G218" i="56"/>
  <c r="I382" i="59"/>
  <c r="G546" i="52"/>
  <c r="I464" i="56"/>
  <c r="H300" i="52"/>
  <c r="H300" i="51"/>
  <c r="I136" i="54"/>
  <c r="G218" i="54"/>
  <c r="G300" i="55"/>
  <c r="G218" i="51"/>
  <c r="G218" i="50"/>
  <c r="H546" i="54"/>
  <c r="G382" i="54"/>
  <c r="H382" i="52"/>
  <c r="G464" i="52"/>
  <c r="H464" i="52"/>
  <c r="G382" i="55"/>
  <c r="I300" i="59"/>
  <c r="G382" i="59"/>
  <c r="H546" i="52"/>
  <c r="I218" i="50"/>
  <c r="H464" i="59"/>
  <c r="H464" i="51"/>
  <c r="I546" i="56"/>
  <c r="G464" i="54"/>
  <c r="I54" i="51"/>
  <c r="G300" i="53"/>
  <c r="H214" i="54"/>
  <c r="I542" i="51"/>
  <c r="H214" i="52"/>
  <c r="I542" i="55"/>
  <c r="H378" i="50"/>
  <c r="I132" i="51"/>
  <c r="H460" i="53"/>
  <c r="H542" i="52"/>
  <c r="I460" i="57"/>
  <c r="I132" i="56"/>
  <c r="G50" i="50"/>
  <c r="H296" i="52"/>
  <c r="H378" i="56"/>
  <c r="G460" i="51"/>
  <c r="I296" i="59"/>
  <c r="H460" i="51"/>
  <c r="G542" i="58"/>
  <c r="G378" i="58"/>
  <c r="H214" i="55"/>
  <c r="G296" i="51"/>
  <c r="G50" i="54"/>
  <c r="I542" i="52"/>
  <c r="G296" i="53"/>
  <c r="I460" i="53"/>
  <c r="H460" i="52"/>
  <c r="I378" i="56"/>
  <c r="G214" i="52"/>
  <c r="I296" i="54"/>
  <c r="G214" i="55"/>
  <c r="H50" i="59"/>
  <c r="G542" i="53"/>
  <c r="H50" i="55"/>
  <c r="I50" i="56"/>
  <c r="G460" i="57"/>
  <c r="I378" i="52"/>
  <c r="H214" i="51"/>
  <c r="G378" i="56"/>
  <c r="I460" i="55"/>
  <c r="I378" i="55"/>
  <c r="G296" i="50"/>
  <c r="G296" i="56"/>
  <c r="I542" i="56"/>
  <c r="I542" i="57"/>
  <c r="G50" i="53"/>
  <c r="H132" i="51"/>
  <c r="H378" i="58"/>
  <c r="I132" i="58"/>
  <c r="G132" i="51"/>
  <c r="G460" i="59"/>
  <c r="G50" i="51"/>
  <c r="H460" i="56"/>
  <c r="I296" i="58"/>
  <c r="H296" i="53"/>
  <c r="H460" i="59"/>
  <c r="H132" i="52"/>
  <c r="I378" i="57"/>
  <c r="G542" i="59"/>
  <c r="G132" i="52"/>
  <c r="I214" i="55"/>
  <c r="G132" i="57"/>
  <c r="I50" i="59"/>
  <c r="I460" i="52"/>
  <c r="I50" i="57"/>
  <c r="G296" i="55"/>
  <c r="H132" i="55"/>
  <c r="G378" i="57"/>
  <c r="H542" i="55"/>
  <c r="H460" i="55"/>
  <c r="G214" i="58"/>
  <c r="H460" i="57"/>
  <c r="I378" i="53"/>
  <c r="H542" i="50"/>
  <c r="G50" i="56"/>
  <c r="H132" i="56"/>
  <c r="H132" i="54"/>
  <c r="G378" i="52"/>
  <c r="I214" i="53"/>
  <c r="G542" i="56"/>
  <c r="I132" i="52"/>
  <c r="H296" i="57"/>
  <c r="I542" i="53"/>
  <c r="G542" i="50"/>
  <c r="H132" i="58"/>
  <c r="I214" i="51"/>
  <c r="H296" i="56"/>
  <c r="I460" i="56"/>
  <c r="H50" i="54"/>
  <c r="H214" i="50"/>
  <c r="G132" i="59"/>
  <c r="I460" i="50"/>
  <c r="H296" i="50"/>
  <c r="G542" i="51"/>
  <c r="H132" i="57"/>
  <c r="H296" i="54"/>
  <c r="H132" i="53"/>
  <c r="G460" i="58"/>
  <c r="I214" i="50"/>
  <c r="G214" i="54"/>
  <c r="H50" i="53"/>
  <c r="H542" i="51"/>
  <c r="G214" i="51"/>
  <c r="I378" i="51"/>
  <c r="H378" i="54"/>
  <c r="H296" i="55"/>
  <c r="H542" i="59"/>
  <c r="H542" i="54"/>
  <c r="G378" i="50"/>
  <c r="G378" i="51"/>
  <c r="G50" i="52"/>
  <c r="G214" i="57"/>
  <c r="G214" i="56"/>
  <c r="G378" i="54"/>
  <c r="H214" i="53"/>
  <c r="I132" i="57"/>
  <c r="I378" i="54"/>
  <c r="G378" i="55"/>
  <c r="H378" i="55"/>
  <c r="I542" i="58"/>
  <c r="I296" i="53"/>
  <c r="I542" i="59"/>
  <c r="I132" i="50"/>
  <c r="H132" i="50"/>
  <c r="G214" i="53"/>
  <c r="H378" i="59"/>
  <c r="H214" i="57"/>
  <c r="I132" i="55"/>
  <c r="I214" i="52"/>
  <c r="H378" i="57"/>
  <c r="I214" i="58"/>
  <c r="G460" i="56"/>
  <c r="G542" i="55"/>
  <c r="G542" i="57"/>
  <c r="H542" i="58"/>
  <c r="G214" i="50"/>
  <c r="I542" i="50"/>
  <c r="H542" i="57"/>
  <c r="H50" i="51"/>
  <c r="I50" i="55"/>
  <c r="I50" i="58"/>
  <c r="H296" i="59"/>
  <c r="G460" i="54"/>
  <c r="I542" i="54"/>
  <c r="G460" i="52"/>
  <c r="I214" i="56"/>
  <c r="I378" i="58"/>
  <c r="I460" i="59"/>
  <c r="H50" i="50"/>
  <c r="I132" i="59"/>
  <c r="H542" i="56"/>
  <c r="I460" i="54"/>
  <c r="I50" i="53"/>
  <c r="I460" i="58"/>
  <c r="H132" i="59"/>
  <c r="G296" i="58"/>
  <c r="I460" i="51"/>
  <c r="H214" i="59"/>
  <c r="I50" i="50"/>
  <c r="G132" i="54"/>
  <c r="H296" i="58"/>
  <c r="I296" i="56"/>
  <c r="G50" i="55"/>
  <c r="I378" i="50"/>
  <c r="G132" i="53"/>
  <c r="H50" i="56"/>
  <c r="G296" i="59"/>
  <c r="I296" i="51"/>
  <c r="G50" i="58"/>
  <c r="G50" i="57"/>
  <c r="G214" i="59"/>
  <c r="G542" i="54"/>
  <c r="G50" i="59"/>
  <c r="I214" i="57"/>
  <c r="H296" i="51"/>
  <c r="H50" i="57"/>
  <c r="G132" i="58"/>
  <c r="H50" i="58"/>
  <c r="G378" i="53"/>
  <c r="G132" i="55"/>
  <c r="H460" i="50"/>
  <c r="G460" i="50"/>
  <c r="I214" i="54"/>
  <c r="I296" i="52"/>
  <c r="G132" i="50"/>
  <c r="I132" i="54"/>
  <c r="G296" i="52"/>
  <c r="H214" i="58"/>
  <c r="I50" i="52"/>
  <c r="H378" i="51"/>
  <c r="I296" i="57"/>
  <c r="G296" i="54"/>
  <c r="G296" i="57"/>
  <c r="I296" i="50"/>
  <c r="H50" i="52"/>
  <c r="H214" i="56"/>
  <c r="I132" i="53"/>
  <c r="H542" i="53"/>
  <c r="G542" i="52"/>
  <c r="I296" i="55"/>
  <c r="I378" i="59"/>
  <c r="I50" i="54"/>
  <c r="I50" i="51"/>
  <c r="H460" i="54"/>
  <c r="G132" i="56"/>
  <c r="G460" i="53"/>
  <c r="G378" i="59"/>
  <c r="H378" i="52"/>
  <c r="H378" i="53"/>
  <c r="H460" i="58"/>
  <c r="I214" i="59"/>
  <c r="G460" i="55"/>
  <c r="I388" i="57"/>
  <c r="I306" i="59"/>
  <c r="H60" i="59"/>
  <c r="I224" i="58"/>
  <c r="G388" i="55"/>
  <c r="I552" i="56"/>
  <c r="I552" i="59"/>
  <c r="H388" i="50"/>
  <c r="G142" i="57"/>
  <c r="G142" i="54"/>
  <c r="I224" i="54"/>
  <c r="I552" i="52"/>
  <c r="G224" i="54"/>
  <c r="G470" i="55"/>
  <c r="G306" i="50"/>
  <c r="H552" i="57"/>
  <c r="H306" i="59"/>
  <c r="G60" i="52"/>
  <c r="I142" i="53"/>
  <c r="I60" i="51"/>
  <c r="H142" i="54"/>
  <c r="G224" i="58"/>
  <c r="G552" i="59"/>
  <c r="I224" i="55"/>
  <c r="H224" i="53"/>
  <c r="I388" i="55"/>
  <c r="I470" i="56"/>
  <c r="G224" i="50"/>
  <c r="G142" i="50"/>
  <c r="I306" i="53"/>
  <c r="I60" i="55"/>
  <c r="G470" i="51"/>
  <c r="G224" i="51"/>
  <c r="I142" i="50"/>
  <c r="H142" i="57"/>
  <c r="I224" i="52"/>
  <c r="I470" i="52"/>
  <c r="I470" i="50"/>
  <c r="G142" i="58"/>
  <c r="G60" i="51"/>
  <c r="H306" i="56"/>
  <c r="I388" i="56"/>
  <c r="H470" i="54"/>
  <c r="I388" i="51"/>
  <c r="I60" i="52"/>
  <c r="G552" i="52"/>
  <c r="I388" i="52"/>
  <c r="G60" i="53"/>
  <c r="I306" i="56"/>
  <c r="I470" i="51"/>
  <c r="I306" i="50"/>
  <c r="G552" i="53"/>
  <c r="H552" i="51"/>
  <c r="I388" i="50"/>
  <c r="G470" i="52"/>
  <c r="I552" i="55"/>
  <c r="I224" i="57"/>
  <c r="G470" i="50"/>
  <c r="H388" i="53"/>
  <c r="H306" i="57"/>
  <c r="I470" i="54"/>
  <c r="G60" i="50"/>
  <c r="G306" i="58"/>
  <c r="H224" i="55"/>
  <c r="H388" i="57"/>
  <c r="H470" i="59"/>
  <c r="H60" i="55"/>
  <c r="G224" i="59"/>
  <c r="I142" i="58"/>
  <c r="H470" i="53"/>
  <c r="I306" i="58"/>
  <c r="H224" i="52"/>
  <c r="G224" i="56"/>
  <c r="H388" i="52"/>
  <c r="H142" i="52"/>
  <c r="H142" i="50"/>
  <c r="G470" i="57"/>
  <c r="I142" i="54"/>
  <c r="G470" i="56"/>
  <c r="H306" i="51"/>
  <c r="I142" i="56"/>
  <c r="H60" i="57"/>
  <c r="I60" i="50"/>
  <c r="G142" i="52"/>
  <c r="H470" i="58"/>
  <c r="H552" i="59"/>
  <c r="I552" i="51"/>
  <c r="G224" i="52"/>
  <c r="I470" i="55"/>
  <c r="G470" i="53"/>
  <c r="I142" i="59"/>
  <c r="G388" i="51"/>
  <c r="G142" i="56"/>
  <c r="H142" i="58"/>
  <c r="G388" i="52"/>
  <c r="H224" i="56"/>
  <c r="G306" i="54"/>
  <c r="H224" i="50"/>
  <c r="H60" i="54"/>
  <c r="G224" i="53"/>
  <c r="H552" i="55"/>
  <c r="H224" i="51"/>
  <c r="H306" i="55"/>
  <c r="G60" i="59"/>
  <c r="I224" i="50"/>
  <c r="G224" i="55"/>
  <c r="G306" i="59"/>
  <c r="I552" i="53"/>
  <c r="G388" i="50"/>
  <c r="I552" i="57"/>
  <c r="I470" i="53"/>
  <c r="H388" i="55"/>
  <c r="I306" i="54"/>
  <c r="I470" i="57"/>
  <c r="G142" i="59"/>
  <c r="I388" i="53"/>
  <c r="G388" i="54"/>
  <c r="H60" i="56"/>
  <c r="H142" i="56"/>
  <c r="I142" i="57"/>
  <c r="H388" i="56"/>
  <c r="G60" i="55"/>
  <c r="I552" i="54"/>
  <c r="I142" i="51"/>
  <c r="H552" i="56"/>
  <c r="H224" i="59"/>
  <c r="G306" i="52"/>
  <c r="H142" i="51"/>
  <c r="I60" i="57"/>
  <c r="H388" i="59"/>
  <c r="H142" i="55"/>
  <c r="I552" i="50"/>
  <c r="H470" i="57"/>
  <c r="G552" i="56"/>
  <c r="H306" i="53"/>
  <c r="I306" i="52"/>
  <c r="G224" i="57"/>
  <c r="H60" i="50"/>
  <c r="H306" i="52"/>
  <c r="G388" i="53"/>
  <c r="G552" i="58"/>
  <c r="H470" i="56"/>
  <c r="I388" i="54"/>
  <c r="G470" i="59"/>
  <c r="H388" i="51"/>
  <c r="H552" i="54"/>
  <c r="G388" i="59"/>
  <c r="G306" i="53"/>
  <c r="G60" i="54"/>
  <c r="I306" i="55"/>
  <c r="I388" i="59"/>
  <c r="G306" i="55"/>
  <c r="G306" i="57"/>
  <c r="G60" i="58"/>
  <c r="H470" i="51"/>
  <c r="H552" i="53"/>
  <c r="I470" i="58"/>
  <c r="H142" i="59"/>
  <c r="G306" i="56"/>
  <c r="I60" i="56"/>
  <c r="G470" i="58"/>
  <c r="H142" i="53"/>
  <c r="G552" i="51"/>
  <c r="I224" i="51"/>
  <c r="G552" i="54"/>
  <c r="H60" i="58"/>
  <c r="I552" i="58"/>
  <c r="I60" i="54"/>
  <c r="G60" i="57"/>
  <c r="H306" i="54"/>
  <c r="H388" i="58"/>
  <c r="G470" i="54"/>
  <c r="G388" i="58"/>
  <c r="I142" i="52"/>
  <c r="I60" i="58"/>
  <c r="H306" i="50"/>
  <c r="G552" i="57"/>
  <c r="I224" i="59"/>
  <c r="G142" i="51"/>
  <c r="H552" i="58"/>
  <c r="I306" i="57"/>
  <c r="G552" i="55"/>
  <c r="H470" i="50"/>
  <c r="G142" i="53"/>
  <c r="H224" i="54"/>
  <c r="I60" i="59"/>
  <c r="H470" i="52"/>
  <c r="H306" i="58"/>
  <c r="I60" i="53"/>
  <c r="I142" i="55"/>
  <c r="I224" i="53"/>
  <c r="G552" i="50"/>
  <c r="H224" i="58"/>
  <c r="I470" i="59"/>
  <c r="H224" i="57"/>
  <c r="G306" i="51"/>
  <c r="H60" i="51"/>
  <c r="H552" i="50"/>
  <c r="H552" i="52"/>
  <c r="G60" i="56"/>
  <c r="G142" i="55"/>
  <c r="H60" i="52"/>
  <c r="I306" i="51"/>
  <c r="I388" i="58"/>
  <c r="G388" i="57"/>
  <c r="I224" i="56"/>
  <c r="H470" i="55"/>
  <c r="H60" i="53"/>
  <c r="H388" i="54"/>
  <c r="G388" i="56"/>
  <c r="I146" i="55"/>
  <c r="I556" i="54"/>
  <c r="I228" i="50"/>
  <c r="G474" i="51"/>
  <c r="I228" i="59"/>
  <c r="H556" i="56"/>
  <c r="G474" i="50"/>
  <c r="H556" i="55"/>
  <c r="G228" i="51"/>
  <c r="I146" i="50"/>
  <c r="G310" i="52"/>
  <c r="I228" i="52"/>
  <c r="H146" i="56"/>
  <c r="G556" i="50"/>
  <c r="H228" i="50"/>
  <c r="G228" i="58"/>
  <c r="G146" i="56"/>
  <c r="I64" i="52"/>
  <c r="I556" i="53"/>
  <c r="H556" i="52"/>
  <c r="I64" i="58"/>
  <c r="H146" i="51"/>
  <c r="I474" i="57"/>
  <c r="H64" i="50"/>
  <c r="G146" i="52"/>
  <c r="G392" i="52"/>
  <c r="I556" i="56"/>
  <c r="G310" i="56"/>
  <c r="G146" i="55"/>
  <c r="G64" i="59"/>
  <c r="G392" i="51"/>
  <c r="I556" i="50"/>
  <c r="G556" i="55"/>
  <c r="I556" i="55"/>
  <c r="G392" i="54"/>
  <c r="H310" i="58"/>
  <c r="G310" i="51"/>
  <c r="G64" i="50"/>
  <c r="G146" i="50"/>
  <c r="G146" i="59"/>
  <c r="G556" i="52"/>
  <c r="H228" i="52"/>
  <c r="I392" i="58"/>
  <c r="H146" i="58"/>
  <c r="H474" i="52"/>
  <c r="H392" i="53"/>
  <c r="I310" i="55"/>
  <c r="I310" i="53"/>
  <c r="I64" i="50"/>
  <c r="H228" i="57"/>
  <c r="H310" i="55"/>
  <c r="G64" i="55"/>
  <c r="G228" i="59"/>
  <c r="H556" i="58"/>
  <c r="I64" i="51"/>
  <c r="G310" i="53"/>
  <c r="H64" i="55"/>
  <c r="G392" i="59"/>
  <c r="H474" i="53"/>
  <c r="H228" i="56"/>
  <c r="H392" i="54"/>
  <c r="H146" i="59"/>
  <c r="G228" i="57"/>
  <c r="G556" i="58"/>
  <c r="H64" i="57"/>
  <c r="G64" i="58"/>
  <c r="H474" i="59"/>
  <c r="H64" i="58"/>
  <c r="I556" i="51"/>
  <c r="H64" i="51"/>
  <c r="I556" i="59"/>
  <c r="G310" i="55"/>
  <c r="G146" i="58"/>
  <c r="G228" i="56"/>
  <c r="I474" i="59"/>
  <c r="H310" i="59"/>
  <c r="G474" i="54"/>
  <c r="H146" i="53"/>
  <c r="G64" i="53"/>
  <c r="H556" i="50"/>
  <c r="I474" i="54"/>
  <c r="H310" i="51"/>
  <c r="H228" i="55"/>
  <c r="I474" i="55"/>
  <c r="H146" i="52"/>
  <c r="G310" i="57"/>
  <c r="I228" i="57"/>
  <c r="I228" i="58"/>
  <c r="H228" i="51"/>
  <c r="H392" i="59"/>
  <c r="I392" i="59"/>
  <c r="I392" i="52"/>
  <c r="H556" i="51"/>
  <c r="I392" i="53"/>
  <c r="G392" i="50"/>
  <c r="G310" i="58"/>
  <c r="I228" i="54"/>
  <c r="G556" i="54"/>
  <c r="G474" i="59"/>
  <c r="H556" i="57"/>
  <c r="G392" i="55"/>
  <c r="G556" i="59"/>
  <c r="G64" i="57"/>
  <c r="I64" i="53"/>
  <c r="I64" i="55"/>
  <c r="I310" i="52"/>
  <c r="I392" i="50"/>
  <c r="I310" i="59"/>
  <c r="H310" i="56"/>
  <c r="G392" i="53"/>
  <c r="H474" i="58"/>
  <c r="H228" i="59"/>
  <c r="G392" i="56"/>
  <c r="G474" i="55"/>
  <c r="G392" i="58"/>
  <c r="G474" i="58"/>
  <c r="G146" i="51"/>
  <c r="I392" i="51"/>
  <c r="H64" i="53"/>
  <c r="H310" i="52"/>
  <c r="G64" i="52"/>
  <c r="I64" i="54"/>
  <c r="I556" i="58"/>
  <c r="H474" i="54"/>
  <c r="G556" i="51"/>
  <c r="I556" i="57"/>
  <c r="G310" i="54"/>
  <c r="H228" i="58"/>
  <c r="H392" i="50"/>
  <c r="G474" i="52"/>
  <c r="I310" i="57"/>
  <c r="I474" i="58"/>
  <c r="I146" i="58"/>
  <c r="G228" i="53"/>
  <c r="H64" i="59"/>
  <c r="H392" i="52"/>
  <c r="H474" i="55"/>
  <c r="H310" i="57"/>
  <c r="G146" i="54"/>
  <c r="I146" i="54"/>
  <c r="G64" i="51"/>
  <c r="I392" i="54"/>
  <c r="H64" i="56"/>
  <c r="I146" i="56"/>
  <c r="G556" i="57"/>
  <c r="H392" i="57"/>
  <c r="H474" i="50"/>
  <c r="I474" i="50"/>
  <c r="H64" i="52"/>
  <c r="G310" i="50"/>
  <c r="G228" i="55"/>
  <c r="G228" i="54"/>
  <c r="H474" i="57"/>
  <c r="I392" i="55"/>
  <c r="G146" i="57"/>
  <c r="H474" i="56"/>
  <c r="H64" i="54"/>
  <c r="I228" i="55"/>
  <c r="G146" i="53"/>
  <c r="H474" i="51"/>
  <c r="G310" i="59"/>
  <c r="H310" i="54"/>
  <c r="H392" i="55"/>
  <c r="H392" i="58"/>
  <c r="I64" i="57"/>
  <c r="H556" i="59"/>
  <c r="I146" i="57"/>
  <c r="H146" i="54"/>
  <c r="I228" i="53"/>
  <c r="I474" i="53"/>
  <c r="I146" i="53"/>
  <c r="I392" i="57"/>
  <c r="I310" i="54"/>
  <c r="H146" i="57"/>
  <c r="G474" i="53"/>
  <c r="G556" i="56"/>
  <c r="G474" i="56"/>
  <c r="H392" i="56"/>
  <c r="H310" i="50"/>
  <c r="I474" i="52"/>
  <c r="I474" i="56"/>
  <c r="I310" i="56"/>
  <c r="H146" i="50"/>
  <c r="I556" i="52"/>
  <c r="G64" i="54"/>
  <c r="G392" i="57"/>
  <c r="H310" i="53"/>
  <c r="I64" i="56"/>
  <c r="I228" i="56"/>
  <c r="H556" i="54"/>
  <c r="I64" i="59"/>
  <c r="G64" i="56"/>
  <c r="I310" i="50"/>
  <c r="I228" i="51"/>
  <c r="I474" i="51"/>
  <c r="I392" i="56"/>
  <c r="H556" i="53"/>
  <c r="H228" i="54"/>
  <c r="I146" i="59"/>
  <c r="G228" i="52"/>
  <c r="H146" i="55"/>
  <c r="I310" i="58"/>
  <c r="H228" i="53"/>
  <c r="G474" i="57"/>
  <c r="I146" i="51"/>
  <c r="H392" i="51"/>
  <c r="G228" i="50"/>
  <c r="I146" i="52"/>
  <c r="G556" i="53"/>
  <c r="I310" i="51"/>
  <c r="I316" i="58"/>
  <c r="G316" i="57"/>
  <c r="I234" i="52"/>
  <c r="H152" i="52"/>
  <c r="G234" i="57"/>
  <c r="H70" i="57"/>
  <c r="H480" i="59"/>
  <c r="I234" i="58"/>
  <c r="I70" i="59"/>
  <c r="G152" i="59"/>
  <c r="H316" i="59"/>
  <c r="I316" i="59"/>
  <c r="I480" i="57"/>
  <c r="G316" i="53"/>
  <c r="H234" i="51"/>
  <c r="I234" i="50"/>
  <c r="I316" i="52"/>
  <c r="G398" i="57"/>
  <c r="I480" i="54"/>
  <c r="G316" i="55"/>
  <c r="H480" i="53"/>
  <c r="G480" i="59"/>
  <c r="H480" i="50"/>
  <c r="H562" i="53"/>
  <c r="G562" i="54"/>
  <c r="H316" i="56"/>
  <c r="I70" i="57"/>
  <c r="H152" i="50"/>
  <c r="I398" i="53"/>
  <c r="H480" i="54"/>
  <c r="I398" i="58"/>
  <c r="I562" i="53"/>
  <c r="I316" i="50"/>
  <c r="H562" i="56"/>
  <c r="H70" i="53"/>
  <c r="G70" i="55"/>
  <c r="G480" i="51"/>
  <c r="G234" i="55"/>
  <c r="I480" i="58"/>
  <c r="G316" i="52"/>
  <c r="H152" i="57"/>
  <c r="I562" i="58"/>
  <c r="I562" i="52"/>
  <c r="G70" i="50"/>
  <c r="H152" i="51"/>
  <c r="G562" i="56"/>
  <c r="G398" i="52"/>
  <c r="H316" i="54"/>
  <c r="G398" i="54"/>
  <c r="G234" i="58"/>
  <c r="H70" i="50"/>
  <c r="I70" i="53"/>
  <c r="H316" i="50"/>
  <c r="I234" i="53"/>
  <c r="H234" i="50"/>
  <c r="H480" i="58"/>
  <c r="I152" i="58"/>
  <c r="G316" i="58"/>
  <c r="G398" i="53"/>
  <c r="I480" i="51"/>
  <c r="G398" i="58"/>
  <c r="H562" i="52"/>
  <c r="H480" i="57"/>
  <c r="H398" i="58"/>
  <c r="H562" i="58"/>
  <c r="I398" i="57"/>
  <c r="I234" i="59"/>
  <c r="H398" i="51"/>
  <c r="G70" i="58"/>
  <c r="H70" i="55"/>
  <c r="I152" i="52"/>
  <c r="I562" i="54"/>
  <c r="H398" i="57"/>
  <c r="H152" i="59"/>
  <c r="I398" i="50"/>
  <c r="G234" i="52"/>
  <c r="H234" i="57"/>
  <c r="H152" i="54"/>
  <c r="H398" i="55"/>
  <c r="H480" i="55"/>
  <c r="H398" i="54"/>
  <c r="H152" i="53"/>
  <c r="I316" i="53"/>
  <c r="H70" i="52"/>
  <c r="H70" i="58"/>
  <c r="I152" i="54"/>
  <c r="G152" i="53"/>
  <c r="G562" i="51"/>
  <c r="G70" i="57"/>
  <c r="H152" i="56"/>
  <c r="H234" i="58"/>
  <c r="I234" i="54"/>
  <c r="H316" i="52"/>
  <c r="G316" i="59"/>
  <c r="I152" i="56"/>
  <c r="H398" i="50"/>
  <c r="H562" i="50"/>
  <c r="G398" i="55"/>
  <c r="G152" i="58"/>
  <c r="I70" i="51"/>
  <c r="I152" i="59"/>
  <c r="G234" i="53"/>
  <c r="H398" i="52"/>
  <c r="I234" i="57"/>
  <c r="H234" i="54"/>
  <c r="H70" i="56"/>
  <c r="H562" i="57"/>
  <c r="I562" i="57"/>
  <c r="I70" i="54"/>
  <c r="I70" i="56"/>
  <c r="I152" i="50"/>
  <c r="G562" i="53"/>
  <c r="I398" i="52"/>
  <c r="G480" i="54"/>
  <c r="G70" i="56"/>
  <c r="I398" i="51"/>
  <c r="H70" i="51"/>
  <c r="G316" i="54"/>
  <c r="H316" i="57"/>
  <c r="G70" i="54"/>
  <c r="I480" i="55"/>
  <c r="I398" i="56"/>
  <c r="H234" i="52"/>
  <c r="I398" i="59"/>
  <c r="G70" i="52"/>
  <c r="I562" i="55"/>
  <c r="G152" i="52"/>
  <c r="G70" i="53"/>
  <c r="I480" i="52"/>
  <c r="G316" i="56"/>
  <c r="H316" i="51"/>
  <c r="H316" i="55"/>
  <c r="G562" i="59"/>
  <c r="H480" i="56"/>
  <c r="G152" i="56"/>
  <c r="G480" i="57"/>
  <c r="I316" i="55"/>
  <c r="I234" i="51"/>
  <c r="H152" i="58"/>
  <c r="I398" i="54"/>
  <c r="G70" i="51"/>
  <c r="I562" i="51"/>
  <c r="H398" i="53"/>
  <c r="G480" i="58"/>
  <c r="I480" i="56"/>
  <c r="H152" i="55"/>
  <c r="G70" i="59"/>
  <c r="I316" i="54"/>
  <c r="H480" i="51"/>
  <c r="G480" i="55"/>
  <c r="G398" i="51"/>
  <c r="G562" i="58"/>
  <c r="I234" i="56"/>
  <c r="I70" i="52"/>
  <c r="H562" i="51"/>
  <c r="G398" i="56"/>
  <c r="I480" i="53"/>
  <c r="G234" i="59"/>
  <c r="G398" i="50"/>
  <c r="H70" i="54"/>
  <c r="G480" i="50"/>
  <c r="I70" i="55"/>
  <c r="H316" i="53"/>
  <c r="G480" i="53"/>
  <c r="H562" i="55"/>
  <c r="G480" i="56"/>
  <c r="G316" i="50"/>
  <c r="H70" i="59"/>
  <c r="H234" i="55"/>
  <c r="G234" i="54"/>
  <c r="G234" i="51"/>
  <c r="G234" i="50"/>
  <c r="I316" i="57"/>
  <c r="G562" i="52"/>
  <c r="G398" i="59"/>
  <c r="I234" i="55"/>
  <c r="G480" i="52"/>
  <c r="G152" i="57"/>
  <c r="H234" i="59"/>
  <c r="G562" i="55"/>
  <c r="I316" i="51"/>
  <c r="G562" i="50"/>
  <c r="H398" i="59"/>
  <c r="H562" i="54"/>
  <c r="I70" i="58"/>
  <c r="I480" i="59"/>
  <c r="G316" i="51"/>
  <c r="I152" i="53"/>
  <c r="H234" i="56"/>
  <c r="G234" i="56"/>
  <c r="I152" i="57"/>
  <c r="I70" i="50"/>
  <c r="G152" i="54"/>
  <c r="I152" i="55"/>
  <c r="I562" i="56"/>
  <c r="I316" i="56"/>
  <c r="I562" i="59"/>
  <c r="H234" i="53"/>
  <c r="I480" i="50"/>
  <c r="G152" i="55"/>
  <c r="I152" i="51"/>
  <c r="G152" i="50"/>
  <c r="H480" i="52"/>
  <c r="G562" i="57"/>
  <c r="H398" i="56"/>
  <c r="I398" i="55"/>
  <c r="H316" i="58"/>
  <c r="I562" i="50"/>
  <c r="G152" i="51"/>
  <c r="H562" i="59"/>
  <c r="I1093" i="42"/>
  <c r="G683" i="42"/>
  <c r="G765" i="42"/>
  <c r="H273" i="42"/>
  <c r="G437" i="42"/>
  <c r="G355" i="42"/>
  <c r="H519" i="42"/>
  <c r="I27" i="42"/>
  <c r="I1011" i="42"/>
  <c r="G191" i="42"/>
  <c r="I601" i="42"/>
  <c r="I683" i="42"/>
  <c r="G109" i="42"/>
  <c r="H765" i="42"/>
  <c r="G1093" i="42"/>
  <c r="G929" i="42"/>
  <c r="H929" i="42"/>
  <c r="H847" i="42"/>
  <c r="H437" i="42"/>
  <c r="I929" i="42"/>
  <c r="I109" i="42"/>
  <c r="G519" i="42"/>
  <c r="I273" i="42"/>
  <c r="H683" i="42"/>
  <c r="H1175" i="42"/>
  <c r="H355" i="42"/>
  <c r="H27" i="42"/>
  <c r="H191" i="42"/>
  <c r="H1011" i="42"/>
  <c r="I1175" i="42"/>
  <c r="G601" i="42"/>
  <c r="I765" i="42"/>
  <c r="G847" i="42"/>
  <c r="I191" i="42"/>
  <c r="H1093" i="42"/>
  <c r="I437" i="42"/>
  <c r="G1175" i="42"/>
  <c r="H109" i="42"/>
  <c r="G273" i="42"/>
  <c r="I355" i="42"/>
  <c r="I519" i="42"/>
  <c r="H601" i="42"/>
  <c r="G1011" i="42"/>
  <c r="I847" i="42"/>
  <c r="G27" i="42"/>
  <c r="G1099" i="42"/>
  <c r="I1099" i="42"/>
  <c r="H443" i="42"/>
  <c r="G279" i="42"/>
  <c r="G1181" i="42"/>
  <c r="H361" i="42"/>
  <c r="G935" i="42"/>
  <c r="H1017" i="42"/>
  <c r="G525" i="42"/>
  <c r="I115" i="42"/>
  <c r="H197" i="42"/>
  <c r="I853" i="42"/>
  <c r="H771" i="42"/>
  <c r="I525" i="42"/>
  <c r="G607" i="42"/>
  <c r="I279" i="42"/>
  <c r="G197" i="42"/>
  <c r="H853" i="42"/>
  <c r="H1181" i="42"/>
  <c r="I361" i="42"/>
  <c r="G689" i="42"/>
  <c r="H1099" i="42"/>
  <c r="I1017" i="42"/>
  <c r="H279" i="42"/>
  <c r="G771" i="42"/>
  <c r="I689" i="42"/>
  <c r="H33" i="42"/>
  <c r="I197" i="42"/>
  <c r="H607" i="42"/>
  <c r="G853" i="42"/>
  <c r="G443" i="42"/>
  <c r="G33" i="42"/>
  <c r="I935" i="42"/>
  <c r="I771" i="42"/>
  <c r="I33" i="42"/>
  <c r="H935" i="42"/>
  <c r="H689" i="42"/>
  <c r="G115" i="42"/>
  <c r="H525" i="42"/>
  <c r="G1017" i="42"/>
  <c r="I607" i="42"/>
  <c r="I1181" i="42"/>
  <c r="I443" i="42"/>
  <c r="G361" i="42"/>
  <c r="H115" i="42"/>
  <c r="H931" i="42"/>
  <c r="I1013" i="42"/>
  <c r="G1095" i="42"/>
  <c r="H1095" i="42"/>
  <c r="G1013" i="42"/>
  <c r="I849" i="42"/>
  <c r="G767" i="42"/>
  <c r="G931" i="42"/>
  <c r="I1177" i="42"/>
  <c r="G603" i="42"/>
  <c r="H29" i="42"/>
  <c r="G439" i="42"/>
  <c r="G685" i="42"/>
  <c r="G275" i="42"/>
  <c r="I603" i="42"/>
  <c r="H849" i="42"/>
  <c r="H193" i="42"/>
  <c r="I111" i="42"/>
  <c r="H1177" i="42"/>
  <c r="I931" i="42"/>
  <c r="I767" i="42"/>
  <c r="I685" i="42"/>
  <c r="G1177" i="42"/>
  <c r="I357" i="42"/>
  <c r="I275" i="42"/>
  <c r="G521" i="42"/>
  <c r="H1013" i="42"/>
  <c r="G357" i="42"/>
  <c r="I29" i="42"/>
  <c r="I193" i="42"/>
  <c r="H603" i="42"/>
  <c r="I1095" i="42"/>
  <c r="H439" i="42"/>
  <c r="H685" i="42"/>
  <c r="H521" i="42"/>
  <c r="G193" i="42"/>
  <c r="I521" i="42"/>
  <c r="G849" i="42"/>
  <c r="G29" i="42"/>
  <c r="H357" i="42"/>
  <c r="G111" i="42"/>
  <c r="I439" i="42"/>
  <c r="H275" i="42"/>
  <c r="H111" i="42"/>
  <c r="H767" i="42"/>
  <c r="I16" i="42"/>
  <c r="H590" i="42"/>
  <c r="H1164" i="42"/>
  <c r="G1164" i="42"/>
  <c r="G426" i="42"/>
  <c r="G836" i="42"/>
  <c r="H180" i="42"/>
  <c r="I1000" i="42"/>
  <c r="H1082" i="42"/>
  <c r="I1164" i="42"/>
  <c r="G672" i="42"/>
  <c r="G344" i="42"/>
  <c r="G98" i="42"/>
  <c r="I918" i="42"/>
  <c r="G508" i="42"/>
  <c r="I98" i="42"/>
  <c r="G180" i="42"/>
  <c r="I1082" i="42"/>
  <c r="H754" i="42"/>
  <c r="G262" i="42"/>
  <c r="I590" i="42"/>
  <c r="H1000" i="42"/>
  <c r="I754" i="42"/>
  <c r="G1082" i="42"/>
  <c r="H426" i="42"/>
  <c r="G918" i="42"/>
  <c r="G16" i="42"/>
  <c r="I344" i="42"/>
  <c r="H836" i="42"/>
  <c r="I180" i="42"/>
  <c r="H508" i="42"/>
  <c r="H672" i="42"/>
  <c r="I672" i="42"/>
  <c r="I262" i="42"/>
  <c r="I426" i="42"/>
  <c r="G754" i="42"/>
  <c r="H98" i="42"/>
  <c r="I836" i="42"/>
  <c r="I508" i="42"/>
  <c r="H16" i="42"/>
  <c r="H918" i="42"/>
  <c r="G1000" i="42"/>
  <c r="H262" i="42"/>
  <c r="G590" i="42"/>
  <c r="H344" i="42"/>
  <c r="I774" i="42"/>
  <c r="H118" i="42"/>
  <c r="H610" i="42"/>
  <c r="G856" i="42"/>
  <c r="H282" i="42"/>
  <c r="H364" i="42"/>
  <c r="G774" i="42"/>
  <c r="G200" i="42"/>
  <c r="G1184" i="42"/>
  <c r="I364" i="42"/>
  <c r="G692" i="42"/>
  <c r="G282" i="42"/>
  <c r="H200" i="42"/>
  <c r="I1020" i="42"/>
  <c r="G528" i="42"/>
  <c r="I446" i="42"/>
  <c r="H774" i="42"/>
  <c r="I200" i="42"/>
  <c r="H1102" i="42"/>
  <c r="G36" i="42"/>
  <c r="G610" i="42"/>
  <c r="G1020" i="42"/>
  <c r="I282" i="42"/>
  <c r="G938" i="42"/>
  <c r="G1102" i="42"/>
  <c r="H938" i="42"/>
  <c r="G446" i="42"/>
  <c r="H528" i="42"/>
  <c r="H692" i="42"/>
  <c r="G364" i="42"/>
  <c r="I938" i="42"/>
  <c r="I1102" i="42"/>
  <c r="H446" i="42"/>
  <c r="H856" i="42"/>
  <c r="I36" i="42"/>
  <c r="G118" i="42"/>
  <c r="I528" i="42"/>
  <c r="I118" i="42"/>
  <c r="I1184" i="42"/>
  <c r="H36" i="42"/>
  <c r="H1184" i="42"/>
  <c r="I856" i="42"/>
  <c r="I610" i="42"/>
  <c r="I692" i="42"/>
  <c r="H1020" i="42"/>
  <c r="G250" i="42"/>
  <c r="I660" i="42"/>
  <c r="H1070" i="42"/>
  <c r="G906" i="42"/>
  <c r="G86" i="42"/>
  <c r="I906" i="42"/>
  <c r="G496" i="42"/>
  <c r="I1070" i="42"/>
  <c r="G742" i="42"/>
  <c r="I988" i="42"/>
  <c r="I250" i="42"/>
  <c r="H86" i="42"/>
  <c r="H742" i="42"/>
  <c r="H1152" i="42"/>
  <c r="G168" i="42"/>
  <c r="I742" i="42"/>
  <c r="I1152" i="42"/>
  <c r="G578" i="42"/>
  <c r="H578" i="42"/>
  <c r="H824" i="42"/>
  <c r="G660" i="42"/>
  <c r="I168" i="42"/>
  <c r="I578" i="42"/>
  <c r="G1070" i="42"/>
  <c r="G4" i="42"/>
  <c r="I496" i="42"/>
  <c r="G414" i="42"/>
  <c r="H906" i="42"/>
  <c r="G332" i="42"/>
  <c r="H988" i="42"/>
  <c r="H660" i="42"/>
  <c r="H414" i="42"/>
  <c r="I4" i="42"/>
  <c r="H496" i="42"/>
  <c r="G824" i="42"/>
  <c r="H4" i="42"/>
  <c r="I824" i="42"/>
  <c r="I332" i="42"/>
  <c r="G988" i="42"/>
  <c r="I86" i="42"/>
  <c r="G1152" i="42"/>
  <c r="I414" i="42"/>
  <c r="H250" i="42"/>
  <c r="H168" i="42"/>
  <c r="H332" i="42"/>
  <c r="H365" i="42"/>
  <c r="G37" i="42"/>
  <c r="H939" i="42"/>
  <c r="H1021" i="42"/>
  <c r="H857" i="42"/>
  <c r="G119" i="42"/>
  <c r="I201" i="42"/>
  <c r="G1185" i="42"/>
  <c r="G1103" i="42"/>
  <c r="H201" i="42"/>
  <c r="H529" i="42"/>
  <c r="H447" i="42"/>
  <c r="I611" i="42"/>
  <c r="G611" i="42"/>
  <c r="G365" i="42"/>
  <c r="I857" i="42"/>
  <c r="I447" i="42"/>
  <c r="H119" i="42"/>
  <c r="I693" i="42"/>
  <c r="G775" i="42"/>
  <c r="I1103" i="42"/>
  <c r="I365" i="42"/>
  <c r="H283" i="42"/>
  <c r="I1185" i="42"/>
  <c r="I37" i="42"/>
  <c r="H1103" i="42"/>
  <c r="G529" i="42"/>
  <c r="I283" i="42"/>
  <c r="H775" i="42"/>
  <c r="I119" i="42"/>
  <c r="G447" i="42"/>
  <c r="H611" i="42"/>
  <c r="I1021" i="42"/>
  <c r="H37" i="42"/>
  <c r="I939" i="42"/>
  <c r="G201" i="42"/>
  <c r="G283" i="42"/>
  <c r="H1185" i="42"/>
  <c r="I775" i="42"/>
  <c r="G1021" i="42"/>
  <c r="G939" i="42"/>
  <c r="G857" i="42"/>
  <c r="H693" i="42"/>
  <c r="G693" i="42"/>
  <c r="I529" i="42"/>
  <c r="H455" i="58"/>
  <c r="I373" i="59"/>
  <c r="H537" i="54"/>
  <c r="I45" i="50"/>
  <c r="H127" i="55"/>
  <c r="I373" i="54"/>
  <c r="H127" i="51"/>
  <c r="H127" i="53"/>
  <c r="I455" i="51"/>
  <c r="G127" i="54"/>
  <c r="G209" i="55"/>
  <c r="G537" i="52"/>
  <c r="G45" i="51"/>
  <c r="I127" i="56"/>
  <c r="H291" i="54"/>
  <c r="I373" i="56"/>
  <c r="H291" i="59"/>
  <c r="G455" i="53"/>
  <c r="H373" i="52"/>
  <c r="G373" i="54"/>
  <c r="G373" i="53"/>
  <c r="I45" i="51"/>
  <c r="H373" i="55"/>
  <c r="H537" i="52"/>
  <c r="H127" i="56"/>
  <c r="G291" i="54"/>
  <c r="I209" i="55"/>
  <c r="G209" i="53"/>
  <c r="H45" i="56"/>
  <c r="I373" i="55"/>
  <c r="I291" i="58"/>
  <c r="H45" i="54"/>
  <c r="G291" i="55"/>
  <c r="H455" i="54"/>
  <c r="I455" i="54"/>
  <c r="I45" i="54"/>
  <c r="I537" i="56"/>
  <c r="H127" i="57"/>
  <c r="H209" i="59"/>
  <c r="H455" i="57"/>
  <c r="H127" i="52"/>
  <c r="G455" i="57"/>
  <c r="I127" i="53"/>
  <c r="I127" i="58"/>
  <c r="I373" i="50"/>
  <c r="H291" i="51"/>
  <c r="I291" i="51"/>
  <c r="G455" i="51"/>
  <c r="G373" i="56"/>
  <c r="G455" i="56"/>
  <c r="G127" i="51"/>
  <c r="G537" i="56"/>
  <c r="H209" i="53"/>
  <c r="H373" i="58"/>
  <c r="I291" i="52"/>
  <c r="I127" i="50"/>
  <c r="H291" i="55"/>
  <c r="I537" i="54"/>
  <c r="I455" i="53"/>
  <c r="G45" i="53"/>
  <c r="H45" i="55"/>
  <c r="G291" i="58"/>
  <c r="H373" i="50"/>
  <c r="H209" i="58"/>
  <c r="G209" i="56"/>
  <c r="G455" i="58"/>
  <c r="G373" i="59"/>
  <c r="I291" i="54"/>
  <c r="H537" i="55"/>
  <c r="H537" i="58"/>
  <c r="G291" i="59"/>
  <c r="H45" i="52"/>
  <c r="I537" i="55"/>
  <c r="H291" i="57"/>
  <c r="H291" i="52"/>
  <c r="I127" i="57"/>
  <c r="G45" i="57"/>
  <c r="G291" i="51"/>
  <c r="G127" i="50"/>
  <c r="G373" i="50"/>
  <c r="I209" i="54"/>
  <c r="G209" i="52"/>
  <c r="G45" i="52"/>
  <c r="H537" i="53"/>
  <c r="I291" i="53"/>
  <c r="G127" i="52"/>
  <c r="H455" i="56"/>
  <c r="I455" i="55"/>
  <c r="I373" i="53"/>
  <c r="I45" i="56"/>
  <c r="I291" i="57"/>
  <c r="G373" i="58"/>
  <c r="G127" i="55"/>
  <c r="I209" i="51"/>
  <c r="G455" i="50"/>
  <c r="G45" i="58"/>
  <c r="G291" i="53"/>
  <c r="G127" i="56"/>
  <c r="I455" i="50"/>
  <c r="I373" i="57"/>
  <c r="H537" i="51"/>
  <c r="G537" i="55"/>
  <c r="G291" i="57"/>
  <c r="H45" i="57"/>
  <c r="H209" i="57"/>
  <c r="H127" i="54"/>
  <c r="I537" i="59"/>
  <c r="H209" i="54"/>
  <c r="H45" i="53"/>
  <c r="I291" i="50"/>
  <c r="I127" i="52"/>
  <c r="G291" i="52"/>
  <c r="H291" i="53"/>
  <c r="I537" i="50"/>
  <c r="H45" i="50"/>
  <c r="H209" i="56"/>
  <c r="G209" i="58"/>
  <c r="H209" i="51"/>
  <c r="H45" i="51"/>
  <c r="G45" i="54"/>
  <c r="H127" i="58"/>
  <c r="G455" i="55"/>
  <c r="I291" i="59"/>
  <c r="I127" i="54"/>
  <c r="I537" i="52"/>
  <c r="H209" i="52"/>
  <c r="I209" i="53"/>
  <c r="G537" i="51"/>
  <c r="I45" i="53"/>
  <c r="G291" i="50"/>
  <c r="H373" i="51"/>
  <c r="I45" i="59"/>
  <c r="H455" i="55"/>
  <c r="G45" i="59"/>
  <c r="H291" i="50"/>
  <c r="H455" i="59"/>
  <c r="I291" i="55"/>
  <c r="G455" i="59"/>
  <c r="G537" i="50"/>
  <c r="I291" i="56"/>
  <c r="G127" i="57"/>
  <c r="I455" i="58"/>
  <c r="G537" i="58"/>
  <c r="I127" i="59"/>
  <c r="H209" i="50"/>
  <c r="I45" i="57"/>
  <c r="I209" i="59"/>
  <c r="H209" i="55"/>
  <c r="H455" i="51"/>
  <c r="H537" i="59"/>
  <c r="H45" i="59"/>
  <c r="G209" i="50"/>
  <c r="G291" i="56"/>
  <c r="G45" i="50"/>
  <c r="G537" i="57"/>
  <c r="G45" i="56"/>
  <c r="I537" i="57"/>
  <c r="I127" i="51"/>
  <c r="G373" i="51"/>
  <c r="H537" i="50"/>
  <c r="H373" i="57"/>
  <c r="I373" i="51"/>
  <c r="I209" i="56"/>
  <c r="H455" i="52"/>
  <c r="G537" i="59"/>
  <c r="G127" i="59"/>
  <c r="H127" i="59"/>
  <c r="H373" i="56"/>
  <c r="I209" i="57"/>
  <c r="H127" i="50"/>
  <c r="I209" i="58"/>
  <c r="I455" i="52"/>
  <c r="I209" i="52"/>
  <c r="I455" i="56"/>
  <c r="G209" i="54"/>
  <c r="G373" i="52"/>
  <c r="I45" i="55"/>
  <c r="I537" i="51"/>
  <c r="G127" i="53"/>
  <c r="H455" i="53"/>
  <c r="H291" i="56"/>
  <c r="I455" i="57"/>
  <c r="H45" i="58"/>
  <c r="G455" i="52"/>
  <c r="I455" i="59"/>
  <c r="I209" i="50"/>
  <c r="I45" i="52"/>
  <c r="H537" i="57"/>
  <c r="I127" i="55"/>
  <c r="G209" i="57"/>
  <c r="G537" i="53"/>
  <c r="I373" i="58"/>
  <c r="I537" i="58"/>
  <c r="H291" i="58"/>
  <c r="H373" i="53"/>
  <c r="G127" i="58"/>
  <c r="G373" i="57"/>
  <c r="H537" i="56"/>
  <c r="G373" i="55"/>
  <c r="H373" i="59"/>
  <c r="I373" i="52"/>
  <c r="G45" i="55"/>
  <c r="G455" i="54"/>
  <c r="H455" i="50"/>
  <c r="G537" i="54"/>
  <c r="I45" i="58"/>
  <c r="I537" i="53"/>
  <c r="G209" i="59"/>
  <c r="H373" i="54"/>
  <c r="G209" i="51"/>
  <c r="H776" i="42"/>
  <c r="G366" i="42"/>
  <c r="G1186" i="42"/>
  <c r="H120" i="42"/>
  <c r="I448" i="42"/>
  <c r="H858" i="42"/>
  <c r="H1104" i="42"/>
  <c r="I612" i="42"/>
  <c r="G1104" i="42"/>
  <c r="G776" i="42"/>
  <c r="G940" i="42"/>
  <c r="I1022" i="42"/>
  <c r="H284" i="42"/>
  <c r="I940" i="42"/>
  <c r="I38" i="42"/>
  <c r="H530" i="42"/>
  <c r="G858" i="42"/>
  <c r="I530" i="42"/>
  <c r="I284" i="42"/>
  <c r="G120" i="42"/>
  <c r="H38" i="42"/>
  <c r="I776" i="42"/>
  <c r="G1022" i="42"/>
  <c r="H940" i="42"/>
  <c r="H202" i="42"/>
  <c r="I694" i="42"/>
  <c r="H694" i="42"/>
  <c r="I1104" i="42"/>
  <c r="I858" i="42"/>
  <c r="G448" i="42"/>
  <c r="G612" i="42"/>
  <c r="H448" i="42"/>
  <c r="I202" i="42"/>
  <c r="H612" i="42"/>
  <c r="I120" i="42"/>
  <c r="G530" i="42"/>
  <c r="G694" i="42"/>
  <c r="G202" i="42"/>
  <c r="H1022" i="42"/>
  <c r="G38" i="42"/>
  <c r="H366" i="42"/>
  <c r="H1186" i="42"/>
  <c r="I366" i="42"/>
  <c r="I1186" i="42"/>
  <c r="G284" i="42"/>
  <c r="I122" i="56"/>
  <c r="H532" i="59"/>
  <c r="I368" i="52"/>
  <c r="G286" i="57"/>
  <c r="I286" i="53"/>
  <c r="G40" i="59"/>
  <c r="I532" i="59"/>
  <c r="H532" i="57"/>
  <c r="H204" i="53"/>
  <c r="I122" i="57"/>
  <c r="I450" i="59"/>
  <c r="H204" i="54"/>
  <c r="I450" i="50"/>
  <c r="G368" i="53"/>
  <c r="H204" i="51"/>
  <c r="G368" i="55"/>
  <c r="G286" i="50"/>
  <c r="G450" i="51"/>
  <c r="H122" i="57"/>
  <c r="I40" i="54"/>
  <c r="I532" i="57"/>
  <c r="I368" i="55"/>
  <c r="H532" i="56"/>
  <c r="H286" i="54"/>
  <c r="G122" i="59"/>
  <c r="I532" i="53"/>
  <c r="G532" i="56"/>
  <c r="I40" i="53"/>
  <c r="G450" i="56"/>
  <c r="H532" i="54"/>
  <c r="I122" i="55"/>
  <c r="G40" i="57"/>
  <c r="H450" i="59"/>
  <c r="I286" i="56"/>
  <c r="I532" i="54"/>
  <c r="G532" i="54"/>
  <c r="H368" i="50"/>
  <c r="G40" i="51"/>
  <c r="H368" i="53"/>
  <c r="I40" i="51"/>
  <c r="G532" i="59"/>
  <c r="H122" i="56"/>
  <c r="G204" i="56"/>
  <c r="I368" i="50"/>
  <c r="I532" i="55"/>
  <c r="I204" i="50"/>
  <c r="H40" i="55"/>
  <c r="G40" i="50"/>
  <c r="G122" i="52"/>
  <c r="I450" i="54"/>
  <c r="G368" i="51"/>
  <c r="H204" i="50"/>
  <c r="H122" i="52"/>
  <c r="H122" i="51"/>
  <c r="I450" i="53"/>
  <c r="H286" i="58"/>
  <c r="G204" i="58"/>
  <c r="H368" i="58"/>
  <c r="I204" i="57"/>
  <c r="I450" i="51"/>
  <c r="I122" i="53"/>
  <c r="G122" i="56"/>
  <c r="G450" i="53"/>
  <c r="H286" i="51"/>
  <c r="I368" i="51"/>
  <c r="I40" i="52"/>
  <c r="I286" i="57"/>
  <c r="G286" i="54"/>
  <c r="I204" i="56"/>
  <c r="H286" i="55"/>
  <c r="H40" i="59"/>
  <c r="H450" i="54"/>
  <c r="H40" i="56"/>
  <c r="G40" i="52"/>
  <c r="H40" i="51"/>
  <c r="H122" i="58"/>
  <c r="G204" i="50"/>
  <c r="G450" i="54"/>
  <c r="G286" i="59"/>
  <c r="G368" i="52"/>
  <c r="H122" i="55"/>
  <c r="I450" i="52"/>
  <c r="H368" i="56"/>
  <c r="H286" i="50"/>
  <c r="G450" i="59"/>
  <c r="H40" i="54"/>
  <c r="H204" i="58"/>
  <c r="H368" i="57"/>
  <c r="I40" i="50"/>
  <c r="G368" i="50"/>
  <c r="G450" i="58"/>
  <c r="H122" i="53"/>
  <c r="H122" i="59"/>
  <c r="H40" i="53"/>
  <c r="H532" i="51"/>
  <c r="I204" i="59"/>
  <c r="G40" i="55"/>
  <c r="H532" i="58"/>
  <c r="I532" i="51"/>
  <c r="I122" i="58"/>
  <c r="G204" i="52"/>
  <c r="I450" i="56"/>
  <c r="G122" i="55"/>
  <c r="H450" i="51"/>
  <c r="H40" i="58"/>
  <c r="I286" i="51"/>
  <c r="I40" i="57"/>
  <c r="I532" i="56"/>
  <c r="I286" i="55"/>
  <c r="H532" i="50"/>
  <c r="G204" i="53"/>
  <c r="I368" i="53"/>
  <c r="I286" i="59"/>
  <c r="I286" i="58"/>
  <c r="H286" i="53"/>
  <c r="H204" i="55"/>
  <c r="G286" i="58"/>
  <c r="G368" i="54"/>
  <c r="I204" i="54"/>
  <c r="H40" i="57"/>
  <c r="G368" i="57"/>
  <c r="G450" i="52"/>
  <c r="I368" i="58"/>
  <c r="I122" i="52"/>
  <c r="G122" i="57"/>
  <c r="I122" i="50"/>
  <c r="H450" i="56"/>
  <c r="G532" i="52"/>
  <c r="G532" i="57"/>
  <c r="H286" i="59"/>
  <c r="I368" i="59"/>
  <c r="I122" i="54"/>
  <c r="H204" i="52"/>
  <c r="H368" i="55"/>
  <c r="H286" i="52"/>
  <c r="G204" i="55"/>
  <c r="I204" i="52"/>
  <c r="G368" i="56"/>
  <c r="H532" i="55"/>
  <c r="I122" i="51"/>
  <c r="H368" i="59"/>
  <c r="G122" i="53"/>
  <c r="G532" i="50"/>
  <c r="G40" i="56"/>
  <c r="G368" i="59"/>
  <c r="H450" i="53"/>
  <c r="I40" i="59"/>
  <c r="G122" i="58"/>
  <c r="H450" i="55"/>
  <c r="I122" i="59"/>
  <c r="G204" i="51"/>
  <c r="I532" i="52"/>
  <c r="I532" i="50"/>
  <c r="H286" i="56"/>
  <c r="H204" i="59"/>
  <c r="H368" i="54"/>
  <c r="H122" i="54"/>
  <c r="G40" i="54"/>
  <c r="G286" i="56"/>
  <c r="G532" i="58"/>
  <c r="G450" i="57"/>
  <c r="I204" i="55"/>
  <c r="G40" i="58"/>
  <c r="G286" i="53"/>
  <c r="I450" i="57"/>
  <c r="I204" i="51"/>
  <c r="G286" i="51"/>
  <c r="H368" i="51"/>
  <c r="I286" i="50"/>
  <c r="G204" i="59"/>
  <c r="H40" i="50"/>
  <c r="G532" i="51"/>
  <c r="G122" i="50"/>
  <c r="I368" i="56"/>
  <c r="I204" i="58"/>
  <c r="H122" i="50"/>
  <c r="I40" i="55"/>
  <c r="H532" i="53"/>
  <c r="H450" i="58"/>
  <c r="G286" i="52"/>
  <c r="G450" i="50"/>
  <c r="G40" i="53"/>
  <c r="H204" i="57"/>
  <c r="H450" i="57"/>
  <c r="G204" i="57"/>
  <c r="G450" i="55"/>
  <c r="H450" i="50"/>
  <c r="I532" i="58"/>
  <c r="G532" i="55"/>
  <c r="I368" i="54"/>
  <c r="I450" i="58"/>
  <c r="I450" i="55"/>
  <c r="I204" i="53"/>
  <c r="I286" i="54"/>
  <c r="I368" i="57"/>
  <c r="I286" i="52"/>
  <c r="H40" i="52"/>
  <c r="H450" i="52"/>
  <c r="G532" i="53"/>
  <c r="H368" i="52"/>
  <c r="H286" i="57"/>
  <c r="G204" i="54"/>
  <c r="G122" i="51"/>
  <c r="H204" i="56"/>
  <c r="H532" i="52"/>
  <c r="I40" i="58"/>
  <c r="G286" i="55"/>
  <c r="G368" i="58"/>
  <c r="I40" i="56"/>
  <c r="G122" i="54"/>
  <c r="G370" i="42"/>
  <c r="G124" i="42"/>
  <c r="I780" i="42"/>
  <c r="I616" i="42"/>
  <c r="G944" i="42"/>
  <c r="G616" i="42"/>
  <c r="G288" i="42"/>
  <c r="H288" i="42"/>
  <c r="H1190" i="42"/>
  <c r="I534" i="42"/>
  <c r="G698" i="42"/>
  <c r="G206" i="42"/>
  <c r="I944" i="42"/>
  <c r="I124" i="42"/>
  <c r="I42" i="42"/>
  <c r="H1026" i="42"/>
  <c r="I698" i="42"/>
  <c r="G1190" i="42"/>
  <c r="I288" i="42"/>
  <c r="I452" i="42"/>
  <c r="H1108" i="42"/>
  <c r="H862" i="42"/>
  <c r="G780" i="42"/>
  <c r="H534" i="42"/>
  <c r="H780" i="42"/>
  <c r="H206" i="42"/>
  <c r="H42" i="42"/>
  <c r="G42" i="42"/>
  <c r="H944" i="42"/>
  <c r="G1108" i="42"/>
  <c r="I1026" i="42"/>
  <c r="I206" i="42"/>
  <c r="G534" i="42"/>
  <c r="I862" i="42"/>
  <c r="H452" i="42"/>
  <c r="H370" i="42"/>
  <c r="I1190" i="42"/>
  <c r="H124" i="42"/>
  <c r="I1108" i="42"/>
  <c r="H616" i="42"/>
  <c r="I370" i="42"/>
  <c r="H698" i="42"/>
  <c r="G452" i="42"/>
  <c r="G1026" i="42"/>
  <c r="G862" i="42"/>
  <c r="G375" i="42"/>
  <c r="G539" i="42"/>
  <c r="H867" i="42"/>
  <c r="G785" i="42"/>
  <c r="G949" i="42"/>
  <c r="I375" i="42"/>
  <c r="H703" i="42"/>
  <c r="G1113" i="42"/>
  <c r="I949" i="42"/>
  <c r="H1031" i="42"/>
  <c r="H1113" i="42"/>
  <c r="H1195" i="42"/>
  <c r="I457" i="42"/>
  <c r="I539" i="42"/>
  <c r="H539" i="42"/>
  <c r="H949" i="42"/>
  <c r="G129" i="42"/>
  <c r="H621" i="42"/>
  <c r="G1031" i="42"/>
  <c r="H785" i="42"/>
  <c r="I293" i="42"/>
  <c r="G211" i="42"/>
  <c r="I703" i="42"/>
  <c r="H457" i="42"/>
  <c r="G293" i="42"/>
  <c r="I1195" i="42"/>
  <c r="G621" i="42"/>
  <c r="I867" i="42"/>
  <c r="H47" i="42"/>
  <c r="H293" i="42"/>
  <c r="G47" i="42"/>
  <c r="I211" i="42"/>
  <c r="I47" i="42"/>
  <c r="G703" i="42"/>
  <c r="H211" i="42"/>
  <c r="I621" i="42"/>
  <c r="I1031" i="42"/>
  <c r="H375" i="42"/>
  <c r="I129" i="42"/>
  <c r="I785" i="42"/>
  <c r="G867" i="42"/>
  <c r="H129" i="42"/>
  <c r="G457" i="42"/>
  <c r="G1195" i="42"/>
  <c r="I1113" i="42"/>
  <c r="H788" i="61"/>
  <c r="G50" i="61"/>
  <c r="G214" i="61"/>
  <c r="H50" i="61"/>
  <c r="G296" i="61"/>
  <c r="H624" i="61"/>
  <c r="F132" i="61"/>
  <c r="H706" i="61"/>
  <c r="F214" i="61"/>
  <c r="H542" i="61"/>
  <c r="G378" i="61"/>
  <c r="F378" i="61"/>
  <c r="H296" i="61"/>
  <c r="G460" i="61"/>
  <c r="H132" i="61"/>
  <c r="G788" i="61"/>
  <c r="F870" i="61"/>
  <c r="G542" i="61"/>
  <c r="F788" i="61"/>
  <c r="H214" i="61"/>
  <c r="G706" i="61"/>
  <c r="F624" i="61"/>
  <c r="F296" i="61"/>
  <c r="H870" i="61"/>
  <c r="H378" i="61"/>
  <c r="G132" i="61"/>
  <c r="F706" i="61"/>
  <c r="G870" i="61"/>
  <c r="G624" i="61"/>
  <c r="F542" i="61"/>
  <c r="H460" i="61"/>
  <c r="F460" i="61"/>
  <c r="F50" i="61"/>
  <c r="H538" i="42"/>
  <c r="G374" i="42"/>
  <c r="I1112" i="42"/>
  <c r="I948" i="42"/>
  <c r="I784" i="42"/>
  <c r="I456" i="42"/>
  <c r="H620" i="42"/>
  <c r="G1030" i="42"/>
  <c r="H374" i="42"/>
  <c r="I128" i="42"/>
  <c r="G538" i="42"/>
  <c r="G866" i="42"/>
  <c r="G292" i="42"/>
  <c r="H1194" i="42"/>
  <c r="G784" i="42"/>
  <c r="H1030" i="42"/>
  <c r="I1030" i="42"/>
  <c r="H456" i="42"/>
  <c r="H702" i="42"/>
  <c r="G128" i="42"/>
  <c r="G210" i="42"/>
  <c r="H784" i="42"/>
  <c r="G1194" i="42"/>
  <c r="G702" i="42"/>
  <c r="H128" i="42"/>
  <c r="I210" i="42"/>
  <c r="G1112" i="42"/>
  <c r="I538" i="42"/>
  <c r="G46" i="42"/>
  <c r="I46" i="42"/>
  <c r="I702" i="42"/>
  <c r="G948" i="42"/>
  <c r="H866" i="42"/>
  <c r="I866" i="42"/>
  <c r="H948" i="42"/>
  <c r="G620" i="42"/>
  <c r="H1112" i="42"/>
  <c r="I292" i="42"/>
  <c r="I1194" i="42"/>
  <c r="H292" i="42"/>
  <c r="H210" i="42"/>
  <c r="H46" i="42"/>
  <c r="G456" i="42"/>
  <c r="I620" i="42"/>
  <c r="I374" i="42"/>
  <c r="H871" i="42"/>
  <c r="H1199" i="42"/>
  <c r="I297" i="42"/>
  <c r="I707" i="42"/>
  <c r="I215" i="42"/>
  <c r="G707" i="42"/>
  <c r="H543" i="42"/>
  <c r="G297" i="42"/>
  <c r="I1117" i="42"/>
  <c r="H51" i="42"/>
  <c r="G543" i="42"/>
  <c r="I625" i="42"/>
  <c r="H461" i="42"/>
  <c r="H297" i="42"/>
  <c r="I543" i="42"/>
  <c r="H953" i="42"/>
  <c r="G953" i="42"/>
  <c r="I953" i="42"/>
  <c r="G871" i="42"/>
  <c r="G133" i="42"/>
  <c r="I1199" i="42"/>
  <c r="G461" i="42"/>
  <c r="G215" i="42"/>
  <c r="I51" i="42"/>
  <c r="I461" i="42"/>
  <c r="I133" i="42"/>
  <c r="G789" i="42"/>
  <c r="H707" i="42"/>
  <c r="H625" i="42"/>
  <c r="G51" i="42"/>
  <c r="H789" i="42"/>
  <c r="I1035" i="42"/>
  <c r="I379" i="42"/>
  <c r="G1035" i="42"/>
  <c r="G1199" i="42"/>
  <c r="H1035" i="42"/>
  <c r="H1117" i="42"/>
  <c r="G379" i="42"/>
  <c r="G1117" i="42"/>
  <c r="H215" i="42"/>
  <c r="H379" i="42"/>
  <c r="G625" i="42"/>
  <c r="H133" i="42"/>
  <c r="I871" i="42"/>
  <c r="I789" i="42"/>
  <c r="H134" i="42"/>
  <c r="H708" i="42"/>
  <c r="H1200" i="42"/>
  <c r="G544" i="42"/>
  <c r="G52" i="42"/>
  <c r="I1036" i="42"/>
  <c r="G380" i="42"/>
  <c r="G1118" i="42"/>
  <c r="I298" i="42"/>
  <c r="G708" i="42"/>
  <c r="H626" i="42"/>
  <c r="I462" i="42"/>
  <c r="I790" i="42"/>
  <c r="H872" i="42"/>
  <c r="G298" i="42"/>
  <c r="H52" i="42"/>
  <c r="H1118" i="42"/>
  <c r="I544" i="42"/>
  <c r="G872" i="42"/>
  <c r="G462" i="42"/>
  <c r="I380" i="42"/>
  <c r="H216" i="42"/>
  <c r="H298" i="42"/>
  <c r="G1036" i="42"/>
  <c r="G790" i="42"/>
  <c r="I708" i="42"/>
  <c r="I1118" i="42"/>
  <c r="H954" i="42"/>
  <c r="I52" i="42"/>
  <c r="G954" i="42"/>
  <c r="H1036" i="42"/>
  <c r="I1200" i="42"/>
  <c r="I216" i="42"/>
  <c r="H790" i="42"/>
  <c r="I872" i="42"/>
  <c r="H544" i="42"/>
  <c r="H380" i="42"/>
  <c r="I134" i="42"/>
  <c r="G134" i="42"/>
  <c r="G216" i="42"/>
  <c r="I626" i="42"/>
  <c r="H462" i="42"/>
  <c r="G1200" i="42"/>
  <c r="G626" i="42"/>
  <c r="I954" i="42"/>
  <c r="H382" i="42"/>
  <c r="H218" i="42"/>
  <c r="I1120" i="42"/>
  <c r="H874" i="42"/>
  <c r="I792" i="42"/>
  <c r="H136" i="42"/>
  <c r="I218" i="42"/>
  <c r="I464" i="42"/>
  <c r="I382" i="42"/>
  <c r="H956" i="42"/>
  <c r="G710" i="42"/>
  <c r="I1202" i="42"/>
  <c r="H464" i="42"/>
  <c r="H1202" i="42"/>
  <c r="I136" i="42"/>
  <c r="H628" i="42"/>
  <c r="G628" i="42"/>
  <c r="H710" i="42"/>
  <c r="G1120" i="42"/>
  <c r="G1202" i="42"/>
  <c r="G1038" i="42"/>
  <c r="H300" i="42"/>
  <c r="I874" i="42"/>
  <c r="I628" i="42"/>
  <c r="I546" i="42"/>
  <c r="G54" i="42"/>
  <c r="I300" i="42"/>
  <c r="G300" i="42"/>
  <c r="G546" i="42"/>
  <c r="H1038" i="42"/>
  <c r="H792" i="42"/>
  <c r="I1038" i="42"/>
  <c r="I54" i="42"/>
  <c r="H1120" i="42"/>
  <c r="G218" i="42"/>
  <c r="I710" i="42"/>
  <c r="H54" i="42"/>
  <c r="G464" i="42"/>
  <c r="G956" i="42"/>
  <c r="G792" i="42"/>
  <c r="H546" i="42"/>
  <c r="G382" i="42"/>
  <c r="G874" i="42"/>
  <c r="I956" i="42"/>
  <c r="G136" i="42"/>
  <c r="I465" i="50"/>
  <c r="I383" i="58"/>
  <c r="I219" i="52"/>
  <c r="G55" i="50"/>
  <c r="I301" i="56"/>
  <c r="H137" i="56"/>
  <c r="H55" i="52"/>
  <c r="I383" i="59"/>
  <c r="H547" i="55"/>
  <c r="G383" i="52"/>
  <c r="H465" i="52"/>
  <c r="I137" i="54"/>
  <c r="I219" i="51"/>
  <c r="G137" i="54"/>
  <c r="H301" i="55"/>
  <c r="I547" i="54"/>
  <c r="H383" i="59"/>
  <c r="G301" i="58"/>
  <c r="I301" i="50"/>
  <c r="H301" i="54"/>
  <c r="H547" i="59"/>
  <c r="G137" i="57"/>
  <c r="G301" i="53"/>
  <c r="G301" i="52"/>
  <c r="H219" i="57"/>
  <c r="H301" i="57"/>
  <c r="I547" i="57"/>
  <c r="I465" i="58"/>
  <c r="G137" i="51"/>
  <c r="H465" i="59"/>
  <c r="I465" i="52"/>
  <c r="G137" i="56"/>
  <c r="G137" i="50"/>
  <c r="G547" i="58"/>
  <c r="H55" i="53"/>
  <c r="G547" i="51"/>
  <c r="H547" i="57"/>
  <c r="G547" i="59"/>
  <c r="G55" i="55"/>
  <c r="G383" i="51"/>
  <c r="H219" i="50"/>
  <c r="G55" i="59"/>
  <c r="H301" i="53"/>
  <c r="I219" i="53"/>
  <c r="G137" i="52"/>
  <c r="I137" i="55"/>
  <c r="I383" i="52"/>
  <c r="I55" i="51"/>
  <c r="G301" i="54"/>
  <c r="H137" i="51"/>
  <c r="H301" i="51"/>
  <c r="H219" i="52"/>
  <c r="I547" i="50"/>
  <c r="G55" i="54"/>
  <c r="I219" i="56"/>
  <c r="H465" i="54"/>
  <c r="H137" i="52"/>
  <c r="G465" i="59"/>
  <c r="I301" i="53"/>
  <c r="G465" i="58"/>
  <c r="G137" i="58"/>
  <c r="H547" i="54"/>
  <c r="G219" i="56"/>
  <c r="I219" i="54"/>
  <c r="H301" i="59"/>
  <c r="I301" i="58"/>
  <c r="I219" i="59"/>
  <c r="H219" i="51"/>
  <c r="H383" i="50"/>
  <c r="G383" i="50"/>
  <c r="H55" i="51"/>
  <c r="G383" i="55"/>
  <c r="I465" i="53"/>
  <c r="I55" i="56"/>
  <c r="I137" i="50"/>
  <c r="H547" i="53"/>
  <c r="G55" i="57"/>
  <c r="G301" i="50"/>
  <c r="H219" i="59"/>
  <c r="G219" i="57"/>
  <c r="I137" i="59"/>
  <c r="H301" i="58"/>
  <c r="I55" i="50"/>
  <c r="I465" i="55"/>
  <c r="I219" i="50"/>
  <c r="G465" i="57"/>
  <c r="I465" i="57"/>
  <c r="H465" i="55"/>
  <c r="I383" i="56"/>
  <c r="G301" i="57"/>
  <c r="H465" i="50"/>
  <c r="G547" i="55"/>
  <c r="I301" i="59"/>
  <c r="I465" i="51"/>
  <c r="I137" i="58"/>
  <c r="I547" i="51"/>
  <c r="I383" i="55"/>
  <c r="G301" i="56"/>
  <c r="H547" i="51"/>
  <c r="H547" i="52"/>
  <c r="G219" i="54"/>
  <c r="G55" i="52"/>
  <c r="I301" i="51"/>
  <c r="I55" i="57"/>
  <c r="H219" i="55"/>
  <c r="G465" i="55"/>
  <c r="H219" i="56"/>
  <c r="I547" i="58"/>
  <c r="H137" i="58"/>
  <c r="H383" i="51"/>
  <c r="G55" i="53"/>
  <c r="I547" i="59"/>
  <c r="H547" i="50"/>
  <c r="G383" i="59"/>
  <c r="G55" i="51"/>
  <c r="I219" i="58"/>
  <c r="H383" i="52"/>
  <c r="I547" i="56"/>
  <c r="H137" i="54"/>
  <c r="G301" i="51"/>
  <c r="H219" i="54"/>
  <c r="G219" i="55"/>
  <c r="G547" i="54"/>
  <c r="G547" i="53"/>
  <c r="H547" i="56"/>
  <c r="G547" i="52"/>
  <c r="I137" i="51"/>
  <c r="I383" i="50"/>
  <c r="H55" i="55"/>
  <c r="I301" i="52"/>
  <c r="G301" i="55"/>
  <c r="H383" i="57"/>
  <c r="H55" i="56"/>
  <c r="I55" i="59"/>
  <c r="I55" i="53"/>
  <c r="G383" i="57"/>
  <c r="G383" i="56"/>
  <c r="H465" i="57"/>
  <c r="G219" i="53"/>
  <c r="I55" i="55"/>
  <c r="G219" i="58"/>
  <c r="G465" i="50"/>
  <c r="G383" i="58"/>
  <c r="G219" i="52"/>
  <c r="H383" i="54"/>
  <c r="H219" i="53"/>
  <c r="H55" i="54"/>
  <c r="H383" i="56"/>
  <c r="I55" i="54"/>
  <c r="H219" i="58"/>
  <c r="H383" i="55"/>
  <c r="H301" i="52"/>
  <c r="I55" i="52"/>
  <c r="I465" i="54"/>
  <c r="H137" i="55"/>
  <c r="G383" i="54"/>
  <c r="H55" i="50"/>
  <c r="H137" i="59"/>
  <c r="H55" i="58"/>
  <c r="G547" i="50"/>
  <c r="G383" i="53"/>
  <c r="H383" i="58"/>
  <c r="I547" i="53"/>
  <c r="G465" i="54"/>
  <c r="G465" i="56"/>
  <c r="I137" i="53"/>
  <c r="H137" i="57"/>
  <c r="I547" i="55"/>
  <c r="H55" i="57"/>
  <c r="H301" i="50"/>
  <c r="I301" i="57"/>
  <c r="G219" i="50"/>
  <c r="G547" i="57"/>
  <c r="I301" i="54"/>
  <c r="I465" i="59"/>
  <c r="H465" i="58"/>
  <c r="H547" i="58"/>
  <c r="I547" i="52"/>
  <c r="G465" i="53"/>
  <c r="G55" i="58"/>
  <c r="H55" i="59"/>
  <c r="I383" i="51"/>
  <c r="H383" i="53"/>
  <c r="I219" i="57"/>
  <c r="I383" i="54"/>
  <c r="I137" i="57"/>
  <c r="G55" i="56"/>
  <c r="I137" i="52"/>
  <c r="G137" i="59"/>
  <c r="H465" i="51"/>
  <c r="I383" i="57"/>
  <c r="G137" i="55"/>
  <c r="I465" i="56"/>
  <c r="I383" i="53"/>
  <c r="H137" i="50"/>
  <c r="H137" i="53"/>
  <c r="I55" i="58"/>
  <c r="H465" i="56"/>
  <c r="G219" i="59"/>
  <c r="G547" i="56"/>
  <c r="G465" i="52"/>
  <c r="I137" i="56"/>
  <c r="I301" i="55"/>
  <c r="G219" i="51"/>
  <c r="G137" i="53"/>
  <c r="G465" i="51"/>
  <c r="I219" i="55"/>
  <c r="H465" i="53"/>
  <c r="H301" i="56"/>
  <c r="G301" i="59"/>
  <c r="I549" i="57"/>
  <c r="G57" i="59"/>
  <c r="I467" i="55"/>
  <c r="I549" i="58"/>
  <c r="H549" i="58"/>
  <c r="I303" i="57"/>
  <c r="I221" i="50"/>
  <c r="I303" i="53"/>
  <c r="H549" i="59"/>
  <c r="G57" i="58"/>
  <c r="H549" i="50"/>
  <c r="H385" i="59"/>
  <c r="H57" i="58"/>
  <c r="H549" i="55"/>
  <c r="G467" i="59"/>
  <c r="H57" i="51"/>
  <c r="H549" i="51"/>
  <c r="I549" i="55"/>
  <c r="G385" i="56"/>
  <c r="G57" i="56"/>
  <c r="I385" i="56"/>
  <c r="G549" i="52"/>
  <c r="G221" i="50"/>
  <c r="I549" i="51"/>
  <c r="G57" i="51"/>
  <c r="I385" i="53"/>
  <c r="H549" i="52"/>
  <c r="G303" i="54"/>
  <c r="H221" i="57"/>
  <c r="G139" i="55"/>
  <c r="I57" i="50"/>
  <c r="I467" i="58"/>
  <c r="H467" i="57"/>
  <c r="I549" i="50"/>
  <c r="G385" i="51"/>
  <c r="I57" i="53"/>
  <c r="I549" i="52"/>
  <c r="H303" i="58"/>
  <c r="G549" i="54"/>
  <c r="I303" i="59"/>
  <c r="G467" i="56"/>
  <c r="H303" i="50"/>
  <c r="H385" i="51"/>
  <c r="H467" i="53"/>
  <c r="I139" i="54"/>
  <c r="I385" i="52"/>
  <c r="G139" i="52"/>
  <c r="G303" i="58"/>
  <c r="H221" i="51"/>
  <c r="I467" i="53"/>
  <c r="I467" i="50"/>
  <c r="G221" i="56"/>
  <c r="I57" i="52"/>
  <c r="G467" i="57"/>
  <c r="I57" i="58"/>
  <c r="G221" i="58"/>
  <c r="H303" i="55"/>
  <c r="I467" i="54"/>
  <c r="H385" i="55"/>
  <c r="H221" i="50"/>
  <c r="G221" i="59"/>
  <c r="I467" i="51"/>
  <c r="G385" i="55"/>
  <c r="G385" i="50"/>
  <c r="H139" i="51"/>
  <c r="G385" i="57"/>
  <c r="G549" i="58"/>
  <c r="G549" i="59"/>
  <c r="I385" i="59"/>
  <c r="H385" i="50"/>
  <c r="I221" i="59"/>
  <c r="I303" i="54"/>
  <c r="G385" i="54"/>
  <c r="G139" i="58"/>
  <c r="H221" i="55"/>
  <c r="G303" i="59"/>
  <c r="H221" i="58"/>
  <c r="I385" i="50"/>
  <c r="H139" i="59"/>
  <c r="I549" i="54"/>
  <c r="H303" i="54"/>
  <c r="H57" i="55"/>
  <c r="H385" i="52"/>
  <c r="H139" i="56"/>
  <c r="I467" i="57"/>
  <c r="H385" i="54"/>
  <c r="G549" i="53"/>
  <c r="G385" i="52"/>
  <c r="G303" i="55"/>
  <c r="G139" i="53"/>
  <c r="H467" i="54"/>
  <c r="H57" i="53"/>
  <c r="G57" i="53"/>
  <c r="G549" i="56"/>
  <c r="G303" i="50"/>
  <c r="G139" i="59"/>
  <c r="H221" i="52"/>
  <c r="G139" i="51"/>
  <c r="G221" i="55"/>
  <c r="I221" i="51"/>
  <c r="I57" i="57"/>
  <c r="G57" i="50"/>
  <c r="I385" i="57"/>
  <c r="H221" i="59"/>
  <c r="G139" i="57"/>
  <c r="I57" i="51"/>
  <c r="G221" i="51"/>
  <c r="H385" i="58"/>
  <c r="H303" i="56"/>
  <c r="H549" i="56"/>
  <c r="H221" i="53"/>
  <c r="H385" i="57"/>
  <c r="H385" i="56"/>
  <c r="H467" i="59"/>
  <c r="I139" i="57"/>
  <c r="H303" i="52"/>
  <c r="H467" i="50"/>
  <c r="G385" i="53"/>
  <c r="H57" i="50"/>
  <c r="G221" i="52"/>
  <c r="I139" i="50"/>
  <c r="H57" i="59"/>
  <c r="H303" i="51"/>
  <c r="G57" i="57"/>
  <c r="G303" i="52"/>
  <c r="I139" i="58"/>
  <c r="H303" i="59"/>
  <c r="H221" i="56"/>
  <c r="I139" i="52"/>
  <c r="I385" i="51"/>
  <c r="G139" i="56"/>
  <c r="G467" i="58"/>
  <c r="I303" i="50"/>
  <c r="I303" i="58"/>
  <c r="H57" i="57"/>
  <c r="I221" i="58"/>
  <c r="H467" i="56"/>
  <c r="G221" i="53"/>
  <c r="G549" i="50"/>
  <c r="H139" i="58"/>
  <c r="H221" i="54"/>
  <c r="G549" i="55"/>
  <c r="G303" i="53"/>
  <c r="G139" i="50"/>
  <c r="G385" i="58"/>
  <c r="G139" i="54"/>
  <c r="G467" i="52"/>
  <c r="I303" i="55"/>
  <c r="G221" i="57"/>
  <c r="G57" i="54"/>
  <c r="G303" i="56"/>
  <c r="G467" i="55"/>
  <c r="H139" i="50"/>
  <c r="I221" i="54"/>
  <c r="I57" i="55"/>
  <c r="H139" i="57"/>
  <c r="G303" i="57"/>
  <c r="I221" i="53"/>
  <c r="I385" i="55"/>
  <c r="G467" i="54"/>
  <c r="I467" i="59"/>
  <c r="I303" i="51"/>
  <c r="G549" i="57"/>
  <c r="I303" i="56"/>
  <c r="I221" i="57"/>
  <c r="I139" i="53"/>
  <c r="G467" i="51"/>
  <c r="I221" i="56"/>
  <c r="H57" i="54"/>
  <c r="H549" i="54"/>
  <c r="I385" i="58"/>
  <c r="G467" i="50"/>
  <c r="I139" i="56"/>
  <c r="G57" i="52"/>
  <c r="I221" i="52"/>
  <c r="H139" i="54"/>
  <c r="H467" i="51"/>
  <c r="H139" i="52"/>
  <c r="H303" i="53"/>
  <c r="H549" i="53"/>
  <c r="I549" i="59"/>
  <c r="G303" i="51"/>
  <c r="I57" i="54"/>
  <c r="H57" i="52"/>
  <c r="I139" i="55"/>
  <c r="H467" i="52"/>
  <c r="I467" i="56"/>
  <c r="I57" i="56"/>
  <c r="H303" i="57"/>
  <c r="I549" i="56"/>
  <c r="G385" i="59"/>
  <c r="I385" i="54"/>
  <c r="G221" i="54"/>
  <c r="H139" i="53"/>
  <c r="I303" i="52"/>
  <c r="H467" i="55"/>
  <c r="I467" i="52"/>
  <c r="H549" i="57"/>
  <c r="I549" i="53"/>
  <c r="G467" i="53"/>
  <c r="I139" i="59"/>
  <c r="G549" i="51"/>
  <c r="H467" i="58"/>
  <c r="I139" i="51"/>
  <c r="H139" i="55"/>
  <c r="H385" i="53"/>
  <c r="G57" i="55"/>
  <c r="H57" i="56"/>
  <c r="I57" i="59"/>
  <c r="I221" i="55"/>
  <c r="H58" i="42"/>
  <c r="H878" i="42"/>
  <c r="G1206" i="42"/>
  <c r="G386" i="42"/>
  <c r="H550" i="42"/>
  <c r="H140" i="42"/>
  <c r="I878" i="42"/>
  <c r="I304" i="42"/>
  <c r="H304" i="42"/>
  <c r="H960" i="42"/>
  <c r="I140" i="42"/>
  <c r="G960" i="42"/>
  <c r="I550" i="42"/>
  <c r="G304" i="42"/>
  <c r="G58" i="42"/>
  <c r="I468" i="42"/>
  <c r="H1042" i="42"/>
  <c r="I1124" i="42"/>
  <c r="I1042" i="42"/>
  <c r="G550" i="42"/>
  <c r="H796" i="42"/>
  <c r="I796" i="42"/>
  <c r="I960" i="42"/>
  <c r="G468" i="42"/>
  <c r="G632" i="42"/>
  <c r="H1124" i="42"/>
  <c r="G222" i="42"/>
  <c r="H714" i="42"/>
  <c r="H468" i="42"/>
  <c r="H1206" i="42"/>
  <c r="I58" i="42"/>
  <c r="G878" i="42"/>
  <c r="H632" i="42"/>
  <c r="G796" i="42"/>
  <c r="I632" i="42"/>
  <c r="G714" i="42"/>
  <c r="I1206" i="42"/>
  <c r="G1042" i="42"/>
  <c r="H386" i="42"/>
  <c r="G140" i="42"/>
  <c r="G1124" i="42"/>
  <c r="H222" i="42"/>
  <c r="I714" i="42"/>
  <c r="I222" i="42"/>
  <c r="I386" i="42"/>
  <c r="H1128" i="42"/>
  <c r="H718" i="42"/>
  <c r="G800" i="42"/>
  <c r="H964" i="42"/>
  <c r="I1128" i="42"/>
  <c r="H554" i="42"/>
  <c r="I62" i="42"/>
  <c r="G718" i="42"/>
  <c r="G1210" i="42"/>
  <c r="I554" i="42"/>
  <c r="I964" i="42"/>
  <c r="I636" i="42"/>
  <c r="G882" i="42"/>
  <c r="H226" i="42"/>
  <c r="G1128" i="42"/>
  <c r="G390" i="42"/>
  <c r="I472" i="42"/>
  <c r="G226" i="42"/>
  <c r="H390" i="42"/>
  <c r="I1046" i="42"/>
  <c r="I882" i="42"/>
  <c r="H472" i="42"/>
  <c r="H882" i="42"/>
  <c r="H1046" i="42"/>
  <c r="G1046" i="42"/>
  <c r="G554" i="42"/>
  <c r="H800" i="42"/>
  <c r="G62" i="42"/>
  <c r="H144" i="42"/>
  <c r="G964" i="42"/>
  <c r="G144" i="42"/>
  <c r="H308" i="42"/>
  <c r="G636" i="42"/>
  <c r="I390" i="42"/>
  <c r="H62" i="42"/>
  <c r="G308" i="42"/>
  <c r="I226" i="42"/>
  <c r="G472" i="42"/>
  <c r="I800" i="42"/>
  <c r="H636" i="42"/>
  <c r="I144" i="42"/>
  <c r="I1210" i="42"/>
  <c r="H1210" i="42"/>
  <c r="I308" i="42"/>
  <c r="I718" i="42"/>
  <c r="G319" i="61"/>
  <c r="H483" i="61"/>
  <c r="F401" i="61"/>
  <c r="G729" i="61"/>
  <c r="H893" i="61"/>
  <c r="F155" i="61"/>
  <c r="H811" i="61"/>
  <c r="H155" i="61"/>
  <c r="G811" i="61"/>
  <c r="H401" i="61"/>
  <c r="F565" i="61"/>
  <c r="G401" i="61"/>
  <c r="H319" i="61"/>
  <c r="G565" i="61"/>
  <c r="F237" i="61"/>
  <c r="F483" i="61"/>
  <c r="H237" i="61"/>
  <c r="F319" i="61"/>
  <c r="H565" i="61"/>
  <c r="G155" i="61"/>
  <c r="F893" i="61"/>
  <c r="G483" i="61"/>
  <c r="F73" i="61"/>
  <c r="F811" i="61"/>
  <c r="H729" i="61"/>
  <c r="F729" i="61"/>
  <c r="G73" i="61"/>
  <c r="G647" i="61"/>
  <c r="F647" i="61"/>
  <c r="G237" i="61"/>
  <c r="G893" i="61"/>
  <c r="H73" i="61"/>
  <c r="H647" i="61"/>
  <c r="H311" i="56"/>
  <c r="H393" i="50"/>
  <c r="H475" i="53"/>
  <c r="G475" i="51"/>
  <c r="I393" i="50"/>
  <c r="H557" i="50"/>
  <c r="G147" i="59"/>
  <c r="I475" i="53"/>
  <c r="H393" i="56"/>
  <c r="G65" i="59"/>
  <c r="G557" i="55"/>
  <c r="G311" i="57"/>
  <c r="I475" i="51"/>
  <c r="H475" i="54"/>
  <c r="G311" i="56"/>
  <c r="I65" i="57"/>
  <c r="G65" i="53"/>
  <c r="H229" i="59"/>
  <c r="H65" i="56"/>
  <c r="H311" i="53"/>
  <c r="H65" i="57"/>
  <c r="G393" i="54"/>
  <c r="G557" i="58"/>
  <c r="G229" i="51"/>
  <c r="H393" i="57"/>
  <c r="G393" i="58"/>
  <c r="G147" i="51"/>
  <c r="I475" i="59"/>
  <c r="I65" i="54"/>
  <c r="G311" i="55"/>
  <c r="H147" i="57"/>
  <c r="I475" i="50"/>
  <c r="H393" i="52"/>
  <c r="I557" i="58"/>
  <c r="I65" i="56"/>
  <c r="I311" i="50"/>
  <c r="H147" i="56"/>
  <c r="H557" i="55"/>
  <c r="H393" i="59"/>
  <c r="G147" i="52"/>
  <c r="G229" i="52"/>
  <c r="H229" i="50"/>
  <c r="G393" i="59"/>
  <c r="G147" i="55"/>
  <c r="I393" i="51"/>
  <c r="G229" i="56"/>
  <c r="G311" i="59"/>
  <c r="H147" i="53"/>
  <c r="I557" i="55"/>
  <c r="H557" i="51"/>
  <c r="I229" i="53"/>
  <c r="H65" i="59"/>
  <c r="H393" i="54"/>
  <c r="I393" i="54"/>
  <c r="I229" i="59"/>
  <c r="I557" i="53"/>
  <c r="H311" i="58"/>
  <c r="I557" i="57"/>
  <c r="G475" i="50"/>
  <c r="I65" i="50"/>
  <c r="G229" i="53"/>
  <c r="I475" i="56"/>
  <c r="G311" i="53"/>
  <c r="H557" i="59"/>
  <c r="H311" i="57"/>
  <c r="I311" i="53"/>
  <c r="G557" i="59"/>
  <c r="H557" i="57"/>
  <c r="G393" i="55"/>
  <c r="I65" i="53"/>
  <c r="H475" i="55"/>
  <c r="I393" i="58"/>
  <c r="I229" i="51"/>
  <c r="H557" i="53"/>
  <c r="H147" i="51"/>
  <c r="G475" i="59"/>
  <c r="H475" i="51"/>
  <c r="I475" i="55"/>
  <c r="I65" i="52"/>
  <c r="H393" i="51"/>
  <c r="G557" i="57"/>
  <c r="G557" i="56"/>
  <c r="G65" i="54"/>
  <c r="H147" i="54"/>
  <c r="I65" i="59"/>
  <c r="G557" i="53"/>
  <c r="G393" i="50"/>
  <c r="G147" i="54"/>
  <c r="H311" i="52"/>
  <c r="G229" i="59"/>
  <c r="I65" i="55"/>
  <c r="I229" i="58"/>
  <c r="G147" i="56"/>
  <c r="I65" i="58"/>
  <c r="H311" i="59"/>
  <c r="I393" i="52"/>
  <c r="I147" i="59"/>
  <c r="G65" i="50"/>
  <c r="G65" i="57"/>
  <c r="H147" i="50"/>
  <c r="G65" i="51"/>
  <c r="G147" i="58"/>
  <c r="G557" i="54"/>
  <c r="H557" i="58"/>
  <c r="G65" i="52"/>
  <c r="I393" i="56"/>
  <c r="H65" i="52"/>
  <c r="H475" i="56"/>
  <c r="I229" i="54"/>
  <c r="I229" i="55"/>
  <c r="G393" i="56"/>
  <c r="H475" i="52"/>
  <c r="G229" i="57"/>
  <c r="H393" i="55"/>
  <c r="G229" i="58"/>
  <c r="H557" i="54"/>
  <c r="I475" i="54"/>
  <c r="I311" i="56"/>
  <c r="H147" i="52"/>
  <c r="G311" i="52"/>
  <c r="I557" i="50"/>
  <c r="G65" i="55"/>
  <c r="I557" i="59"/>
  <c r="H229" i="55"/>
  <c r="G229" i="54"/>
  <c r="H557" i="56"/>
  <c r="I475" i="52"/>
  <c r="I311" i="52"/>
  <c r="H475" i="59"/>
  <c r="H65" i="55"/>
  <c r="G557" i="51"/>
  <c r="H229" i="51"/>
  <c r="G393" i="53"/>
  <c r="H311" i="54"/>
  <c r="G393" i="57"/>
  <c r="I147" i="54"/>
  <c r="H229" i="54"/>
  <c r="I557" i="56"/>
  <c r="I311" i="58"/>
  <c r="I147" i="58"/>
  <c r="G147" i="57"/>
  <c r="G65" i="58"/>
  <c r="G311" i="50"/>
  <c r="H229" i="56"/>
  <c r="I393" i="55"/>
  <c r="I147" i="51"/>
  <c r="G557" i="50"/>
  <c r="I229" i="50"/>
  <c r="H393" i="58"/>
  <c r="I475" i="58"/>
  <c r="H65" i="58"/>
  <c r="H147" i="55"/>
  <c r="H311" i="55"/>
  <c r="I393" i="59"/>
  <c r="G475" i="58"/>
  <c r="G147" i="53"/>
  <c r="H229" i="53"/>
  <c r="H557" i="52"/>
  <c r="H147" i="59"/>
  <c r="H229" i="57"/>
  <c r="H311" i="50"/>
  <c r="G475" i="54"/>
  <c r="H229" i="58"/>
  <c r="I311" i="59"/>
  <c r="G229" i="50"/>
  <c r="H229" i="52"/>
  <c r="G311" i="51"/>
  <c r="I147" i="50"/>
  <c r="H65" i="51"/>
  <c r="H147" i="58"/>
  <c r="I557" i="54"/>
  <c r="G393" i="51"/>
  <c r="I475" i="57"/>
  <c r="G475" i="52"/>
  <c r="I65" i="51"/>
  <c r="G147" i="50"/>
  <c r="I147" i="57"/>
  <c r="G475" i="56"/>
  <c r="G229" i="55"/>
  <c r="H65" i="54"/>
  <c r="I557" i="52"/>
  <c r="H475" i="58"/>
  <c r="H393" i="53"/>
  <c r="H475" i="57"/>
  <c r="G475" i="57"/>
  <c r="G311" i="54"/>
  <c r="I557" i="51"/>
  <c r="I393" i="57"/>
  <c r="I393" i="53"/>
  <c r="H475" i="50"/>
  <c r="G393" i="52"/>
  <c r="G475" i="53"/>
  <c r="I229" i="57"/>
  <c r="I147" i="52"/>
  <c r="I311" i="51"/>
  <c r="I311" i="55"/>
  <c r="I147" i="53"/>
  <c r="G65" i="56"/>
  <c r="I229" i="56"/>
  <c r="G311" i="58"/>
  <c r="H65" i="50"/>
  <c r="I311" i="57"/>
  <c r="G557" i="52"/>
  <c r="I147" i="56"/>
  <c r="I229" i="52"/>
  <c r="G475" i="55"/>
  <c r="H311" i="51"/>
  <c r="H65" i="53"/>
  <c r="I311" i="54"/>
  <c r="I147" i="55"/>
  <c r="H630" i="42"/>
  <c r="G384" i="42"/>
  <c r="H958" i="42"/>
  <c r="I302" i="42"/>
  <c r="H384" i="42"/>
  <c r="H302" i="42"/>
  <c r="I712" i="42"/>
  <c r="I1122" i="42"/>
  <c r="I958" i="42"/>
  <c r="G958" i="42"/>
  <c r="I56" i="42"/>
  <c r="H1122" i="42"/>
  <c r="I548" i="42"/>
  <c r="G876" i="42"/>
  <c r="I466" i="42"/>
  <c r="I630" i="42"/>
  <c r="G138" i="42"/>
  <c r="H56" i="42"/>
  <c r="G794" i="42"/>
  <c r="H1040" i="42"/>
  <c r="G1204" i="42"/>
  <c r="G630" i="42"/>
  <c r="I876" i="42"/>
  <c r="I794" i="42"/>
  <c r="H138" i="42"/>
  <c r="H794" i="42"/>
  <c r="I1204" i="42"/>
  <c r="G1040" i="42"/>
  <c r="G548" i="42"/>
  <c r="I138" i="42"/>
  <c r="G712" i="42"/>
  <c r="G56" i="42"/>
  <c r="I220" i="42"/>
  <c r="H466" i="42"/>
  <c r="G1122" i="42"/>
  <c r="H1204" i="42"/>
  <c r="H876" i="42"/>
  <c r="G466" i="42"/>
  <c r="I384" i="42"/>
  <c r="H220" i="42"/>
  <c r="G220" i="42"/>
  <c r="I1040" i="42"/>
  <c r="H712" i="42"/>
  <c r="H548" i="42"/>
  <c r="G302" i="42"/>
  <c r="I963" i="42"/>
  <c r="I143" i="42"/>
  <c r="H717" i="42"/>
  <c r="H1127" i="42"/>
  <c r="I635" i="42"/>
  <c r="I1127" i="42"/>
  <c r="G61" i="42"/>
  <c r="G881" i="42"/>
  <c r="H143" i="42"/>
  <c r="G307" i="42"/>
  <c r="I61" i="42"/>
  <c r="G1045" i="42"/>
  <c r="H635" i="42"/>
  <c r="H471" i="42"/>
  <c r="H1209" i="42"/>
  <c r="I389" i="42"/>
  <c r="H799" i="42"/>
  <c r="G635" i="42"/>
  <c r="H61" i="42"/>
  <c r="G553" i="42"/>
  <c r="H963" i="42"/>
  <c r="H1045" i="42"/>
  <c r="I881" i="42"/>
  <c r="I1209" i="42"/>
  <c r="H307" i="42"/>
  <c r="H881" i="42"/>
  <c r="I225" i="42"/>
  <c r="G225" i="42"/>
  <c r="H225" i="42"/>
  <c r="G963" i="42"/>
  <c r="H389" i="42"/>
  <c r="G389" i="42"/>
  <c r="G471" i="42"/>
  <c r="G1127" i="42"/>
  <c r="I1045" i="42"/>
  <c r="G717" i="42"/>
  <c r="H553" i="42"/>
  <c r="I553" i="42"/>
  <c r="I471" i="42"/>
  <c r="G799" i="42"/>
  <c r="G1209" i="42"/>
  <c r="I307" i="42"/>
  <c r="I799" i="42"/>
  <c r="I717" i="42"/>
  <c r="G143" i="42"/>
  <c r="I400" i="50"/>
  <c r="G400" i="50"/>
  <c r="I72" i="57"/>
  <c r="G72" i="50"/>
  <c r="G236" i="54"/>
  <c r="G318" i="58"/>
  <c r="H154" i="53"/>
  <c r="I236" i="57"/>
  <c r="I564" i="57"/>
  <c r="G400" i="56"/>
  <c r="I72" i="56"/>
  <c r="H318" i="56"/>
  <c r="I318" i="59"/>
  <c r="G318" i="52"/>
  <c r="G236" i="58"/>
  <c r="I400" i="54"/>
  <c r="H154" i="55"/>
  <c r="H482" i="57"/>
  <c r="G400" i="55"/>
  <c r="H318" i="54"/>
  <c r="H482" i="55"/>
  <c r="G72" i="52"/>
  <c r="H564" i="54"/>
  <c r="I564" i="59"/>
  <c r="I154" i="54"/>
  <c r="I564" i="53"/>
  <c r="I482" i="52"/>
  <c r="H564" i="51"/>
  <c r="H400" i="53"/>
  <c r="I564" i="52"/>
  <c r="G400" i="57"/>
  <c r="H154" i="58"/>
  <c r="I482" i="50"/>
  <c r="H318" i="53"/>
  <c r="I154" i="56"/>
  <c r="H564" i="57"/>
  <c r="H236" i="59"/>
  <c r="G318" i="57"/>
  <c r="H236" i="51"/>
  <c r="I400" i="57"/>
  <c r="I236" i="58"/>
  <c r="H72" i="57"/>
  <c r="H482" i="56"/>
  <c r="I236" i="53"/>
  <c r="I236" i="52"/>
  <c r="H154" i="57"/>
  <c r="G236" i="55"/>
  <c r="H564" i="50"/>
  <c r="G236" i="57"/>
  <c r="I236" i="56"/>
  <c r="G400" i="53"/>
  <c r="H236" i="52"/>
  <c r="H72" i="55"/>
  <c r="H318" i="58"/>
  <c r="H482" i="58"/>
  <c r="G564" i="58"/>
  <c r="H154" i="56"/>
  <c r="I400" i="51"/>
  <c r="G318" i="55"/>
  <c r="G400" i="54"/>
  <c r="I72" i="53"/>
  <c r="G154" i="59"/>
  <c r="H236" i="55"/>
  <c r="I482" i="58"/>
  <c r="I72" i="52"/>
  <c r="H72" i="59"/>
  <c r="G400" i="58"/>
  <c r="G236" i="56"/>
  <c r="H72" i="58"/>
  <c r="G318" i="54"/>
  <c r="G482" i="57"/>
  <c r="H154" i="52"/>
  <c r="H400" i="51"/>
  <c r="H318" i="57"/>
  <c r="I482" i="59"/>
  <c r="H154" i="59"/>
  <c r="H400" i="58"/>
  <c r="H236" i="50"/>
  <c r="G154" i="57"/>
  <c r="G154" i="56"/>
  <c r="I154" i="50"/>
  <c r="I564" i="55"/>
  <c r="I72" i="54"/>
  <c r="H400" i="55"/>
  <c r="I482" i="54"/>
  <c r="H564" i="59"/>
  <c r="G564" i="56"/>
  <c r="I72" i="58"/>
  <c r="G482" i="54"/>
  <c r="H72" i="52"/>
  <c r="H564" i="55"/>
  <c r="G482" i="50"/>
  <c r="G318" i="50"/>
  <c r="G482" i="59"/>
  <c r="H72" i="51"/>
  <c r="G154" i="50"/>
  <c r="G482" i="51"/>
  <c r="H154" i="51"/>
  <c r="G318" i="56"/>
  <c r="G564" i="59"/>
  <c r="G400" i="59"/>
  <c r="G482" i="56"/>
  <c r="I154" i="52"/>
  <c r="I318" i="56"/>
  <c r="H236" i="54"/>
  <c r="H400" i="56"/>
  <c r="I154" i="57"/>
  <c r="G154" i="58"/>
  <c r="G236" i="52"/>
  <c r="I482" i="56"/>
  <c r="G318" i="53"/>
  <c r="H564" i="52"/>
  <c r="I482" i="53"/>
  <c r="G72" i="56"/>
  <c r="I400" i="55"/>
  <c r="H72" i="53"/>
  <c r="H72" i="50"/>
  <c r="H482" i="59"/>
  <c r="G400" i="51"/>
  <c r="H482" i="51"/>
  <c r="G564" i="55"/>
  <c r="I400" i="56"/>
  <c r="G318" i="59"/>
  <c r="H318" i="55"/>
  <c r="H72" i="56"/>
  <c r="G72" i="53"/>
  <c r="I236" i="59"/>
  <c r="I400" i="52"/>
  <c r="H236" i="56"/>
  <c r="H236" i="53"/>
  <c r="G154" i="54"/>
  <c r="G236" i="59"/>
  <c r="G564" i="54"/>
  <c r="I400" i="58"/>
  <c r="G482" i="58"/>
  <c r="G236" i="53"/>
  <c r="G318" i="51"/>
  <c r="I72" i="59"/>
  <c r="G72" i="59"/>
  <c r="G482" i="55"/>
  <c r="G564" i="50"/>
  <c r="G400" i="52"/>
  <c r="H318" i="59"/>
  <c r="G72" i="55"/>
  <c r="I564" i="50"/>
  <c r="I318" i="52"/>
  <c r="G482" i="52"/>
  <c r="G564" i="57"/>
  <c r="I482" i="55"/>
  <c r="G72" i="54"/>
  <c r="G236" i="50"/>
  <c r="I318" i="51"/>
  <c r="G236" i="51"/>
  <c r="G482" i="53"/>
  <c r="H318" i="52"/>
  <c r="I236" i="50"/>
  <c r="H318" i="50"/>
  <c r="I72" i="55"/>
  <c r="H482" i="50"/>
  <c r="I482" i="51"/>
  <c r="H318" i="51"/>
  <c r="G154" i="53"/>
  <c r="I318" i="58"/>
  <c r="H564" i="56"/>
  <c r="H72" i="54"/>
  <c r="I318" i="57"/>
  <c r="I564" i="56"/>
  <c r="I318" i="54"/>
  <c r="I318" i="50"/>
  <c r="H400" i="59"/>
  <c r="I72" i="51"/>
  <c r="H564" i="53"/>
  <c r="I482" i="57"/>
  <c r="I318" i="55"/>
  <c r="G72" i="58"/>
  <c r="I154" i="53"/>
  <c r="G154" i="52"/>
  <c r="H154" i="50"/>
  <c r="G564" i="52"/>
  <c r="I236" i="55"/>
  <c r="I318" i="53"/>
  <c r="I154" i="55"/>
  <c r="I72" i="50"/>
  <c r="I564" i="54"/>
  <c r="G72" i="57"/>
  <c r="I564" i="51"/>
  <c r="H236" i="58"/>
  <c r="H400" i="52"/>
  <c r="H400" i="57"/>
  <c r="H482" i="52"/>
  <c r="I564" i="58"/>
  <c r="I154" i="59"/>
  <c r="I236" i="54"/>
  <c r="H564" i="58"/>
  <c r="I154" i="51"/>
  <c r="H482" i="53"/>
  <c r="G564" i="53"/>
  <c r="I236" i="51"/>
  <c r="H236" i="57"/>
  <c r="I400" i="59"/>
  <c r="G154" i="51"/>
  <c r="I154" i="58"/>
  <c r="G154" i="55"/>
  <c r="G564" i="51"/>
  <c r="H400" i="50"/>
  <c r="H482" i="54"/>
  <c r="H154" i="54"/>
  <c r="G72" i="51"/>
  <c r="I400" i="53"/>
  <c r="H400" i="54"/>
  <c r="G976" i="42"/>
  <c r="H648" i="42"/>
  <c r="I730" i="42"/>
  <c r="H484" i="42"/>
  <c r="G238" i="42"/>
  <c r="H156" i="42"/>
  <c r="G402" i="42"/>
  <c r="G320" i="42"/>
  <c r="I812" i="42"/>
  <c r="I156" i="42"/>
  <c r="I1058" i="42"/>
  <c r="I74" i="42"/>
  <c r="G156" i="42"/>
  <c r="H566" i="42"/>
  <c r="I648" i="42"/>
  <c r="H1222" i="42"/>
  <c r="I894" i="42"/>
  <c r="G1222" i="42"/>
  <c r="G566" i="42"/>
  <c r="H894" i="42"/>
  <c r="I566" i="42"/>
  <c r="I976" i="42"/>
  <c r="H238" i="42"/>
  <c r="H74" i="42"/>
  <c r="H402" i="42"/>
  <c r="G484" i="42"/>
  <c r="G894" i="42"/>
  <c r="I320" i="42"/>
  <c r="H976" i="42"/>
  <c r="H730" i="42"/>
  <c r="G1058" i="42"/>
  <c r="G74" i="42"/>
  <c r="I238" i="42"/>
  <c r="I1222" i="42"/>
  <c r="H812" i="42"/>
  <c r="G1140" i="42"/>
  <c r="G812" i="42"/>
  <c r="I1140" i="42"/>
  <c r="H320" i="42"/>
  <c r="G648" i="42"/>
  <c r="G730" i="42"/>
  <c r="I402" i="42"/>
  <c r="H1140" i="42"/>
  <c r="I484" i="42"/>
  <c r="H1058" i="42"/>
  <c r="G401" i="56"/>
  <c r="H483" i="50"/>
  <c r="I73" i="59"/>
  <c r="I155" i="51"/>
  <c r="G401" i="58"/>
  <c r="H73" i="59"/>
  <c r="H155" i="59"/>
  <c r="I319" i="59"/>
  <c r="H483" i="52"/>
  <c r="H319" i="55"/>
  <c r="I73" i="58"/>
  <c r="I73" i="51"/>
  <c r="I565" i="58"/>
  <c r="H237" i="52"/>
  <c r="G565" i="57"/>
  <c r="G73" i="54"/>
  <c r="G319" i="55"/>
  <c r="G401" i="54"/>
  <c r="G483" i="53"/>
  <c r="H237" i="58"/>
  <c r="G565" i="50"/>
  <c r="G155" i="55"/>
  <c r="G401" i="59"/>
  <c r="H155" i="53"/>
  <c r="G73" i="50"/>
  <c r="H237" i="51"/>
  <c r="G155" i="56"/>
  <c r="G565" i="56"/>
  <c r="H483" i="54"/>
  <c r="I401" i="52"/>
  <c r="H483" i="58"/>
  <c r="H73" i="54"/>
  <c r="I401" i="54"/>
  <c r="G237" i="55"/>
  <c r="I483" i="51"/>
  <c r="G155" i="50"/>
  <c r="H237" i="56"/>
  <c r="H73" i="52"/>
  <c r="H73" i="55"/>
  <c r="H401" i="50"/>
  <c r="I237" i="54"/>
  <c r="H319" i="50"/>
  <c r="H73" i="57"/>
  <c r="H155" i="58"/>
  <c r="H401" i="53"/>
  <c r="G401" i="57"/>
  <c r="I483" i="56"/>
  <c r="I155" i="55"/>
  <c r="H73" i="56"/>
  <c r="H237" i="53"/>
  <c r="G319" i="51"/>
  <c r="H565" i="53"/>
  <c r="G155" i="51"/>
  <c r="H565" i="52"/>
  <c r="G237" i="53"/>
  <c r="H565" i="55"/>
  <c r="I401" i="55"/>
  <c r="H483" i="51"/>
  <c r="I237" i="59"/>
  <c r="H483" i="53"/>
  <c r="G73" i="55"/>
  <c r="G483" i="54"/>
  <c r="I73" i="57"/>
  <c r="G237" i="54"/>
  <c r="H155" i="55"/>
  <c r="H237" i="55"/>
  <c r="G73" i="58"/>
  <c r="G155" i="53"/>
  <c r="G483" i="50"/>
  <c r="G237" i="59"/>
  <c r="I73" i="52"/>
  <c r="H237" i="54"/>
  <c r="G73" i="52"/>
  <c r="H483" i="59"/>
  <c r="H483" i="57"/>
  <c r="G73" i="51"/>
  <c r="I73" i="56"/>
  <c r="I155" i="56"/>
  <c r="H319" i="54"/>
  <c r="H319" i="51"/>
  <c r="H73" i="53"/>
  <c r="G155" i="59"/>
  <c r="H401" i="52"/>
  <c r="G319" i="52"/>
  <c r="G73" i="57"/>
  <c r="I237" i="58"/>
  <c r="I155" i="53"/>
  <c r="H319" i="52"/>
  <c r="I237" i="55"/>
  <c r="H401" i="55"/>
  <c r="I565" i="52"/>
  <c r="I319" i="51"/>
  <c r="H401" i="59"/>
  <c r="I155" i="50"/>
  <c r="H483" i="55"/>
  <c r="I73" i="50"/>
  <c r="I483" i="54"/>
  <c r="H155" i="57"/>
  <c r="I237" i="50"/>
  <c r="G155" i="52"/>
  <c r="I237" i="53"/>
  <c r="G237" i="50"/>
  <c r="I319" i="57"/>
  <c r="I237" i="52"/>
  <c r="G483" i="59"/>
  <c r="I565" i="50"/>
  <c r="G155" i="58"/>
  <c r="I319" i="54"/>
  <c r="H73" i="50"/>
  <c r="I401" i="57"/>
  <c r="H401" i="54"/>
  <c r="H155" i="54"/>
  <c r="I401" i="50"/>
  <c r="G319" i="50"/>
  <c r="G401" i="55"/>
  <c r="G483" i="58"/>
  <c r="I319" i="56"/>
  <c r="I401" i="53"/>
  <c r="I483" i="58"/>
  <c r="I483" i="57"/>
  <c r="H401" i="58"/>
  <c r="G565" i="51"/>
  <c r="H155" i="56"/>
  <c r="I401" i="58"/>
  <c r="I565" i="53"/>
  <c r="G319" i="53"/>
  <c r="H155" i="52"/>
  <c r="G155" i="57"/>
  <c r="G237" i="58"/>
  <c r="I565" i="54"/>
  <c r="G565" i="58"/>
  <c r="H565" i="57"/>
  <c r="H565" i="54"/>
  <c r="I483" i="55"/>
  <c r="I565" i="57"/>
  <c r="G237" i="56"/>
  <c r="I483" i="53"/>
  <c r="H401" i="51"/>
  <c r="I155" i="58"/>
  <c r="G483" i="52"/>
  <c r="H401" i="56"/>
  <c r="G565" i="59"/>
  <c r="G319" i="54"/>
  <c r="I155" i="52"/>
  <c r="H73" i="58"/>
  <c r="G401" i="51"/>
  <c r="G237" i="57"/>
  <c r="I73" i="54"/>
  <c r="I565" i="56"/>
  <c r="H565" i="51"/>
  <c r="G483" i="57"/>
  <c r="I565" i="55"/>
  <c r="H73" i="51"/>
  <c r="I483" i="52"/>
  <c r="I401" i="51"/>
  <c r="G565" i="54"/>
  <c r="H319" i="59"/>
  <c r="G401" i="53"/>
  <c r="G565" i="55"/>
  <c r="I565" i="59"/>
  <c r="I237" i="56"/>
  <c r="H155" i="50"/>
  <c r="I237" i="57"/>
  <c r="G155" i="54"/>
  <c r="I319" i="50"/>
  <c r="H319" i="56"/>
  <c r="G73" i="53"/>
  <c r="H565" i="59"/>
  <c r="G319" i="57"/>
  <c r="G565" i="52"/>
  <c r="G73" i="56"/>
  <c r="H319" i="53"/>
  <c r="I73" i="53"/>
  <c r="I401" i="56"/>
  <c r="I483" i="50"/>
  <c r="I401" i="59"/>
  <c r="H237" i="59"/>
  <c r="H483" i="56"/>
  <c r="I319" i="58"/>
  <c r="G483" i="56"/>
  <c r="G237" i="52"/>
  <c r="H401" i="57"/>
  <c r="I319" i="53"/>
  <c r="H155" i="51"/>
  <c r="I155" i="54"/>
  <c r="G319" i="59"/>
  <c r="I565" i="51"/>
  <c r="I483" i="59"/>
  <c r="G73" i="59"/>
  <c r="I73" i="55"/>
  <c r="H565" i="58"/>
  <c r="G483" i="55"/>
  <c r="H237" i="50"/>
  <c r="H319" i="57"/>
  <c r="G319" i="56"/>
  <c r="G483" i="51"/>
  <c r="I155" i="59"/>
  <c r="H237" i="57"/>
  <c r="H565" i="50"/>
  <c r="I155" i="57"/>
  <c r="G237" i="51"/>
  <c r="I319" i="55"/>
  <c r="I237" i="51"/>
  <c r="I319" i="52"/>
  <c r="H319" i="58"/>
  <c r="G565" i="53"/>
  <c r="G319" i="58"/>
  <c r="H565" i="56"/>
  <c r="G401" i="52"/>
  <c r="G401" i="50"/>
  <c r="H556" i="61"/>
  <c r="H64" i="61"/>
  <c r="G146" i="61"/>
  <c r="H802" i="61"/>
  <c r="G884" i="61"/>
  <c r="F64" i="61"/>
  <c r="F310" i="61"/>
  <c r="G474" i="61"/>
  <c r="F884" i="61"/>
  <c r="F720" i="61"/>
  <c r="F638" i="61"/>
  <c r="F556" i="61"/>
  <c r="G556" i="61"/>
  <c r="G392" i="61"/>
  <c r="G64" i="61"/>
  <c r="G310" i="61"/>
  <c r="H884" i="61"/>
  <c r="F146" i="61"/>
  <c r="H310" i="61"/>
  <c r="H638" i="61"/>
  <c r="H720" i="61"/>
  <c r="H228" i="61"/>
  <c r="G720" i="61"/>
  <c r="F228" i="61"/>
  <c r="H146" i="61"/>
  <c r="F474" i="61"/>
  <c r="G228" i="61"/>
  <c r="G802" i="61"/>
  <c r="H392" i="61"/>
  <c r="F392" i="61"/>
  <c r="G638" i="61"/>
  <c r="H474" i="61"/>
  <c r="F802" i="61"/>
  <c r="I66" i="42"/>
  <c r="G230" i="42"/>
  <c r="H66" i="42"/>
  <c r="H1132" i="42"/>
  <c r="G640" i="42"/>
  <c r="I722" i="42"/>
  <c r="H476" i="42"/>
  <c r="I476" i="42"/>
  <c r="H722" i="42"/>
  <c r="G558" i="42"/>
  <c r="I148" i="42"/>
  <c r="I1214" i="42"/>
  <c r="H886" i="42"/>
  <c r="I558" i="42"/>
  <c r="H804" i="42"/>
  <c r="G312" i="42"/>
  <c r="I886" i="42"/>
  <c r="G804" i="42"/>
  <c r="G886" i="42"/>
  <c r="H640" i="42"/>
  <c r="H312" i="42"/>
  <c r="I230" i="42"/>
  <c r="I968" i="42"/>
  <c r="I1050" i="42"/>
  <c r="I640" i="42"/>
  <c r="H558" i="42"/>
  <c r="I1132" i="42"/>
  <c r="G66" i="42"/>
  <c r="H148" i="42"/>
  <c r="I312" i="42"/>
  <c r="G1050" i="42"/>
  <c r="G1214" i="42"/>
  <c r="G968" i="42"/>
  <c r="H1050" i="42"/>
  <c r="G476" i="42"/>
  <c r="G1132" i="42"/>
  <c r="I804" i="42"/>
  <c r="I394" i="42"/>
  <c r="G722" i="42"/>
  <c r="G394" i="42"/>
  <c r="H230" i="42"/>
  <c r="G148" i="42"/>
  <c r="H1214" i="42"/>
  <c r="H968" i="42"/>
  <c r="H394" i="42"/>
  <c r="I563" i="42"/>
  <c r="I891" i="42"/>
  <c r="I1137" i="42"/>
  <c r="I235" i="42"/>
  <c r="H973" i="42"/>
  <c r="I317" i="42"/>
  <c r="H809" i="42"/>
  <c r="I727" i="42"/>
  <c r="G1055" i="42"/>
  <c r="H399" i="42"/>
  <c r="I973" i="42"/>
  <c r="I645" i="42"/>
  <c r="H481" i="42"/>
  <c r="G71" i="42"/>
  <c r="G973" i="42"/>
  <c r="G891" i="42"/>
  <c r="G399" i="42"/>
  <c r="I809" i="42"/>
  <c r="H563" i="42"/>
  <c r="I71" i="42"/>
  <c r="G727" i="42"/>
  <c r="H317" i="42"/>
  <c r="H645" i="42"/>
  <c r="I481" i="42"/>
  <c r="G235" i="42"/>
  <c r="H1055" i="42"/>
  <c r="G563" i="42"/>
  <c r="H235" i="42"/>
  <c r="H727" i="42"/>
  <c r="I1219" i="42"/>
  <c r="H153" i="42"/>
  <c r="H71" i="42"/>
  <c r="H1137" i="42"/>
  <c r="H1219" i="42"/>
  <c r="I153" i="42"/>
  <c r="G153" i="42"/>
  <c r="G1219" i="42"/>
  <c r="I399" i="42"/>
  <c r="H891" i="42"/>
  <c r="G317" i="42"/>
  <c r="I1055" i="42"/>
  <c r="G1137" i="42"/>
  <c r="G481" i="42"/>
  <c r="G645" i="42"/>
  <c r="G809" i="42"/>
  <c r="G1192" i="42"/>
  <c r="I864" i="42"/>
  <c r="I1192" i="42"/>
  <c r="I372" i="42"/>
  <c r="G782" i="42"/>
  <c r="G208" i="42"/>
  <c r="G1110" i="42"/>
  <c r="I700" i="42"/>
  <c r="G454" i="42"/>
  <c r="I782" i="42"/>
  <c r="I44" i="42"/>
  <c r="G44" i="42"/>
  <c r="I290" i="42"/>
  <c r="G372" i="42"/>
  <c r="I618" i="42"/>
  <c r="G126" i="42"/>
  <c r="H782" i="42"/>
  <c r="G290" i="42"/>
  <c r="H864" i="42"/>
  <c r="I454" i="42"/>
  <c r="I946" i="42"/>
  <c r="H290" i="42"/>
  <c r="H1110" i="42"/>
  <c r="G700" i="42"/>
  <c r="H454" i="42"/>
  <c r="H126" i="42"/>
  <c r="G946" i="42"/>
  <c r="H946" i="42"/>
  <c r="G618" i="42"/>
  <c r="I536" i="42"/>
  <c r="H700" i="42"/>
  <c r="G1028" i="42"/>
  <c r="G864" i="42"/>
  <c r="I208" i="42"/>
  <c r="H1028" i="42"/>
  <c r="I1028" i="42"/>
  <c r="H618" i="42"/>
  <c r="H536" i="42"/>
  <c r="H1192" i="42"/>
  <c r="H372" i="42"/>
  <c r="I1110" i="42"/>
  <c r="I126" i="42"/>
  <c r="H208" i="42"/>
  <c r="G536" i="42"/>
  <c r="H44" i="42"/>
  <c r="I346" i="42"/>
  <c r="G346" i="42"/>
  <c r="G1166" i="42"/>
  <c r="I510" i="42"/>
  <c r="H100" i="42"/>
  <c r="H674" i="42"/>
  <c r="G182" i="42"/>
  <c r="G592" i="42"/>
  <c r="G1002" i="42"/>
  <c r="H920" i="42"/>
  <c r="I428" i="42"/>
  <c r="G18" i="42"/>
  <c r="G838" i="42"/>
  <c r="I756" i="42"/>
  <c r="I264" i="42"/>
  <c r="H18" i="42"/>
  <c r="G756" i="42"/>
  <c r="G920" i="42"/>
  <c r="H592" i="42"/>
  <c r="G428" i="42"/>
  <c r="I1084" i="42"/>
  <c r="H510" i="42"/>
  <c r="G100" i="42"/>
  <c r="H838" i="42"/>
  <c r="H756" i="42"/>
  <c r="I674" i="42"/>
  <c r="H1002" i="42"/>
  <c r="G1084" i="42"/>
  <c r="I18" i="42"/>
  <c r="G674" i="42"/>
  <c r="I100" i="42"/>
  <c r="H1166" i="42"/>
  <c r="I182" i="42"/>
  <c r="G264" i="42"/>
  <c r="H264" i="42"/>
  <c r="I592" i="42"/>
  <c r="I920" i="42"/>
  <c r="I1166" i="42"/>
  <c r="I1002" i="42"/>
  <c r="H428" i="42"/>
  <c r="H346" i="42"/>
  <c r="H182" i="42"/>
  <c r="G510" i="42"/>
  <c r="I838" i="42"/>
  <c r="H1084" i="42"/>
  <c r="H1150" i="42"/>
  <c r="G986" i="42"/>
  <c r="H822" i="42"/>
  <c r="G330" i="42"/>
  <c r="I248" i="42"/>
  <c r="H166" i="42"/>
  <c r="I986" i="42"/>
  <c r="G494" i="42"/>
  <c r="G1150" i="42"/>
  <c r="H658" i="42"/>
  <c r="G576" i="42"/>
  <c r="G1068" i="42"/>
  <c r="H740" i="42"/>
  <c r="H904" i="42"/>
  <c r="I904" i="42"/>
  <c r="G166" i="42"/>
  <c r="H84" i="42"/>
  <c r="G658" i="42"/>
  <c r="I1068" i="42"/>
  <c r="I822" i="42"/>
  <c r="I1232" i="42"/>
  <c r="H986" i="42"/>
  <c r="G904" i="42"/>
  <c r="H494" i="42"/>
  <c r="G1232" i="42"/>
  <c r="I412" i="42"/>
  <c r="H412" i="42"/>
  <c r="G248" i="42"/>
  <c r="I740" i="42"/>
  <c r="G822" i="42"/>
  <c r="I494" i="42"/>
  <c r="I330" i="42"/>
  <c r="H330" i="42"/>
  <c r="H1232" i="42"/>
  <c r="H1068" i="42"/>
  <c r="G412" i="42"/>
  <c r="I576" i="42"/>
  <c r="H248" i="42"/>
  <c r="H576" i="42"/>
  <c r="I1150" i="42"/>
  <c r="I166" i="42"/>
  <c r="G84" i="42"/>
  <c r="G740" i="42"/>
  <c r="I658" i="42"/>
  <c r="I84" i="42"/>
  <c r="G576" i="55"/>
  <c r="H576" i="50"/>
  <c r="I248" i="52"/>
  <c r="G166" i="54"/>
  <c r="I494" i="55"/>
  <c r="G330" i="53"/>
  <c r="H412" i="51"/>
  <c r="I248" i="55"/>
  <c r="G84" i="50"/>
  <c r="I166" i="59"/>
  <c r="H494" i="54"/>
  <c r="G166" i="52"/>
  <c r="H576" i="51"/>
  <c r="I166" i="54"/>
  <c r="H412" i="54"/>
  <c r="H248" i="57"/>
  <c r="H412" i="52"/>
  <c r="G330" i="58"/>
  <c r="H412" i="57"/>
  <c r="G330" i="51"/>
  <c r="I248" i="58"/>
  <c r="H412" i="50"/>
  <c r="I412" i="51"/>
  <c r="H330" i="56"/>
  <c r="H84" i="53"/>
  <c r="I248" i="54"/>
  <c r="H248" i="52"/>
  <c r="G84" i="52"/>
  <c r="I330" i="51"/>
  <c r="H494" i="56"/>
  <c r="I494" i="57"/>
  <c r="I576" i="59"/>
  <c r="G248" i="57"/>
  <c r="G330" i="56"/>
  <c r="I412" i="59"/>
  <c r="G84" i="53"/>
  <c r="G494" i="55"/>
  <c r="H330" i="51"/>
  <c r="I330" i="53"/>
  <c r="H576" i="53"/>
  <c r="H248" i="58"/>
  <c r="G166" i="55"/>
  <c r="G248" i="51"/>
  <c r="G248" i="54"/>
  <c r="I330" i="58"/>
  <c r="G412" i="58"/>
  <c r="G576" i="58"/>
  <c r="H330" i="55"/>
  <c r="G84" i="55"/>
  <c r="I84" i="50"/>
  <c r="H166" i="52"/>
  <c r="I412" i="56"/>
  <c r="I494" i="59"/>
  <c r="G84" i="51"/>
  <c r="G248" i="53"/>
  <c r="G84" i="56"/>
  <c r="I248" i="53"/>
  <c r="I576" i="57"/>
  <c r="H494" i="58"/>
  <c r="I576" i="56"/>
  <c r="G412" i="54"/>
  <c r="H412" i="58"/>
  <c r="H84" i="59"/>
  <c r="H248" i="51"/>
  <c r="H248" i="56"/>
  <c r="I84" i="56"/>
  <c r="G248" i="55"/>
  <c r="I494" i="51"/>
  <c r="G84" i="54"/>
  <c r="I248" i="50"/>
  <c r="H84" i="58"/>
  <c r="I84" i="57"/>
  <c r="G494" i="57"/>
  <c r="H412" i="55"/>
  <c r="I84" i="55"/>
  <c r="H330" i="50"/>
  <c r="G494" i="51"/>
  <c r="H166" i="56"/>
  <c r="I84" i="52"/>
  <c r="H576" i="58"/>
  <c r="I330" i="55"/>
  <c r="G330" i="54"/>
  <c r="I166" i="53"/>
  <c r="G412" i="57"/>
  <c r="I330" i="54"/>
  <c r="G412" i="56"/>
  <c r="H166" i="58"/>
  <c r="I412" i="57"/>
  <c r="I576" i="55"/>
  <c r="I412" i="54"/>
  <c r="G84" i="59"/>
  <c r="G84" i="57"/>
  <c r="I494" i="54"/>
  <c r="G248" i="50"/>
  <c r="G576" i="59"/>
  <c r="G248" i="58"/>
  <c r="G248" i="56"/>
  <c r="H576" i="59"/>
  <c r="H84" i="57"/>
  <c r="H330" i="58"/>
  <c r="G412" i="53"/>
  <c r="H494" i="52"/>
  <c r="H330" i="54"/>
  <c r="I330" i="56"/>
  <c r="H494" i="55"/>
  <c r="H576" i="55"/>
  <c r="G330" i="55"/>
  <c r="I576" i="51"/>
  <c r="H494" i="51"/>
  <c r="H576" i="57"/>
  <c r="I412" i="55"/>
  <c r="G84" i="58"/>
  <c r="I576" i="58"/>
  <c r="I166" i="55"/>
  <c r="I412" i="50"/>
  <c r="H494" i="57"/>
  <c r="I576" i="52"/>
  <c r="H248" i="55"/>
  <c r="I248" i="51"/>
  <c r="H494" i="59"/>
  <c r="G576" i="50"/>
  <c r="H494" i="53"/>
  <c r="H576" i="56"/>
  <c r="G248" i="59"/>
  <c r="I494" i="53"/>
  <c r="G576" i="51"/>
  <c r="G330" i="52"/>
  <c r="I84" i="51"/>
  <c r="H84" i="54"/>
  <c r="H166" i="59"/>
  <c r="H494" i="50"/>
  <c r="H84" i="55"/>
  <c r="I248" i="59"/>
  <c r="I248" i="57"/>
  <c r="H412" i="53"/>
  <c r="I166" i="58"/>
  <c r="H166" i="54"/>
  <c r="G166" i="58"/>
  <c r="G494" i="52"/>
  <c r="H576" i="54"/>
  <c r="H166" i="53"/>
  <c r="H166" i="55"/>
  <c r="H166" i="57"/>
  <c r="G166" i="59"/>
  <c r="I330" i="57"/>
  <c r="I576" i="53"/>
  <c r="G494" i="56"/>
  <c r="G166" i="50"/>
  <c r="H576" i="52"/>
  <c r="I412" i="52"/>
  <c r="H330" i="57"/>
  <c r="G494" i="50"/>
  <c r="G412" i="51"/>
  <c r="I84" i="58"/>
  <c r="G166" i="53"/>
  <c r="G494" i="53"/>
  <c r="G330" i="57"/>
  <c r="H84" i="52"/>
  <c r="G576" i="53"/>
  <c r="G412" i="50"/>
  <c r="G412" i="52"/>
  <c r="G166" i="56"/>
  <c r="H412" i="59"/>
  <c r="I330" i="52"/>
  <c r="I412" i="53"/>
  <c r="H84" i="56"/>
  <c r="G248" i="52"/>
  <c r="G166" i="51"/>
  <c r="I84" i="53"/>
  <c r="G576" i="52"/>
  <c r="G412" i="59"/>
  <c r="H412" i="56"/>
  <c r="H330" i="52"/>
  <c r="G330" i="59"/>
  <c r="G166" i="57"/>
  <c r="H330" i="59"/>
  <c r="I494" i="56"/>
  <c r="G576" i="56"/>
  <c r="G494" i="54"/>
  <c r="I412" i="58"/>
  <c r="I576" i="50"/>
  <c r="I166" i="50"/>
  <c r="G412" i="55"/>
  <c r="H166" i="51"/>
  <c r="I166" i="57"/>
  <c r="H330" i="53"/>
  <c r="I330" i="59"/>
  <c r="G330" i="50"/>
  <c r="H84" i="51"/>
  <c r="G494" i="58"/>
  <c r="I166" i="56"/>
  <c r="H248" i="53"/>
  <c r="G494" i="59"/>
  <c r="I248" i="56"/>
  <c r="I166" i="51"/>
  <c r="G576" i="57"/>
  <c r="H166" i="50"/>
  <c r="H84" i="50"/>
  <c r="I576" i="54"/>
  <c r="H248" i="50"/>
  <c r="I494" i="50"/>
  <c r="H248" i="54"/>
  <c r="I494" i="58"/>
  <c r="I84" i="59"/>
  <c r="I84" i="54"/>
  <c r="H248" i="59"/>
  <c r="I330" i="50"/>
  <c r="I166" i="52"/>
  <c r="G576" i="54"/>
  <c r="I494" i="52"/>
  <c r="I345" i="42"/>
  <c r="G99" i="42"/>
  <c r="I1001" i="42"/>
  <c r="G1083" i="42"/>
  <c r="I1165" i="42"/>
  <c r="G1165" i="42"/>
  <c r="H181" i="42"/>
  <c r="I591" i="42"/>
  <c r="G1001" i="42"/>
  <c r="G919" i="42"/>
  <c r="G591" i="42"/>
  <c r="H673" i="42"/>
  <c r="I263" i="42"/>
  <c r="I919" i="42"/>
  <c r="I99" i="42"/>
  <c r="I837" i="42"/>
  <c r="G345" i="42"/>
  <c r="I181" i="42"/>
  <c r="I427" i="42"/>
  <c r="H99" i="42"/>
  <c r="H837" i="42"/>
  <c r="H345" i="42"/>
  <c r="H427" i="42"/>
  <c r="G181" i="42"/>
  <c r="H1165" i="42"/>
  <c r="I509" i="42"/>
  <c r="H591" i="42"/>
  <c r="G509" i="42"/>
  <c r="H17" i="42"/>
  <c r="G755" i="42"/>
  <c r="G837" i="42"/>
  <c r="H755" i="42"/>
  <c r="H1001" i="42"/>
  <c r="G427" i="42"/>
  <c r="I673" i="42"/>
  <c r="I755" i="42"/>
  <c r="H1083" i="42"/>
  <c r="G17" i="42"/>
  <c r="H263" i="42"/>
  <c r="H919" i="42"/>
  <c r="I17" i="42"/>
  <c r="H509" i="42"/>
  <c r="I1083" i="42"/>
  <c r="G263" i="42"/>
  <c r="G673" i="42"/>
  <c r="H1189" i="42"/>
  <c r="I451" i="42"/>
  <c r="I1025" i="42"/>
  <c r="I369" i="42"/>
  <c r="I41" i="42"/>
  <c r="H123" i="42"/>
  <c r="H1025" i="42"/>
  <c r="H779" i="42"/>
  <c r="H943" i="42"/>
  <c r="H41" i="42"/>
  <c r="G1025" i="42"/>
  <c r="G533" i="42"/>
  <c r="G943" i="42"/>
  <c r="I779" i="42"/>
  <c r="H615" i="42"/>
  <c r="G697" i="42"/>
  <c r="G861" i="42"/>
  <c r="I697" i="42"/>
  <c r="G123" i="42"/>
  <c r="G369" i="42"/>
  <c r="H697" i="42"/>
  <c r="G615" i="42"/>
  <c r="I1107" i="42"/>
  <c r="G451" i="42"/>
  <c r="H1107" i="42"/>
  <c r="G1189" i="42"/>
  <c r="I123" i="42"/>
  <c r="H533" i="42"/>
  <c r="I205" i="42"/>
  <c r="I287" i="42"/>
  <c r="G779" i="42"/>
  <c r="G205" i="42"/>
  <c r="I533" i="42"/>
  <c r="I615" i="42"/>
  <c r="H451" i="42"/>
  <c r="G1107" i="42"/>
  <c r="I1189" i="42"/>
  <c r="H287" i="42"/>
  <c r="I861" i="42"/>
  <c r="G41" i="42"/>
  <c r="I943" i="42"/>
  <c r="G287" i="42"/>
  <c r="H205" i="42"/>
  <c r="H861" i="42"/>
  <c r="H369" i="42"/>
  <c r="G1114" i="42"/>
  <c r="G868" i="42"/>
  <c r="I1114" i="42"/>
  <c r="I212" i="42"/>
  <c r="H294" i="42"/>
  <c r="H950" i="42"/>
  <c r="G1196" i="42"/>
  <c r="I294" i="42"/>
  <c r="I704" i="42"/>
  <c r="H458" i="42"/>
  <c r="H1114" i="42"/>
  <c r="H868" i="42"/>
  <c r="G1032" i="42"/>
  <c r="H786" i="42"/>
  <c r="I48" i="42"/>
  <c r="H212" i="42"/>
  <c r="H622" i="42"/>
  <c r="G704" i="42"/>
  <c r="G622" i="42"/>
  <c r="H48" i="42"/>
  <c r="I950" i="42"/>
  <c r="I786" i="42"/>
  <c r="G786" i="42"/>
  <c r="H130" i="42"/>
  <c r="G540" i="42"/>
  <c r="H540" i="42"/>
  <c r="I130" i="42"/>
  <c r="I622" i="42"/>
  <c r="G48" i="42"/>
  <c r="I868" i="42"/>
  <c r="I1032" i="42"/>
  <c r="I1196" i="42"/>
  <c r="H376" i="42"/>
  <c r="H704" i="42"/>
  <c r="H1196" i="42"/>
  <c r="I458" i="42"/>
  <c r="G458" i="42"/>
  <c r="I376" i="42"/>
  <c r="G950" i="42"/>
  <c r="I540" i="42"/>
  <c r="G376" i="42"/>
  <c r="G130" i="42"/>
  <c r="H1032" i="42"/>
  <c r="G212" i="42"/>
  <c r="G294" i="42"/>
  <c r="H45" i="61"/>
  <c r="H619" i="61"/>
  <c r="F373" i="61"/>
  <c r="H455" i="61"/>
  <c r="F783" i="61"/>
  <c r="F537" i="61"/>
  <c r="F45" i="61"/>
  <c r="H537" i="61"/>
  <c r="F455" i="61"/>
  <c r="H127" i="61"/>
  <c r="G455" i="61"/>
  <c r="F865" i="61"/>
  <c r="G127" i="61"/>
  <c r="H209" i="61"/>
  <c r="F209" i="61"/>
  <c r="G783" i="61"/>
  <c r="G209" i="61"/>
  <c r="F701" i="61"/>
  <c r="G619" i="61"/>
  <c r="G373" i="61"/>
  <c r="H865" i="61"/>
  <c r="G291" i="61"/>
  <c r="H783" i="61"/>
  <c r="H701" i="61"/>
  <c r="G701" i="61"/>
  <c r="G537" i="61"/>
  <c r="F127" i="61"/>
  <c r="H373" i="61"/>
  <c r="G865" i="61"/>
  <c r="F291" i="61"/>
  <c r="H291" i="61"/>
  <c r="F619" i="61"/>
  <c r="G45" i="61"/>
  <c r="F229" i="61"/>
  <c r="F311" i="61"/>
  <c r="H65" i="61"/>
  <c r="G229" i="61"/>
  <c r="F147" i="61"/>
  <c r="G557" i="61"/>
  <c r="F557" i="61"/>
  <c r="H393" i="61"/>
  <c r="H229" i="61"/>
  <c r="F721" i="61"/>
  <c r="G475" i="61"/>
  <c r="G803" i="61"/>
  <c r="G311" i="61"/>
  <c r="H639" i="61"/>
  <c r="F475" i="61"/>
  <c r="H557" i="61"/>
  <c r="F803" i="61"/>
  <c r="G147" i="61"/>
  <c r="G393" i="61"/>
  <c r="F65" i="61"/>
  <c r="H311" i="61"/>
  <c r="H475" i="61"/>
  <c r="F885" i="61"/>
  <c r="H721" i="61"/>
  <c r="F639" i="61"/>
  <c r="G885" i="61"/>
  <c r="G639" i="61"/>
  <c r="F393" i="61"/>
  <c r="H803" i="61"/>
  <c r="G65" i="61"/>
  <c r="H885" i="61"/>
  <c r="H147" i="61"/>
  <c r="G721" i="61"/>
  <c r="I233" i="56"/>
  <c r="G69" i="51"/>
  <c r="H561" i="56"/>
  <c r="H69" i="59"/>
  <c r="I151" i="59"/>
  <c r="G69" i="53"/>
  <c r="H233" i="56"/>
  <c r="H233" i="52"/>
  <c r="I233" i="51"/>
  <c r="H561" i="52"/>
  <c r="H561" i="55"/>
  <c r="G561" i="58"/>
  <c r="G233" i="51"/>
  <c r="G315" i="52"/>
  <c r="G69" i="55"/>
  <c r="G561" i="56"/>
  <c r="G315" i="54"/>
  <c r="I151" i="56"/>
  <c r="I151" i="58"/>
  <c r="H233" i="59"/>
  <c r="G397" i="55"/>
  <c r="I397" i="59"/>
  <c r="I479" i="54"/>
  <c r="H561" i="59"/>
  <c r="G69" i="50"/>
  <c r="H397" i="50"/>
  <c r="H315" i="58"/>
  <c r="G69" i="56"/>
  <c r="H315" i="59"/>
  <c r="H315" i="51"/>
  <c r="G233" i="50"/>
  <c r="G397" i="54"/>
  <c r="G561" i="54"/>
  <c r="H479" i="56"/>
  <c r="I315" i="57"/>
  <c r="H69" i="50"/>
  <c r="G315" i="57"/>
  <c r="H479" i="52"/>
  <c r="H561" i="58"/>
  <c r="I561" i="51"/>
  <c r="G479" i="52"/>
  <c r="H151" i="52"/>
  <c r="I561" i="52"/>
  <c r="I151" i="50"/>
  <c r="I151" i="51"/>
  <c r="I561" i="54"/>
  <c r="H561" i="50"/>
  <c r="H561" i="53"/>
  <c r="H479" i="54"/>
  <c r="I397" i="55"/>
  <c r="G479" i="53"/>
  <c r="H233" i="58"/>
  <c r="I479" i="50"/>
  <c r="G233" i="54"/>
  <c r="H479" i="51"/>
  <c r="I233" i="52"/>
  <c r="I397" i="56"/>
  <c r="H315" i="53"/>
  <c r="I315" i="59"/>
  <c r="H397" i="51"/>
  <c r="I561" i="58"/>
  <c r="H561" i="51"/>
  <c r="H397" i="53"/>
  <c r="G561" i="51"/>
  <c r="G561" i="52"/>
  <c r="G315" i="56"/>
  <c r="G561" i="55"/>
  <c r="I151" i="53"/>
  <c r="I397" i="51"/>
  <c r="G69" i="54"/>
  <c r="H69" i="55"/>
  <c r="H397" i="59"/>
  <c r="H315" i="55"/>
  <c r="I69" i="55"/>
  <c r="G233" i="56"/>
  <c r="I233" i="53"/>
  <c r="G69" i="52"/>
  <c r="H397" i="54"/>
  <c r="G479" i="59"/>
  <c r="H151" i="54"/>
  <c r="I151" i="57"/>
  <c r="H397" i="55"/>
  <c r="H233" i="57"/>
  <c r="G151" i="59"/>
  <c r="I151" i="55"/>
  <c r="H315" i="56"/>
  <c r="I69" i="54"/>
  <c r="I397" i="54"/>
  <c r="H397" i="56"/>
  <c r="I69" i="52"/>
  <c r="H397" i="52"/>
  <c r="G561" i="53"/>
  <c r="H151" i="57"/>
  <c r="G315" i="51"/>
  <c r="I315" i="54"/>
  <c r="I561" i="53"/>
  <c r="G397" i="58"/>
  <c r="G561" i="59"/>
  <c r="H315" i="54"/>
  <c r="I233" i="59"/>
  <c r="I233" i="57"/>
  <c r="G479" i="56"/>
  <c r="G151" i="57"/>
  <c r="H479" i="58"/>
  <c r="H151" i="50"/>
  <c r="I315" i="53"/>
  <c r="G479" i="51"/>
  <c r="H69" i="52"/>
  <c r="H69" i="54"/>
  <c r="G233" i="57"/>
  <c r="H233" i="54"/>
  <c r="H69" i="57"/>
  <c r="G69" i="58"/>
  <c r="I233" i="55"/>
  <c r="I397" i="57"/>
  <c r="I397" i="53"/>
  <c r="H479" i="50"/>
  <c r="I397" i="52"/>
  <c r="G397" i="57"/>
  <c r="I397" i="58"/>
  <c r="H397" i="57"/>
  <c r="H561" i="57"/>
  <c r="H151" i="55"/>
  <c r="G397" i="59"/>
  <c r="I479" i="57"/>
  <c r="I315" i="50"/>
  <c r="G233" i="59"/>
  <c r="I561" i="59"/>
  <c r="I561" i="50"/>
  <c r="I561" i="57"/>
  <c r="H151" i="56"/>
  <c r="I315" i="58"/>
  <c r="G315" i="50"/>
  <c r="G151" i="55"/>
  <c r="I69" i="56"/>
  <c r="G479" i="57"/>
  <c r="G233" i="58"/>
  <c r="I479" i="58"/>
  <c r="I479" i="59"/>
  <c r="G69" i="57"/>
  <c r="I151" i="52"/>
  <c r="I233" i="50"/>
  <c r="H233" i="51"/>
  <c r="G397" i="50"/>
  <c r="G151" i="52"/>
  <c r="I479" i="55"/>
  <c r="I69" i="57"/>
  <c r="H69" i="51"/>
  <c r="I69" i="59"/>
  <c r="I233" i="54"/>
  <c r="I397" i="50"/>
  <c r="H151" i="58"/>
  <c r="G151" i="58"/>
  <c r="H233" i="55"/>
  <c r="H561" i="54"/>
  <c r="G151" i="56"/>
  <c r="H479" i="55"/>
  <c r="G233" i="52"/>
  <c r="G479" i="50"/>
  <c r="H397" i="58"/>
  <c r="G151" i="53"/>
  <c r="I561" i="56"/>
  <c r="I69" i="58"/>
  <c r="G397" i="52"/>
  <c r="G479" i="55"/>
  <c r="H479" i="53"/>
  <c r="H69" i="53"/>
  <c r="I479" i="52"/>
  <c r="G397" i="51"/>
  <c r="G151" i="50"/>
  <c r="H479" i="57"/>
  <c r="I315" i="51"/>
  <c r="I315" i="55"/>
  <c r="G561" i="50"/>
  <c r="H233" i="50"/>
  <c r="H151" i="53"/>
  <c r="G397" i="56"/>
  <c r="I69" i="53"/>
  <c r="I479" i="51"/>
  <c r="G315" i="58"/>
  <c r="G151" i="51"/>
  <c r="H479" i="59"/>
  <c r="G479" i="54"/>
  <c r="H151" i="51"/>
  <c r="G479" i="58"/>
  <c r="I233" i="58"/>
  <c r="G69" i="59"/>
  <c r="I315" i="52"/>
  <c r="H69" i="58"/>
  <c r="G233" i="53"/>
  <c r="H151" i="59"/>
  <c r="I479" i="56"/>
  <c r="I479" i="53"/>
  <c r="H315" i="50"/>
  <c r="H315" i="52"/>
  <c r="G151" i="54"/>
  <c r="I561" i="55"/>
  <c r="G315" i="55"/>
  <c r="G315" i="59"/>
  <c r="H233" i="53"/>
  <c r="G397" i="53"/>
  <c r="I69" i="51"/>
  <c r="G561" i="57"/>
  <c r="H69" i="56"/>
  <c r="I151" i="54"/>
  <c r="I315" i="56"/>
  <c r="G233" i="55"/>
  <c r="G315" i="53"/>
  <c r="H315" i="57"/>
  <c r="I69" i="50"/>
  <c r="H185" i="42"/>
  <c r="I513" i="42"/>
  <c r="I349" i="42"/>
  <c r="G923" i="42"/>
  <c r="G1169" i="42"/>
  <c r="G1005" i="42"/>
  <c r="G103" i="42"/>
  <c r="G431" i="42"/>
  <c r="G841" i="42"/>
  <c r="I185" i="42"/>
  <c r="G1087" i="42"/>
  <c r="I841" i="42"/>
  <c r="I1169" i="42"/>
  <c r="I595" i="42"/>
  <c r="H677" i="42"/>
  <c r="G595" i="42"/>
  <c r="G513" i="42"/>
  <c r="H513" i="42"/>
  <c r="H103" i="42"/>
  <c r="I1087" i="42"/>
  <c r="G185" i="42"/>
  <c r="I923" i="42"/>
  <c r="G349" i="42"/>
  <c r="H1087" i="42"/>
  <c r="I759" i="42"/>
  <c r="H759" i="42"/>
  <c r="H923" i="42"/>
  <c r="I1005" i="42"/>
  <c r="I677" i="42"/>
  <c r="H1005" i="42"/>
  <c r="H595" i="42"/>
  <c r="G267" i="42"/>
  <c r="H841" i="42"/>
  <c r="H267" i="42"/>
  <c r="H1169" i="42"/>
  <c r="I431" i="42"/>
  <c r="I103" i="42"/>
  <c r="G21" i="42"/>
  <c r="I267" i="42"/>
  <c r="H21" i="42"/>
  <c r="H349" i="42"/>
  <c r="G677" i="42"/>
  <c r="H431" i="42"/>
  <c r="I21" i="42"/>
  <c r="G759" i="42"/>
  <c r="I400" i="42"/>
  <c r="G72" i="42"/>
  <c r="I728" i="42"/>
  <c r="G646" i="42"/>
  <c r="G1138" i="42"/>
  <c r="I236" i="42"/>
  <c r="G728" i="42"/>
  <c r="I72" i="42"/>
  <c r="H236" i="42"/>
  <c r="H1138" i="42"/>
  <c r="I318" i="42"/>
  <c r="I1056" i="42"/>
  <c r="H400" i="42"/>
  <c r="H646" i="42"/>
  <c r="G318" i="42"/>
  <c r="G810" i="42"/>
  <c r="I974" i="42"/>
  <c r="I810" i="42"/>
  <c r="H72" i="42"/>
  <c r="H482" i="42"/>
  <c r="I482" i="42"/>
  <c r="H1056" i="42"/>
  <c r="G564" i="42"/>
  <c r="H892" i="42"/>
  <c r="I1220" i="42"/>
  <c r="G892" i="42"/>
  <c r="H1220" i="42"/>
  <c r="I646" i="42"/>
  <c r="G236" i="42"/>
  <c r="H318" i="42"/>
  <c r="G154" i="42"/>
  <c r="H810" i="42"/>
  <c r="G1220" i="42"/>
  <c r="H974" i="42"/>
  <c r="I154" i="42"/>
  <c r="G1056" i="42"/>
  <c r="I892" i="42"/>
  <c r="G482" i="42"/>
  <c r="I564" i="42"/>
  <c r="G974" i="42"/>
  <c r="H154" i="42"/>
  <c r="H728" i="42"/>
  <c r="G400" i="42"/>
  <c r="I1138" i="42"/>
  <c r="H564" i="42"/>
  <c r="H331" i="56"/>
  <c r="H331" i="52"/>
  <c r="G495" i="51"/>
  <c r="H413" i="52"/>
  <c r="H167" i="55"/>
  <c r="I495" i="59"/>
  <c r="H85" i="54"/>
  <c r="H249" i="56"/>
  <c r="H413" i="53"/>
  <c r="I167" i="57"/>
  <c r="I249" i="56"/>
  <c r="I413" i="54"/>
  <c r="H413" i="57"/>
  <c r="H577" i="55"/>
  <c r="G331" i="53"/>
  <c r="H495" i="50"/>
  <c r="I167" i="54"/>
  <c r="H249" i="55"/>
  <c r="I577" i="53"/>
  <c r="H577" i="51"/>
  <c r="I413" i="50"/>
  <c r="G85" i="54"/>
  <c r="H331" i="55"/>
  <c r="H249" i="59"/>
  <c r="G249" i="50"/>
  <c r="G495" i="53"/>
  <c r="G413" i="59"/>
  <c r="H577" i="54"/>
  <c r="G331" i="57"/>
  <c r="I85" i="52"/>
  <c r="G331" i="58"/>
  <c r="G495" i="59"/>
  <c r="H413" i="58"/>
  <c r="H167" i="56"/>
  <c r="H85" i="52"/>
  <c r="G577" i="59"/>
  <c r="G577" i="58"/>
  <c r="I167" i="58"/>
  <c r="G85" i="57"/>
  <c r="I577" i="52"/>
  <c r="G413" i="53"/>
  <c r="H577" i="59"/>
  <c r="I413" i="53"/>
  <c r="H577" i="52"/>
  <c r="H331" i="53"/>
  <c r="G167" i="59"/>
  <c r="G331" i="59"/>
  <c r="I331" i="59"/>
  <c r="G85" i="58"/>
  <c r="I413" i="51"/>
  <c r="G495" i="52"/>
  <c r="H577" i="50"/>
  <c r="G413" i="56"/>
  <c r="G249" i="59"/>
  <c r="G413" i="51"/>
  <c r="H167" i="57"/>
  <c r="I495" i="57"/>
  <c r="I85" i="58"/>
  <c r="I85" i="57"/>
  <c r="G167" i="51"/>
  <c r="G167" i="55"/>
  <c r="H85" i="59"/>
  <c r="I249" i="53"/>
  <c r="G413" i="55"/>
  <c r="G413" i="52"/>
  <c r="H85" i="58"/>
  <c r="I577" i="51"/>
  <c r="G331" i="50"/>
  <c r="I249" i="51"/>
  <c r="I413" i="52"/>
  <c r="I495" i="52"/>
  <c r="G249" i="53"/>
  <c r="G577" i="54"/>
  <c r="G495" i="50"/>
  <c r="H249" i="54"/>
  <c r="I167" i="53"/>
  <c r="I495" i="51"/>
  <c r="I577" i="59"/>
  <c r="I577" i="56"/>
  <c r="I331" i="58"/>
  <c r="G249" i="58"/>
  <c r="I331" i="51"/>
  <c r="H495" i="57"/>
  <c r="G331" i="52"/>
  <c r="I249" i="57"/>
  <c r="G495" i="54"/>
  <c r="H413" i="51"/>
  <c r="G495" i="56"/>
  <c r="G249" i="51"/>
  <c r="I577" i="50"/>
  <c r="G577" i="51"/>
  <c r="I85" i="53"/>
  <c r="I249" i="55"/>
  <c r="G249" i="55"/>
  <c r="H495" i="56"/>
  <c r="G85" i="59"/>
  <c r="I249" i="54"/>
  <c r="H495" i="51"/>
  <c r="H331" i="54"/>
  <c r="H249" i="52"/>
  <c r="H577" i="58"/>
  <c r="I167" i="50"/>
  <c r="H167" i="59"/>
  <c r="G249" i="56"/>
  <c r="H577" i="57"/>
  <c r="H495" i="58"/>
  <c r="H249" i="51"/>
  <c r="G413" i="54"/>
  <c r="I495" i="58"/>
  <c r="G85" i="53"/>
  <c r="I85" i="56"/>
  <c r="I85" i="50"/>
  <c r="I85" i="54"/>
  <c r="I577" i="54"/>
  <c r="H577" i="53"/>
  <c r="H331" i="50"/>
  <c r="G249" i="54"/>
  <c r="H413" i="56"/>
  <c r="I495" i="54"/>
  <c r="H85" i="56"/>
  <c r="I85" i="59"/>
  <c r="G249" i="57"/>
  <c r="G167" i="50"/>
  <c r="I331" i="52"/>
  <c r="I495" i="55"/>
  <c r="G331" i="55"/>
  <c r="I249" i="52"/>
  <c r="H249" i="53"/>
  <c r="I495" i="50"/>
  <c r="H577" i="56"/>
  <c r="I167" i="55"/>
  <c r="I249" i="59"/>
  <c r="I413" i="55"/>
  <c r="G577" i="56"/>
  <c r="H495" i="53"/>
  <c r="I85" i="51"/>
  <c r="I495" i="53"/>
  <c r="G85" i="55"/>
  <c r="H249" i="57"/>
  <c r="G167" i="56"/>
  <c r="G85" i="51"/>
  <c r="G577" i="57"/>
  <c r="H413" i="55"/>
  <c r="G331" i="54"/>
  <c r="H495" i="55"/>
  <c r="I413" i="57"/>
  <c r="I331" i="54"/>
  <c r="H85" i="50"/>
  <c r="G331" i="56"/>
  <c r="G331" i="51"/>
  <c r="G577" i="55"/>
  <c r="H495" i="59"/>
  <c r="I413" i="58"/>
  <c r="G167" i="58"/>
  <c r="G577" i="50"/>
  <c r="I331" i="55"/>
  <c r="G413" i="58"/>
  <c r="I85" i="55"/>
  <c r="H167" i="51"/>
  <c r="H413" i="59"/>
  <c r="G577" i="53"/>
  <c r="G167" i="57"/>
  <c r="I577" i="58"/>
  <c r="G167" i="54"/>
  <c r="I495" i="56"/>
  <c r="G167" i="53"/>
  <c r="I577" i="55"/>
  <c r="I167" i="56"/>
  <c r="I413" i="56"/>
  <c r="H413" i="50"/>
  <c r="I249" i="58"/>
  <c r="I167" i="51"/>
  <c r="I331" i="50"/>
  <c r="G495" i="55"/>
  <c r="I331" i="57"/>
  <c r="H85" i="53"/>
  <c r="G413" i="50"/>
  <c r="H495" i="52"/>
  <c r="I249" i="50"/>
  <c r="H331" i="51"/>
  <c r="H85" i="57"/>
  <c r="H331" i="59"/>
  <c r="H85" i="51"/>
  <c r="H249" i="58"/>
  <c r="H167" i="58"/>
  <c r="H167" i="54"/>
  <c r="H331" i="57"/>
  <c r="H413" i="54"/>
  <c r="H331" i="58"/>
  <c r="H85" i="55"/>
  <c r="I331" i="56"/>
  <c r="I331" i="53"/>
  <c r="I577" i="57"/>
  <c r="H167" i="52"/>
  <c r="G495" i="57"/>
  <c r="G167" i="52"/>
  <c r="H167" i="50"/>
  <c r="H249" i="50"/>
  <c r="G249" i="52"/>
  <c r="G495" i="58"/>
  <c r="G577" i="52"/>
  <c r="H167" i="53"/>
  <c r="I167" i="52"/>
  <c r="G85" i="50"/>
  <c r="G413" i="57"/>
  <c r="H495" i="54"/>
  <c r="G85" i="52"/>
  <c r="G85" i="56"/>
  <c r="I167" i="59"/>
  <c r="I413" i="59"/>
  <c r="F388" i="61"/>
  <c r="H634" i="61"/>
  <c r="F142" i="61"/>
  <c r="H798" i="61"/>
  <c r="G142" i="61"/>
  <c r="F716" i="61"/>
  <c r="G388" i="61"/>
  <c r="F224" i="61"/>
  <c r="H60" i="61"/>
  <c r="H716" i="61"/>
  <c r="F470" i="61"/>
  <c r="G552" i="61"/>
  <c r="F798" i="61"/>
  <c r="G880" i="61"/>
  <c r="H306" i="61"/>
  <c r="G470" i="61"/>
  <c r="G224" i="61"/>
  <c r="F60" i="61"/>
  <c r="H388" i="61"/>
  <c r="G716" i="61"/>
  <c r="F880" i="61"/>
  <c r="G306" i="61"/>
  <c r="H552" i="61"/>
  <c r="G798" i="61"/>
  <c r="G634" i="61"/>
  <c r="F306" i="61"/>
  <c r="F634" i="61"/>
  <c r="H880" i="61"/>
  <c r="H224" i="61"/>
  <c r="H142" i="61"/>
  <c r="F552" i="61"/>
  <c r="G60" i="61"/>
  <c r="H470" i="61"/>
  <c r="H723" i="42"/>
  <c r="H1215" i="42"/>
  <c r="G887" i="42"/>
  <c r="H231" i="42"/>
  <c r="H1051" i="42"/>
  <c r="I559" i="42"/>
  <c r="I887" i="42"/>
  <c r="H1133" i="42"/>
  <c r="H477" i="42"/>
  <c r="H149" i="42"/>
  <c r="H559" i="42"/>
  <c r="G231" i="42"/>
  <c r="G313" i="42"/>
  <c r="I477" i="42"/>
  <c r="G969" i="42"/>
  <c r="G1215" i="42"/>
  <c r="H969" i="42"/>
  <c r="G1133" i="42"/>
  <c r="I641" i="42"/>
  <c r="G641" i="42"/>
  <c r="H641" i="42"/>
  <c r="G67" i="42"/>
  <c r="G149" i="42"/>
  <c r="G477" i="42"/>
  <c r="G805" i="42"/>
  <c r="G723" i="42"/>
  <c r="I969" i="42"/>
  <c r="I149" i="42"/>
  <c r="I1215" i="42"/>
  <c r="H805" i="42"/>
  <c r="H313" i="42"/>
  <c r="I1133" i="42"/>
  <c r="G395" i="42"/>
  <c r="G1051" i="42"/>
  <c r="I313" i="42"/>
  <c r="G559" i="42"/>
  <c r="H887" i="42"/>
  <c r="I231" i="42"/>
  <c r="I67" i="42"/>
  <c r="I1051" i="42"/>
  <c r="I723" i="42"/>
  <c r="I395" i="42"/>
  <c r="I805" i="42"/>
  <c r="H395" i="42"/>
  <c r="H67" i="42"/>
  <c r="I403" i="51"/>
  <c r="H75" i="55"/>
  <c r="G239" i="50"/>
  <c r="I403" i="54"/>
  <c r="I321" i="53"/>
  <c r="H157" i="54"/>
  <c r="G321" i="56"/>
  <c r="I567" i="53"/>
  <c r="H403" i="52"/>
  <c r="G321" i="55"/>
  <c r="G75" i="53"/>
  <c r="H403" i="50"/>
  <c r="G567" i="54"/>
  <c r="H485" i="54"/>
  <c r="I403" i="59"/>
  <c r="H75" i="54"/>
  <c r="H485" i="59"/>
  <c r="I157" i="54"/>
  <c r="I403" i="53"/>
  <c r="G485" i="55"/>
  <c r="G157" i="58"/>
  <c r="H157" i="50"/>
  <c r="I75" i="54"/>
  <c r="H75" i="58"/>
  <c r="I321" i="54"/>
  <c r="G75" i="59"/>
  <c r="I485" i="59"/>
  <c r="H75" i="57"/>
  <c r="G239" i="53"/>
  <c r="G157" i="50"/>
  <c r="I239" i="57"/>
  <c r="I75" i="52"/>
  <c r="G321" i="52"/>
  <c r="H485" i="52"/>
  <c r="I157" i="53"/>
  <c r="G403" i="52"/>
  <c r="G567" i="51"/>
  <c r="H157" i="57"/>
  <c r="I75" i="53"/>
  <c r="I321" i="50"/>
  <c r="H321" i="50"/>
  <c r="H403" i="54"/>
  <c r="H485" i="53"/>
  <c r="H239" i="57"/>
  <c r="G239" i="57"/>
  <c r="I75" i="59"/>
  <c r="I75" i="56"/>
  <c r="H75" i="53"/>
  <c r="H485" i="51"/>
  <c r="I567" i="55"/>
  <c r="G403" i="59"/>
  <c r="G239" i="56"/>
  <c r="H567" i="51"/>
  <c r="I157" i="58"/>
  <c r="H321" i="51"/>
  <c r="I239" i="50"/>
  <c r="G567" i="52"/>
  <c r="H157" i="59"/>
  <c r="H239" i="54"/>
  <c r="I567" i="51"/>
  <c r="H157" i="58"/>
  <c r="G157" i="53"/>
  <c r="G567" i="59"/>
  <c r="H239" i="50"/>
  <c r="G567" i="56"/>
  <c r="I567" i="50"/>
  <c r="H157" i="55"/>
  <c r="G567" i="50"/>
  <c r="I75" i="50"/>
  <c r="H485" i="57"/>
  <c r="G75" i="58"/>
  <c r="G157" i="51"/>
  <c r="I567" i="56"/>
  <c r="I567" i="58"/>
  <c r="H403" i="55"/>
  <c r="G157" i="57"/>
  <c r="G485" i="54"/>
  <c r="G321" i="57"/>
  <c r="H485" i="50"/>
  <c r="G75" i="52"/>
  <c r="I157" i="56"/>
  <c r="H567" i="57"/>
  <c r="H321" i="54"/>
  <c r="H567" i="56"/>
  <c r="G75" i="55"/>
  <c r="H157" i="52"/>
  <c r="I239" i="54"/>
  <c r="I567" i="54"/>
  <c r="H321" i="59"/>
  <c r="H157" i="53"/>
  <c r="I567" i="59"/>
  <c r="H485" i="55"/>
  <c r="H567" i="58"/>
  <c r="I485" i="50"/>
  <c r="H567" i="53"/>
  <c r="G157" i="52"/>
  <c r="H157" i="56"/>
  <c r="G239" i="54"/>
  <c r="I75" i="55"/>
  <c r="G403" i="53"/>
  <c r="I321" i="57"/>
  <c r="G75" i="51"/>
  <c r="G239" i="55"/>
  <c r="H239" i="53"/>
  <c r="I485" i="57"/>
  <c r="G485" i="58"/>
  <c r="G567" i="57"/>
  <c r="H157" i="51"/>
  <c r="G485" i="53"/>
  <c r="G157" i="59"/>
  <c r="G567" i="58"/>
  <c r="I239" i="55"/>
  <c r="I403" i="50"/>
  <c r="G485" i="59"/>
  <c r="I321" i="58"/>
  <c r="I403" i="57"/>
  <c r="I485" i="51"/>
  <c r="I485" i="53"/>
  <c r="I321" i="55"/>
  <c r="G403" i="54"/>
  <c r="G485" i="52"/>
  <c r="H567" i="52"/>
  <c r="G157" i="55"/>
  <c r="H403" i="53"/>
  <c r="I403" i="56"/>
  <c r="I239" i="52"/>
  <c r="G485" i="51"/>
  <c r="I157" i="59"/>
  <c r="H75" i="56"/>
  <c r="I321" i="56"/>
  <c r="H403" i="59"/>
  <c r="G75" i="56"/>
  <c r="G403" i="58"/>
  <c r="H567" i="50"/>
  <c r="I75" i="58"/>
  <c r="I157" i="51"/>
  <c r="I239" i="58"/>
  <c r="I321" i="51"/>
  <c r="I485" i="56"/>
  <c r="H403" i="51"/>
  <c r="G321" i="59"/>
  <c r="I157" i="55"/>
  <c r="G403" i="50"/>
  <c r="I239" i="53"/>
  <c r="G157" i="56"/>
  <c r="G239" i="51"/>
  <c r="H239" i="51"/>
  <c r="G75" i="57"/>
  <c r="I239" i="51"/>
  <c r="H321" i="52"/>
  <c r="G75" i="54"/>
  <c r="G403" i="51"/>
  <c r="I75" i="51"/>
  <c r="G321" i="50"/>
  <c r="G157" i="54"/>
  <c r="I485" i="55"/>
  <c r="H239" i="58"/>
  <c r="G485" i="57"/>
  <c r="I321" i="59"/>
  <c r="G485" i="56"/>
  <c r="G239" i="59"/>
  <c r="H321" i="56"/>
  <c r="I239" i="56"/>
  <c r="H321" i="55"/>
  <c r="H75" i="51"/>
  <c r="G321" i="53"/>
  <c r="H567" i="55"/>
  <c r="G403" i="56"/>
  <c r="I321" i="52"/>
  <c r="H403" i="57"/>
  <c r="I485" i="58"/>
  <c r="H239" i="55"/>
  <c r="H567" i="54"/>
  <c r="I485" i="52"/>
  <c r="H321" i="58"/>
  <c r="G239" i="58"/>
  <c r="H321" i="53"/>
  <c r="I239" i="59"/>
  <c r="G403" i="57"/>
  <c r="I157" i="57"/>
  <c r="I403" i="58"/>
  <c r="G321" i="58"/>
  <c r="I403" i="55"/>
  <c r="H485" i="56"/>
  <c r="I157" i="52"/>
  <c r="H239" i="59"/>
  <c r="I567" i="57"/>
  <c r="G567" i="55"/>
  <c r="H485" i="58"/>
  <c r="H239" i="56"/>
  <c r="I567" i="52"/>
  <c r="G321" i="51"/>
  <c r="I157" i="50"/>
  <c r="G321" i="54"/>
  <c r="G403" i="55"/>
  <c r="H75" i="59"/>
  <c r="H403" i="56"/>
  <c r="G567" i="53"/>
  <c r="I403" i="52"/>
  <c r="H75" i="50"/>
  <c r="I75" i="57"/>
  <c r="I485" i="54"/>
  <c r="H403" i="58"/>
  <c r="G75" i="50"/>
  <c r="H567" i="59"/>
  <c r="H239" i="52"/>
  <c r="G485" i="50"/>
  <c r="H321" i="57"/>
  <c r="H75" i="52"/>
  <c r="G239" i="52"/>
  <c r="I213" i="42"/>
  <c r="G1115" i="42"/>
  <c r="H951" i="42"/>
  <c r="G1197" i="42"/>
  <c r="H459" i="42"/>
  <c r="H705" i="42"/>
  <c r="H787" i="42"/>
  <c r="G541" i="42"/>
  <c r="I951" i="42"/>
  <c r="H295" i="42"/>
  <c r="G623" i="42"/>
  <c r="H131" i="42"/>
  <c r="G951" i="42"/>
  <c r="H1033" i="42"/>
  <c r="G869" i="42"/>
  <c r="H869" i="42"/>
  <c r="H1197" i="42"/>
  <c r="H213" i="42"/>
  <c r="I787" i="42"/>
  <c r="I1197" i="42"/>
  <c r="I705" i="42"/>
  <c r="G705" i="42"/>
  <c r="G1033" i="42"/>
  <c r="H377" i="42"/>
  <c r="H541" i="42"/>
  <c r="I377" i="42"/>
  <c r="G295" i="42"/>
  <c r="G131" i="42"/>
  <c r="H1115" i="42"/>
  <c r="I1033" i="42"/>
  <c r="G49" i="42"/>
  <c r="I459" i="42"/>
  <c r="I295" i="42"/>
  <c r="I131" i="42"/>
  <c r="I869" i="42"/>
  <c r="H49" i="42"/>
  <c r="H623" i="42"/>
  <c r="I49" i="42"/>
  <c r="G787" i="42"/>
  <c r="I541" i="42"/>
  <c r="G459" i="42"/>
  <c r="G213" i="42"/>
  <c r="G377" i="42"/>
  <c r="I623" i="42"/>
  <c r="I1115" i="42"/>
  <c r="I511" i="42"/>
  <c r="I101" i="42"/>
  <c r="I921" i="42"/>
  <c r="H593" i="42"/>
  <c r="G839" i="42"/>
  <c r="H1003" i="42"/>
  <c r="G1003" i="42"/>
  <c r="H675" i="42"/>
  <c r="G1167" i="42"/>
  <c r="G511" i="42"/>
  <c r="H1167" i="42"/>
  <c r="H757" i="42"/>
  <c r="H347" i="42"/>
  <c r="G593" i="42"/>
  <c r="G347" i="42"/>
  <c r="H921" i="42"/>
  <c r="I1167" i="42"/>
  <c r="H511" i="42"/>
  <c r="I429" i="42"/>
  <c r="H839" i="42"/>
  <c r="G1085" i="42"/>
  <c r="I1003" i="42"/>
  <c r="H183" i="42"/>
  <c r="I839" i="42"/>
  <c r="G19" i="42"/>
  <c r="G265" i="42"/>
  <c r="H101" i="42"/>
  <c r="G101" i="42"/>
  <c r="I593" i="42"/>
  <c r="I1085" i="42"/>
  <c r="I265" i="42"/>
  <c r="G429" i="42"/>
  <c r="G921" i="42"/>
  <c r="H1085" i="42"/>
  <c r="H265" i="42"/>
  <c r="I757" i="42"/>
  <c r="H429" i="42"/>
  <c r="I675" i="42"/>
  <c r="G675" i="42"/>
  <c r="I19" i="42"/>
  <c r="G183" i="42"/>
  <c r="I183" i="42"/>
  <c r="I347" i="42"/>
  <c r="G757" i="42"/>
  <c r="H19" i="42"/>
  <c r="I1027" i="42"/>
  <c r="G863" i="42"/>
  <c r="H1027" i="42"/>
  <c r="H945" i="42"/>
  <c r="G207" i="42"/>
  <c r="I207" i="42"/>
  <c r="I43" i="42"/>
  <c r="H781" i="42"/>
  <c r="G371" i="42"/>
  <c r="H1191" i="42"/>
  <c r="G781" i="42"/>
  <c r="I371" i="42"/>
  <c r="G945" i="42"/>
  <c r="I699" i="42"/>
  <c r="H371" i="42"/>
  <c r="G1109" i="42"/>
  <c r="I1109" i="42"/>
  <c r="I1191" i="42"/>
  <c r="G617" i="42"/>
  <c r="I289" i="42"/>
  <c r="G43" i="42"/>
  <c r="G535" i="42"/>
  <c r="I125" i="42"/>
  <c r="I945" i="42"/>
  <c r="G1027" i="42"/>
  <c r="G289" i="42"/>
  <c r="I781" i="42"/>
  <c r="G453" i="42"/>
  <c r="H125" i="42"/>
  <c r="I617" i="42"/>
  <c r="G699" i="42"/>
  <c r="H289" i="42"/>
  <c r="H535" i="42"/>
  <c r="H207" i="42"/>
  <c r="H453" i="42"/>
  <c r="H699" i="42"/>
  <c r="G1191" i="42"/>
  <c r="G125" i="42"/>
  <c r="H43" i="42"/>
  <c r="I535" i="42"/>
  <c r="H863" i="42"/>
  <c r="I453" i="42"/>
  <c r="H617" i="42"/>
  <c r="H1109" i="42"/>
  <c r="I863" i="42"/>
  <c r="G877" i="42"/>
  <c r="H713" i="42"/>
  <c r="I221" i="42"/>
  <c r="G713" i="42"/>
  <c r="H1123" i="42"/>
  <c r="H57" i="42"/>
  <c r="H631" i="42"/>
  <c r="G549" i="42"/>
  <c r="I877" i="42"/>
  <c r="I467" i="42"/>
  <c r="I959" i="42"/>
  <c r="I385" i="42"/>
  <c r="H303" i="42"/>
  <c r="I631" i="42"/>
  <c r="H877" i="42"/>
  <c r="G57" i="42"/>
  <c r="G385" i="42"/>
  <c r="H959" i="42"/>
  <c r="G221" i="42"/>
  <c r="H467" i="42"/>
  <c r="H139" i="42"/>
  <c r="G959" i="42"/>
  <c r="H1041" i="42"/>
  <c r="G1123" i="42"/>
  <c r="I549" i="42"/>
  <c r="I1205" i="42"/>
  <c r="I1123" i="42"/>
  <c r="H221" i="42"/>
  <c r="G1041" i="42"/>
  <c r="G631" i="42"/>
  <c r="G139" i="42"/>
  <c r="I713" i="42"/>
  <c r="G795" i="42"/>
  <c r="H549" i="42"/>
  <c r="I303" i="42"/>
  <c r="H795" i="42"/>
  <c r="I1041" i="42"/>
  <c r="G303" i="42"/>
  <c r="H1205" i="42"/>
  <c r="H385" i="42"/>
  <c r="I57" i="42"/>
  <c r="I795" i="42"/>
  <c r="G467" i="42"/>
  <c r="I139" i="42"/>
  <c r="G1205" i="42"/>
  <c r="G397" i="42"/>
  <c r="I807" i="42"/>
  <c r="I69" i="42"/>
  <c r="H151" i="42"/>
  <c r="G1135" i="42"/>
  <c r="G1217" i="42"/>
  <c r="H315" i="42"/>
  <c r="H233" i="42"/>
  <c r="G151" i="42"/>
  <c r="H807" i="42"/>
  <c r="G971" i="42"/>
  <c r="I725" i="42"/>
  <c r="I1217" i="42"/>
  <c r="H971" i="42"/>
  <c r="H1135" i="42"/>
  <c r="I479" i="42"/>
  <c r="G315" i="42"/>
  <c r="H1217" i="42"/>
  <c r="G69" i="42"/>
  <c r="G889" i="42"/>
  <c r="H479" i="42"/>
  <c r="H69" i="42"/>
  <c r="H397" i="42"/>
  <c r="G233" i="42"/>
  <c r="H889" i="42"/>
  <c r="G479" i="42"/>
  <c r="G561" i="42"/>
  <c r="H725" i="42"/>
  <c r="G725" i="42"/>
  <c r="I397" i="42"/>
  <c r="I889" i="42"/>
  <c r="I643" i="42"/>
  <c r="I1053" i="42"/>
  <c r="I233" i="42"/>
  <c r="G1053" i="42"/>
  <c r="H561" i="42"/>
  <c r="G643" i="42"/>
  <c r="I151" i="42"/>
  <c r="I561" i="42"/>
  <c r="G807" i="42"/>
  <c r="I971" i="42"/>
  <c r="I1135" i="42"/>
  <c r="I315" i="42"/>
  <c r="H643" i="42"/>
  <c r="H1053" i="42"/>
  <c r="G565" i="42"/>
  <c r="H237" i="42"/>
  <c r="H73" i="42"/>
  <c r="G401" i="42"/>
  <c r="G237" i="42"/>
  <c r="I1221" i="42"/>
  <c r="G647" i="42"/>
  <c r="I1057" i="42"/>
  <c r="H319" i="42"/>
  <c r="H155" i="42"/>
  <c r="I975" i="42"/>
  <c r="I155" i="42"/>
  <c r="H811" i="42"/>
  <c r="G893" i="42"/>
  <c r="G1139" i="42"/>
  <c r="I565" i="42"/>
  <c r="G1221" i="42"/>
  <c r="H1057" i="42"/>
  <c r="H729" i="42"/>
  <c r="I401" i="42"/>
  <c r="G155" i="42"/>
  <c r="I729" i="42"/>
  <c r="H483" i="42"/>
  <c r="H1139" i="42"/>
  <c r="I483" i="42"/>
  <c r="G1057" i="42"/>
  <c r="G319" i="42"/>
  <c r="H893" i="42"/>
  <c r="G483" i="42"/>
  <c r="H401" i="42"/>
  <c r="H647" i="42"/>
  <c r="G729" i="42"/>
  <c r="G811" i="42"/>
  <c r="H1221" i="42"/>
  <c r="H565" i="42"/>
  <c r="I647" i="42"/>
  <c r="G975" i="42"/>
  <c r="I1139" i="42"/>
  <c r="I893" i="42"/>
  <c r="H975" i="42"/>
  <c r="I73" i="42"/>
  <c r="I811" i="42"/>
  <c r="I237" i="42"/>
  <c r="G73" i="42"/>
  <c r="I319" i="42"/>
  <c r="H1151" i="42"/>
  <c r="G741" i="42"/>
  <c r="G905" i="42"/>
  <c r="G167" i="42"/>
  <c r="H249" i="42"/>
  <c r="H905" i="42"/>
  <c r="G331" i="42"/>
  <c r="G1151" i="42"/>
  <c r="G823" i="42"/>
  <c r="H331" i="42"/>
  <c r="G1069" i="42"/>
  <c r="H823" i="42"/>
  <c r="I741" i="42"/>
  <c r="I167" i="42"/>
  <c r="G1233" i="42"/>
  <c r="G413" i="42"/>
  <c r="I495" i="42"/>
  <c r="I577" i="42"/>
  <c r="H577" i="42"/>
  <c r="H659" i="42"/>
  <c r="H1233" i="42"/>
  <c r="I905" i="42"/>
  <c r="H987" i="42"/>
  <c r="G85" i="42"/>
  <c r="I1233" i="42"/>
  <c r="G495" i="42"/>
  <c r="H741" i="42"/>
  <c r="I249" i="42"/>
  <c r="G577" i="42"/>
  <c r="H85" i="42"/>
  <c r="H413" i="42"/>
  <c r="G249" i="42"/>
  <c r="I413" i="42"/>
  <c r="G987" i="42"/>
  <c r="I1069" i="42"/>
  <c r="I331" i="42"/>
  <c r="H1069" i="42"/>
  <c r="I1151" i="42"/>
  <c r="I987" i="42"/>
  <c r="I823" i="42"/>
  <c r="H167" i="42"/>
  <c r="I85" i="42"/>
  <c r="I659" i="42"/>
  <c r="G659" i="42"/>
  <c r="H495" i="42"/>
  <c r="I490" i="42"/>
  <c r="H1064" i="42"/>
  <c r="I326" i="42"/>
  <c r="G244" i="42"/>
  <c r="H244" i="42"/>
  <c r="H654" i="42"/>
  <c r="G900" i="42"/>
  <c r="G80" i="42"/>
  <c r="G982" i="42"/>
  <c r="H1146" i="42"/>
  <c r="H80" i="42"/>
  <c r="G736" i="42"/>
  <c r="I654" i="42"/>
  <c r="I1146" i="42"/>
  <c r="G572" i="42"/>
  <c r="G162" i="42"/>
  <c r="I736" i="42"/>
  <c r="G1146" i="42"/>
  <c r="G818" i="42"/>
  <c r="I1064" i="42"/>
  <c r="G1228" i="42"/>
  <c r="G326" i="42"/>
  <c r="H982" i="42"/>
  <c r="G408" i="42"/>
  <c r="I1228" i="42"/>
  <c r="H490" i="42"/>
  <c r="I572" i="42"/>
  <c r="H818" i="42"/>
  <c r="H326" i="42"/>
  <c r="I900" i="42"/>
  <c r="I162" i="42"/>
  <c r="I408" i="42"/>
  <c r="I982" i="42"/>
  <c r="H736" i="42"/>
  <c r="I818" i="42"/>
  <c r="H572" i="42"/>
  <c r="G490" i="42"/>
  <c r="H900" i="42"/>
  <c r="H1228" i="42"/>
  <c r="H162" i="42"/>
  <c r="H408" i="42"/>
  <c r="I80" i="42"/>
  <c r="G654" i="42"/>
  <c r="I244" i="42"/>
  <c r="G1064" i="42"/>
  <c r="G1141" i="42"/>
  <c r="G157" i="42"/>
  <c r="I813" i="42"/>
  <c r="H977" i="42"/>
  <c r="G895" i="42"/>
  <c r="G321" i="42"/>
  <c r="H239" i="42"/>
  <c r="I321" i="42"/>
  <c r="I1223" i="42"/>
  <c r="I157" i="42"/>
  <c r="H731" i="42"/>
  <c r="I567" i="42"/>
  <c r="I649" i="42"/>
  <c r="I1141" i="42"/>
  <c r="H75" i="42"/>
  <c r="G567" i="42"/>
  <c r="G1059" i="42"/>
  <c r="I977" i="42"/>
  <c r="I485" i="42"/>
  <c r="H321" i="42"/>
  <c r="H485" i="42"/>
  <c r="H1223" i="42"/>
  <c r="H813" i="42"/>
  <c r="I75" i="42"/>
  <c r="G75" i="42"/>
  <c r="G649" i="42"/>
  <c r="G403" i="42"/>
  <c r="H895" i="42"/>
  <c r="G731" i="42"/>
  <c r="I1059" i="42"/>
  <c r="G1223" i="42"/>
  <c r="H567" i="42"/>
  <c r="H403" i="42"/>
  <c r="I239" i="42"/>
  <c r="G239" i="42"/>
  <c r="H157" i="42"/>
  <c r="I895" i="42"/>
  <c r="H649" i="42"/>
  <c r="H1059" i="42"/>
  <c r="G813" i="42"/>
  <c r="G977" i="42"/>
  <c r="I731" i="42"/>
  <c r="I403" i="42"/>
  <c r="H1141" i="42"/>
  <c r="G485" i="42"/>
  <c r="H972" i="42"/>
  <c r="G808" i="42"/>
  <c r="G234" i="42"/>
  <c r="I316" i="42"/>
  <c r="H316" i="42"/>
  <c r="G316" i="42"/>
  <c r="G1054" i="42"/>
  <c r="G152" i="42"/>
  <c r="H808" i="42"/>
  <c r="H644" i="42"/>
  <c r="H398" i="42"/>
  <c r="H890" i="42"/>
  <c r="G480" i="42"/>
  <c r="I1218" i="42"/>
  <c r="H70" i="42"/>
  <c r="G644" i="42"/>
  <c r="I398" i="42"/>
  <c r="I70" i="42"/>
  <c r="G1136" i="42"/>
  <c r="I726" i="42"/>
  <c r="I1054" i="42"/>
  <c r="I808" i="42"/>
  <c r="H726" i="42"/>
  <c r="G562" i="42"/>
  <c r="I234" i="42"/>
  <c r="G70" i="42"/>
  <c r="I562" i="42"/>
  <c r="G972" i="42"/>
  <c r="G398" i="42"/>
  <c r="H234" i="42"/>
  <c r="H562" i="42"/>
  <c r="I480" i="42"/>
  <c r="H480" i="42"/>
  <c r="I1136" i="42"/>
  <c r="H1136" i="42"/>
  <c r="H1218" i="42"/>
  <c r="I644" i="42"/>
  <c r="G890" i="42"/>
  <c r="G1218" i="42"/>
  <c r="H152" i="42"/>
  <c r="I972" i="42"/>
  <c r="I152" i="42"/>
  <c r="I890" i="42"/>
  <c r="H1054" i="42"/>
  <c r="G726" i="42"/>
  <c r="H885" i="42"/>
  <c r="G147" i="42"/>
  <c r="G229" i="42"/>
  <c r="G475" i="42"/>
  <c r="I393" i="42"/>
  <c r="G639" i="42"/>
  <c r="I229" i="42"/>
  <c r="I311" i="42"/>
  <c r="G885" i="42"/>
  <c r="I1213" i="42"/>
  <c r="G803" i="42"/>
  <c r="H65" i="42"/>
  <c r="G721" i="42"/>
  <c r="I1049" i="42"/>
  <c r="G967" i="42"/>
  <c r="H393" i="42"/>
  <c r="H557" i="42"/>
  <c r="H475" i="42"/>
  <c r="H967" i="42"/>
  <c r="G393" i="42"/>
  <c r="I967" i="42"/>
  <c r="I721" i="42"/>
  <c r="H1213" i="42"/>
  <c r="H147" i="42"/>
  <c r="H803" i="42"/>
  <c r="I803" i="42"/>
  <c r="G1131" i="42"/>
  <c r="I1131" i="42"/>
  <c r="H1049" i="42"/>
  <c r="I65" i="42"/>
  <c r="G1213" i="42"/>
  <c r="H1131" i="42"/>
  <c r="G1049" i="42"/>
  <c r="I885" i="42"/>
  <c r="I147" i="42"/>
  <c r="G65" i="42"/>
  <c r="I557" i="42"/>
  <c r="H721" i="42"/>
  <c r="H639" i="42"/>
  <c r="H311" i="42"/>
  <c r="G557" i="42"/>
  <c r="H229" i="42"/>
  <c r="G311" i="42"/>
  <c r="I639" i="42"/>
  <c r="I475" i="42"/>
  <c r="I802" i="42"/>
  <c r="I146" i="42"/>
  <c r="G966" i="42"/>
  <c r="H474" i="42"/>
  <c r="H720" i="42"/>
  <c r="G64" i="42"/>
  <c r="H1212" i="42"/>
  <c r="I638" i="42"/>
  <c r="G802" i="42"/>
  <c r="I64" i="42"/>
  <c r="H64" i="42"/>
  <c r="I1130" i="42"/>
  <c r="H146" i="42"/>
  <c r="I474" i="42"/>
  <c r="I556" i="42"/>
  <c r="I966" i="42"/>
  <c r="I310" i="42"/>
  <c r="H638" i="42"/>
  <c r="H966" i="42"/>
  <c r="I228" i="42"/>
  <c r="G228" i="42"/>
  <c r="G310" i="42"/>
  <c r="G1130" i="42"/>
  <c r="H310" i="42"/>
  <c r="I720" i="42"/>
  <c r="G1212" i="42"/>
  <c r="G884" i="42"/>
  <c r="I1048" i="42"/>
  <c r="I884" i="42"/>
  <c r="G720" i="42"/>
  <c r="G1048" i="42"/>
  <c r="G392" i="42"/>
  <c r="G474" i="42"/>
  <c r="H392" i="42"/>
  <c r="H802" i="42"/>
  <c r="G146" i="42"/>
  <c r="I1212" i="42"/>
  <c r="H1130" i="42"/>
  <c r="H1048" i="42"/>
  <c r="H556" i="42"/>
  <c r="H884" i="42"/>
  <c r="G556" i="42"/>
  <c r="G638" i="42"/>
  <c r="I392" i="42"/>
  <c r="H228" i="42"/>
  <c r="H60" i="42"/>
  <c r="G962" i="42"/>
  <c r="H962" i="42"/>
  <c r="G1208" i="42"/>
  <c r="I1044" i="42"/>
  <c r="G1044" i="42"/>
  <c r="G224" i="42"/>
  <c r="H1208" i="42"/>
  <c r="H470" i="42"/>
  <c r="G470" i="42"/>
  <c r="H634" i="42"/>
  <c r="I1208" i="42"/>
  <c r="G798" i="42"/>
  <c r="I224" i="42"/>
  <c r="H388" i="42"/>
  <c r="G142" i="42"/>
  <c r="I716" i="42"/>
  <c r="H880" i="42"/>
  <c r="G388" i="42"/>
  <c r="H1044" i="42"/>
  <c r="G306" i="42"/>
  <c r="H716" i="42"/>
  <c r="I962" i="42"/>
  <c r="I470" i="42"/>
  <c r="H552" i="42"/>
  <c r="H1126" i="42"/>
  <c r="G716" i="42"/>
  <c r="I1126" i="42"/>
  <c r="I798" i="42"/>
  <c r="I142" i="42"/>
  <c r="I60" i="42"/>
  <c r="I552" i="42"/>
  <c r="H224" i="42"/>
  <c r="H306" i="42"/>
  <c r="G1126" i="42"/>
  <c r="I388" i="42"/>
  <c r="I306" i="42"/>
  <c r="H798" i="42"/>
  <c r="G552" i="42"/>
  <c r="G634" i="42"/>
  <c r="G880" i="42"/>
  <c r="I634" i="42"/>
  <c r="G60" i="42"/>
  <c r="I880" i="42"/>
  <c r="H142" i="42"/>
  <c r="I465" i="42"/>
  <c r="H301" i="42"/>
  <c r="I383" i="42"/>
  <c r="G547" i="42"/>
  <c r="H957" i="42"/>
  <c r="H875" i="42"/>
  <c r="H219" i="42"/>
  <c r="H547" i="42"/>
  <c r="H465" i="42"/>
  <c r="H1203" i="42"/>
  <c r="G957" i="42"/>
  <c r="H137" i="42"/>
  <c r="G629" i="42"/>
  <c r="G1121" i="42"/>
  <c r="H1121" i="42"/>
  <c r="G55" i="42"/>
  <c r="I793" i="42"/>
  <c r="G301" i="42"/>
  <c r="G793" i="42"/>
  <c r="I301" i="42"/>
  <c r="H629" i="42"/>
  <c r="I1039" i="42"/>
  <c r="I629" i="42"/>
  <c r="G137" i="42"/>
  <c r="G1203" i="42"/>
  <c r="I875" i="42"/>
  <c r="H383" i="42"/>
  <c r="G465" i="42"/>
  <c r="I1121" i="42"/>
  <c r="I137" i="42"/>
  <c r="G219" i="42"/>
  <c r="G875" i="42"/>
  <c r="I55" i="42"/>
  <c r="H793" i="42"/>
  <c r="G383" i="42"/>
  <c r="I711" i="42"/>
  <c r="H55" i="42"/>
  <c r="I957" i="42"/>
  <c r="G711" i="42"/>
  <c r="H711" i="42"/>
  <c r="H1039" i="42"/>
  <c r="I1203" i="42"/>
  <c r="I547" i="42"/>
  <c r="G1039" i="42"/>
  <c r="I219" i="42"/>
  <c r="H1172" i="42"/>
  <c r="G762" i="42"/>
  <c r="H598" i="42"/>
  <c r="I106" i="42"/>
  <c r="I598" i="42"/>
  <c r="H24" i="42"/>
  <c r="I762" i="42"/>
  <c r="H270" i="42"/>
  <c r="G680" i="42"/>
  <c r="H762" i="42"/>
  <c r="I844" i="42"/>
  <c r="G844" i="42"/>
  <c r="I434" i="42"/>
  <c r="I1090" i="42"/>
  <c r="I1172" i="42"/>
  <c r="H434" i="42"/>
  <c r="I24" i="42"/>
  <c r="G516" i="42"/>
  <c r="I926" i="42"/>
  <c r="I1008" i="42"/>
  <c r="G1008" i="42"/>
  <c r="I352" i="42"/>
  <c r="H188" i="42"/>
  <c r="H1090" i="42"/>
  <c r="G434" i="42"/>
  <c r="H844" i="42"/>
  <c r="G1090" i="42"/>
  <c r="G24" i="42"/>
  <c r="G352" i="42"/>
  <c r="G188" i="42"/>
  <c r="H516" i="42"/>
  <c r="H352" i="42"/>
  <c r="H1008" i="42"/>
  <c r="I680" i="42"/>
  <c r="G270" i="42"/>
  <c r="I270" i="42"/>
  <c r="H926" i="42"/>
  <c r="I188" i="42"/>
  <c r="G106" i="42"/>
  <c r="G598" i="42"/>
  <c r="H680" i="42"/>
  <c r="G1172" i="42"/>
  <c r="I516" i="42"/>
  <c r="H106" i="42"/>
  <c r="G926" i="42"/>
  <c r="I1158" i="42"/>
  <c r="I10" i="42"/>
  <c r="G256" i="42"/>
  <c r="G748" i="42"/>
  <c r="H584" i="42"/>
  <c r="H10" i="42"/>
  <c r="G1076" i="42"/>
  <c r="H420" i="42"/>
  <c r="H912" i="42"/>
  <c r="G830" i="42"/>
  <c r="G174" i="42"/>
  <c r="G338" i="42"/>
  <c r="G1158" i="42"/>
  <c r="G92" i="42"/>
  <c r="G912" i="42"/>
  <c r="I256" i="42"/>
  <c r="G666" i="42"/>
  <c r="I174" i="42"/>
  <c r="G584" i="42"/>
  <c r="I830" i="42"/>
  <c r="I994" i="42"/>
  <c r="H338" i="42"/>
  <c r="I92" i="42"/>
  <c r="G502" i="42"/>
  <c r="I338" i="42"/>
  <c r="H92" i="42"/>
  <c r="I748" i="42"/>
  <c r="H748" i="42"/>
  <c r="G994" i="42"/>
  <c r="G420" i="42"/>
  <c r="G10" i="42"/>
  <c r="H174" i="42"/>
  <c r="H1076" i="42"/>
  <c r="I584" i="42"/>
  <c r="I420" i="42"/>
  <c r="I912" i="42"/>
  <c r="H256" i="42"/>
  <c r="I1076" i="42"/>
  <c r="H1158" i="42"/>
  <c r="H830" i="42"/>
  <c r="H502" i="42"/>
  <c r="H666" i="42"/>
  <c r="H994" i="42"/>
  <c r="I502" i="42"/>
  <c r="I666" i="42"/>
  <c r="H460" i="42"/>
  <c r="G132" i="42"/>
  <c r="G624" i="42"/>
  <c r="I460" i="42"/>
  <c r="G378" i="42"/>
  <c r="G1034" i="42"/>
  <c r="H952" i="42"/>
  <c r="I542" i="42"/>
  <c r="G460" i="42"/>
  <c r="G214" i="42"/>
  <c r="H214" i="42"/>
  <c r="G542" i="42"/>
  <c r="H706" i="42"/>
  <c r="G706" i="42"/>
  <c r="G952" i="42"/>
  <c r="G788" i="42"/>
  <c r="I870" i="42"/>
  <c r="H378" i="42"/>
  <c r="G1116" i="42"/>
  <c r="I706" i="42"/>
  <c r="I788" i="42"/>
  <c r="H132" i="42"/>
  <c r="I624" i="42"/>
  <c r="I1198" i="42"/>
  <c r="G296" i="42"/>
  <c r="H870" i="42"/>
  <c r="I296" i="42"/>
  <c r="I132" i="42"/>
  <c r="H788" i="42"/>
  <c r="H296" i="42"/>
  <c r="G1198" i="42"/>
  <c r="I378" i="42"/>
  <c r="I214" i="42"/>
  <c r="H1116" i="42"/>
  <c r="H1034" i="42"/>
  <c r="I50" i="42"/>
  <c r="H624" i="42"/>
  <c r="I952" i="42"/>
  <c r="I1034" i="42"/>
  <c r="G50" i="42"/>
  <c r="H1198" i="42"/>
  <c r="I1116" i="42"/>
  <c r="H50" i="42"/>
  <c r="H542" i="42"/>
  <c r="G870" i="42"/>
  <c r="I619" i="42"/>
  <c r="H1111" i="42"/>
  <c r="H45" i="42"/>
  <c r="G373" i="42"/>
  <c r="H1029" i="42"/>
  <c r="G783" i="42"/>
  <c r="H291" i="42"/>
  <c r="H947" i="42"/>
  <c r="G865" i="42"/>
  <c r="I865" i="42"/>
  <c r="I701" i="42"/>
  <c r="H1193" i="42"/>
  <c r="G1029" i="42"/>
  <c r="I209" i="42"/>
  <c r="G209" i="42"/>
  <c r="I783" i="42"/>
  <c r="H619" i="42"/>
  <c r="I373" i="42"/>
  <c r="G619" i="42"/>
  <c r="I537" i="42"/>
  <c r="G291" i="42"/>
  <c r="H537" i="42"/>
  <c r="H783" i="42"/>
  <c r="G1193" i="42"/>
  <c r="H209" i="42"/>
  <c r="I291" i="42"/>
  <c r="I947" i="42"/>
  <c r="G1111" i="42"/>
  <c r="I455" i="42"/>
  <c r="H701" i="42"/>
  <c r="I1029" i="42"/>
  <c r="H373" i="42"/>
  <c r="I1193" i="42"/>
  <c r="G701" i="42"/>
  <c r="H865" i="42"/>
  <c r="G45" i="42"/>
  <c r="H127" i="42"/>
  <c r="I1111" i="42"/>
  <c r="G455" i="42"/>
  <c r="G127" i="42"/>
  <c r="G537" i="42"/>
  <c r="G947" i="42"/>
  <c r="I45" i="42"/>
  <c r="I127" i="42"/>
  <c r="H455" i="42"/>
  <c r="I614" i="42"/>
  <c r="G1024" i="42"/>
  <c r="I204" i="42"/>
  <c r="I942" i="42"/>
  <c r="H40" i="42"/>
  <c r="G860" i="42"/>
  <c r="G778" i="42"/>
  <c r="G1188" i="42"/>
  <c r="H942" i="42"/>
  <c r="G286" i="42"/>
  <c r="I1106" i="42"/>
  <c r="H1188" i="42"/>
  <c r="G1106" i="42"/>
  <c r="H696" i="42"/>
  <c r="I40" i="42"/>
  <c r="H368" i="42"/>
  <c r="H1024" i="42"/>
  <c r="G368" i="42"/>
  <c r="I860" i="42"/>
  <c r="G450" i="42"/>
  <c r="G942" i="42"/>
  <c r="H1106" i="42"/>
  <c r="H450" i="42"/>
  <c r="G122" i="42"/>
  <c r="I696" i="42"/>
  <c r="I532" i="42"/>
  <c r="H614" i="42"/>
  <c r="H204" i="42"/>
  <c r="I1024" i="42"/>
  <c r="H122" i="42"/>
  <c r="I122" i="42"/>
  <c r="G696" i="42"/>
  <c r="G40" i="42"/>
  <c r="I778" i="42"/>
  <c r="I368" i="42"/>
  <c r="H286" i="42"/>
  <c r="H860" i="42"/>
  <c r="G204" i="42"/>
  <c r="I1188" i="42"/>
  <c r="H778" i="42"/>
  <c r="I450" i="42"/>
  <c r="H532" i="42"/>
  <c r="I286" i="42"/>
  <c r="G614" i="42"/>
  <c r="G532" i="42"/>
  <c r="I661" i="42"/>
  <c r="G825" i="42"/>
  <c r="I251" i="42"/>
  <c r="I169" i="42"/>
  <c r="H825" i="42"/>
  <c r="H415" i="42"/>
  <c r="G579" i="42"/>
  <c r="I5" i="42"/>
  <c r="G415" i="42"/>
  <c r="G1071" i="42"/>
  <c r="I825" i="42"/>
  <c r="I989" i="42"/>
  <c r="G497" i="42"/>
  <c r="I333" i="42"/>
  <c r="G251" i="42"/>
  <c r="G87" i="42"/>
  <c r="G661" i="42"/>
  <c r="G989" i="42"/>
  <c r="I907" i="42"/>
  <c r="I87" i="42"/>
  <c r="H333" i="42"/>
  <c r="H989" i="42"/>
  <c r="H497" i="42"/>
  <c r="H87" i="42"/>
  <c r="G169" i="42"/>
  <c r="I1071" i="42"/>
  <c r="H1071" i="42"/>
  <c r="I743" i="42"/>
  <c r="I497" i="42"/>
  <c r="I1153" i="42"/>
  <c r="H169" i="42"/>
  <c r="H743" i="42"/>
  <c r="H579" i="42"/>
  <c r="H907" i="42"/>
  <c r="G333" i="42"/>
  <c r="I415" i="42"/>
  <c r="I579" i="42"/>
  <c r="H5" i="42"/>
  <c r="G1153" i="42"/>
  <c r="H1153" i="42"/>
  <c r="G5" i="42"/>
  <c r="H661" i="42"/>
  <c r="G743" i="42"/>
  <c r="G907" i="42"/>
  <c r="H251" i="42"/>
  <c r="I425" i="42"/>
  <c r="G343" i="42"/>
  <c r="I589" i="42"/>
  <c r="G999" i="42"/>
  <c r="G671" i="42"/>
  <c r="H179" i="42"/>
  <c r="H15" i="42"/>
  <c r="I15" i="42"/>
  <c r="G261" i="42"/>
  <c r="I753" i="42"/>
  <c r="I261" i="42"/>
  <c r="H343" i="42"/>
  <c r="G1163" i="42"/>
  <c r="H261" i="42"/>
  <c r="G425" i="42"/>
  <c r="I835" i="42"/>
  <c r="I671" i="42"/>
  <c r="H671" i="42"/>
  <c r="I97" i="42"/>
  <c r="I999" i="42"/>
  <c r="I343" i="42"/>
  <c r="H425" i="42"/>
  <c r="H835" i="42"/>
  <c r="G917" i="42"/>
  <c r="I1163" i="42"/>
  <c r="H589" i="42"/>
  <c r="G753" i="42"/>
  <c r="H97" i="42"/>
  <c r="H917" i="42"/>
  <c r="G15" i="42"/>
  <c r="I917" i="42"/>
  <c r="H753" i="42"/>
  <c r="I179" i="42"/>
  <c r="H1163" i="42"/>
  <c r="I1081" i="42"/>
  <c r="G589" i="42"/>
  <c r="H507" i="42"/>
  <c r="G1081" i="42"/>
  <c r="H999" i="42"/>
  <c r="G507" i="42"/>
  <c r="G179" i="42"/>
  <c r="G835" i="42"/>
  <c r="H1081" i="42"/>
  <c r="I507" i="42"/>
  <c r="G97" i="42"/>
  <c r="H512" i="42"/>
  <c r="H266" i="42"/>
  <c r="I1004" i="42"/>
  <c r="G348" i="42"/>
  <c r="I102" i="42"/>
  <c r="I266" i="42"/>
  <c r="I922" i="42"/>
  <c r="H758" i="42"/>
  <c r="G266" i="42"/>
  <c r="I594" i="42"/>
  <c r="H184" i="42"/>
  <c r="H102" i="42"/>
  <c r="G430" i="42"/>
  <c r="H1086" i="42"/>
  <c r="I184" i="42"/>
  <c r="G840" i="42"/>
  <c r="I676" i="42"/>
  <c r="H430" i="42"/>
  <c r="I512" i="42"/>
  <c r="G1086" i="42"/>
  <c r="G1004" i="42"/>
  <c r="I1086" i="42"/>
  <c r="H594" i="42"/>
  <c r="I758" i="42"/>
  <c r="G20" i="42"/>
  <c r="H348" i="42"/>
  <c r="H1004" i="42"/>
  <c r="H1168" i="42"/>
  <c r="G676" i="42"/>
  <c r="G594" i="42"/>
  <c r="G512" i="42"/>
  <c r="I430" i="42"/>
  <c r="G922" i="42"/>
  <c r="I840" i="42"/>
  <c r="G184" i="42"/>
  <c r="H922" i="42"/>
  <c r="G758" i="42"/>
  <c r="H20" i="42"/>
  <c r="G102" i="42"/>
  <c r="I20" i="42"/>
  <c r="H676" i="42"/>
  <c r="I348" i="42"/>
  <c r="I1168" i="42"/>
  <c r="G1168" i="42"/>
  <c r="H840" i="42"/>
  <c r="G927" i="42"/>
  <c r="G353" i="42"/>
  <c r="H25" i="42"/>
  <c r="H1091" i="42"/>
  <c r="H763" i="42"/>
  <c r="G435" i="42"/>
  <c r="H1009" i="42"/>
  <c r="G845" i="42"/>
  <c r="I107" i="42"/>
  <c r="I25" i="42"/>
  <c r="H927" i="42"/>
  <c r="G681" i="42"/>
  <c r="I845" i="42"/>
  <c r="G599" i="42"/>
  <c r="I517" i="42"/>
  <c r="I1091" i="42"/>
  <c r="I599" i="42"/>
  <c r="G1009" i="42"/>
  <c r="I681" i="42"/>
  <c r="G25" i="42"/>
  <c r="I763" i="42"/>
  <c r="G763" i="42"/>
  <c r="H845" i="42"/>
  <c r="H271" i="42"/>
  <c r="I353" i="42"/>
  <c r="H681" i="42"/>
  <c r="H517" i="42"/>
  <c r="H189" i="42"/>
  <c r="H107" i="42"/>
  <c r="G1173" i="42"/>
  <c r="I927" i="42"/>
  <c r="H353" i="42"/>
  <c r="G107" i="42"/>
  <c r="I435" i="42"/>
  <c r="G189" i="42"/>
  <c r="H599" i="42"/>
  <c r="G1091" i="42"/>
  <c r="H1173" i="42"/>
  <c r="H435" i="42"/>
  <c r="I271" i="42"/>
  <c r="I189" i="42"/>
  <c r="G517" i="42"/>
  <c r="G271" i="42"/>
  <c r="I1009" i="42"/>
  <c r="I1173" i="42"/>
  <c r="I112" i="42"/>
  <c r="I932" i="42"/>
  <c r="I30" i="42"/>
  <c r="I194" i="42"/>
  <c r="G604" i="42"/>
  <c r="G1096" i="42"/>
  <c r="H1014" i="42"/>
  <c r="H604" i="42"/>
  <c r="G358" i="42"/>
  <c r="H30" i="42"/>
  <c r="H358" i="42"/>
  <c r="H1178" i="42"/>
  <c r="I1096" i="42"/>
  <c r="G932" i="42"/>
  <c r="I1014" i="42"/>
  <c r="G768" i="42"/>
  <c r="I522" i="42"/>
  <c r="H768" i="42"/>
  <c r="I358" i="42"/>
  <c r="H276" i="42"/>
  <c r="G686" i="42"/>
  <c r="G276" i="42"/>
  <c r="H686" i="42"/>
  <c r="G850" i="42"/>
  <c r="G522" i="42"/>
  <c r="H522" i="42"/>
  <c r="H440" i="42"/>
  <c r="G1178" i="42"/>
  <c r="I850" i="42"/>
  <c r="I604" i="42"/>
  <c r="H932" i="42"/>
  <c r="H850" i="42"/>
  <c r="G194" i="42"/>
  <c r="I1178" i="42"/>
  <c r="H194" i="42"/>
  <c r="G112" i="42"/>
  <c r="H1096" i="42"/>
  <c r="I768" i="42"/>
  <c r="G1014" i="42"/>
  <c r="I276" i="42"/>
  <c r="I440" i="42"/>
  <c r="G440" i="42"/>
  <c r="G30" i="42"/>
  <c r="I686" i="42"/>
  <c r="H112" i="42"/>
  <c r="I445" i="42"/>
  <c r="H527" i="42"/>
  <c r="I281" i="42"/>
  <c r="I1101" i="42"/>
  <c r="G609" i="42"/>
  <c r="I609" i="42"/>
  <c r="H445" i="42"/>
  <c r="H1101" i="42"/>
  <c r="I937" i="42"/>
  <c r="H117" i="42"/>
  <c r="H691" i="42"/>
  <c r="I35" i="42"/>
  <c r="I1019" i="42"/>
  <c r="H199" i="42"/>
  <c r="G937" i="42"/>
  <c r="H937" i="42"/>
  <c r="G855" i="42"/>
  <c r="I1183" i="42"/>
  <c r="I527" i="42"/>
  <c r="I199" i="42"/>
  <c r="G35" i="42"/>
  <c r="H773" i="42"/>
  <c r="G691" i="42"/>
  <c r="G281" i="42"/>
  <c r="H1019" i="42"/>
  <c r="H363" i="42"/>
  <c r="H281" i="42"/>
  <c r="G527" i="42"/>
  <c r="I773" i="42"/>
  <c r="H609" i="42"/>
  <c r="G117" i="42"/>
  <c r="I855" i="42"/>
  <c r="G1183" i="42"/>
  <c r="I117" i="42"/>
  <c r="G1019" i="42"/>
  <c r="G363" i="42"/>
  <c r="H855" i="42"/>
  <c r="I691" i="42"/>
  <c r="G199" i="42"/>
  <c r="G1101" i="42"/>
  <c r="G445" i="42"/>
  <c r="H1183" i="42"/>
  <c r="H35" i="42"/>
  <c r="I363" i="42"/>
  <c r="G773" i="42"/>
  <c r="H1690" i="42"/>
  <c r="I1526" i="42"/>
  <c r="H1444" i="42"/>
  <c r="I1444" i="42"/>
  <c r="H1936" i="42"/>
  <c r="G1936" i="42"/>
  <c r="I1936" i="42"/>
  <c r="G1280" i="42"/>
  <c r="G1690" i="42"/>
  <c r="H1608" i="42"/>
  <c r="G2018" i="42"/>
  <c r="I1690" i="42"/>
  <c r="G1854" i="42"/>
  <c r="H1362" i="42"/>
  <c r="I1854" i="42"/>
  <c r="I1608" i="42"/>
  <c r="G1526" i="42"/>
  <c r="G1608" i="42"/>
  <c r="H1854" i="42"/>
  <c r="I2018" i="42"/>
  <c r="I1362" i="42"/>
  <c r="H1772" i="42"/>
  <c r="H2018" i="42"/>
  <c r="G1772" i="42"/>
  <c r="G1444" i="42"/>
  <c r="I1280" i="42"/>
  <c r="H1280" i="42"/>
  <c r="H1526" i="42"/>
  <c r="G1362" i="42"/>
  <c r="I1772" i="42"/>
  <c r="I365" i="48"/>
  <c r="G447" i="48"/>
  <c r="G37" i="48"/>
  <c r="H447" i="48"/>
  <c r="H37" i="48"/>
  <c r="H365" i="48"/>
  <c r="H283" i="48"/>
  <c r="I529" i="48"/>
  <c r="I447" i="48"/>
  <c r="H119" i="48"/>
  <c r="I201" i="48"/>
  <c r="I37" i="48"/>
  <c r="G365" i="48"/>
  <c r="H201" i="48"/>
  <c r="I283" i="48"/>
  <c r="G201" i="48"/>
  <c r="G283" i="48"/>
  <c r="H529" i="48"/>
  <c r="G119" i="48"/>
  <c r="G529" i="48"/>
  <c r="I119" i="48"/>
  <c r="G2052" i="42"/>
  <c r="G1888" i="42"/>
  <c r="G1478" i="42"/>
  <c r="G1642" i="42"/>
  <c r="I1560" i="42"/>
  <c r="H1724" i="42"/>
  <c r="H1888" i="42"/>
  <c r="I1642" i="42"/>
  <c r="G1396" i="42"/>
  <c r="G1806" i="42"/>
  <c r="H1314" i="42"/>
  <c r="G1970" i="42"/>
  <c r="H1396" i="42"/>
  <c r="G1314" i="42"/>
  <c r="I1970" i="42"/>
  <c r="I1314" i="42"/>
  <c r="I1478" i="42"/>
  <c r="I1888" i="42"/>
  <c r="G1724" i="42"/>
  <c r="H1478" i="42"/>
  <c r="H1642" i="42"/>
  <c r="H1560" i="42"/>
  <c r="I2052" i="42"/>
  <c r="G1560" i="42"/>
  <c r="I1806" i="42"/>
  <c r="I1396" i="42"/>
  <c r="H2052" i="42"/>
  <c r="I1724" i="42"/>
  <c r="H1806" i="42"/>
  <c r="H1970" i="42"/>
  <c r="I365" i="49"/>
  <c r="G283" i="49"/>
  <c r="H283" i="49"/>
  <c r="G37" i="47"/>
  <c r="I201" i="49"/>
  <c r="I37" i="47"/>
  <c r="H37" i="49"/>
  <c r="I447" i="47"/>
  <c r="I365" i="47"/>
  <c r="G201" i="49"/>
  <c r="H283" i="47"/>
  <c r="I283" i="49"/>
  <c r="I447" i="49"/>
  <c r="H37" i="47"/>
  <c r="I119" i="47"/>
  <c r="H119" i="49"/>
  <c r="I283" i="47"/>
  <c r="H365" i="47"/>
  <c r="G365" i="49"/>
  <c r="I529" i="47"/>
  <c r="H365" i="49"/>
  <c r="G201" i="47"/>
  <c r="G529" i="49"/>
  <c r="G447" i="49"/>
  <c r="G447" i="47"/>
  <c r="H447" i="49"/>
  <c r="H119" i="47"/>
  <c r="I119" i="49"/>
  <c r="G283" i="47"/>
  <c r="G37" i="49"/>
  <c r="H529" i="47"/>
  <c r="H201" i="47"/>
  <c r="G119" i="47"/>
  <c r="H447" i="47"/>
  <c r="G529" i="47"/>
  <c r="H529" i="49"/>
  <c r="I201" i="47"/>
  <c r="I529" i="49"/>
  <c r="G119" i="49"/>
  <c r="G365" i="47"/>
  <c r="I37" i="49"/>
  <c r="H201" i="49"/>
  <c r="G2038" i="42"/>
  <c r="H1874" i="42"/>
  <c r="I1464" i="42"/>
  <c r="H1300" i="42"/>
  <c r="H1546" i="42"/>
  <c r="I1628" i="42"/>
  <c r="H1464" i="42"/>
  <c r="I2038" i="42"/>
  <c r="I1300" i="42"/>
  <c r="G1628" i="42"/>
  <c r="H2038" i="42"/>
  <c r="G1792" i="42"/>
  <c r="H1792" i="42"/>
  <c r="I1382" i="42"/>
  <c r="I1710" i="42"/>
  <c r="H1956" i="42"/>
  <c r="G1956" i="42"/>
  <c r="I1956" i="42"/>
  <c r="G1874" i="42"/>
  <c r="H1710" i="42"/>
  <c r="G1300" i="42"/>
  <c r="G1382" i="42"/>
  <c r="H1628" i="42"/>
  <c r="I1546" i="42"/>
  <c r="H1382" i="42"/>
  <c r="G1464" i="42"/>
  <c r="G1546" i="42"/>
  <c r="I1874" i="42"/>
  <c r="G1710" i="42"/>
  <c r="I1792" i="42"/>
  <c r="H1283" i="42"/>
  <c r="H1775" i="42"/>
  <c r="H1857" i="42"/>
  <c r="I2021" i="42"/>
  <c r="G1693" i="42"/>
  <c r="H2021" i="42"/>
  <c r="G1529" i="42"/>
  <c r="I1693" i="42"/>
  <c r="I1283" i="42"/>
  <c r="G1775" i="42"/>
  <c r="G1447" i="42"/>
  <c r="I1775" i="42"/>
  <c r="I1857" i="42"/>
  <c r="H1939" i="42"/>
  <c r="H1529" i="42"/>
  <c r="I1447" i="42"/>
  <c r="H1447" i="42"/>
  <c r="G1365" i="42"/>
  <c r="G1939" i="42"/>
  <c r="H1693" i="42"/>
  <c r="G1611" i="42"/>
  <c r="I1939" i="42"/>
  <c r="G1283" i="42"/>
  <c r="I1611" i="42"/>
  <c r="I1529" i="42"/>
  <c r="G2021" i="42"/>
  <c r="G1857" i="42"/>
  <c r="H1365" i="42"/>
  <c r="H1611" i="42"/>
  <c r="I1365" i="42"/>
  <c r="H1584" i="42"/>
  <c r="I1502" i="42"/>
  <c r="H1666" i="42"/>
  <c r="G1338" i="42"/>
  <c r="I1420" i="42"/>
  <c r="I1666" i="42"/>
  <c r="H1994" i="42"/>
  <c r="H1256" i="42"/>
  <c r="I1584" i="42"/>
  <c r="G1994" i="42"/>
  <c r="I1338" i="42"/>
  <c r="G1502" i="42"/>
  <c r="G1256" i="42"/>
  <c r="G1666" i="42"/>
  <c r="I1830" i="42"/>
  <c r="H1502" i="42"/>
  <c r="G1420" i="42"/>
  <c r="H1830" i="42"/>
  <c r="G1830" i="42"/>
  <c r="I1748" i="42"/>
  <c r="H1912" i="42"/>
  <c r="G1912" i="42"/>
  <c r="I1994" i="42"/>
  <c r="G1584" i="42"/>
  <c r="H1420" i="42"/>
  <c r="H1338" i="42"/>
  <c r="I1256" i="42"/>
  <c r="I1912" i="42"/>
  <c r="G1748" i="42"/>
  <c r="H1748" i="42"/>
  <c r="G1507" i="42"/>
  <c r="I1671" i="42"/>
  <c r="I1753" i="42"/>
  <c r="H1671" i="42"/>
  <c r="I1589" i="42"/>
  <c r="G1835" i="42"/>
  <c r="H1835" i="42"/>
  <c r="G1425" i="42"/>
  <c r="I1999" i="42"/>
  <c r="H1917" i="42"/>
  <c r="G1261" i="42"/>
  <c r="G1999" i="42"/>
  <c r="H1261" i="42"/>
  <c r="I1507" i="42"/>
  <c r="H1999" i="42"/>
  <c r="G1671" i="42"/>
  <c r="H1753" i="42"/>
  <c r="I1425" i="42"/>
  <c r="G1343" i="42"/>
  <c r="I1917" i="42"/>
  <c r="G1589" i="42"/>
  <c r="H1507" i="42"/>
  <c r="H1343" i="42"/>
  <c r="I1261" i="42"/>
  <c r="I1835" i="42"/>
  <c r="I1343" i="42"/>
  <c r="G1753" i="42"/>
  <c r="H1589" i="42"/>
  <c r="G1917" i="42"/>
  <c r="H1425" i="42"/>
  <c r="I506" i="49"/>
  <c r="G342" i="49"/>
  <c r="G506" i="49"/>
  <c r="I260" i="47"/>
  <c r="G260" i="49"/>
  <c r="G178" i="49"/>
  <c r="I342" i="47"/>
  <c r="H260" i="47"/>
  <c r="I260" i="49"/>
  <c r="H424" i="49"/>
  <c r="G178" i="47"/>
  <c r="H96" i="47"/>
  <c r="H424" i="47"/>
  <c r="G14" i="47"/>
  <c r="I178" i="49"/>
  <c r="G424" i="47"/>
  <c r="H342" i="47"/>
  <c r="H14" i="49"/>
  <c r="H178" i="49"/>
  <c r="I14" i="49"/>
  <c r="G260" i="47"/>
  <c r="I14" i="47"/>
  <c r="G14" i="49"/>
  <c r="G342" i="47"/>
  <c r="I96" i="47"/>
  <c r="G96" i="47"/>
  <c r="G96" i="49"/>
  <c r="H178" i="47"/>
  <c r="H506" i="49"/>
  <c r="I342" i="49"/>
  <c r="H260" i="49"/>
  <c r="I96" i="49"/>
  <c r="H14" i="47"/>
  <c r="H96" i="49"/>
  <c r="I506" i="47"/>
  <c r="I178" i="47"/>
  <c r="I424" i="47"/>
  <c r="G424" i="49"/>
  <c r="I424" i="49"/>
  <c r="G506" i="47"/>
  <c r="H342" i="49"/>
  <c r="H506" i="47"/>
  <c r="G94" i="47"/>
  <c r="I422" i="49"/>
  <c r="I504" i="49"/>
  <c r="I258" i="47"/>
  <c r="H94" i="49"/>
  <c r="G12" i="49"/>
  <c r="H340" i="49"/>
  <c r="I504" i="47"/>
  <c r="I340" i="49"/>
  <c r="H176" i="49"/>
  <c r="G422" i="47"/>
  <c r="I258" i="49"/>
  <c r="I12" i="49"/>
  <c r="H422" i="49"/>
  <c r="H12" i="49"/>
  <c r="G258" i="47"/>
  <c r="H94" i="47"/>
  <c r="G422" i="49"/>
  <c r="G94" i="49"/>
  <c r="G176" i="49"/>
  <c r="I94" i="47"/>
  <c r="H504" i="49"/>
  <c r="G504" i="47"/>
  <c r="I340" i="47"/>
  <c r="G504" i="49"/>
  <c r="I12" i="47"/>
  <c r="G258" i="49"/>
  <c r="G340" i="49"/>
  <c r="G12" i="47"/>
  <c r="H258" i="49"/>
  <c r="G340" i="47"/>
  <c r="I422" i="47"/>
  <c r="H422" i="47"/>
  <c r="G176" i="47"/>
  <c r="I176" i="49"/>
  <c r="I94" i="49"/>
  <c r="H340" i="47"/>
  <c r="H176" i="47"/>
  <c r="H258" i="47"/>
  <c r="H12" i="47"/>
  <c r="H504" i="47"/>
  <c r="I176" i="47"/>
  <c r="I1674" i="42"/>
  <c r="H1346" i="42"/>
  <c r="I1346" i="42"/>
  <c r="H1510" i="42"/>
  <c r="I1756" i="42"/>
  <c r="G1920" i="42"/>
  <c r="G1510" i="42"/>
  <c r="H1428" i="42"/>
  <c r="G1592" i="42"/>
  <c r="H1592" i="42"/>
  <c r="I1838" i="42"/>
  <c r="I1592" i="42"/>
  <c r="I1428" i="42"/>
  <c r="G1264" i="42"/>
  <c r="G1838" i="42"/>
  <c r="I1920" i="42"/>
  <c r="H1756" i="42"/>
  <c r="I1510" i="42"/>
  <c r="G1674" i="42"/>
  <c r="G1346" i="42"/>
  <c r="I2002" i="42"/>
  <c r="G1756" i="42"/>
  <c r="I1264" i="42"/>
  <c r="H1264" i="42"/>
  <c r="G1428" i="42"/>
  <c r="H2002" i="42"/>
  <c r="H1674" i="42"/>
  <c r="H1920" i="42"/>
  <c r="H1838" i="42"/>
  <c r="G2002" i="42"/>
  <c r="G1570" i="42"/>
  <c r="I1570" i="42"/>
  <c r="G1898" i="42"/>
  <c r="I1816" i="42"/>
  <c r="H1652" i="42"/>
  <c r="G1242" i="42"/>
  <c r="H1324" i="42"/>
  <c r="H1570" i="42"/>
  <c r="G1488" i="42"/>
  <c r="G1816" i="42"/>
  <c r="I1898" i="42"/>
  <c r="G1980" i="42"/>
  <c r="H1488" i="42"/>
  <c r="I1980" i="42"/>
  <c r="I1242" i="42"/>
  <c r="G1652" i="42"/>
  <c r="G1734" i="42"/>
  <c r="H1242" i="42"/>
  <c r="H1406" i="42"/>
  <c r="H1980" i="42"/>
  <c r="I1652" i="42"/>
  <c r="I1324" i="42"/>
  <c r="H1816" i="42"/>
  <c r="I1488" i="42"/>
  <c r="I1406" i="42"/>
  <c r="H1734" i="42"/>
  <c r="G1406" i="42"/>
  <c r="G1324" i="42"/>
  <c r="H1898" i="42"/>
  <c r="I1734" i="42"/>
  <c r="G1750" i="42"/>
  <c r="I1504" i="42"/>
  <c r="G1258" i="42"/>
  <c r="I1586" i="42"/>
  <c r="G1914" i="42"/>
  <c r="G1832" i="42"/>
  <c r="H1340" i="42"/>
  <c r="I1996" i="42"/>
  <c r="G1668" i="42"/>
  <c r="I1258" i="42"/>
  <c r="H1258" i="42"/>
  <c r="G1586" i="42"/>
  <c r="H1586" i="42"/>
  <c r="H1996" i="42"/>
  <c r="I1914" i="42"/>
  <c r="I1668" i="42"/>
  <c r="H1504" i="42"/>
  <c r="H1914" i="42"/>
  <c r="I1340" i="42"/>
  <c r="I1422" i="42"/>
  <c r="H1750" i="42"/>
  <c r="G1340" i="42"/>
  <c r="G1996" i="42"/>
  <c r="H1832" i="42"/>
  <c r="H1422" i="42"/>
  <c r="H1668" i="42"/>
  <c r="I1750" i="42"/>
  <c r="G1504" i="42"/>
  <c r="I1832" i="42"/>
  <c r="G1422" i="42"/>
  <c r="I1416" i="42"/>
  <c r="G1662" i="42"/>
  <c r="H1826" i="42"/>
  <c r="G1826" i="42"/>
  <c r="I1252" i="42"/>
  <c r="G1252" i="42"/>
  <c r="I1826" i="42"/>
  <c r="H1662" i="42"/>
  <c r="H1416" i="42"/>
  <c r="G1334" i="42"/>
  <c r="G1990" i="42"/>
  <c r="I1334" i="42"/>
  <c r="G1908" i="42"/>
  <c r="G1580" i="42"/>
  <c r="I1662" i="42"/>
  <c r="G1744" i="42"/>
  <c r="I1908" i="42"/>
  <c r="H1580" i="42"/>
  <c r="H1252" i="42"/>
  <c r="G1416" i="42"/>
  <c r="I1744" i="42"/>
  <c r="I1498" i="42"/>
  <c r="I1580" i="42"/>
  <c r="H1334" i="42"/>
  <c r="G1498" i="42"/>
  <c r="H1908" i="42"/>
  <c r="I1990" i="42"/>
  <c r="H1744" i="42"/>
  <c r="H1498" i="42"/>
  <c r="H1990" i="42"/>
  <c r="G1919" i="42"/>
  <c r="I1345" i="42"/>
  <c r="G1263" i="42"/>
  <c r="H1509" i="42"/>
  <c r="G2001" i="42"/>
  <c r="H2001" i="42"/>
  <c r="I1837" i="42"/>
  <c r="G1755" i="42"/>
  <c r="H1345" i="42"/>
  <c r="G1345" i="42"/>
  <c r="H1755" i="42"/>
  <c r="H1837" i="42"/>
  <c r="H1673" i="42"/>
  <c r="I1263" i="42"/>
  <c r="G1591" i="42"/>
  <c r="G1837" i="42"/>
  <c r="I1673" i="42"/>
  <c r="I1755" i="42"/>
  <c r="I2001" i="42"/>
  <c r="I1591" i="42"/>
  <c r="I1919" i="42"/>
  <c r="G1673" i="42"/>
  <c r="H1263" i="42"/>
  <c r="I1509" i="42"/>
  <c r="G1509" i="42"/>
  <c r="H1591" i="42"/>
  <c r="H1427" i="42"/>
  <c r="G1427" i="42"/>
  <c r="I1427" i="42"/>
  <c r="H1919" i="42"/>
  <c r="H1901" i="42"/>
  <c r="I1737" i="42"/>
  <c r="I1983" i="42"/>
  <c r="G1983" i="42"/>
  <c r="G1901" i="42"/>
  <c r="H1409" i="42"/>
  <c r="H1655" i="42"/>
  <c r="I1819" i="42"/>
  <c r="I1491" i="42"/>
  <c r="G1327" i="42"/>
  <c r="I1573" i="42"/>
  <c r="H1819" i="42"/>
  <c r="I1655" i="42"/>
  <c r="I1327" i="42"/>
  <c r="H1327" i="42"/>
  <c r="H1737" i="42"/>
  <c r="H1573" i="42"/>
  <c r="G1655" i="42"/>
  <c r="G1573" i="42"/>
  <c r="I1245" i="42"/>
  <c r="G1737" i="42"/>
  <c r="G1819" i="42"/>
  <c r="H1983" i="42"/>
  <c r="G1409" i="42"/>
  <c r="G1245" i="42"/>
  <c r="G1491" i="42"/>
  <c r="I1409" i="42"/>
  <c r="H1245" i="42"/>
  <c r="I1901" i="42"/>
  <c r="H1491" i="42"/>
  <c r="H528" i="48"/>
  <c r="I446" i="48"/>
  <c r="I200" i="48"/>
  <c r="G528" i="48"/>
  <c r="G36" i="48"/>
  <c r="I36" i="48"/>
  <c r="H118" i="48"/>
  <c r="H282" i="48"/>
  <c r="H36" i="48"/>
  <c r="G200" i="48"/>
  <c r="I282" i="48"/>
  <c r="I528" i="48"/>
  <c r="H200" i="48"/>
  <c r="H446" i="48"/>
  <c r="G364" i="48"/>
  <c r="G118" i="48"/>
  <c r="G446" i="48"/>
  <c r="I364" i="48"/>
  <c r="I118" i="48"/>
  <c r="H364" i="48"/>
  <c r="G282" i="48"/>
  <c r="I501" i="47"/>
  <c r="H501" i="49"/>
  <c r="H419" i="49"/>
  <c r="H173" i="47"/>
  <c r="G9" i="49"/>
  <c r="I91" i="47"/>
  <c r="I419" i="47"/>
  <c r="H255" i="49"/>
  <c r="I255" i="49"/>
  <c r="H337" i="49"/>
  <c r="I9" i="47"/>
  <c r="I337" i="49"/>
  <c r="H9" i="47"/>
  <c r="H91" i="47"/>
  <c r="H173" i="49"/>
  <c r="G255" i="49"/>
  <c r="G337" i="47"/>
  <c r="I9" i="49"/>
  <c r="G419" i="47"/>
  <c r="G91" i="47"/>
  <c r="G501" i="49"/>
  <c r="I501" i="49"/>
  <c r="H9" i="49"/>
  <c r="G419" i="49"/>
  <c r="G173" i="49"/>
  <c r="H91" i="49"/>
  <c r="H501" i="47"/>
  <c r="I337" i="47"/>
  <c r="H419" i="47"/>
  <c r="G9" i="47"/>
  <c r="H255" i="47"/>
  <c r="G501" i="47"/>
  <c r="I91" i="49"/>
  <c r="I173" i="47"/>
  <c r="I419" i="49"/>
  <c r="I255" i="47"/>
  <c r="G173" i="47"/>
  <c r="G255" i="47"/>
  <c r="H337" i="47"/>
  <c r="G91" i="49"/>
  <c r="I173" i="49"/>
  <c r="G337" i="49"/>
  <c r="G1361" i="42"/>
  <c r="I2017" i="42"/>
  <c r="G1607" i="42"/>
  <c r="H1935" i="42"/>
  <c r="H1361" i="42"/>
  <c r="G1689" i="42"/>
  <c r="G1279" i="42"/>
  <c r="G1771" i="42"/>
  <c r="I1279" i="42"/>
  <c r="I1935" i="42"/>
  <c r="I1525" i="42"/>
  <c r="G1935" i="42"/>
  <c r="H1607" i="42"/>
  <c r="I1853" i="42"/>
  <c r="G1853" i="42"/>
  <c r="I1607" i="42"/>
  <c r="H1689" i="42"/>
  <c r="G1525" i="42"/>
  <c r="I1361" i="42"/>
  <c r="G1443" i="42"/>
  <c r="H1443" i="42"/>
  <c r="H2017" i="42"/>
  <c r="I1689" i="42"/>
  <c r="I1771" i="42"/>
  <c r="H1771" i="42"/>
  <c r="H1853" i="42"/>
  <c r="G2017" i="42"/>
  <c r="H1279" i="42"/>
  <c r="H1525" i="42"/>
  <c r="I1443" i="42"/>
  <c r="I1547" i="42"/>
  <c r="H1465" i="42"/>
  <c r="I1629" i="42"/>
  <c r="G1875" i="42"/>
  <c r="I1301" i="42"/>
  <c r="G1629" i="42"/>
  <c r="G1957" i="42"/>
  <c r="I1793" i="42"/>
  <c r="H1547" i="42"/>
  <c r="I2039" i="42"/>
  <c r="H1957" i="42"/>
  <c r="H1793" i="42"/>
  <c r="I1711" i="42"/>
  <c r="G2039" i="42"/>
  <c r="I1957" i="42"/>
  <c r="I1875" i="42"/>
  <c r="H1711" i="42"/>
  <c r="G1383" i="42"/>
  <c r="G1711" i="42"/>
  <c r="G1301" i="42"/>
  <c r="H1629" i="42"/>
  <c r="I1465" i="42"/>
  <c r="H1383" i="42"/>
  <c r="G1793" i="42"/>
  <c r="G1547" i="42"/>
  <c r="I1383" i="42"/>
  <c r="H1875" i="42"/>
  <c r="H2039" i="42"/>
  <c r="H1301" i="42"/>
  <c r="G1465" i="42"/>
  <c r="I226" i="48"/>
  <c r="H554" i="48"/>
  <c r="G472" i="48"/>
  <c r="I554" i="48"/>
  <c r="I62" i="48"/>
  <c r="G554" i="48"/>
  <c r="I308" i="48"/>
  <c r="I472" i="48"/>
  <c r="G62" i="48"/>
  <c r="G308" i="48"/>
  <c r="H472" i="48"/>
  <c r="H144" i="48"/>
  <c r="H62" i="48"/>
  <c r="H390" i="48"/>
  <c r="G390" i="48"/>
  <c r="H226" i="48"/>
  <c r="G226" i="48"/>
  <c r="I390" i="48"/>
  <c r="I144" i="48"/>
  <c r="G144" i="48"/>
  <c r="H308" i="48"/>
  <c r="G1590" i="42"/>
  <c r="H1508" i="42"/>
  <c r="G1262" i="42"/>
  <c r="I1262" i="42"/>
  <c r="I1918" i="42"/>
  <c r="H1426" i="42"/>
  <c r="G1754" i="42"/>
  <c r="G1836" i="42"/>
  <c r="G1918" i="42"/>
  <c r="H1344" i="42"/>
  <c r="I2000" i="42"/>
  <c r="H1918" i="42"/>
  <c r="G1672" i="42"/>
  <c r="G1508" i="42"/>
  <c r="G1426" i="42"/>
  <c r="G1344" i="42"/>
  <c r="H1836" i="42"/>
  <c r="I1754" i="42"/>
  <c r="H2000" i="42"/>
  <c r="H1672" i="42"/>
  <c r="I1590" i="42"/>
  <c r="H1754" i="42"/>
  <c r="G2000" i="42"/>
  <c r="I1508" i="42"/>
  <c r="I1426" i="42"/>
  <c r="I1836" i="42"/>
  <c r="I1672" i="42"/>
  <c r="H1262" i="42"/>
  <c r="H1590" i="42"/>
  <c r="I1344" i="42"/>
  <c r="H1751" i="42"/>
  <c r="G1505" i="42"/>
  <c r="I1915" i="42"/>
  <c r="H1669" i="42"/>
  <c r="I1423" i="42"/>
  <c r="H1259" i="42"/>
  <c r="G1423" i="42"/>
  <c r="I1505" i="42"/>
  <c r="H1587" i="42"/>
  <c r="G1587" i="42"/>
  <c r="I1587" i="42"/>
  <c r="I1669" i="42"/>
  <c r="G1833" i="42"/>
  <c r="G1751" i="42"/>
  <c r="H1423" i="42"/>
  <c r="I1833" i="42"/>
  <c r="G1997" i="42"/>
  <c r="H1833" i="42"/>
  <c r="G1669" i="42"/>
  <c r="G1341" i="42"/>
  <c r="H1341" i="42"/>
  <c r="G1259" i="42"/>
  <c r="I1751" i="42"/>
  <c r="I1997" i="42"/>
  <c r="G1915" i="42"/>
  <c r="H1997" i="42"/>
  <c r="I1341" i="42"/>
  <c r="H1915" i="42"/>
  <c r="I1259" i="42"/>
  <c r="H1505" i="42"/>
  <c r="H70" i="48"/>
  <c r="I398" i="48"/>
  <c r="G70" i="48"/>
  <c r="I70" i="48"/>
  <c r="I562" i="48"/>
  <c r="H152" i="48"/>
  <c r="H562" i="48"/>
  <c r="H480" i="48"/>
  <c r="G234" i="48"/>
  <c r="G316" i="48"/>
  <c r="I480" i="48"/>
  <c r="H398" i="48"/>
  <c r="H316" i="48"/>
  <c r="G562" i="48"/>
  <c r="G480" i="48"/>
  <c r="I152" i="48"/>
  <c r="G398" i="48"/>
  <c r="I234" i="48"/>
  <c r="H234" i="48"/>
  <c r="G152" i="48"/>
  <c r="I316" i="48"/>
  <c r="I1879" i="42"/>
  <c r="H1387" i="42"/>
  <c r="H1879" i="42"/>
  <c r="H1551" i="42"/>
  <c r="I1633" i="42"/>
  <c r="G1387" i="42"/>
  <c r="I1469" i="42"/>
  <c r="H1305" i="42"/>
  <c r="G1879" i="42"/>
  <c r="I1387" i="42"/>
  <c r="I2043" i="42"/>
  <c r="I1551" i="42"/>
  <c r="G2043" i="42"/>
  <c r="G1469" i="42"/>
  <c r="I1961" i="42"/>
  <c r="G1551" i="42"/>
  <c r="G1633" i="42"/>
  <c r="G1961" i="42"/>
  <c r="I1305" i="42"/>
  <c r="H1469" i="42"/>
  <c r="I1797" i="42"/>
  <c r="H2043" i="42"/>
  <c r="H1715" i="42"/>
  <c r="H1633" i="42"/>
  <c r="H1797" i="42"/>
  <c r="G1305" i="42"/>
  <c r="H1961" i="42"/>
  <c r="G1797" i="42"/>
  <c r="G1715" i="42"/>
  <c r="I1715" i="42"/>
  <c r="I1625" i="42"/>
  <c r="G1789" i="42"/>
  <c r="G1461" i="42"/>
  <c r="I1297" i="42"/>
  <c r="H1789" i="42"/>
  <c r="H1871" i="42"/>
  <c r="I1461" i="42"/>
  <c r="H1543" i="42"/>
  <c r="H1297" i="42"/>
  <c r="G1707" i="42"/>
  <c r="I1379" i="42"/>
  <c r="G1953" i="42"/>
  <c r="G1379" i="42"/>
  <c r="H1707" i="42"/>
  <c r="G1543" i="42"/>
  <c r="H1379" i="42"/>
  <c r="H1461" i="42"/>
  <c r="I1707" i="42"/>
  <c r="I1543" i="42"/>
  <c r="I1789" i="42"/>
  <c r="G1297" i="42"/>
  <c r="G1871" i="42"/>
  <c r="H1953" i="42"/>
  <c r="G2035" i="42"/>
  <c r="G1625" i="42"/>
  <c r="I1871" i="42"/>
  <c r="I2035" i="42"/>
  <c r="I1953" i="42"/>
  <c r="H2035" i="42"/>
  <c r="H1625" i="42"/>
  <c r="G517" i="47"/>
  <c r="G517" i="49"/>
  <c r="G25" i="49"/>
  <c r="I435" i="47"/>
  <c r="G435" i="47"/>
  <c r="H435" i="47"/>
  <c r="I353" i="49"/>
  <c r="H271" i="47"/>
  <c r="H517" i="49"/>
  <c r="I107" i="49"/>
  <c r="I25" i="49"/>
  <c r="G353" i="49"/>
  <c r="H435" i="49"/>
  <c r="I107" i="47"/>
  <c r="H353" i="47"/>
  <c r="G189" i="47"/>
  <c r="H189" i="49"/>
  <c r="H107" i="47"/>
  <c r="I435" i="49"/>
  <c r="G353" i="47"/>
  <c r="I25" i="47"/>
  <c r="H25" i="47"/>
  <c r="H107" i="49"/>
  <c r="G25" i="47"/>
  <c r="I189" i="49"/>
  <c r="G435" i="49"/>
  <c r="I517" i="49"/>
  <c r="I271" i="49"/>
  <c r="H25" i="49"/>
  <c r="I353" i="47"/>
  <c r="G189" i="49"/>
  <c r="H189" i="47"/>
  <c r="G107" i="49"/>
  <c r="I517" i="47"/>
  <c r="I189" i="47"/>
  <c r="H517" i="47"/>
  <c r="I271" i="47"/>
  <c r="G107" i="47"/>
  <c r="H353" i="49"/>
  <c r="G271" i="49"/>
  <c r="H271" i="49"/>
  <c r="G271" i="47"/>
  <c r="G479" i="47"/>
  <c r="H397" i="47"/>
  <c r="I479" i="49"/>
  <c r="H561" i="47"/>
  <c r="I561" i="47"/>
  <c r="I397" i="47"/>
  <c r="I69" i="49"/>
  <c r="H315" i="47"/>
  <c r="I151" i="49"/>
  <c r="I151" i="47"/>
  <c r="H397" i="49"/>
  <c r="I315" i="47"/>
  <c r="H151" i="49"/>
  <c r="H151" i="47"/>
  <c r="H479" i="49"/>
  <c r="G315" i="49"/>
  <c r="G151" i="47"/>
  <c r="G315" i="47"/>
  <c r="I233" i="49"/>
  <c r="G479" i="49"/>
  <c r="G69" i="49"/>
  <c r="G397" i="47"/>
  <c r="H233" i="47"/>
  <c r="I397" i="49"/>
  <c r="H479" i="47"/>
  <c r="G233" i="47"/>
  <c r="H69" i="47"/>
  <c r="I479" i="47"/>
  <c r="I561" i="49"/>
  <c r="G151" i="49"/>
  <c r="I233" i="47"/>
  <c r="H315" i="49"/>
  <c r="G561" i="49"/>
  <c r="G69" i="47"/>
  <c r="G397" i="49"/>
  <c r="G233" i="49"/>
  <c r="I69" i="47"/>
  <c r="H561" i="49"/>
  <c r="H69" i="49"/>
  <c r="G561" i="47"/>
  <c r="I315" i="49"/>
  <c r="H233" i="49"/>
  <c r="H380" i="48"/>
  <c r="H298" i="48"/>
  <c r="G298" i="48"/>
  <c r="I134" i="48"/>
  <c r="G462" i="48"/>
  <c r="I52" i="48"/>
  <c r="G216" i="48"/>
  <c r="G544" i="48"/>
  <c r="I380" i="48"/>
  <c r="I544" i="48"/>
  <c r="H134" i="48"/>
  <c r="H462" i="48"/>
  <c r="G380" i="48"/>
  <c r="H216" i="48"/>
  <c r="G134" i="48"/>
  <c r="I462" i="48"/>
  <c r="I298" i="48"/>
  <c r="I216" i="48"/>
  <c r="H52" i="48"/>
  <c r="H544" i="48"/>
  <c r="G52" i="48"/>
  <c r="H1597" i="42"/>
  <c r="I1351" i="42"/>
  <c r="G1515" i="42"/>
  <c r="G1269" i="42"/>
  <c r="G2007" i="42"/>
  <c r="H1761" i="42"/>
  <c r="G1433" i="42"/>
  <c r="I1515" i="42"/>
  <c r="I1269" i="42"/>
  <c r="H1433" i="42"/>
  <c r="H1925" i="42"/>
  <c r="G1925" i="42"/>
  <c r="H1679" i="42"/>
  <c r="G1351" i="42"/>
  <c r="I1679" i="42"/>
  <c r="H1351" i="42"/>
  <c r="G1679" i="42"/>
  <c r="G1597" i="42"/>
  <c r="H2007" i="42"/>
  <c r="I1433" i="42"/>
  <c r="I2007" i="42"/>
  <c r="H1515" i="42"/>
  <c r="I1843" i="42"/>
  <c r="H1843" i="42"/>
  <c r="I1925" i="42"/>
  <c r="G1843" i="42"/>
  <c r="G1761" i="42"/>
  <c r="I1597" i="42"/>
  <c r="H1269" i="42"/>
  <c r="I1761" i="42"/>
  <c r="I289" i="48"/>
  <c r="I535" i="48"/>
  <c r="I453" i="48"/>
  <c r="G207" i="48"/>
  <c r="G43" i="48"/>
  <c r="H371" i="48"/>
  <c r="I207" i="48"/>
  <c r="G535" i="48"/>
  <c r="I371" i="48"/>
  <c r="G453" i="48"/>
  <c r="I125" i="48"/>
  <c r="G125" i="48"/>
  <c r="H207" i="48"/>
  <c r="G371" i="48"/>
  <c r="H535" i="48"/>
  <c r="H43" i="48"/>
  <c r="H289" i="48"/>
  <c r="H453" i="48"/>
  <c r="I43" i="48"/>
  <c r="H125" i="48"/>
  <c r="G289" i="48"/>
  <c r="G555" i="47"/>
  <c r="H555" i="47"/>
  <c r="H63" i="49"/>
  <c r="H555" i="49"/>
  <c r="H473" i="49"/>
  <c r="G309" i="49"/>
  <c r="I555" i="47"/>
  <c r="I63" i="49"/>
  <c r="G391" i="49"/>
  <c r="I555" i="49"/>
  <c r="I391" i="49"/>
  <c r="H309" i="47"/>
  <c r="I309" i="49"/>
  <c r="H473" i="47"/>
  <c r="I145" i="47"/>
  <c r="H63" i="47"/>
  <c r="G309" i="47"/>
  <c r="H309" i="49"/>
  <c r="I473" i="47"/>
  <c r="G145" i="49"/>
  <c r="G145" i="47"/>
  <c r="G227" i="49"/>
  <c r="H391" i="47"/>
  <c r="H227" i="47"/>
  <c r="I473" i="49"/>
  <c r="I145" i="49"/>
  <c r="G227" i="47"/>
  <c r="H145" i="49"/>
  <c r="G63" i="47"/>
  <c r="G63" i="49"/>
  <c r="H391" i="49"/>
  <c r="G473" i="47"/>
  <c r="I227" i="49"/>
  <c r="I227" i="47"/>
  <c r="I309" i="47"/>
  <c r="I63" i="47"/>
  <c r="G555" i="49"/>
  <c r="G473" i="49"/>
  <c r="H145" i="47"/>
  <c r="H227" i="49"/>
  <c r="G391" i="47"/>
  <c r="I391" i="47"/>
  <c r="G1390" i="42"/>
  <c r="I1390" i="42"/>
  <c r="G1964" i="42"/>
  <c r="G1554" i="42"/>
  <c r="H1636" i="42"/>
  <c r="H1390" i="42"/>
  <c r="I1882" i="42"/>
  <c r="G1308" i="42"/>
  <c r="I1636" i="42"/>
  <c r="H1882" i="42"/>
  <c r="H1800" i="42"/>
  <c r="I1472" i="42"/>
  <c r="I1308" i="42"/>
  <c r="G1800" i="42"/>
  <c r="I1554" i="42"/>
  <c r="H1964" i="42"/>
  <c r="G1882" i="42"/>
  <c r="I1800" i="42"/>
  <c r="G1636" i="42"/>
  <c r="G1472" i="42"/>
  <c r="G2046" i="42"/>
  <c r="H1718" i="42"/>
  <c r="G1718" i="42"/>
  <c r="H2046" i="42"/>
  <c r="I2046" i="42"/>
  <c r="I1964" i="42"/>
  <c r="H1554" i="42"/>
  <c r="H1472" i="42"/>
  <c r="I1718" i="42"/>
  <c r="H1308" i="42"/>
  <c r="G1255" i="42"/>
  <c r="H1419" i="42"/>
  <c r="I1501" i="42"/>
  <c r="I1829" i="42"/>
  <c r="I1665" i="42"/>
  <c r="I1911" i="42"/>
  <c r="I1747" i="42"/>
  <c r="G1829" i="42"/>
  <c r="H1337" i="42"/>
  <c r="H1829" i="42"/>
  <c r="H1665" i="42"/>
  <c r="G1665" i="42"/>
  <c r="I1583" i="42"/>
  <c r="I1993" i="42"/>
  <c r="G1747" i="42"/>
  <c r="I1337" i="42"/>
  <c r="G1419" i="42"/>
  <c r="G1337" i="42"/>
  <c r="G1911" i="42"/>
  <c r="H1993" i="42"/>
  <c r="H1255" i="42"/>
  <c r="G1501" i="42"/>
  <c r="G1583" i="42"/>
  <c r="H1911" i="42"/>
  <c r="H1501" i="42"/>
  <c r="G1993" i="42"/>
  <c r="H1747" i="42"/>
  <c r="H1583" i="42"/>
  <c r="I1419" i="42"/>
  <c r="I1255" i="42"/>
  <c r="G497" i="48"/>
  <c r="I251" i="48"/>
  <c r="G169" i="48"/>
  <c r="H251" i="48"/>
  <c r="H169" i="48"/>
  <c r="G87" i="48"/>
  <c r="H333" i="48"/>
  <c r="G251" i="48"/>
  <c r="G333" i="48"/>
  <c r="H415" i="48"/>
  <c r="G5" i="48"/>
  <c r="H5" i="48"/>
  <c r="H497" i="48"/>
  <c r="I87" i="48"/>
  <c r="I497" i="48"/>
  <c r="H87" i="48"/>
  <c r="I415" i="48"/>
  <c r="G415" i="48"/>
  <c r="I333" i="48"/>
  <c r="I169" i="48"/>
  <c r="I5" i="48"/>
  <c r="H427" i="48"/>
  <c r="G99" i="48"/>
  <c r="H345" i="48"/>
  <c r="I99" i="48"/>
  <c r="I17" i="48"/>
  <c r="I509" i="48"/>
  <c r="I263" i="48"/>
  <c r="I427" i="48"/>
  <c r="H181" i="48"/>
  <c r="H17" i="48"/>
  <c r="G17" i="48"/>
  <c r="H509" i="48"/>
  <c r="G427" i="48"/>
  <c r="G181" i="48"/>
  <c r="H99" i="48"/>
  <c r="G345" i="48"/>
  <c r="H263" i="48"/>
  <c r="I345" i="48"/>
  <c r="I181" i="48"/>
  <c r="G509" i="48"/>
  <c r="G263" i="48"/>
  <c r="I1727" i="42"/>
  <c r="H1317" i="42"/>
  <c r="H1481" i="42"/>
  <c r="G1399" i="42"/>
  <c r="H1399" i="42"/>
  <c r="I1891" i="42"/>
  <c r="H1973" i="42"/>
  <c r="I1645" i="42"/>
  <c r="H1645" i="42"/>
  <c r="I1481" i="42"/>
  <c r="G1235" i="42"/>
  <c r="H1891" i="42"/>
  <c r="G1809" i="42"/>
  <c r="I1399" i="42"/>
  <c r="G1317" i="42"/>
  <c r="G1481" i="42"/>
  <c r="I1809" i="42"/>
  <c r="I1563" i="42"/>
  <c r="H1235" i="42"/>
  <c r="H1563" i="42"/>
  <c r="H1809" i="42"/>
  <c r="I1235" i="42"/>
  <c r="G1645" i="42"/>
  <c r="G1727" i="42"/>
  <c r="G1973" i="42"/>
  <c r="G1891" i="42"/>
  <c r="G1563" i="42"/>
  <c r="I1317" i="42"/>
  <c r="I1973" i="42"/>
  <c r="H1727" i="42"/>
  <c r="H493" i="48"/>
  <c r="G575" i="48"/>
  <c r="G329" i="48"/>
  <c r="G493" i="48"/>
  <c r="G247" i="48"/>
  <c r="H83" i="48"/>
  <c r="H411" i="48"/>
  <c r="H329" i="48"/>
  <c r="I493" i="48"/>
  <c r="H165" i="48"/>
  <c r="I411" i="48"/>
  <c r="G165" i="48"/>
  <c r="I83" i="48"/>
  <c r="G83" i="48"/>
  <c r="H247" i="48"/>
  <c r="I329" i="48"/>
  <c r="I575" i="48"/>
  <c r="H575" i="48"/>
  <c r="I165" i="48"/>
  <c r="G411" i="48"/>
  <c r="I247" i="48"/>
  <c r="H2027" i="42"/>
  <c r="H1453" i="42"/>
  <c r="H1863" i="42"/>
  <c r="G1453" i="42"/>
  <c r="H1289" i="42"/>
  <c r="I1863" i="42"/>
  <c r="I2027" i="42"/>
  <c r="G1617" i="42"/>
  <c r="I1371" i="42"/>
  <c r="G1781" i="42"/>
  <c r="H1945" i="42"/>
  <c r="G1863" i="42"/>
  <c r="G1945" i="42"/>
  <c r="I1617" i="42"/>
  <c r="H1371" i="42"/>
  <c r="G1535" i="42"/>
  <c r="H1617" i="42"/>
  <c r="I1781" i="42"/>
  <c r="G1699" i="42"/>
  <c r="I1699" i="42"/>
  <c r="I1535" i="42"/>
  <c r="G1289" i="42"/>
  <c r="I1945" i="42"/>
  <c r="H1781" i="42"/>
  <c r="G1371" i="42"/>
  <c r="I1289" i="42"/>
  <c r="I1453" i="42"/>
  <c r="H1535" i="42"/>
  <c r="H1699" i="42"/>
  <c r="G2027" i="42"/>
  <c r="I573" i="48"/>
  <c r="I491" i="48"/>
  <c r="I163" i="48"/>
  <c r="G573" i="48"/>
  <c r="H409" i="48"/>
  <c r="H163" i="48"/>
  <c r="G491" i="48"/>
  <c r="H245" i="48"/>
  <c r="H573" i="48"/>
  <c r="I245" i="48"/>
  <c r="I409" i="48"/>
  <c r="H81" i="48"/>
  <c r="H491" i="48"/>
  <c r="G327" i="48"/>
  <c r="I81" i="48"/>
  <c r="G409" i="48"/>
  <c r="H327" i="48"/>
  <c r="G81" i="48"/>
  <c r="I327" i="48"/>
  <c r="G245" i="48"/>
  <c r="G163" i="48"/>
  <c r="I1979" i="42"/>
  <c r="G1405" i="42"/>
  <c r="I1405" i="42"/>
  <c r="H1815" i="42"/>
  <c r="I1241" i="42"/>
  <c r="H1487" i="42"/>
  <c r="G1241" i="42"/>
  <c r="H1979" i="42"/>
  <c r="I1569" i="42"/>
  <c r="H1733" i="42"/>
  <c r="G1897" i="42"/>
  <c r="I1651" i="42"/>
  <c r="I1323" i="42"/>
  <c r="H1405" i="42"/>
  <c r="H1323" i="42"/>
  <c r="G1651" i="42"/>
  <c r="H1241" i="42"/>
  <c r="G1733" i="42"/>
  <c r="G1979" i="42"/>
  <c r="I1897" i="42"/>
  <c r="I1733" i="42"/>
  <c r="I1815" i="42"/>
  <c r="G1815" i="42"/>
  <c r="H1897" i="42"/>
  <c r="I1487" i="42"/>
  <c r="H1651" i="42"/>
  <c r="H1569" i="42"/>
  <c r="G1569" i="42"/>
  <c r="G1487" i="42"/>
  <c r="G1323" i="42"/>
  <c r="I170" i="48"/>
  <c r="H498" i="48"/>
  <c r="G252" i="48"/>
  <c r="I498" i="48"/>
  <c r="H334" i="48"/>
  <c r="H6" i="48"/>
  <c r="G6" i="48"/>
  <c r="I416" i="48"/>
  <c r="G334" i="48"/>
  <c r="I88" i="48"/>
  <c r="G88" i="48"/>
  <c r="H416" i="48"/>
  <c r="I6" i="48"/>
  <c r="H170" i="48"/>
  <c r="I334" i="48"/>
  <c r="H252" i="48"/>
  <c r="I252" i="48"/>
  <c r="G416" i="48"/>
  <c r="G498" i="48"/>
  <c r="G170" i="48"/>
  <c r="H88" i="48"/>
  <c r="G1763" i="42"/>
  <c r="I1681" i="42"/>
  <c r="H1845" i="42"/>
  <c r="I1763" i="42"/>
  <c r="I1599" i="42"/>
  <c r="G1927" i="42"/>
  <c r="H1353" i="42"/>
  <c r="G1845" i="42"/>
  <c r="H1927" i="42"/>
  <c r="G1271" i="42"/>
  <c r="I2009" i="42"/>
  <c r="I1353" i="42"/>
  <c r="G2009" i="42"/>
  <c r="G1517" i="42"/>
  <c r="G1599" i="42"/>
  <c r="G1435" i="42"/>
  <c r="G1681" i="42"/>
  <c r="I1271" i="42"/>
  <c r="I1845" i="42"/>
  <c r="H1271" i="42"/>
  <c r="H2009" i="42"/>
  <c r="H1435" i="42"/>
  <c r="I1517" i="42"/>
  <c r="G1353" i="42"/>
  <c r="H1681" i="42"/>
  <c r="I1435" i="42"/>
  <c r="H1763" i="42"/>
  <c r="I1927" i="42"/>
  <c r="H1517" i="42"/>
  <c r="H1599" i="42"/>
  <c r="I401" i="49"/>
  <c r="G155" i="47"/>
  <c r="I237" i="49"/>
  <c r="G565" i="47"/>
  <c r="H565" i="47"/>
  <c r="G401" i="47"/>
  <c r="H319" i="47"/>
  <c r="G483" i="49"/>
  <c r="I237" i="47"/>
  <c r="H401" i="47"/>
  <c r="I319" i="47"/>
  <c r="I155" i="49"/>
  <c r="H237" i="49"/>
  <c r="I483" i="47"/>
  <c r="H483" i="47"/>
  <c r="G237" i="49"/>
  <c r="I319" i="49"/>
  <c r="H483" i="49"/>
  <c r="H319" i="49"/>
  <c r="G73" i="49"/>
  <c r="G401" i="49"/>
  <c r="G155" i="49"/>
  <c r="H73" i="49"/>
  <c r="I73" i="47"/>
  <c r="H565" i="49"/>
  <c r="H155" i="49"/>
  <c r="H401" i="49"/>
  <c r="I401" i="47"/>
  <c r="H237" i="47"/>
  <c r="I565" i="49"/>
  <c r="H155" i="47"/>
  <c r="G319" i="47"/>
  <c r="H73" i="47"/>
  <c r="G483" i="47"/>
  <c r="G319" i="49"/>
  <c r="I483" i="49"/>
  <c r="G565" i="49"/>
  <c r="G237" i="47"/>
  <c r="I73" i="49"/>
  <c r="I565" i="47"/>
  <c r="G73" i="47"/>
  <c r="I155" i="47"/>
  <c r="G1303" i="42"/>
  <c r="I1303" i="42"/>
  <c r="H1795" i="42"/>
  <c r="G1795" i="42"/>
  <c r="G1467" i="42"/>
  <c r="I1549" i="42"/>
  <c r="I1631" i="42"/>
  <c r="I1385" i="42"/>
  <c r="I2041" i="42"/>
  <c r="H1877" i="42"/>
  <c r="I1959" i="42"/>
  <c r="H1713" i="42"/>
  <c r="H1385" i="42"/>
  <c r="I1713" i="42"/>
  <c r="H1959" i="42"/>
  <c r="G1877" i="42"/>
  <c r="G1385" i="42"/>
  <c r="G1549" i="42"/>
  <c r="G2041" i="42"/>
  <c r="I1795" i="42"/>
  <c r="H1631" i="42"/>
  <c r="I1877" i="42"/>
  <c r="I1467" i="42"/>
  <c r="H1549" i="42"/>
  <c r="H2041" i="42"/>
  <c r="H1467" i="42"/>
  <c r="H1303" i="42"/>
  <c r="G1713" i="42"/>
  <c r="G1959" i="42"/>
  <c r="G1631" i="42"/>
  <c r="H319" i="48"/>
  <c r="I155" i="48"/>
  <c r="H155" i="48"/>
  <c r="I237" i="48"/>
  <c r="G319" i="48"/>
  <c r="H237" i="48"/>
  <c r="G483" i="48"/>
  <c r="I319" i="48"/>
  <c r="H565" i="48"/>
  <c r="G155" i="48"/>
  <c r="G565" i="48"/>
  <c r="G73" i="48"/>
  <c r="G237" i="48"/>
  <c r="H483" i="48"/>
  <c r="I401" i="48"/>
  <c r="H73" i="48"/>
  <c r="H401" i="48"/>
  <c r="G401" i="48"/>
  <c r="I565" i="48"/>
  <c r="I483" i="48"/>
  <c r="I73" i="48"/>
  <c r="G1490" i="42"/>
  <c r="H1572" i="42"/>
  <c r="H1900" i="42"/>
  <c r="I1982" i="42"/>
  <c r="G1654" i="42"/>
  <c r="G1982" i="42"/>
  <c r="I1654" i="42"/>
  <c r="G1572" i="42"/>
  <c r="G1818" i="42"/>
  <c r="I1490" i="42"/>
  <c r="H1408" i="42"/>
  <c r="I1408" i="42"/>
  <c r="H1982" i="42"/>
  <c r="G1736" i="42"/>
  <c r="H1490" i="42"/>
  <c r="H1654" i="42"/>
  <c r="I1244" i="42"/>
  <c r="H1736" i="42"/>
  <c r="I1900" i="42"/>
  <c r="H1326" i="42"/>
  <c r="I1818" i="42"/>
  <c r="G1900" i="42"/>
  <c r="G1244" i="42"/>
  <c r="H1244" i="42"/>
  <c r="G1326" i="42"/>
  <c r="I1572" i="42"/>
  <c r="I1736" i="42"/>
  <c r="H1818" i="42"/>
  <c r="G1408" i="42"/>
  <c r="I1326" i="42"/>
  <c r="I451" i="49"/>
  <c r="H451" i="49"/>
  <c r="H533" i="47"/>
  <c r="I41" i="47"/>
  <c r="G451" i="47"/>
  <c r="G123" i="47"/>
  <c r="H287" i="47"/>
  <c r="H41" i="49"/>
  <c r="I369" i="47"/>
  <c r="I369" i="49"/>
  <c r="G287" i="47"/>
  <c r="G41" i="47"/>
  <c r="I451" i="47"/>
  <c r="I287" i="49"/>
  <c r="H369" i="47"/>
  <c r="G287" i="49"/>
  <c r="G533" i="49"/>
  <c r="G533" i="47"/>
  <c r="I41" i="49"/>
  <c r="I533" i="47"/>
  <c r="I533" i="49"/>
  <c r="G451" i="49"/>
  <c r="G123" i="49"/>
  <c r="H287" i="49"/>
  <c r="I205" i="49"/>
  <c r="H123" i="47"/>
  <c r="H123" i="49"/>
  <c r="H205" i="47"/>
  <c r="I205" i="47"/>
  <c r="G369" i="49"/>
  <c r="H451" i="47"/>
  <c r="H41" i="47"/>
  <c r="H533" i="49"/>
  <c r="I287" i="47"/>
  <c r="H205" i="49"/>
  <c r="G369" i="47"/>
  <c r="G205" i="49"/>
  <c r="I123" i="49"/>
  <c r="H369" i="49"/>
  <c r="I123" i="47"/>
  <c r="G205" i="47"/>
  <c r="G41" i="49"/>
  <c r="H166" i="48"/>
  <c r="G494" i="48"/>
  <c r="G330" i="48"/>
  <c r="G84" i="48"/>
  <c r="H412" i="48"/>
  <c r="H248" i="48"/>
  <c r="I248" i="48"/>
  <c r="I576" i="48"/>
  <c r="G576" i="48"/>
  <c r="G248" i="48"/>
  <c r="H576" i="48"/>
  <c r="I494" i="48"/>
  <c r="I412" i="48"/>
  <c r="I166" i="48"/>
  <c r="I330" i="48"/>
  <c r="G412" i="48"/>
  <c r="G166" i="48"/>
  <c r="H84" i="48"/>
  <c r="H330" i="48"/>
  <c r="I84" i="48"/>
  <c r="H494" i="48"/>
  <c r="AC35" i="41" l="1"/>
  <c r="AC34" i="41"/>
  <c r="C88" i="41" s="1"/>
  <c r="AC33" i="41"/>
  <c r="C83" i="41" s="1"/>
  <c r="AC32" i="41"/>
  <c r="AC31" i="41"/>
  <c r="AC30" i="41"/>
  <c r="AC29" i="41"/>
  <c r="AC28" i="41"/>
  <c r="AC27" i="41"/>
  <c r="AC26" i="41"/>
  <c r="C48" i="41" s="1"/>
  <c r="AC25" i="41"/>
  <c r="C43" i="41" s="1"/>
  <c r="AC24" i="41"/>
  <c r="AC23" i="41"/>
  <c r="AC22" i="41"/>
  <c r="AC21" i="41"/>
  <c r="AC20" i="41"/>
  <c r="AC19" i="41"/>
  <c r="AC18" i="41"/>
  <c r="C8" i="41" s="1"/>
  <c r="AH32" i="41"/>
  <c r="D93" i="41" s="1"/>
  <c r="AH31" i="41"/>
  <c r="D88" i="41" s="1"/>
  <c r="AH30" i="41"/>
  <c r="D83" i="41" s="1"/>
  <c r="AH29" i="41"/>
  <c r="D78" i="41" s="1"/>
  <c r="AH28" i="41"/>
  <c r="D73" i="41" s="1"/>
  <c r="AH27" i="41"/>
  <c r="D68" i="41" s="1"/>
  <c r="AH26" i="41"/>
  <c r="D63" i="41" s="1"/>
  <c r="AH25" i="41"/>
  <c r="D58" i="41" s="1"/>
  <c r="AH24" i="41"/>
  <c r="D53" i="41" s="1"/>
  <c r="AH23" i="41"/>
  <c r="D48" i="41" s="1"/>
  <c r="AH22" i="41"/>
  <c r="D43" i="41" s="1"/>
  <c r="AH21" i="41"/>
  <c r="D38" i="41" s="1"/>
  <c r="AH20" i="41"/>
  <c r="D33" i="41" s="1"/>
  <c r="AH19" i="41"/>
  <c r="D28" i="41" s="1"/>
  <c r="AH18" i="41"/>
  <c r="D23" i="41" s="1"/>
  <c r="AH17" i="41"/>
  <c r="D18" i="41" s="1"/>
  <c r="AH16" i="41"/>
  <c r="D13" i="41" s="1"/>
  <c r="AH15" i="41"/>
  <c r="D8" i="41" s="1"/>
  <c r="F813" i="45" l="1"/>
  <c r="F731" i="45"/>
  <c r="F239" i="45"/>
  <c r="F157" i="45"/>
  <c r="F895" i="45"/>
  <c r="F75" i="45"/>
  <c r="F117" i="45"/>
  <c r="F855" i="45"/>
  <c r="F691" i="45"/>
  <c r="F281" i="45"/>
  <c r="F199" i="45"/>
  <c r="F773" i="45"/>
  <c r="F80" i="45"/>
  <c r="F162" i="45"/>
  <c r="F326" i="45"/>
  <c r="F736" i="45"/>
  <c r="F244" i="45"/>
  <c r="F900" i="45"/>
  <c r="F286" i="45"/>
  <c r="F696" i="45"/>
  <c r="F860" i="45"/>
  <c r="F122" i="45"/>
  <c r="F40" i="45"/>
  <c r="F778" i="45"/>
  <c r="H517" i="45"/>
  <c r="H25" i="45"/>
  <c r="G763" i="45"/>
  <c r="H681" i="45"/>
  <c r="H599" i="45"/>
  <c r="H763" i="45"/>
  <c r="G25" i="45"/>
  <c r="F435" i="45"/>
  <c r="G271" i="45"/>
  <c r="F517" i="45"/>
  <c r="H271" i="45"/>
  <c r="G353" i="45"/>
  <c r="F353" i="45"/>
  <c r="G845" i="45"/>
  <c r="G107" i="45"/>
  <c r="H107" i="45"/>
  <c r="G599" i="45"/>
  <c r="G517" i="45"/>
  <c r="F599" i="45"/>
  <c r="G435" i="45"/>
  <c r="H845" i="45"/>
  <c r="G681" i="45"/>
  <c r="H189" i="45"/>
  <c r="G189" i="45"/>
  <c r="H353" i="45"/>
  <c r="H435" i="45"/>
  <c r="F403" i="45"/>
  <c r="G649" i="45"/>
  <c r="H813" i="45"/>
  <c r="F649" i="45"/>
  <c r="G567" i="45"/>
  <c r="F485" i="45"/>
  <c r="F567" i="45"/>
  <c r="H157" i="45"/>
  <c r="G895" i="45"/>
  <c r="G403" i="45"/>
  <c r="H75" i="45"/>
  <c r="H731" i="45"/>
  <c r="G731" i="45"/>
  <c r="H239" i="45"/>
  <c r="H321" i="45"/>
  <c r="H649" i="45"/>
  <c r="G75" i="45"/>
  <c r="G157" i="45"/>
  <c r="G239" i="45"/>
  <c r="G321" i="45"/>
  <c r="G485" i="45"/>
  <c r="G813" i="45"/>
  <c r="H567" i="45"/>
  <c r="H485" i="45"/>
  <c r="H895" i="45"/>
  <c r="H403" i="45"/>
  <c r="F557" i="45"/>
  <c r="G311" i="45"/>
  <c r="H639" i="45"/>
  <c r="G393" i="45"/>
  <c r="G475" i="45"/>
  <c r="H229" i="45"/>
  <c r="H475" i="45"/>
  <c r="H885" i="45"/>
  <c r="G147" i="45"/>
  <c r="G721" i="45"/>
  <c r="H65" i="45"/>
  <c r="H721" i="45"/>
  <c r="H803" i="45"/>
  <c r="H147" i="45"/>
  <c r="G803" i="45"/>
  <c r="F475" i="45"/>
  <c r="G557" i="45"/>
  <c r="F639" i="45"/>
  <c r="G639" i="45"/>
  <c r="G229" i="45"/>
  <c r="G65" i="45"/>
  <c r="H557" i="45"/>
  <c r="H393" i="45"/>
  <c r="F393" i="45"/>
  <c r="G885" i="45"/>
  <c r="H311" i="45"/>
  <c r="G122" i="45"/>
  <c r="F450" i="45"/>
  <c r="G368" i="45"/>
  <c r="H40" i="45"/>
  <c r="H368" i="45"/>
  <c r="H532" i="45"/>
  <c r="F532" i="45"/>
  <c r="G696" i="45"/>
  <c r="G614" i="45"/>
  <c r="G286" i="45"/>
  <c r="G204" i="45"/>
  <c r="G532" i="45"/>
  <c r="H860" i="45"/>
  <c r="H696" i="45"/>
  <c r="H614" i="45"/>
  <c r="G40" i="45"/>
  <c r="G778" i="45"/>
  <c r="H122" i="45"/>
  <c r="F368" i="45"/>
  <c r="H204" i="45"/>
  <c r="H450" i="45"/>
  <c r="H778" i="45"/>
  <c r="G860" i="45"/>
  <c r="H286" i="45"/>
  <c r="G450" i="45"/>
  <c r="F614" i="45"/>
  <c r="G654" i="45"/>
  <c r="H408" i="45"/>
  <c r="G326" i="45"/>
  <c r="G818" i="45"/>
  <c r="H818" i="45"/>
  <c r="G900" i="45"/>
  <c r="H326" i="45"/>
  <c r="G572" i="45"/>
  <c r="H900" i="45"/>
  <c r="G408" i="45"/>
  <c r="H80" i="45"/>
  <c r="H654" i="45"/>
  <c r="F572" i="45"/>
  <c r="G490" i="45"/>
  <c r="G736" i="45"/>
  <c r="F408" i="45"/>
  <c r="F654" i="45"/>
  <c r="H162" i="45"/>
  <c r="H572" i="45"/>
  <c r="H736" i="45"/>
  <c r="G162" i="45"/>
  <c r="G244" i="45"/>
  <c r="H490" i="45"/>
  <c r="G80" i="45"/>
  <c r="H244" i="45"/>
  <c r="F490" i="45"/>
  <c r="H676" i="45"/>
  <c r="H430" i="45"/>
  <c r="G184" i="45"/>
  <c r="H102" i="45"/>
  <c r="G348" i="45"/>
  <c r="G676" i="45"/>
  <c r="G102" i="45"/>
  <c r="G594" i="45"/>
  <c r="H758" i="45"/>
  <c r="G758" i="45"/>
  <c r="G430" i="45"/>
  <c r="G20" i="45"/>
  <c r="H840" i="45"/>
  <c r="G512" i="45"/>
  <c r="G266" i="45"/>
  <c r="F348" i="45"/>
  <c r="F430" i="45"/>
  <c r="F594" i="45"/>
  <c r="F512" i="45"/>
  <c r="H512" i="45"/>
  <c r="H184" i="45"/>
  <c r="G840" i="45"/>
  <c r="H266" i="45"/>
  <c r="H594" i="45"/>
  <c r="H20" i="45"/>
  <c r="H348" i="45"/>
  <c r="G194" i="45"/>
  <c r="H604" i="45"/>
  <c r="G768" i="45"/>
  <c r="H768" i="45"/>
  <c r="H686" i="45"/>
  <c r="G686" i="45"/>
  <c r="H194" i="45"/>
  <c r="G112" i="45"/>
  <c r="H522" i="45"/>
  <c r="F358" i="45"/>
  <c r="F440" i="45"/>
  <c r="G440" i="45"/>
  <c r="F604" i="45"/>
  <c r="G850" i="45"/>
  <c r="H440" i="45"/>
  <c r="G604" i="45"/>
  <c r="G276" i="45"/>
  <c r="H112" i="45"/>
  <c r="H850" i="45"/>
  <c r="H276" i="45"/>
  <c r="H30" i="45"/>
  <c r="G358" i="45"/>
  <c r="F522" i="45"/>
  <c r="H358" i="45"/>
  <c r="G522" i="45"/>
  <c r="G30" i="45"/>
  <c r="G445" i="45"/>
  <c r="H527" i="45"/>
  <c r="H691" i="45"/>
  <c r="G609" i="45"/>
  <c r="F609" i="45"/>
  <c r="G117" i="45"/>
  <c r="G527" i="45"/>
  <c r="H445" i="45"/>
  <c r="G773" i="45"/>
  <c r="H199" i="45"/>
  <c r="G281" i="45"/>
  <c r="G691" i="45"/>
  <c r="H35" i="45"/>
  <c r="G199" i="45"/>
  <c r="G855" i="45"/>
  <c r="H117" i="45"/>
  <c r="H773" i="45"/>
  <c r="G363" i="45"/>
  <c r="H855" i="45"/>
  <c r="F445" i="45"/>
  <c r="H363" i="45"/>
  <c r="F363" i="45"/>
  <c r="G35" i="45"/>
  <c r="H281" i="45"/>
  <c r="F527" i="45"/>
  <c r="H609" i="45"/>
  <c r="F537" i="45"/>
  <c r="F619" i="45"/>
  <c r="G619" i="45"/>
  <c r="H537" i="45"/>
  <c r="G701" i="45"/>
  <c r="G209" i="45"/>
  <c r="G783" i="45"/>
  <c r="H373" i="45"/>
  <c r="H291" i="45"/>
  <c r="F455" i="45"/>
  <c r="H783" i="45"/>
  <c r="G45" i="45"/>
  <c r="G537" i="45"/>
  <c r="H455" i="45"/>
  <c r="G127" i="45"/>
  <c r="G455" i="45"/>
  <c r="H127" i="45"/>
  <c r="G373" i="45"/>
  <c r="H619" i="45"/>
  <c r="H45" i="45"/>
  <c r="H701" i="45"/>
  <c r="H209" i="45"/>
  <c r="G865" i="45"/>
  <c r="F373" i="45"/>
  <c r="G291" i="45"/>
  <c r="H865" i="45"/>
  <c r="F577" i="45"/>
  <c r="G495" i="45"/>
  <c r="H905" i="45"/>
  <c r="H741" i="45"/>
  <c r="G577" i="45"/>
  <c r="H249" i="45"/>
  <c r="G823" i="45"/>
  <c r="H659" i="45"/>
  <c r="G331" i="45"/>
  <c r="H413" i="45"/>
  <c r="G905" i="45"/>
  <c r="G741" i="45"/>
  <c r="H331" i="45"/>
  <c r="H495" i="45"/>
  <c r="G85" i="45"/>
  <c r="F659" i="45"/>
  <c r="G249" i="45"/>
  <c r="F413" i="45"/>
  <c r="G167" i="45"/>
  <c r="G413" i="45"/>
  <c r="F495" i="45"/>
  <c r="H577" i="45"/>
  <c r="H167" i="45"/>
  <c r="H85" i="45"/>
  <c r="G659" i="45"/>
  <c r="H823" i="45"/>
  <c r="G224" i="45"/>
  <c r="G306" i="45"/>
  <c r="H306" i="45"/>
  <c r="F388" i="45"/>
  <c r="G470" i="45"/>
  <c r="H552" i="45"/>
  <c r="F634" i="45"/>
  <c r="H388" i="45"/>
  <c r="G716" i="45"/>
  <c r="H634" i="45"/>
  <c r="G388" i="45"/>
  <c r="H60" i="45"/>
  <c r="H470" i="45"/>
  <c r="H224" i="45"/>
  <c r="G798" i="45"/>
  <c r="H716" i="45"/>
  <c r="G142" i="45"/>
  <c r="F470" i="45"/>
  <c r="H142" i="45"/>
  <c r="G60" i="45"/>
  <c r="F552" i="45"/>
  <c r="G634" i="45"/>
  <c r="G552" i="45"/>
  <c r="H798" i="45"/>
  <c r="G880" i="45"/>
  <c r="H880" i="45"/>
  <c r="G890" i="45"/>
  <c r="G562" i="45"/>
  <c r="F480" i="45"/>
  <c r="G726" i="45"/>
  <c r="G234" i="45"/>
  <c r="H726" i="45"/>
  <c r="H890" i="45"/>
  <c r="F562" i="45"/>
  <c r="H316" i="45"/>
  <c r="H398" i="45"/>
  <c r="G316" i="45"/>
  <c r="G152" i="45"/>
  <c r="F644" i="45"/>
  <c r="G70" i="45"/>
  <c r="H562" i="45"/>
  <c r="H808" i="45"/>
  <c r="H152" i="45"/>
  <c r="H70" i="45"/>
  <c r="G398" i="45"/>
  <c r="G644" i="45"/>
  <c r="H234" i="45"/>
  <c r="H480" i="45"/>
  <c r="G808" i="45"/>
  <c r="H644" i="45"/>
  <c r="G480" i="45"/>
  <c r="F398" i="45"/>
  <c r="F579" i="45"/>
  <c r="H497" i="45"/>
  <c r="G87" i="45"/>
  <c r="H579" i="45"/>
  <c r="H743" i="45"/>
  <c r="G579" i="45"/>
  <c r="G497" i="45"/>
  <c r="H169" i="45"/>
  <c r="G5" i="45"/>
  <c r="G825" i="45"/>
  <c r="G333" i="45"/>
  <c r="G743" i="45"/>
  <c r="G169" i="45"/>
  <c r="H87" i="45"/>
  <c r="F333" i="45"/>
  <c r="G415" i="45"/>
  <c r="G251" i="45"/>
  <c r="H333" i="45"/>
  <c r="H825" i="45"/>
  <c r="H5" i="45"/>
  <c r="H661" i="45"/>
  <c r="H251" i="45"/>
  <c r="F497" i="45"/>
  <c r="G661" i="45"/>
  <c r="F415" i="45"/>
  <c r="H415" i="45"/>
  <c r="H830" i="45"/>
  <c r="H256" i="45"/>
  <c r="H748" i="45"/>
  <c r="H502" i="45"/>
  <c r="G584" i="45"/>
  <c r="G420" i="45"/>
  <c r="G174" i="45"/>
  <c r="F502" i="45"/>
  <c r="H92" i="45"/>
  <c r="H420" i="45"/>
  <c r="G666" i="45"/>
  <c r="G92" i="45"/>
  <c r="G830" i="45"/>
  <c r="G10" i="45"/>
  <c r="G748" i="45"/>
  <c r="G256" i="45"/>
  <c r="H338" i="45"/>
  <c r="F584" i="45"/>
  <c r="G338" i="45"/>
  <c r="F338" i="45"/>
  <c r="F420" i="45"/>
  <c r="H10" i="45"/>
  <c r="H584" i="45"/>
  <c r="G502" i="45"/>
  <c r="H174" i="45"/>
  <c r="H666" i="45"/>
  <c r="G706" i="45"/>
  <c r="H706" i="45"/>
  <c r="H542" i="45"/>
  <c r="G296" i="45"/>
  <c r="H460" i="45"/>
  <c r="H214" i="45"/>
  <c r="G542" i="45"/>
  <c r="H378" i="45"/>
  <c r="G378" i="45"/>
  <c r="F542" i="45"/>
  <c r="H870" i="45"/>
  <c r="G460" i="45"/>
  <c r="G788" i="45"/>
  <c r="H624" i="45"/>
  <c r="H50" i="45"/>
  <c r="F378" i="45"/>
  <c r="H788" i="45"/>
  <c r="G624" i="45"/>
  <c r="G214" i="45"/>
  <c r="G132" i="45"/>
  <c r="G870" i="45"/>
  <c r="H132" i="45"/>
  <c r="H296" i="45"/>
  <c r="G50" i="45"/>
  <c r="F460" i="45"/>
  <c r="F624" i="45"/>
  <c r="H425" i="45"/>
  <c r="F507" i="45"/>
  <c r="G343" i="45"/>
  <c r="F425" i="45"/>
  <c r="F343" i="45"/>
  <c r="H507" i="45"/>
  <c r="H753" i="45"/>
  <c r="H261" i="45"/>
  <c r="H179" i="45"/>
  <c r="G507" i="45"/>
  <c r="G425" i="45"/>
  <c r="G261" i="45"/>
  <c r="G179" i="45"/>
  <c r="G15" i="45"/>
  <c r="G589" i="45"/>
  <c r="H15" i="45"/>
  <c r="H589" i="45"/>
  <c r="H97" i="45"/>
  <c r="G835" i="45"/>
  <c r="F589" i="45"/>
  <c r="G753" i="45"/>
  <c r="H671" i="45"/>
  <c r="H343" i="45"/>
  <c r="G97" i="45"/>
  <c r="H835" i="45"/>
  <c r="G671" i="45"/>
  <c r="G547" i="45"/>
  <c r="H711" i="45"/>
  <c r="H465" i="45"/>
  <c r="G875" i="45"/>
  <c r="G793" i="45"/>
  <c r="H137" i="45"/>
  <c r="H301" i="45"/>
  <c r="G383" i="45"/>
  <c r="H629" i="45"/>
  <c r="G301" i="45"/>
  <c r="H219" i="45"/>
  <c r="F547" i="45"/>
  <c r="H793" i="45"/>
  <c r="G465" i="45"/>
  <c r="H547" i="45"/>
  <c r="F383" i="45"/>
  <c r="G219" i="45"/>
  <c r="G137" i="45"/>
  <c r="H383" i="45"/>
  <c r="H875" i="45"/>
  <c r="F629" i="45"/>
  <c r="H55" i="45"/>
  <c r="G629" i="45"/>
  <c r="G711" i="45"/>
  <c r="G55" i="45"/>
  <c r="F465" i="45"/>
  <c r="D55" i="41"/>
  <c r="D51" i="41"/>
  <c r="D52" i="41"/>
  <c r="D50" i="41"/>
  <c r="D49" i="41"/>
  <c r="F35" i="45"/>
  <c r="C41" i="41"/>
  <c r="C42" i="41"/>
  <c r="E43" i="41"/>
  <c r="D16" i="41"/>
  <c r="D15" i="41"/>
  <c r="D17" i="41"/>
  <c r="D14" i="41"/>
  <c r="D59" i="41"/>
  <c r="D56" i="41"/>
  <c r="D54" i="41"/>
  <c r="D57" i="41"/>
  <c r="H58" i="41"/>
  <c r="F58" i="41"/>
  <c r="F204" i="45"/>
  <c r="C47" i="41"/>
  <c r="C46" i="41"/>
  <c r="C44" i="41"/>
  <c r="E48" i="41"/>
  <c r="C45" i="41"/>
  <c r="D19" i="41"/>
  <c r="D22" i="41"/>
  <c r="D20" i="41"/>
  <c r="D21" i="41"/>
  <c r="C13" i="41"/>
  <c r="C3" i="41"/>
  <c r="E3" i="41" s="1"/>
  <c r="C93" i="41"/>
  <c r="D4" i="41"/>
  <c r="F8" i="41"/>
  <c r="D6" i="41"/>
  <c r="D7" i="41"/>
  <c r="D5" i="41"/>
  <c r="D46" i="41"/>
  <c r="D47" i="41"/>
  <c r="D44" i="41"/>
  <c r="D45" i="41"/>
  <c r="G48" i="41"/>
  <c r="D87" i="41"/>
  <c r="D84" i="41"/>
  <c r="D86" i="41"/>
  <c r="C38" i="41"/>
  <c r="C78" i="41"/>
  <c r="D10" i="41"/>
  <c r="D11" i="41"/>
  <c r="D9" i="41"/>
  <c r="D12" i="41"/>
  <c r="D92" i="41"/>
  <c r="D89" i="41"/>
  <c r="D91" i="41"/>
  <c r="D90" i="41"/>
  <c r="G93" i="41"/>
  <c r="F321" i="45"/>
  <c r="C82" i="41"/>
  <c r="E83" i="41"/>
  <c r="C81" i="41"/>
  <c r="C79" i="41"/>
  <c r="E8" i="41"/>
  <c r="C4" i="41"/>
  <c r="E4" i="41" s="1"/>
  <c r="F818" i="45"/>
  <c r="C85" i="41"/>
  <c r="E88" i="41"/>
  <c r="C84" i="41"/>
  <c r="C87" i="41"/>
  <c r="C86" i="41"/>
  <c r="D61" i="41"/>
  <c r="D62" i="41"/>
  <c r="D60" i="41"/>
  <c r="H63" i="41"/>
  <c r="G63" i="41"/>
  <c r="C53" i="41"/>
  <c r="D25" i="41"/>
  <c r="D27" i="41"/>
  <c r="D24" i="41"/>
  <c r="D26" i="41"/>
  <c r="D64" i="41"/>
  <c r="D65" i="41"/>
  <c r="D66" i="41"/>
  <c r="D67" i="41"/>
  <c r="H68" i="41"/>
  <c r="C18" i="41"/>
  <c r="C58" i="41"/>
  <c r="D30" i="41"/>
  <c r="D32" i="41"/>
  <c r="D31" i="41"/>
  <c r="D29" i="41"/>
  <c r="D72" i="41"/>
  <c r="D69" i="41"/>
  <c r="D71" i="41"/>
  <c r="D70" i="41"/>
  <c r="H73" i="41"/>
  <c r="F73" i="41"/>
  <c r="C23" i="41"/>
  <c r="C63" i="41"/>
  <c r="D35" i="41"/>
  <c r="D34" i="41"/>
  <c r="D37" i="41"/>
  <c r="D36" i="41"/>
  <c r="D77" i="41"/>
  <c r="D74" i="41"/>
  <c r="D75" i="41"/>
  <c r="D76" i="41"/>
  <c r="F78" i="41"/>
  <c r="C28" i="41"/>
  <c r="C68" i="41"/>
  <c r="D42" i="41"/>
  <c r="D41" i="41"/>
  <c r="D39" i="41"/>
  <c r="D40" i="41"/>
  <c r="F43" i="41"/>
  <c r="H43" i="41"/>
  <c r="D85" i="41"/>
  <c r="D82" i="41"/>
  <c r="D80" i="41"/>
  <c r="D79" i="41"/>
  <c r="D81" i="41"/>
  <c r="F83" i="41"/>
  <c r="G83" i="41"/>
  <c r="C33" i="41"/>
  <c r="C73" i="41"/>
  <c r="F306" i="45" l="1"/>
  <c r="F224" i="45"/>
  <c r="F798" i="45"/>
  <c r="F142" i="45"/>
  <c r="F716" i="45"/>
  <c r="F60" i="45"/>
  <c r="E86" i="41"/>
  <c r="F160" i="45"/>
  <c r="F324" i="45"/>
  <c r="F242" i="45"/>
  <c r="F78" i="45"/>
  <c r="F816" i="45"/>
  <c r="F734" i="45"/>
  <c r="F898" i="45"/>
  <c r="F137" i="45"/>
  <c r="F219" i="45"/>
  <c r="F301" i="45"/>
  <c r="F793" i="45"/>
  <c r="F875" i="45"/>
  <c r="F55" i="45"/>
  <c r="F857" i="45"/>
  <c r="F283" i="45"/>
  <c r="F775" i="45"/>
  <c r="F693" i="45"/>
  <c r="F119" i="45"/>
  <c r="F201" i="45"/>
  <c r="F249" i="45"/>
  <c r="F823" i="45"/>
  <c r="F85" i="45"/>
  <c r="F905" i="45"/>
  <c r="F167" i="45"/>
  <c r="F741" i="45"/>
  <c r="F331" i="45"/>
  <c r="C80" i="41"/>
  <c r="F316" i="45"/>
  <c r="F152" i="45"/>
  <c r="F234" i="45"/>
  <c r="F70" i="45"/>
  <c r="F808" i="45"/>
  <c r="F726" i="45"/>
  <c r="F36" i="45"/>
  <c r="F118" i="45"/>
  <c r="F856" i="45"/>
  <c r="F200" i="45"/>
  <c r="F774" i="45"/>
  <c r="F692" i="45"/>
  <c r="F853" i="45"/>
  <c r="F33" i="45"/>
  <c r="F771" i="45"/>
  <c r="F689" i="45"/>
  <c r="F197" i="45"/>
  <c r="F279" i="45"/>
  <c r="F214" i="45"/>
  <c r="F50" i="45"/>
  <c r="F706" i="45"/>
  <c r="F788" i="45"/>
  <c r="F870" i="45"/>
  <c r="F296" i="45"/>
  <c r="F132" i="45"/>
  <c r="F276" i="45"/>
  <c r="F30" i="45"/>
  <c r="F768" i="45"/>
  <c r="F850" i="45"/>
  <c r="F686" i="45"/>
  <c r="F194" i="45"/>
  <c r="F825" i="45"/>
  <c r="F5" i="45"/>
  <c r="F87" i="45"/>
  <c r="F251" i="45"/>
  <c r="F661" i="45"/>
  <c r="F743" i="45"/>
  <c r="F169" i="45"/>
  <c r="F858" i="45"/>
  <c r="F284" i="45"/>
  <c r="F38" i="45"/>
  <c r="F202" i="45"/>
  <c r="F694" i="45"/>
  <c r="F776" i="45"/>
  <c r="F817" i="45"/>
  <c r="F325" i="45"/>
  <c r="F735" i="45"/>
  <c r="F243" i="45"/>
  <c r="F161" i="45"/>
  <c r="F79" i="45"/>
  <c r="F174" i="45"/>
  <c r="F666" i="45"/>
  <c r="F830" i="45"/>
  <c r="F92" i="45"/>
  <c r="F10" i="45"/>
  <c r="F748" i="45"/>
  <c r="F256" i="45"/>
  <c r="E79" i="41"/>
  <c r="F235" i="45"/>
  <c r="F727" i="45"/>
  <c r="F317" i="45"/>
  <c r="F71" i="45"/>
  <c r="F809" i="45"/>
  <c r="F153" i="45"/>
  <c r="F891" i="45"/>
  <c r="F39" i="45"/>
  <c r="F203" i="45"/>
  <c r="F285" i="45"/>
  <c r="F121" i="45"/>
  <c r="F777" i="45"/>
  <c r="F695" i="45"/>
  <c r="F271" i="45"/>
  <c r="F189" i="45"/>
  <c r="F25" i="45"/>
  <c r="F681" i="45"/>
  <c r="F763" i="45"/>
  <c r="F107" i="45"/>
  <c r="F783" i="45"/>
  <c r="F701" i="45"/>
  <c r="F209" i="45"/>
  <c r="F127" i="45"/>
  <c r="F865" i="45"/>
  <c r="F45" i="45"/>
  <c r="F291" i="45"/>
  <c r="F814" i="45"/>
  <c r="F240" i="45"/>
  <c r="F896" i="45"/>
  <c r="F158" i="45"/>
  <c r="F76" i="45"/>
  <c r="F732" i="45"/>
  <c r="E82" i="41"/>
  <c r="F812" i="45"/>
  <c r="F238" i="45"/>
  <c r="F156" i="45"/>
  <c r="F74" i="45"/>
  <c r="F320" i="45"/>
  <c r="F894" i="45"/>
  <c r="F730" i="45"/>
  <c r="F65" i="45"/>
  <c r="F311" i="45"/>
  <c r="F803" i="45"/>
  <c r="F229" i="45"/>
  <c r="F147" i="45"/>
  <c r="F885" i="45"/>
  <c r="F840" i="45"/>
  <c r="F20" i="45"/>
  <c r="F266" i="45"/>
  <c r="F102" i="45"/>
  <c r="F676" i="45"/>
  <c r="F758" i="45"/>
  <c r="F811" i="45"/>
  <c r="F729" i="45"/>
  <c r="F893" i="45"/>
  <c r="F73" i="45"/>
  <c r="F319" i="45"/>
  <c r="F237" i="45"/>
  <c r="F97" i="45"/>
  <c r="F835" i="45"/>
  <c r="F753" i="45"/>
  <c r="F671" i="45"/>
  <c r="F179" i="45"/>
  <c r="F261" i="45"/>
  <c r="F733" i="45"/>
  <c r="F241" i="45"/>
  <c r="F323" i="45"/>
  <c r="F815" i="45"/>
  <c r="F159" i="45"/>
  <c r="F77" i="45"/>
  <c r="F772" i="45"/>
  <c r="F854" i="45"/>
  <c r="F690" i="45"/>
  <c r="F116" i="45"/>
  <c r="F280" i="45"/>
  <c r="F198" i="45"/>
  <c r="G510" i="45"/>
  <c r="H18" i="45"/>
  <c r="F428" i="45"/>
  <c r="F510" i="45"/>
  <c r="G428" i="45"/>
  <c r="H182" i="45"/>
  <c r="G18" i="45"/>
  <c r="G592" i="45"/>
  <c r="H838" i="45"/>
  <c r="H428" i="45"/>
  <c r="G346" i="45"/>
  <c r="H592" i="45"/>
  <c r="H264" i="45"/>
  <c r="F592" i="45"/>
  <c r="G100" i="45"/>
  <c r="G756" i="45"/>
  <c r="H346" i="45"/>
  <c r="G264" i="45"/>
  <c r="H674" i="45"/>
  <c r="H510" i="45"/>
  <c r="G674" i="45"/>
  <c r="G182" i="45"/>
  <c r="H100" i="45"/>
  <c r="G838" i="45"/>
  <c r="H756" i="45"/>
  <c r="F346" i="45"/>
  <c r="H897" i="45"/>
  <c r="F569" i="45"/>
  <c r="H159" i="45"/>
  <c r="H241" i="45"/>
  <c r="F405" i="45"/>
  <c r="G405" i="45"/>
  <c r="G323" i="45"/>
  <c r="H815" i="45"/>
  <c r="G733" i="45"/>
  <c r="F487" i="45"/>
  <c r="H569" i="45"/>
  <c r="H323" i="45"/>
  <c r="G241" i="45"/>
  <c r="G897" i="45"/>
  <c r="H405" i="45"/>
  <c r="H487" i="45"/>
  <c r="H651" i="45"/>
  <c r="H77" i="45"/>
  <c r="G569" i="45"/>
  <c r="H733" i="45"/>
  <c r="G651" i="45"/>
  <c r="G815" i="45"/>
  <c r="G159" i="45"/>
  <c r="F651" i="45"/>
  <c r="G487" i="45"/>
  <c r="G77" i="45"/>
  <c r="H561" i="45"/>
  <c r="F397" i="45"/>
  <c r="G233" i="45"/>
  <c r="H151" i="45"/>
  <c r="H397" i="45"/>
  <c r="H643" i="45"/>
  <c r="H479" i="45"/>
  <c r="G397" i="45"/>
  <c r="G725" i="45"/>
  <c r="G807" i="45"/>
  <c r="F561" i="45"/>
  <c r="F479" i="45"/>
  <c r="G315" i="45"/>
  <c r="H315" i="45"/>
  <c r="G889" i="45"/>
  <c r="H233" i="45"/>
  <c r="G151" i="45"/>
  <c r="G69" i="45"/>
  <c r="F643" i="45"/>
  <c r="G479" i="45"/>
  <c r="H725" i="45"/>
  <c r="H889" i="45"/>
  <c r="G561" i="45"/>
  <c r="H807" i="45"/>
  <c r="H69" i="45"/>
  <c r="G643" i="45"/>
  <c r="G680" i="45"/>
  <c r="H516" i="45"/>
  <c r="F352" i="45"/>
  <c r="F434" i="45"/>
  <c r="F598" i="45"/>
  <c r="H762" i="45"/>
  <c r="G352" i="45"/>
  <c r="H106" i="45"/>
  <c r="H24" i="45"/>
  <c r="G598" i="45"/>
  <c r="H434" i="45"/>
  <c r="H188" i="45"/>
  <c r="G270" i="45"/>
  <c r="G106" i="45"/>
  <c r="G516" i="45"/>
  <c r="H680" i="45"/>
  <c r="G844" i="45"/>
  <c r="G762" i="45"/>
  <c r="G188" i="45"/>
  <c r="H844" i="45"/>
  <c r="H352" i="45"/>
  <c r="G434" i="45"/>
  <c r="H270" i="45"/>
  <c r="F516" i="45"/>
  <c r="G24" i="45"/>
  <c r="H598" i="45"/>
  <c r="F467" i="45"/>
  <c r="H877" i="45"/>
  <c r="G467" i="45"/>
  <c r="H385" i="45"/>
  <c r="G549" i="45"/>
  <c r="H303" i="45"/>
  <c r="F549" i="45"/>
  <c r="G139" i="45"/>
  <c r="G877" i="45"/>
  <c r="G221" i="45"/>
  <c r="G57" i="45"/>
  <c r="H713" i="45"/>
  <c r="F631" i="45"/>
  <c r="H549" i="45"/>
  <c r="H139" i="45"/>
  <c r="G795" i="45"/>
  <c r="H631" i="45"/>
  <c r="H57" i="45"/>
  <c r="H467" i="45"/>
  <c r="G631" i="45"/>
  <c r="H221" i="45"/>
  <c r="H795" i="45"/>
  <c r="G713" i="45"/>
  <c r="G385" i="45"/>
  <c r="G303" i="45"/>
  <c r="F385" i="45"/>
  <c r="G250" i="45"/>
  <c r="G660" i="45"/>
  <c r="H86" i="45"/>
  <c r="G168" i="45"/>
  <c r="G496" i="45"/>
  <c r="H824" i="45"/>
  <c r="G824" i="45"/>
  <c r="H660" i="45"/>
  <c r="H414" i="45"/>
  <c r="H4" i="45"/>
  <c r="G4" i="45"/>
  <c r="F414" i="45"/>
  <c r="G742" i="45"/>
  <c r="G86" i="45"/>
  <c r="H332" i="45"/>
  <c r="H250" i="45"/>
  <c r="G332" i="45"/>
  <c r="G578" i="45"/>
  <c r="F578" i="45"/>
  <c r="H168" i="45"/>
  <c r="F496" i="45"/>
  <c r="H742" i="45"/>
  <c r="F332" i="45"/>
  <c r="H496" i="45"/>
  <c r="G414" i="45"/>
  <c r="H578" i="45"/>
  <c r="F650" i="45"/>
  <c r="H240" i="45"/>
  <c r="G486" i="45"/>
  <c r="H486" i="45"/>
  <c r="F568" i="45"/>
  <c r="G240" i="45"/>
  <c r="F404" i="45"/>
  <c r="G568" i="45"/>
  <c r="H158" i="45"/>
  <c r="H568" i="45"/>
  <c r="H650" i="45"/>
  <c r="G814" i="45"/>
  <c r="G650" i="45"/>
  <c r="H732" i="45"/>
  <c r="G158" i="45"/>
  <c r="H76" i="45"/>
  <c r="G732" i="45"/>
  <c r="G76" i="45"/>
  <c r="G404" i="45"/>
  <c r="H814" i="45"/>
  <c r="G896" i="45"/>
  <c r="G322" i="45"/>
  <c r="H404" i="45"/>
  <c r="H896" i="45"/>
  <c r="F486" i="45"/>
  <c r="H322" i="45"/>
  <c r="G504" i="45"/>
  <c r="F340" i="45"/>
  <c r="G94" i="45"/>
  <c r="H12" i="45"/>
  <c r="H832" i="45"/>
  <c r="G422" i="45"/>
  <c r="H668" i="45"/>
  <c r="G258" i="45"/>
  <c r="H422" i="45"/>
  <c r="G340" i="45"/>
  <c r="H258" i="45"/>
  <c r="G586" i="45"/>
  <c r="H750" i="45"/>
  <c r="G832" i="45"/>
  <c r="G176" i="45"/>
  <c r="G12" i="45"/>
  <c r="H340" i="45"/>
  <c r="H504" i="45"/>
  <c r="F586" i="45"/>
  <c r="F422" i="45"/>
  <c r="F504" i="45"/>
  <c r="G668" i="45"/>
  <c r="H586" i="45"/>
  <c r="H176" i="45"/>
  <c r="H94" i="45"/>
  <c r="G750" i="45"/>
  <c r="G173" i="45"/>
  <c r="H419" i="45"/>
  <c r="H583" i="45"/>
  <c r="F583" i="45"/>
  <c r="H9" i="45"/>
  <c r="F419" i="45"/>
  <c r="G829" i="45"/>
  <c r="G583" i="45"/>
  <c r="G419" i="45"/>
  <c r="G665" i="45"/>
  <c r="F337" i="45"/>
  <c r="G91" i="45"/>
  <c r="H747" i="45"/>
  <c r="H91" i="45"/>
  <c r="H829" i="45"/>
  <c r="H501" i="45"/>
  <c r="H665" i="45"/>
  <c r="G747" i="45"/>
  <c r="H337" i="45"/>
  <c r="H255" i="45"/>
  <c r="G9" i="45"/>
  <c r="F501" i="45"/>
  <c r="G255" i="45"/>
  <c r="G501" i="45"/>
  <c r="G337" i="45"/>
  <c r="H173" i="45"/>
  <c r="H53" i="41"/>
  <c r="G817" i="45"/>
  <c r="G653" i="45"/>
  <c r="G899" i="45"/>
  <c r="H407" i="45"/>
  <c r="G161" i="45"/>
  <c r="H79" i="45"/>
  <c r="F407" i="45"/>
  <c r="H161" i="45"/>
  <c r="H735" i="45"/>
  <c r="G571" i="45"/>
  <c r="G243" i="45"/>
  <c r="H653" i="45"/>
  <c r="F571" i="45"/>
  <c r="G79" i="45"/>
  <c r="G407" i="45"/>
  <c r="H243" i="45"/>
  <c r="F653" i="45"/>
  <c r="G325" i="45"/>
  <c r="F489" i="45"/>
  <c r="H899" i="45"/>
  <c r="H325" i="45"/>
  <c r="H571" i="45"/>
  <c r="G489" i="45"/>
  <c r="G735" i="45"/>
  <c r="H489" i="45"/>
  <c r="H817" i="45"/>
  <c r="G439" i="45"/>
  <c r="F603" i="45"/>
  <c r="H111" i="45"/>
  <c r="G603" i="45"/>
  <c r="H603" i="45"/>
  <c r="H439" i="45"/>
  <c r="H275" i="45"/>
  <c r="H685" i="45"/>
  <c r="F357" i="45"/>
  <c r="H521" i="45"/>
  <c r="G275" i="45"/>
  <c r="G29" i="45"/>
  <c r="H193" i="45"/>
  <c r="G685" i="45"/>
  <c r="G767" i="45"/>
  <c r="H357" i="45"/>
  <c r="G521" i="45"/>
  <c r="G193" i="45"/>
  <c r="G357" i="45"/>
  <c r="G849" i="45"/>
  <c r="H29" i="45"/>
  <c r="G111" i="45"/>
  <c r="F439" i="45"/>
  <c r="F521" i="45"/>
  <c r="H767" i="45"/>
  <c r="H849" i="45"/>
  <c r="F626" i="45"/>
  <c r="H216" i="45"/>
  <c r="H872" i="45"/>
  <c r="G790" i="45"/>
  <c r="H708" i="45"/>
  <c r="H462" i="45"/>
  <c r="G52" i="45"/>
  <c r="G462" i="45"/>
  <c r="G298" i="45"/>
  <c r="G708" i="45"/>
  <c r="H544" i="45"/>
  <c r="G872" i="45"/>
  <c r="H626" i="45"/>
  <c r="H790" i="45"/>
  <c r="G134" i="45"/>
  <c r="H298" i="45"/>
  <c r="G380" i="45"/>
  <c r="H380" i="45"/>
  <c r="H134" i="45"/>
  <c r="F380" i="45"/>
  <c r="F544" i="45"/>
  <c r="G216" i="45"/>
  <c r="G626" i="45"/>
  <c r="H52" i="45"/>
  <c r="G544" i="45"/>
  <c r="F462" i="45"/>
  <c r="H746" i="45"/>
  <c r="H828" i="45"/>
  <c r="G582" i="45"/>
  <c r="H8" i="45"/>
  <c r="G418" i="45"/>
  <c r="F418" i="45"/>
  <c r="G746" i="45"/>
  <c r="G8" i="45"/>
  <c r="F582" i="45"/>
  <c r="H254" i="45"/>
  <c r="G336" i="45"/>
  <c r="F336" i="45"/>
  <c r="G172" i="45"/>
  <c r="G664" i="45"/>
  <c r="H664" i="45"/>
  <c r="H172" i="45"/>
  <c r="H336" i="45"/>
  <c r="H582" i="45"/>
  <c r="G254" i="45"/>
  <c r="H418" i="45"/>
  <c r="G500" i="45"/>
  <c r="H90" i="45"/>
  <c r="H500" i="45"/>
  <c r="F500" i="45"/>
  <c r="G90" i="45"/>
  <c r="G828" i="45"/>
  <c r="H83" i="41"/>
  <c r="G43" i="41"/>
  <c r="G78" i="41"/>
  <c r="F518" i="45"/>
  <c r="F436" i="45"/>
  <c r="H26" i="45"/>
  <c r="H764" i="45"/>
  <c r="G108" i="45"/>
  <c r="G354" i="45"/>
  <c r="H354" i="45"/>
  <c r="H518" i="45"/>
  <c r="H846" i="45"/>
  <c r="G26" i="45"/>
  <c r="G682" i="45"/>
  <c r="G600" i="45"/>
  <c r="G846" i="45"/>
  <c r="G436" i="45"/>
  <c r="H108" i="45"/>
  <c r="G190" i="45"/>
  <c r="H682" i="45"/>
  <c r="H436" i="45"/>
  <c r="G518" i="45"/>
  <c r="F354" i="45"/>
  <c r="F600" i="45"/>
  <c r="G272" i="45"/>
  <c r="G764" i="45"/>
  <c r="H190" i="45"/>
  <c r="H600" i="45"/>
  <c r="H272" i="45"/>
  <c r="G473" i="45"/>
  <c r="G309" i="45"/>
  <c r="F473" i="45"/>
  <c r="H883" i="45"/>
  <c r="G227" i="45"/>
  <c r="H309" i="45"/>
  <c r="G555" i="45"/>
  <c r="H719" i="45"/>
  <c r="F637" i="45"/>
  <c r="H555" i="45"/>
  <c r="G637" i="45"/>
  <c r="H63" i="45"/>
  <c r="G801" i="45"/>
  <c r="H801" i="45"/>
  <c r="H637" i="45"/>
  <c r="G883" i="45"/>
  <c r="F391" i="45"/>
  <c r="H145" i="45"/>
  <c r="G145" i="45"/>
  <c r="H391" i="45"/>
  <c r="H227" i="45"/>
  <c r="F555" i="45"/>
  <c r="G719" i="45"/>
  <c r="G391" i="45"/>
  <c r="G63" i="45"/>
  <c r="H473" i="45"/>
  <c r="F508" i="45"/>
  <c r="G672" i="45"/>
  <c r="G754" i="45"/>
  <c r="H98" i="45"/>
  <c r="G98" i="45"/>
  <c r="H262" i="45"/>
  <c r="G180" i="45"/>
  <c r="F344" i="45"/>
  <c r="H426" i="45"/>
  <c r="H672" i="45"/>
  <c r="G590" i="45"/>
  <c r="G262" i="45"/>
  <c r="H508" i="45"/>
  <c r="H836" i="45"/>
  <c r="F590" i="45"/>
  <c r="H16" i="45"/>
  <c r="H590" i="45"/>
  <c r="G426" i="45"/>
  <c r="H344" i="45"/>
  <c r="G508" i="45"/>
  <c r="H180" i="45"/>
  <c r="H754" i="45"/>
  <c r="G836" i="45"/>
  <c r="G16" i="45"/>
  <c r="G344" i="45"/>
  <c r="F426" i="45"/>
  <c r="H792" i="45"/>
  <c r="F628" i="45"/>
  <c r="H218" i="45"/>
  <c r="H874" i="45"/>
  <c r="G54" i="45"/>
  <c r="H628" i="45"/>
  <c r="H710" i="45"/>
  <c r="H546" i="45"/>
  <c r="G710" i="45"/>
  <c r="H54" i="45"/>
  <c r="F464" i="45"/>
  <c r="G136" i="45"/>
  <c r="G546" i="45"/>
  <c r="H464" i="45"/>
  <c r="H300" i="45"/>
  <c r="G218" i="45"/>
  <c r="G464" i="45"/>
  <c r="F546" i="45"/>
  <c r="G874" i="45"/>
  <c r="F382" i="45"/>
  <c r="G382" i="45"/>
  <c r="G792" i="45"/>
  <c r="H382" i="45"/>
  <c r="H136" i="45"/>
  <c r="G628" i="45"/>
  <c r="G300" i="45"/>
  <c r="F93" i="41"/>
  <c r="G775" i="45"/>
  <c r="H447" i="45"/>
  <c r="H119" i="45"/>
  <c r="F611" i="45"/>
  <c r="H529" i="45"/>
  <c r="G611" i="45"/>
  <c r="H283" i="45"/>
  <c r="G857" i="45"/>
  <c r="G447" i="45"/>
  <c r="G119" i="45"/>
  <c r="G693" i="45"/>
  <c r="F365" i="45"/>
  <c r="G37" i="45"/>
  <c r="G201" i="45"/>
  <c r="H37" i="45"/>
  <c r="F447" i="45"/>
  <c r="H775" i="45"/>
  <c r="G365" i="45"/>
  <c r="G529" i="45"/>
  <c r="H857" i="45"/>
  <c r="F529" i="45"/>
  <c r="G283" i="45"/>
  <c r="H365" i="45"/>
  <c r="H611" i="45"/>
  <c r="H693" i="45"/>
  <c r="H201" i="45"/>
  <c r="G787" i="45"/>
  <c r="H49" i="45"/>
  <c r="F541" i="45"/>
  <c r="G869" i="45"/>
  <c r="H213" i="45"/>
  <c r="H541" i="45"/>
  <c r="H623" i="45"/>
  <c r="F623" i="45"/>
  <c r="H295" i="45"/>
  <c r="G49" i="45"/>
  <c r="H377" i="45"/>
  <c r="H869" i="45"/>
  <c r="G459" i="45"/>
  <c r="G131" i="45"/>
  <c r="G213" i="45"/>
  <c r="G623" i="45"/>
  <c r="F459" i="45"/>
  <c r="H705" i="45"/>
  <c r="H131" i="45"/>
  <c r="G377" i="45"/>
  <c r="F377" i="45"/>
  <c r="H459" i="45"/>
  <c r="H787" i="45"/>
  <c r="G705" i="45"/>
  <c r="G541" i="45"/>
  <c r="G295" i="45"/>
  <c r="G782" i="45"/>
  <c r="H454" i="45"/>
  <c r="G126" i="45"/>
  <c r="H618" i="45"/>
  <c r="H44" i="45"/>
  <c r="G700" i="45"/>
  <c r="H782" i="45"/>
  <c r="H208" i="45"/>
  <c r="F536" i="45"/>
  <c r="G44" i="45"/>
  <c r="H372" i="45"/>
  <c r="H290" i="45"/>
  <c r="G454" i="45"/>
  <c r="F618" i="45"/>
  <c r="G536" i="45"/>
  <c r="G290" i="45"/>
  <c r="F454" i="45"/>
  <c r="H700" i="45"/>
  <c r="F372" i="45"/>
  <c r="H126" i="45"/>
  <c r="G208" i="45"/>
  <c r="G864" i="45"/>
  <c r="H536" i="45"/>
  <c r="G618" i="45"/>
  <c r="H864" i="45"/>
  <c r="G372" i="45"/>
  <c r="G483" i="45"/>
  <c r="G893" i="45"/>
  <c r="H893" i="45"/>
  <c r="G319" i="45"/>
  <c r="F565" i="45"/>
  <c r="G237" i="45"/>
  <c r="F647" i="45"/>
  <c r="H483" i="45"/>
  <c r="G401" i="45"/>
  <c r="G155" i="45"/>
  <c r="H319" i="45"/>
  <c r="H155" i="45"/>
  <c r="H729" i="45"/>
  <c r="H401" i="45"/>
  <c r="F401" i="45"/>
  <c r="G565" i="45"/>
  <c r="H647" i="45"/>
  <c r="G647" i="45"/>
  <c r="G811" i="45"/>
  <c r="H811" i="45"/>
  <c r="H237" i="45"/>
  <c r="H73" i="45"/>
  <c r="G73" i="45"/>
  <c r="F483" i="45"/>
  <c r="H565" i="45"/>
  <c r="G729" i="45"/>
  <c r="F442" i="45"/>
  <c r="H442" i="45"/>
  <c r="H770" i="45"/>
  <c r="G278" i="45"/>
  <c r="H32" i="45"/>
  <c r="G606" i="45"/>
  <c r="G852" i="45"/>
  <c r="F360" i="45"/>
  <c r="G196" i="45"/>
  <c r="G32" i="45"/>
  <c r="H852" i="45"/>
  <c r="F524" i="45"/>
  <c r="G114" i="45"/>
  <c r="G688" i="45"/>
  <c r="H278" i="45"/>
  <c r="H114" i="45"/>
  <c r="H196" i="45"/>
  <c r="G360" i="45"/>
  <c r="G524" i="45"/>
  <c r="H606" i="45"/>
  <c r="F606" i="45"/>
  <c r="G442" i="45"/>
  <c r="H524" i="45"/>
  <c r="H360" i="45"/>
  <c r="G770" i="45"/>
  <c r="H688" i="45"/>
  <c r="H78" i="41"/>
  <c r="G273" i="45"/>
  <c r="G519" i="45"/>
  <c r="H437" i="45"/>
  <c r="G765" i="45"/>
  <c r="F519" i="45"/>
  <c r="H191" i="45"/>
  <c r="H519" i="45"/>
  <c r="G27" i="45"/>
  <c r="H847" i="45"/>
  <c r="F601" i="45"/>
  <c r="H601" i="45"/>
  <c r="H683" i="45"/>
  <c r="G847" i="45"/>
  <c r="F437" i="45"/>
  <c r="G355" i="45"/>
  <c r="G437" i="45"/>
  <c r="G191" i="45"/>
  <c r="H273" i="45"/>
  <c r="F355" i="45"/>
  <c r="H355" i="45"/>
  <c r="G683" i="45"/>
  <c r="H765" i="45"/>
  <c r="H109" i="45"/>
  <c r="H27" i="45"/>
  <c r="G109" i="45"/>
  <c r="G601" i="45"/>
  <c r="H881" i="45"/>
  <c r="G799" i="45"/>
  <c r="G61" i="45"/>
  <c r="G881" i="45"/>
  <c r="H389" i="45"/>
  <c r="H553" i="45"/>
  <c r="F389" i="45"/>
  <c r="H225" i="45"/>
  <c r="H143" i="45"/>
  <c r="H635" i="45"/>
  <c r="H307" i="45"/>
  <c r="F635" i="45"/>
  <c r="H471" i="45"/>
  <c r="G307" i="45"/>
  <c r="G225" i="45"/>
  <c r="H61" i="45"/>
  <c r="G717" i="45"/>
  <c r="H799" i="45"/>
  <c r="F471" i="45"/>
  <c r="G553" i="45"/>
  <c r="G635" i="45"/>
  <c r="G143" i="45"/>
  <c r="F553" i="45"/>
  <c r="G389" i="45"/>
  <c r="G471" i="45"/>
  <c r="H717" i="45"/>
  <c r="F68" i="41"/>
  <c r="H839" i="45"/>
  <c r="G511" i="45"/>
  <c r="F511" i="45"/>
  <c r="H757" i="45"/>
  <c r="G593" i="45"/>
  <c r="H265" i="45"/>
  <c r="G347" i="45"/>
  <c r="H511" i="45"/>
  <c r="G675" i="45"/>
  <c r="G757" i="45"/>
  <c r="F429" i="45"/>
  <c r="H429" i="45"/>
  <c r="G265" i="45"/>
  <c r="F347" i="45"/>
  <c r="H19" i="45"/>
  <c r="H183" i="45"/>
  <c r="G101" i="45"/>
  <c r="H675" i="45"/>
  <c r="G839" i="45"/>
  <c r="G183" i="45"/>
  <c r="H101" i="45"/>
  <c r="G19" i="45"/>
  <c r="H347" i="45"/>
  <c r="G429" i="45"/>
  <c r="H593" i="45"/>
  <c r="F593" i="45"/>
  <c r="H545" i="45"/>
  <c r="G873" i="45"/>
  <c r="G381" i="45"/>
  <c r="G545" i="45"/>
  <c r="H627" i="45"/>
  <c r="H299" i="45"/>
  <c r="H709" i="45"/>
  <c r="H791" i="45"/>
  <c r="G217" i="45"/>
  <c r="F381" i="45"/>
  <c r="F545" i="45"/>
  <c r="H135" i="45"/>
  <c r="G627" i="45"/>
  <c r="G299" i="45"/>
  <c r="G135" i="45"/>
  <c r="G463" i="45"/>
  <c r="F627" i="45"/>
  <c r="H217" i="45"/>
  <c r="H463" i="45"/>
  <c r="H873" i="45"/>
  <c r="F463" i="45"/>
  <c r="H381" i="45"/>
  <c r="G791" i="45"/>
  <c r="G53" i="45"/>
  <c r="H53" i="45"/>
  <c r="G709" i="45"/>
  <c r="G574" i="45"/>
  <c r="F656" i="45"/>
  <c r="H328" i="45"/>
  <c r="G82" i="45"/>
  <c r="G902" i="45"/>
  <c r="H246" i="45"/>
  <c r="G164" i="45"/>
  <c r="G656" i="45"/>
  <c r="G820" i="45"/>
  <c r="G410" i="45"/>
  <c r="H492" i="45"/>
  <c r="H164" i="45"/>
  <c r="H82" i="45"/>
  <c r="G246" i="45"/>
  <c r="G492" i="45"/>
  <c r="H656" i="45"/>
  <c r="F492" i="45"/>
  <c r="F410" i="45"/>
  <c r="H574" i="45"/>
  <c r="H820" i="45"/>
  <c r="F574" i="45"/>
  <c r="H738" i="45"/>
  <c r="H902" i="45"/>
  <c r="G328" i="45"/>
  <c r="G738" i="45"/>
  <c r="H410" i="45"/>
  <c r="H118" i="45"/>
  <c r="H200" i="45"/>
  <c r="F610" i="45"/>
  <c r="G610" i="45"/>
  <c r="H446" i="45"/>
  <c r="G528" i="45"/>
  <c r="G36" i="45"/>
  <c r="G364" i="45"/>
  <c r="H856" i="45"/>
  <c r="H364" i="45"/>
  <c r="H528" i="45"/>
  <c r="H692" i="45"/>
  <c r="F528" i="45"/>
  <c r="H282" i="45"/>
  <c r="G692" i="45"/>
  <c r="G446" i="45"/>
  <c r="H774" i="45"/>
  <c r="G200" i="45"/>
  <c r="G282" i="45"/>
  <c r="G774" i="45"/>
  <c r="H610" i="45"/>
  <c r="F446" i="45"/>
  <c r="H36" i="45"/>
  <c r="G118" i="45"/>
  <c r="G856" i="45"/>
  <c r="F364" i="45"/>
  <c r="F456" i="45"/>
  <c r="H374" i="45"/>
  <c r="F538" i="45"/>
  <c r="G620" i="45"/>
  <c r="H210" i="45"/>
  <c r="G866" i="45"/>
  <c r="H866" i="45"/>
  <c r="G702" i="45"/>
  <c r="G784" i="45"/>
  <c r="G128" i="45"/>
  <c r="G292" i="45"/>
  <c r="G374" i="45"/>
  <c r="H292" i="45"/>
  <c r="H702" i="45"/>
  <c r="F374" i="45"/>
  <c r="H128" i="45"/>
  <c r="H784" i="45"/>
  <c r="G538" i="45"/>
  <c r="H456" i="45"/>
  <c r="H620" i="45"/>
  <c r="H46" i="45"/>
  <c r="G456" i="45"/>
  <c r="H538" i="45"/>
  <c r="F620" i="45"/>
  <c r="G46" i="45"/>
  <c r="G210" i="45"/>
  <c r="G535" i="45"/>
  <c r="H617" i="45"/>
  <c r="F617" i="45"/>
  <c r="H535" i="45"/>
  <c r="H781" i="45"/>
  <c r="H125" i="45"/>
  <c r="G289" i="45"/>
  <c r="G125" i="45"/>
  <c r="H371" i="45"/>
  <c r="H863" i="45"/>
  <c r="G371" i="45"/>
  <c r="G43" i="45"/>
  <c r="F371" i="45"/>
  <c r="H43" i="45"/>
  <c r="G453" i="45"/>
  <c r="G207" i="45"/>
  <c r="H207" i="45"/>
  <c r="H453" i="45"/>
  <c r="G617" i="45"/>
  <c r="F535" i="45"/>
  <c r="G863" i="45"/>
  <c r="G699" i="45"/>
  <c r="H289" i="45"/>
  <c r="F453" i="45"/>
  <c r="H699" i="45"/>
  <c r="G781" i="45"/>
  <c r="F424" i="45"/>
  <c r="H752" i="45"/>
  <c r="H424" i="45"/>
  <c r="G506" i="45"/>
  <c r="G670" i="45"/>
  <c r="F506" i="45"/>
  <c r="G752" i="45"/>
  <c r="F588" i="45"/>
  <c r="H506" i="45"/>
  <c r="G342" i="45"/>
  <c r="H670" i="45"/>
  <c r="G14" i="45"/>
  <c r="G424" i="45"/>
  <c r="G178" i="45"/>
  <c r="H588" i="45"/>
  <c r="H260" i="45"/>
  <c r="F342" i="45"/>
  <c r="H96" i="45"/>
  <c r="G96" i="45"/>
  <c r="G588" i="45"/>
  <c r="H178" i="45"/>
  <c r="G834" i="45"/>
  <c r="H342" i="45"/>
  <c r="H14" i="45"/>
  <c r="G260" i="45"/>
  <c r="H834" i="45"/>
  <c r="G171" i="45"/>
  <c r="H745" i="45"/>
  <c r="F335" i="45"/>
  <c r="H253" i="45"/>
  <c r="G663" i="45"/>
  <c r="G417" i="45"/>
  <c r="G335" i="45"/>
  <c r="H335" i="45"/>
  <c r="H417" i="45"/>
  <c r="H663" i="45"/>
  <c r="H827" i="45"/>
  <c r="G745" i="45"/>
  <c r="H89" i="45"/>
  <c r="H7" i="45"/>
  <c r="G89" i="45"/>
  <c r="G499" i="45"/>
  <c r="H581" i="45"/>
  <c r="G581" i="45"/>
  <c r="G7" i="45"/>
  <c r="G827" i="45"/>
  <c r="H171" i="45"/>
  <c r="F417" i="45"/>
  <c r="F499" i="45"/>
  <c r="H499" i="45"/>
  <c r="F581" i="45"/>
  <c r="G253" i="45"/>
  <c r="G451" i="45"/>
  <c r="G123" i="45"/>
  <c r="G697" i="45"/>
  <c r="F451" i="45"/>
  <c r="H615" i="45"/>
  <c r="H369" i="45"/>
  <c r="G205" i="45"/>
  <c r="H533" i="45"/>
  <c r="H451" i="45"/>
  <c r="G861" i="45"/>
  <c r="H697" i="45"/>
  <c r="G615" i="45"/>
  <c r="G41" i="45"/>
  <c r="G779" i="45"/>
  <c r="H41" i="45"/>
  <c r="G533" i="45"/>
  <c r="H861" i="45"/>
  <c r="F615" i="45"/>
  <c r="G369" i="45"/>
  <c r="F533" i="45"/>
  <c r="F369" i="45"/>
  <c r="H205" i="45"/>
  <c r="H123" i="45"/>
  <c r="G287" i="45"/>
  <c r="H287" i="45"/>
  <c r="H779" i="45"/>
  <c r="H585" i="45"/>
  <c r="H257" i="45"/>
  <c r="G667" i="45"/>
  <c r="G421" i="45"/>
  <c r="H667" i="45"/>
  <c r="G11" i="45"/>
  <c r="H11" i="45"/>
  <c r="G175" i="45"/>
  <c r="H421" i="45"/>
  <c r="H831" i="45"/>
  <c r="G831" i="45"/>
  <c r="H339" i="45"/>
  <c r="G93" i="45"/>
  <c r="F585" i="45"/>
  <c r="H749" i="45"/>
  <c r="F421" i="45"/>
  <c r="G257" i="45"/>
  <c r="H175" i="45"/>
  <c r="F503" i="45"/>
  <c r="G749" i="45"/>
  <c r="F339" i="45"/>
  <c r="H503" i="45"/>
  <c r="H93" i="45"/>
  <c r="G339" i="45"/>
  <c r="G503" i="45"/>
  <c r="G585" i="45"/>
  <c r="H862" i="45"/>
  <c r="G616" i="45"/>
  <c r="H534" i="45"/>
  <c r="H698" i="45"/>
  <c r="G124" i="45"/>
  <c r="G534" i="45"/>
  <c r="G42" i="45"/>
  <c r="F616" i="45"/>
  <c r="F370" i="45"/>
  <c r="G206" i="45"/>
  <c r="F534" i="45"/>
  <c r="H452" i="45"/>
  <c r="G698" i="45"/>
  <c r="G452" i="45"/>
  <c r="H288" i="45"/>
  <c r="H206" i="45"/>
  <c r="G370" i="45"/>
  <c r="H42" i="45"/>
  <c r="H370" i="45"/>
  <c r="H780" i="45"/>
  <c r="H616" i="45"/>
  <c r="G780" i="45"/>
  <c r="G862" i="45"/>
  <c r="F452" i="45"/>
  <c r="G288" i="45"/>
  <c r="H124" i="45"/>
  <c r="F520" i="45"/>
  <c r="G110" i="45"/>
  <c r="G28" i="45"/>
  <c r="H274" i="45"/>
  <c r="H684" i="45"/>
  <c r="G520" i="45"/>
  <c r="H110" i="45"/>
  <c r="H192" i="45"/>
  <c r="G274" i="45"/>
  <c r="H602" i="45"/>
  <c r="G684" i="45"/>
  <c r="H438" i="45"/>
  <c r="H356" i="45"/>
  <c r="F438" i="45"/>
  <c r="F602" i="45"/>
  <c r="G602" i="45"/>
  <c r="F356" i="45"/>
  <c r="H848" i="45"/>
  <c r="G192" i="45"/>
  <c r="G848" i="45"/>
  <c r="H28" i="45"/>
  <c r="G438" i="45"/>
  <c r="G766" i="45"/>
  <c r="H766" i="45"/>
  <c r="H520" i="45"/>
  <c r="G356" i="45"/>
  <c r="G466" i="45"/>
  <c r="H548" i="45"/>
  <c r="F630" i="45"/>
  <c r="G548" i="45"/>
  <c r="H302" i="45"/>
  <c r="H466" i="45"/>
  <c r="H384" i="45"/>
  <c r="G138" i="45"/>
  <c r="G56" i="45"/>
  <c r="H220" i="45"/>
  <c r="F466" i="45"/>
  <c r="H712" i="45"/>
  <c r="G712" i="45"/>
  <c r="G220" i="45"/>
  <c r="G876" i="45"/>
  <c r="G794" i="45"/>
  <c r="F384" i="45"/>
  <c r="H794" i="45"/>
  <c r="F548" i="45"/>
  <c r="H56" i="45"/>
  <c r="G302" i="45"/>
  <c r="H138" i="45"/>
  <c r="H630" i="45"/>
  <c r="G630" i="45"/>
  <c r="H876" i="45"/>
  <c r="G384" i="45"/>
  <c r="H800" i="45"/>
  <c r="G144" i="45"/>
  <c r="H882" i="45"/>
  <c r="H144" i="45"/>
  <c r="H554" i="45"/>
  <c r="H390" i="45"/>
  <c r="G390" i="45"/>
  <c r="G308" i="45"/>
  <c r="H636" i="45"/>
  <c r="H226" i="45"/>
  <c r="G718" i="45"/>
  <c r="F390" i="45"/>
  <c r="H718" i="45"/>
  <c r="G472" i="45"/>
  <c r="G226" i="45"/>
  <c r="G882" i="45"/>
  <c r="G636" i="45"/>
  <c r="H62" i="45"/>
  <c r="H308" i="45"/>
  <c r="G800" i="45"/>
  <c r="F636" i="45"/>
  <c r="F472" i="45"/>
  <c r="F554" i="45"/>
  <c r="G554" i="45"/>
  <c r="H472" i="45"/>
  <c r="G62" i="45"/>
  <c r="F563" i="45"/>
  <c r="H317" i="45"/>
  <c r="G481" i="45"/>
  <c r="G809" i="45"/>
  <c r="G727" i="45"/>
  <c r="H153" i="45"/>
  <c r="H235" i="45"/>
  <c r="G153" i="45"/>
  <c r="F481" i="45"/>
  <c r="G317" i="45"/>
  <c r="G563" i="45"/>
  <c r="H481" i="45"/>
  <c r="H71" i="45"/>
  <c r="H809" i="45"/>
  <c r="H727" i="45"/>
  <c r="G891" i="45"/>
  <c r="H645" i="45"/>
  <c r="F645" i="45"/>
  <c r="F399" i="45"/>
  <c r="G399" i="45"/>
  <c r="H399" i="45"/>
  <c r="H563" i="45"/>
  <c r="G645" i="45"/>
  <c r="H891" i="45"/>
  <c r="G71" i="45"/>
  <c r="G235" i="45"/>
  <c r="F396" i="45"/>
  <c r="H232" i="45"/>
  <c r="G724" i="45"/>
  <c r="F478" i="45"/>
  <c r="H68" i="45"/>
  <c r="G560" i="45"/>
  <c r="H478" i="45"/>
  <c r="H806" i="45"/>
  <c r="G314" i="45"/>
  <c r="G396" i="45"/>
  <c r="G806" i="45"/>
  <c r="F560" i="45"/>
  <c r="G642" i="45"/>
  <c r="G478" i="45"/>
  <c r="F642" i="45"/>
  <c r="H150" i="45"/>
  <c r="G150" i="45"/>
  <c r="G232" i="45"/>
  <c r="H314" i="45"/>
  <c r="H642" i="45"/>
  <c r="H888" i="45"/>
  <c r="G888" i="45"/>
  <c r="H724" i="45"/>
  <c r="H396" i="45"/>
  <c r="H560" i="45"/>
  <c r="G68" i="45"/>
  <c r="G720" i="45"/>
  <c r="H556" i="45"/>
  <c r="G474" i="45"/>
  <c r="G638" i="45"/>
  <c r="G146" i="45"/>
  <c r="G392" i="45"/>
  <c r="H146" i="45"/>
  <c r="H720" i="45"/>
  <c r="G884" i="45"/>
  <c r="H802" i="45"/>
  <c r="H474" i="45"/>
  <c r="F392" i="45"/>
  <c r="F474" i="45"/>
  <c r="G64" i="45"/>
  <c r="H228" i="45"/>
  <c r="G556" i="45"/>
  <c r="H310" i="45"/>
  <c r="H392" i="45"/>
  <c r="H884" i="45"/>
  <c r="H64" i="45"/>
  <c r="G802" i="45"/>
  <c r="F556" i="45"/>
  <c r="H638" i="45"/>
  <c r="G310" i="45"/>
  <c r="F638" i="45"/>
  <c r="G228" i="45"/>
  <c r="H263" i="45"/>
  <c r="G755" i="45"/>
  <c r="H427" i="45"/>
  <c r="G427" i="45"/>
  <c r="F509" i="45"/>
  <c r="H99" i="45"/>
  <c r="G181" i="45"/>
  <c r="G509" i="45"/>
  <c r="F345" i="45"/>
  <c r="H755" i="45"/>
  <c r="H673" i="45"/>
  <c r="H345" i="45"/>
  <c r="G17" i="45"/>
  <c r="F427" i="45"/>
  <c r="G673" i="45"/>
  <c r="G345" i="45"/>
  <c r="G263" i="45"/>
  <c r="H591" i="45"/>
  <c r="H17" i="45"/>
  <c r="G591" i="45"/>
  <c r="G837" i="45"/>
  <c r="G99" i="45"/>
  <c r="H837" i="45"/>
  <c r="H509" i="45"/>
  <c r="H181" i="45"/>
  <c r="F591" i="45"/>
  <c r="H165" i="45"/>
  <c r="F493" i="45"/>
  <c r="H247" i="45"/>
  <c r="F657" i="45"/>
  <c r="H821" i="45"/>
  <c r="G83" i="45"/>
  <c r="H493" i="45"/>
  <c r="G411" i="45"/>
  <c r="H739" i="45"/>
  <c r="G247" i="45"/>
  <c r="F575" i="45"/>
  <c r="G329" i="45"/>
  <c r="F411" i="45"/>
  <c r="G903" i="45"/>
  <c r="G493" i="45"/>
  <c r="G165" i="45"/>
  <c r="G821" i="45"/>
  <c r="H329" i="45"/>
  <c r="G739" i="45"/>
  <c r="H657" i="45"/>
  <c r="H411" i="45"/>
  <c r="H83" i="45"/>
  <c r="G657" i="45"/>
  <c r="G575" i="45"/>
  <c r="H903" i="45"/>
  <c r="H575" i="45"/>
  <c r="G449" i="45"/>
  <c r="F613" i="45"/>
  <c r="G285" i="45"/>
  <c r="G777" i="45"/>
  <c r="F531" i="45"/>
  <c r="G203" i="45"/>
  <c r="H285" i="45"/>
  <c r="G613" i="45"/>
  <c r="G531" i="45"/>
  <c r="G121" i="45"/>
  <c r="F367" i="45"/>
  <c r="H777" i="45"/>
  <c r="H203" i="45"/>
  <c r="H449" i="45"/>
  <c r="G859" i="45"/>
  <c r="G367" i="45"/>
  <c r="G39" i="45"/>
  <c r="H859" i="45"/>
  <c r="H613" i="45"/>
  <c r="H695" i="45"/>
  <c r="G695" i="45"/>
  <c r="H531" i="45"/>
  <c r="H367" i="45"/>
  <c r="F449" i="45"/>
  <c r="H39" i="45"/>
  <c r="H121" i="45"/>
  <c r="H622" i="45"/>
  <c r="G704" i="45"/>
  <c r="F458" i="45"/>
  <c r="H868" i="45"/>
  <c r="F622" i="45"/>
  <c r="G786" i="45"/>
  <c r="F376" i="45"/>
  <c r="F540" i="45"/>
  <c r="H130" i="45"/>
  <c r="G48" i="45"/>
  <c r="G294" i="45"/>
  <c r="G212" i="45"/>
  <c r="H212" i="45"/>
  <c r="G376" i="45"/>
  <c r="G540" i="45"/>
  <c r="G622" i="45"/>
  <c r="H294" i="45"/>
  <c r="H48" i="45"/>
  <c r="H786" i="45"/>
  <c r="G868" i="45"/>
  <c r="G130" i="45"/>
  <c r="H704" i="45"/>
  <c r="G458" i="45"/>
  <c r="H376" i="45"/>
  <c r="H458" i="45"/>
  <c r="H540" i="45"/>
  <c r="H785" i="45"/>
  <c r="H457" i="45"/>
  <c r="G293" i="45"/>
  <c r="H211" i="45"/>
  <c r="H47" i="45"/>
  <c r="H375" i="45"/>
  <c r="G785" i="45"/>
  <c r="G867" i="45"/>
  <c r="F621" i="45"/>
  <c r="H621" i="45"/>
  <c r="G47" i="45"/>
  <c r="G375" i="45"/>
  <c r="G129" i="45"/>
  <c r="H703" i="45"/>
  <c r="H867" i="45"/>
  <c r="G539" i="45"/>
  <c r="G703" i="45"/>
  <c r="F375" i="45"/>
  <c r="H293" i="45"/>
  <c r="H539" i="45"/>
  <c r="F539" i="45"/>
  <c r="G457" i="45"/>
  <c r="H129" i="45"/>
  <c r="G211" i="45"/>
  <c r="F457" i="45"/>
  <c r="G621" i="45"/>
  <c r="G154" i="45"/>
  <c r="H482" i="45"/>
  <c r="F482" i="45"/>
  <c r="H72" i="45"/>
  <c r="G318" i="45"/>
  <c r="H400" i="45"/>
  <c r="G236" i="45"/>
  <c r="F400" i="45"/>
  <c r="G646" i="45"/>
  <c r="G400" i="45"/>
  <c r="H646" i="45"/>
  <c r="H154" i="45"/>
  <c r="H728" i="45"/>
  <c r="H892" i="45"/>
  <c r="H810" i="45"/>
  <c r="H236" i="45"/>
  <c r="G564" i="45"/>
  <c r="G810" i="45"/>
  <c r="H564" i="45"/>
  <c r="F564" i="45"/>
  <c r="G482" i="45"/>
  <c r="G892" i="45"/>
  <c r="G72" i="45"/>
  <c r="H318" i="45"/>
  <c r="F646" i="45"/>
  <c r="G728" i="45"/>
  <c r="F525" i="45"/>
  <c r="G197" i="45"/>
  <c r="H607" i="45"/>
  <c r="H279" i="45"/>
  <c r="G115" i="45"/>
  <c r="F607" i="45"/>
  <c r="H525" i="45"/>
  <c r="F443" i="45"/>
  <c r="H853" i="45"/>
  <c r="G443" i="45"/>
  <c r="G361" i="45"/>
  <c r="G33" i="45"/>
  <c r="G771" i="45"/>
  <c r="H771" i="45"/>
  <c r="H361" i="45"/>
  <c r="G607" i="45"/>
  <c r="G279" i="45"/>
  <c r="G689" i="45"/>
  <c r="F361" i="45"/>
  <c r="G853" i="45"/>
  <c r="H443" i="45"/>
  <c r="H197" i="45"/>
  <c r="H33" i="45"/>
  <c r="H115" i="45"/>
  <c r="H689" i="45"/>
  <c r="G525" i="45"/>
  <c r="H723" i="45"/>
  <c r="H805" i="45"/>
  <c r="G395" i="45"/>
  <c r="G67" i="45"/>
  <c r="G313" i="45"/>
  <c r="G887" i="45"/>
  <c r="H67" i="45"/>
  <c r="G477" i="45"/>
  <c r="H477" i="45"/>
  <c r="G805" i="45"/>
  <c r="F559" i="45"/>
  <c r="G723" i="45"/>
  <c r="H559" i="45"/>
  <c r="H313" i="45"/>
  <c r="G231" i="45"/>
  <c r="H641" i="45"/>
  <c r="G559" i="45"/>
  <c r="G149" i="45"/>
  <c r="H149" i="45"/>
  <c r="G641" i="45"/>
  <c r="H231" i="45"/>
  <c r="F477" i="45"/>
  <c r="F395" i="45"/>
  <c r="F641" i="45"/>
  <c r="H887" i="45"/>
  <c r="H395" i="45"/>
  <c r="G185" i="45"/>
  <c r="H103" i="45"/>
  <c r="H595" i="45"/>
  <c r="G841" i="45"/>
  <c r="H267" i="45"/>
  <c r="G349" i="45"/>
  <c r="G595" i="45"/>
  <c r="H513" i="45"/>
  <c r="G677" i="45"/>
  <c r="G103" i="45"/>
  <c r="H841" i="45"/>
  <c r="G267" i="45"/>
  <c r="F595" i="45"/>
  <c r="F431" i="45"/>
  <c r="F349" i="45"/>
  <c r="H431" i="45"/>
  <c r="H677" i="45"/>
  <c r="H185" i="45"/>
  <c r="H759" i="45"/>
  <c r="H349" i="45"/>
  <c r="G21" i="45"/>
  <c r="G513" i="45"/>
  <c r="G431" i="45"/>
  <c r="H21" i="45"/>
  <c r="F513" i="45"/>
  <c r="G759" i="45"/>
  <c r="G797" i="45"/>
  <c r="H223" i="45"/>
  <c r="H305" i="45"/>
  <c r="H551" i="45"/>
  <c r="H797" i="45"/>
  <c r="F469" i="45"/>
  <c r="H879" i="45"/>
  <c r="H715" i="45"/>
  <c r="F633" i="45"/>
  <c r="H141" i="45"/>
  <c r="G387" i="45"/>
  <c r="G59" i="45"/>
  <c r="F387" i="45"/>
  <c r="G879" i="45"/>
  <c r="H387" i="45"/>
  <c r="H59" i="45"/>
  <c r="G715" i="45"/>
  <c r="G469" i="45"/>
  <c r="G223" i="45"/>
  <c r="F551" i="45"/>
  <c r="G305" i="45"/>
  <c r="G141" i="45"/>
  <c r="G551" i="45"/>
  <c r="G633" i="45"/>
  <c r="H469" i="45"/>
  <c r="H633" i="45"/>
  <c r="H409" i="45"/>
  <c r="H819" i="45"/>
  <c r="F409" i="45"/>
  <c r="H573" i="45"/>
  <c r="G81" i="45"/>
  <c r="G901" i="45"/>
  <c r="G245" i="45"/>
  <c r="H737" i="45"/>
  <c r="G819" i="45"/>
  <c r="G409" i="45"/>
  <c r="H245" i="45"/>
  <c r="G573" i="45"/>
  <c r="G655" i="45"/>
  <c r="F491" i="45"/>
  <c r="H655" i="45"/>
  <c r="F655" i="45"/>
  <c r="G327" i="45"/>
  <c r="G491" i="45"/>
  <c r="F573" i="45"/>
  <c r="H81" i="45"/>
  <c r="H327" i="45"/>
  <c r="G163" i="45"/>
  <c r="H901" i="45"/>
  <c r="H163" i="45"/>
  <c r="H491" i="45"/>
  <c r="G737" i="45"/>
  <c r="F88" i="41"/>
  <c r="G694" i="45"/>
  <c r="H776" i="45"/>
  <c r="H38" i="45"/>
  <c r="H858" i="45"/>
  <c r="G366" i="45"/>
  <c r="G612" i="45"/>
  <c r="G530" i="45"/>
  <c r="H694" i="45"/>
  <c r="G202" i="45"/>
  <c r="F366" i="45"/>
  <c r="H202" i="45"/>
  <c r="H120" i="45"/>
  <c r="H448" i="45"/>
  <c r="G448" i="45"/>
  <c r="H284" i="45"/>
  <c r="G776" i="45"/>
  <c r="G858" i="45"/>
  <c r="G38" i="45"/>
  <c r="F612" i="45"/>
  <c r="F448" i="45"/>
  <c r="H366" i="45"/>
  <c r="H530" i="45"/>
  <c r="H612" i="45"/>
  <c r="G120" i="45"/>
  <c r="G284" i="45"/>
  <c r="F530" i="45"/>
  <c r="H707" i="45"/>
  <c r="H133" i="45"/>
  <c r="F625" i="45"/>
  <c r="H51" i="45"/>
  <c r="G789" i="45"/>
  <c r="H297" i="45"/>
  <c r="H379" i="45"/>
  <c r="F379" i="45"/>
  <c r="G543" i="45"/>
  <c r="G133" i="45"/>
  <c r="G379" i="45"/>
  <c r="G297" i="45"/>
  <c r="H543" i="45"/>
  <c r="G871" i="45"/>
  <c r="H871" i="45"/>
  <c r="G51" i="45"/>
  <c r="H215" i="45"/>
  <c r="G215" i="45"/>
  <c r="H625" i="45"/>
  <c r="G625" i="45"/>
  <c r="H461" i="45"/>
  <c r="G707" i="45"/>
  <c r="H789" i="45"/>
  <c r="F543" i="45"/>
  <c r="F461" i="45"/>
  <c r="G461" i="45"/>
  <c r="H268" i="45"/>
  <c r="G760" i="45"/>
  <c r="G104" i="45"/>
  <c r="F596" i="45"/>
  <c r="H760" i="45"/>
  <c r="H596" i="45"/>
  <c r="F432" i="45"/>
  <c r="G350" i="45"/>
  <c r="H186" i="45"/>
  <c r="F514" i="45"/>
  <c r="F350" i="45"/>
  <c r="H432" i="45"/>
  <c r="H678" i="45"/>
  <c r="G22" i="45"/>
  <c r="H104" i="45"/>
  <c r="G186" i="45"/>
  <c r="G842" i="45"/>
  <c r="G678" i="45"/>
  <c r="H514" i="45"/>
  <c r="H22" i="45"/>
  <c r="G596" i="45"/>
  <c r="G268" i="45"/>
  <c r="G514" i="45"/>
  <c r="H350" i="45"/>
  <c r="G432" i="45"/>
  <c r="H842" i="45"/>
  <c r="G113" i="45"/>
  <c r="F441" i="45"/>
  <c r="G31" i="45"/>
  <c r="F359" i="45"/>
  <c r="H441" i="45"/>
  <c r="H113" i="45"/>
  <c r="G359" i="45"/>
  <c r="G687" i="45"/>
  <c r="G277" i="45"/>
  <c r="G523" i="45"/>
  <c r="H687" i="45"/>
  <c r="G441" i="45"/>
  <c r="H31" i="45"/>
  <c r="F523" i="45"/>
  <c r="G769" i="45"/>
  <c r="H605" i="45"/>
  <c r="F605" i="45"/>
  <c r="H769" i="45"/>
  <c r="H195" i="45"/>
  <c r="H277" i="45"/>
  <c r="G195" i="45"/>
  <c r="H523" i="45"/>
  <c r="H359" i="45"/>
  <c r="H851" i="45"/>
  <c r="G605" i="45"/>
  <c r="G851" i="45"/>
  <c r="G484" i="45"/>
  <c r="H74" i="45"/>
  <c r="G320" i="45"/>
  <c r="G238" i="45"/>
  <c r="G812" i="45"/>
  <c r="H238" i="45"/>
  <c r="F648" i="45"/>
  <c r="H156" i="45"/>
  <c r="G648" i="45"/>
  <c r="F402" i="45"/>
  <c r="H566" i="45"/>
  <c r="G156" i="45"/>
  <c r="H730" i="45"/>
  <c r="H484" i="45"/>
  <c r="G402" i="45"/>
  <c r="H320" i="45"/>
  <c r="G74" i="45"/>
  <c r="G566" i="45"/>
  <c r="G894" i="45"/>
  <c r="H812" i="45"/>
  <c r="F566" i="45"/>
  <c r="F484" i="45"/>
  <c r="H894" i="45"/>
  <c r="H402" i="45"/>
  <c r="H648" i="45"/>
  <c r="G730" i="45"/>
  <c r="H116" i="45"/>
  <c r="H690" i="45"/>
  <c r="G772" i="45"/>
  <c r="G854" i="45"/>
  <c r="H526" i="45"/>
  <c r="G608" i="45"/>
  <c r="H444" i="45"/>
  <c r="G690" i="45"/>
  <c r="H608" i="45"/>
  <c r="F526" i="45"/>
  <c r="G526" i="45"/>
  <c r="H34" i="45"/>
  <c r="G198" i="45"/>
  <c r="H854" i="45"/>
  <c r="H772" i="45"/>
  <c r="H198" i="45"/>
  <c r="G116" i="45"/>
  <c r="G34" i="45"/>
  <c r="G280" i="45"/>
  <c r="G362" i="45"/>
  <c r="F362" i="45"/>
  <c r="H362" i="45"/>
  <c r="F444" i="45"/>
  <c r="F608" i="45"/>
  <c r="G444" i="45"/>
  <c r="H280" i="45"/>
  <c r="G66" i="45"/>
  <c r="G804" i="45"/>
  <c r="F394" i="45"/>
  <c r="H148" i="45"/>
  <c r="H476" i="45"/>
  <c r="G886" i="45"/>
  <c r="H312" i="45"/>
  <c r="H66" i="45"/>
  <c r="G476" i="45"/>
  <c r="G558" i="45"/>
  <c r="H394" i="45"/>
  <c r="F640" i="45"/>
  <c r="H804" i="45"/>
  <c r="H722" i="45"/>
  <c r="G312" i="45"/>
  <c r="F558" i="45"/>
  <c r="H640" i="45"/>
  <c r="G230" i="45"/>
  <c r="G722" i="45"/>
  <c r="H558" i="45"/>
  <c r="G148" i="45"/>
  <c r="F476" i="45"/>
  <c r="G394" i="45"/>
  <c r="G640" i="45"/>
  <c r="H230" i="45"/>
  <c r="H886" i="45"/>
  <c r="G73" i="41"/>
  <c r="H597" i="45"/>
  <c r="H105" i="45"/>
  <c r="G187" i="45"/>
  <c r="G761" i="45"/>
  <c r="G105" i="45"/>
  <c r="G515" i="45"/>
  <c r="F351" i="45"/>
  <c r="G433" i="45"/>
  <c r="H187" i="45"/>
  <c r="F597" i="45"/>
  <c r="H515" i="45"/>
  <c r="H679" i="45"/>
  <c r="F515" i="45"/>
  <c r="H23" i="45"/>
  <c r="G351" i="45"/>
  <c r="G679" i="45"/>
  <c r="H761" i="45"/>
  <c r="H351" i="45"/>
  <c r="H433" i="45"/>
  <c r="H843" i="45"/>
  <c r="G23" i="45"/>
  <c r="G843" i="45"/>
  <c r="F433" i="45"/>
  <c r="G597" i="45"/>
  <c r="H269" i="45"/>
  <c r="G269" i="45"/>
  <c r="H632" i="45"/>
  <c r="G386" i="45"/>
  <c r="G796" i="45"/>
  <c r="H222" i="45"/>
  <c r="G550" i="45"/>
  <c r="H140" i="45"/>
  <c r="F550" i="45"/>
  <c r="G304" i="45"/>
  <c r="G632" i="45"/>
  <c r="H468" i="45"/>
  <c r="H58" i="45"/>
  <c r="G878" i="45"/>
  <c r="F386" i="45"/>
  <c r="H550" i="45"/>
  <c r="F468" i="45"/>
  <c r="H304" i="45"/>
  <c r="G140" i="45"/>
  <c r="H386" i="45"/>
  <c r="G714" i="45"/>
  <c r="H878" i="45"/>
  <c r="G222" i="45"/>
  <c r="G58" i="45"/>
  <c r="F632" i="45"/>
  <c r="H714" i="45"/>
  <c r="H796" i="45"/>
  <c r="G468" i="45"/>
  <c r="F63" i="41"/>
  <c r="H494" i="45"/>
  <c r="H84" i="45"/>
  <c r="H248" i="45"/>
  <c r="G740" i="45"/>
  <c r="F576" i="45"/>
  <c r="H166" i="45"/>
  <c r="G166" i="45"/>
  <c r="H822" i="45"/>
  <c r="G904" i="45"/>
  <c r="H904" i="45"/>
  <c r="H412" i="45"/>
  <c r="F494" i="45"/>
  <c r="G248" i="45"/>
  <c r="H330" i="45"/>
  <c r="G822" i="45"/>
  <c r="H576" i="45"/>
  <c r="G84" i="45"/>
  <c r="F658" i="45"/>
  <c r="G330" i="45"/>
  <c r="H658" i="45"/>
  <c r="G576" i="45"/>
  <c r="G494" i="45"/>
  <c r="F412" i="45"/>
  <c r="G412" i="45"/>
  <c r="H740" i="45"/>
  <c r="G658" i="45"/>
  <c r="F406" i="45"/>
  <c r="G898" i="45"/>
  <c r="H816" i="45"/>
  <c r="H652" i="45"/>
  <c r="H406" i="45"/>
  <c r="H570" i="45"/>
  <c r="G324" i="45"/>
  <c r="G242" i="45"/>
  <c r="G78" i="45"/>
  <c r="G406" i="45"/>
  <c r="G734" i="45"/>
  <c r="H242" i="45"/>
  <c r="F652" i="45"/>
  <c r="F488" i="45"/>
  <c r="H734" i="45"/>
  <c r="G816" i="45"/>
  <c r="H78" i="45"/>
  <c r="G488" i="45"/>
  <c r="H160" i="45"/>
  <c r="H324" i="45"/>
  <c r="G652" i="45"/>
  <c r="H898" i="45"/>
  <c r="H488" i="45"/>
  <c r="G160" i="45"/>
  <c r="G570" i="45"/>
  <c r="F570" i="45"/>
  <c r="G259" i="45"/>
  <c r="G423" i="45"/>
  <c r="F341" i="45"/>
  <c r="G341" i="45"/>
  <c r="H833" i="45"/>
  <c r="F587" i="45"/>
  <c r="H751" i="45"/>
  <c r="G669" i="45"/>
  <c r="H505" i="45"/>
  <c r="H587" i="45"/>
  <c r="G587" i="45"/>
  <c r="H13" i="45"/>
  <c r="H259" i="45"/>
  <c r="H669" i="45"/>
  <c r="H95" i="45"/>
  <c r="G177" i="45"/>
  <c r="G751" i="45"/>
  <c r="H341" i="45"/>
  <c r="G833" i="45"/>
  <c r="G13" i="45"/>
  <c r="G505" i="45"/>
  <c r="H423" i="45"/>
  <c r="F505" i="45"/>
  <c r="F423" i="45"/>
  <c r="H177" i="45"/>
  <c r="G95" i="45"/>
  <c r="G416" i="45"/>
  <c r="G252" i="45"/>
  <c r="G744" i="45"/>
  <c r="G334" i="45"/>
  <c r="H6" i="45"/>
  <c r="H498" i="45"/>
  <c r="G580" i="45"/>
  <c r="G498" i="45"/>
  <c r="H88" i="45"/>
  <c r="G170" i="45"/>
  <c r="F498" i="45"/>
  <c r="G88" i="45"/>
  <c r="H580" i="45"/>
  <c r="G826" i="45"/>
  <c r="H662" i="45"/>
  <c r="F334" i="45"/>
  <c r="H170" i="45"/>
  <c r="H334" i="45"/>
  <c r="H744" i="45"/>
  <c r="F416" i="45"/>
  <c r="G6" i="45"/>
  <c r="F580" i="45"/>
  <c r="G662" i="45"/>
  <c r="H826" i="45"/>
  <c r="H252" i="45"/>
  <c r="H416" i="45"/>
  <c r="G53" i="41"/>
  <c r="F721" i="45"/>
  <c r="C70" i="41"/>
  <c r="C69" i="41"/>
  <c r="C71" i="41"/>
  <c r="E73" i="41"/>
  <c r="C72" i="41"/>
  <c r="F899" i="45"/>
  <c r="E87" i="41"/>
  <c r="H86" i="41"/>
  <c r="G86" i="41"/>
  <c r="F86" i="41"/>
  <c r="I73" i="41"/>
  <c r="H79" i="41"/>
  <c r="G79" i="41"/>
  <c r="F79" i="41"/>
  <c r="H76" i="41"/>
  <c r="G76" i="41"/>
  <c r="F76" i="41"/>
  <c r="F711" i="45"/>
  <c r="C62" i="41"/>
  <c r="E63" i="41"/>
  <c r="C61" i="41"/>
  <c r="C60" i="41"/>
  <c r="C59" i="41"/>
  <c r="G61" i="41"/>
  <c r="H61" i="41"/>
  <c r="F61" i="41"/>
  <c r="C5" i="41"/>
  <c r="E5" i="41" s="1"/>
  <c r="H45" i="41"/>
  <c r="F45" i="41"/>
  <c r="G45" i="41"/>
  <c r="H55" i="41"/>
  <c r="G55" i="41"/>
  <c r="F55" i="41"/>
  <c r="H80" i="41"/>
  <c r="G80" i="41"/>
  <c r="F80" i="41"/>
  <c r="H75" i="41"/>
  <c r="G75" i="41"/>
  <c r="F75" i="41"/>
  <c r="F15" i="45"/>
  <c r="E23" i="41"/>
  <c r="C21" i="41"/>
  <c r="C19" i="41"/>
  <c r="C22" i="41"/>
  <c r="C20" i="41"/>
  <c r="T68" i="41"/>
  <c r="J68" i="41"/>
  <c r="C7" i="41"/>
  <c r="E7" i="41" s="1"/>
  <c r="G12" i="41"/>
  <c r="G14" i="41" s="1"/>
  <c r="M12" i="41"/>
  <c r="I12" i="41"/>
  <c r="O12" i="41"/>
  <c r="P12" i="41"/>
  <c r="F12" i="41"/>
  <c r="F18" i="41" s="1"/>
  <c r="Q12" i="41"/>
  <c r="R12" i="41"/>
  <c r="H12" i="41"/>
  <c r="P73" i="41" s="1"/>
  <c r="S12" i="41"/>
  <c r="N12" i="41"/>
  <c r="K12" i="41"/>
  <c r="L12" i="41"/>
  <c r="J12" i="41"/>
  <c r="H3" i="41"/>
  <c r="G3" i="41"/>
  <c r="F3" i="41"/>
  <c r="H88" i="41"/>
  <c r="H44" i="41"/>
  <c r="G44" i="41"/>
  <c r="F44" i="41"/>
  <c r="H8" i="41"/>
  <c r="G58" i="41"/>
  <c r="F53" i="41"/>
  <c r="H82" i="41"/>
  <c r="G82" i="41"/>
  <c r="F82" i="41"/>
  <c r="H47" i="41"/>
  <c r="G47" i="41"/>
  <c r="F47" i="41"/>
  <c r="F845" i="45"/>
  <c r="E33" i="41"/>
  <c r="C31" i="41"/>
  <c r="C29" i="41"/>
  <c r="C32" i="41"/>
  <c r="C30" i="41"/>
  <c r="G85" i="41"/>
  <c r="F85" i="41"/>
  <c r="H85" i="41"/>
  <c r="F880" i="45"/>
  <c r="C65" i="41"/>
  <c r="C67" i="41"/>
  <c r="C64" i="41"/>
  <c r="E68" i="41"/>
  <c r="C66" i="41"/>
  <c r="H77" i="41"/>
  <c r="G77" i="41"/>
  <c r="F77" i="41"/>
  <c r="H66" i="41"/>
  <c r="G66" i="41"/>
  <c r="F66" i="41"/>
  <c r="F322" i="45"/>
  <c r="E84" i="41"/>
  <c r="G11" i="41"/>
  <c r="H11" i="41"/>
  <c r="F11" i="41"/>
  <c r="H84" i="41"/>
  <c r="G84" i="41"/>
  <c r="F84" i="41"/>
  <c r="H46" i="41"/>
  <c r="F46" i="41"/>
  <c r="G46" i="41"/>
  <c r="C92" i="41"/>
  <c r="E93" i="41"/>
  <c r="C89" i="41"/>
  <c r="C90" i="41"/>
  <c r="C91" i="41"/>
  <c r="H57" i="41"/>
  <c r="F57" i="41"/>
  <c r="G57" i="41"/>
  <c r="R53" i="41"/>
  <c r="S53" i="41"/>
  <c r="M53" i="41"/>
  <c r="Q53" i="41"/>
  <c r="G74" i="41"/>
  <c r="H74" i="41"/>
  <c r="F74" i="41"/>
  <c r="C50" i="41"/>
  <c r="E53" i="41"/>
  <c r="C51" i="41"/>
  <c r="C49" i="41"/>
  <c r="C52" i="41"/>
  <c r="F4" i="41"/>
  <c r="G4" i="41"/>
  <c r="H4" i="41"/>
  <c r="H34" i="41"/>
  <c r="P43" i="41"/>
  <c r="H36" i="41"/>
  <c r="H35" i="41"/>
  <c r="I43" i="41"/>
  <c r="H23" i="41"/>
  <c r="H39" i="41"/>
  <c r="N43" i="41"/>
  <c r="H38" i="41"/>
  <c r="H15" i="41"/>
  <c r="S43" i="41"/>
  <c r="H13" i="41"/>
  <c r="H32" i="41"/>
  <c r="H28" i="41"/>
  <c r="H25" i="41"/>
  <c r="Q43" i="41"/>
  <c r="H16" i="41"/>
  <c r="H27" i="41"/>
  <c r="H42" i="41"/>
  <c r="O43" i="41"/>
  <c r="H17" i="41"/>
  <c r="H41" i="41"/>
  <c r="H65" i="41"/>
  <c r="G65" i="41"/>
  <c r="F65" i="41"/>
  <c r="G90" i="41"/>
  <c r="F90" i="41"/>
  <c r="H90" i="41"/>
  <c r="F282" i="45"/>
  <c r="E44" i="41"/>
  <c r="F34" i="45"/>
  <c r="E42" i="41"/>
  <c r="F33" i="41"/>
  <c r="F40" i="41"/>
  <c r="F35" i="41"/>
  <c r="F16" i="41"/>
  <c r="F25" i="41"/>
  <c r="F34" i="41"/>
  <c r="F41" i="41"/>
  <c r="F31" i="41"/>
  <c r="F19" i="41"/>
  <c r="F23" i="41"/>
  <c r="F36" i="41"/>
  <c r="F26" i="41"/>
  <c r="F37" i="41"/>
  <c r="F42" i="41"/>
  <c r="F32" i="41"/>
  <c r="F21" i="41"/>
  <c r="G64" i="41"/>
  <c r="H64" i="41"/>
  <c r="F64" i="41"/>
  <c r="F155" i="45"/>
  <c r="E81" i="41"/>
  <c r="C12" i="41"/>
  <c r="C10" i="41"/>
  <c r="E10" i="41" s="1"/>
  <c r="C11" i="41"/>
  <c r="E11" i="41" s="1"/>
  <c r="C9" i="41"/>
  <c r="E9" i="41" s="1"/>
  <c r="E13" i="41"/>
  <c r="F115" i="45"/>
  <c r="E41" i="41"/>
  <c r="G13" i="41"/>
  <c r="G17" i="41"/>
  <c r="G32" i="41"/>
  <c r="G24" i="41"/>
  <c r="G15" i="41"/>
  <c r="G30" i="41"/>
  <c r="G26" i="41"/>
  <c r="G19" i="41"/>
  <c r="G40" i="41"/>
  <c r="G29" i="41"/>
  <c r="G20" i="41"/>
  <c r="G28" i="41"/>
  <c r="G41" i="41"/>
  <c r="G27" i="41"/>
  <c r="G33" i="41"/>
  <c r="G39" i="41"/>
  <c r="G37" i="41"/>
  <c r="G18" i="41"/>
  <c r="G71" i="41"/>
  <c r="H71" i="41"/>
  <c r="F71" i="41"/>
  <c r="G60" i="41"/>
  <c r="H60" i="41"/>
  <c r="F60" i="41"/>
  <c r="F89" i="41"/>
  <c r="H89" i="41"/>
  <c r="G89" i="41"/>
  <c r="F112" i="45"/>
  <c r="C34" i="41"/>
  <c r="C36" i="41"/>
  <c r="E38" i="41"/>
  <c r="C37" i="41"/>
  <c r="C35" i="41"/>
  <c r="F48" i="41"/>
  <c r="G8" i="41"/>
  <c r="F859" i="45"/>
  <c r="E47" i="41"/>
  <c r="H59" i="41"/>
  <c r="F59" i="41"/>
  <c r="G59" i="41"/>
  <c r="C40" i="41"/>
  <c r="H52" i="41"/>
  <c r="G52" i="41"/>
  <c r="F52" i="41"/>
  <c r="G67" i="41"/>
  <c r="F67" i="41"/>
  <c r="H67" i="41"/>
  <c r="F9" i="41"/>
  <c r="G9" i="41"/>
  <c r="H9" i="41"/>
  <c r="F37" i="45"/>
  <c r="E45" i="41"/>
  <c r="F184" i="45"/>
  <c r="C25" i="41"/>
  <c r="C27" i="41"/>
  <c r="C24" i="41"/>
  <c r="E28" i="41"/>
  <c r="C26" i="41"/>
  <c r="H10" i="41"/>
  <c r="G10" i="41"/>
  <c r="F10" i="41"/>
  <c r="G5" i="41"/>
  <c r="F5" i="41"/>
  <c r="H5" i="41"/>
  <c r="H54" i="41"/>
  <c r="F54" i="41"/>
  <c r="G54" i="41"/>
  <c r="H49" i="41"/>
  <c r="G49" i="41"/>
  <c r="F49" i="41"/>
  <c r="H70" i="41"/>
  <c r="F70" i="41"/>
  <c r="G70" i="41"/>
  <c r="C56" i="41"/>
  <c r="C57" i="41"/>
  <c r="C54" i="41"/>
  <c r="E58" i="41"/>
  <c r="C55" i="41"/>
  <c r="N63" i="41"/>
  <c r="O63" i="41"/>
  <c r="Q63" i="41"/>
  <c r="P63" i="41"/>
  <c r="S63" i="41"/>
  <c r="J63" i="41"/>
  <c r="F897" i="45"/>
  <c r="E85" i="41"/>
  <c r="H91" i="41"/>
  <c r="G91" i="41"/>
  <c r="F91" i="41"/>
  <c r="F890" i="45"/>
  <c r="C76" i="41"/>
  <c r="C74" i="41"/>
  <c r="C75" i="41"/>
  <c r="C77" i="41"/>
  <c r="E78" i="41"/>
  <c r="G7" i="41"/>
  <c r="F7" i="41"/>
  <c r="H7" i="41"/>
  <c r="F120" i="45"/>
  <c r="E46" i="41"/>
  <c r="H56" i="41"/>
  <c r="F56" i="41"/>
  <c r="G56" i="41"/>
  <c r="H50" i="41"/>
  <c r="F50" i="41"/>
  <c r="G50" i="41"/>
  <c r="Q83" i="41"/>
  <c r="S83" i="41"/>
  <c r="P83" i="41"/>
  <c r="M83" i="41"/>
  <c r="T83" i="41"/>
  <c r="J83" i="41"/>
  <c r="C17" i="41"/>
  <c r="C16" i="41"/>
  <c r="C15" i="41"/>
  <c r="C14" i="41"/>
  <c r="E18" i="41"/>
  <c r="H81" i="41"/>
  <c r="F81" i="41"/>
  <c r="G81" i="41"/>
  <c r="M78" i="41"/>
  <c r="O78" i="41"/>
  <c r="P78" i="41"/>
  <c r="T78" i="41"/>
  <c r="N78" i="41"/>
  <c r="J78" i="41"/>
  <c r="I78" i="41"/>
  <c r="Q78" i="41"/>
  <c r="G69" i="41"/>
  <c r="H69" i="41"/>
  <c r="F69" i="41"/>
  <c r="G68" i="41"/>
  <c r="H62" i="41"/>
  <c r="F62" i="41"/>
  <c r="G62" i="41"/>
  <c r="C6" i="41"/>
  <c r="E6" i="41" s="1"/>
  <c r="H93" i="41"/>
  <c r="G88" i="41"/>
  <c r="H48" i="41"/>
  <c r="H6" i="41"/>
  <c r="F6" i="41"/>
  <c r="G6" i="41"/>
  <c r="C39" i="41"/>
  <c r="H51" i="41"/>
  <c r="F51" i="41"/>
  <c r="G51" i="41"/>
  <c r="S58" i="41"/>
  <c r="O58" i="41"/>
  <c r="Q58" i="41"/>
  <c r="N58" i="41"/>
  <c r="M58" i="41"/>
  <c r="J58" i="41"/>
  <c r="I58" i="41"/>
  <c r="P58" i="41"/>
  <c r="T58" i="41"/>
  <c r="G87" i="41"/>
  <c r="H87" i="41"/>
  <c r="F87" i="41"/>
  <c r="H72" i="41"/>
  <c r="G72" i="41"/>
  <c r="F72" i="41"/>
  <c r="H92" i="41"/>
  <c r="G92" i="41"/>
  <c r="F92" i="41"/>
  <c r="E49" i="41" l="1"/>
  <c r="F779" i="45"/>
  <c r="F41" i="45"/>
  <c r="F287" i="45"/>
  <c r="F861" i="45"/>
  <c r="F123" i="45"/>
  <c r="F205" i="45"/>
  <c r="F697" i="45"/>
  <c r="F764" i="45"/>
  <c r="F190" i="45"/>
  <c r="F846" i="45"/>
  <c r="F26" i="45"/>
  <c r="F272" i="45"/>
  <c r="F682" i="45"/>
  <c r="E50" i="41"/>
  <c r="F780" i="45"/>
  <c r="F124" i="45"/>
  <c r="F206" i="45"/>
  <c r="F42" i="45"/>
  <c r="F288" i="45"/>
  <c r="F862" i="45"/>
  <c r="F698" i="45"/>
  <c r="E60" i="41"/>
  <c r="F872" i="45"/>
  <c r="F216" i="45"/>
  <c r="F134" i="45"/>
  <c r="F298" i="45"/>
  <c r="F52" i="45"/>
  <c r="F790" i="45"/>
  <c r="F708" i="45"/>
  <c r="E30" i="41"/>
  <c r="F678" i="45"/>
  <c r="F760" i="45"/>
  <c r="F104" i="45"/>
  <c r="F186" i="45"/>
  <c r="F22" i="45"/>
  <c r="F842" i="45"/>
  <c r="F268" i="45"/>
  <c r="E22" i="41"/>
  <c r="F260" i="45"/>
  <c r="F178" i="45"/>
  <c r="F834" i="45"/>
  <c r="F14" i="45"/>
  <c r="F752" i="45"/>
  <c r="F96" i="45"/>
  <c r="F670" i="45"/>
  <c r="E56" i="41"/>
  <c r="F704" i="45"/>
  <c r="F868" i="45"/>
  <c r="F786" i="45"/>
  <c r="F48" i="45"/>
  <c r="F294" i="45"/>
  <c r="F212" i="45"/>
  <c r="F130" i="45"/>
  <c r="E26" i="41"/>
  <c r="F18" i="45"/>
  <c r="F264" i="45"/>
  <c r="F674" i="45"/>
  <c r="F182" i="45"/>
  <c r="F756" i="45"/>
  <c r="F100" i="45"/>
  <c r="F838" i="45"/>
  <c r="E12" i="41"/>
  <c r="F86" i="45"/>
  <c r="F168" i="45"/>
  <c r="F4" i="45"/>
  <c r="F742" i="45"/>
  <c r="F660" i="45"/>
  <c r="F250" i="45"/>
  <c r="F824" i="45"/>
  <c r="E91" i="41"/>
  <c r="F739" i="45"/>
  <c r="F165" i="45"/>
  <c r="F821" i="45"/>
  <c r="F903" i="45"/>
  <c r="F329" i="45"/>
  <c r="F247" i="45"/>
  <c r="F83" i="45"/>
  <c r="F138" i="45"/>
  <c r="F712" i="45"/>
  <c r="F794" i="45"/>
  <c r="F220" i="45"/>
  <c r="F56" i="45"/>
  <c r="F876" i="45"/>
  <c r="F270" i="45"/>
  <c r="F106" i="45"/>
  <c r="F24" i="45"/>
  <c r="F762" i="45"/>
  <c r="F188" i="45"/>
  <c r="F844" i="45"/>
  <c r="E19" i="41"/>
  <c r="F257" i="45"/>
  <c r="F667" i="45"/>
  <c r="F831" i="45"/>
  <c r="F749" i="45"/>
  <c r="F11" i="45"/>
  <c r="F175" i="45"/>
  <c r="F93" i="45"/>
  <c r="E62" i="41"/>
  <c r="F710" i="45"/>
  <c r="F874" i="45"/>
  <c r="F54" i="45"/>
  <c r="F300" i="45"/>
  <c r="F218" i="45"/>
  <c r="F136" i="45"/>
  <c r="F792" i="45"/>
  <c r="F719" i="45"/>
  <c r="F227" i="45"/>
  <c r="F883" i="45"/>
  <c r="F801" i="45"/>
  <c r="F309" i="45"/>
  <c r="F145" i="45"/>
  <c r="E17" i="41"/>
  <c r="F173" i="45"/>
  <c r="F747" i="45"/>
  <c r="F665" i="45"/>
  <c r="F829" i="45"/>
  <c r="F91" i="45"/>
  <c r="F255" i="45"/>
  <c r="F9" i="45"/>
  <c r="F770" i="45"/>
  <c r="F114" i="45"/>
  <c r="F688" i="45"/>
  <c r="F32" i="45"/>
  <c r="F196" i="45"/>
  <c r="F278" i="45"/>
  <c r="E35" i="41"/>
  <c r="F191" i="45"/>
  <c r="F109" i="45"/>
  <c r="F27" i="45"/>
  <c r="F273" i="45"/>
  <c r="F683" i="45"/>
  <c r="F847" i="45"/>
  <c r="F765" i="45"/>
  <c r="E52" i="41"/>
  <c r="F290" i="45"/>
  <c r="F126" i="45"/>
  <c r="F700" i="45"/>
  <c r="F44" i="45"/>
  <c r="F864" i="45"/>
  <c r="F208" i="45"/>
  <c r="F782" i="45"/>
  <c r="E90" i="41"/>
  <c r="F738" i="45"/>
  <c r="F164" i="45"/>
  <c r="F902" i="45"/>
  <c r="F246" i="45"/>
  <c r="F82" i="45"/>
  <c r="F820" i="45"/>
  <c r="F328" i="45"/>
  <c r="F223" i="45"/>
  <c r="F305" i="45"/>
  <c r="F59" i="45"/>
  <c r="F797" i="45"/>
  <c r="F715" i="45"/>
  <c r="F879" i="45"/>
  <c r="F267" i="45"/>
  <c r="F841" i="45"/>
  <c r="F103" i="45"/>
  <c r="F185" i="45"/>
  <c r="F21" i="45"/>
  <c r="F759" i="45"/>
  <c r="E21" i="41"/>
  <c r="F95" i="45"/>
  <c r="F177" i="45"/>
  <c r="F669" i="45"/>
  <c r="F833" i="45"/>
  <c r="F751" i="45"/>
  <c r="F13" i="45"/>
  <c r="F259" i="45"/>
  <c r="E69" i="41"/>
  <c r="F881" i="45"/>
  <c r="F717" i="45"/>
  <c r="F61" i="45"/>
  <c r="F307" i="45"/>
  <c r="F799" i="45"/>
  <c r="F225" i="45"/>
  <c r="F143" i="45"/>
  <c r="E65" i="41"/>
  <c r="F713" i="45"/>
  <c r="F303" i="45"/>
  <c r="F795" i="45"/>
  <c r="F57" i="45"/>
  <c r="F877" i="45"/>
  <c r="F221" i="45"/>
  <c r="F139" i="45"/>
  <c r="E70" i="41"/>
  <c r="F718" i="45"/>
  <c r="F226" i="45"/>
  <c r="F800" i="45"/>
  <c r="F308" i="45"/>
  <c r="F62" i="45"/>
  <c r="F144" i="45"/>
  <c r="F882" i="45"/>
  <c r="E77" i="41"/>
  <c r="F233" i="45"/>
  <c r="F889" i="45"/>
  <c r="F315" i="45"/>
  <c r="F725" i="45"/>
  <c r="F69" i="45"/>
  <c r="F151" i="45"/>
  <c r="F807" i="45"/>
  <c r="E55" i="41"/>
  <c r="F129" i="45"/>
  <c r="F211" i="45"/>
  <c r="F47" i="45"/>
  <c r="F293" i="45"/>
  <c r="F703" i="45"/>
  <c r="F867" i="45"/>
  <c r="F785" i="45"/>
  <c r="E25" i="41"/>
  <c r="F17" i="45"/>
  <c r="F263" i="45"/>
  <c r="F755" i="45"/>
  <c r="F837" i="45"/>
  <c r="F181" i="45"/>
  <c r="F99" i="45"/>
  <c r="F673" i="45"/>
  <c r="F110" i="45"/>
  <c r="F766" i="45"/>
  <c r="F684" i="45"/>
  <c r="F28" i="45"/>
  <c r="F192" i="45"/>
  <c r="F848" i="45"/>
  <c r="E92" i="41"/>
  <c r="F740" i="45"/>
  <c r="F822" i="45"/>
  <c r="F330" i="45"/>
  <c r="F248" i="45"/>
  <c r="F84" i="45"/>
  <c r="F904" i="45"/>
  <c r="F166" i="45"/>
  <c r="E51" i="41"/>
  <c r="F289" i="45"/>
  <c r="F43" i="45"/>
  <c r="F125" i="45"/>
  <c r="F781" i="45"/>
  <c r="F699" i="45"/>
  <c r="F207" i="45"/>
  <c r="F863" i="45"/>
  <c r="E14" i="41"/>
  <c r="F662" i="45"/>
  <c r="F744" i="45"/>
  <c r="F826" i="45"/>
  <c r="F6" i="45"/>
  <c r="F252" i="45"/>
  <c r="F88" i="45"/>
  <c r="F170" i="45"/>
  <c r="F796" i="45"/>
  <c r="F222" i="45"/>
  <c r="F878" i="45"/>
  <c r="F714" i="45"/>
  <c r="F140" i="45"/>
  <c r="F58" i="45"/>
  <c r="F791" i="45"/>
  <c r="F873" i="45"/>
  <c r="F709" i="45"/>
  <c r="F217" i="45"/>
  <c r="F53" i="45"/>
  <c r="F135" i="45"/>
  <c r="F312" i="45"/>
  <c r="F230" i="45"/>
  <c r="F148" i="45"/>
  <c r="F886" i="45"/>
  <c r="F66" i="45"/>
  <c r="F804" i="45"/>
  <c r="E54" i="41"/>
  <c r="F866" i="45"/>
  <c r="F784" i="45"/>
  <c r="F46" i="45"/>
  <c r="F128" i="45"/>
  <c r="F292" i="45"/>
  <c r="F210" i="45"/>
  <c r="F702" i="45"/>
  <c r="E20" i="41"/>
  <c r="F258" i="45"/>
  <c r="F832" i="45"/>
  <c r="F176" i="45"/>
  <c r="F750" i="45"/>
  <c r="F94" i="45"/>
  <c r="F668" i="45"/>
  <c r="F12" i="45"/>
  <c r="E72" i="41"/>
  <c r="F146" i="45"/>
  <c r="F310" i="45"/>
  <c r="F802" i="45"/>
  <c r="F884" i="45"/>
  <c r="F228" i="45"/>
  <c r="F720" i="45"/>
  <c r="F64" i="45"/>
  <c r="E15" i="41"/>
  <c r="F7" i="45"/>
  <c r="F827" i="45"/>
  <c r="F171" i="45"/>
  <c r="F89" i="45"/>
  <c r="F745" i="45"/>
  <c r="F663" i="45"/>
  <c r="F253" i="45"/>
  <c r="F68" i="45"/>
  <c r="F724" i="45"/>
  <c r="F232" i="45"/>
  <c r="F806" i="45"/>
  <c r="F314" i="45"/>
  <c r="F150" i="45"/>
  <c r="E57" i="41"/>
  <c r="F131" i="45"/>
  <c r="F705" i="45"/>
  <c r="F49" i="45"/>
  <c r="F213" i="45"/>
  <c r="F869" i="45"/>
  <c r="F295" i="45"/>
  <c r="F787" i="45"/>
  <c r="E80" i="41"/>
  <c r="F892" i="45"/>
  <c r="F810" i="45"/>
  <c r="F72" i="45"/>
  <c r="F728" i="45"/>
  <c r="F318" i="45"/>
  <c r="F154" i="45"/>
  <c r="F236" i="45"/>
  <c r="E24" i="41"/>
  <c r="F836" i="45"/>
  <c r="F262" i="45"/>
  <c r="F16" i="45"/>
  <c r="F672" i="45"/>
  <c r="F754" i="45"/>
  <c r="F98" i="45"/>
  <c r="F180" i="45"/>
  <c r="F29" i="45"/>
  <c r="F767" i="45"/>
  <c r="F275" i="45"/>
  <c r="F849" i="45"/>
  <c r="F111" i="45"/>
  <c r="F685" i="45"/>
  <c r="E89" i="41"/>
  <c r="F163" i="45"/>
  <c r="F327" i="45"/>
  <c r="F901" i="45"/>
  <c r="F737" i="45"/>
  <c r="F81" i="45"/>
  <c r="F245" i="45"/>
  <c r="F819" i="45"/>
  <c r="F843" i="45"/>
  <c r="F679" i="45"/>
  <c r="F761" i="45"/>
  <c r="F23" i="45"/>
  <c r="F269" i="45"/>
  <c r="F187" i="45"/>
  <c r="E39" i="41"/>
  <c r="F195" i="45"/>
  <c r="F769" i="45"/>
  <c r="F277" i="45"/>
  <c r="F113" i="45"/>
  <c r="F851" i="45"/>
  <c r="F31" i="45"/>
  <c r="F687" i="45"/>
  <c r="E27" i="41"/>
  <c r="F675" i="45"/>
  <c r="F839" i="45"/>
  <c r="F183" i="45"/>
  <c r="F265" i="45"/>
  <c r="F101" i="45"/>
  <c r="F19" i="45"/>
  <c r="F757" i="45"/>
  <c r="E59" i="41"/>
  <c r="F215" i="45"/>
  <c r="F297" i="45"/>
  <c r="F707" i="45"/>
  <c r="F871" i="45"/>
  <c r="F51" i="45"/>
  <c r="F789" i="45"/>
  <c r="F133" i="45"/>
  <c r="F149" i="45"/>
  <c r="F313" i="45"/>
  <c r="F887" i="45"/>
  <c r="F723" i="45"/>
  <c r="F67" i="45"/>
  <c r="F231" i="45"/>
  <c r="E16" i="41"/>
  <c r="F254" i="45"/>
  <c r="F828" i="45"/>
  <c r="F8" i="45"/>
  <c r="F90" i="45"/>
  <c r="F172" i="45"/>
  <c r="F746" i="45"/>
  <c r="F664" i="45"/>
  <c r="R58" i="41"/>
  <c r="S78" i="41"/>
  <c r="R83" i="41"/>
  <c r="R63" i="41"/>
  <c r="G16" i="41"/>
  <c r="G25" i="41"/>
  <c r="F22" i="41"/>
  <c r="F39" i="41"/>
  <c r="F24" i="41"/>
  <c r="F27" i="41"/>
  <c r="H18" i="41"/>
  <c r="H20" i="41"/>
  <c r="R43" i="41"/>
  <c r="T53" i="41"/>
  <c r="N73" i="41"/>
  <c r="F13" i="41"/>
  <c r="F20" i="41"/>
  <c r="F17" i="41"/>
  <c r="O73" i="41"/>
  <c r="F38" i="41"/>
  <c r="F28" i="41"/>
  <c r="F30" i="41"/>
  <c r="S73" i="41"/>
  <c r="F15" i="41"/>
  <c r="F29" i="41"/>
  <c r="F14" i="41"/>
  <c r="S68" i="41"/>
  <c r="T73" i="41"/>
  <c r="T72" i="41"/>
  <c r="R72" i="41"/>
  <c r="Q72" i="41"/>
  <c r="S72" i="41"/>
  <c r="J72" i="41"/>
  <c r="O72" i="41"/>
  <c r="I72" i="41"/>
  <c r="M72" i="41"/>
  <c r="P72" i="41"/>
  <c r="N72" i="41"/>
  <c r="M51" i="41"/>
  <c r="S51" i="41"/>
  <c r="R51" i="41"/>
  <c r="J51" i="41"/>
  <c r="T51" i="41"/>
  <c r="Q51" i="41"/>
  <c r="N51" i="41"/>
  <c r="O51" i="41"/>
  <c r="P51" i="41"/>
  <c r="I51" i="41"/>
  <c r="O52" i="41"/>
  <c r="I52" i="41"/>
  <c r="P52" i="41"/>
  <c r="M52" i="41"/>
  <c r="S52" i="41"/>
  <c r="R52" i="41"/>
  <c r="T52" i="41"/>
  <c r="Q52" i="41"/>
  <c r="N52" i="41"/>
  <c r="J52" i="41"/>
  <c r="T64" i="41"/>
  <c r="N64" i="41"/>
  <c r="M64" i="41"/>
  <c r="S64" i="41"/>
  <c r="Q64" i="41"/>
  <c r="O64" i="41"/>
  <c r="I64" i="41"/>
  <c r="P64" i="41"/>
  <c r="J64" i="41"/>
  <c r="R64" i="41"/>
  <c r="F304" i="45"/>
  <c r="E66" i="41"/>
  <c r="F302" i="45"/>
  <c r="E64" i="41"/>
  <c r="R62" i="41"/>
  <c r="M62" i="41"/>
  <c r="O62" i="41"/>
  <c r="J62" i="41"/>
  <c r="Q62" i="41"/>
  <c r="S62" i="41"/>
  <c r="N62" i="41"/>
  <c r="T62" i="41"/>
  <c r="I62" i="41"/>
  <c r="P62" i="41"/>
  <c r="P60" i="41"/>
  <c r="I60" i="41"/>
  <c r="N60" i="41"/>
  <c r="T60" i="41"/>
  <c r="J60" i="41"/>
  <c r="Q60" i="41"/>
  <c r="O60" i="41"/>
  <c r="S60" i="41"/>
  <c r="R60" i="41"/>
  <c r="M60" i="41"/>
  <c r="R42" i="41"/>
  <c r="R20" i="41"/>
  <c r="R19" i="41"/>
  <c r="R15" i="41"/>
  <c r="R13" i="41"/>
  <c r="R18" i="41"/>
  <c r="R41" i="41"/>
  <c r="R36" i="41"/>
  <c r="R27" i="41"/>
  <c r="R24" i="41"/>
  <c r="R22" i="41"/>
  <c r="R38" i="41"/>
  <c r="R21" i="41"/>
  <c r="R28" i="41"/>
  <c r="R33" i="41"/>
  <c r="R17" i="41"/>
  <c r="R30" i="41"/>
  <c r="R37" i="41"/>
  <c r="R32" i="41"/>
  <c r="R29" i="41"/>
  <c r="R25" i="41"/>
  <c r="R16" i="41"/>
  <c r="R23" i="41"/>
  <c r="R34" i="41"/>
  <c r="R26" i="41"/>
  <c r="R31" i="41"/>
  <c r="R39" i="41"/>
  <c r="R35" i="41"/>
  <c r="R40" i="41"/>
  <c r="R14" i="41"/>
  <c r="F677" i="45"/>
  <c r="E29" i="41"/>
  <c r="J80" i="41"/>
  <c r="I80" i="41"/>
  <c r="O80" i="41"/>
  <c r="T80" i="41"/>
  <c r="N80" i="41"/>
  <c r="Q80" i="41"/>
  <c r="P80" i="41"/>
  <c r="M80" i="41"/>
  <c r="S80" i="41"/>
  <c r="R80" i="41"/>
  <c r="F274" i="45"/>
  <c r="E36" i="41"/>
  <c r="Q90" i="41"/>
  <c r="S90" i="41"/>
  <c r="T90" i="41"/>
  <c r="N90" i="41"/>
  <c r="I90" i="41"/>
  <c r="R90" i="41"/>
  <c r="P90" i="41"/>
  <c r="M90" i="41"/>
  <c r="J90" i="41"/>
  <c r="O90" i="41"/>
  <c r="J93" i="41"/>
  <c r="P93" i="41"/>
  <c r="S93" i="41"/>
  <c r="N93" i="41"/>
  <c r="T93" i="41"/>
  <c r="M93" i="41"/>
  <c r="R93" i="41"/>
  <c r="Q93" i="41"/>
  <c r="I93" i="41"/>
  <c r="O93" i="41"/>
  <c r="I83" i="41"/>
  <c r="J91" i="41"/>
  <c r="O91" i="41"/>
  <c r="Q91" i="41"/>
  <c r="S91" i="41"/>
  <c r="R91" i="41"/>
  <c r="P91" i="41"/>
  <c r="M91" i="41"/>
  <c r="I91" i="41"/>
  <c r="N91" i="41"/>
  <c r="T91" i="41"/>
  <c r="M63" i="41"/>
  <c r="O10" i="41"/>
  <c r="N10" i="41"/>
  <c r="M10" i="41"/>
  <c r="S10" i="41"/>
  <c r="T10" i="41"/>
  <c r="R10" i="41"/>
  <c r="Q10" i="41"/>
  <c r="I10" i="41"/>
  <c r="P10" i="41"/>
  <c r="J10" i="41"/>
  <c r="G31" i="41"/>
  <c r="G38" i="41"/>
  <c r="G42" i="41"/>
  <c r="H22" i="41"/>
  <c r="H31" i="41"/>
  <c r="H21" i="41"/>
  <c r="T43" i="41"/>
  <c r="H33" i="41"/>
  <c r="P53" i="41"/>
  <c r="M77" i="41"/>
  <c r="S77" i="41"/>
  <c r="T77" i="41"/>
  <c r="J77" i="41"/>
  <c r="N77" i="41"/>
  <c r="I77" i="41"/>
  <c r="P77" i="41"/>
  <c r="O77" i="41"/>
  <c r="Q77" i="41"/>
  <c r="R77" i="41"/>
  <c r="T8" i="41"/>
  <c r="O8" i="41"/>
  <c r="M8" i="41"/>
  <c r="Q8" i="41"/>
  <c r="N8" i="41"/>
  <c r="J8" i="41"/>
  <c r="S8" i="41"/>
  <c r="I8" i="41"/>
  <c r="P8" i="41"/>
  <c r="R8" i="41"/>
  <c r="I68" i="41"/>
  <c r="M68" i="41"/>
  <c r="R73" i="41"/>
  <c r="R89" i="41"/>
  <c r="O89" i="41"/>
  <c r="T89" i="41"/>
  <c r="J89" i="41"/>
  <c r="P89" i="41"/>
  <c r="I89" i="41"/>
  <c r="S89" i="41"/>
  <c r="M89" i="41"/>
  <c r="Q89" i="41"/>
  <c r="N89" i="41"/>
  <c r="P18" i="41"/>
  <c r="P21" i="41"/>
  <c r="P32" i="41"/>
  <c r="P40" i="41"/>
  <c r="P31" i="41"/>
  <c r="P34" i="41"/>
  <c r="P26" i="41"/>
  <c r="P38" i="41"/>
  <c r="P16" i="41"/>
  <c r="P39" i="41"/>
  <c r="P30" i="41"/>
  <c r="P33" i="41"/>
  <c r="P41" i="41"/>
  <c r="P36" i="41"/>
  <c r="P28" i="41"/>
  <c r="P17" i="41"/>
  <c r="P19" i="41"/>
  <c r="P42" i="41"/>
  <c r="P24" i="41"/>
  <c r="P13" i="41"/>
  <c r="P15" i="41"/>
  <c r="P22" i="41"/>
  <c r="P35" i="41"/>
  <c r="P25" i="41"/>
  <c r="P37" i="41"/>
  <c r="P29" i="41"/>
  <c r="P27" i="41"/>
  <c r="P20" i="41"/>
  <c r="P14" i="41"/>
  <c r="P23" i="41"/>
  <c r="Q75" i="41"/>
  <c r="M75" i="41"/>
  <c r="R75" i="41"/>
  <c r="J75" i="41"/>
  <c r="N75" i="41"/>
  <c r="P75" i="41"/>
  <c r="O75" i="41"/>
  <c r="T75" i="41"/>
  <c r="S75" i="41"/>
  <c r="I75" i="41"/>
  <c r="R56" i="41"/>
  <c r="N56" i="41"/>
  <c r="T56" i="41"/>
  <c r="P56" i="41"/>
  <c r="J56" i="41"/>
  <c r="S56" i="41"/>
  <c r="I56" i="41"/>
  <c r="O56" i="41"/>
  <c r="M56" i="41"/>
  <c r="Q56" i="41"/>
  <c r="F805" i="45"/>
  <c r="E75" i="41"/>
  <c r="T54" i="41"/>
  <c r="Q54" i="41"/>
  <c r="R54" i="41"/>
  <c r="S54" i="41"/>
  <c r="P54" i="41"/>
  <c r="J54" i="41"/>
  <c r="N54" i="41"/>
  <c r="I54" i="41"/>
  <c r="M54" i="41"/>
  <c r="O54" i="41"/>
  <c r="F852" i="45"/>
  <c r="E40" i="41"/>
  <c r="N65" i="41"/>
  <c r="Q65" i="41"/>
  <c r="O65" i="41"/>
  <c r="T65" i="41"/>
  <c r="P65" i="41"/>
  <c r="I65" i="41"/>
  <c r="R65" i="41"/>
  <c r="J65" i="41"/>
  <c r="S65" i="41"/>
  <c r="M65" i="41"/>
  <c r="I29" i="41"/>
  <c r="I16" i="41"/>
  <c r="I25" i="41"/>
  <c r="I30" i="41"/>
  <c r="I17" i="41"/>
  <c r="I36" i="41"/>
  <c r="I38" i="41"/>
  <c r="I40" i="41"/>
  <c r="I39" i="41"/>
  <c r="I32" i="41"/>
  <c r="I35" i="41"/>
  <c r="I21" i="41"/>
  <c r="I13" i="41"/>
  <c r="I42" i="41"/>
  <c r="I26" i="41"/>
  <c r="I34" i="41"/>
  <c r="I28" i="41"/>
  <c r="I22" i="41"/>
  <c r="I24" i="41"/>
  <c r="I33" i="41"/>
  <c r="I23" i="41"/>
  <c r="I31" i="41"/>
  <c r="I41" i="41"/>
  <c r="I37" i="41"/>
  <c r="I15" i="41"/>
  <c r="I19" i="41"/>
  <c r="I18" i="41"/>
  <c r="I14" i="41"/>
  <c r="I27" i="41"/>
  <c r="I20" i="41"/>
  <c r="Q57" i="41"/>
  <c r="O57" i="41"/>
  <c r="P57" i="41"/>
  <c r="I57" i="41"/>
  <c r="R57" i="41"/>
  <c r="N57" i="41"/>
  <c r="M57" i="41"/>
  <c r="J57" i="41"/>
  <c r="T57" i="41"/>
  <c r="S57" i="41"/>
  <c r="R46" i="41"/>
  <c r="M46" i="41"/>
  <c r="N46" i="41"/>
  <c r="Q46" i="41"/>
  <c r="S46" i="41"/>
  <c r="P46" i="41"/>
  <c r="I46" i="41"/>
  <c r="O46" i="41"/>
  <c r="J46" i="41"/>
  <c r="T46" i="41"/>
  <c r="O47" i="41"/>
  <c r="P47" i="41"/>
  <c r="S47" i="41"/>
  <c r="I47" i="41"/>
  <c r="T47" i="41"/>
  <c r="R47" i="41"/>
  <c r="Q47" i="41"/>
  <c r="N47" i="41"/>
  <c r="M47" i="41"/>
  <c r="J47" i="41"/>
  <c r="P68" i="41"/>
  <c r="R45" i="41"/>
  <c r="Q45" i="41"/>
  <c r="P45" i="41"/>
  <c r="J45" i="41"/>
  <c r="N45" i="41"/>
  <c r="T45" i="41"/>
  <c r="S45" i="41"/>
  <c r="I45" i="41"/>
  <c r="O45" i="41"/>
  <c r="M45" i="41"/>
  <c r="P79" i="41"/>
  <c r="N79" i="41"/>
  <c r="S79" i="41"/>
  <c r="I79" i="41"/>
  <c r="O79" i="41"/>
  <c r="M79" i="41"/>
  <c r="T79" i="41"/>
  <c r="Q79" i="41"/>
  <c r="J79" i="41"/>
  <c r="P87" i="41"/>
  <c r="R87" i="41"/>
  <c r="M87" i="41"/>
  <c r="S87" i="41"/>
  <c r="J87" i="41"/>
  <c r="N87" i="41"/>
  <c r="Q87" i="41"/>
  <c r="T87" i="41"/>
  <c r="I87" i="41"/>
  <c r="O87" i="41"/>
  <c r="F193" i="45"/>
  <c r="E37" i="41"/>
  <c r="S44" i="41"/>
  <c r="M44" i="41"/>
  <c r="N44" i="41"/>
  <c r="I44" i="41"/>
  <c r="R44" i="41"/>
  <c r="J44" i="41"/>
  <c r="O44" i="41"/>
  <c r="P44" i="41"/>
  <c r="T44" i="41"/>
  <c r="Q44" i="41"/>
  <c r="L63" i="41"/>
  <c r="K63" i="41"/>
  <c r="N67" i="41"/>
  <c r="M67" i="41"/>
  <c r="J67" i="41"/>
  <c r="I67" i="41"/>
  <c r="R67" i="41"/>
  <c r="O67" i="41"/>
  <c r="Q67" i="41"/>
  <c r="P67" i="41"/>
  <c r="S67" i="41"/>
  <c r="T67" i="41"/>
  <c r="S74" i="41"/>
  <c r="Q74" i="41"/>
  <c r="O74" i="41"/>
  <c r="N74" i="41"/>
  <c r="J74" i="41"/>
  <c r="I74" i="41"/>
  <c r="T74" i="41"/>
  <c r="M74" i="41"/>
  <c r="P74" i="41"/>
  <c r="R74" i="41"/>
  <c r="P84" i="41"/>
  <c r="J84" i="41"/>
  <c r="O84" i="41"/>
  <c r="T84" i="41"/>
  <c r="Q84" i="41"/>
  <c r="R84" i="41"/>
  <c r="I84" i="41"/>
  <c r="M84" i="41"/>
  <c r="N84" i="41"/>
  <c r="S84" i="41"/>
  <c r="F105" i="45"/>
  <c r="E31" i="41"/>
  <c r="M82" i="41"/>
  <c r="N82" i="41"/>
  <c r="J82" i="41"/>
  <c r="P82" i="41"/>
  <c r="I82" i="41"/>
  <c r="T82" i="41"/>
  <c r="O82" i="41"/>
  <c r="Q82" i="41"/>
  <c r="S82" i="41"/>
  <c r="R82" i="41"/>
  <c r="R79" i="41"/>
  <c r="T12" i="41"/>
  <c r="R68" i="41"/>
  <c r="I61" i="41"/>
  <c r="R61" i="41"/>
  <c r="Q61" i="41"/>
  <c r="M61" i="41"/>
  <c r="J61" i="41"/>
  <c r="O61" i="41"/>
  <c r="N61" i="41"/>
  <c r="T61" i="41"/>
  <c r="P61" i="41"/>
  <c r="S61" i="41"/>
  <c r="J73" i="41"/>
  <c r="K58" i="41"/>
  <c r="L58" i="41"/>
  <c r="L78" i="41"/>
  <c r="K78" i="41"/>
  <c r="F722" i="45"/>
  <c r="E74" i="41"/>
  <c r="I5" i="41"/>
  <c r="O5" i="41"/>
  <c r="T5" i="41"/>
  <c r="M5" i="41"/>
  <c r="P5" i="41"/>
  <c r="R5" i="41"/>
  <c r="S5" i="41"/>
  <c r="Q5" i="41"/>
  <c r="J5" i="41"/>
  <c r="N5" i="41"/>
  <c r="J4" i="41"/>
  <c r="M4" i="41"/>
  <c r="Q4" i="41"/>
  <c r="I4" i="41"/>
  <c r="S4" i="41"/>
  <c r="P4" i="41"/>
  <c r="R4" i="41"/>
  <c r="N4" i="41"/>
  <c r="O4" i="41"/>
  <c r="T4" i="41"/>
  <c r="K68" i="41"/>
  <c r="L68" i="41"/>
  <c r="F888" i="45"/>
  <c r="E76" i="41"/>
  <c r="F141" i="45"/>
  <c r="E67" i="41"/>
  <c r="F63" i="45"/>
  <c r="E71" i="41"/>
  <c r="M6" i="41"/>
  <c r="N6" i="41"/>
  <c r="R6" i="41"/>
  <c r="Q6" i="41"/>
  <c r="O6" i="41"/>
  <c r="J6" i="41"/>
  <c r="I6" i="41"/>
  <c r="T6" i="41"/>
  <c r="S6" i="41"/>
  <c r="P6" i="41"/>
  <c r="M81" i="41"/>
  <c r="T81" i="41"/>
  <c r="S81" i="41"/>
  <c r="N81" i="41"/>
  <c r="I81" i="41"/>
  <c r="R81" i="41"/>
  <c r="P81" i="41"/>
  <c r="J81" i="41"/>
  <c r="O81" i="41"/>
  <c r="Q81" i="41"/>
  <c r="I59" i="41"/>
  <c r="T59" i="41"/>
  <c r="P59" i="41"/>
  <c r="N59" i="41"/>
  <c r="J59" i="41"/>
  <c r="S59" i="41"/>
  <c r="O59" i="41"/>
  <c r="Q59" i="41"/>
  <c r="M59" i="41"/>
  <c r="R59" i="41"/>
  <c r="Q22" i="41"/>
  <c r="Q18" i="41"/>
  <c r="Q23" i="41"/>
  <c r="Q38" i="41"/>
  <c r="Q40" i="41"/>
  <c r="Q37" i="41"/>
  <c r="Q34" i="41"/>
  <c r="Q19" i="41"/>
  <c r="Q21" i="41"/>
  <c r="Q14" i="41"/>
  <c r="Q25" i="41"/>
  <c r="Q15" i="41"/>
  <c r="Q32" i="41"/>
  <c r="Q27" i="41"/>
  <c r="Q28" i="41"/>
  <c r="Q24" i="41"/>
  <c r="Q36" i="41"/>
  <c r="Q29" i="41"/>
  <c r="Q33" i="41"/>
  <c r="Q16" i="41"/>
  <c r="Q39" i="41"/>
  <c r="Q31" i="41"/>
  <c r="Q17" i="41"/>
  <c r="Q20" i="41"/>
  <c r="Q13" i="41"/>
  <c r="Q26" i="41"/>
  <c r="Q41" i="41"/>
  <c r="Q42" i="41"/>
  <c r="Q35" i="41"/>
  <c r="Q30" i="41"/>
  <c r="S33" i="41"/>
  <c r="S22" i="41"/>
  <c r="S16" i="41"/>
  <c r="S18" i="41"/>
  <c r="S21" i="41"/>
  <c r="S42" i="41"/>
  <c r="S35" i="41"/>
  <c r="S28" i="41"/>
  <c r="S13" i="41"/>
  <c r="S25" i="41"/>
  <c r="S20" i="41"/>
  <c r="S37" i="41"/>
  <c r="S29" i="41"/>
  <c r="S19" i="41"/>
  <c r="S15" i="41"/>
  <c r="S17" i="41"/>
  <c r="S27" i="41"/>
  <c r="S26" i="41"/>
  <c r="S24" i="41"/>
  <c r="S36" i="41"/>
  <c r="S14" i="41"/>
  <c r="S38" i="41"/>
  <c r="S39" i="41"/>
  <c r="S30" i="41"/>
  <c r="S32" i="41"/>
  <c r="S40" i="41"/>
  <c r="S23" i="41"/>
  <c r="S34" i="41"/>
  <c r="S41" i="41"/>
  <c r="S31" i="41"/>
  <c r="S66" i="41"/>
  <c r="O66" i="41"/>
  <c r="Q66" i="41"/>
  <c r="R66" i="41"/>
  <c r="M66" i="41"/>
  <c r="J66" i="41"/>
  <c r="I66" i="41"/>
  <c r="P66" i="41"/>
  <c r="N66" i="41"/>
  <c r="T66" i="41"/>
  <c r="O92" i="41"/>
  <c r="P92" i="41"/>
  <c r="T92" i="41"/>
  <c r="Q92" i="41"/>
  <c r="R92" i="41"/>
  <c r="N92" i="41"/>
  <c r="M92" i="41"/>
  <c r="I92" i="41"/>
  <c r="S92" i="41"/>
  <c r="J92" i="41"/>
  <c r="N48" i="41"/>
  <c r="R48" i="41"/>
  <c r="S48" i="41"/>
  <c r="J48" i="41"/>
  <c r="M48" i="41"/>
  <c r="I48" i="41"/>
  <c r="Q48" i="41"/>
  <c r="O48" i="41"/>
  <c r="P48" i="41"/>
  <c r="T48" i="41"/>
  <c r="R78" i="41"/>
  <c r="N83" i="41"/>
  <c r="T63" i="41"/>
  <c r="F108" i="45"/>
  <c r="E34" i="41"/>
  <c r="G34" i="41"/>
  <c r="G21" i="41"/>
  <c r="G35" i="41"/>
  <c r="G22" i="41"/>
  <c r="J43" i="41"/>
  <c r="H19" i="41"/>
  <c r="H26" i="41"/>
  <c r="H29" i="41"/>
  <c r="H24" i="41"/>
  <c r="O53" i="41"/>
  <c r="N53" i="41"/>
  <c r="N68" i="41"/>
  <c r="M73" i="41"/>
  <c r="P9" i="41"/>
  <c r="Q9" i="41"/>
  <c r="S9" i="41"/>
  <c r="J9" i="41"/>
  <c r="M9" i="41"/>
  <c r="N9" i="41"/>
  <c r="O9" i="41"/>
  <c r="R9" i="41"/>
  <c r="T9" i="41"/>
  <c r="I9" i="41"/>
  <c r="F299" i="45"/>
  <c r="E61" i="41"/>
  <c r="K83" i="41"/>
  <c r="L83" i="41"/>
  <c r="F680" i="45"/>
  <c r="E32" i="41"/>
  <c r="J70" i="41"/>
  <c r="P70" i="41"/>
  <c r="I70" i="41"/>
  <c r="O70" i="41"/>
  <c r="N70" i="41"/>
  <c r="Q70" i="41"/>
  <c r="S70" i="41"/>
  <c r="M70" i="41"/>
  <c r="T70" i="41"/>
  <c r="R70" i="41"/>
  <c r="N32" i="41"/>
  <c r="N28" i="41"/>
  <c r="N13" i="41"/>
  <c r="N30" i="41"/>
  <c r="N25" i="41"/>
  <c r="N17" i="41"/>
  <c r="N34" i="41"/>
  <c r="N29" i="41"/>
  <c r="N38" i="41"/>
  <c r="N20" i="41"/>
  <c r="N16" i="41"/>
  <c r="N36" i="41"/>
  <c r="N27" i="41"/>
  <c r="N42" i="41"/>
  <c r="N39" i="41"/>
  <c r="N18" i="41"/>
  <c r="N19" i="41"/>
  <c r="N24" i="41"/>
  <c r="N15" i="41"/>
  <c r="N14" i="41"/>
  <c r="N40" i="41"/>
  <c r="N41" i="41"/>
  <c r="N26" i="41"/>
  <c r="N33" i="41"/>
  <c r="N31" i="41"/>
  <c r="N21" i="41"/>
  <c r="N37" i="41"/>
  <c r="N22" i="41"/>
  <c r="N35" i="41"/>
  <c r="N23" i="41"/>
  <c r="O88" i="41"/>
  <c r="N88" i="41"/>
  <c r="R88" i="41"/>
  <c r="I88" i="41"/>
  <c r="Q88" i="41"/>
  <c r="S88" i="41"/>
  <c r="P88" i="41"/>
  <c r="J88" i="41"/>
  <c r="T88" i="41"/>
  <c r="M88" i="41"/>
  <c r="S7" i="41"/>
  <c r="P7" i="41"/>
  <c r="O7" i="41"/>
  <c r="I7" i="41"/>
  <c r="R7" i="41"/>
  <c r="T7" i="41"/>
  <c r="J7" i="41"/>
  <c r="Q7" i="41"/>
  <c r="N7" i="41"/>
  <c r="M7" i="41"/>
  <c r="O34" i="41"/>
  <c r="O38" i="41"/>
  <c r="O13" i="41"/>
  <c r="O25" i="41"/>
  <c r="O20" i="41"/>
  <c r="O26" i="41"/>
  <c r="O42" i="41"/>
  <c r="O29" i="41"/>
  <c r="O37" i="41"/>
  <c r="O18" i="41"/>
  <c r="O36" i="41"/>
  <c r="O41" i="41"/>
  <c r="O16" i="41"/>
  <c r="O28" i="41"/>
  <c r="O27" i="41"/>
  <c r="O15" i="41"/>
  <c r="O21" i="41"/>
  <c r="O24" i="41"/>
  <c r="O32" i="41"/>
  <c r="O35" i="41"/>
  <c r="O22" i="41"/>
  <c r="O14" i="41"/>
  <c r="O23" i="41"/>
  <c r="O40" i="41"/>
  <c r="O33" i="41"/>
  <c r="O39" i="41"/>
  <c r="O17" i="41"/>
  <c r="O31" i="41"/>
  <c r="O30" i="41"/>
  <c r="O19" i="41"/>
  <c r="J69" i="41"/>
  <c r="S69" i="41"/>
  <c r="O69" i="41"/>
  <c r="P69" i="41"/>
  <c r="N69" i="41"/>
  <c r="R69" i="41"/>
  <c r="Q69" i="41"/>
  <c r="M69" i="41"/>
  <c r="I69" i="41"/>
  <c r="T69" i="41"/>
  <c r="O83" i="41"/>
  <c r="I50" i="41"/>
  <c r="S50" i="41"/>
  <c r="N50" i="41"/>
  <c r="R50" i="41"/>
  <c r="J50" i="41"/>
  <c r="T50" i="41"/>
  <c r="Q50" i="41"/>
  <c r="M50" i="41"/>
  <c r="O50" i="41"/>
  <c r="P50" i="41"/>
  <c r="I63" i="41"/>
  <c r="M49" i="41"/>
  <c r="T49" i="41"/>
  <c r="N49" i="41"/>
  <c r="I49" i="41"/>
  <c r="P49" i="41"/>
  <c r="O49" i="41"/>
  <c r="S49" i="41"/>
  <c r="Q49" i="41"/>
  <c r="R49" i="41"/>
  <c r="J49" i="41"/>
  <c r="J71" i="41"/>
  <c r="R71" i="41"/>
  <c r="M71" i="41"/>
  <c r="N71" i="41"/>
  <c r="S71" i="41"/>
  <c r="I71" i="41"/>
  <c r="Q71" i="41"/>
  <c r="P71" i="41"/>
  <c r="O71" i="41"/>
  <c r="T71" i="41"/>
  <c r="G23" i="41"/>
  <c r="G36" i="41"/>
  <c r="H14" i="41"/>
  <c r="H30" i="41"/>
  <c r="H37" i="41"/>
  <c r="M43" i="41"/>
  <c r="H40" i="41"/>
  <c r="J53" i="41"/>
  <c r="I53" i="41"/>
  <c r="R11" i="41"/>
  <c r="O11" i="41"/>
  <c r="P11" i="41"/>
  <c r="I11" i="41"/>
  <c r="Q11" i="41"/>
  <c r="N11" i="41"/>
  <c r="J11" i="41"/>
  <c r="M11" i="41"/>
  <c r="S11" i="41"/>
  <c r="T11" i="41"/>
  <c r="O85" i="41"/>
  <c r="N85" i="41"/>
  <c r="T85" i="41"/>
  <c r="M85" i="41"/>
  <c r="S85" i="41"/>
  <c r="J85" i="41"/>
  <c r="Q85" i="41"/>
  <c r="I85" i="41"/>
  <c r="R85" i="41"/>
  <c r="P85" i="41"/>
  <c r="Q3" i="41"/>
  <c r="P3" i="41"/>
  <c r="I3" i="41"/>
  <c r="N3" i="41"/>
  <c r="J3" i="41"/>
  <c r="S3" i="41"/>
  <c r="R3" i="41"/>
  <c r="O3" i="41"/>
  <c r="M3" i="41"/>
  <c r="T3" i="41"/>
  <c r="O68" i="41"/>
  <c r="Q68" i="41"/>
  <c r="S55" i="41"/>
  <c r="R55" i="41"/>
  <c r="P55" i="41"/>
  <c r="M55" i="41"/>
  <c r="J55" i="41"/>
  <c r="Q55" i="41"/>
  <c r="O55" i="41"/>
  <c r="T55" i="41"/>
  <c r="N55" i="41"/>
  <c r="I55" i="41"/>
  <c r="T76" i="41"/>
  <c r="P76" i="41"/>
  <c r="S76" i="41"/>
  <c r="N76" i="41"/>
  <c r="J76" i="41"/>
  <c r="Q76" i="41"/>
  <c r="M76" i="41"/>
  <c r="O76" i="41"/>
  <c r="R76" i="41"/>
  <c r="I76" i="41"/>
  <c r="Q73" i="41"/>
  <c r="T86" i="41"/>
  <c r="R86" i="41"/>
  <c r="I86" i="41"/>
  <c r="S86" i="41"/>
  <c r="N86" i="41"/>
  <c r="Q86" i="41"/>
  <c r="M86" i="41"/>
  <c r="P86" i="41"/>
  <c r="O86" i="41"/>
  <c r="J86" i="41"/>
  <c r="K7" i="41" l="1"/>
  <c r="L7" i="41"/>
  <c r="L3" i="41"/>
  <c r="K3" i="41"/>
  <c r="L55" i="41"/>
  <c r="K55" i="41"/>
  <c r="M22" i="41"/>
  <c r="M40" i="41"/>
  <c r="M35" i="41"/>
  <c r="M16" i="41"/>
  <c r="M15" i="41"/>
  <c r="M39" i="41"/>
  <c r="M38" i="41"/>
  <c r="M36" i="41"/>
  <c r="M30" i="41"/>
  <c r="M27" i="41"/>
  <c r="M28" i="41"/>
  <c r="M26" i="41"/>
  <c r="M25" i="41"/>
  <c r="M13" i="41"/>
  <c r="M31" i="41"/>
  <c r="M32" i="41"/>
  <c r="M24" i="41"/>
  <c r="M18" i="41"/>
  <c r="M23" i="41"/>
  <c r="M17" i="41"/>
  <c r="M42" i="41"/>
  <c r="M33" i="41"/>
  <c r="M29" i="41"/>
  <c r="M19" i="41"/>
  <c r="M41" i="41"/>
  <c r="M21" i="41"/>
  <c r="M37" i="41"/>
  <c r="M20" i="41"/>
  <c r="M14" i="41"/>
  <c r="M34" i="41"/>
  <c r="L49" i="41"/>
  <c r="K49" i="41"/>
  <c r="K50" i="41"/>
  <c r="L50" i="41"/>
  <c r="L84" i="41"/>
  <c r="K84" i="41"/>
  <c r="K57" i="41"/>
  <c r="L57" i="41"/>
  <c r="K65" i="41"/>
  <c r="L65" i="41"/>
  <c r="K62" i="41"/>
  <c r="L62" i="41"/>
  <c r="L87" i="41"/>
  <c r="K87" i="41"/>
  <c r="K8" i="41"/>
  <c r="L8" i="41"/>
  <c r="L93" i="41"/>
  <c r="K93" i="41"/>
  <c r="L64" i="41"/>
  <c r="K64" i="41"/>
  <c r="K88" i="41"/>
  <c r="L88" i="41"/>
  <c r="K43" i="41"/>
  <c r="J37" i="41"/>
  <c r="J18" i="41"/>
  <c r="J28" i="41"/>
  <c r="L43" i="41"/>
  <c r="J32" i="41"/>
  <c r="J20" i="41"/>
  <c r="J42" i="41"/>
  <c r="J38" i="41"/>
  <c r="J40" i="41"/>
  <c r="J30" i="41"/>
  <c r="J33" i="41"/>
  <c r="J14" i="41"/>
  <c r="J15" i="41"/>
  <c r="J23" i="41"/>
  <c r="J13" i="41"/>
  <c r="J26" i="41"/>
  <c r="J21" i="41"/>
  <c r="J19" i="41"/>
  <c r="J35" i="41"/>
  <c r="J36" i="41"/>
  <c r="J31" i="41"/>
  <c r="J16" i="41"/>
  <c r="J34" i="41"/>
  <c r="J29" i="41"/>
  <c r="J24" i="41"/>
  <c r="J17" i="41"/>
  <c r="J41" i="41"/>
  <c r="J22" i="41"/>
  <c r="J25" i="41"/>
  <c r="J39" i="41"/>
  <c r="J27" i="41"/>
  <c r="K48" i="41"/>
  <c r="L48" i="41"/>
  <c r="L81" i="41"/>
  <c r="K81" i="41"/>
  <c r="K47" i="41"/>
  <c r="L47" i="41"/>
  <c r="L10" i="41"/>
  <c r="K10" i="41"/>
  <c r="L52" i="41"/>
  <c r="K52" i="41"/>
  <c r="L51" i="41"/>
  <c r="K51" i="41"/>
  <c r="L61" i="41"/>
  <c r="K61" i="41"/>
  <c r="K44" i="41"/>
  <c r="L44" i="41"/>
  <c r="K4" i="41"/>
  <c r="L4" i="41"/>
  <c r="L45" i="41"/>
  <c r="K45" i="41"/>
  <c r="K46" i="41"/>
  <c r="L46" i="41"/>
  <c r="L77" i="41"/>
  <c r="K77" i="41"/>
  <c r="L60" i="41"/>
  <c r="K60" i="41"/>
  <c r="L59" i="41"/>
  <c r="K59" i="41"/>
  <c r="L82" i="41"/>
  <c r="K82" i="41"/>
  <c r="L67" i="41"/>
  <c r="K67" i="41"/>
  <c r="T42" i="41"/>
  <c r="T38" i="41"/>
  <c r="T35" i="41"/>
  <c r="T18" i="41"/>
  <c r="T16" i="41"/>
  <c r="T14" i="41"/>
  <c r="T31" i="41"/>
  <c r="T37" i="41"/>
  <c r="T34" i="41"/>
  <c r="T36" i="41"/>
  <c r="T40" i="41"/>
  <c r="T29" i="41"/>
  <c r="T23" i="41"/>
  <c r="T22" i="41"/>
  <c r="T32" i="41"/>
  <c r="T19" i="41"/>
  <c r="T13" i="41"/>
  <c r="T39" i="41"/>
  <c r="T20" i="41"/>
  <c r="T21" i="41"/>
  <c r="T24" i="41"/>
  <c r="T28" i="41"/>
  <c r="T27" i="41"/>
  <c r="T25" i="41"/>
  <c r="T15" i="41"/>
  <c r="T33" i="41"/>
  <c r="T41" i="41"/>
  <c r="T26" i="41"/>
  <c r="T17" i="41"/>
  <c r="T30" i="41"/>
  <c r="K86" i="41"/>
  <c r="L86" i="41"/>
  <c r="K76" i="41"/>
  <c r="L76" i="41"/>
  <c r="L11" i="41"/>
  <c r="K11" i="41"/>
  <c r="L53" i="41"/>
  <c r="K53" i="41"/>
  <c r="L9" i="41"/>
  <c r="K9" i="41"/>
  <c r="K92" i="41"/>
  <c r="L92" i="41"/>
  <c r="L6" i="41"/>
  <c r="K6" i="41"/>
  <c r="K73" i="41"/>
  <c r="L73" i="41"/>
  <c r="K79" i="41"/>
  <c r="L79" i="41"/>
  <c r="K54" i="41"/>
  <c r="L54" i="41"/>
  <c r="K75" i="41"/>
  <c r="L75" i="41"/>
  <c r="L89" i="41"/>
  <c r="K89" i="41"/>
  <c r="L91" i="41"/>
  <c r="K91" i="41"/>
  <c r="L70" i="41"/>
  <c r="K70" i="41"/>
  <c r="L56" i="41"/>
  <c r="K56" i="41"/>
  <c r="L90" i="41"/>
  <c r="K90" i="41"/>
  <c r="K72" i="41"/>
  <c r="L72" i="41"/>
  <c r="K66" i="41"/>
  <c r="L66" i="41"/>
  <c r="K85" i="41"/>
  <c r="L85" i="41"/>
  <c r="K71" i="41"/>
  <c r="L71" i="41"/>
  <c r="L69" i="41"/>
  <c r="K69" i="41"/>
  <c r="L5" i="41"/>
  <c r="K5" i="41"/>
  <c r="L74" i="41"/>
  <c r="K74" i="41"/>
  <c r="L80" i="41"/>
  <c r="K80" i="41"/>
  <c r="L25" i="41" l="1"/>
  <c r="L34" i="41"/>
  <c r="L40" i="41"/>
  <c r="L32" i="41"/>
  <c r="L28" i="41"/>
  <c r="L42" i="41"/>
  <c r="L21" i="41"/>
  <c r="L14" i="41"/>
  <c r="L19" i="41"/>
  <c r="L35" i="41"/>
  <c r="L38" i="41"/>
  <c r="L30" i="41"/>
  <c r="L33" i="41"/>
  <c r="L41" i="41"/>
  <c r="L31" i="41"/>
  <c r="L29" i="41"/>
  <c r="L26" i="41"/>
  <c r="L24" i="41"/>
  <c r="L15" i="41"/>
  <c r="L23" i="41"/>
  <c r="L13" i="41"/>
  <c r="L16" i="41"/>
  <c r="L39" i="41"/>
  <c r="L27" i="41"/>
  <c r="L36" i="41"/>
  <c r="L37" i="41"/>
  <c r="L20" i="41"/>
  <c r="L17" i="41"/>
  <c r="L18" i="41"/>
  <c r="L22" i="41"/>
  <c r="K13" i="41"/>
  <c r="K38" i="41"/>
  <c r="K39" i="41"/>
  <c r="K17" i="41"/>
  <c r="K15" i="41"/>
  <c r="K31" i="41"/>
  <c r="K26" i="41"/>
  <c r="K18" i="41"/>
  <c r="K20" i="41"/>
  <c r="K34" i="41"/>
  <c r="K35" i="41"/>
  <c r="K32" i="41"/>
  <c r="K22" i="41"/>
  <c r="K14" i="41"/>
  <c r="K33" i="41"/>
  <c r="K41" i="41"/>
  <c r="K23" i="41"/>
  <c r="K25" i="41"/>
  <c r="K37" i="41"/>
  <c r="K36" i="41"/>
  <c r="K40" i="41"/>
  <c r="K29" i="41"/>
  <c r="K24" i="41"/>
  <c r="K19" i="41"/>
  <c r="K21" i="41"/>
  <c r="K30" i="41"/>
  <c r="K28" i="41"/>
  <c r="K27" i="41"/>
  <c r="K16" i="41"/>
  <c r="K42" i="41"/>
</calcChain>
</file>

<file path=xl/comments1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2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3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4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8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9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0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1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2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3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4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<sst xmlns="http://schemas.openxmlformats.org/spreadsheetml/2006/main" count="30482" uniqueCount="3115">
  <si>
    <t>Year</t>
  </si>
  <si>
    <t>Cset_CN</t>
  </si>
  <si>
    <t>Attribute</t>
  </si>
  <si>
    <t>DEM</t>
  </si>
  <si>
    <t>Cset_SET</t>
  </si>
  <si>
    <t>Agriculture</t>
  </si>
  <si>
    <t>~TFM_FILL</t>
  </si>
  <si>
    <t>Operation_Sum_Avg_Count</t>
  </si>
  <si>
    <t>Scenario Name</t>
  </si>
  <si>
    <t>A</t>
  </si>
  <si>
    <t>BASE</t>
  </si>
  <si>
    <t>Demand</t>
  </si>
  <si>
    <t>~TFM_DINS</t>
  </si>
  <si>
    <t>Construction</t>
  </si>
  <si>
    <t>Date</t>
  </si>
  <si>
    <t>Name</t>
  </si>
  <si>
    <t>Sheet Name</t>
  </si>
  <si>
    <t>Cells</t>
  </si>
  <si>
    <t>Comments</t>
  </si>
  <si>
    <t>Service</t>
  </si>
  <si>
    <t>Total</t>
  </si>
  <si>
    <t>Mikkel Bosack Simonsen</t>
  </si>
  <si>
    <t>All</t>
  </si>
  <si>
    <t>Development of simple GPD based growth rates</t>
  </si>
  <si>
    <t>Economic sector</t>
  </si>
  <si>
    <t>Services</t>
  </si>
  <si>
    <t>Industry and Energy</t>
  </si>
  <si>
    <t>Industrial sector</t>
  </si>
  <si>
    <t>Metals</t>
  </si>
  <si>
    <t>Chemicals</t>
  </si>
  <si>
    <t>Non-metallic minerals</t>
  </si>
  <si>
    <t>Pulp, paper &amp; printing</t>
  </si>
  <si>
    <t>Food, drink &amp; tobacco</t>
  </si>
  <si>
    <t>Textiles</t>
  </si>
  <si>
    <t>Engineering</t>
  </si>
  <si>
    <t>Other industries</t>
  </si>
  <si>
    <t>Oil &amp; gas extraction</t>
  </si>
  <si>
    <t>Type</t>
  </si>
  <si>
    <t>Fertilizers &amp; Petrochemicals</t>
  </si>
  <si>
    <t>Pharmaceuticals &amp; Cosmetics</t>
  </si>
  <si>
    <t>Population</t>
  </si>
  <si>
    <t>Industry and energy</t>
  </si>
  <si>
    <t>Fertilizer</t>
  </si>
  <si>
    <t>Pharmaceuticals</t>
  </si>
  <si>
    <t>Sources LTES revised version in 2021</t>
  </si>
  <si>
    <t>GPD</t>
  </si>
  <si>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</si>
  <si>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</si>
  <si>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</si>
  <si>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</si>
  <si>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</si>
  <si>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</si>
  <si>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</si>
  <si>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Azerbaijan</t>
  </si>
  <si>
    <t>AZE</t>
  </si>
  <si>
    <t>Internally displaced persons, new displacement associated with disasters (number of cases)</t>
  </si>
  <si>
    <t>VC.IDP.NWDS</t>
  </si>
  <si>
    <t>Merchandise exports to low- and middle-income economies in Latin America &amp; the Caribbean (% of total merchandise exports)</t>
  </si>
  <si>
    <t>TX.VAL.MRCH.R3.ZS</t>
  </si>
  <si>
    <t>Medium and high-tech exports (% manufactured exports)</t>
  </si>
  <si>
    <t>TX.MNF.TECH.ZS.UN</t>
  </si>
  <si>
    <t>Merchandise imports from low- and middle-income economies outside region (% of total merchandise imports)</t>
  </si>
  <si>
    <t>TM.VAL.MRCH.OR.ZS</t>
  </si>
  <si>
    <t>Tariff rate, applied, simple mean, primary products (%)</t>
  </si>
  <si>
    <t>TM.TAX.TCOM.SM.AR.ZS</t>
  </si>
  <si>
    <t>Tariff rate, applied, simple mean, manufactured products (%)</t>
  </si>
  <si>
    <t>TM.TAX.MANF.SM.AR.ZS</t>
  </si>
  <si>
    <t>Unmet need for contraception (% of married women ages 15-49)</t>
  </si>
  <si>
    <t>SP.UWT.TFRT</t>
  </si>
  <si>
    <t>Population, female</t>
  </si>
  <si>
    <t>SP.POP.TOTL.FE.IN</t>
  </si>
  <si>
    <t>Population ages 65 and above, total</t>
  </si>
  <si>
    <t>SP.POP.65UP.TO</t>
  </si>
  <si>
    <t>Population ages 40-44, female (% of female population)</t>
  </si>
  <si>
    <t>SP.POP.4044.FE.5Y</t>
  </si>
  <si>
    <t>Population ages 15-19, female (% of female population)</t>
  </si>
  <si>
    <t>SP.POP.1519.FE.5Y</t>
  </si>
  <si>
    <t>Female headed households (% of households with a female head)</t>
  </si>
  <si>
    <t>SP.HOU.FEMA.ZS</t>
  </si>
  <si>
    <t>Mortality rate, adult, female (per 1,000 female adults)</t>
  </si>
  <si>
    <t>SP.DYN.AMRT.FE</t>
  </si>
  <si>
    <t>Unemployment, total (% of total labor force) (national estimate)</t>
  </si>
  <si>
    <t>SL.UEM.TOTL.NE.ZS</t>
  </si>
  <si>
    <t>Unemployment with advanced education, female (% of female labor force with advanced education)</t>
  </si>
  <si>
    <t>SL.UEM.ADVN.FE.ZS</t>
  </si>
  <si>
    <t>Labor force participation rate, total (% of total population ages 15+) (national estimate)</t>
  </si>
  <si>
    <t>SL.TLF.CACT.NE.ZS</t>
  </si>
  <si>
    <t>Labor force participation rate for ages 15-24, total (%) (modeled ILO estimate)</t>
  </si>
  <si>
    <t>SL.TLF.ACTI.1524.ZS</t>
  </si>
  <si>
    <t>Average working hours of children, study and work, male, ages 7-14 (hours per week)</t>
  </si>
  <si>
    <t>SL.TLF.0714.SW.MA.TM</t>
  </si>
  <si>
    <t>Child employment in manufacturing, female (% of female economically active children ages 7-14)</t>
  </si>
  <si>
    <t>SL.MNF.0714.FE.ZS</t>
  </si>
  <si>
    <t>Vulnerable employment, female (% of female employment) (modeled ILO estimate)</t>
  </si>
  <si>
    <t>SL.EMP.VULN.FE.ZS</t>
  </si>
  <si>
    <t>Employment to population ratio, ages 15-24, male (%) (modeled ILO estimate)</t>
  </si>
  <si>
    <t>SL.EMP.1524.SP.MA.ZS</t>
  </si>
  <si>
    <t>Poverty gap at $5.50 a day (2011 PPP) (%)</t>
  </si>
  <si>
    <t>SI.POV.UMIC.GP</t>
  </si>
  <si>
    <t>Income share held by lowest 20%</t>
  </si>
  <si>
    <t>SI.DST.FRST.20</t>
  </si>
  <si>
    <t>Domestic general government health expenditure (% of general government expenditure)</t>
  </si>
  <si>
    <t>SH.XPD.GHED.GE.ZS</t>
  </si>
  <si>
    <t>Increase in poverty gap at $3.20 ($ 2011 PPP) poverty line due to out-of-pocket health care expenditure (% of poverty line)</t>
  </si>
  <si>
    <t>SH.UHC.NOP2.ZG</t>
  </si>
  <si>
    <t>Mortality rate attributed to unsafe water, unsafe sanitation and lack of hygiene (per 100,000 population)</t>
  </si>
  <si>
    <t>SH.STA.WASH.P5</t>
  </si>
  <si>
    <t>Prevalence of overweight (modeled estimate, % of children under 5)</t>
  </si>
  <si>
    <t>SH.STA.OWGH.ME.ZS</t>
  </si>
  <si>
    <t>Female genital mutilation prevalence (%)</t>
  </si>
  <si>
    <t>SH.STA.FGMS.ZS</t>
  </si>
  <si>
    <t>Prevalence of current tobacco use, males (% of male adults)</t>
  </si>
  <si>
    <t>SH.PRV.SMOK.MA</t>
  </si>
  <si>
    <t>Immunization, DPT (% of children ages 12-23 months)</t>
  </si>
  <si>
    <t>SH.IMM.IDPT</t>
  </si>
  <si>
    <t>People using safely managed drinking water services, rural (% of rural population)</t>
  </si>
  <si>
    <t>SH.H2O.SMDW.RU.ZS</t>
  </si>
  <si>
    <t>Probability of dying among adolescents ages 10-14 years (per 1,000)</t>
  </si>
  <si>
    <t>SH.DYN.1014</t>
  </si>
  <si>
    <t>Prevalence of anemia among women of reproductive age (% of women ages 15-49)</t>
  </si>
  <si>
    <t>SH.ANM.ALLW.ZS</t>
  </si>
  <si>
    <t>Women participating in the three decisions (own health care, major household purchases, and visiting family) (% of women age 15-49)</t>
  </si>
  <si>
    <t>SG.DMK.ALLD.FN.ZS</t>
  </si>
  <si>
    <t>School enrollment, tertiary (% gross)</t>
  </si>
  <si>
    <t>SE.TER.ENRR</t>
  </si>
  <si>
    <t>Adolescents out of school, female (% of female lower secondary school age)</t>
  </si>
  <si>
    <t>SE.SEC.UNER.LO.FE.ZS</t>
  </si>
  <si>
    <t>School enrollment, secondary, private (% of total secondary)</t>
  </si>
  <si>
    <t>SE.SEC.PRIV.ZS</t>
  </si>
  <si>
    <t>Secondary education, duration (years)</t>
  </si>
  <si>
    <t>SE.SEC.DURS</t>
  </si>
  <si>
    <t>Children out of school, primary, male</t>
  </si>
  <si>
    <t>SE.PRM.UNER.MA</t>
  </si>
  <si>
    <t>Persistence to last grade of primary, male (% of cohort)</t>
  </si>
  <si>
    <t>SE.PRM.PRSL.MA.ZS</t>
  </si>
  <si>
    <t>Gross intake ratio in first grade of primary education, male (% of relevant age group)</t>
  </si>
  <si>
    <t>SE.PRM.GINT.MA.ZS</t>
  </si>
  <si>
    <t>Trained teachers in preprimary education (% of total teachers)</t>
  </si>
  <si>
    <t>SE.PRE.TCAQ.ZS</t>
  </si>
  <si>
    <t>Literacy rate, youth total (% of people ages 15-24)</t>
  </si>
  <si>
    <t>SE.ADT.1524.LT.ZS</t>
  </si>
  <si>
    <t>Coverage of social safety net programs in 2nd quintile (% of population)</t>
  </si>
  <si>
    <t>per_sa_allsa.cov_q2_tot</t>
  </si>
  <si>
    <t>PPP conversion factor, private consumption (LCU per international $)</t>
  </si>
  <si>
    <t>PA.NUS.PRVT.PP</t>
  </si>
  <si>
    <t>Gross savings (% of GNI)</t>
  </si>
  <si>
    <t>NY.GNS.ICTR.GN.ZS</t>
  </si>
  <si>
    <t>GNI (current LCU)</t>
  </si>
  <si>
    <t>NY.GNP.MKTP.CN</t>
  </si>
  <si>
    <t>Natural gas rents (% of GDP)</t>
  </si>
  <si>
    <t>NY.GDP.NGAS.RT.ZS</t>
  </si>
  <si>
    <t>Discrepancy in expenditure estimate of GDP (current LCU)</t>
  </si>
  <si>
    <t>NY.GDP.DISC.CN</t>
  </si>
  <si>
    <t>Adjusted net national income (current US$)</t>
  </si>
  <si>
    <t>NY.ADJ.NNTY.CD</t>
  </si>
  <si>
    <t>Adjusted savings: carbon dioxide damage (current US$)</t>
  </si>
  <si>
    <t>NY.ADJ.DCO2.CD</t>
  </si>
  <si>
    <t>Industry (including construction), value added (% of GDP)</t>
  </si>
  <si>
    <t>NV.IND.TOTL.ZS</t>
  </si>
  <si>
    <t>Agriculture, forestry, and fishing, value added (constant LCU)</t>
  </si>
  <si>
    <t>NV.AGR.TOTL.KN</t>
  </si>
  <si>
    <t>Imports of goods and services (current US$)</t>
  </si>
  <si>
    <t>NE.IMP.GNFS.CD</t>
  </si>
  <si>
    <t>Gross fixed capital formation, private sector (% of GDP)</t>
  </si>
  <si>
    <t>NE.GDI.FPRV.ZS</t>
  </si>
  <si>
    <t>Final consumption expenditure (annual % growth)</t>
  </si>
  <si>
    <t>NE.CON.TOTL.KD.ZG</t>
  </si>
  <si>
    <t>General government final consumption expenditure (constant LCU)</t>
  </si>
  <si>
    <t>NE.CON.GOVT.KN</t>
  </si>
  <si>
    <t>Commercial service exports (current US$)</t>
  </si>
  <si>
    <t>TX.VAL.SERV.CD.WT</t>
  </si>
  <si>
    <t>Ores and metals exports (% of merchandise exports)</t>
  </si>
  <si>
    <t>TX.VAL.MMTL.ZS.UN</t>
  </si>
  <si>
    <t>Merchandise imports from low- and middle-income economies within region (% of total merchandise imports)</t>
  </si>
  <si>
    <t>TM.VAL.MRCH.WR.ZS</t>
  </si>
  <si>
    <t>ICT goods imports (% total goods imports)</t>
  </si>
  <si>
    <t>TM.VAL.ICTG.ZS.UN</t>
  </si>
  <si>
    <t>Tariff rate, most favored nation, simple mean, all products (%)</t>
  </si>
  <si>
    <t>TM.TAX.MRCH.SM.FN.ZS</t>
  </si>
  <si>
    <t>International tourism, expenditures (current US$)</t>
  </si>
  <si>
    <t>ST.INT.XPND.CD</t>
  </si>
  <si>
    <t>Completeness of death registration with cause-of-death information (%)</t>
  </si>
  <si>
    <t>SP.REG.DTHS.ZS</t>
  </si>
  <si>
    <t>Age dependency ratio (% of working-age population)</t>
  </si>
  <si>
    <t>SP.POP.DPND</t>
  </si>
  <si>
    <t>Population ages 60-64, male (% of male population)</t>
  </si>
  <si>
    <t>SP.POP.6064.MA.5Y</t>
  </si>
  <si>
    <t>Population ages 20-24, male (% of male population)</t>
  </si>
  <si>
    <t>SP.POP.2024.MA.5Y</t>
  </si>
  <si>
    <t>Population ages 0-14, male (% of male population)</t>
  </si>
  <si>
    <t>SP.POP.0014.MA.ZS</t>
  </si>
  <si>
    <t>Life expectancy at birth, female (years)</t>
  </si>
  <si>
    <t>SP.DYN.LE00.FE.IN</t>
  </si>
  <si>
    <t>International migrant stock (% of population)</t>
  </si>
  <si>
    <t>SM.POP.TOTL.ZS</t>
  </si>
  <si>
    <t>Share of youth not in education, employment or training, female (% of female youth population)</t>
  </si>
  <si>
    <t>SL.UEM.NEET.FE.ZS</t>
  </si>
  <si>
    <t>Labor force, total</t>
  </si>
  <si>
    <t>SL.TLF.TOTL.IN</t>
  </si>
  <si>
    <t>Labor force with basic education (% of total working-age population with basic education)</t>
  </si>
  <si>
    <t>SL.TLF.BASC.ZS</t>
  </si>
  <si>
    <t>Children in employment, work only (% of children in employment, ages 7-14)</t>
  </si>
  <si>
    <t>SL.TLF.0714.WK.ZS</t>
  </si>
  <si>
    <t>Employment in services, female (% of female employment) (modeled ILO estimate)</t>
  </si>
  <si>
    <t>SL.SRV.EMPL.FE.ZS</t>
  </si>
  <si>
    <t>Contributing family workers, female (% of female employment) (modeled ILO estimate)</t>
  </si>
  <si>
    <t>SL.FAM.WORK.FE.ZS</t>
  </si>
  <si>
    <t>Female share of employment in senior and middle management (%)</t>
  </si>
  <si>
    <t>SL.EMP.SMGT.FE.ZS</t>
  </si>
  <si>
    <t>Child employment in agriculture (% of economically active children ages 7-14)</t>
  </si>
  <si>
    <t>SL.AGR.0714.ZS</t>
  </si>
  <si>
    <t>Multidimensional poverty headcount ratio, female (% of female population)</t>
  </si>
  <si>
    <t>SI.POV.MDIM.FE</t>
  </si>
  <si>
    <t>Income share held by second 20%</t>
  </si>
  <si>
    <t>SI.DST.02ND.20</t>
  </si>
  <si>
    <t>Current health expenditure per capita (current US$)</t>
  </si>
  <si>
    <t>SH.XPD.CHEX.PC.CD</t>
  </si>
  <si>
    <t>Incidence of tuberculosis (per 100,000 people)</t>
  </si>
  <si>
    <t>SH.TBS.INCD</t>
  </si>
  <si>
    <t>Prevalence of stunting, height for age, male (% of children under 5)</t>
  </si>
  <si>
    <t>SH.STA.STNT.MA.ZS</t>
  </si>
  <si>
    <t>People practicing open defecation, rural (% of rural population)</t>
  </si>
  <si>
    <t>SH.STA.ODFC.RU.ZS</t>
  </si>
  <si>
    <t>People using at least basic sanitation services, rural (% of rural population)</t>
  </si>
  <si>
    <t>SH.STA.BASS.RU.ZS</t>
  </si>
  <si>
    <t>Children with fever receiving antimalarial drugs (% of children under age 5 with fever)</t>
  </si>
  <si>
    <t>SH.MLR.TRET.ZS</t>
  </si>
  <si>
    <t>Adults (ages 15+) and children (ages 0-14) newly infected with HIV</t>
  </si>
  <si>
    <t>SH.HIV.INCD.TL</t>
  </si>
  <si>
    <t>Mortality from CVD, cancer, diabetes or CRD between exact ages 30 and 70, male (%)</t>
  </si>
  <si>
    <t>SH.DYN.NCOM.MA.ZS</t>
  </si>
  <si>
    <t>Cause of death, by communicable diseases and maternal, prenatal and nutrition conditions (% of total)</t>
  </si>
  <si>
    <t>SH.DTH.COMM.ZS</t>
  </si>
  <si>
    <t>Women who believe a husband is justified in beating his wife when she goes out without telling him (%)</t>
  </si>
  <si>
    <t>SG.VAW.GOES.ZS</t>
  </si>
  <si>
    <t>Expenditure on primary education (% of government expenditure on education)</t>
  </si>
  <si>
    <t>SE.XPD.PRIM.ZS</t>
  </si>
  <si>
    <t>Educational attainment, at least Master's or equivalent, population 25+, female (%) (cumulative)</t>
  </si>
  <si>
    <t>SE.TER.CUAT.MS.FE.ZS</t>
  </si>
  <si>
    <t>Trained teachers in upper secondary education, female (% of female teachers)</t>
  </si>
  <si>
    <t>SE.SEC.TCAQ.UP.FE.ZS</t>
  </si>
  <si>
    <t>Secondary education, vocational pupils (% female)</t>
  </si>
  <si>
    <t>SE.SEC.ENRL.VO.FE.ZS</t>
  </si>
  <si>
    <t>Educational attainment, at least completed lower secondary, population 25+, total (%) (cumulative)</t>
  </si>
  <si>
    <t>SE.SEC.CUAT.LO.ZS</t>
  </si>
  <si>
    <t>Primary education, teachers (% female)</t>
  </si>
  <si>
    <t>SE.PRM.TCHR.FE.ZS</t>
  </si>
  <si>
    <t>Over-age students, primary, male (% of male enrollment)</t>
  </si>
  <si>
    <t>SE.PRM.OENR.MA.ZS</t>
  </si>
  <si>
    <t>Primary education, pupils</t>
  </si>
  <si>
    <t>SE.PRM.ENRL</t>
  </si>
  <si>
    <t>Preprimary education, duration (years)</t>
  </si>
  <si>
    <t>SE.PRE.DURS</t>
  </si>
  <si>
    <t>Coverage of social insurance programs in 3rd quintile (% of population)</t>
  </si>
  <si>
    <t>per_si_allsi.cov_q3_tot</t>
  </si>
  <si>
    <t>Coverage of unemployment benefits and ALMP in 3rd quintile (% of population)</t>
  </si>
  <si>
    <t>per_lm_alllm.cov_q3_tot</t>
  </si>
  <si>
    <t>Net secondary income (Net current transfers from abroad) (current LCU)</t>
  </si>
  <si>
    <t>NY.TRF.NCTR.CN</t>
  </si>
  <si>
    <t>GNI per capita (constant 2010 US$)</t>
  </si>
  <si>
    <t>NY.GNP.PCAP.KD</t>
  </si>
  <si>
    <t>Total natural resources rents (% of GDP)</t>
  </si>
  <si>
    <t>NY.GDP.TOTL.RT.ZS</t>
  </si>
  <si>
    <t>GDP (current LCU)</t>
  </si>
  <si>
    <t>NY.GDP.MKTP.CN</t>
  </si>
  <si>
    <t>Adjusted net savings, excluding particulate emission damage (% of GNI)</t>
  </si>
  <si>
    <t>NY.ADJ.SVNX.GN.ZS</t>
  </si>
  <si>
    <t>Adjusted savings: energy depletion (% of GNI)</t>
  </si>
  <si>
    <t>NY.ADJ.DNGY.GN.ZS</t>
  </si>
  <si>
    <t>Services, value added (current LCU)</t>
  </si>
  <si>
    <t>NV.SRV.TOTL.CN</t>
  </si>
  <si>
    <t>Manufacturing, value added (constant LCU)</t>
  </si>
  <si>
    <t>NV.IND.MANF.KN</t>
  </si>
  <si>
    <t>External balance on goods and services (% of GDP)</t>
  </si>
  <si>
    <t>NE.RSB.GNFS.ZS</t>
  </si>
  <si>
    <t>Changes in inventories (constant LCU)</t>
  </si>
  <si>
    <t>NE.GDI.STKB.KN</t>
  </si>
  <si>
    <t>Exports of goods and services (current US$)</t>
  </si>
  <si>
    <t>NE.EXP.GNFS.CD</t>
  </si>
  <si>
    <t>Households and NPISHs Final consumption expenditure per capita growth (annual %)</t>
  </si>
  <si>
    <t>NE.CON.PRVT.PC.KD.ZG</t>
  </si>
  <si>
    <t>Military expenditure (% of GDP)</t>
  </si>
  <si>
    <t>MS.MIL.XPND.GD.ZS</t>
  </si>
  <si>
    <t>Secure Internet servers (per 1 million people)</t>
  </si>
  <si>
    <t>IT.NET.SECR.P6</t>
  </si>
  <si>
    <t>Transport services (% of commercial service exports)</t>
  </si>
  <si>
    <t>TX.VAL.TRAN.ZS.WT</t>
  </si>
  <si>
    <t>Merchandise exports to high-income economies (% of total merchandise exports)</t>
  </si>
  <si>
    <t>TX.VAL.MRCH.HI.ZS</t>
  </si>
  <si>
    <t>Commercial service imports (current US$)</t>
  </si>
  <si>
    <t>TM.VAL.SERV.CD.WT</t>
  </si>
  <si>
    <t>Ores and metals imports (% of merchandise imports)</t>
  </si>
  <si>
    <t>TM.VAL.MMTL.ZS.UN</t>
  </si>
  <si>
    <t>Tariff rate, most favored nation, weighted mean, all products (%)</t>
  </si>
  <si>
    <t>TM.TAX.MRCH.WM.FN.ZS</t>
  </si>
  <si>
    <t>Import volume index (2000 = 100)</t>
  </si>
  <si>
    <t>TM.QTY.MRCH.XD.WD</t>
  </si>
  <si>
    <t>Rural population (% of total population)</t>
  </si>
  <si>
    <t>SP.RUR.TOTL.ZS</t>
  </si>
  <si>
    <t>Population growth (annual %)</t>
  </si>
  <si>
    <t>SP.POP.GROW</t>
  </si>
  <si>
    <t>Population ages 65 and above, female</t>
  </si>
  <si>
    <t>SP.POP.65UP.FE.IN</t>
  </si>
  <si>
    <t>Population ages 30-34, female (% of female population)</t>
  </si>
  <si>
    <t>SP.POP.3034.FE.5Y</t>
  </si>
  <si>
    <t>Population ages 05-09, female (% of female population)</t>
  </si>
  <si>
    <t>SP.POP.0509.FE.5Y</t>
  </si>
  <si>
    <t>Fertility rate, total (births per woman)</t>
  </si>
  <si>
    <t>SP.DYN.TFRT.IN</t>
  </si>
  <si>
    <t>Consumption of iodized salt (% of households)</t>
  </si>
  <si>
    <t>SN.ITK.SALT.ZS</t>
  </si>
  <si>
    <t>Unemployment, female (% of female labor force) (national estimate)</t>
  </si>
  <si>
    <t>SL.UEM.TOTL.FE.NE.ZS</t>
  </si>
  <si>
    <t>Unemployment, youth male (% of male labor force ages 15-24) (national estimate)</t>
  </si>
  <si>
    <t>SL.UEM.1524.MA.NE.ZS</t>
  </si>
  <si>
    <t>Ratio of female to male labor force participation rate (%) (national estimate)</t>
  </si>
  <si>
    <t>SL.TLF.CACT.FM.NE.ZS</t>
  </si>
  <si>
    <t>Labor force participation rate for ages 15-24, female (%) (modeled ILO estimate)</t>
  </si>
  <si>
    <t>SL.TLF.ACTI.1524.FE.ZS</t>
  </si>
  <si>
    <t>Children in employment, female (% of female children ages 7-14)</t>
  </si>
  <si>
    <t>SL.TLF.0714.FE.ZS</t>
  </si>
  <si>
    <t>GDP per person employed (constant 2017 PPP $)</t>
  </si>
  <si>
    <t>SL.GDP.PCAP.EM.KD</t>
  </si>
  <si>
    <t>Employment to population ratio, 15+, male (%) (national estimate)</t>
  </si>
  <si>
    <t>SL.EMP.TOTL.SP.MA.NE.ZS</t>
  </si>
  <si>
    <t>Employment in agriculture (% of total employment) (modeled ILO estimate)</t>
  </si>
  <si>
    <t>SL.AGR.EMPL.ZS</t>
  </si>
  <si>
    <t>Multidimensional poverty headcount ratio, male (% of male population)</t>
  </si>
  <si>
    <t>SI.POV.MDIM.MA</t>
  </si>
  <si>
    <t>Income share held by highest 20%</t>
  </si>
  <si>
    <t>SI.DST.05TH.20</t>
  </si>
  <si>
    <t>External health expenditure per capita (current US$)</t>
  </si>
  <si>
    <t>SH.XPD.EHEX.PC.CD</t>
  </si>
  <si>
    <t>Increase in poverty gap at $1.90 ($ 2011 PPP) poverty line due to out-of-pocket health care expenditure (% of poverty line)</t>
  </si>
  <si>
    <t>SH.UHC.NOP1.ZG</t>
  </si>
  <si>
    <t>Suicide mortality rate, female (per 100,000 female population)</t>
  </si>
  <si>
    <t>SH.STA.SUIC.FE.P5</t>
  </si>
  <si>
    <t>Diarrhea treatment (% of children under 5 receiving oral rehydration and continued feeding)</t>
  </si>
  <si>
    <t>SH.STA.ORCF.ZS</t>
  </si>
  <si>
    <t>Exclusive breastfeeding (% of children under 6 months)</t>
  </si>
  <si>
    <t>SH.STA.BFED.ZS</t>
  </si>
  <si>
    <t>Lifetime risk of maternal death (%)</t>
  </si>
  <si>
    <t>SH.MMR.RISK.ZS</t>
  </si>
  <si>
    <t>Incidence of HIV, ages 15-24 (per 1,000 uninfected population ages 15-24)</t>
  </si>
  <si>
    <t>SH.HIV.INCD.YG.P3</t>
  </si>
  <si>
    <t>Demand for family planning satisfied by modern methods (% of married women with demand for family planning)</t>
  </si>
  <si>
    <t>SH.FPL.SATM.ZS</t>
  </si>
  <si>
    <t>Number of under-five deaths</t>
  </si>
  <si>
    <t>SH.DTH.MORT</t>
  </si>
  <si>
    <t>Women who believe a husband is justified in beating his wife when she refuses sex with him (%)</t>
  </si>
  <si>
    <t>SG.VAW.REFU.ZS</t>
  </si>
  <si>
    <t>Government expenditure per student, tertiary (% of GDP per capita)</t>
  </si>
  <si>
    <t>SE.XPD.TERT.PC.ZS</t>
  </si>
  <si>
    <t>Educational attainment, at least completed short-cycle tertiary, population 25+, female (%) (cumulative)</t>
  </si>
  <si>
    <t>SE.TER.CUAT.ST.FE.ZS</t>
  </si>
  <si>
    <t>Trained teachers in secondary education (% of total teachers)</t>
  </si>
  <si>
    <t>SE.SEC.TCAQ.ZS</t>
  </si>
  <si>
    <t>School enrollment, secondary, male (% gross)</t>
  </si>
  <si>
    <t>SE.SEC.ENRR.MA</t>
  </si>
  <si>
    <t>Educational attainment, at least completed post-secondary, population 25+, total (%) (cumulative)</t>
  </si>
  <si>
    <t>SE.SEC.CUAT.PO.ZS</t>
  </si>
  <si>
    <t>Adjusted net enrollment rate, primary, male (% of primary school age children)</t>
  </si>
  <si>
    <t>SE.PRM.TENR.MA</t>
  </si>
  <si>
    <t>Persistence to grade 5, female (% of cohort)</t>
  </si>
  <si>
    <t>SE.PRM.PRS5.FE.ZS</t>
  </si>
  <si>
    <t>School enrollment, primary (% gross)</t>
  </si>
  <si>
    <t>SE.PRM.ENRR</t>
  </si>
  <si>
    <t>School enrollment, preprimary, female (% gross)</t>
  </si>
  <si>
    <t>SE.PRE.ENRR.FE</t>
  </si>
  <si>
    <t>Real effective exchange rate index (2010 = 100)</t>
  </si>
  <si>
    <t>PX.REX.REER</t>
  </si>
  <si>
    <t>Adequacy of social safety net programs (% of total welfare of beneficiary households)</t>
  </si>
  <si>
    <t>per_sa_allsa.adq_pop_tot</t>
  </si>
  <si>
    <t>DEC alternative conversion factor (LCU per US$)</t>
  </si>
  <si>
    <t>PA.NUS.ATLS</t>
  </si>
  <si>
    <t>GNI per capita, PPP (current international $)</t>
  </si>
  <si>
    <t>NY.GNP.PCAP.PP.CD</t>
  </si>
  <si>
    <t>Gross domestic savings (% of GDP)</t>
  </si>
  <si>
    <t>NY.GDS.TOTL.ZS</t>
  </si>
  <si>
    <t>GDP growth (annual %)</t>
  </si>
  <si>
    <t>NY.GDP.MKTP.KD.ZG</t>
  </si>
  <si>
    <t>Inflation, GDP deflator (annual %)</t>
  </si>
  <si>
    <t>NY.GDP.DEFL.KD.ZG</t>
  </si>
  <si>
    <t>Adjusted savings: natural resources depletion (% of GNI)</t>
  </si>
  <si>
    <t>NY.ADJ.DRES.GN.ZS</t>
  </si>
  <si>
    <t>Services, value added (constant LCU)</t>
  </si>
  <si>
    <t>NV.SRV.TOTL.KN</t>
  </si>
  <si>
    <t>Industry (including construction), value added (current LCU)</t>
  </si>
  <si>
    <t>NV.IND.TOTL.CN</t>
  </si>
  <si>
    <t>Agriculture, forestry, and fishing, value added (current US$)</t>
  </si>
  <si>
    <t>NV.AGR.TOTL.CD</t>
  </si>
  <si>
    <t>Gross capital formation (constant 2010 US$)</t>
  </si>
  <si>
    <t>NE.GDI.TOTL.KD</t>
  </si>
  <si>
    <t>Public private partnerships investment in energy (current US$)</t>
  </si>
  <si>
    <t>IE.PPN.ENGY.CD</t>
  </si>
  <si>
    <t>Start-up procedures to register a business, female (number)</t>
  </si>
  <si>
    <t>IC.REG.PROC.FE</t>
  </si>
  <si>
    <t>Cost to import, border compliance (US$)</t>
  </si>
  <si>
    <t>IC.IMP.CSBC.CD</t>
  </si>
  <si>
    <t>Firms using banks to finance investment (% of firms)</t>
  </si>
  <si>
    <t>IC.FRM.BNKS.ZS</t>
  </si>
  <si>
    <t>Ease of doing business index (1=most business-friendly regulations)</t>
  </si>
  <si>
    <t>IC.BUS.EASE.XQ</t>
  </si>
  <si>
    <t>Expense (current LCU)</t>
  </si>
  <si>
    <t>GC.XPN.TOTL.CN</t>
  </si>
  <si>
    <t>Other taxes (current LCU)</t>
  </si>
  <si>
    <t>GC.TAX.OTHR.CN</t>
  </si>
  <si>
    <t>Net lending (+) / net borrowing (-) (% of GDP)</t>
  </si>
  <si>
    <t>GC.NLD.TOTL.GD.ZS</t>
  </si>
  <si>
    <t>Account ownership at a financial institution or with a mobile-money-service provider, male (% of population ages 15+)</t>
  </si>
  <si>
    <t>FX.OWN.TOTL.MA.ZS</t>
  </si>
  <si>
    <t>Broad money growth (annual %)</t>
  </si>
  <si>
    <t>FM.LBL.BMNY.ZG</t>
  </si>
  <si>
    <t>Depositors with commercial banks (per 1,000 adults)</t>
  </si>
  <si>
    <t>FB.CBK.DPTR.P3</t>
  </si>
  <si>
    <t>Annual freshwater withdrawals, agriculture (% of total freshwater withdrawal)</t>
  </si>
  <si>
    <t>ER.H2O.FWAG.ZS</t>
  </si>
  <si>
    <t>Mammal species, threatened</t>
  </si>
  <si>
    <t>EN.MAM.THRD.NO</t>
  </si>
  <si>
    <t>PM2.5 pollution, population exposed to levels exceeding WHO Interim Target-1 value (% of total)</t>
  </si>
  <si>
    <t>EN.ATM.PM25.MC.T1.ZS</t>
  </si>
  <si>
    <t>Total greenhouse gas emissions (% change from 1990)</t>
  </si>
  <si>
    <t>EN.ATM.GHGT.ZG</t>
  </si>
  <si>
    <t>Energy use (kg of oil equivalent per capita)</t>
  </si>
  <si>
    <t>EG.USE.PCAP.KG.OE</t>
  </si>
  <si>
    <t>Electric power transmission and distribution losses (% of output)</t>
  </si>
  <si>
    <t>EG.ELC.LOSS.ZS</t>
  </si>
  <si>
    <t>Total debt service (% of GNI)</t>
  </si>
  <si>
    <t>DT.TDS.DECT.GN.ZS</t>
  </si>
  <si>
    <t>Net official flows from UN agencies, UNWTO (current US$)</t>
  </si>
  <si>
    <t>DT.NFL.UNWT.CD</t>
  </si>
  <si>
    <t>PNG, commercial banks and other creditors (NFL, current US$)</t>
  </si>
  <si>
    <t>DT.NFL.PNGC.CD</t>
  </si>
  <si>
    <t>Net official flows from UN agencies, FAO (current US$)</t>
  </si>
  <si>
    <t>DT.NFL.FAOG.CD</t>
  </si>
  <si>
    <t>External debt stocks, long-term (DOD, current US$)</t>
  </si>
  <si>
    <t>DT.DOD.DLXF.CD</t>
  </si>
  <si>
    <t>Net bilateral aid flows from DAC donors, New Zealand (current US$)</t>
  </si>
  <si>
    <t>DC.DAC.NZLL.CD</t>
  </si>
  <si>
    <t>Net bilateral aid flows from DAC donors, Germany (current US$)</t>
  </si>
  <si>
    <t>DC.DAC.DEUL.CD</t>
  </si>
  <si>
    <t>Personal remittances, received (current US$)</t>
  </si>
  <si>
    <t>BX.TRF.PWKR.CD.DT</t>
  </si>
  <si>
    <t>ICT service exports (% of service exports, BoP)</t>
  </si>
  <si>
    <t>BX.GSR.CCIS.ZS</t>
  </si>
  <si>
    <t>Personal remittances, paid (current US$)</t>
  </si>
  <si>
    <t>BM.TRF.PWKR.CD.DT</t>
  </si>
  <si>
    <t>Surface area (sq. km)</t>
  </si>
  <si>
    <t>AG.SRF.TOTL.K2</t>
  </si>
  <si>
    <t>Rural land area where elevation is below 5 meters (% of total land area)</t>
  </si>
  <si>
    <t>AG.LND.EL5M.RU.ZS</t>
  </si>
  <si>
    <t>Merchandise exports to low- and middle-income economies within region (% of total merchandise exports)</t>
  </si>
  <si>
    <t>TX.VAL.MRCH.WR.ZS</t>
  </si>
  <si>
    <t>ICT goods exports (% of total goods exports)</t>
  </si>
  <si>
    <t>TX.VAL.ICTG.ZS.UN</t>
  </si>
  <si>
    <t>Merchandise imports from low- and middle-income economies in Sub-Saharan Africa (% of total merchandise imports)</t>
  </si>
  <si>
    <t>TM.VAL.MRCH.R6.ZS</t>
  </si>
  <si>
    <t>Agricultural raw materials imports (% of merchandise imports)</t>
  </si>
  <si>
    <t>TM.VAL.AGRI.ZS.UN</t>
  </si>
  <si>
    <t>Bound rate, simple mean, all products (%)</t>
  </si>
  <si>
    <t>TM.TAX.MRCH.BR.ZS</t>
  </si>
  <si>
    <t>International tourism, expenditures for passenger transport items (current US$)</t>
  </si>
  <si>
    <t>ST.INT.TRNX.CD</t>
  </si>
  <si>
    <t>Completeness of birth registration, rural (%)</t>
  </si>
  <si>
    <t>SP.REG.BRTH.RU.ZS</t>
  </si>
  <si>
    <t>Population ages 80 and above, female (% of female population)</t>
  </si>
  <si>
    <t>SP.POP.80UP.FE.5Y</t>
  </si>
  <si>
    <t>Population ages 55-59, female (% of female population)</t>
  </si>
  <si>
    <t>SP.POP.5559.FE.5Y</t>
  </si>
  <si>
    <t>Population ages 15-64, total</t>
  </si>
  <si>
    <t>SP.POP.1564.TO</t>
  </si>
  <si>
    <t>Population ages 0-14, female</t>
  </si>
  <si>
    <t>SP.POP.0014.FE.IN</t>
  </si>
  <si>
    <t>Mortality rate, infant, female (per 1,000 live births)</t>
  </si>
  <si>
    <t>SP.DYN.IMRT.FE.IN</t>
  </si>
  <si>
    <t>Refugee population by country or territory of asylum</t>
  </si>
  <si>
    <t>SM.POP.REFG</t>
  </si>
  <si>
    <t>Unemployment with intermediate education, female (% of female labor force with intermediate education)</t>
  </si>
  <si>
    <t>SL.UEM.INTM.FE.ZS</t>
  </si>
  <si>
    <t>Part time employment, male (% of total male employment)</t>
  </si>
  <si>
    <t>SL.TLF.PART.MA.ZS</t>
  </si>
  <si>
    <t>Labor force with advanced education (% of total working-age population with advanced education)</t>
  </si>
  <si>
    <t>SL.TLF.ADVN.ZS</t>
  </si>
  <si>
    <t>Average working hours of children, working only, male, ages 7-14 (hours per week)</t>
  </si>
  <si>
    <t>SL.TLF.0714.WK.MA.TM</t>
  </si>
  <si>
    <t>Child employment in services, female (% of female economically active children ages 7-14)</t>
  </si>
  <si>
    <t>SL.SRV.0714.FE.ZS</t>
  </si>
  <si>
    <t>Children in employment, unpaid family workers, female (% of female children in employment, ages 7-14)</t>
  </si>
  <si>
    <t>SL.FAM.0714.FE.ZS</t>
  </si>
  <si>
    <t>Self-employed, female (% of female employment) (modeled ILO estimate)</t>
  </si>
  <si>
    <t>SL.EMP.SELF.FE.ZS</t>
  </si>
  <si>
    <t>Annualized average growth rate in per capita real survey mean consumption or income, total population (%)</t>
  </si>
  <si>
    <t>SI.SPR.PCAP.ZG</t>
  </si>
  <si>
    <t>Multidimensional poverty headcount ratio (% of total population)</t>
  </si>
  <si>
    <t>SI.POV.MDIM</t>
  </si>
  <si>
    <t>Domestic private health expenditure (% of current health expenditure)</t>
  </si>
  <si>
    <t>SH.XPD.PVTD.CH.ZS</t>
  </si>
  <si>
    <t>UHC service coverage index</t>
  </si>
  <si>
    <t>SH.UHC.SRVS.CV.XD</t>
  </si>
  <si>
    <t>Prevalence of severe wasting, weight for height (% of children under 5)</t>
  </si>
  <si>
    <t>SH.SVR.WAST.ZS</t>
  </si>
  <si>
    <t>People using safely managed sanitation services, urban (% of urban population)</t>
  </si>
  <si>
    <t>SH.STA.SMSS.UR.ZS</t>
  </si>
  <si>
    <t>Prevalence of underweight, weight for age (% of children under 5)</t>
  </si>
  <si>
    <t>SH.STA.MALN.ZS</t>
  </si>
  <si>
    <t>Mortality rate attributed to household and ambient air pollution, age-standardized (per 100,000 population)</t>
  </si>
  <si>
    <t>SH.STA.AIRP.P5</t>
  </si>
  <si>
    <t>Specialist surgical workforce (per 100,000 population)</t>
  </si>
  <si>
    <t>SH.MED.SAOP.P5</t>
  </si>
  <si>
    <t>Antiretroviral therapy coverage (% of people living with HIV)</t>
  </si>
  <si>
    <t>SH.HIV.ARTC.ZS</t>
  </si>
  <si>
    <t>Mortality rate, under-5, female (per 1,000 live births)</t>
  </si>
  <si>
    <t>SH.DYN.MORT.FE</t>
  </si>
  <si>
    <t>Number of deaths ages 10-14 years</t>
  </si>
  <si>
    <t>SH.DTH.1014</t>
  </si>
  <si>
    <t>Proportion of women subjected to physical and/or sexual violence in the last 12 months (% of women age 15-49)</t>
  </si>
  <si>
    <t>SG.VAW.1549.ZS</t>
  </si>
  <si>
    <t>Current education expenditure, tertiary (% of total expenditure in tertiary public institutions)</t>
  </si>
  <si>
    <t>SE.XPD.CTER.ZS</t>
  </si>
  <si>
    <t>Educational attainment, Doctoral or equivalent, population 25+, female (%) (cumulative)</t>
  </si>
  <si>
    <t>SE.TER.CUAT.DO.FE.ZS</t>
  </si>
  <si>
    <t>Trained teachers in lower secondary education, male (% of male teachers)</t>
  </si>
  <si>
    <t>SE.SEC.TCAQ.LO.MA.ZS</t>
  </si>
  <si>
    <t>Pupil-teacher ratio, secondary</t>
  </si>
  <si>
    <t>SE.SEC.ENRL.TC.ZS</t>
  </si>
  <si>
    <t>Lower secondary completion rate, total (% of relevant age group)</t>
  </si>
  <si>
    <t>SE.SEC.CMPT.LO.ZS</t>
  </si>
  <si>
    <t>Trained teachers in primary education, male (% of male teachers)</t>
  </si>
  <si>
    <t>SE.PRM.TCAQ.MA.ZS</t>
  </si>
  <si>
    <t>Net intake rate in grade 1, male (% of official school-age population)</t>
  </si>
  <si>
    <t>SE.PRM.NINT.MA.ZS</t>
  </si>
  <si>
    <t>Educational attainment, at least completed primary, population 25+ years, male (%) (cumulative)</t>
  </si>
  <si>
    <t>SE.PRM.CUAT.MA.ZS</t>
  </si>
  <si>
    <t>School enrollment, primary and secondary (gross), gender parity index (GPI)</t>
  </si>
  <si>
    <t>SE.ENR.PRSC.FM.ZS</t>
  </si>
  <si>
    <t>Coverage of social insurance programs (% of population)</t>
  </si>
  <si>
    <t>per_si_allsi.cov_pop_tot</t>
  </si>
  <si>
    <t>Coverage of unemployment benefits and ALMP (% of population)</t>
  </si>
  <si>
    <t>per_lm_alllm.cov_pop_tot</t>
  </si>
  <si>
    <t>Taxes less subsidies on products (current LCU)</t>
  </si>
  <si>
    <t>NY.TAX.NIND.CN</t>
  </si>
  <si>
    <t>GNI, PPP (constant 2017 international $)</t>
  </si>
  <si>
    <t>NY.GNP.MKTP.PP.KD</t>
  </si>
  <si>
    <t>GDP per capita, PPP (current international $)</t>
  </si>
  <si>
    <t>NY.GDP.PCAP.PP.CD</t>
  </si>
  <si>
    <t>Forest rents (% of GDP)</t>
  </si>
  <si>
    <t>NY.GDP.FRST.RT.ZS</t>
  </si>
  <si>
    <t>Adjusted net savings, including particulate emission damage (current US$)</t>
  </si>
  <si>
    <t>NY.ADJ.SVNG.CD</t>
  </si>
  <si>
    <t>Adjusted savings: mineral depletion (current US$)</t>
  </si>
  <si>
    <t>NY.ADJ.DMIN.CD</t>
  </si>
  <si>
    <t>Textiles and clothing (% of value added in manufacturing)</t>
  </si>
  <si>
    <t>NV.MNF.TXTL.ZS.UN</t>
  </si>
  <si>
    <t>Manufacturing, value added (current LCU)</t>
  </si>
  <si>
    <t>NV.IND.MANF.CN</t>
  </si>
  <si>
    <t>External balance on goods and services (current US$)</t>
  </si>
  <si>
    <t>NE.RSB.GNFS.CD</t>
  </si>
  <si>
    <t>Gross fixed capital formation (% of GDP)</t>
  </si>
  <si>
    <t>NE.GDI.FTOT.ZS</t>
  </si>
  <si>
    <t>Gross national expenditure (constant 2010 US$)</t>
  </si>
  <si>
    <t>NE.DAB.TOTL.KD</t>
  </si>
  <si>
    <t>Internally displaced persons, total displaced by conflict and violence (number of people)</t>
  </si>
  <si>
    <t>VC.IDP.TOCV</t>
  </si>
  <si>
    <t>Merchandise exports to low- and middle-income economies in Middle East &amp; North Africa (% of total merchandise exports)</t>
  </si>
  <si>
    <t>TX.VAL.MRCH.R4.ZS</t>
  </si>
  <si>
    <t>Export volume index (2000 = 100)</t>
  </si>
  <si>
    <t>TX.QTY.MRCH.XD.WD</t>
  </si>
  <si>
    <t>Merchandise imports from low- and middle-income economies in East Asia &amp; Pacific (% of total merchandise imports)</t>
  </si>
  <si>
    <t>TM.VAL.MRCH.R1.ZS</t>
  </si>
  <si>
    <t>Tariff rate, most favored nation, simple mean, primary products (%)</t>
  </si>
  <si>
    <t>TM.TAX.TCOM.SM.FN.ZS</t>
  </si>
  <si>
    <t>Tariff rate, most favored nation, simple mean, manufactured products (%)</t>
  </si>
  <si>
    <t>TM.TAX.MANF.SM.FN.ZS</t>
  </si>
  <si>
    <t>International tourism, number of arrivals</t>
  </si>
  <si>
    <t>ST.INT.ARVL</t>
  </si>
  <si>
    <t>Population, female (% of total population)</t>
  </si>
  <si>
    <t>SP.POP.TOTL.FE.ZS</t>
  </si>
  <si>
    <t>Population ages 65 and above (% of total population)</t>
  </si>
  <si>
    <t>SP.POP.65UP.TO.ZS</t>
  </si>
  <si>
    <t>Population ages 40-44, male (% of male population)</t>
  </si>
  <si>
    <t>SP.POP.4044.MA.5Y</t>
  </si>
  <si>
    <t>Population ages 15-19, male (% of male population)</t>
  </si>
  <si>
    <t>SP.POP.1519.MA.5Y</t>
  </si>
  <si>
    <t>Women who were first married by age 15 (% of women ages 20-24)</t>
  </si>
  <si>
    <t>SP.M15.2024.FE.ZS</t>
  </si>
  <si>
    <t>Mortality rate, adult, male (per 1,000 male adults)</t>
  </si>
  <si>
    <t>SP.DYN.AMRT.MA</t>
  </si>
  <si>
    <t>Unemployment, total (% of total labor force) (modeled ILO estimate)</t>
  </si>
  <si>
    <t>SL.UEM.TOTL.ZS</t>
  </si>
  <si>
    <t>Unemployment with advanced education, male (% of male labor force with advanced education)</t>
  </si>
  <si>
    <t>SL.UEM.ADVN.MA.ZS</t>
  </si>
  <si>
    <t>Labor force participation rate, total (% of total population ages 15+) (modeled ILO estimate)</t>
  </si>
  <si>
    <t>SL.TLF.CACT.ZS</t>
  </si>
  <si>
    <t>Labor force participation rate, female (% of female population ages 15-64) (modeled ILO estimate)</t>
  </si>
  <si>
    <t>SL.TLF.ACTI.FE.ZS</t>
  </si>
  <si>
    <t>Children in employment, study and work, male (% of male children in employment, ages 7-14)</t>
  </si>
  <si>
    <t>SL.TLF.0714.SW.MA.ZS</t>
  </si>
  <si>
    <t>Child employment in manufacturing, male (% of male economically active children ages 7-14)</t>
  </si>
  <si>
    <t>SL.MNF.0714.MA.ZS</t>
  </si>
  <si>
    <t>Vulnerable employment, male (% of male employment) (modeled ILO estimate)</t>
  </si>
  <si>
    <t>SL.EMP.VULN.MA.ZS</t>
  </si>
  <si>
    <t>Employment to population ratio, ages 15-24, total (%) (national estimate)</t>
  </si>
  <si>
    <t>SL.EMP.1524.SP.NE.ZS</t>
  </si>
  <si>
    <t>Average transaction cost of sending remittances to a specific country (%)</t>
  </si>
  <si>
    <t>SI.RMT.COST.IB.ZS</t>
  </si>
  <si>
    <t>Poverty headcount ratio at $1.90 a day (2011 PPP) (% of population)</t>
  </si>
  <si>
    <t>SI.POV.DDAY</t>
  </si>
  <si>
    <t>Domestic general government health expenditure per capita (current US$)</t>
  </si>
  <si>
    <t>SH.XPD.GHED.PC.CD</t>
  </si>
  <si>
    <t>Proportion of population pushed below the $3.20 ($ 2011 PPP) poverty line by out-of-pocket health care expenditure (%)</t>
  </si>
  <si>
    <t>SH.UHC.NOP2.ZS</t>
  </si>
  <si>
    <t>Prevalence of wasting, weight for height, female (% of children under 5)</t>
  </si>
  <si>
    <t>SH.STA.WAST.FE.ZS</t>
  </si>
  <si>
    <t>Prevalence of overweight, weight for height (% of children under 5)</t>
  </si>
  <si>
    <t>SH.STA.OWGH.ZS</t>
  </si>
  <si>
    <t>People with basic handwashing facilities including soap and water, rural (% of rural population)</t>
  </si>
  <si>
    <t>SH.STA.HYGN.RU.ZS</t>
  </si>
  <si>
    <t>Risk of catastrophic expenditure for surgical care (% of people at risk)</t>
  </si>
  <si>
    <t>SH.SGR.CRSK.ZS</t>
  </si>
  <si>
    <t>Immunization, measles (% of children ages 12-23 months)</t>
  </si>
  <si>
    <t>SH.IMM.MEAS</t>
  </si>
  <si>
    <t>People using safely managed drinking water services, urban (% of urban population)</t>
  </si>
  <si>
    <t>SH.H2O.SMDW.UR.ZS</t>
  </si>
  <si>
    <t>Probability of dying among adolescents ages 15-19 years (per 1,000)</t>
  </si>
  <si>
    <t>SH.DYN.1519</t>
  </si>
  <si>
    <t>Prevalence of anemia among children (% of children ages 6-59 months)</t>
  </si>
  <si>
    <t>SH.ANM.CHLD.ZS</t>
  </si>
  <si>
    <t>Women making their own informed decisions regarding sexual relations, contraceptive use and reproductive health care  (% of women age 15-49)</t>
  </si>
  <si>
    <t>SG.DMK.SRCR.FN.ZS</t>
  </si>
  <si>
    <t>School enrollment, tertiary, female (% gross)</t>
  </si>
  <si>
    <t>SE.TER.ENRR.FE</t>
  </si>
  <si>
    <t>Adolescents out of school, male (% of male lower secondary school age)</t>
  </si>
  <si>
    <t>SE.SEC.UNER.LO.MA.ZS</t>
  </si>
  <si>
    <t>Progression to secondary school, female (%)</t>
  </si>
  <si>
    <t>SE.SEC.PROG.FE.ZS</t>
  </si>
  <si>
    <t>Secondary education, pupils</t>
  </si>
  <si>
    <t>SE.SEC.ENRL</t>
  </si>
  <si>
    <t>Children out of school, male (% of male primary school age)</t>
  </si>
  <si>
    <t>SE.PRM.UNER.MA.ZS</t>
  </si>
  <si>
    <t>Persistence to last grade of primary, total (% of cohort)</t>
  </si>
  <si>
    <t>SE.PRM.PRSL.ZS</t>
  </si>
  <si>
    <t>Gross intake ratio in first grade of primary education, total (% of relevant age group)</t>
  </si>
  <si>
    <t>SE.PRM.GINT.ZS</t>
  </si>
  <si>
    <t>Primary school starting age (years)</t>
  </si>
  <si>
    <t>SE.PRM.AGES</t>
  </si>
  <si>
    <t>Literacy rate, adult female (% of females ages 15 and above)</t>
  </si>
  <si>
    <t>SE.ADT.LITR.FE.ZS</t>
  </si>
  <si>
    <t>Coverage of social safety net programs in 3rd quintile (% of population)</t>
  </si>
  <si>
    <t>per_sa_allsa.cov_q3_tot</t>
  </si>
  <si>
    <t>Adequacy of social protection and labor programs (% of total welfare of beneficiary households)</t>
  </si>
  <si>
    <t>per_allsp.adq_pop_tot</t>
  </si>
  <si>
    <t>Gross savings (% of GDP)</t>
  </si>
  <si>
    <t>NY.GNS.ICTR.ZS</t>
  </si>
  <si>
    <t>GNI: linked series (current LCU)</t>
  </si>
  <si>
    <t>NY.GNP.MKTP.CN.AD</t>
  </si>
  <si>
    <t>GDP per capita (current US$)</t>
  </si>
  <si>
    <t>NY.GDP.PCAP.CD</t>
  </si>
  <si>
    <t>Discrepancy in expenditure estimate of GDP (constant LCU)</t>
  </si>
  <si>
    <t>NY.GDP.DISC.KN</t>
  </si>
  <si>
    <t>Adjusted net national income (constant 2010 US$)</t>
  </si>
  <si>
    <t>NY.ADJ.NNTY.KD</t>
  </si>
  <si>
    <t>Adjusted savings: carbon dioxide damage (% of GNI)</t>
  </si>
  <si>
    <t>NY.ADJ.DCO2.GN.ZS</t>
  </si>
  <si>
    <t>Chemicals (% of value added in manufacturing)</t>
  </si>
  <si>
    <t>NV.MNF.CHEM.ZS.UN</t>
  </si>
  <si>
    <t>Agriculture, forestry, and fishing, value added (% of GDP)</t>
  </si>
  <si>
    <t>NV.AGR.TOTL.ZS</t>
  </si>
  <si>
    <t>Imports of goods and services (current LCU)</t>
  </si>
  <si>
    <t>NE.IMP.GNFS.CN</t>
  </si>
  <si>
    <t>Gross fixed capital formation (current US$)</t>
  </si>
  <si>
    <t>NE.GDI.FTOT.CD</t>
  </si>
  <si>
    <t>Final consumption expenditure (constant LCU)</t>
  </si>
  <si>
    <t>NE.CON.TOTL.KN</t>
  </si>
  <si>
    <t>Merchandise exports by the reporting economy (current US$)</t>
  </si>
  <si>
    <t>TX.VAL.MRCH.WL.CD</t>
  </si>
  <si>
    <t>Fuel exports (% of merchandise exports)</t>
  </si>
  <si>
    <t>TX.VAL.FUEL.ZS.UN</t>
  </si>
  <si>
    <t>Merchandise imports from low- and middle-income economies in South Asia (% of total merchandise imports)</t>
  </si>
  <si>
    <t>TM.VAL.MRCH.R5.ZS</t>
  </si>
  <si>
    <t>Import unit value index (2000 = 100)</t>
  </si>
  <si>
    <t>TM.UVI.MRCH.XD.WD</t>
  </si>
  <si>
    <t>Binding coverage, all products (%)</t>
  </si>
  <si>
    <t>TM.TAX.MRCH.BC.ZS</t>
  </si>
  <si>
    <t>International tourism, receipts for passenger transport items (current US$)</t>
  </si>
  <si>
    <t>ST.INT.TRNR.CD</t>
  </si>
  <si>
    <t>Completeness of birth registration, male (%)</t>
  </si>
  <si>
    <t>SP.REG.BRTH.MA.ZS</t>
  </si>
  <si>
    <t>Population ages 75-79, male (% of male population)</t>
  </si>
  <si>
    <t>SP.POP.7579.MA.5Y</t>
  </si>
  <si>
    <t>Population ages 50-54, male (% of male population)</t>
  </si>
  <si>
    <t>SP.POP.5054.MA.5Y</t>
  </si>
  <si>
    <t>Population ages 15-64, male (% of male population)</t>
  </si>
  <si>
    <t>SP.POP.1564.MA.ZS</t>
  </si>
  <si>
    <t>Population ages 00-04, male (% of male population)</t>
  </si>
  <si>
    <t>SP.POP.0004.MA.5Y</t>
  </si>
  <si>
    <t>Contraceptive prevalence, any methods (% of women ages 15-49)</t>
  </si>
  <si>
    <t>SP.DYN.CONU.ZS</t>
  </si>
  <si>
    <t>Net migration</t>
  </si>
  <si>
    <t>SM.POP.NETM</t>
  </si>
  <si>
    <t>Unemployment with basic education (% of total labor force with basic education)</t>
  </si>
  <si>
    <t>SL.UEM.BASC.ZS</t>
  </si>
  <si>
    <t>Part time employment, female (% of total female employment)</t>
  </si>
  <si>
    <t>SL.TLF.PART.FE.ZS</t>
  </si>
  <si>
    <t>Labor force with advanced education, male (% of male working-age population with advanced education)</t>
  </si>
  <si>
    <t>SL.TLF.ADVN.MA.ZS</t>
  </si>
  <si>
    <t>Children in employment, work only, female (% of female children in employment, ages 7-14)</t>
  </si>
  <si>
    <t>SL.TLF.0714.WK.FE.ZS</t>
  </si>
  <si>
    <t>Children in employment, self-employed (% of children in employment, ages 7-14)</t>
  </si>
  <si>
    <t>SL.SLF.0714.ZS</t>
  </si>
  <si>
    <t>Wage and salaried workers, total (% of total employment) (modeled ILO estimate)</t>
  </si>
  <si>
    <t>SL.EMP.WORK.ZS</t>
  </si>
  <si>
    <t>Employers, total (% of total employment) (modeled ILO estimate)</t>
  </si>
  <si>
    <t>SL.EMP.MPYR.ZS</t>
  </si>
  <si>
    <t>Survey mean consumption or income per capita, total population (2011 PPP $ per day)</t>
  </si>
  <si>
    <t>SI.SPR.PCAP</t>
  </si>
  <si>
    <t>Poverty gap at $3.20 a day (2011 PPP) (%)</t>
  </si>
  <si>
    <t>SI.POV.LMIC.GP</t>
  </si>
  <si>
    <t>Out-of-pocket expenditure per capita, PPP (current international $)</t>
  </si>
  <si>
    <t>SH.XPD.OOPC.PP.CD</t>
  </si>
  <si>
    <t>Proportion of population spending more than 25% of household consumption or income on out-of-pocket health care expenditure (%)</t>
  </si>
  <si>
    <t>SH.UHC.OOPC.25.ZS</t>
  </si>
  <si>
    <t>Prevalence of severe wasting, weight for height, male (% of children under 5)</t>
  </si>
  <si>
    <t>SH.SVR.WAST.MA.ZS</t>
  </si>
  <si>
    <t>People using safely managed sanitation services, rural (% of rural population)</t>
  </si>
  <si>
    <t>SH.STA.SMSS.RU.ZS</t>
  </si>
  <si>
    <t>Prevalence of underweight, weight for age, male (% of children under 5)</t>
  </si>
  <si>
    <t>SH.STA.MALN.MA.ZS</t>
  </si>
  <si>
    <t>Mortality rate attributed to household and ambient air pollution, age-standardized, male (per 100,000 male population)</t>
  </si>
  <si>
    <t>SH.STA.AIRP.MA.P5</t>
  </si>
  <si>
    <t>Physicians (per 1,000 people)</t>
  </si>
  <si>
    <t>SH.MED.PHYS.ZS</t>
  </si>
  <si>
    <t>Prevalence of HIV, male (% ages 15-24)</t>
  </si>
  <si>
    <t>SH.HIV.1524.MA.ZS</t>
  </si>
  <si>
    <t>Mortality rate, under-5 (per 1,000 live births)</t>
  </si>
  <si>
    <t>SH.DYN.MORT</t>
  </si>
  <si>
    <t>Number of deaths ages 5-9 years</t>
  </si>
  <si>
    <t>SH.DTH.0509</t>
  </si>
  <si>
    <t>Proportion of time spent on unpaid domestic and care work, male (% of 24 hour day)</t>
  </si>
  <si>
    <t>SG.TIM.UWRK.MA</t>
  </si>
  <si>
    <t>Current education expenditure, secondary (% of total expenditure in secondary public institutions)</t>
  </si>
  <si>
    <t>SE.XPD.CSEC.ZS</t>
  </si>
  <si>
    <t>Educational attainment, at least Bachelor's or equivalent, population 25+, total (%) (cumulative)</t>
  </si>
  <si>
    <t>SE.TER.CUAT.BA.ZS</t>
  </si>
  <si>
    <t>Trained teachers in lower secondary education, female (% of female teachers)</t>
  </si>
  <si>
    <t>SE.SEC.TCAQ.LO.FE.ZS</t>
  </si>
  <si>
    <t>Pupil-teacher ratio, lower secondary</t>
  </si>
  <si>
    <t>SE.SEC.ENRL.LO.TC.ZS</t>
  </si>
  <si>
    <t>Lower secondary completion rate, male (% of relevant age group)</t>
  </si>
  <si>
    <t>SE.SEC.CMPT.LO.MA.ZS</t>
  </si>
  <si>
    <t>Trained teachers in primary education, female (% of female teachers)</t>
  </si>
  <si>
    <t>SE.PRM.TCAQ.FE.ZS</t>
  </si>
  <si>
    <t>Net intake rate in grade 1, female (% of official school-age population)</t>
  </si>
  <si>
    <t>SE.PRM.NINT.FE.ZS</t>
  </si>
  <si>
    <t>Educational attainment, at least completed primary, population 25+ years, female (%) (cumulative)</t>
  </si>
  <si>
    <t>SE.PRM.CUAT.FE.ZS</t>
  </si>
  <si>
    <t>School enrollment, primary (gross), gender parity index (GPI)</t>
  </si>
  <si>
    <t>SE.ENR.PRIM.FM.ZS</t>
  </si>
  <si>
    <t>Benefit incidence of social insurance programs to poorest quintile (% of total social insurance benefits)</t>
  </si>
  <si>
    <t>per_si_allsi.ben_q1_tot</t>
  </si>
  <si>
    <t>Benefit incidence of unemployment benefits and ALMP to poorest quintile (% of total U/ALMP benefits)</t>
  </si>
  <si>
    <t>per_lm_alllm.ben_q1_tot</t>
  </si>
  <si>
    <t>Taxes less subsidies on products (current US$)</t>
  </si>
  <si>
    <t>NY.TAX.NIND.CD</t>
  </si>
  <si>
    <t>GNI, PPP (current international $)</t>
  </si>
  <si>
    <t>NY.GNP.MKTP.PP.CD</t>
  </si>
  <si>
    <t>GDP per capita (constant LCU)</t>
  </si>
  <si>
    <t>NY.GDP.PCAP.KN</t>
  </si>
  <si>
    <t>Gross value added at basic prices (GVA) (constant LCU)</t>
  </si>
  <si>
    <t>NY.GDP.FCST.KN</t>
  </si>
  <si>
    <t>Adjusted net national income per capita (annual % growth)</t>
  </si>
  <si>
    <t>NY.ADJ.NNTY.PC.KD.ZG</t>
  </si>
  <si>
    <t>Adjusted savings: consumption of fixed capital (% of GNI)</t>
  </si>
  <si>
    <t>NY.ADJ.DKAP.GN.ZS</t>
  </si>
  <si>
    <t>Medium and high-tech Industry (including construction) (% manufacturing value added)</t>
  </si>
  <si>
    <t>NV.MNF.TECH.ZS.UN</t>
  </si>
  <si>
    <t>Manufacturing, value added (current US$)</t>
  </si>
  <si>
    <t>NV.IND.MANF.CD</t>
  </si>
  <si>
    <t>Imports of goods and services (% of GDP)</t>
  </si>
  <si>
    <t>NE.IMP.GNFS.ZS</t>
  </si>
  <si>
    <t>Gross fixed capital formation (constant LCU)</t>
  </si>
  <si>
    <t>NE.GDI.FTOT.KN</t>
  </si>
  <si>
    <t>Gross national expenditure (current LCU)</t>
  </si>
  <si>
    <t>NE.DAB.TOTL.CN</t>
  </si>
  <si>
    <t>Households and NPISHs Final consumption expenditure (constant 2010 US$)</t>
  </si>
  <si>
    <t>NE.CON.PRVT.KD</t>
  </si>
  <si>
    <t>Armed forces personnel, total</t>
  </si>
  <si>
    <t>MS.MIL.TOTL.P1</t>
  </si>
  <si>
    <t>Fixed telephone subscriptions (per 100 people)</t>
  </si>
  <si>
    <t>IT.MLT.MAIN.P2</t>
  </si>
  <si>
    <t>Statistical performance indicators (SPI): Pillar 1 data use score (scale 0-100)</t>
  </si>
  <si>
    <t>IQ.SPI.PIL1</t>
  </si>
  <si>
    <t>CPIA macroeconomic management rating (1=low to 6=high)</t>
  </si>
  <si>
    <t>IQ.CPA.MACR.XQ</t>
  </si>
  <si>
    <t>Logistics performance index: Quality of trade and transport-related infrastructure (1=low to 5=high)</t>
  </si>
  <si>
    <t>LP.LPI.INFR.XQ</t>
  </si>
  <si>
    <t>Railways, passengers carried (million passenger-km)</t>
  </si>
  <si>
    <t>IS.RRS.PASG.KM</t>
  </si>
  <si>
    <t>CPIA trade rating (1=low to 6=high)</t>
  </si>
  <si>
    <t>IQ.CPA.TRAD.XQ</t>
  </si>
  <si>
    <t>CPIA policy and institutions for environmental sustainability rating (1=low to 6=high)</t>
  </si>
  <si>
    <t>IQ.CPA.ENVR.XQ</t>
  </si>
  <si>
    <t>Public private partnerships investment in ICT (current US$)</t>
  </si>
  <si>
    <t>IE.PPN.ICTI.CD</t>
  </si>
  <si>
    <t>Start-up procedures to register a business, male (number)</t>
  </si>
  <si>
    <t>IC.REG.PROC.MA</t>
  </si>
  <si>
    <t>Cost to import, documentary compliance (US$)</t>
  </si>
  <si>
    <t>IC.IMP.CSDC.CD</t>
  </si>
  <si>
    <t>Bribery incidence (% of firms experiencing at least one bribe payment request)</t>
  </si>
  <si>
    <t>IC.FRM.BRIB.ZS</t>
  </si>
  <si>
    <t>New business density (new registrations per 1,000 people ages 15-64)</t>
  </si>
  <si>
    <t>IC.BUS.NDNS.ZS</t>
  </si>
  <si>
    <t>Expense (% of GDP)</t>
  </si>
  <si>
    <t>GC.XPN.TOTL.GD.ZS</t>
  </si>
  <si>
    <t>Other taxes (% of revenue)</t>
  </si>
  <si>
    <t>GC.TAX.OTHR.RV.ZS</t>
  </si>
  <si>
    <t>Grants and other revenue (current LCU)</t>
  </si>
  <si>
    <t>GC.REV.GOTR.CN</t>
  </si>
  <si>
    <t>Account ownership at a financial institution or with a mobile-money-service provider, older adults (% of population ages 25+)</t>
  </si>
  <si>
    <t>FX.OWN.TOTL.OL.ZS</t>
  </si>
  <si>
    <t>Consumer price index (2010 = 100)</t>
  </si>
  <si>
    <t>FP.CPI.TOTL</t>
  </si>
  <si>
    <t>Domestic credit to private sector by banks (% of GDP)</t>
  </si>
  <si>
    <t>FD.AST.PRVT.GD.ZS</t>
  </si>
  <si>
    <t>Annual freshwater withdrawals, domestic (% of total freshwater withdrawal)</t>
  </si>
  <si>
    <t>ER.H2O.FWDM.ZS</t>
  </si>
  <si>
    <t>Population density (people per sq. km of land area)</t>
  </si>
  <si>
    <t>EN.POP.DNST</t>
  </si>
  <si>
    <t>PM2.5 pollution, population exposed to levels exceeding WHO Interim Target-2 value (% of total)</t>
  </si>
  <si>
    <t>EN.ATM.PM25.MC.T2.ZS</t>
  </si>
  <si>
    <t>HFC gas emissions (thousand metric tons of CO2 equivalent)</t>
  </si>
  <si>
    <t>EN.ATM.HFCG.KT.CE</t>
  </si>
  <si>
    <t>CO2 intensity (kg per kg of oil equivalent energy use)</t>
  </si>
  <si>
    <t>EN.ATM.CO2E.EG.ZS</t>
  </si>
  <si>
    <t>Electricity production from natural gas sources (% of total)</t>
  </si>
  <si>
    <t>EG.ELC.NGAS.ZS</t>
  </si>
  <si>
    <t>IMF repurchases and charges (TDS, current US$)</t>
  </si>
  <si>
    <t>DT.TDS.DIMF.CD</t>
  </si>
  <si>
    <t>Net official flows from UN agencies, WFP (current US$)</t>
  </si>
  <si>
    <t>DT.NFL.WFPG.CD</t>
  </si>
  <si>
    <t>PPG, other private creditors (NFL, current US$)</t>
  </si>
  <si>
    <t>DT.NFL.PROP.CD</t>
  </si>
  <si>
    <t>Net official flows from UN agencies, IAEA (current US$)</t>
  </si>
  <si>
    <t>DT.NFL.IAEA.CD</t>
  </si>
  <si>
    <t>External debt stocks, private nonguaranteed (PNG) (DOD, current US$)</t>
  </si>
  <si>
    <t>DT.DOD.DPNG.CD</t>
  </si>
  <si>
    <t>Net bilateral aid flows from DAC donors, Poland (current US$)</t>
  </si>
  <si>
    <t>DC.DAC.POLL.CD</t>
  </si>
  <si>
    <t>Net bilateral aid flows from DAC donors, Denmark (current US$)</t>
  </si>
  <si>
    <t>DC.DAC.DNKL.CD</t>
  </si>
  <si>
    <t>Personal remittances, received (% of GDP)</t>
  </si>
  <si>
    <t>BX.TRF.PWKR.DT.GD.ZS</t>
  </si>
  <si>
    <t>Communications, computer, etc. (% of service exports, BoP)</t>
  </si>
  <si>
    <t>BX.GSR.CMCP.ZS</t>
  </si>
  <si>
    <t>Current account balance (BoP, current US$)</t>
  </si>
  <si>
    <t>BN.CAB.XOKA.CD</t>
  </si>
  <si>
    <t>Cereal yield (kg per hectare)</t>
  </si>
  <si>
    <t>AG.YLD.CREL.KG</t>
  </si>
  <si>
    <t>Urban land area where elevation is below 5 meters (sq. km)</t>
  </si>
  <si>
    <t>AG.LND.EL5M.UR.K2</t>
  </si>
  <si>
    <t>Intentional homicides, male (per 100,000 male)</t>
  </si>
  <si>
    <t>VC.IHR.PSRC.MA.P5</t>
  </si>
  <si>
    <t>Merchandise exports to low- and middle-income economies in Sub-Saharan Africa (% of total merchandise exports)</t>
  </si>
  <si>
    <t>TX.VAL.MRCH.R6.ZS</t>
  </si>
  <si>
    <t>Agricultural raw materials exports (% of merchandise exports)</t>
  </si>
  <si>
    <t>TX.VAL.AGRI.ZS.UN</t>
  </si>
  <si>
    <t>Merchandise imports from low- and middle-income economies in Latin America &amp; the Caribbean (% of total merchandise imports)</t>
  </si>
  <si>
    <t>TM.VAL.MRCH.R3.ZS</t>
  </si>
  <si>
    <t>Tariff rate, applied, weighted mean, primary products (%)</t>
  </si>
  <si>
    <t>TM.TAX.TCOM.WM.AR.ZS</t>
  </si>
  <si>
    <t>Tariff rate, applied, weighted mean, manufactured products (%)</t>
  </si>
  <si>
    <t>TM.TAX.MANF.WM.AR.ZS</t>
  </si>
  <si>
    <t>International tourism, receipts (current US$)</t>
  </si>
  <si>
    <t>ST.INT.RCPT.CD</t>
  </si>
  <si>
    <t>Population, male (% of total population)</t>
  </si>
  <si>
    <t>SP.POP.TOTL.MA.ZS</t>
  </si>
  <si>
    <t>Population ages 70-74, male (% of male population)</t>
  </si>
  <si>
    <t>SP.POP.7074.MA.5Y</t>
  </si>
  <si>
    <t>Population ages 45-49, male (% of male population)</t>
  </si>
  <si>
    <t>SP.POP.4549.MA.5Y</t>
  </si>
  <si>
    <t>Population ages 15-64, female (% of female population)</t>
  </si>
  <si>
    <t>SP.POP.1564.FE.ZS</t>
  </si>
  <si>
    <t>Teenage mothers (% of women ages 15-19 who have had children or are currently pregnant)</t>
  </si>
  <si>
    <t>SP.MTR.1519.ZS</t>
  </si>
  <si>
    <t>Death rate, crude (per 1,000 people)</t>
  </si>
  <si>
    <t>SP.DYN.CDRT.IN</t>
  </si>
  <si>
    <t>Children in employment, wage workers, male (% of male children in employment, ages 7-14)</t>
  </si>
  <si>
    <t>SL.WAG.0714.MA.ZS</t>
  </si>
  <si>
    <t>Unemployment with basic education, female (% of female labor force with basic education)</t>
  </si>
  <si>
    <t>SL.UEM.BASC.FE.ZS</t>
  </si>
  <si>
    <t>Labor force with intermediate education, male (% of male working-age population with intermediate education)</t>
  </si>
  <si>
    <t>SL.TLF.INTM.MA.ZS</t>
  </si>
  <si>
    <t>Labor force participation rate, total (% of total population ages 15-64) (modeled ILO estimate)</t>
  </si>
  <si>
    <t>SL.TLF.ACTI.ZS</t>
  </si>
  <si>
    <t>Children in employment, study and work (% of children in employment, ages 7-14)</t>
  </si>
  <si>
    <t>SL.TLF.0714.SW.ZS</t>
  </si>
  <si>
    <t>Children in employment, self-employed, female (% of female children in employment, ages 7-14)</t>
  </si>
  <si>
    <t>SL.SLF.0714.FE.ZS</t>
  </si>
  <si>
    <t>Wage and salaried workers, female (% of female employment) (modeled ILO estimate)</t>
  </si>
  <si>
    <t>SL.EMP.WORK.FE.ZS</t>
  </si>
  <si>
    <t>Employers, female (% of female employment) (modeled ILO estimate)</t>
  </si>
  <si>
    <t>SL.EMP.MPYR.FE.ZS</t>
  </si>
  <si>
    <t>Survey mean consumption or income per capita, bottom 40% of population (2011 PPP $ per day)</t>
  </si>
  <si>
    <t>SI.SPR.PC40</t>
  </si>
  <si>
    <t>Gini index (World Bank estimate)</t>
  </si>
  <si>
    <t>SI.POV.GINI</t>
  </si>
  <si>
    <t>Out-of-pocket expenditure (% of current health expenditure)</t>
  </si>
  <si>
    <t>SH.XPD.OOPC.CH.ZS</t>
  </si>
  <si>
    <t>Proportion of population spending more than 10% of household consumption or income on out-of-pocket health care expenditure (%)</t>
  </si>
  <si>
    <t>SH.UHC.OOPC.10.ZS</t>
  </si>
  <si>
    <t>Prevalence of wasting, weight for height (% of children under 5)</t>
  </si>
  <si>
    <t>SH.STA.WAST.ZS</t>
  </si>
  <si>
    <t>Mortality rate attributed to unintentional poisoning, female (per 100,000 female population)</t>
  </si>
  <si>
    <t>SH.STA.POIS.P5.FE</t>
  </si>
  <si>
    <t>People with basic handwashing facilities including soap and water (% of population)</t>
  </si>
  <si>
    <t>SH.STA.HYGN.ZS</t>
  </si>
  <si>
    <t>Number of surgical procedures (per 100,000 population)</t>
  </si>
  <si>
    <t>SH.SGR.PROC.P5</t>
  </si>
  <si>
    <t>Community health workers (per 1,000 people)</t>
  </si>
  <si>
    <t>SH.MED.CMHW.P3</t>
  </si>
  <si>
    <t>Children (0-14) living with HIV</t>
  </si>
  <si>
    <t>SH.HIV.0014</t>
  </si>
  <si>
    <t>Women's share of population ages 15+ living with HIV (%)</t>
  </si>
  <si>
    <t>SH.DYN.AIDS.FE.ZS</t>
  </si>
  <si>
    <t>Condom use, population ages 15-24, female (% of females ages 15-24)</t>
  </si>
  <si>
    <t>SH.CON.1524.FE.ZS</t>
  </si>
  <si>
    <t>Women Business and the Law Index Score (scale 1-100)</t>
  </si>
  <si>
    <t>SG.LAW.INDX</t>
  </si>
  <si>
    <t>Tertiary education, academic staff (% female)</t>
  </si>
  <si>
    <t>SE.TER.TCHR.FE.ZS</t>
  </si>
  <si>
    <t>Educational attainment, at least Bachelor's or equivalent, population 25+, female (%) (cumulative)</t>
  </si>
  <si>
    <t>SE.TER.CUAT.BA.FE.ZS</t>
  </si>
  <si>
    <t>Progression to secondary school (%)</t>
  </si>
  <si>
    <t>SE.SEC.PROG.ZS</t>
  </si>
  <si>
    <t>Secondary education, general pupils</t>
  </si>
  <si>
    <t>SE.SEC.ENRL.GC</t>
  </si>
  <si>
    <t>Lower secondary school starting age (years)</t>
  </si>
  <si>
    <t>SE.SEC.AGES</t>
  </si>
  <si>
    <t>Repeaters, primary, male (% of male enrollment)</t>
  </si>
  <si>
    <t>SE.PRM.REPT.MA.ZS</t>
  </si>
  <si>
    <t>School enrollment, primary, female (% net)</t>
  </si>
  <si>
    <t>SE.PRM.NENR.FE</t>
  </si>
  <si>
    <t>Primary completion rate, male (% of relevant age group)</t>
  </si>
  <si>
    <t>SE.PRM.CMPT.MA.ZS</t>
  </si>
  <si>
    <t>Literacy rate, adult total (% of people ages 15 and above)</t>
  </si>
  <si>
    <t>SE.ADT.LITR.ZS</t>
  </si>
  <si>
    <t>Coverage of social safety net programs in richest quintile (% of population)</t>
  </si>
  <si>
    <t>per_sa_allsa.cov_q5_tot</t>
  </si>
  <si>
    <t>Coverage of social protection and labor programs (% of population)</t>
  </si>
  <si>
    <t>per_allsp.cov_pop_tot</t>
  </si>
  <si>
    <t>Net primary income (Net income from abroad) (current LCU)</t>
  </si>
  <si>
    <t>NY.GSR.NFCY.CN</t>
  </si>
  <si>
    <t>GNI growth (annual %)</t>
  </si>
  <si>
    <t>NY.GNP.MKTP.KD.ZG</t>
  </si>
  <si>
    <t>GDP per capita (constant 2010 US$)</t>
  </si>
  <si>
    <t>NY.GDP.PCAP.KD</t>
  </si>
  <si>
    <t>Gross value added at basic prices (GVA) (current LCU)</t>
  </si>
  <si>
    <t>NY.GDP.FCST.CN</t>
  </si>
  <si>
    <t>Adjusted net national income per capita (current US$)</t>
  </si>
  <si>
    <t>NY.ADJ.NNTY.PC.CD</t>
  </si>
  <si>
    <t>Adjusted savings: net forest depletion (% of GNI)</t>
  </si>
  <si>
    <t>NY.ADJ.DFOR.GN.ZS</t>
  </si>
  <si>
    <t>Machinery and transport equipment (% of value added in manufacturing)</t>
  </si>
  <si>
    <t>NV.MNF.MTRN.ZS.UN</t>
  </si>
  <si>
    <t>Financial intermediary services indirectly Measured (FISIM) (constant LCU)</t>
  </si>
  <si>
    <t>NV.FSM.TOTL.KN</t>
  </si>
  <si>
    <t>Imports of goods and services (annual % growth)</t>
  </si>
  <si>
    <t>NE.IMP.GNFS.KD.ZG</t>
  </si>
  <si>
    <t>Gross fixed capital formation (constant 2010 US$)</t>
  </si>
  <si>
    <t>NE.GDI.FTOT.KD</t>
  </si>
  <si>
    <t>Gross national expenditure deflator (base year varies by country)</t>
  </si>
  <si>
    <t>NE.DAB.DEFL.ZS</t>
  </si>
  <si>
    <t>Households and NPISHs Final consumption expenditure (current LCU)</t>
  </si>
  <si>
    <t>NE.CON.PRVT.CN</t>
  </si>
  <si>
    <t>Logistics performance index: Ability to track and trace consignments (1=low to 5=high)</t>
  </si>
  <si>
    <t>LP.LPI.TRAC.XQ</t>
  </si>
  <si>
    <t>High-technology exports (% of manufactured exports)</t>
  </si>
  <si>
    <t>TX.VAL.TECH.MF.ZS</t>
  </si>
  <si>
    <t>Merchandise exports (current US$)</t>
  </si>
  <si>
    <t>TX.VAL.MRCH.CD.WT</t>
  </si>
  <si>
    <t>Computer, communications and other services (% of commercial service imports)</t>
  </si>
  <si>
    <t>TM.VAL.OTHR.ZS.WT</t>
  </si>
  <si>
    <t>Manufactures imports (% of merchandise imports)</t>
  </si>
  <si>
    <t>TM.VAL.MANF.ZS.UN</t>
  </si>
  <si>
    <t>Tariff rate, applied, weighted mean, all products (%)</t>
  </si>
  <si>
    <t>TM.TAX.MRCH.WM.AR.ZS</t>
  </si>
  <si>
    <t>Merchandise trade (% of GDP)</t>
  </si>
  <si>
    <t>TG.VAL.TOTL.GD.ZS</t>
  </si>
  <si>
    <t>Rural population growth (annual %)</t>
  </si>
  <si>
    <t>SP.RUR.TOTL.ZG</t>
  </si>
  <si>
    <t>Age dependency ratio, young (% of working-age population)</t>
  </si>
  <si>
    <t>SP.POP.DPND.YG</t>
  </si>
  <si>
    <t>Population ages 65-69, male (% of male population)</t>
  </si>
  <si>
    <t>SP.POP.6569.MA.5Y</t>
  </si>
  <si>
    <t>Population ages 25-29, male (% of male population)</t>
  </si>
  <si>
    <t>SP.POP.2529.MA.5Y</t>
  </si>
  <si>
    <t>Population ages 0-14 (% of total population)</t>
  </si>
  <si>
    <t>SP.POP.0014.TO.ZS</t>
  </si>
  <si>
    <t>Life expectancy at birth, male (years)</t>
  </si>
  <si>
    <t>SP.DYN.LE00.MA.IN</t>
  </si>
  <si>
    <t>Prevalence of moderate or severe food insecurity in the population (%)</t>
  </si>
  <si>
    <t>SN.ITK.MSFI.ZS</t>
  </si>
  <si>
    <t>Share of youth not in education, employment or training, total (% of youth population)</t>
  </si>
  <si>
    <t>SL.UEM.NEET.ZS</t>
  </si>
  <si>
    <t>Unemployment, youth female (% of female labor force ages 15-24) (modeled ILO estimate)</t>
  </si>
  <si>
    <t>SL.UEM.1524.FE.ZS</t>
  </si>
  <si>
    <t>Labor force participation rate, female (% of female population ages 15+) (modeled ILO estimate)</t>
  </si>
  <si>
    <t>SL.TLF.CACT.FE.ZS</t>
  </si>
  <si>
    <t>Labor force participation rate for ages 15-24, female (%) (national estimate)</t>
  </si>
  <si>
    <t>SL.TLF.ACTI.1524.FE.NE.ZS</t>
  </si>
  <si>
    <t>Employment in services (% of total employment) (modeled ILO estimate)</t>
  </si>
  <si>
    <t>SL.SRV.EMPL.ZS</t>
  </si>
  <si>
    <t>Contributing family workers, total (% of total employment) (modeled ILO estimate)</t>
  </si>
  <si>
    <t>SL.FAM.WORK.ZS</t>
  </si>
  <si>
    <t>Employment to population ratio, 15+, female (%) (modeled ILO estimate)</t>
  </si>
  <si>
    <t>SL.EMP.TOTL.SP.FE.ZS</t>
  </si>
  <si>
    <t>Employment in agriculture, male (% of male employment) (modeled ILO estimate)</t>
  </si>
  <si>
    <t>SL.AGR.EMPL.MA.ZS</t>
  </si>
  <si>
    <t>Multidimensional poverty intensity (average share of deprivations experienced by the poor)</t>
  </si>
  <si>
    <t>SI.POV.MDIM.IT</t>
  </si>
  <si>
    <t>Income share held by fourth 20%</t>
  </si>
  <si>
    <t>SI.DST.04TH.20</t>
  </si>
  <si>
    <t>External health expenditure (% of current health expenditure)</t>
  </si>
  <si>
    <t>SH.XPD.EHEX.CH.ZS</t>
  </si>
  <si>
    <t>Number of people pushed below the $1.90 ($ 2011 PPP) poverty line by out-of-pocket health care expenditure</t>
  </si>
  <si>
    <t>SH.UHC.NOP1.TO</t>
  </si>
  <si>
    <t>Prevalence of stunting, height for age (% of children under 5)</t>
  </si>
  <si>
    <t>SH.STA.STNT.ZS</t>
  </si>
  <si>
    <t>People practicing open defecation (% of population)</t>
  </si>
  <si>
    <t>SH.STA.ODFC.ZS</t>
  </si>
  <si>
    <t>People using at least basic sanitation services (% of population)</t>
  </si>
  <si>
    <t>SH.STA.BASS.ZS</t>
  </si>
  <si>
    <t>Lifetime risk of maternal death (1 in: rate varies by country)</t>
  </si>
  <si>
    <t>SH.MMR.RISK</t>
  </si>
  <si>
    <t>Young people (ages 15-24) newly infected with HIV</t>
  </si>
  <si>
    <t>SH.HIV.INCD.YG</t>
  </si>
  <si>
    <t>Mortality rate, neonatal (per 1,000 live births)</t>
  </si>
  <si>
    <t>SH.DYN.NMRT</t>
  </si>
  <si>
    <t>Cause of death, by injury (% of total)</t>
  </si>
  <si>
    <t>SH.DTH.INJR.ZS</t>
  </si>
  <si>
    <t>Women who believe a husband is justified in beating his wife (any of five reasons) (%)</t>
  </si>
  <si>
    <t>SG.VAW.REAS.ZS</t>
  </si>
  <si>
    <t>Expenditure on secondary education (% of government expenditure on education)</t>
  </si>
  <si>
    <t>SE.XPD.SECO.ZS</t>
  </si>
  <si>
    <t>Educational attainment, at least Master's or equivalent, population 25+, total (%) (cumulative)</t>
  </si>
  <si>
    <t>SE.TER.CUAT.MS.ZS</t>
  </si>
  <si>
    <t>Trained teachers in upper secondary education (% of total teachers)</t>
  </si>
  <si>
    <t>SE.SEC.TCAQ.UP.ZS</t>
  </si>
  <si>
    <t>School enrollment, secondary, female (% gross)</t>
  </si>
  <si>
    <t>SE.SEC.ENRR.FE</t>
  </si>
  <si>
    <t>Educational attainment, at least completed post-secondary, population 25+, male (%) (cumulative)</t>
  </si>
  <si>
    <t>SE.SEC.CUAT.PO.MA.ZS</t>
  </si>
  <si>
    <t>Adjusted net enrollment rate, primary, female (% of primary school age children)</t>
  </si>
  <si>
    <t>SE.PRM.TENR.FE</t>
  </si>
  <si>
    <t>School enrollment, primary, private (% of total primary)</t>
  </si>
  <si>
    <t>SE.PRM.PRIV.ZS</t>
  </si>
  <si>
    <t>Pupil-teacher ratio, primary</t>
  </si>
  <si>
    <t>SE.PRM.ENRL.TC.ZS</t>
  </si>
  <si>
    <t>School enrollment, preprimary (% gross)</t>
  </si>
  <si>
    <t>SE.PRE.ENRR</t>
  </si>
  <si>
    <t>Coverage of social insurance programs in richest quintile (% of population)</t>
  </si>
  <si>
    <t>per_si_allsi.cov_q5_tot</t>
  </si>
  <si>
    <t>Coverage of unemployment benefits and ALMP in richest quintile (% of population)</t>
  </si>
  <si>
    <t>per_lm_alllm.cov_q5_tot</t>
  </si>
  <si>
    <t>Terms of trade adjustment (constant LCU)</t>
  </si>
  <si>
    <t>NY.TTF.GNFS.KN</t>
  </si>
  <si>
    <t>GNI per capita (constant LCU)</t>
  </si>
  <si>
    <t>NY.GNP.PCAP.KN</t>
  </si>
  <si>
    <t>Gross domestic savings (current LCU)</t>
  </si>
  <si>
    <t>NY.GDS.TOTL.CN</t>
  </si>
  <si>
    <t>GDP (constant 2010 US$)</t>
  </si>
  <si>
    <t>NY.GDP.MKTP.KD</t>
  </si>
  <si>
    <t>Coal rents (% of GDP)</t>
  </si>
  <si>
    <t>NY.GDP.COAL.RT.ZS</t>
  </si>
  <si>
    <t>Adjusted savings: particulate emission damage (% of GNI)</t>
  </si>
  <si>
    <t>NY.ADJ.DPEM.GN.ZS</t>
  </si>
  <si>
    <t>Services, value added (annual % growth)</t>
  </si>
  <si>
    <t>NV.SRV.TOTL.KD.ZG</t>
  </si>
  <si>
    <t>Industry (including construction), value added (current US$)</t>
  </si>
  <si>
    <t>NV.IND.TOTL.CD</t>
  </si>
  <si>
    <t>Agriculture, forestry, and fishing, value added per worker (constant 2010 US$)</t>
  </si>
  <si>
    <t>NV.AGR.EMPL.KD</t>
  </si>
  <si>
    <t>Gross capital formation (current LCU)</t>
  </si>
  <si>
    <t>NE.GDI.TOTL.CN</t>
  </si>
  <si>
    <t>Exports of goods and services (constant 2010 US$)</t>
  </si>
  <si>
    <t>NE.EXP.GNFS.KD</t>
  </si>
  <si>
    <t>Households and NPISHs Final consumption expenditure, PPP (constant 2017 international $)</t>
  </si>
  <si>
    <t>NE.CON.PRVT.PP.KD</t>
  </si>
  <si>
    <t>Arms exports (SIPRI trend indicator values)</t>
  </si>
  <si>
    <t>MS.MIL.XPRT.KD</t>
  </si>
  <si>
    <t>Lead time to export, median case (days)</t>
  </si>
  <si>
    <t>LP.EXP.DURS.MD</t>
  </si>
  <si>
    <t>Patent applications, residents</t>
  </si>
  <si>
    <t>IP.PAT.RESD</t>
  </si>
  <si>
    <t>Profit tax (% of commercial profits)</t>
  </si>
  <si>
    <t>IC.TAX.PRFT.CP.ZS</t>
  </si>
  <si>
    <t>Procedures to register property (number)</t>
  </si>
  <si>
    <t>IC.PRP.PROC</t>
  </si>
  <si>
    <t>Firms formally registered when operations started (% of firms)</t>
  </si>
  <si>
    <t>IC.FRM.FREG.ZS</t>
  </si>
  <si>
    <t>Power outages in firms in a typical month (number)</t>
  </si>
  <si>
    <t>IC.ELC.OUTG</t>
  </si>
  <si>
    <t>Human capital index (HCI), female, lower bound (scale 0-1)</t>
  </si>
  <si>
    <t>HD.HCI.OVRL.LB.FE</t>
  </si>
  <si>
    <t>Compensation of employees (% of expense)</t>
  </si>
  <si>
    <t>GC.XPN.COMP.ZS</t>
  </si>
  <si>
    <t>Taxes on exports (% of tax revenue)</t>
  </si>
  <si>
    <t>GC.TAX.EXPT.ZS</t>
  </si>
  <si>
    <t>Net acquisition of financial assets (% of GDP)</t>
  </si>
  <si>
    <t>GC.AST.TOTL.GD.ZS</t>
  </si>
  <si>
    <t>Risk premium on lending (lending rate minus treasury bill rate, %)</t>
  </si>
  <si>
    <t>FR.INR.RISK</t>
  </si>
  <si>
    <t>Claims on other sectors of the domestic economy (annual growth as % of broad money)</t>
  </si>
  <si>
    <t>FM.AST.DOMO.ZG.M3</t>
  </si>
  <si>
    <t>Terrestrial protected areas (% of total land area)</t>
  </si>
  <si>
    <t>ER.LND.PTLD.ZS</t>
  </si>
  <si>
    <t>Population in urban agglomerations of more than 1 million</t>
  </si>
  <si>
    <t>EN.URB.MCTY</t>
  </si>
  <si>
    <t>Droughts, floods, extreme temperatures (% of population, average 1990-2009)</t>
  </si>
  <si>
    <t>EN.CLC.MDAT.ZS</t>
  </si>
  <si>
    <t>Agricultural nitrous oxide emissions (thousand metric tons of CO2 equivalent)</t>
  </si>
  <si>
    <t>EN.ATM.NOXE.AG.KT.CE</t>
  </si>
  <si>
    <t>CO2 emissions (metric tons per capita)</t>
  </si>
  <si>
    <t>EN.ATM.CO2E.PC</t>
  </si>
  <si>
    <t>GDP per unit of energy use (PPP $ per kg of oil equivalent)</t>
  </si>
  <si>
    <t>EG.GDP.PUSE.KO.PP</t>
  </si>
  <si>
    <t>Access to clean fuels and technologies for cooking (% of population)</t>
  </si>
  <si>
    <t>EG.CFT.ACCS.ZS</t>
  </si>
  <si>
    <t>Net ODA received (% of gross capital formation)</t>
  </si>
  <si>
    <t>DT.ODA.ODAT.GI.ZS</t>
  </si>
  <si>
    <t>Net official flows from UN agencies, UNDP (current US$)</t>
  </si>
  <si>
    <t>DT.NFL.UNDP.CD</t>
  </si>
  <si>
    <t>Net financial flows, multilateral (NFL, current US$)</t>
  </si>
  <si>
    <t>DT.NFL.MLAT.CD</t>
  </si>
  <si>
    <t>PPG, IDA (DOD, current US$)</t>
  </si>
  <si>
    <t>DT.DOD.MIDA.CD</t>
  </si>
  <si>
    <t>Net ODA provided, to the least developed countries (current US$)</t>
  </si>
  <si>
    <t>DC.ODA.TLDC.CD</t>
  </si>
  <si>
    <t>Net bilateral aid flows from DAC donors, Ireland (current US$)</t>
  </si>
  <si>
    <t>DC.DAC.IRLL.CD</t>
  </si>
  <si>
    <t>Stocks traded, turnover ratio of domestic shares (%)</t>
  </si>
  <si>
    <t>CM.MKT.TRNR</t>
  </si>
  <si>
    <t>Exports of goods, services and primary income (BoP, current US$)</t>
  </si>
  <si>
    <t>BX.GSR.TOTL.CD</t>
  </si>
  <si>
    <t>Foreign direct investment, net (BoP, current US$)</t>
  </si>
  <si>
    <t>BN.KLT.DINV.CD</t>
  </si>
  <si>
    <t>Service imports (BoP, current US$)</t>
  </si>
  <si>
    <t>BM.GSR.NFSV.CD</t>
  </si>
  <si>
    <t>Land area (sq. km)</t>
  </si>
  <si>
    <t>AG.LND.TOTL.K2</t>
  </si>
  <si>
    <t>Agricultural land (sq. km)</t>
  </si>
  <si>
    <t>AG.LND.AGRI.K2</t>
  </si>
  <si>
    <t>Mobile cellular subscriptions</t>
  </si>
  <si>
    <t>IT.CEL.SETS</t>
  </si>
  <si>
    <t>Periodicity and timeliness assessment of statistical capacity (scale 0 - 100)</t>
  </si>
  <si>
    <t>IQ.SCI.PRDC</t>
  </si>
  <si>
    <t>CPIA gender equality rating (1=low to 6=high)</t>
  </si>
  <si>
    <t>IQ.CPA.GNDR.XQ</t>
  </si>
  <si>
    <t>Industrial design applications, resident, by count</t>
  </si>
  <si>
    <t>IP.IDS.RSCT</t>
  </si>
  <si>
    <t>Average number of visits or required meetings with tax officials (for affected firms)</t>
  </si>
  <si>
    <t>IC.TAX.METG</t>
  </si>
  <si>
    <t>Strength of legal rights index (0=weak to 12=strong)</t>
  </si>
  <si>
    <t>IC.LGL.CRED.XQ</t>
  </si>
  <si>
    <t>Time required to obtain an operating license (days)</t>
  </si>
  <si>
    <t>IC.FRM.DURS</t>
  </si>
  <si>
    <t>Public credit registry coverage (% of adults)</t>
  </si>
  <si>
    <t>IC.CRD.PUBL.ZS</t>
  </si>
  <si>
    <t>Human capital index (HCI) (scale 0-1)</t>
  </si>
  <si>
    <t>HD.HCI.OVRL</t>
  </si>
  <si>
    <t>Taxes on income, profits and capital gains (% of revenue)</t>
  </si>
  <si>
    <t>GC.TAX.YPKG.RV.ZS</t>
  </si>
  <si>
    <t>Revenue, excluding grants (current LCU)</t>
  </si>
  <si>
    <t>GC.REV.XGRT.CN</t>
  </si>
  <si>
    <t>Account ownership at a financial institution or with a mobile-money-service provider (% of population ages 15+)</t>
  </si>
  <si>
    <t>FX.OWN.TOTL.ZS</t>
  </si>
  <si>
    <t>Lending interest rate (%)</t>
  </si>
  <si>
    <t>FR.INR.LEND</t>
  </si>
  <si>
    <t>Total reserves in months of imports</t>
  </si>
  <si>
    <t>FI.RES.TOTL.MO</t>
  </si>
  <si>
    <t>Annual freshwater withdrawals, total (% of internal resources)</t>
  </si>
  <si>
    <t>ER.H2O.FWTL.ZS</t>
  </si>
  <si>
    <t>Population living in slums (% of urban population)</t>
  </si>
  <si>
    <t>EN.POP.SLUM.UR.ZS</t>
  </si>
  <si>
    <t>Bird species, threatened</t>
  </si>
  <si>
    <t>EN.BIR.THRD.NO</t>
  </si>
  <si>
    <t>Energy related methane emissions (% of total)</t>
  </si>
  <si>
    <t>EN.ATM.METH.EG.ZS</t>
  </si>
  <si>
    <t>CO2 emissions (kt)</t>
  </si>
  <si>
    <t>EN.ATM.CO2E.KT</t>
  </si>
  <si>
    <t>Electricity production from renewable sources, excluding hydroelectric (kWh)</t>
  </si>
  <si>
    <t>EG.ELC.RNWX.KH</t>
  </si>
  <si>
    <t>Public and publicly guaranteed debt service (% of exports of goods, services and primary income)</t>
  </si>
  <si>
    <t>DT.TDS.DPPG.XP.ZS</t>
  </si>
  <si>
    <t>Net official aid received (current US$)</t>
  </si>
  <si>
    <t>DT.ODA.OATL.CD</t>
  </si>
  <si>
    <t>Net official flows from UN agencies, UNAIDS (current US$)</t>
  </si>
  <si>
    <t>DT.NFL.UNAI.CD</t>
  </si>
  <si>
    <t>Net financial flows, IMF nonconcessional (NFL, current US$)</t>
  </si>
  <si>
    <t>DT.NFL.IMFN.CD</t>
  </si>
  <si>
    <t>Short-term debt (% of exports of goods, services and primary income)</t>
  </si>
  <si>
    <t>DT.DOD.DSTC.XP.ZS</t>
  </si>
  <si>
    <t>Net bilateral aid flows from DAC donors, Sweden (current US$)</t>
  </si>
  <si>
    <t>DC.DAC.SWEL.CD</t>
  </si>
  <si>
    <t>Net bilateral aid flows from DAC donors, United Kingdom (current US$)</t>
  </si>
  <si>
    <t>DC.DAC.GBRL.CD</t>
  </si>
  <si>
    <t>Listed domestic companies, total</t>
  </si>
  <si>
    <t>CM.MKT.LDOM.NO</t>
  </si>
  <si>
    <t>Goods exports (BoP, current US$)</t>
  </si>
  <si>
    <t>BX.GSR.MRCH.CD</t>
  </si>
  <si>
    <t>Net trade in goods and services (BoP, current US$)</t>
  </si>
  <si>
    <t>BN.GSR.GNFS.CD</t>
  </si>
  <si>
    <t>Imports of goods and services (BoP, current US$)</t>
  </si>
  <si>
    <t>BM.GSR.GNFS.CD</t>
  </si>
  <si>
    <t>Forest area (% of land area)</t>
  </si>
  <si>
    <t>AG.LND.FRST.ZS</t>
  </si>
  <si>
    <t>Agricultural machinery, tractors</t>
  </si>
  <si>
    <t>AG.AGR.TRAC.NO</t>
  </si>
  <si>
    <t>Internally displaced persons, new displacement associated with conflict and violence (number of cases)</t>
  </si>
  <si>
    <t>VC.IDP.NWCV</t>
  </si>
  <si>
    <t>Merchandise exports to low- and middle-income economies in Europe &amp; Central Asia (% of total merchandise exports)</t>
  </si>
  <si>
    <t>TX.VAL.MRCH.R2.ZS</t>
  </si>
  <si>
    <t>Net barter terms of trade index (2000 = 100)</t>
  </si>
  <si>
    <t>TT.PRI.MRCH.XD.WD</t>
  </si>
  <si>
    <t>Merchandise imports from high-income economies (% of total merchandise imports)</t>
  </si>
  <si>
    <t>TM.VAL.MRCH.HI.ZS</t>
  </si>
  <si>
    <t>Share of tariff lines with international peaks, primary products (%)</t>
  </si>
  <si>
    <t>TM.TAX.TCOM.IP.ZS</t>
  </si>
  <si>
    <t>Share of tariff lines with international peaks, manufactured products (%)</t>
  </si>
  <si>
    <t>TM.TAX.MANF.IP.ZS</t>
  </si>
  <si>
    <t>Urban population (% of total population)</t>
  </si>
  <si>
    <t>SP.URB.TOTL.IN.ZS</t>
  </si>
  <si>
    <t>Population, total</t>
  </si>
  <si>
    <t>SP.POP.TOTL</t>
  </si>
  <si>
    <t>Population ages 65 and above, male (% of male population)</t>
  </si>
  <si>
    <t>SP.POP.65UP.MA.ZS</t>
  </si>
  <si>
    <t>Population ages 35-39, male (% of male population)</t>
  </si>
  <si>
    <t>SP.POP.3539.MA.5Y</t>
  </si>
  <si>
    <t>Population ages 10-14, male (% of male population)</t>
  </si>
  <si>
    <t>SP.POP.1014.MA.5Y</t>
  </si>
  <si>
    <t>Wanted fertility rate (births per woman)</t>
  </si>
  <si>
    <t>SP.DYN.WFRT</t>
  </si>
  <si>
    <t>Adolescent fertility rate (births per 1,000 women ages 15-19)</t>
  </si>
  <si>
    <t>SP.ADO.TFRT</t>
  </si>
  <si>
    <t>Unemployment, male (% of male labor force) (modeled ILO estimate)</t>
  </si>
  <si>
    <t>SL.UEM.TOTL.MA.ZS</t>
  </si>
  <si>
    <t>Unemployment, youth total (% of total labor force ages 15-24) (modeled ILO estimate)</t>
  </si>
  <si>
    <t>SL.UEM.1524.ZS</t>
  </si>
  <si>
    <t>Labor force participation rate, male (% of male population ages 15+) (modeled ILO estimate)</t>
  </si>
  <si>
    <t>SL.TLF.CACT.MA.ZS</t>
  </si>
  <si>
    <t>Labor force participation rate for ages 15-24, total (%) (national estimate)</t>
  </si>
  <si>
    <t>SL.TLF.ACTI.1524.NE.ZS</t>
  </si>
  <si>
    <t>Children in employment, study and work, female (% of female children in employment, ages 7-14)</t>
  </si>
  <si>
    <t>SL.TLF.0714.SW.FE.ZS</t>
  </si>
  <si>
    <t>Employment in industry (% of total employment) (modeled ILO estimate)</t>
  </si>
  <si>
    <t>SL.IND.EMPL.ZS</t>
  </si>
  <si>
    <t>Employment to population ratio, 15+, total (%) (modeled ILO estimate)</t>
  </si>
  <si>
    <t>SL.EMP.TOTL.SP.ZS</t>
  </si>
  <si>
    <t>Employment to population ratio, ages 15-24, male (%) (national estimate)</t>
  </si>
  <si>
    <t>SL.EMP.1524.SP.MA.NE.ZS</t>
  </si>
  <si>
    <t>Poverty headcount ratio at $5.50 a day (2011 PPP) (% of population)</t>
  </si>
  <si>
    <t>SI.POV.UMIC</t>
  </si>
  <si>
    <t>Income share held by lowest 10%</t>
  </si>
  <si>
    <t>SI.DST.FRST.10</t>
  </si>
  <si>
    <t>Domestic general government health expenditure (% of GDP)</t>
  </si>
  <si>
    <t>SH.XPD.GHED.GD.ZS</t>
  </si>
  <si>
    <t>Number of people pushed below the $3.20 ($ 2011 PPP) poverty line by out-of-pocket health care expenditure</t>
  </si>
  <si>
    <t>SH.UHC.NOP2.TO</t>
  </si>
  <si>
    <t>Mortality caused by road traffic injury (per 100,000 population)</t>
  </si>
  <si>
    <t>SH.STA.TRAF.P5</t>
  </si>
  <si>
    <t>Prevalence of overweight, weight for height, male (% of children under 5)</t>
  </si>
  <si>
    <t>SH.STA.OWGH.MA.ZS</t>
  </si>
  <si>
    <t>Diabetes prevalence (% of population ages 20 to 79)</t>
  </si>
  <si>
    <t>SH.STA.DIAB.ZS</t>
  </si>
  <si>
    <t>Prevalence of current tobacco use, females (% of female adults)</t>
  </si>
  <si>
    <t>SH.PRV.SMOK.FE</t>
  </si>
  <si>
    <t>Immunization, HepB3 (% of one-year-old children)</t>
  </si>
  <si>
    <t>SH.IMM.HEPB</t>
  </si>
  <si>
    <t>People using at least basic drinking water services (% of population)</t>
  </si>
  <si>
    <t>SH.H2O.BASW.ZS</t>
  </si>
  <si>
    <t>Probability of dying among children ages 5-9 years (per 1,000)</t>
  </si>
  <si>
    <t>SH.DYN.0509</t>
  </si>
  <si>
    <t>Total alcohol consumption per capita, male (liters of pure alcohol, projected estimates, male 15+ years of age)</t>
  </si>
  <si>
    <t>SH.ALC.PCAP.MA.LI</t>
  </si>
  <si>
    <t>Government expenditure on education, total (% of GDP)</t>
  </si>
  <si>
    <t>SE.XPD.TOTL.GD.ZS</t>
  </si>
  <si>
    <t>Pupil-teacher ratio, tertiary</t>
  </si>
  <si>
    <t>SE.TER.ENRL.TC.ZS</t>
  </si>
  <si>
    <t>Secondary education, teachers (% female)</t>
  </si>
  <si>
    <t>SE.SEC.TCHR.FE.ZS</t>
  </si>
  <si>
    <t>School enrollment, secondary, male (% net)</t>
  </si>
  <si>
    <t>SE.SEC.NENR.MA</t>
  </si>
  <si>
    <t>Educational attainment, at least completed upper secondary, population 25+, total (%) (cumulative)</t>
  </si>
  <si>
    <t>SE.SEC.CUAT.UP.ZS</t>
  </si>
  <si>
    <t>Children out of school, female (% of female primary school age)</t>
  </si>
  <si>
    <t>SE.PRM.UNER.FE.ZS</t>
  </si>
  <si>
    <t>Persistence to last grade of primary, female (% of cohort)</t>
  </si>
  <si>
    <t>SE.PRM.PRSL.FE.ZS</t>
  </si>
  <si>
    <t>Gross intake ratio in first grade of primary education, female (% of relevant age group)</t>
  </si>
  <si>
    <t>SE.PRM.GINT.FE.ZS</t>
  </si>
  <si>
    <t>Trained teachers in preprimary education, male (% of male teachers)</t>
  </si>
  <si>
    <t>SE.PRE.TCAQ.MA.ZS</t>
  </si>
  <si>
    <t>Literacy rate, youth male (% of males ages 15-24)</t>
  </si>
  <si>
    <t>SE.ADT.1524.LT.MA.ZS</t>
  </si>
  <si>
    <t>Coverage of social safety net programs in poorest quintile (% of population)</t>
  </si>
  <si>
    <t>per_sa_allsa.cov_q1_tot</t>
  </si>
  <si>
    <t>Price level ratio of PPP conversion factor (GDP) to market exchange rate</t>
  </si>
  <si>
    <t>PA.NUS.PPPC.RF</t>
  </si>
  <si>
    <t>Gross savings (current LCU)</t>
  </si>
  <si>
    <t>NY.GNS.ICTR.CN</t>
  </si>
  <si>
    <t>GNI (current US$)</t>
  </si>
  <si>
    <t>NY.GNP.MKTP.CD</t>
  </si>
  <si>
    <t>GDP, PPP (constant 2017 international $)</t>
  </si>
  <si>
    <t>NY.GDP.MKTP.PP.KD</t>
  </si>
  <si>
    <t>GDP deflator: linked series (base year varies by country)</t>
  </si>
  <si>
    <t>NY.GDP.DEFL.ZS.AD</t>
  </si>
  <si>
    <t>Adjusted savings: net national savings (% of GNI)</t>
  </si>
  <si>
    <t>NY.ADJ.NNAT.GN.ZS</t>
  </si>
  <si>
    <t>Adjusted savings: education expenditure (% of GNI)</t>
  </si>
  <si>
    <t>NY.ADJ.AEDU.GN.ZS</t>
  </si>
  <si>
    <t>Industry (including construction), value added (constant LCU)</t>
  </si>
  <si>
    <t>NV.IND.TOTL.KN</t>
  </si>
  <si>
    <t>Agriculture, forestry, and fishing, value added (annual % growth)</t>
  </si>
  <si>
    <t>NV.AGR.TOTL.KD.ZG</t>
  </si>
  <si>
    <t>Gross capital formation (% of GDP)</t>
  </si>
  <si>
    <t>NE.GDI.TOTL.ZS</t>
  </si>
  <si>
    <t>Gross fixed capital formation, private sector (current LCU)</t>
  </si>
  <si>
    <t>NE.GDI.FPRV.CN</t>
  </si>
  <si>
    <t>Final consumption expenditure (constant 2010 US$)</t>
  </si>
  <si>
    <t>NE.CON.TOTL.KD</t>
  </si>
  <si>
    <t>General government final consumption expenditure (annual % growth)</t>
  </si>
  <si>
    <t>NE.CON.GOVT.KD.ZG</t>
  </si>
  <si>
    <t>Logistics performance index: Ease of arranging competitively priced shipments (1=low to 5=high)</t>
  </si>
  <si>
    <t>LP.LPI.ITRN.XQ</t>
  </si>
  <si>
    <t>Rail lines (total route-km)</t>
  </si>
  <si>
    <t>IS.RRS.TOTL.KM</t>
  </si>
  <si>
    <t>Battle-related deaths (number of people)</t>
  </si>
  <si>
    <t>VC.BTL.DETH</t>
  </si>
  <si>
    <t>Merchandise exports to low- and middle-income economies in East Asia &amp; Pacific (% of total merchandise exports)</t>
  </si>
  <si>
    <t>TX.VAL.MRCH.R1.ZS</t>
  </si>
  <si>
    <t>Travel services (% of commercial service imports)</t>
  </si>
  <si>
    <t>TM.VAL.TRVL.ZS.WT</t>
  </si>
  <si>
    <t>Merchandise imports (current US$)</t>
  </si>
  <si>
    <t>TM.VAL.MRCH.CD.WT</t>
  </si>
  <si>
    <t>Bound rate, simple mean, primary products (%)</t>
  </si>
  <si>
    <t>TM.TAX.TCOM.BR.ZS</t>
  </si>
  <si>
    <t>Bound rate, simple mean, manufactured products (%)</t>
  </si>
  <si>
    <t>TM.TAX.MANF.BR.ZS</t>
  </si>
  <si>
    <t>Urban population</t>
  </si>
  <si>
    <t>SP.URB.TOTL</t>
  </si>
  <si>
    <t>Technicians in R&amp;D (per million people)</t>
  </si>
  <si>
    <t>SP.POP.TECH.RD.P6</t>
  </si>
  <si>
    <t>Population ages 65 and above, male</t>
  </si>
  <si>
    <t>SP.POP.65UP.MA.IN</t>
  </si>
  <si>
    <t>Population ages 35-39, female (% of female population)</t>
  </si>
  <si>
    <t>SP.POP.3539.FE.5Y</t>
  </si>
  <si>
    <t>Population ages 10-14, female (% of female population)</t>
  </si>
  <si>
    <t>SP.POP.1014.FE.5Y</t>
  </si>
  <si>
    <t>Survival to age 65, male (% of cohort)</t>
  </si>
  <si>
    <t>SP.DYN.TO65.MA.ZS</t>
  </si>
  <si>
    <t>Vitamin A supplementation coverage rate (% of children ages 6-59 months)</t>
  </si>
  <si>
    <t>SN.ITK.VITA.ZS</t>
  </si>
  <si>
    <t>Unemployment, male (% of male labor force) (national estimate)</t>
  </si>
  <si>
    <t>SL.UEM.TOTL.MA.NE.ZS</t>
  </si>
  <si>
    <t>Unemployment, youth total (% of total labor force ages 15-24) (national estimate)</t>
  </si>
  <si>
    <t>SL.UEM.1524.NE.ZS</t>
  </si>
  <si>
    <t>Labor force participation rate, male (% of male population ages 15+) (national estimate)</t>
  </si>
  <si>
    <t>SL.TLF.CACT.MA.NE.ZS</t>
  </si>
  <si>
    <t>Labor force participation rate for ages 15-24, male (%) (modeled ILO estimate)</t>
  </si>
  <si>
    <t>SL.TLF.ACTI.1524.MA.ZS</t>
  </si>
  <si>
    <t>Average working hours of children, study and work, female, ages 7-14 (hours per week)</t>
  </si>
  <si>
    <t>SL.TLF.0714.SW.FE.TM</t>
  </si>
  <si>
    <t>Employment in industry, male (% of male employment) (modeled ILO estimate)</t>
  </si>
  <si>
    <t>SL.IND.EMPL.MA.ZS</t>
  </si>
  <si>
    <t>Employment to population ratio, 15+, total (%) (national estimate)</t>
  </si>
  <si>
    <t>SL.EMP.TOTL.SP.NE.ZS</t>
  </si>
  <si>
    <t>Employment to population ratio, ages 15-24, female (%) (modeled ILO estimate)</t>
  </si>
  <si>
    <t>SL.EMP.1524.SP.FE.ZS</t>
  </si>
  <si>
    <t>Poverty headcount ratio at national poverty lines (% of population)</t>
  </si>
  <si>
    <t>SI.POV.NAHC</t>
  </si>
  <si>
    <t>Proportion of people living below 50 percent of median income (%)</t>
  </si>
  <si>
    <t>SI.DST.50MD</t>
  </si>
  <si>
    <t>Domestic general government health expenditure (% of current health expenditure)</t>
  </si>
  <si>
    <t>SH.XPD.GHED.CH.ZS</t>
  </si>
  <si>
    <t>Increase in poverty gap at $3.20 ($ 2011 PPP) poverty line due to out-of-pocket health care expenditure (USD)</t>
  </si>
  <si>
    <t>SH.UHC.NOP2.CG</t>
  </si>
  <si>
    <t>Suicide mortality rate (per 100,000 population)</t>
  </si>
  <si>
    <t>SH.STA.SUIC.P5</t>
  </si>
  <si>
    <t>Prevalence of overweight, weight for height, female (% of children under 5)</t>
  </si>
  <si>
    <t>SH.STA.OWGH.FE.ZS</t>
  </si>
  <si>
    <t>Low-birthweight babies (% of births)</t>
  </si>
  <si>
    <t>SH.STA.BRTW.ZS</t>
  </si>
  <si>
    <t>Prevalence of current tobacco use (% of adults)</t>
  </si>
  <si>
    <t>SH.PRV.SMOK</t>
  </si>
  <si>
    <t>Antiretroviral therapy coverage for PMTCT (% of pregnant women living with HIV)</t>
  </si>
  <si>
    <t>SH.HIV.PMTC.ZS</t>
  </si>
  <si>
    <t>People using at least basic drinking water services, urban (% of urban population)</t>
  </si>
  <si>
    <t>SH.H2O.BASW.UR.ZS</t>
  </si>
  <si>
    <t>Number of neonatal deaths</t>
  </si>
  <si>
    <t>SH.DTH.NMRT</t>
  </si>
  <si>
    <t>Total alcohol consumption per capita (liters of pure alcohol, projected estimates, 15+ years of age)</t>
  </si>
  <si>
    <t>SH.ALC.PCAP.LI</t>
  </si>
  <si>
    <t>Government expenditure on education, total (% of government expenditure)</t>
  </si>
  <si>
    <t>SE.XPD.TOTL.GB.ZS</t>
  </si>
  <si>
    <t>Educational attainment, at least completed short-cycle tertiary, population 25+, total (%) (cumulative)</t>
  </si>
  <si>
    <t>SE.TER.CUAT.ST.ZS</t>
  </si>
  <si>
    <t>Secondary education, teachers, female</t>
  </si>
  <si>
    <t>SE.SEC.TCHR.FE</t>
  </si>
  <si>
    <t>School enrollment, secondary, female (% net)</t>
  </si>
  <si>
    <t>SE.SEC.NENR.FE</t>
  </si>
  <si>
    <t>Educational attainment, at least completed upper secondary, population 25+, male (%) (cumulative)</t>
  </si>
  <si>
    <t>SE.SEC.CUAT.UP.MA.ZS</t>
  </si>
  <si>
    <t>Children out of school, primary, female</t>
  </si>
  <si>
    <t>SE.PRM.UNER.FE</t>
  </si>
  <si>
    <t>Persistence to grade 5, total (% of cohort)</t>
  </si>
  <si>
    <t>SE.PRM.PRS5.ZS</t>
  </si>
  <si>
    <t>School enrollment, primary, male (% gross)</t>
  </si>
  <si>
    <t>SE.PRM.ENRR.MA</t>
  </si>
  <si>
    <t>Trained teachers in preprimary education, female (% of female teachers)</t>
  </si>
  <si>
    <t>SE.PRE.TCAQ.FE.ZS</t>
  </si>
  <si>
    <t>Literacy rate, youth (ages 15-24), gender parity index (GPI)</t>
  </si>
  <si>
    <t>SE.ADT.1524.LT.FM.ZS</t>
  </si>
  <si>
    <t>Coverage of social safety net programs (% of population)</t>
  </si>
  <si>
    <t>per_sa_allsa.cov_pop_tot</t>
  </si>
  <si>
    <t>PPP conversion factor, GDP (LCU per international $)</t>
  </si>
  <si>
    <t>PA.NUS.PPP</t>
  </si>
  <si>
    <t>Gross savings (current US$)</t>
  </si>
  <si>
    <t>NY.GNS.ICTR.CD</t>
  </si>
  <si>
    <t>GNI, Atlas method (current US$)</t>
  </si>
  <si>
    <t>NY.GNP.ATLS.CD</t>
  </si>
  <si>
    <t>GDP, PPP (current international $)</t>
  </si>
  <si>
    <t>NY.GDP.MKTP.PP.CD</t>
  </si>
  <si>
    <t>GDP deflator (base year varies by country)</t>
  </si>
  <si>
    <t>NY.GDP.DEFL.ZS</t>
  </si>
  <si>
    <t>Adjusted savings: net national savings (current US$)</t>
  </si>
  <si>
    <t>NY.ADJ.NNAT.CD</t>
  </si>
  <si>
    <t>Adjusted savings: education expenditure (current US$)</t>
  </si>
  <si>
    <t>NY.ADJ.AEDU.CD</t>
  </si>
  <si>
    <t>Industry (including construction), value added (annual % growth)</t>
  </si>
  <si>
    <t>NV.IND.TOTL.KD.ZG</t>
  </si>
  <si>
    <t>Agriculture, forestry, and fishing, value added (constant 2010 US$)</t>
  </si>
  <si>
    <t>NV.AGR.TOTL.KD</t>
  </si>
  <si>
    <t>Gross capital formation (constant LCU)</t>
  </si>
  <si>
    <t>NE.GDI.TOTL.KN</t>
  </si>
  <si>
    <t>Exports of goods and services (% of GDP)</t>
  </si>
  <si>
    <t>NE.EXP.GNFS.ZS</t>
  </si>
  <si>
    <t>Final consumption expenditure (current LCU)</t>
  </si>
  <si>
    <t>NE.CON.TOTL.CN</t>
  </si>
  <si>
    <t>General government final consumption expenditure (constant 2010 US$)</t>
  </si>
  <si>
    <t>NE.CON.GOVT.KD</t>
  </si>
  <si>
    <t>Intentional homicides, female (per 100,000 female)</t>
  </si>
  <si>
    <t>VC.IHR.PSRC.FE.P5</t>
  </si>
  <si>
    <t>Merchandise exports to low- and middle-income economies in South Asia (% of total merchandise exports)</t>
  </si>
  <si>
    <t>TX.VAL.MRCH.R5.ZS</t>
  </si>
  <si>
    <t>Export unit value index (2000 = 100)</t>
  </si>
  <si>
    <t>TX.UVI.MRCH.XD.WD</t>
  </si>
  <si>
    <t>Merchandise imports from low- and middle-income economies in Europe &amp; Central Asia (% of total merchandise imports)</t>
  </si>
  <si>
    <t>TM.VAL.MRCH.R2.ZS</t>
  </si>
  <si>
    <t>Share of tariff lines with specific rates, primary products (%)</t>
  </si>
  <si>
    <t>TM.TAX.TCOM.SR.ZS</t>
  </si>
  <si>
    <t>Share of tariff lines with specific rates, manufactured products (%)</t>
  </si>
  <si>
    <t>TM.TAX.MANF.SR.ZS</t>
  </si>
  <si>
    <t>International tourism, number of departures</t>
  </si>
  <si>
    <t>ST.INT.DPRT</t>
  </si>
  <si>
    <t>Population, male</t>
  </si>
  <si>
    <t>SP.POP.TOTL.MA.IN</t>
  </si>
  <si>
    <t>Population ages 70-74, female (% of female population)</t>
  </si>
  <si>
    <t>SP.POP.7074.FE.5Y</t>
  </si>
  <si>
    <t>Population ages 45-49, female (% of female population)</t>
  </si>
  <si>
    <t>SP.POP.4549.FE.5Y</t>
  </si>
  <si>
    <t>Population ages 15-64, female</t>
  </si>
  <si>
    <t>SP.POP.1564.FE.IN</t>
  </si>
  <si>
    <t>Women who were first married by age 18 (% of women ages 20-24)</t>
  </si>
  <si>
    <t>SP.M18.2024.FE.ZS</t>
  </si>
  <si>
    <t>Birth rate, crude (per 1,000 people)</t>
  </si>
  <si>
    <t>SP.DYN.CBRT.IN</t>
  </si>
  <si>
    <t>Children in employment, wage workers, female (% of female children in employment, ages 7-14)</t>
  </si>
  <si>
    <t>SL.WAG.0714.FE.ZS</t>
  </si>
  <si>
    <t>Unemployment with advanced education (% of total labor force with advanced education)</t>
  </si>
  <si>
    <t>SL.UEM.ADVN.ZS</t>
  </si>
  <si>
    <t>Labor force with intermediate education, female (% of female working-age population with intermediate education)</t>
  </si>
  <si>
    <t>SL.TLF.INTM.FE.ZS</t>
  </si>
  <si>
    <t>Labor force participation rate, male (% of male population ages 15-64) (modeled ILO estimate)</t>
  </si>
  <si>
    <t>SL.TLF.ACTI.MA.ZS</t>
  </si>
  <si>
    <t>Average working hours of children, study and work, ages 7-14 (hours per week)</t>
  </si>
  <si>
    <t>SL.TLF.0714.SW.TM</t>
  </si>
  <si>
    <t>Child employment in manufacturing (% of economically active children ages 7-14)</t>
  </si>
  <si>
    <t>SL.MNF.0714.ZS</t>
  </si>
  <si>
    <t>Vulnerable employment, total (% of total employment) (modeled ILO estimate)</t>
  </si>
  <si>
    <t>SL.EMP.VULN.ZS</t>
  </si>
  <si>
    <t>Employment to population ratio, ages 15-24, total (%) (modeled ILO estimate)</t>
  </si>
  <si>
    <t>SL.EMP.1524.SP.ZS</t>
  </si>
  <si>
    <t>Average transaction cost of sending remittances from a specific country (%)</t>
  </si>
  <si>
    <t>SI.RMT.COST.OB.ZS</t>
  </si>
  <si>
    <t>Poverty gap at $1.90 a day (2011 PPP) (%)</t>
  </si>
  <si>
    <t>SI.POV.GAPS</t>
  </si>
  <si>
    <t>Domestic general government health expenditure per capita, PPP (current international $)</t>
  </si>
  <si>
    <t>SH.XPD.GHED.PP.CD</t>
  </si>
  <si>
    <t>Number of people spending more than 10% of household consumption or income on out-of-pocket health care expenditure</t>
  </si>
  <si>
    <t>SH.UHC.OOPC.10.TO</t>
  </si>
  <si>
    <t>Prevalence of wasting, weight for height, male (% of children under 5)</t>
  </si>
  <si>
    <t>SH.STA.WAST.MA.ZS</t>
  </si>
  <si>
    <t>Mortality rate attributed to unintentional poisoning (per 100,000 population)</t>
  </si>
  <si>
    <t>SH.STA.POIS.P5</t>
  </si>
  <si>
    <t>People with basic handwashing facilities including soap and water, urban (% of urban population)</t>
  </si>
  <si>
    <t>SH.STA.HYGN.UR.ZS</t>
  </si>
  <si>
    <t>Risk of impoverishing expenditure for surgical care (% of people at risk)</t>
  </si>
  <si>
    <t>SH.SGR.IRSK.ZS</t>
  </si>
  <si>
    <t>Hospital beds (per 1,000 people)</t>
  </si>
  <si>
    <t>SH.MED.BEDS.ZS</t>
  </si>
  <si>
    <t>People using safely managed drinking water services (% of population)</t>
  </si>
  <si>
    <t>SH.H2O.SMDW.ZS</t>
  </si>
  <si>
    <t>Probability of dying among youth ages 20-24 years (per 1,000)</t>
  </si>
  <si>
    <t>SH.DYN.2024</t>
  </si>
  <si>
    <t>Prevalence of anemia among non-pregnant women (% of women ages 15-49)</t>
  </si>
  <si>
    <t>SH.ANM.NPRG.ZS</t>
  </si>
  <si>
    <t>Proportion of seats held by women in national parliaments (%)</t>
  </si>
  <si>
    <t>SG.GEN.PARL.ZS</t>
  </si>
  <si>
    <t>School enrollment, tertiary, male (% gross)</t>
  </si>
  <si>
    <t>SE.TER.ENRR.MA</t>
  </si>
  <si>
    <t>Adolescents out of school (% of lower secondary school age)</t>
  </si>
  <si>
    <t>SE.SEC.UNER.LO.ZS</t>
  </si>
  <si>
    <t>Progression to secondary school, male (%)</t>
  </si>
  <si>
    <t>SE.SEC.PROG.MA.ZS</t>
  </si>
  <si>
    <t>Secondary education, pupils (% female)</t>
  </si>
  <si>
    <t>SE.SEC.ENRL.FE.ZS</t>
  </si>
  <si>
    <t>Children out of school (% of primary school age)</t>
  </si>
  <si>
    <t>SE.PRM.UNER.ZS</t>
  </si>
  <si>
    <t>Repeaters, primary, female (% of female enrollment)</t>
  </si>
  <si>
    <t>SE.PRM.REPT.FE.ZS</t>
  </si>
  <si>
    <t>School enrollment, primary (% net)</t>
  </si>
  <si>
    <t>SE.PRM.NENR</t>
  </si>
  <si>
    <t>Primary completion rate, female (% of relevant age group)</t>
  </si>
  <si>
    <t>SE.PRM.CMPT.FE.ZS</t>
  </si>
  <si>
    <t>Literacy rate, adult male (% of males ages 15 and above)</t>
  </si>
  <si>
    <t>SE.ADT.LITR.MA.ZS</t>
  </si>
  <si>
    <t>Coverage of social safety net programs in 4th quintile (% of population)</t>
  </si>
  <si>
    <t>per_sa_allsa.cov_q4_tot</t>
  </si>
  <si>
    <t>Benefit incidence of social protection and labor programs to poorest quintile (% of total SPL benefits)</t>
  </si>
  <si>
    <t>per_allsp.ben_q1_tot</t>
  </si>
  <si>
    <t>Net primary income (Net income from abroad) (current US$)</t>
  </si>
  <si>
    <t>NY.GSR.NFCY.CD</t>
  </si>
  <si>
    <t>GNI (constant 2010 US$)</t>
  </si>
  <si>
    <t>NY.GNP.MKTP.KD</t>
  </si>
  <si>
    <t>GDP per capita (current LCU)</t>
  </si>
  <si>
    <t>NY.GDP.PCAP.CN</t>
  </si>
  <si>
    <t>Gross value added at basic prices (GVA) (current US$)</t>
  </si>
  <si>
    <t>NY.GDP.FCST.CD</t>
  </si>
  <si>
    <t>Adjusted net national income (annual % growth)</t>
  </si>
  <si>
    <t>NY.ADJ.NNTY.KD.ZG</t>
  </si>
  <si>
    <t>Adjusted savings: net forest depletion (current US$)</t>
  </si>
  <si>
    <t>NY.ADJ.DFOR.CD</t>
  </si>
  <si>
    <t>Food, beverages and tobacco (% of value added in manufacturing)</t>
  </si>
  <si>
    <t>NV.MNF.FBTO.ZS.UN</t>
  </si>
  <si>
    <t>Financial intermediary services indirectly Measured (FISIM) (current LCU)</t>
  </si>
  <si>
    <t>NV.FSM.TOTL.CN</t>
  </si>
  <si>
    <t>Imports of goods and services (constant 2010 US$)</t>
  </si>
  <si>
    <t>NE.IMP.GNFS.KD</t>
  </si>
  <si>
    <t>Gross fixed capital formation (current LCU)</t>
  </si>
  <si>
    <t>NE.GDI.FTOT.CN</t>
  </si>
  <si>
    <t>Final consumption expenditure (% of GDP)</t>
  </si>
  <si>
    <t>NE.CON.TOTL.ZS</t>
  </si>
  <si>
    <t>Households and NPISHs Final consumption expenditure (current US$)</t>
  </si>
  <si>
    <t>NE.CON.PRVT.CD</t>
  </si>
  <si>
    <t>Logistics performance index: Frequency with which shipments reach consignee within scheduled or expected time (1=low to 5=high)</t>
  </si>
  <si>
    <t>LP.LPI.TIME.XQ</t>
  </si>
  <si>
    <t>General government final consumption expenditure (% of GDP)</t>
  </si>
  <si>
    <t>NE.CON.GOVT.ZS</t>
  </si>
  <si>
    <t>Logistics performance index: Overall (1=low to 5=high)</t>
  </si>
  <si>
    <t>LP.LPI.OVRL.XQ</t>
  </si>
  <si>
    <t>Container port traffic (TEU: 20 foot equivalent units)</t>
  </si>
  <si>
    <t>IS.SHP.GOOD.TU</t>
  </si>
  <si>
    <t>Statistical Capacity score (Overall average)</t>
  </si>
  <si>
    <t>IQ.SCI.OVRL</t>
  </si>
  <si>
    <t>CPIA fiscal policy rating (1=low to 6=high)</t>
  </si>
  <si>
    <t>IQ.CPA.FISP.XQ</t>
  </si>
  <si>
    <t>Industrial design applications, nonresident, by count</t>
  </si>
  <si>
    <t>IP.IDS.NRCT</t>
  </si>
  <si>
    <t>Labor tax and contributions (% of commercial profits)</t>
  </si>
  <si>
    <t>IC.TAX.LABR.CP.ZS</t>
  </si>
  <si>
    <t>Time to resolve insolvency (years)</t>
  </si>
  <si>
    <t>IC.ISV.DURS</t>
  </si>
  <si>
    <t>Losses due to theft and vandalism (% of annual sales of affected firms)</t>
  </si>
  <si>
    <t>IC.FRM.CRIM.ZS</t>
  </si>
  <si>
    <t>Private credit bureau coverage (% of adults)</t>
  </si>
  <si>
    <t>IC.CRD.PRVT.ZS</t>
  </si>
  <si>
    <t>Primary government expenditures as a proportion of original approved budget (%)</t>
  </si>
  <si>
    <t>GF.XPD.BUDG.ZS</t>
  </si>
  <si>
    <t>Taxes on income, profits and capital gains (current LCU)</t>
  </si>
  <si>
    <t>GC.TAX.YPKG.CN</t>
  </si>
  <si>
    <t>Social contributions (% of revenue)</t>
  </si>
  <si>
    <t>GC.REV.SOCL.ZS</t>
  </si>
  <si>
    <t>Account ownership at a financial institution or with a mobile-money-service provider, young adults (% of population ages 15-24)</t>
  </si>
  <si>
    <t>FX.OWN.TOTL.YG.ZS</t>
  </si>
  <si>
    <t>Deposit interest rate (%)</t>
  </si>
  <si>
    <t>FR.INR.DPST</t>
  </si>
  <si>
    <t>Total reserves (% of total external debt)</t>
  </si>
  <si>
    <t>FI.RES.TOTL.DT.ZS</t>
  </si>
  <si>
    <t>Annual freshwater withdrawals, total (billion cubic meters)</t>
  </si>
  <si>
    <t>ER.H2O.FWTL.K3</t>
  </si>
  <si>
    <t>Population living in areas where elevation is below 5 meters (% of total population)</t>
  </si>
  <si>
    <t>EN.POP.EL5M.ZS</t>
  </si>
  <si>
    <t>SF6 gas emissions (thousand metric tons of CO2 equivalent)</t>
  </si>
  <si>
    <t>EN.ATM.SF6G.KT.CE</t>
  </si>
  <si>
    <t>Methane emissions in energy sector (thousand metric tons of CO2 equivalent)</t>
  </si>
  <si>
    <t>EN.ATM.METH.EG.KT.CE</t>
  </si>
  <si>
    <t>CO2 emissions (kg per 2010 US$ of GDP)</t>
  </si>
  <si>
    <t>EN.ATM.CO2E.KD.GD</t>
  </si>
  <si>
    <t>Renewable electricity output (% of total electricity output)</t>
  </si>
  <si>
    <t>EG.ELC.RNEW.ZS</t>
  </si>
  <si>
    <t>Public and publicly guaranteed debt service (% of GNI)</t>
  </si>
  <si>
    <t>DT.TDS.DPPG.GN.ZS</t>
  </si>
  <si>
    <t>Net official development assistance and official aid received (constant 2018 US$)</t>
  </si>
  <si>
    <t>DT.ODA.ALLD.KD</t>
  </si>
  <si>
    <t>Net financial flows, RDB nonconcessional (NFL, current US$)</t>
  </si>
  <si>
    <t>DT.NFL.RDBN.CD</t>
  </si>
  <si>
    <t>Net financial flows, IMF concessional (NFL, current US$)</t>
  </si>
  <si>
    <t>DT.NFL.IMFC.CD</t>
  </si>
  <si>
    <t>Short-term debt (% of total reserves)</t>
  </si>
  <si>
    <t>DT.DOD.DSTC.IR.ZS</t>
  </si>
  <si>
    <t>Net bilateral aid flows from DAC donors, Slovenia (current US$)</t>
  </si>
  <si>
    <t>DC.DAC.SVNL.CD</t>
  </si>
  <si>
    <t>Net bilateral aid flows from DAC donors, France (current US$)</t>
  </si>
  <si>
    <t>DC.DAC.FRAL.CD</t>
  </si>
  <si>
    <t>Market capitalization of listed domestic companies (% of GDP)</t>
  </si>
  <si>
    <t>CM.MKT.LCAP.GD.ZS</t>
  </si>
  <si>
    <t>Insurance and financial services (% of service exports, BoP)</t>
  </si>
  <si>
    <t>BX.GSR.INSF.ZS</t>
  </si>
  <si>
    <t>Net primary income (BoP, current US$)</t>
  </si>
  <si>
    <t>BN.GSR.FCTY.CD</t>
  </si>
  <si>
    <t>Primary income payments (BoP, current US$)</t>
  </si>
  <si>
    <t>BM.GSR.FCTY.CD</t>
  </si>
  <si>
    <t>Forest area (sq. km)</t>
  </si>
  <si>
    <t>AG.LND.FRST.K2</t>
  </si>
  <si>
    <t>Exports of goods and services (annual % growth)</t>
  </si>
  <si>
    <t>NE.EXP.GNFS.KD.ZG</t>
  </si>
  <si>
    <t>Households and NPISHs final consumption expenditure (% of GDP)</t>
  </si>
  <si>
    <t>NE.CON.PRVT.ZS</t>
  </si>
  <si>
    <t>General government final consumption expenditure (current US$)</t>
  </si>
  <si>
    <t>NE.CON.GOVT.CD</t>
  </si>
  <si>
    <t>Lead time to import, median case (days)</t>
  </si>
  <si>
    <t>LP.IMP.DURS.MD</t>
  </si>
  <si>
    <t>Air transport, passengers carried</t>
  </si>
  <si>
    <t>IS.AIR.PSGR</t>
  </si>
  <si>
    <t>CPIA policies for social inclusion/equity cluster average (1=low to 6=high)</t>
  </si>
  <si>
    <t>IQ.CPA.SOCI.XQ</t>
  </si>
  <si>
    <t>CPIA debt policy rating (1=low to 6=high)</t>
  </si>
  <si>
    <t>IQ.CPA.DEBT.XQ</t>
  </si>
  <si>
    <t>Investment in water and sanitation with private participation (current US$)</t>
  </si>
  <si>
    <t>IE.PPI.WATR.CD</t>
  </si>
  <si>
    <t>Start-up procedures to register a business (number)</t>
  </si>
  <si>
    <t>IC.REG.PROC</t>
  </si>
  <si>
    <t>Time spent dealing with the requirements of government regulations (% of senior management time)</t>
  </si>
  <si>
    <t>IC.GOV.DURS.ZS</t>
  </si>
  <si>
    <t>Firms using banks to finance working capital (% of firms)</t>
  </si>
  <si>
    <t>IC.FRM.BKWC.ZS</t>
  </si>
  <si>
    <t>Business extent of disclosure index (0=less disclosure to 10=more disclosure)</t>
  </si>
  <si>
    <t>IC.BUS.DISC.XQ</t>
  </si>
  <si>
    <t>Other expense (% of expense)</t>
  </si>
  <si>
    <t>GC.XPN.OTHR.ZS</t>
  </si>
  <si>
    <t>Taxes on international trade (% of revenue)</t>
  </si>
  <si>
    <t>GC.TAX.INTT.RV.ZS</t>
  </si>
  <si>
    <t>Net lending (+) / net borrowing (-) (current LCU)</t>
  </si>
  <si>
    <t>GC.NLD.TOTL.CN</t>
  </si>
  <si>
    <t>Account ownership at a financial institution or with a mobile-money-service provider, female (% of population ages 15+)</t>
  </si>
  <si>
    <t>FX.OWN.TOTL.FE.ZS</t>
  </si>
  <si>
    <t>Broad money to total reserves ratio</t>
  </si>
  <si>
    <t>FM.LBL.BMNY.IR.ZS</t>
  </si>
  <si>
    <t>Borrowers from commercial banks (per 1,000 adults)</t>
  </si>
  <si>
    <t>FB.CBK.BRWR.P3</t>
  </si>
  <si>
    <t>Water productivity, total (constant 2010 US$ GDP per cubic meter of total freshwater withdrawal)</t>
  </si>
  <si>
    <t>ER.GDP.FWTL.M3.KD</t>
  </si>
  <si>
    <t>Plant species (higher), threatened</t>
  </si>
  <si>
    <t>EN.HPT.THRD.NO</t>
  </si>
  <si>
    <t>PM2.5 air pollution, mean annual exposure (micrograms per cubic meter)</t>
  </si>
  <si>
    <t>EN.ATM.PM25.MC.M3</t>
  </si>
  <si>
    <t>Total greenhouse gas emissions (kt of CO2 equivalent)</t>
  </si>
  <si>
    <t>EN.ATM.GHGT.KT.CE</t>
  </si>
  <si>
    <t>Electric power consumption (kWh per capita)</t>
  </si>
  <si>
    <t>EG.USE.ELEC.KH.PC</t>
  </si>
  <si>
    <t>Electricity production from hydroelectric sources (% of total)</t>
  </si>
  <si>
    <t>EG.ELC.HYRO.ZS</t>
  </si>
  <si>
    <t>Total debt service (% of exports of goods, services and primary income)</t>
  </si>
  <si>
    <t>DT.TDS.DECT.EX.ZS</t>
  </si>
  <si>
    <t>Net official flows from UN agencies, UNTA (current US$)</t>
  </si>
  <si>
    <t>DT.NFL.UNTA.CD</t>
  </si>
  <si>
    <t>PNG, bonds (NFL, current US$)</t>
  </si>
  <si>
    <t>DT.NFL.PNGB.CD</t>
  </si>
  <si>
    <t>Net flows on external debt, private nonguaranteed (PNG) (NFL, current US$)</t>
  </si>
  <si>
    <t>DT.NFL.DPNG.CD</t>
  </si>
  <si>
    <t>Use of IMF credit (DOD, current US$)</t>
  </si>
  <si>
    <t>DT.DOD.DIMF.CD</t>
  </si>
  <si>
    <t>Net bilateral aid flows from DAC donors, Norway (current US$)</t>
  </si>
  <si>
    <t>DC.DAC.NORL.CD</t>
  </si>
  <si>
    <t>Net bilateral aid flows from DAC donors, Czech Republic (current US$)</t>
  </si>
  <si>
    <t>DC.DAC.CZEL.CD</t>
  </si>
  <si>
    <t>Personal transfers, receipts (BoP, current US$)</t>
  </si>
  <si>
    <t>BX.TRF.PWKR.CD</t>
  </si>
  <si>
    <t>ICT service exports (BoP, current US$)</t>
  </si>
  <si>
    <t>BX.GSR.CCIS.CD</t>
  </si>
  <si>
    <t>Secondary income, other sectors, payments (BoP, current US$)</t>
  </si>
  <si>
    <t>BM.TRF.PRVT.CD</t>
  </si>
  <si>
    <t>Livestock production index (2014-2016 = 100)</t>
  </si>
  <si>
    <t>AG.PRD.LVSK.XD</t>
  </si>
  <si>
    <t>Rural land area where elevation is below 5 meters (sq. km)</t>
  </si>
  <si>
    <t>AG.LND.EL5M.RU.K2</t>
  </si>
  <si>
    <t>CPIA transparency, accountability, and corruption in the public sector rating (1=low to 6=high)</t>
  </si>
  <si>
    <t>IQ.CPA.TRAN.XQ</t>
  </si>
  <si>
    <t>CPIA quality of budgetary and financial management rating (1=low to 6=high)</t>
  </si>
  <si>
    <t>IQ.CPA.FINQ.XQ</t>
  </si>
  <si>
    <t>Public private partnerships investment in transport (current US$)</t>
  </si>
  <si>
    <t>IE.PPN.TRAN.CD</t>
  </si>
  <si>
    <t>Time to prepare and pay taxes (hours)</t>
  </si>
  <si>
    <t>IC.TAX.DURS</t>
  </si>
  <si>
    <t>Time to import, border compliance (hours)</t>
  </si>
  <si>
    <t>IC.IMP.TMBC</t>
  </si>
  <si>
    <t>Firms competing against unregistered firms (% of firms)</t>
  </si>
  <si>
    <t>IC.FRM.CMPU.ZS</t>
  </si>
  <si>
    <t>New businesses registered (number)</t>
  </si>
  <si>
    <t>IC.BUS.NREG</t>
  </si>
  <si>
    <t>Subsidies and other transfers (current LCU)</t>
  </si>
  <si>
    <t>GC.XPN.TRFT.CN</t>
  </si>
  <si>
    <t>Tax revenue (current LCU)</t>
  </si>
  <si>
    <t>GC.TAX.TOTL.CN</t>
  </si>
  <si>
    <t>Grants and other revenue (% of revenue)</t>
  </si>
  <si>
    <t>GC.REV.GOTR.ZS</t>
  </si>
  <si>
    <t>Account ownership at a financial institution or with a mobile-money-service provider, primary education or less (% of population ages 15+)</t>
  </si>
  <si>
    <t>FX.OWN.TOTL.PL.ZS</t>
  </si>
  <si>
    <t>Inflation, consumer prices (annual %)</t>
  </si>
  <si>
    <t>FP.CPI.TOTL.ZG</t>
  </si>
  <si>
    <t>Bank liquid reserves to bank assets ratio (%)</t>
  </si>
  <si>
    <t>FD.RES.LIQU.AS.ZS</t>
  </si>
  <si>
    <t>Annual freshwater withdrawals, industry (% of total freshwater withdrawal)</t>
  </si>
  <si>
    <t>ER.H2O.FWIN.ZS</t>
  </si>
  <si>
    <t>Rural population living in areas where elevation is below 5 meters (% of total population)</t>
  </si>
  <si>
    <t>EN.POP.EL5M.RU.ZS</t>
  </si>
  <si>
    <t>PM2.5 pollution, population exposed to levels exceeding WHO Interim Target-3 value (% of total)</t>
  </si>
  <si>
    <t>EN.ATM.PM25.MC.T3.ZS</t>
  </si>
  <si>
    <t>Agricultural methane emissions (thousand metric tons of CO2 equivalent)</t>
  </si>
  <si>
    <t>EN.ATM.METH.AG.KT.CE</t>
  </si>
  <si>
    <t>CO2 emissions from gaseous fuel consumption (kt)</t>
  </si>
  <si>
    <t>EN.ATM.CO2E.GF.KT</t>
  </si>
  <si>
    <t>Electricity production from nuclear sources (% of total)</t>
  </si>
  <si>
    <t>EG.ELC.NUCL.ZS</t>
  </si>
  <si>
    <t>Debt service (PPG and IMF only, % of exports of goods, services and primary income)</t>
  </si>
  <si>
    <t>DT.TDS.DPPF.XP.ZS</t>
  </si>
  <si>
    <t>Net official flows from UN agencies, WHO (current US$)</t>
  </si>
  <si>
    <t>DT.NFL.WHOL.CD</t>
  </si>
  <si>
    <t>PPG, private creditors (NFL, current US$)</t>
  </si>
  <si>
    <t>DT.NFL.PRVT.CD</t>
  </si>
  <si>
    <t>Net official flows from UN agencies, IFAD (current US$)</t>
  </si>
  <si>
    <t>DT.NFL.IFAD.CD</t>
  </si>
  <si>
    <t>External debt stocks, public and publicly guaranteed (PPG) (DOD, current US$)</t>
  </si>
  <si>
    <t>DT.DOD.DPPG.CD</t>
  </si>
  <si>
    <t>Net bilateral aid flows from DAC donors, Portugal (current US$)</t>
  </si>
  <si>
    <t>DC.DAC.PRTL.CD</t>
  </si>
  <si>
    <t>Net bilateral aid flows from DAC donors, Spain (current US$)</t>
  </si>
  <si>
    <t>DC.DAC.ESPL.CD</t>
  </si>
  <si>
    <t>S&amp;P Global Equity Indices (annual % change)</t>
  </si>
  <si>
    <t>CM.MKT.INDX.ZG</t>
  </si>
  <si>
    <t>Primary income receipts (BoP, current US$)</t>
  </si>
  <si>
    <t>BX.GSR.FCTY.CD</t>
  </si>
  <si>
    <t>Current account balance (% of GDP)</t>
  </si>
  <si>
    <t>BN.CAB.XOKA.GD.ZS</t>
  </si>
  <si>
    <t>Trade in services (% of GDP)</t>
  </si>
  <si>
    <t>BG.GSR.NFSV.GD.ZS</t>
  </si>
  <si>
    <t>Urban land area where elevation is below 5 meters (% of total land area)</t>
  </si>
  <si>
    <t>AG.LND.EL5M.UR.ZS</t>
  </si>
  <si>
    <t>Individuals using the Internet (% of population)</t>
  </si>
  <si>
    <t>IT.NET.USER.ZS</t>
  </si>
  <si>
    <t>Air transport, registered carrier departures worldwide</t>
  </si>
  <si>
    <t>IS.AIR.DPRT</t>
  </si>
  <si>
    <t>CPIA public sector management and institutions cluster average (1=low to 6=high)</t>
  </si>
  <si>
    <t>IQ.CPA.PUBS.XQ</t>
  </si>
  <si>
    <t>Trademark applications, total</t>
  </si>
  <si>
    <t>IP.TMK.TOTL</t>
  </si>
  <si>
    <t>Investment in ICT with private participation (current US$)</t>
  </si>
  <si>
    <t>IE.PPI.ICTI.CD</t>
  </si>
  <si>
    <t>Time required to start a business, female (days)</t>
  </si>
  <si>
    <t>IC.REG.DURS.FE</t>
  </si>
  <si>
    <t>Firms experiencing losses due to theft and vandalism (% of firms)</t>
  </si>
  <si>
    <t>IC.FRM.THEV.ZS</t>
  </si>
  <si>
    <t>Time to export, border compliance (hours)</t>
  </si>
  <si>
    <t>IC.EXP.TMBC</t>
  </si>
  <si>
    <t>Human capital index (HCI), male, upper bound (scale 0-1)</t>
  </si>
  <si>
    <t>HD.HCI.OVRL.UB.MA</t>
  </si>
  <si>
    <t>Interest payments (% of expense)</t>
  </si>
  <si>
    <t>GC.XPN.INTP.ZS</t>
  </si>
  <si>
    <t>Customs and other import duties (% of tax revenue)</t>
  </si>
  <si>
    <t>GC.TAX.IMPT.ZS</t>
  </si>
  <si>
    <t>Net investment in nonfinancial assets (current LCU)</t>
  </si>
  <si>
    <t>GC.NFN.TOTL.CN</t>
  </si>
  <si>
    <t>Account ownership at a financial institution or with a mobile-money-service provider, poorest 40% (% of population ages 15+)</t>
  </si>
  <si>
    <t>FX.OWN.TOTL.40.ZS</t>
  </si>
  <si>
    <t>Broad money (current LCU)</t>
  </si>
  <si>
    <t>FM.LBL.BMNY.CN</t>
  </si>
  <si>
    <t>Bank capital to assets ratio (%)</t>
  </si>
  <si>
    <t>FB.BNK.CAPA.ZS</t>
  </si>
  <si>
    <t>Capture fisheries production (metric tons)</t>
  </si>
  <si>
    <t>ER.FSH.CAPT.MT</t>
  </si>
  <si>
    <t>CO2 emissions from transport (% of total fuel combustion)</t>
  </si>
  <si>
    <t>EN.CO2.TRAN.ZS</t>
  </si>
  <si>
    <t>Nitrous oxide emissions (% change from 1990)</t>
  </si>
  <si>
    <t>EN.ATM.NOXE.ZG</t>
  </si>
  <si>
    <t>Other greenhouse gas emissions, HFC, PFC and SF6 (thousand metric tons of CO2 equivalent)</t>
  </si>
  <si>
    <t>EN.ATM.GHGO.KT.CE</t>
  </si>
  <si>
    <t>Energy use (kg of oil equivalent) per $1,000 GDP (constant 2017 PPP)</t>
  </si>
  <si>
    <t>EG.USE.COMM.GD.PP.KD</t>
  </si>
  <si>
    <t>Electricity production from coal sources (% of total)</t>
  </si>
  <si>
    <t>EG.ELC.COAL.ZS</t>
  </si>
  <si>
    <t>Net ODA received (% of central government expense)</t>
  </si>
  <si>
    <t>DT.ODA.ODAT.XP.ZS</t>
  </si>
  <si>
    <t>Net official flows from UN agencies, UNPBF (current US$)</t>
  </si>
  <si>
    <t>DT.NFL.UNPB.CD</t>
  </si>
  <si>
    <t>PPG, commercial banks (NFL, current US$)</t>
  </si>
  <si>
    <t>DT.NFL.PCBK.CD</t>
  </si>
  <si>
    <t>Net financial flows, bilateral (NFL, current US$)</t>
  </si>
  <si>
    <t>DT.NFL.BLAT.CD</t>
  </si>
  <si>
    <t>External debt stocks, total (DOD, current US$)</t>
  </si>
  <si>
    <t>DT.DOD.DECT.CD</t>
  </si>
  <si>
    <t>Net bilateral aid flows from DAC donors, Luxembourg (current US$)</t>
  </si>
  <si>
    <t>DC.DAC.LUXL.CD</t>
  </si>
  <si>
    <t>Net bilateral aid flows from DAC donors, European Union institutions (current US$)</t>
  </si>
  <si>
    <t>DC.DAC.CECL.CD</t>
  </si>
  <si>
    <t>Portfolio equity, net inflows (BoP, current US$)</t>
  </si>
  <si>
    <t>BX.PEF.TOTL.CD.WD</t>
  </si>
  <si>
    <t>Grants, excluding technical cooperation (BoP, current US$)</t>
  </si>
  <si>
    <t>BX.GRT.EXTA.CD.WD</t>
  </si>
  <si>
    <t>Foreign direct investment, net outflows (BoP, current US$)</t>
  </si>
  <si>
    <t>BM.KLT.DINV.CD.WD</t>
  </si>
  <si>
    <t>Crop production index (2014-2016 = 100)</t>
  </si>
  <si>
    <t>AG.PRD.CROP.XD</t>
  </si>
  <si>
    <t>Land under cereal production (hectares)</t>
  </si>
  <si>
    <t>AG.LND.CREL.HA</t>
  </si>
  <si>
    <t>Travel services (% of commercial service exports)</t>
  </si>
  <si>
    <t>TX.VAL.TRVL.ZS.WT</t>
  </si>
  <si>
    <t>Merchandise exports to low- and middle-income economies outside region (% of total merchandise exports)</t>
  </si>
  <si>
    <t>TX.VAL.MRCH.OR.ZS</t>
  </si>
  <si>
    <t>Transport services (% of commercial service imports)</t>
  </si>
  <si>
    <t>TM.VAL.TRAN.ZS.WT</t>
  </si>
  <si>
    <t>Merchandise imports from economies in the Arab World (% of total merchandise imports)</t>
  </si>
  <si>
    <t>TM.VAL.MRCH.AL.ZS</t>
  </si>
  <si>
    <t>Binding coverage, primary products (%)</t>
  </si>
  <si>
    <t>TM.TAX.TCOM.BC.ZS</t>
  </si>
  <si>
    <t>Binding coverage, manufactured products (%)</t>
  </si>
  <si>
    <t>TM.TAX.MANF.BC.ZS</t>
  </si>
  <si>
    <t>Urban population growth (annual %)</t>
  </si>
  <si>
    <t>SP.URB.GROW</t>
  </si>
  <si>
    <t>Researchers in R&amp;D (per million people)</t>
  </si>
  <si>
    <t>SP.POP.SCIE.RD.P6</t>
  </si>
  <si>
    <t>Population ages 65 and above, female (% of female population)</t>
  </si>
  <si>
    <t>SP.POP.65UP.FE.ZS</t>
  </si>
  <si>
    <t>Population ages 30-34, male (% of male population)</t>
  </si>
  <si>
    <t>SP.POP.3034.MA.5Y</t>
  </si>
  <si>
    <t>Population ages 05-09, male (% of male population)</t>
  </si>
  <si>
    <t>SP.POP.0509.MA.5Y</t>
  </si>
  <si>
    <t>Survival to age 65, female (% of cohort)</t>
  </si>
  <si>
    <t>SP.DYN.TO65.FE.ZS</t>
  </si>
  <si>
    <t>Prevalence of severe food insecurity in the population (%)</t>
  </si>
  <si>
    <t>SN.ITK.SVFI.ZS</t>
  </si>
  <si>
    <t>Unemployment, female (% of female labor force) (modeled ILO estimate)</t>
  </si>
  <si>
    <t>SL.UEM.TOTL.FE.ZS</t>
  </si>
  <si>
    <t>Unemployment, youth male (% of male labor force ages 15-24) (modeled ILO estimate)</t>
  </si>
  <si>
    <t>SL.UEM.1524.MA.ZS</t>
  </si>
  <si>
    <t>Ratio of female to male labor force participation rate (%) (modeled ILO estimate)</t>
  </si>
  <si>
    <t>SL.TLF.CACT.FM.ZS</t>
  </si>
  <si>
    <t>Labor force participation rate for ages 15-24, male (%) (national estimate)</t>
  </si>
  <si>
    <t>SL.TLF.ACTI.1524.MA.NE.ZS</t>
  </si>
  <si>
    <t>Children in employment, male (% of male children ages 7-14)</t>
  </si>
  <si>
    <t>SL.TLF.0714.MA.ZS</t>
  </si>
  <si>
    <t>Employment in industry, female (% of female employment) (modeled ILO estimate)</t>
  </si>
  <si>
    <t>SL.IND.EMPL.FE.ZS</t>
  </si>
  <si>
    <t>Employment to population ratio, 15+, male (%) (modeled ILO estimate)</t>
  </si>
  <si>
    <t>SL.EMP.TOTL.SP.MA.ZS</t>
  </si>
  <si>
    <t>Employment to population ratio, ages 15-24, female (%) (national estimate)</t>
  </si>
  <si>
    <t>SL.EMP.1524.SP.FE.NE.ZS</t>
  </si>
  <si>
    <t>Multidimensional poverty index (scale 0-1)</t>
  </si>
  <si>
    <t>SI.POV.MDIM.XQ</t>
  </si>
  <si>
    <t>Income share held by highest 10%</t>
  </si>
  <si>
    <t>SI.DST.10TH.10</t>
  </si>
  <si>
    <t>External health expenditure per capita, PPP (current international $)</t>
  </si>
  <si>
    <t>SH.XPD.EHEX.PP.CD</t>
  </si>
  <si>
    <t>Proportion of population pushed below the $1.90 ($ 2011 PPP) poverty line by out-of-pocket health care expenditure (%)</t>
  </si>
  <si>
    <t>SH.UHC.NOP1.ZS</t>
  </si>
  <si>
    <t>Suicide mortality rate, male (per 100,000 male population)</t>
  </si>
  <si>
    <t>SH.STA.SUIC.MA.P5</t>
  </si>
  <si>
    <t>Diarrhea treatment (% of children under 5 who received ORS packet)</t>
  </si>
  <si>
    <t>SH.STA.ORTH</t>
  </si>
  <si>
    <t>Births attended by skilled health staff (% of total)</t>
  </si>
  <si>
    <t>SH.STA.BRTC.ZS</t>
  </si>
  <si>
    <t>Prevalence of anemia among pregnant women (%)</t>
  </si>
  <si>
    <t>SH.PRG.ANEM</t>
  </si>
  <si>
    <t>Incidence of HIV, ages 15-49 (per 1,000 uninfected population ages 15-49)</t>
  </si>
  <si>
    <t>SH.HIV.INCD.ZS</t>
  </si>
  <si>
    <t>People using at least basic drinking water services, rural (% of rural population)</t>
  </si>
  <si>
    <t>SH.H2O.BASW.RU.ZS</t>
  </si>
  <si>
    <t>Cause of death, by non-communicable diseases (% of total)</t>
  </si>
  <si>
    <t>SH.DTH.NCOM.ZS</t>
  </si>
  <si>
    <t>Total alcohol consumption per capita, female (liters of pure alcohol, projected estimates, female 15+ years of age)</t>
  </si>
  <si>
    <t>SH.ALC.PCAP.FE.LI</t>
  </si>
  <si>
    <t>Expenditure on tertiary education (% of government expenditure on education)</t>
  </si>
  <si>
    <t>SE.XPD.TERT.ZS</t>
  </si>
  <si>
    <t>Educational attainment, at least completed short-cycle tertiary, population 25+, male (%) (cumulative)</t>
  </si>
  <si>
    <t>SE.TER.CUAT.ST.MA.ZS</t>
  </si>
  <si>
    <t>Secondary education, teachers</t>
  </si>
  <si>
    <t>SE.SEC.TCHR</t>
  </si>
  <si>
    <t>School enrollment, secondary (% net)</t>
  </si>
  <si>
    <t>SE.SEC.NENR</t>
  </si>
  <si>
    <t>Educational attainment, at least completed upper secondary, population 25+, female (%) (cumulative)</t>
  </si>
  <si>
    <t>SE.SEC.CUAT.UP.FE.ZS</t>
  </si>
  <si>
    <t>Children out of school, primary</t>
  </si>
  <si>
    <t>SE.PRM.UNER</t>
  </si>
  <si>
    <t>Persistence to grade 5, male (% of cohort)</t>
  </si>
  <si>
    <t>SE.PRM.PRS5.MA.ZS</t>
  </si>
  <si>
    <t>School enrollment, primary, female (% gross)</t>
  </si>
  <si>
    <t>SE.PRM.ENRR.FE</t>
  </si>
  <si>
    <t>School enrollment, preprimary, male (% gross)</t>
  </si>
  <si>
    <t>SE.PRE.ENRR.MA</t>
  </si>
  <si>
    <t>Literacy rate, youth female (% of females ages 15-24)</t>
  </si>
  <si>
    <t>SE.ADT.1524.LT.FE.ZS</t>
  </si>
  <si>
    <t>Benefit incidence of social safety net programs to poorest quintile (% of total safety net benefits)</t>
  </si>
  <si>
    <t>per_sa_allsa.ben_q1_tot</t>
  </si>
  <si>
    <t>Official exchange rate (LCU per US$, period average)</t>
  </si>
  <si>
    <t>PA.NUS.FCRF</t>
  </si>
  <si>
    <t>GNI per capita, PPP (constant 2017 international $)</t>
  </si>
  <si>
    <t>NY.GNP.PCAP.PP.KD</t>
  </si>
  <si>
    <t>Gross domestic income (constant LCU)</t>
  </si>
  <si>
    <t>NY.GDY.TOTL.KN</t>
  </si>
  <si>
    <t>GDP (constant LCU)</t>
  </si>
  <si>
    <t>NY.GDP.MKTP.KN</t>
  </si>
  <si>
    <t>Inflation, GDP deflator: linked series (annual %)</t>
  </si>
  <si>
    <t>NY.GDP.DEFL.KD.ZG.AD</t>
  </si>
  <si>
    <t>Adjusted savings: gross savings (% of GNI)</t>
  </si>
  <si>
    <t>NY.ADJ.ICTR.GN.ZS</t>
  </si>
  <si>
    <t>Services, value added (% of GDP)</t>
  </si>
  <si>
    <t>NV.SRV.TOTL.ZS</t>
  </si>
  <si>
    <t>Industry (including construction), value added (constant 2010 US$)</t>
  </si>
  <si>
    <t>NV.IND.TOTL.KD</t>
  </si>
  <si>
    <t>Agriculture, forestry, and fishing, value added (current LCU)</t>
  </si>
  <si>
    <t>NV.AGR.TOTL.CN</t>
  </si>
  <si>
    <t>Gross capital formation (annual % growth)</t>
  </si>
  <si>
    <t>NE.GDI.TOTL.KD.ZG</t>
  </si>
  <si>
    <t>Exports of goods and services (constant LCU)</t>
  </si>
  <si>
    <t>NE.EXP.GNFS.KN</t>
  </si>
  <si>
    <t>Final consumption expenditure (current US$)</t>
  </si>
  <si>
    <t>NE.CON.TOTL.CD</t>
  </si>
  <si>
    <t>General government final consumption expenditure (current LCU)</t>
  </si>
  <si>
    <t>NE.CON.GOVT.CN</t>
  </si>
  <si>
    <t>Logistics performance index: Efficiency of customs clearance process (1=low to 5=high)</t>
  </si>
  <si>
    <t>LP.LPI.CUST.XQ</t>
  </si>
  <si>
    <t>Railways, goods transported (million ton-km)</t>
  </si>
  <si>
    <t>IS.RRS.GOOD.MT.K6</t>
  </si>
  <si>
    <t>CPIA structural policies cluster average (1=low to 6=high)</t>
  </si>
  <si>
    <t>IQ.CPA.STRC.XQ</t>
  </si>
  <si>
    <t>CPIA economic management cluster average (1=low to 6=high)</t>
  </si>
  <si>
    <t>IQ.CPA.ECON.XQ</t>
  </si>
  <si>
    <t>Computer, communications and other services (% of commercial service exports)</t>
  </si>
  <si>
    <t>TX.VAL.OTHR.ZS.WT</t>
  </si>
  <si>
    <t>Manufactures exports (% of merchandise exports)</t>
  </si>
  <si>
    <t>TX.VAL.MANF.ZS.UN</t>
  </si>
  <si>
    <t>Merchandise imports by the reporting economy (current US$)</t>
  </si>
  <si>
    <t>TM.VAL.MRCH.WL.CD</t>
  </si>
  <si>
    <t>Fuel imports (% of merchandise imports)</t>
  </si>
  <si>
    <t>TM.VAL.FUEL.ZS.UN</t>
  </si>
  <si>
    <t>Tariff rate, applied, simple mean, all products (%)</t>
  </si>
  <si>
    <t>TM.TAX.MRCH.SM.AR.ZS</t>
  </si>
  <si>
    <t>International tourism, expenditures for travel items (current US$)</t>
  </si>
  <si>
    <t>ST.INT.TVLX.CD</t>
  </si>
  <si>
    <t>Completeness of birth registration (%)</t>
  </si>
  <si>
    <t>SP.REG.BRTH.ZS</t>
  </si>
  <si>
    <t>Sex ratio at birth (male births per female births)</t>
  </si>
  <si>
    <t>SP.POP.BRTH.MF</t>
  </si>
  <si>
    <t>Population ages 60-64, female (% of female population)</t>
  </si>
  <si>
    <t>SP.POP.6064.FE.5Y</t>
  </si>
  <si>
    <t>Population ages 20-24, female (% of female population)</t>
  </si>
  <si>
    <t>SP.POP.2024.FE.5Y</t>
  </si>
  <si>
    <t>Population ages 0-14, male</t>
  </si>
  <si>
    <t>SP.POP.0014.MA.IN</t>
  </si>
  <si>
    <t>Mortality rate, infant, male (per 1,000 live births)</t>
  </si>
  <si>
    <t>SP.DYN.IMRT.MA.IN</t>
  </si>
  <si>
    <t>International migrant stock, total</t>
  </si>
  <si>
    <t>SM.POP.TOTL</t>
  </si>
  <si>
    <t>Unemployment with intermediate education (% of total labor force with intermediate education)</t>
  </si>
  <si>
    <t>SL.UEM.INTM.ZS</t>
  </si>
  <si>
    <t>Labor force, female (% of total labor force)</t>
  </si>
  <si>
    <t>SL.TLF.TOTL.FE.ZS</t>
  </si>
  <si>
    <t>Labor force with basic education, male (% of male working-age population with basic education)</t>
  </si>
  <si>
    <t>SL.TLF.BASC.MA.ZS</t>
  </si>
  <si>
    <t>Average working hours of children, working only, ages 7-14 (hours per week)</t>
  </si>
  <si>
    <t>SL.TLF.0714.WK.TM</t>
  </si>
  <si>
    <t>Child employment in services (% of economically active children ages 7-14)</t>
  </si>
  <si>
    <t>SL.SRV.0714.ZS</t>
  </si>
  <si>
    <t>Children in employment, unpaid family workers (% of children in employment, ages 7-14)</t>
  </si>
  <si>
    <t>SL.FAM.0714.ZS</t>
  </si>
  <si>
    <t>Self-employed, total (% of total employment) (modeled ILO estimate)</t>
  </si>
  <si>
    <t>SL.EMP.SELF.ZS</t>
  </si>
  <si>
    <t>Child employment in agriculture, male (% of male economically active children ages 7-14)</t>
  </si>
  <si>
    <t>SL.AGR.0714.MA.ZS</t>
  </si>
  <si>
    <t>Multidimensional poverty index, children (population ages 0-17) (scale 0-1)</t>
  </si>
  <si>
    <t>SI.POV.MDIM.17.XQ</t>
  </si>
  <si>
    <t>Domestic private health expenditure per capita, PPP (current international $)</t>
  </si>
  <si>
    <t>SH.XPD.PVTD.PP.CD</t>
  </si>
  <si>
    <t>Current health expenditure (% of GDP)</t>
  </si>
  <si>
    <t>SH.XPD.CHEX.GD.ZS</t>
  </si>
  <si>
    <t>Tuberculosis case detection rate (%, all forms)</t>
  </si>
  <si>
    <t>SH.TBS.DTEC.ZS</t>
  </si>
  <si>
    <t>Prevalence of stunting, height for age, female (% of children under 5)</t>
  </si>
  <si>
    <t>SH.STA.STNT.FE.ZS</t>
  </si>
  <si>
    <t>Maternal mortality ratio (national estimate, per 100,000 live births)</t>
  </si>
  <si>
    <t>SH.STA.MMRT.NE</t>
  </si>
  <si>
    <t>ARI treatment (% of children under 5 taken to a health provider)</t>
  </si>
  <si>
    <t>SH.STA.ARIC.ZS</t>
  </si>
  <si>
    <t>Use of insecticide-treated bed nets (% of under-5 population)</t>
  </si>
  <si>
    <t>SH.MLR.NETS.ZS</t>
  </si>
  <si>
    <t>Children (ages 0-14) newly infected with HIV</t>
  </si>
  <si>
    <t>SH.HIV.INCD.14</t>
  </si>
  <si>
    <t>Mortality from CVD, cancer, diabetes or CRD between exact ages 30 and 70, female (%)</t>
  </si>
  <si>
    <t>SH.DYN.NCOM.FE.ZS</t>
  </si>
  <si>
    <t>Number of deaths ages 20-24 years</t>
  </si>
  <si>
    <t>SH.DTH.2024</t>
  </si>
  <si>
    <t>Women who believe a husband is justified in beating his wife when she burns the food (%)</t>
  </si>
  <si>
    <t>SG.VAW.BURN.ZS</t>
  </si>
  <si>
    <t>Government expenditure per student, primary (% of GDP per capita)</t>
  </si>
  <si>
    <t>SE.XPD.PRIM.PC.ZS</t>
  </si>
  <si>
    <t>Educational attainment, Doctoral or equivalent, population 25+, total (%) (cumulative)</t>
  </si>
  <si>
    <t>SE.TER.CUAT.DO.ZS</t>
  </si>
  <si>
    <t>Trained teachers in secondary education, male (% of male teachers)</t>
  </si>
  <si>
    <t>SE.SEC.TCAQ.MA.ZS</t>
  </si>
  <si>
    <t>Secondary education, vocational pupils</t>
  </si>
  <si>
    <t>SE.SEC.ENRL.VO</t>
  </si>
  <si>
    <t>Educational attainment, at least completed lower secondary, population 25+, male (%) (cumulative)</t>
  </si>
  <si>
    <t>SE.SEC.CUAT.LO.MA.ZS</t>
  </si>
  <si>
    <t>Primary education, teachers</t>
  </si>
  <si>
    <t>SE.PRM.TCHR</t>
  </si>
  <si>
    <t>Over-age students, primary, female (% of female enrollment)</t>
  </si>
  <si>
    <t>SE.PRM.OENR.FE.ZS</t>
  </si>
  <si>
    <t>Primary education, duration (years)</t>
  </si>
  <si>
    <t>SE.PRM.DURS</t>
  </si>
  <si>
    <t>School enrollment, tertiary (gross), gender parity index (GPI)</t>
  </si>
  <si>
    <t>SE.ENR.TERT.FM.ZS</t>
  </si>
  <si>
    <t>Coverage of social insurance programs in 2nd quintile (% of population)</t>
  </si>
  <si>
    <t>per_si_allsi.cov_q2_tot</t>
  </si>
  <si>
    <t>Coverage of unemployment benefits and ALMP in 2nd quintile (% of population)</t>
  </si>
  <si>
    <t>per_lm_alllm.cov_q2_tot</t>
  </si>
  <si>
    <t>Net secondary income (Net current transfers from abroad) (current US$)</t>
  </si>
  <si>
    <t>NY.TRF.NCTR.CD</t>
  </si>
  <si>
    <t>GNI per capita (current LCU)</t>
  </si>
  <si>
    <t>NY.GNP.PCAP.CN</t>
  </si>
  <si>
    <t>Oil rents (% of GDP)</t>
  </si>
  <si>
    <t>NY.GDP.PETR.RT.ZS</t>
  </si>
  <si>
    <t>GDP (current US$)</t>
  </si>
  <si>
    <t>NY.GDP.MKTP.CD</t>
  </si>
  <si>
    <t>Adjusted net savings, excluding particulate emission damage (current US$)</t>
  </si>
  <si>
    <t>NY.ADJ.SVNX.CD</t>
  </si>
  <si>
    <t>Adjusted savings: energy depletion (current US$)</t>
  </si>
  <si>
    <t>NY.ADJ.DNGY.CD</t>
  </si>
  <si>
    <t>Services, value added (current US$)</t>
  </si>
  <si>
    <t>NV.SRV.TOTL.CD</t>
  </si>
  <si>
    <t>Manufacturing, value added (annual % growth)</t>
  </si>
  <si>
    <t>NV.IND.MANF.KD.ZG</t>
  </si>
  <si>
    <t>External balance on goods and services (constant LCU)</t>
  </si>
  <si>
    <t>NE.RSB.GNFS.KN</t>
  </si>
  <si>
    <t>Changes in inventories (current LCU)</t>
  </si>
  <si>
    <t>NE.GDI.STKB.CN</t>
  </si>
  <si>
    <t>Gross national expenditure (% of GDP)</t>
  </si>
  <si>
    <t>NE.DAB.TOTL.ZS</t>
  </si>
  <si>
    <t>Households and NPISHs Final consumption expenditure per capita (constant 2010 US$)</t>
  </si>
  <si>
    <t>NE.CON.PRVT.PC.KD</t>
  </si>
  <si>
    <t>Military expenditure (current LCU)</t>
  </si>
  <si>
    <t>MS.MIL.XPND.CN</t>
  </si>
  <si>
    <t>Secure Internet servers</t>
  </si>
  <si>
    <t>IT.NET.SECR</t>
  </si>
  <si>
    <t>High-technology exports (current US$)</t>
  </si>
  <si>
    <t>TX.VAL.TECH.CD</t>
  </si>
  <si>
    <t>Merchandise exports to economies in the Arab World (% of total merchandise exports)</t>
  </si>
  <si>
    <t>TX.VAL.MRCH.AL.ZS</t>
  </si>
  <si>
    <t>Import value index (2000 = 100)</t>
  </si>
  <si>
    <t>TM.VAL.MRCH.XD.WD</t>
  </si>
  <si>
    <t>Insurance and financial services (% of commercial service imports)</t>
  </si>
  <si>
    <t>TM.VAL.INSF.ZS.WT</t>
  </si>
  <si>
    <t>Share of tariff lines with specific rates, all products (%)</t>
  </si>
  <si>
    <t>TM.TAX.MRCH.SR.ZS</t>
  </si>
  <si>
    <t>International tourism, expenditures (% of total imports)</t>
  </si>
  <si>
    <t>ST.INT.XPND.MP.ZS</t>
  </si>
  <si>
    <t>Rural population</t>
  </si>
  <si>
    <t>SP.RUR.TOTL</t>
  </si>
  <si>
    <t>Age dependency ratio, old (% of working-age population)</t>
  </si>
  <si>
    <t>SP.POP.DPND.OL</t>
  </si>
  <si>
    <t>Population ages 65-69, female (% of female population)</t>
  </si>
  <si>
    <t>SP.POP.6569.FE.5Y</t>
  </si>
  <si>
    <t>Population ages 25-29, female (% of female population)</t>
  </si>
  <si>
    <t>SP.POP.2529.FE.5Y</t>
  </si>
  <si>
    <t>Population ages 0-14, total</t>
  </si>
  <si>
    <t>SP.POP.0014.TO</t>
  </si>
  <si>
    <t>Life expectancy at birth, total (years)</t>
  </si>
  <si>
    <t>SP.DYN.LE00.IN</t>
  </si>
  <si>
    <t>Prevalence of undernourishment (% of population)</t>
  </si>
  <si>
    <t>SN.ITK.DEFC.ZS</t>
  </si>
  <si>
    <t>Share of youth not in education, employment or training, male (% of male youth population)</t>
  </si>
  <si>
    <t>SL.UEM.NEET.MA.ZS</t>
  </si>
  <si>
    <t>Unemployment, youth female (% of female labor force ages 15-24) (national estimate)</t>
  </si>
  <si>
    <t>SL.UEM.1524.FE.NE.ZS</t>
  </si>
  <si>
    <t>Labor force participation rate, female (% of female population ages 15+) (national estimate)</t>
  </si>
  <si>
    <t>SL.TLF.CACT.FE.NE.ZS</t>
  </si>
  <si>
    <t>Children in employment, total (% of children ages 7-14)</t>
  </si>
  <si>
    <t>SL.TLF.0714.ZS</t>
  </si>
  <si>
    <t>Employment in services, male (% of male employment) (modeled ILO estimate)</t>
  </si>
  <si>
    <t>SL.SRV.EMPL.MA.ZS</t>
  </si>
  <si>
    <t>Contributing family workers, male (% of male employment) (modeled ILO estimate)</t>
  </si>
  <si>
    <t>SL.FAM.WORK.MA.ZS</t>
  </si>
  <si>
    <t>Employment to population ratio, 15+, female (%) (national estimate)</t>
  </si>
  <si>
    <t>SL.EMP.TOTL.SP.FE.NE.ZS</t>
  </si>
  <si>
    <t>Employment in agriculture, female (% of female employment) (modeled ILO estimate)</t>
  </si>
  <si>
    <t>SL.AGR.EMPL.FE.ZS</t>
  </si>
  <si>
    <t>Multidimensional poverty headcount ratio, household (% of total households)</t>
  </si>
  <si>
    <t>SI.POV.MDIM.HH</t>
  </si>
  <si>
    <t>Income share held by third 20%</t>
  </si>
  <si>
    <t>SI.DST.03RD.20</t>
  </si>
  <si>
    <t>Current health expenditure per capita, PPP (current international $)</t>
  </si>
  <si>
    <t>SH.XPD.CHEX.PP.CD</t>
  </si>
  <si>
    <t>Increase in poverty gap at $1.90 ($ 2011 PPP) poverty line due to out-of-pocket health care expenditure (USD)</t>
  </si>
  <si>
    <t>SH.UHC.NOP1.CG</t>
  </si>
  <si>
    <t>Prevalence of stunting, height for age (modeled estimate, % of children under 5)</t>
  </si>
  <si>
    <t>SH.STA.STNT.ME.ZS</t>
  </si>
  <si>
    <t>People practicing open defecation, urban (% of urban population)</t>
  </si>
  <si>
    <t>SH.STA.ODFC.UR.ZS</t>
  </si>
  <si>
    <t>People using at least basic sanitation services, urban (% of urban population)</t>
  </si>
  <si>
    <t>SH.STA.BASS.UR.ZS</t>
  </si>
  <si>
    <t>Number of maternal deaths</t>
  </si>
  <si>
    <t>SH.MMR.DTHS</t>
  </si>
  <si>
    <t>Incidence of HIV, all (per 1,000 uninfected population)</t>
  </si>
  <si>
    <t>SH.HIV.INCD.TL.P3</t>
  </si>
  <si>
    <t>Mortality from CVD, cancer, diabetes or CRD between exact ages 30 and 70 (%)</t>
  </si>
  <si>
    <t>SH.DYN.NCOM.ZS</t>
  </si>
  <si>
    <t>Number of infant deaths</t>
  </si>
  <si>
    <t>SH.DTH.IMRT</t>
  </si>
  <si>
    <t>Women who believe a husband is justified in beating his wife when she neglects the children (%)</t>
  </si>
  <si>
    <t>SG.VAW.NEGL.ZS</t>
  </si>
  <si>
    <t>Government expenditure per student, secondary (% of GDP per capita)</t>
  </si>
  <si>
    <t>SE.XPD.SECO.PC.ZS</t>
  </si>
  <si>
    <t>Educational attainment, at least Master's or equivalent, population 25+, male (%) (cumulative)</t>
  </si>
  <si>
    <t>SE.TER.CUAT.MS.MA.ZS</t>
  </si>
  <si>
    <t>Trained teachers in upper secondary education, male (% of male teachers)</t>
  </si>
  <si>
    <t>SE.SEC.TCAQ.UP.MA.ZS</t>
  </si>
  <si>
    <t>School enrollment, secondary (% gross)</t>
  </si>
  <si>
    <t>SE.SEC.ENRR</t>
  </si>
  <si>
    <t>Educational attainment, at least completed post-secondary, population 25+, female (%) (cumulative)</t>
  </si>
  <si>
    <t>SE.SEC.CUAT.PO.FE.ZS</t>
  </si>
  <si>
    <t>Adjusted net enrollment rate, primary (% of primary school age children)</t>
  </si>
  <si>
    <t>SE.PRM.TENR</t>
  </si>
  <si>
    <t>Over-age students, primary (% of enrollment)</t>
  </si>
  <si>
    <t>SE.PRM.OENR.ZS</t>
  </si>
  <si>
    <t>Primary education, pupils (% female)</t>
  </si>
  <si>
    <t>SE.PRM.ENRL.FE.ZS</t>
  </si>
  <si>
    <t>Pupil-teacher ratio, preprimary</t>
  </si>
  <si>
    <t>SE.PRE.ENRL.TC.ZS</t>
  </si>
  <si>
    <t>Coverage of social insurance programs in 4th quintile (% of population)</t>
  </si>
  <si>
    <t>per_si_allsi.cov_q4_tot</t>
  </si>
  <si>
    <t>Coverage of unemployment benefits and ALMP in 4th quintile (% of population)</t>
  </si>
  <si>
    <t>per_lm_alllm.cov_q4_tot</t>
  </si>
  <si>
    <t>Net secondary income (Net current transfers from abroad) (constant LCU)</t>
  </si>
  <si>
    <t>NY.TRF.NCTR.KN</t>
  </si>
  <si>
    <t>GNI per capita growth (annual %)</t>
  </si>
  <si>
    <t>NY.GNP.PCAP.KD.ZG</t>
  </si>
  <si>
    <t>Gross domestic savings (current US$)</t>
  </si>
  <si>
    <t>NY.GDS.TOTL.CD</t>
  </si>
  <si>
    <t>GDP: linked series (current LCU)</t>
  </si>
  <si>
    <t>NY.GDP.MKTP.CN.AD</t>
  </si>
  <si>
    <t>Exports as a capacity to import (constant LCU)</t>
  </si>
  <si>
    <t>NY.EXP.CAPM.KN</t>
  </si>
  <si>
    <t>Adjusted savings: particulate emission damage (current US$)</t>
  </si>
  <si>
    <t>NY.ADJ.DPEM.CD</t>
  </si>
  <si>
    <t>Services, value added (constant 2010 US$)</t>
  </si>
  <si>
    <t>NV.SRV.TOTL.KD</t>
  </si>
  <si>
    <t>Manufacturing, value added (% of GDP)</t>
  </si>
  <si>
    <t>NV.IND.MANF.ZS</t>
  </si>
  <si>
    <t>Trade (% of GDP)</t>
  </si>
  <si>
    <t>NE.TRD.GNFS.ZS</t>
  </si>
  <si>
    <t>Gross capital formation (current US$)</t>
  </si>
  <si>
    <t>NE.GDI.TOTL.CD</t>
  </si>
  <si>
    <t>Exports of goods and services (current LCU)</t>
  </si>
  <si>
    <t>NE.EXP.GNFS.CN</t>
  </si>
  <si>
    <t>Households and NPISHs Final consumption expenditure, PPP (current international $)</t>
  </si>
  <si>
    <t>NE.CON.PRVT.PP.CD</t>
  </si>
  <si>
    <t>Military expenditure (% of general government expenditure)</t>
  </si>
  <si>
    <t>MS.MIL.XPND.ZS</t>
  </si>
  <si>
    <t>Logistics performance index: Competence and quality of logistics services (1=low to 5=high)</t>
  </si>
  <si>
    <t>LP.LPI.LOGS.XQ</t>
  </si>
  <si>
    <t>Liner shipping connectivity index (maximum value in 2004 = 100)</t>
  </si>
  <si>
    <t>IS.SHP.GCNW.XQ</t>
  </si>
  <si>
    <t>Methodology assessment of statistical capacity (scale 0 - 100)</t>
  </si>
  <si>
    <t>IQ.SCI.MTHD</t>
  </si>
  <si>
    <t>CPIA financial sector rating (1=low to 6=high)</t>
  </si>
  <si>
    <t>IQ.CPA.FINS.XQ</t>
  </si>
  <si>
    <t>Public private partnerships investment in water and sanitation (current US$)</t>
  </si>
  <si>
    <t>IE.PPN.WATR.CD</t>
  </si>
  <si>
    <t>Firms expected to give gifts in meetings with tax officials (% of firms)</t>
  </si>
  <si>
    <t>IC.TAX.GIFT.ZS</t>
  </si>
  <si>
    <t>Time to import, documentary compliance (hours)</t>
  </si>
  <si>
    <t>IC.IMP.TMDC</t>
  </si>
  <si>
    <t>Informal payments to public officials (% of firms)</t>
  </si>
  <si>
    <t>IC.FRM.CORR.ZS</t>
  </si>
  <si>
    <t>Depth of credit information index (0=low to 8=high)</t>
  </si>
  <si>
    <t>IC.CRD.INFO.XQ</t>
  </si>
  <si>
    <t>Subsidies and other transfers (% of expense)</t>
  </si>
  <si>
    <t>GC.XPN.TRFT.ZS</t>
  </si>
  <si>
    <t>Tax revenue (% of GDP)</t>
  </si>
  <si>
    <t>GC.TAX.TOTL.GD.ZS</t>
  </si>
  <si>
    <t>Social contributions (current LCU)</t>
  </si>
  <si>
    <t>GC.REV.SOCL.CN</t>
  </si>
  <si>
    <t>Account ownership at a financial institution or with a mobile-money-service provider, secondary education or more (% of population ages 15+)</t>
  </si>
  <si>
    <t>FX.OWN.TOTL.SO.ZS</t>
  </si>
  <si>
    <t>Wholesale price index (2010 = 100)</t>
  </si>
  <si>
    <t>FP.WPI.TOTL</t>
  </si>
  <si>
    <t>Total reserves (includes gold, current US$)</t>
  </si>
  <si>
    <t>FI.RES.TOTL.CD</t>
  </si>
  <si>
    <t>Level of water stress: freshwater withdrawal as a proportion of available freshwater resources</t>
  </si>
  <si>
    <t>ER.H2O.FWST.ZS</t>
  </si>
  <si>
    <t>Urban population living in areas where elevation is below 5 meters (% of total population)</t>
  </si>
  <si>
    <t>EN.POP.EL5M.UR.ZS</t>
  </si>
  <si>
    <t>PM2.5 air pollution, population exposed to levels exceeding WHO guideline value (% of total)</t>
  </si>
  <si>
    <t>EN.ATM.PM25.MC.ZS</t>
  </si>
  <si>
    <t>Agricultural methane emissions (% of total)</t>
  </si>
  <si>
    <t>EN.ATM.METH.AG.ZS</t>
  </si>
  <si>
    <t>CO2 emissions from gaseous fuel consumption (% of total)</t>
  </si>
  <si>
    <t>EN.ATM.CO2E.GF.ZS</t>
  </si>
  <si>
    <t>Electricity production from oil sources (% of total)</t>
  </si>
  <si>
    <t>EG.ELC.PETR.ZS</t>
  </si>
  <si>
    <t>Debt service on external debt, public and publicly guaranteed (PPG) (TDS, current US$)</t>
  </si>
  <si>
    <t>DT.TDS.DPPG.CD</t>
  </si>
  <si>
    <t>Net official development assistance and official aid received (current US$)</t>
  </si>
  <si>
    <t>DT.ODA.ALLD.CD</t>
  </si>
  <si>
    <t>Net financial flows, RDB concessional (NFL, current US$)</t>
  </si>
  <si>
    <t>DT.NFL.RDBC.CD</t>
  </si>
  <si>
    <t>Net official flows from UN agencies, ILO (current US$)</t>
  </si>
  <si>
    <t>DT.NFL.ILOG.CD</t>
  </si>
  <si>
    <t>External debt stocks, short-term (DOD, current US$)</t>
  </si>
  <si>
    <t>DT.DOD.DSTC.CD</t>
  </si>
  <si>
    <t>Net bilateral aid flows from DAC donors, Slovak Republic (current US$)</t>
  </si>
  <si>
    <t>DC.DAC.SVKL.CD</t>
  </si>
  <si>
    <t>Net bilateral aid flows from DAC donors, Finland (current US$)</t>
  </si>
  <si>
    <t>DC.DAC.FINL.CD</t>
  </si>
  <si>
    <t>Market capitalization of listed domestic companies (current US$)</t>
  </si>
  <si>
    <t>CM.MKT.LCAP.CD</t>
  </si>
  <si>
    <t>Exports of goods and services (BoP, current US$)</t>
  </si>
  <si>
    <t>BX.GSR.GNFS.CD</t>
  </si>
  <si>
    <t>Net financial account (BoP, current US$)</t>
  </si>
  <si>
    <t>BN.FIN.TOTL.CD</t>
  </si>
  <si>
    <t>Communications, computer, etc. (% of service imports, BoP)</t>
  </si>
  <si>
    <t>BM.GSR.CMCP.ZS</t>
  </si>
  <si>
    <t>Land area where elevation is below 5 meters (% of total land area)</t>
  </si>
  <si>
    <t>AG.LND.EL5M.ZS</t>
  </si>
  <si>
    <t>Statistical performance indicators (SPI): Pillar 4 data sources score (scale 0-100)</t>
  </si>
  <si>
    <t>IQ.SPI.PIL4</t>
  </si>
  <si>
    <t>CPIA property rights and rule-based governance rating (1=low to 6=high)</t>
  </si>
  <si>
    <t>IQ.CPA.PROP.XQ</t>
  </si>
  <si>
    <t>Trademark applications, direct resident</t>
  </si>
  <si>
    <t>IP.TMK.RESD</t>
  </si>
  <si>
    <t>Procedures to build a warehouse (number)</t>
  </si>
  <si>
    <t>IC.WRH.PROC</t>
  </si>
  <si>
    <t>Cost of business start-up procedures (% of GNI per capita)</t>
  </si>
  <si>
    <t>IC.REG.COST.PC.ZS</t>
  </si>
  <si>
    <t>Value lost due to electrical outages (% of sales for affected firms)</t>
  </si>
  <si>
    <t>IC.FRM.OUTG.ZS</t>
  </si>
  <si>
    <t>Cost to export, border compliance (US$)</t>
  </si>
  <si>
    <t>IC.EXP.CSBC.CD</t>
  </si>
  <si>
    <t>Human capital index (HCI), upper bound (scale 0-1)</t>
  </si>
  <si>
    <t>HD.HCI.OVRL.UB</t>
  </si>
  <si>
    <t>Interest payments (current LCU)</t>
  </si>
  <si>
    <t>GC.XPN.INTP.CN</t>
  </si>
  <si>
    <t>Taxes on goods and services (% value added of industry and services)</t>
  </si>
  <si>
    <t>GC.TAX.GSRV.VA.ZS</t>
  </si>
  <si>
    <t>Net incurrence of liabilities, total (current LCU)</t>
  </si>
  <si>
    <t>GC.LBL.TOTL.CN</t>
  </si>
  <si>
    <t>Domestic credit provided by financial sector (% of GDP)</t>
  </si>
  <si>
    <t>FS.AST.DOMS.GD.ZS</t>
  </si>
  <si>
    <t>Monetary Sector credit to private sector (% GDP)</t>
  </si>
  <si>
    <t>FM.AST.PRVT.GD.ZS</t>
  </si>
  <si>
    <t>Bank nonperforming loans to total gross loans (%)</t>
  </si>
  <si>
    <t>FB.AST.NPER.ZS</t>
  </si>
  <si>
    <t>Pump price for gasoline (US$ per liter)</t>
  </si>
  <si>
    <t>EP.PMP.SGAS.CD</t>
  </si>
  <si>
    <t>CO2 emissions from manufacturing industries and construction (% of total fuel combustion)</t>
  </si>
  <si>
    <t>EN.CO2.MANF.ZS</t>
  </si>
  <si>
    <t>Nitrous oxide emissions in energy sector (% of total)</t>
  </si>
  <si>
    <t>EN.ATM.NOXE.EG.ZS</t>
  </si>
  <si>
    <t>CO2 emissions from solid fuel consumption (kt)</t>
  </si>
  <si>
    <t>EN.ATM.CO2E.SF.KT</t>
  </si>
  <si>
    <t>Alternative and nuclear energy (% of total energy use)</t>
  </si>
  <si>
    <t>EG.USE.COMM.CL.ZS</t>
  </si>
  <si>
    <t>Access to electricity, urban (% of urban population)</t>
  </si>
  <si>
    <t>EG.ELC.ACCS.UR.ZS</t>
  </si>
  <si>
    <t>Net ODA received (% of imports of goods, services and primary income)</t>
  </si>
  <si>
    <t>DT.ODA.ODAT.MP.ZS</t>
  </si>
  <si>
    <t>Net official flows from UN agencies, UNFPA (current US$)</t>
  </si>
  <si>
    <t>DT.NFL.UNFP.CD</t>
  </si>
  <si>
    <t>PPG, official creditors (NFL, current US$)</t>
  </si>
  <si>
    <t>DT.NFL.OFFT.CD</t>
  </si>
  <si>
    <t>Present value of external debt (% of exports of goods, services and primary income)</t>
  </si>
  <si>
    <t>DT.DOD.PVLX.EX.ZS</t>
  </si>
  <si>
    <t>Net ODA provided, total (% of GNI)</t>
  </si>
  <si>
    <t>DC.ODA.TOTL.GN.ZS</t>
  </si>
  <si>
    <t>Net bilateral aid flows from DAC donors, Japan (current US$)</t>
  </si>
  <si>
    <t>DC.DAC.JPNL.CD</t>
  </si>
  <si>
    <t>Net bilateral aid flows from DAC donors, Belgium (current US$)</t>
  </si>
  <si>
    <t>DC.DAC.BELL.CD</t>
  </si>
  <si>
    <t>Foreign direct investment, net inflows (BoP, current US$)</t>
  </si>
  <si>
    <t>BX.KLT.DINV.CD.WD</t>
  </si>
  <si>
    <t>Net secondary income (BoP, current US$)</t>
  </si>
  <si>
    <t>BN.TRF.CURR.CD</t>
  </si>
  <si>
    <t>Transport services (% of service imports, BoP)</t>
  </si>
  <si>
    <t>BM.GSR.TRAN.ZS</t>
  </si>
  <si>
    <t>Agricultural machinery, tractors per 100 sq. km of arable land</t>
  </si>
  <si>
    <t>AG.LND.TRAC.ZS</t>
  </si>
  <si>
    <t>Arable land (hectares per person)</t>
  </si>
  <si>
    <t>AG.LND.ARBL.HA.PC</t>
  </si>
  <si>
    <t>Imports of goods and services (constant LCU)</t>
  </si>
  <si>
    <t>NE.IMP.GNFS.KN</t>
  </si>
  <si>
    <t>Gross fixed capital formation (annual % growth)</t>
  </si>
  <si>
    <t>NE.GDI.FTOT.KD.ZG</t>
  </si>
  <si>
    <t>Gross national expenditure (current US$)</t>
  </si>
  <si>
    <t>NE.DAB.TOTL.CD</t>
  </si>
  <si>
    <t>Households and NPISHs final consumption expenditure: linked series (current LCU)</t>
  </si>
  <si>
    <t>NE.CON.PRVT.CN.AD</t>
  </si>
  <si>
    <t>Arms imports (SIPRI trend indicator values)</t>
  </si>
  <si>
    <t>MS.MIL.MPRT.KD</t>
  </si>
  <si>
    <t>Fixed telephone subscriptions</t>
  </si>
  <si>
    <t>IT.MLT.MAIN</t>
  </si>
  <si>
    <t>Statistical performance indicators (SPI): Overall score (scale 0-100)</t>
  </si>
  <si>
    <t>IQ.SPI.OVRL</t>
  </si>
  <si>
    <t>IDA resource allocation index (1=low to 6=high)</t>
  </si>
  <si>
    <t>IQ.CPA.IRAI.XQ</t>
  </si>
  <si>
    <t>Patent applications, nonresidents</t>
  </si>
  <si>
    <t>IP.PAT.NRES</t>
  </si>
  <si>
    <t>Tax payments (number)</t>
  </si>
  <si>
    <t>IC.TAX.PAYM</t>
  </si>
  <si>
    <t>Time required to register property (days)</t>
  </si>
  <si>
    <t>IC.PRP.DURS</t>
  </si>
  <si>
    <t>Firms with female participation in ownership (% of firms)</t>
  </si>
  <si>
    <t>IC.FRM.FEMO.ZS</t>
  </si>
  <si>
    <t>Time to obtain an electrical connection (days)</t>
  </si>
  <si>
    <t>IC.ELC.DURS</t>
  </si>
  <si>
    <t>Human capital index (HCI), lower bound (scale 0-1)</t>
  </si>
  <si>
    <t>HD.HCI.OVRL.LB</t>
  </si>
  <si>
    <t>Compensation of employees (current LCU)</t>
  </si>
  <si>
    <t>GC.XPN.COMP.CN</t>
  </si>
  <si>
    <t>Taxes on exports (current LCU)</t>
  </si>
  <si>
    <t>GC.TAX.EXPT.CN</t>
  </si>
  <si>
    <t>Net acquisition of financial assets (current LCU)</t>
  </si>
  <si>
    <t>GC.AST.TOTL.CN</t>
  </si>
  <si>
    <t>Real interest rate (%)</t>
  </si>
  <si>
    <t>FR.INR.RINR</t>
  </si>
  <si>
    <t>Claims on central government (annual growth as % of broad money)</t>
  </si>
  <si>
    <t>FM.AST.CGOV.ZG.M3</t>
  </si>
  <si>
    <t>Renewable internal freshwater resources per capita (cubic meters)</t>
  </si>
  <si>
    <t>ER.H2O.INTR.PC</t>
  </si>
  <si>
    <t>Population in the largest city (% of urban population)</t>
  </si>
  <si>
    <t>EN.URB.LCTY.UR.ZS</t>
  </si>
  <si>
    <t>GHG net emissions/removals by LUCF (Mt of CO2 equivalent)</t>
  </si>
  <si>
    <t>EN.CLC.GHGR.MT.CE</t>
  </si>
  <si>
    <t>Methane emissions (% change from 1990)</t>
  </si>
  <si>
    <t>EN.ATM.METH.ZG</t>
  </si>
  <si>
    <t>CO2 emissions from liquid fuel consumption (% of total)</t>
  </si>
  <si>
    <t>EN.ATM.CO2E.LF.ZS</t>
  </si>
  <si>
    <t>Renewable energy consumption (% of total final energy consumption)</t>
  </si>
  <si>
    <t>EG.FEC.RNEW.ZS</t>
  </si>
  <si>
    <t>Multilateral debt service (% of public and publicly guaranteed debt service)</t>
  </si>
  <si>
    <t>DT.TDS.MLAT.PG.ZS</t>
  </si>
  <si>
    <t>Net official development assistance received (current US$)</t>
  </si>
  <si>
    <t>DT.ODA.ODAT.CD</t>
  </si>
  <si>
    <t>Net official flows from UN agencies, UNHCR (current US$)</t>
  </si>
  <si>
    <t>DT.NFL.UNCR.CD</t>
  </si>
  <si>
    <t>Net financial flows, IDA (NFL, current US$)</t>
  </si>
  <si>
    <t>DT.NFL.MIDA.CD</t>
  </si>
  <si>
    <t>PPG, IBRD (DOD, current US$)</t>
  </si>
  <si>
    <t>DT.DOD.MIBR.CD</t>
  </si>
  <si>
    <t>Net bilateral aid flows from DAC donors, United States (current US$)</t>
  </si>
  <si>
    <t>DC.DAC.USAL.CD</t>
  </si>
  <si>
    <t>Net bilateral aid flows from DAC donors, Hungary (current US$)</t>
  </si>
  <si>
    <t>DC.DAC.HUNL.CD</t>
  </si>
  <si>
    <t>Stocks traded, total value (% of GDP)</t>
  </si>
  <si>
    <t>CM.MKT.TRAD.GD.ZS</t>
  </si>
  <si>
    <t>Charges for the use of intellectual property, receipts (BoP, current US$)</t>
  </si>
  <si>
    <t>BX.GSR.ROYL.CD</t>
  </si>
  <si>
    <t>Net errors and omissions (BoP, current US$)</t>
  </si>
  <si>
    <t>BN.KAC.EOMS.CD</t>
  </si>
  <si>
    <t>Goods imports (BoP, current US$)</t>
  </si>
  <si>
    <t>BM.GSR.MRCH.CD</t>
  </si>
  <si>
    <t>Average precipitation in depth (mm per year)</t>
  </si>
  <si>
    <t>AG.LND.PRCP.MM</t>
  </si>
  <si>
    <t>Fertilizer consumption (kilograms per hectare of arable land)</t>
  </si>
  <si>
    <t>AG.CON.FERT.ZS</t>
  </si>
  <si>
    <t>Mobile cellular subscriptions (per 100 people)</t>
  </si>
  <si>
    <t>IT.CEL.SETS.P2</t>
  </si>
  <si>
    <t>Source data assessment of statistical capacity (scale 0 - 100)</t>
  </si>
  <si>
    <t>IQ.SCI.SRCE</t>
  </si>
  <si>
    <t>CPIA building human resources rating (1=low to 6=high)</t>
  </si>
  <si>
    <t>IQ.CPA.HRES.XQ</t>
  </si>
  <si>
    <t>Scientific and technical journal articles</t>
  </si>
  <si>
    <t>IP.JRN.ARTC.SC</t>
  </si>
  <si>
    <t>Other taxes payable by businesses (% of commercial profits)</t>
  </si>
  <si>
    <t>IC.TAX.OTHR.CP.ZS</t>
  </si>
  <si>
    <t>Time required to enforce a contract (days)</t>
  </si>
  <si>
    <t>IC.LGL.DURS</t>
  </si>
  <si>
    <t>Firms with female top manager (% of firms)</t>
  </si>
  <si>
    <t>IC.FRM.FEMM.ZS</t>
  </si>
  <si>
    <t>Average time to clear exports through customs (days)</t>
  </si>
  <si>
    <t>IC.CUS.DURS.EX</t>
  </si>
  <si>
    <t>Human capital index (HCI), female (scale 0-1)</t>
  </si>
  <si>
    <t>HD.HCI.OVRL.FE</t>
  </si>
  <si>
    <t>Taxes on income, profits and capital gains (% of total taxes)</t>
  </si>
  <si>
    <t>GC.TAX.YPKG.ZS</t>
  </si>
  <si>
    <t>Revenue, excluding grants (% of GDP)</t>
  </si>
  <si>
    <t>GC.REV.XGRT.GD.ZS</t>
  </si>
  <si>
    <t>Research and development expenditure (% of GDP)</t>
  </si>
  <si>
    <t>GB.XPD.RSDV.GD.ZS</t>
  </si>
  <si>
    <t>Interest rate spread (lending rate minus deposit rate, %)</t>
  </si>
  <si>
    <t>FR.INR.LNDP</t>
  </si>
  <si>
    <t>Total reserves minus gold (current US$)</t>
  </si>
  <si>
    <t>FI.RES.XGLD.CD</t>
  </si>
  <si>
    <t>Renewable internal freshwater resources, total (billion cubic meters)</t>
  </si>
  <si>
    <t>ER.H2O.INTR.K3</t>
  </si>
  <si>
    <t>Population in largest city</t>
  </si>
  <si>
    <t>EN.URB.LCTY</t>
  </si>
  <si>
    <t>Disaster risk reduction progress score (1-5 scale; 5=best)</t>
  </si>
  <si>
    <t>EN.CLC.DRSK.XQ</t>
  </si>
  <si>
    <t>Methane emissions (kt of CO2 equivalent)</t>
  </si>
  <si>
    <t>EN.ATM.METH.KT.CE</t>
  </si>
  <si>
    <t>CO2 emissions from liquid fuel consumption (kt)</t>
  </si>
  <si>
    <t>EN.ATM.CO2E.LF.KT</t>
  </si>
  <si>
    <t>Electricity production from renewable sources, excluding hydroelectric (% of total)</t>
  </si>
  <si>
    <t>EG.ELC.RNWX.ZS</t>
  </si>
  <si>
    <t>Multilateral debt service (TDS, current US$)</t>
  </si>
  <si>
    <t>DT.TDS.MLAT.CD</t>
  </si>
  <si>
    <t>Net official aid received (constant 2018 US$)</t>
  </si>
  <si>
    <t>DT.ODA.OATL.KD</t>
  </si>
  <si>
    <t>Net official flows from UN agencies, UNICEF (current US$)</t>
  </si>
  <si>
    <t>DT.NFL.UNCF.CD</t>
  </si>
  <si>
    <t>Net financial flows, IBRD (NFL, current US$)</t>
  </si>
  <si>
    <t>DT.NFL.MIBR.CD</t>
  </si>
  <si>
    <t>Short-term debt (% of total external debt)</t>
  </si>
  <si>
    <t>DT.DOD.DSTC.ZS</t>
  </si>
  <si>
    <t>Net bilateral aid flows from DAC donors, Total (current US$)</t>
  </si>
  <si>
    <t>DC.DAC.TOTL.CD</t>
  </si>
  <si>
    <t>Net bilateral aid flows from DAC donors, Greece (current US$)</t>
  </si>
  <si>
    <t>DC.DAC.GRCL.CD</t>
  </si>
  <si>
    <t>Stocks traded, total value (current US$)</t>
  </si>
  <si>
    <t>CM.MKT.TRAD.CD</t>
  </si>
  <si>
    <t>Service exports (BoP, current US$)</t>
  </si>
  <si>
    <t>BX.GSR.NFSV.CD</t>
  </si>
  <si>
    <t>Net trade in goods (BoP, current US$)</t>
  </si>
  <si>
    <t>BN.GSR.MRCH.CD</t>
  </si>
  <si>
    <t>Insurance and financial services (% of service imports, BoP)</t>
  </si>
  <si>
    <t>BM.GSR.INSF.ZS</t>
  </si>
  <si>
    <t>Agricultural irrigated land (% of total agricultural land)</t>
  </si>
  <si>
    <t>AG.LND.IRIG.AG.ZS</t>
  </si>
  <si>
    <t>Fertilizer consumption (% of fertilizer production)</t>
  </si>
  <si>
    <t>AG.CON.FERT.PT.ZS</t>
  </si>
  <si>
    <t>Intentional homicides (per 100,000 people)</t>
  </si>
  <si>
    <t>VC.IHR.PSRC.P5</t>
  </si>
  <si>
    <t>Merchandise exports by the reporting economy, residual (% of total merchandise exports)</t>
  </si>
  <si>
    <t>TX.VAL.MRCH.RS.ZS</t>
  </si>
  <si>
    <t>Food exports (% of merchandise exports)</t>
  </si>
  <si>
    <t>TX.VAL.FOOD.ZS.UN</t>
  </si>
  <si>
    <t>Merchandise imports from low- and middle-income economies in Middle East &amp; North Africa (% of total merchandise imports)</t>
  </si>
  <si>
    <t>TM.VAL.MRCH.R4.ZS</t>
  </si>
  <si>
    <t>Tariff rate, most favored nation, weighted mean, primary products (%)</t>
  </si>
  <si>
    <t>TM.TAX.TCOM.WM.FN.ZS</t>
  </si>
  <si>
    <t>Tariff rate, most favored nation, weighted mean, manufactured products (%)</t>
  </si>
  <si>
    <t>TM.TAX.MANF.WM.FN.ZS</t>
  </si>
  <si>
    <t>International tourism, receipts (% of total exports)</t>
  </si>
  <si>
    <t>ST.INT.RCPT.XP.ZS</t>
  </si>
  <si>
    <t>Completeness of birth registration, female (%)</t>
  </si>
  <si>
    <t>SP.REG.BRTH.FE.ZS</t>
  </si>
  <si>
    <t>Population ages 75-79, female (% of female population)</t>
  </si>
  <si>
    <t>SP.POP.7579.FE.5Y</t>
  </si>
  <si>
    <t>Population ages 50-54, female (% of female population)</t>
  </si>
  <si>
    <t>SP.POP.5054.FE.5Y</t>
  </si>
  <si>
    <t>Population ages 15-64, male</t>
  </si>
  <si>
    <t>SP.POP.1564.MA.IN</t>
  </si>
  <si>
    <t>Population ages 00-04, female (% of female population)</t>
  </si>
  <si>
    <t>SP.POP.0004.FE.5Y</t>
  </si>
  <si>
    <t>Contraceptive prevalence, modern methods (% of women ages 15-49)</t>
  </si>
  <si>
    <t>SP.DYN.CONM.ZS</t>
  </si>
  <si>
    <t>Children in employment, wage workers (% of children in employment, ages 7-14)</t>
  </si>
  <si>
    <t>SL.WAG.0714.ZS</t>
  </si>
  <si>
    <t>Unemployment with basic education, male (% of male labor force with basic education)</t>
  </si>
  <si>
    <t>SL.UEM.BASC.MA.ZS</t>
  </si>
  <si>
    <t>Labor force with intermediate education (% of total working-age population with intermediate education)</t>
  </si>
  <si>
    <t>SL.TLF.INTM.ZS</t>
  </si>
  <si>
    <t>Labor force with advanced education, female (% of female working-age population with advanced education)</t>
  </si>
  <si>
    <t>SL.TLF.ADVN.FE.ZS</t>
  </si>
  <si>
    <t>Average working hours of children, working only, female, ages 7-14 (hours per week)</t>
  </si>
  <si>
    <t>SL.TLF.0714.WK.FE.TM</t>
  </si>
  <si>
    <t>Children in employment, self-employed, male (% of male children in employment, ages 7-14)</t>
  </si>
  <si>
    <t>SL.SLF.0714.MA.ZS</t>
  </si>
  <si>
    <t>Wage and salaried workers, male (% of male employment) (modeled ILO estimate)</t>
  </si>
  <si>
    <t>SL.EMP.WORK.MA.ZS</t>
  </si>
  <si>
    <t>Employers, male (% of male employment) (modeled ILO estimate)</t>
  </si>
  <si>
    <t>SL.EMP.MPYR.MA.ZS</t>
  </si>
  <si>
    <t>Annualized average growth rate in per capita real survey mean consumption or income, bottom 40% of population (%)</t>
  </si>
  <si>
    <t>SI.SPR.PC40.ZG</t>
  </si>
  <si>
    <t>Poverty headcount ratio at $3.20 a day (2011 PPP) (% of population)</t>
  </si>
  <si>
    <t>SI.POV.LMIC</t>
  </si>
  <si>
    <t>Out-of-pocket expenditure per capita (current US$)</t>
  </si>
  <si>
    <t>SH.XPD.OOPC.PC.CD</t>
  </si>
  <si>
    <t>Number of people spending more than 25% of household consumption or income on out-of-pocket health care expenditure</t>
  </si>
  <si>
    <t>SH.UHC.OOPC.25.TO</t>
  </si>
  <si>
    <t>Prevalence of severe wasting, weight for height, female (% of children under 5)</t>
  </si>
  <si>
    <t>SH.SVR.WAST.FE.ZS</t>
  </si>
  <si>
    <t>Mortality rate attributed to unintentional poisoning, male (per 100,000 male population)</t>
  </si>
  <si>
    <t>SH.STA.POIS.P5.MA</t>
  </si>
  <si>
    <t>Prevalence of underweight, weight for age, female (% of children under 5)</t>
  </si>
  <si>
    <t>SH.STA.MALN.FE.ZS</t>
  </si>
  <si>
    <t>Mortality rate attributed to household and ambient air pollution, age-standardized, female (per 100,000 female population)</t>
  </si>
  <si>
    <t>SH.STA.AIRP.FE.P5</t>
  </si>
  <si>
    <t>Nurses and midwives (per 1,000 people)</t>
  </si>
  <si>
    <t>SH.MED.NUMW.P3</t>
  </si>
  <si>
    <t>Prevalence of HIV, female (% ages 15-24)</t>
  </si>
  <si>
    <t>SH.HIV.1524.FE.ZS</t>
  </si>
  <si>
    <t>Prevalence of HIV, total (% of population ages 15-49)</t>
  </si>
  <si>
    <t>SH.DYN.AIDS.ZS</t>
  </si>
  <si>
    <t>Condom use, population ages 15-24, male (% of males ages 15-24)</t>
  </si>
  <si>
    <t>SH.CON.1524.MA.ZS</t>
  </si>
  <si>
    <t>Proportion of time spent on unpaid domestic and care work, female (% of 24 hour day)</t>
  </si>
  <si>
    <t>SG.TIM.UWRK.FE</t>
  </si>
  <si>
    <t>Current education expenditure, primary (% of total expenditure in primary public institutions)</t>
  </si>
  <si>
    <t>SE.XPD.CPRM.ZS</t>
  </si>
  <si>
    <t>Educational attainment, at least Bachelor's or equivalent, population 25+, male (%) (cumulative)</t>
  </si>
  <si>
    <t>SE.TER.CUAT.BA.MA.ZS</t>
  </si>
  <si>
    <t>Trained teachers in secondary education, female (% of female teachers)</t>
  </si>
  <si>
    <t>SE.SEC.TCAQ.FE.ZS</t>
  </si>
  <si>
    <t>Secondary education, general pupils (% female)</t>
  </si>
  <si>
    <t>SE.SEC.ENRL.GC.FE.ZS</t>
  </si>
  <si>
    <t>Lower secondary completion rate, female (% of relevant age group)</t>
  </si>
  <si>
    <t>SE.SEC.CMPT.LO.FE.ZS</t>
  </si>
  <si>
    <t>Repeaters, primary, total (% of total enrollment)</t>
  </si>
  <si>
    <t>SE.PRM.REPT.ZS</t>
  </si>
  <si>
    <t>School enrollment, primary, male (% net)</t>
  </si>
  <si>
    <t>SE.PRM.NENR.MA</t>
  </si>
  <si>
    <t>Primary completion rate, total (% of relevant age group)</t>
  </si>
  <si>
    <t>SE.PRM.CMPT.ZS</t>
  </si>
  <si>
    <t>Compulsory education, duration (years)</t>
  </si>
  <si>
    <t>SE.COM.DURS</t>
  </si>
  <si>
    <t>Adequacy of social insurance programs (% of total welfare of beneficiary households)</t>
  </si>
  <si>
    <t>per_si_allsi.adq_pop_tot</t>
  </si>
  <si>
    <t>Adequacy of unemployment benefits and ALMP (% of total welfare of beneficiary households)</t>
  </si>
  <si>
    <t>per_lm_alllm.adq_pop_tot</t>
  </si>
  <si>
    <t>Net primary income (Net income from abroad) (constant LCU)</t>
  </si>
  <si>
    <t>NY.GSR.NFCY.KN</t>
  </si>
  <si>
    <t>GNI (constant LCU)</t>
  </si>
  <si>
    <t>NY.GNP.MKTP.KN</t>
  </si>
  <si>
    <t>GDP per capita growth (annual %)</t>
  </si>
  <si>
    <t>NY.GDP.PCAP.KD.ZG</t>
  </si>
  <si>
    <t>Gross value added at basic prices (GVA) (constant 2010 US$)</t>
  </si>
  <si>
    <t>NY.GDP.FCST.KD</t>
  </si>
  <si>
    <t>Adjusted net national income per capita (constant 2010 US$)</t>
  </si>
  <si>
    <t>NY.ADJ.NNTY.PC.KD</t>
  </si>
  <si>
    <t>Adjusted savings: consumption of fixed capital (current US$)</t>
  </si>
  <si>
    <t>NY.ADJ.DKAP.CD</t>
  </si>
  <si>
    <t>Other manufacturing (% of value added in manufacturing)</t>
  </si>
  <si>
    <t>NV.MNF.OTHR.ZS.UN</t>
  </si>
  <si>
    <t>Industry (including construction), value added per worker (constant 2010 US$)</t>
  </si>
  <si>
    <t>NV.IND.EMPL.KD</t>
  </si>
  <si>
    <t>Export value index (2000 = 100)</t>
  </si>
  <si>
    <t>TX.VAL.MRCH.XD.WD</t>
  </si>
  <si>
    <t>Insurance and financial services (% of commercial service exports)</t>
  </si>
  <si>
    <t>TX.VAL.INSF.ZS.WT</t>
  </si>
  <si>
    <t>Merchandise imports by the reporting economy, residual (% of total merchandise imports)</t>
  </si>
  <si>
    <t>TM.VAL.MRCH.RS.ZS</t>
  </si>
  <si>
    <t>Food imports (% of merchandise imports)</t>
  </si>
  <si>
    <t>TM.VAL.FOOD.ZS.UN</t>
  </si>
  <si>
    <t>Share of tariff lines with international peaks, all products (%)</t>
  </si>
  <si>
    <t>TM.TAX.MRCH.IP.ZS</t>
  </si>
  <si>
    <t>International tourism, receipts for travel items (current US$)</t>
  </si>
  <si>
    <t>ST.INT.TVLR.CD</t>
  </si>
  <si>
    <t>Completeness of birth registration, urban (%)</t>
  </si>
  <si>
    <t>SP.REG.BRTH.UR.ZS</t>
  </si>
  <si>
    <t>Population ages 80 and above, male (% of male population)</t>
  </si>
  <si>
    <t>SP.POP.80UP.MA.5Y</t>
  </si>
  <si>
    <t>Population ages 55-59, male (% of male population)</t>
  </si>
  <si>
    <t>SP.POP.5559.MA.5Y</t>
  </si>
  <si>
    <t>Population ages 15-64 (% of total population)</t>
  </si>
  <si>
    <t>SP.POP.1564.TO.ZS</t>
  </si>
  <si>
    <t>Population ages 0-14, female (% of female population)</t>
  </si>
  <si>
    <t>SP.POP.0014.FE.ZS</t>
  </si>
  <si>
    <t>Mortality rate, infant (per 1,000 live births)</t>
  </si>
  <si>
    <t>SP.DYN.IMRT.IN</t>
  </si>
  <si>
    <t>Refugee population by country or territory of origin</t>
  </si>
  <si>
    <t>SM.POP.REFG.OR</t>
  </si>
  <si>
    <t>Unemployment with intermediate education, male (% of male labor force with intermediate education)</t>
  </si>
  <si>
    <t>SL.UEM.INTM.MA.ZS</t>
  </si>
  <si>
    <t>Part time employment, total (% of total employment)</t>
  </si>
  <si>
    <t>SL.TLF.PART.ZS</t>
  </si>
  <si>
    <t>Labor force with basic education, female (% of female working-age population with basic education)</t>
  </si>
  <si>
    <t>SL.TLF.BASC.FE.ZS</t>
  </si>
  <si>
    <t>Children in employment, work only, male (% of male children in employment, ages 7-14)</t>
  </si>
  <si>
    <t>SL.TLF.0714.WK.MA.ZS</t>
  </si>
  <si>
    <t>Child employment in services, male (% of male economically active children ages 7-14)</t>
  </si>
  <si>
    <t>SL.SRV.0714.MA.ZS</t>
  </si>
  <si>
    <t>Children in employment, unpaid family workers, male (% of male children in employment, ages 7-14)</t>
  </si>
  <si>
    <t>SL.FAM.0714.MA.ZS</t>
  </si>
  <si>
    <t>Self-employed, male (% of male employment) (modeled ILO estimate)</t>
  </si>
  <si>
    <t>SL.EMP.SELF.MA.ZS</t>
  </si>
  <si>
    <t>Child employment in agriculture, female (% of female economically active children ages 7-14)</t>
  </si>
  <si>
    <t>SL.AGR.0714.FE.ZS</t>
  </si>
  <si>
    <t>Multidimensional poverty headcount ratio, children (% of population ages 0-17)</t>
  </si>
  <si>
    <t>SI.POV.MDIM.17</t>
  </si>
  <si>
    <t>Domestic private health expenditure per capita (current US$)</t>
  </si>
  <si>
    <t>SH.XPD.PVTD.PC.CD</t>
  </si>
  <si>
    <t>Newborns protected against tetanus (%)</t>
  </si>
  <si>
    <t>SH.VAC.TTNS.ZS</t>
  </si>
  <si>
    <t>Tuberculosis treatment success rate (% of new cases)</t>
  </si>
  <si>
    <t>SH.TBS.CURE.ZS</t>
  </si>
  <si>
    <t>People using safely managed sanitation services (% of population)</t>
  </si>
  <si>
    <t>SH.STA.SMSS.ZS</t>
  </si>
  <si>
    <t>Maternal mortality ratio (modeled estimate, per 100,000 live births)</t>
  </si>
  <si>
    <t>SH.STA.MMRT</t>
  </si>
  <si>
    <t>Pregnant women receiving prenatal care (%)</t>
  </si>
  <si>
    <t>SH.STA.ANVC.ZS</t>
  </si>
  <si>
    <t>Incidence of malaria (per 1,000 population at risk)</t>
  </si>
  <si>
    <t>SH.MLR.INCD.P3</t>
  </si>
  <si>
    <t>Adults (ages 15-49) newly infected with HIV</t>
  </si>
  <si>
    <t>SH.HIV.INCD</t>
  </si>
  <si>
    <t>Mortality rate, under-5, male (per 1,000 live births)</t>
  </si>
  <si>
    <t>SH.DYN.MORT.MA</t>
  </si>
  <si>
    <t>Number of deaths ages 15-19 years</t>
  </si>
  <si>
    <t>SH.DTH.1519</t>
  </si>
  <si>
    <t>Women who believe a husband is justified in beating his wife when she argues with him (%)</t>
  </si>
  <si>
    <t>SG.VAW.ARGU.ZS</t>
  </si>
  <si>
    <t>Current education expenditure, total (% of total expenditure in public institutions)</t>
  </si>
  <si>
    <t>SE.XPD.CTOT.ZS</t>
  </si>
  <si>
    <t>Educational attainment, Doctoral or equivalent, population 25+, male (%) (cumulative)</t>
  </si>
  <si>
    <t>SE.TER.CUAT.DO.MA.ZS</t>
  </si>
  <si>
    <t>Trained teachers in lower secondary education (% of total teachers)</t>
  </si>
  <si>
    <t>SE.SEC.TCAQ.LO.ZS</t>
  </si>
  <si>
    <t>Pupil-teacher ratio, upper secondary</t>
  </si>
  <si>
    <t>SE.SEC.ENRL.UP.TC.ZS</t>
  </si>
  <si>
    <t>Educational attainment, at least completed lower secondary, population 25+, female (%) (cumulative)</t>
  </si>
  <si>
    <t>SE.SEC.CUAT.LO.FE.ZS</t>
  </si>
  <si>
    <t>Trained teachers in primary education (% of total teachers)</t>
  </si>
  <si>
    <t>SE.PRM.TCAQ.ZS</t>
  </si>
  <si>
    <t>Net intake rate in grade 1 (% of official school-age population)</t>
  </si>
  <si>
    <t>SE.PRM.NINT.ZS</t>
  </si>
  <si>
    <t>Educational attainment, at least completed primary, population 25+ years, total (%) (cumulative)</t>
  </si>
  <si>
    <t>SE.PRM.CUAT.ZS</t>
  </si>
  <si>
    <t>School enrollment, secondary (gross), gender parity index (GPI)</t>
  </si>
  <si>
    <t>SE.ENR.SECO.FM.ZS</t>
  </si>
  <si>
    <t>Coverage of social insurance programs in poorest quintile (% of population)</t>
  </si>
  <si>
    <t>per_si_allsi.cov_q1_tot</t>
  </si>
  <si>
    <t>Coverage of unemployment benefits and ALMP in poorest quintile (% of population)</t>
  </si>
  <si>
    <t>per_lm_alllm.cov_q1_tot</t>
  </si>
  <si>
    <t>Taxes less subsidies on products (constant LCU)</t>
  </si>
  <si>
    <t>NY.TAX.NIND.KN</t>
  </si>
  <si>
    <t>GNI per capita, Atlas method (current US$)</t>
  </si>
  <si>
    <t>NY.GNP.PCAP.CD</t>
  </si>
  <si>
    <t>GDP per capita, PPP (constant 2017 international $)</t>
  </si>
  <si>
    <t>NY.GDP.PCAP.PP.KD</t>
  </si>
  <si>
    <t>Mineral rents (% of GDP)</t>
  </si>
  <si>
    <t>NY.GDP.MINR.RT.ZS</t>
  </si>
  <si>
    <t>Adjusted net savings, including particulate emission damage (% of GNI)</t>
  </si>
  <si>
    <t>NY.ADJ.SVNG.GN.ZS</t>
  </si>
  <si>
    <t>Adjusted savings: mineral depletion (% of GNI)</t>
  </si>
  <si>
    <t>NY.ADJ.DMIN.GN.ZS</t>
  </si>
  <si>
    <t>Services, value added per worker (constant 2010 US$)</t>
  </si>
  <si>
    <t>NV.SRV.EMPL.KD</t>
  </si>
  <si>
    <t>Manufacturing, value added (constant 2010 US$)</t>
  </si>
  <si>
    <t>NV.IND.MANF.KD</t>
  </si>
  <si>
    <t>External balance on goods and services (current LCU)</t>
  </si>
  <si>
    <t>NE.RSB.GNFS.CN</t>
  </si>
  <si>
    <t>Changes in inventories (current US$)</t>
  </si>
  <si>
    <t>NE.GDI.STKB.CD</t>
  </si>
  <si>
    <t>Gross national expenditure (constant LCU)</t>
  </si>
  <si>
    <t>NE.DAB.TOTL.KN</t>
  </si>
  <si>
    <t>Households and NPISHs Final consumption expenditure (constant LCU)</t>
  </si>
  <si>
    <t>NE.CON.PRVT.KN</t>
  </si>
  <si>
    <t>Military expenditure (current USD)</t>
  </si>
  <si>
    <t>MS.MIL.XPND.CD</t>
  </si>
  <si>
    <t>Fixed broadband subscriptions (per 100 people)</t>
  </si>
  <si>
    <t>IT.NET.BBND.P2</t>
  </si>
  <si>
    <t>Households and NPISHs Final consumption expenditure (annual % growth)</t>
  </si>
  <si>
    <t>NE.CON.PRVT.KD.ZG</t>
  </si>
  <si>
    <t>Armed forces personnel (% of total labor force)</t>
  </si>
  <si>
    <t>MS.MIL.TOTL.TF.ZS</t>
  </si>
  <si>
    <t>Fixed broadband subscriptions</t>
  </si>
  <si>
    <t>IT.NET.BBND</t>
  </si>
  <si>
    <t>Statistical performance indicators (SPI): Pillar 2 data services score (scale 0-100)</t>
  </si>
  <si>
    <t>IQ.SPI.PIL2</t>
  </si>
  <si>
    <t>CPIA quality of public administration rating (1=low to 6=high)</t>
  </si>
  <si>
    <t>IQ.CPA.PADM.XQ</t>
  </si>
  <si>
    <t>Trademark applications, nonresident, by count</t>
  </si>
  <si>
    <t>IP.TMK.NRCT</t>
  </si>
  <si>
    <t>Total tax and contribution rate (% of profit)</t>
  </si>
  <si>
    <t>IC.TAX.TOTL.CP.ZS</t>
  </si>
  <si>
    <t>Cost of business start-up procedures, female (% of GNI per capita)</t>
  </si>
  <si>
    <t>IC.REG.COST.PC.FE.ZS</t>
  </si>
  <si>
    <t>Firms that do not report all sales for tax purposes (% of firms)</t>
  </si>
  <si>
    <t>IC.FRM.INFM.ZS</t>
  </si>
  <si>
    <t>Firms experiencing electrical outages (% of firms)</t>
  </si>
  <si>
    <t>IC.ELC.OUTG.ZS</t>
  </si>
  <si>
    <t>Human capital index (HCI), male, lower bound (scale 0-1)</t>
  </si>
  <si>
    <t>HD.HCI.OVRL.LB.MA</t>
  </si>
  <si>
    <t>Goods and services expense (current LCU)</t>
  </si>
  <si>
    <t>GC.XPN.GSRV.CN</t>
  </si>
  <si>
    <t>Taxes on goods and services (current LCU)</t>
  </si>
  <si>
    <t>GC.TAX.GSRV.CN</t>
  </si>
  <si>
    <t>Central government debt, total (current LCU)</t>
  </si>
  <si>
    <t>GC.DOD.TOTL.CN</t>
  </si>
  <si>
    <t>Claims on central government, etc. (% GDP)</t>
  </si>
  <si>
    <t>FS.AST.CGOV.GD.ZS</t>
  </si>
  <si>
    <t>Net domestic credit (current LCU)</t>
  </si>
  <si>
    <t>FM.AST.DOMS.CN</t>
  </si>
  <si>
    <t>Marine protected areas (% of territorial waters)</t>
  </si>
  <si>
    <t>ER.MRN.PTMR.ZS</t>
  </si>
  <si>
    <t>Population in urban agglomerations of more than 1 million (% of total population)</t>
  </si>
  <si>
    <t>EN.URB.MCTY.TL.ZS</t>
  </si>
  <si>
    <t>CO2 emissions from residential buildings and commercial and public services (% of total fuel combustion)</t>
  </si>
  <si>
    <t>EN.CO2.BLDG.ZS</t>
  </si>
  <si>
    <t>Agricultural nitrous oxide emissions (% of total)</t>
  </si>
  <si>
    <t>EN.ATM.NOXE.AG.ZS</t>
  </si>
  <si>
    <t>CO2 emissions (kg per PPP $ of GDP)</t>
  </si>
  <si>
    <t>EN.ATM.CO2E.PP.GD</t>
  </si>
  <si>
    <t>GDP per unit of energy use (constant 2017 PPP $ per kg of oil equivalent)</t>
  </si>
  <si>
    <t>EG.GDP.PUSE.KO.PP.KD</t>
  </si>
  <si>
    <t>Energy intensity level of primary energy (MJ/$2011 PPP GDP)</t>
  </si>
  <si>
    <t>EG.EGY.PRIM.PP.KD</t>
  </si>
  <si>
    <t>Net ODA received (% of GNI)</t>
  </si>
  <si>
    <t>DT.ODA.ODAT.GN.ZS</t>
  </si>
  <si>
    <t>Net official flows from UN agencies, UNECE (current US$)</t>
  </si>
  <si>
    <t>DT.NFL.UNEC.CD</t>
  </si>
  <si>
    <t>Net financial flows, others (NFL, current US$)</t>
  </si>
  <si>
    <t>DT.NFL.MOTH.CD</t>
  </si>
  <si>
    <t>IBRD loans and IDA credits (DOD, current US$)</t>
  </si>
  <si>
    <t>DT.DOD.MWBG.CD</t>
  </si>
  <si>
    <t>Net ODA provided to the least developed countries (% of GNI)</t>
  </si>
  <si>
    <t>DC.ODA.TLDC.GN.ZS</t>
  </si>
  <si>
    <t>Net bilateral aid flows from DAC donors, Iceland (current US$)</t>
  </si>
  <si>
    <t>DC.DAC.ISLL.CD</t>
  </si>
  <si>
    <t>Net bilateral aid flows from DAC donors, Australia (current US$)</t>
  </si>
  <si>
    <t>DC.DAC.AUSL.CD</t>
  </si>
  <si>
    <t>Transport services (% of service exports, BoP)</t>
  </si>
  <si>
    <t>BX.GSR.TRAN.ZS</t>
  </si>
  <si>
    <t>Portfolio investment, net (BoP, current US$)</t>
  </si>
  <si>
    <t>BN.KLT.PTXL.CD</t>
  </si>
  <si>
    <t>Charges for the use of intellectual property, payments (BoP, current US$)</t>
  </si>
  <si>
    <t>BM.GSR.ROYL.CD</t>
  </si>
  <si>
    <t>Rural land area (sq. km)</t>
  </si>
  <si>
    <t>AG.LND.TOTL.RU.K2</t>
  </si>
  <si>
    <t>Agricultural land (% of land area)</t>
  </si>
  <si>
    <t>AG.LND.AGRI.ZS</t>
  </si>
  <si>
    <t>Statistical performance indicators (SPI): Pillar 5 data infrastructure score (scale 0-100)</t>
  </si>
  <si>
    <t>IQ.SPI.PIL5</t>
  </si>
  <si>
    <t>CPIA social protection rating (1=low to 6=high)</t>
  </si>
  <si>
    <t>IQ.CPA.PROT.XQ</t>
  </si>
  <si>
    <t>Trademark applications, resident, by count</t>
  </si>
  <si>
    <t>IP.TMK.RSCT</t>
  </si>
  <si>
    <t>Investment in energy with private participation (current US$)</t>
  </si>
  <si>
    <t>IE.PPI.ENGY.CD</t>
  </si>
  <si>
    <t>Time required to start a business (days)</t>
  </si>
  <si>
    <t>IC.REG.DURS</t>
  </si>
  <si>
    <t>Firms that spend on R&amp;D (% of firms)</t>
  </si>
  <si>
    <t>IC.FRM.RSDV.ZS</t>
  </si>
  <si>
    <t>Cost to export, documentary compliance (US$)</t>
  </si>
  <si>
    <t>IC.EXP.CSDC.CD</t>
  </si>
  <si>
    <t>Human capital index (HCI), female, upper bound (scale 0-1)</t>
  </si>
  <si>
    <t>HD.HCI.OVRL.UB.FE</t>
  </si>
  <si>
    <t>Interest payments (% of revenue)</t>
  </si>
  <si>
    <t>GC.XPN.INTP.RV.ZS</t>
  </si>
  <si>
    <t>Customs and other import duties (current LCU)</t>
  </si>
  <si>
    <t>GC.TAX.IMPT.CN</t>
  </si>
  <si>
    <t>Net incurrence of liabilities, total (% of GDP)</t>
  </si>
  <si>
    <t>GC.LBL.TOTL.GD.ZS</t>
  </si>
  <si>
    <t>Domestic credit to private sector (% of GDP)</t>
  </si>
  <si>
    <t>FS.AST.PRVT.GD.ZS</t>
  </si>
  <si>
    <t>Claims on private sector (annual growth as % of broad money)</t>
  </si>
  <si>
    <t>FM.AST.PRVT.ZG.M3</t>
  </si>
  <si>
    <t>Automated teller machines (ATMs) (per 100,000 adults)</t>
  </si>
  <si>
    <t>FB.ATM.TOTL.P5</t>
  </si>
  <si>
    <t>Aquaculture production (metric tons)</t>
  </si>
  <si>
    <t>ER.FSH.AQUA.MT</t>
  </si>
  <si>
    <t>CO2 emissions from other sectors, excluding residential buildings and commercial and public services (% of total fuel combustion)</t>
  </si>
  <si>
    <t>EN.CO2.OTHX.ZS</t>
  </si>
  <si>
    <t>Nitrous oxide emissions (thousand metric tons of CO2 equivalent)</t>
  </si>
  <si>
    <t>EN.ATM.NOXE.KT.CE</t>
  </si>
  <si>
    <t>CO2 emissions from solid fuel consumption (% of total)</t>
  </si>
  <si>
    <t>EN.ATM.CO2E.SF.ZS</t>
  </si>
  <si>
    <t>Fossil fuel energy consumption (% of total)</t>
  </si>
  <si>
    <t>EG.USE.COMM.FO.ZS</t>
  </si>
  <si>
    <t>Access to electricity (% of population)</t>
  </si>
  <si>
    <t>EG.ELC.ACCS.ZS</t>
  </si>
  <si>
    <t>Net ODA received per capita (current US$)</t>
  </si>
  <si>
    <t>DT.ODA.ODAT.PC.ZS</t>
  </si>
  <si>
    <t>Net official flows from UN agencies, UNIDIR (current US$)</t>
  </si>
  <si>
    <t>DT.NFL.UNID.CD</t>
  </si>
  <si>
    <t>PPG, bonds (NFL, current US$)</t>
  </si>
  <si>
    <t>DT.NFL.PBND.CD</t>
  </si>
  <si>
    <t>Present value of external debt (% of GNI)</t>
  </si>
  <si>
    <t>DT.DOD.PVLX.GN.ZS</t>
  </si>
  <si>
    <t>Net ODA provided, total (constant 2015 US$)</t>
  </si>
  <si>
    <t>DC.ODA.TOTL.KD</t>
  </si>
  <si>
    <t>Net bilateral aid flows from DAC donors, Korea, Rep. (current US$)</t>
  </si>
  <si>
    <t>DC.DAC.KORL.CD</t>
  </si>
  <si>
    <t>Net bilateral aid flows from DAC donors, Canada (current US$)</t>
  </si>
  <si>
    <t>DC.DAC.CANL.CD</t>
  </si>
  <si>
    <t>Foreign direct investment, net inflows (% of GDP)</t>
  </si>
  <si>
    <t>BX.KLT.DINV.WD.GD.ZS</t>
  </si>
  <si>
    <t>Net capital account (BoP, current US$)</t>
  </si>
  <si>
    <t>BN.TRF.KOGT.CD</t>
  </si>
  <si>
    <t>Travel services (% of service imports, BoP)</t>
  </si>
  <si>
    <t>BM.GSR.TRVL.ZS</t>
  </si>
  <si>
    <t>Cereal production (metric tons)</t>
  </si>
  <si>
    <t>AG.PRD.CREL.MT</t>
  </si>
  <si>
    <t>Arable land (% of land area)</t>
  </si>
  <si>
    <t>AG.LND.ARBL.ZS</t>
  </si>
  <si>
    <t>Statistical performance indicators (SPI): Pillar 3 data products score  (scale 0-100)</t>
  </si>
  <si>
    <t>IQ.SPI.PIL3</t>
  </si>
  <si>
    <t>CPIA equity of public resource use rating (1=low to 6=high)</t>
  </si>
  <si>
    <t>IQ.CPA.PRES.XQ</t>
  </si>
  <si>
    <t>Trademark applications, direct nonresident</t>
  </si>
  <si>
    <t>IP.TMK.NRES</t>
  </si>
  <si>
    <t>Time required to build a warehouse (days)</t>
  </si>
  <si>
    <t>IC.WRH.DURS</t>
  </si>
  <si>
    <t>Cost of business start-up procedures, male (% of GNI per capita)</t>
  </si>
  <si>
    <t>IC.REG.COST.PC.MA.ZS</t>
  </si>
  <si>
    <t>Firms visited or required meetings with tax officials (% of firms)</t>
  </si>
  <si>
    <t>IC.FRM.METG.ZS</t>
  </si>
  <si>
    <t>Time required to get electricity (days)</t>
  </si>
  <si>
    <t>IC.ELC.TIME</t>
  </si>
  <si>
    <t>Human capital index (HCI), male (scale 0-1)</t>
  </si>
  <si>
    <t>HD.HCI.OVRL.MA</t>
  </si>
  <si>
    <t>Goods and services expense (% of expense)</t>
  </si>
  <si>
    <t>GC.XPN.GSRV.ZS</t>
  </si>
  <si>
    <t>Taxes on goods and services (% of revenue)</t>
  </si>
  <si>
    <t>GC.TAX.GSRV.RV.ZS</t>
  </si>
  <si>
    <t>Central government debt, total (% of GDP)</t>
  </si>
  <si>
    <t>GC.DOD.TOTL.GD.ZS</t>
  </si>
  <si>
    <t>Claims on other sectors of the domestic economy (% of GDP)</t>
  </si>
  <si>
    <t>FS.AST.DOMO.GD.ZS</t>
  </si>
  <si>
    <t>Net foreign assets (current LCU)</t>
  </si>
  <si>
    <t>FM.AST.NFRG.CN</t>
  </si>
  <si>
    <t>Terrestrial and marine protected areas (% of total territorial area)</t>
  </si>
  <si>
    <t>ER.PTD.TOTL.ZS</t>
  </si>
  <si>
    <t>Pump price for diesel fuel (US$ per liter)</t>
  </si>
  <si>
    <t>EP.PMP.DESL.CD</t>
  </si>
  <si>
    <t>CO2 emissions from electricity and heat production, total (% of total fuel combustion)</t>
  </si>
  <si>
    <t>EN.CO2.ETOT.ZS</t>
  </si>
  <si>
    <t>Nitrous oxide emissions in energy sector (thousand metric tons of CO2 equivalent)</t>
  </si>
  <si>
    <t>EN.ATM.NOXE.EG.KT.CE</t>
  </si>
  <si>
    <t>CO2 emissions (kg per 2017 PPP $ of GDP)</t>
  </si>
  <si>
    <t>EN.ATM.CO2E.PP.GD.KD</t>
  </si>
  <si>
    <t>Energy imports, net (% of energy use)</t>
  </si>
  <si>
    <t>EG.IMP.CONS.ZS</t>
  </si>
  <si>
    <t>Access to electricity, rural (% of rural population)</t>
  </si>
  <si>
    <t>EG.ELC.ACCS.RU.ZS</t>
  </si>
  <si>
    <t>Net official development assistance received (constant 2018 US$)</t>
  </si>
  <si>
    <t>DT.ODA.ODAT.KD</t>
  </si>
  <si>
    <t>Net official flows from UN agencies, UNEP (current US$)</t>
  </si>
  <si>
    <t>DT.NFL.UNEP.CD</t>
  </si>
  <si>
    <t>IFC, private nonguaranteed (NFL, current US$)</t>
  </si>
  <si>
    <t>DT.NFL.NIFC.CD</t>
  </si>
  <si>
    <t>Present value of external debt (current US$)</t>
  </si>
  <si>
    <t>DT.DOD.PVLX.CD</t>
  </si>
  <si>
    <t>Net ODA provided, total (current US$)</t>
  </si>
  <si>
    <t>DC.ODA.TOTL.CD</t>
  </si>
  <si>
    <t>Net bilateral aid flows from DAC donors, Italy (current US$)</t>
  </si>
  <si>
    <t>DC.DAC.ITAL.CD</t>
  </si>
  <si>
    <t>Net bilateral aid flows from DAC donors, Austria (current US$)</t>
  </si>
  <si>
    <t>DC.DAC.AUTL.CD</t>
  </si>
  <si>
    <t>Travel services (% of service exports, BoP)</t>
  </si>
  <si>
    <t>BX.GSR.TRVL.ZS</t>
  </si>
  <si>
    <t>Reserves and related items (BoP, current US$)</t>
  </si>
  <si>
    <t>BN.RES.INCL.CD</t>
  </si>
  <si>
    <t>Imports of goods, services and primary income (BoP, current US$)</t>
  </si>
  <si>
    <t>BM.GSR.TOTL.CD</t>
  </si>
  <si>
    <t>Urban land area (sq. km)</t>
  </si>
  <si>
    <t>AG.LND.TOTL.UR.K2</t>
  </si>
  <si>
    <t>Arable land (hectares)</t>
  </si>
  <si>
    <t>AG.LND.ARBL.HA</t>
  </si>
  <si>
    <t>Air transport, freight (million ton-km)</t>
  </si>
  <si>
    <t>IS.AIR.GOOD.MT.K1</t>
  </si>
  <si>
    <t>CPIA efficiency of revenue mobilization rating (1=low to 6=high)</t>
  </si>
  <si>
    <t>IQ.CPA.REVN.XQ</t>
  </si>
  <si>
    <t>CPIA business regulatory environment rating (1=low to 6=high)</t>
  </si>
  <si>
    <t>IQ.CPA.BREG.XQ</t>
  </si>
  <si>
    <t>Investment in transport with private participation (current US$)</t>
  </si>
  <si>
    <t>IE.PPI.TRAN.CD</t>
  </si>
  <si>
    <t>Time required to start a business, male (days)</t>
  </si>
  <si>
    <t>IC.REG.DURS.MA</t>
  </si>
  <si>
    <t>Firms offering formal training (% of firms)</t>
  </si>
  <si>
    <t>IC.FRM.TRNG.ZS</t>
  </si>
  <si>
    <t>Time to export, documentary compliance (hours)</t>
  </si>
  <si>
    <t>IC.EXP.TMDC</t>
  </si>
  <si>
    <t>Ease of doing business score (0 = lowest performance to 100 = best performance)</t>
  </si>
  <si>
    <t>IC.BUS.DFRN.XQ</t>
  </si>
  <si>
    <t>Other expense (current LCU)</t>
  </si>
  <si>
    <t>GC.XPN.OTHR.CN</t>
  </si>
  <si>
    <t>Taxes on international trade (current LCU)</t>
  </si>
  <si>
    <t>GC.TAX.INTT.CN</t>
  </si>
  <si>
    <t>Net investment in nonfinancial assets (% of GDP)</t>
  </si>
  <si>
    <t>GC.NFN.TOTL.GD.ZS</t>
  </si>
  <si>
    <t>Account ownership at a financial institution or with a mobile-money-service provider, richest 60% (% of population ages 15+)</t>
  </si>
  <si>
    <t>FX.OWN.TOTL.60.ZS</t>
  </si>
  <si>
    <t>Broad money (% of GDP)</t>
  </si>
  <si>
    <t>FM.LBL.BMNY.GD.ZS</t>
  </si>
  <si>
    <t>Commercial bank branches (per 100,000 adults)</t>
  </si>
  <si>
    <t>FB.CBK.BRCH.P5</t>
  </si>
  <si>
    <t>Total fisheries production (metric tons)</t>
  </si>
  <si>
    <t>ER.FSH.PROD.MT</t>
  </si>
  <si>
    <t>Fish species, threatened</t>
  </si>
  <si>
    <t>EN.FSH.THRD.NO</t>
  </si>
  <si>
    <t>PFC gas emissions (thousand metric tons of CO2 equivalent)</t>
  </si>
  <si>
    <t>EN.ATM.PFCG.KT.CE</t>
  </si>
  <si>
    <t>Other greenhouse gas emissions (% change from 1990)</t>
  </si>
  <si>
    <t>EN.ATM.GHGO.ZG</t>
  </si>
  <si>
    <t>Combustible renewables and waste (% of total energy)</t>
  </si>
  <si>
    <t>EG.USE.CRNW.ZS</t>
  </si>
  <si>
    <t>Electricity production from oil, gas and coal sources (% of total)</t>
  </si>
  <si>
    <t>EG.ELC.FOSL.ZS</t>
  </si>
  <si>
    <t>Debt service on external debt, total (TDS, current US$)</t>
  </si>
  <si>
    <t>DT.TDS.DECT.CD</t>
  </si>
  <si>
    <t>Net official flows from UN agencies, UNRWA (current US$)</t>
  </si>
  <si>
    <t>DT.NFL.UNRW.CD</t>
  </si>
  <si>
    <t>Commercial banks and other lending (PPG + PNG) (NFL, current US$)</t>
  </si>
  <si>
    <t>DT.NFL.PCBO.CD</t>
  </si>
  <si>
    <t>Portfolio investment, bonds (PPG + PNG) (NFL, current US$)</t>
  </si>
  <si>
    <t>DT.NFL.BOND.CD</t>
  </si>
  <si>
    <t>External debt stocks (% of GNI)</t>
  </si>
  <si>
    <t>DT.DOD.DECT.GN.ZS</t>
  </si>
  <si>
    <t>Net bilateral aid flows from DAC donors, Netherlands (current US$)</t>
  </si>
  <si>
    <t>DC.DAC.NLDL.CD</t>
  </si>
  <si>
    <t>Net bilateral aid flows from DAC donors, Switzerland (current US$)</t>
  </si>
  <si>
    <t>DC.DAC.CHEL.CD</t>
  </si>
  <si>
    <t>Secondary income receipts (BoP, current US$)</t>
  </si>
  <si>
    <t>BX.TRF.CURR.CD</t>
  </si>
  <si>
    <t>Technical cooperation grants (BoP, current US$)</t>
  </si>
  <si>
    <t>BX.GRT.TECH.CD.WD</t>
  </si>
  <si>
    <t>Foreign direct investment, net outflows (% of GDP)</t>
  </si>
  <si>
    <t>BM.KLT.DINV.WD.GD.ZS</t>
  </si>
  <si>
    <t>Food production index (2014-2016 = 100)</t>
  </si>
  <si>
    <t>AG.PRD.FOOD.XD</t>
  </si>
  <si>
    <t>Permanent cropland (% of land area)</t>
  </si>
  <si>
    <t>AG.LND.CROP.ZS</t>
  </si>
  <si>
    <t>TPCAU</t>
  </si>
  <si>
    <t>TPCAR</t>
  </si>
  <si>
    <t>TPCAL</t>
  </si>
  <si>
    <t>TPBUU</t>
  </si>
  <si>
    <t>TPBUR</t>
  </si>
  <si>
    <t>TPBUL</t>
  </si>
  <si>
    <t>TPRAU</t>
  </si>
  <si>
    <t>TPRAR</t>
  </si>
  <si>
    <t>TPRAL</t>
  </si>
  <si>
    <t>TPRMU</t>
  </si>
  <si>
    <t>TPAN</t>
  </si>
  <si>
    <t>TPAIS</t>
  </si>
  <si>
    <t>TPAIL</t>
  </si>
  <si>
    <t>TPSN</t>
  </si>
  <si>
    <t>TPSI</t>
  </si>
  <si>
    <t>TFTRU</t>
  </si>
  <si>
    <t>TFTRR</t>
  </si>
  <si>
    <t>TFVAU</t>
  </si>
  <si>
    <t>TFVAR</t>
  </si>
  <si>
    <t>TFRAN</t>
  </si>
  <si>
    <t>TFRAT</t>
  </si>
  <si>
    <t>TFRAI</t>
  </si>
  <si>
    <t>TFAIL</t>
  </si>
  <si>
    <t>TFSN</t>
  </si>
  <si>
    <t>TFSI</t>
  </si>
  <si>
    <t>Non-oil industry</t>
  </si>
  <si>
    <t>RHUDB</t>
  </si>
  <si>
    <t>RHRDB</t>
  </si>
  <si>
    <t>RHUMB</t>
  </si>
  <si>
    <t>RHRMB</t>
  </si>
  <si>
    <t>RCUDB</t>
  </si>
  <si>
    <t>RCRDB</t>
  </si>
  <si>
    <t>RCUMB</t>
  </si>
  <si>
    <t>RCRMB</t>
  </si>
  <si>
    <t>RWDEM</t>
  </si>
  <si>
    <t>RADEM</t>
  </si>
  <si>
    <t>RFDEM</t>
  </si>
  <si>
    <t>ISDPH</t>
  </si>
  <si>
    <t>ISDCO</t>
  </si>
  <si>
    <t>ISDSH</t>
  </si>
  <si>
    <t>ISDLA</t>
  </si>
  <si>
    <t>ISDEM</t>
  </si>
  <si>
    <t>ISDTF</t>
  </si>
  <si>
    <t>ISDFL</t>
  </si>
  <si>
    <t>ICDPH</t>
  </si>
  <si>
    <t>ICDCO</t>
  </si>
  <si>
    <t>ICDSH</t>
  </si>
  <si>
    <t>ICDLA</t>
  </si>
  <si>
    <t>ICDEM</t>
  </si>
  <si>
    <t>ICDTF</t>
  </si>
  <si>
    <t>ICDFL</t>
  </si>
  <si>
    <t>IADPH</t>
  </si>
  <si>
    <t>IADCO</t>
  </si>
  <si>
    <t>IADSH</t>
  </si>
  <si>
    <t>IADLA</t>
  </si>
  <si>
    <t>IADEM</t>
  </si>
  <si>
    <t>IADTF</t>
  </si>
  <si>
    <t>IADFL</t>
  </si>
  <si>
    <t>IGDPH</t>
  </si>
  <si>
    <t>IGDCO</t>
  </si>
  <si>
    <t>IGDSH</t>
  </si>
  <si>
    <t>IGDLA</t>
  </si>
  <si>
    <t>IGDEM</t>
  </si>
  <si>
    <t>IGDTF</t>
  </si>
  <si>
    <t>IGDFL</t>
  </si>
  <si>
    <t>ITDPH</t>
  </si>
  <si>
    <t>ITDCO</t>
  </si>
  <si>
    <t>ITDSH</t>
  </si>
  <si>
    <t>ITDLA</t>
  </si>
  <si>
    <t>ITDEM</t>
  </si>
  <si>
    <t>ITDTF</t>
  </si>
  <si>
    <t>ITDFL</t>
  </si>
  <si>
    <t>IMDPH</t>
  </si>
  <si>
    <t>IMDCO</t>
  </si>
  <si>
    <t>IMDSH</t>
  </si>
  <si>
    <t>IMDLA</t>
  </si>
  <si>
    <t>IMDEM</t>
  </si>
  <si>
    <t>IMDTF</t>
  </si>
  <si>
    <t>IMDFL</t>
  </si>
  <si>
    <t>IIDPH</t>
  </si>
  <si>
    <t>IIDCO</t>
  </si>
  <si>
    <t>IIDSH</t>
  </si>
  <si>
    <t>IIDLA</t>
  </si>
  <si>
    <t>IIDEM</t>
  </si>
  <si>
    <t>IIDTF</t>
  </si>
  <si>
    <t>IIDFL</t>
  </si>
  <si>
    <t>IFDPH</t>
  </si>
  <si>
    <t>IFDCO</t>
  </si>
  <si>
    <t>IFDSH</t>
  </si>
  <si>
    <t>IFDLA</t>
  </si>
  <si>
    <t>IFDEM</t>
  </si>
  <si>
    <t>IFDTF</t>
  </si>
  <si>
    <t>IFDFL</t>
  </si>
  <si>
    <t>IRDPH</t>
  </si>
  <si>
    <t>IRDCO</t>
  </si>
  <si>
    <t>IRDSH</t>
  </si>
  <si>
    <t>IRDLA</t>
  </si>
  <si>
    <t>IRDEM</t>
  </si>
  <si>
    <t>IRDTF</t>
  </si>
  <si>
    <t>IRDFL</t>
  </si>
  <si>
    <t>IWDPH</t>
  </si>
  <si>
    <t>IWDCO</t>
  </si>
  <si>
    <t>IWDSH</t>
  </si>
  <si>
    <t>IWDLA</t>
  </si>
  <si>
    <t>IWDEM</t>
  </si>
  <si>
    <t>IWDTF</t>
  </si>
  <si>
    <t>IWDFL</t>
  </si>
  <si>
    <t>ILDPH</t>
  </si>
  <si>
    <t>ILDCO</t>
  </si>
  <si>
    <t>ILDSH</t>
  </si>
  <si>
    <t>ILDLA</t>
  </si>
  <si>
    <t>ILDEM</t>
  </si>
  <si>
    <t>ILDTF</t>
  </si>
  <si>
    <t>ILDFL</t>
  </si>
  <si>
    <t>INDPH</t>
  </si>
  <si>
    <t>INDCO</t>
  </si>
  <si>
    <t>INDSH</t>
  </si>
  <si>
    <t>INDLA</t>
  </si>
  <si>
    <t>INDEM</t>
  </si>
  <si>
    <t>INDTF</t>
  </si>
  <si>
    <t>INDFL</t>
  </si>
  <si>
    <t>IODPH</t>
  </si>
  <si>
    <t>IODCO</t>
  </si>
  <si>
    <t>IODSH</t>
  </si>
  <si>
    <t>IODLA</t>
  </si>
  <si>
    <t>IODEM</t>
  </si>
  <si>
    <t>IODTF</t>
  </si>
  <si>
    <t>IODFL</t>
  </si>
  <si>
    <t>CHUDB</t>
  </si>
  <si>
    <t>CHRDB</t>
  </si>
  <si>
    <t>CHUMB</t>
  </si>
  <si>
    <t>CHRMB</t>
  </si>
  <si>
    <t>CCUDB</t>
  </si>
  <si>
    <t>CCRDB</t>
  </si>
  <si>
    <t>CCUMB</t>
  </si>
  <si>
    <t>CCRMB</t>
  </si>
  <si>
    <t>AGDPH</t>
  </si>
  <si>
    <t>AGDCO</t>
  </si>
  <si>
    <t>AGDSH</t>
  </si>
  <si>
    <t>AGDLA</t>
  </si>
  <si>
    <t>AGDEM</t>
  </si>
  <si>
    <t>AGDTF</t>
  </si>
  <si>
    <t>AGDFL</t>
  </si>
  <si>
    <t>DE1</t>
  </si>
  <si>
    <t>DE2</t>
  </si>
  <si>
    <t>DE3</t>
  </si>
  <si>
    <t>For recommended citation please follow this link: https://tntcat.iiasa.ac.at/SspDb/dsd?Action=htmlpage&amp;page=citation</t>
  </si>
  <si>
    <t>© SSP Public Database (Version 2.0) https://tntcat.iiasa.ac.at/SspDb 
 generated: 2022-04-01 12:36:49</t>
  </si>
  <si>
    <t>million</t>
  </si>
  <si>
    <t>DEU</t>
  </si>
  <si>
    <t>World Bank (WDI)</t>
  </si>
  <si>
    <t>History</t>
  </si>
  <si>
    <t>WUP2009</t>
  </si>
  <si>
    <t>WPP2010</t>
  </si>
  <si>
    <t>Unit</t>
  </si>
  <si>
    <t>Variable</t>
  </si>
  <si>
    <t>Region</t>
  </si>
  <si>
    <t>Scenario (History)</t>
  </si>
  <si>
    <t>Model</t>
  </si>
  <si>
    <t>SSP5</t>
  </si>
  <si>
    <t>OECD Env-Growth</t>
  </si>
  <si>
    <t>SSP2</t>
  </si>
  <si>
    <t>SSP1</t>
  </si>
  <si>
    <t>IIASA-WiC POP</t>
  </si>
  <si>
    <t>Notes</t>
  </si>
  <si>
    <t>Scenario</t>
  </si>
  <si>
    <t>GDP</t>
  </si>
  <si>
    <t>© SSP Public Database (Version 2.0) https://tntcat.iiasa.ac.at/SspDb 
 generated: 2022-04-01 12:51:43</t>
  </si>
  <si>
    <t>billion US$2005/yr</t>
  </si>
  <si>
    <t>GDP|PPP</t>
  </si>
  <si>
    <t>Recommended Citation</t>
  </si>
  <si>
    <t>https://www.statista.com/statistics/295519/germany-share-of-economic-sectors-in-gross-domestic-product/</t>
  </si>
  <si>
    <t>Den andel sektoren skal udvides med for at erstatte hullet fra olie-industri</t>
  </si>
  <si>
    <t>Thousand people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</si>
</sst>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9">
    <numFmt numFmtId="41" formatCode="_(* #,##0_);_(* \(#,##0\);_(* &quot;-&quot;_);_(@_)"/>
    <numFmt numFmtId="43" formatCode="_(* #,##0.00_);_(* \(#,##0.00\);_(* &quot;-&quot;??_);_(@_)"/>
    <numFmt numFmtId="164" formatCode="_ * #,##0_ ;_ * \-#,##0_ ;_ * &quot;-&quot;_ ;_ @_ "/>
    <numFmt numFmtId="165" formatCode="_ * #,##0.00_ ;_ * \-#,##0.00_ ;_ * &quot;-&quot;??_ ;_ @_ "/>
    <numFmt numFmtId="166" formatCode="#,##0\ &quot;kr&quot;;[Red]\-#,##0\ &quot;kr&quot;"/>
    <numFmt numFmtId="167" formatCode="_-* #,##0.00\ _k_r_-;\-* #,##0.00\ _k_r_-;_-* &quot;-&quot;??\ _k_r_-;_-@_-"/>
    <numFmt numFmtId="168" formatCode="_-&quot;€&quot;\ * #,##0.00_-;\-&quot;€&quot;\ * #,##0.00_-;_-&quot;€&quot;\ * &quot;-&quot;??_-;_-@_-"/>
    <numFmt numFmtId="169" formatCode="#,##0;\-\ #,##0;_-\ &quot;- &quot;"/>
    <numFmt numFmtId="170" formatCode="_-[$€-2]\ * #,##0.00_-;\-[$€-2]\ * #,##0.00_-;_-[$€-2]\ * &quot;-&quot;??_-"/>
    <numFmt numFmtId="171" formatCode="_([$€]* #,##0.00_);_([$€]* \(#,##0.00\);_([$€]* &quot;-&quot;??_);_(@_)"/>
    <numFmt numFmtId="172" formatCode="0.0"/>
    <numFmt numFmtId="173" formatCode="0.0%"/>
    <numFmt numFmtId="174" formatCode="#,##0;[Red]&quot;-&quot;#,##0"/>
    <numFmt numFmtId="175" formatCode="_-[$€-2]* #,##0.00_-;\-[$€-2]* #,##0.00_-;_-[$€-2]* &quot;-&quot;??_-"/>
    <numFmt numFmtId="176" formatCode="0_ ;\-0\ "/>
    <numFmt numFmtId="177" formatCode="0.0;\-0.0"/>
    <numFmt numFmtId="178" formatCode="\$#,##0\ ;\(\$#,##0\)"/>
    <numFmt numFmtId="179" formatCode="###\ ###\ ###\ ###\ ##0"/>
    <numFmt numFmtId="180" formatCode="0.000"/>
  </numFmts>
  <fonts count="132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8"/>
      <color indexed="81"/>
      <name val="Tahoma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Arial"/>
      <family val="2"/>
    </font>
    <font>
      <sz val="10"/>
      <name val="MS Sans Serif"/>
      <family val="2"/>
    </font>
    <font>
      <sz val="10"/>
      <name val="Arial"/>
      <family val="2"/>
      <charset val="204"/>
    </font>
    <font>
      <sz val="9"/>
      <color indexed="8"/>
      <name val="Times New Roman"/>
      <family val="1"/>
    </font>
    <font>
      <sz val="10"/>
      <name val="Helv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Courier"/>
      <family val="3"/>
    </font>
    <font>
      <sz val="11"/>
      <color theme="1"/>
      <name val="Calibri"/>
      <family val="2"/>
      <scheme val="minor"/>
    </font>
    <font>
      <sz val="10"/>
      <color rgb="FF9C0006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theme="1"/>
      <name val="Calibri"/>
      <family val="2"/>
      <scheme val="minor"/>
    </font>
    <font>
      <sz val="10"/>
      <name val="Calibri"/>
      <family val="2"/>
    </font>
    <font>
      <sz val="8"/>
      <name val="Arial"/>
      <family val="2"/>
    </font>
    <font>
      <sz val="9"/>
      <name val="Geneva"/>
      <family val="2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b/>
      <sz val="11"/>
      <color indexed="63"/>
      <name val="Calibri"/>
      <family val="2"/>
      <charset val="238"/>
    </font>
    <font>
      <b/>
      <sz val="11"/>
      <color indexed="52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7"/>
      <name val="Calibri"/>
      <family val="2"/>
      <charset val="238"/>
    </font>
    <font>
      <sz val="11"/>
      <color indexed="20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52"/>
      <name val="Calibri"/>
      <family val="2"/>
      <charset val="238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0"/>
      <name val="Verdana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u/>
      <sz val="8"/>
      <color indexed="12"/>
      <name val="Arial"/>
      <family val="2"/>
    </font>
    <font>
      <b/>
      <sz val="18"/>
      <color indexed="62"/>
      <name val="Cambria"/>
      <family val="2"/>
    </font>
    <font>
      <u/>
      <sz val="11"/>
      <color theme="10"/>
      <name val="Calibri"/>
      <family val="2"/>
      <scheme val="minor"/>
    </font>
    <font>
      <sz val="9"/>
      <color theme="1"/>
      <name val="Arial"/>
      <family val="2"/>
    </font>
    <font>
      <sz val="11"/>
      <name val="Calibri"/>
      <family val="2"/>
    </font>
    <font>
      <sz val="18"/>
      <color theme="3"/>
      <name val="Cambria"/>
      <family val="2"/>
      <scheme val="maj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b/>
      <sz val="16"/>
      <color theme="0"/>
      <name val="Calibri"/>
      <family val="2"/>
      <scheme val="minor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name val="Calibri"/>
      <family val="2"/>
    </font>
    <font>
      <sz val="10"/>
      <color rgb="FFFF0000"/>
      <name val="Calibri"/>
      <family val="2"/>
    </font>
    <font>
      <i/>
      <sz val="10"/>
      <name val="Calibri"/>
      <family val="2"/>
    </font>
    <font>
      <b/>
      <sz val="12"/>
      <name val="Arial"/>
      <family val="2"/>
    </font>
    <font>
      <sz val="11"/>
      <name val="Arial"/>
      <family val="2"/>
    </font>
    <font>
      <sz val="10"/>
      <color rgb="FF008FBC"/>
      <name val="Calibri"/>
      <family val="2"/>
    </font>
    <font>
      <sz val="10"/>
      <color indexed="23"/>
      <name val="Calibri"/>
      <family val="2"/>
    </font>
    <font>
      <b/>
      <sz val="16"/>
      <color theme="0"/>
      <name val="Calibri"/>
      <family val="2"/>
    </font>
    <font>
      <sz val="10"/>
      <color rgb="FF006100"/>
      <name val="Calibri"/>
      <family val="2"/>
    </font>
    <font>
      <u/>
      <sz val="10"/>
      <color theme="10"/>
      <name val="Calibri"/>
      <family val="2"/>
    </font>
    <font>
      <sz val="10"/>
      <color rgb="FF9C6500"/>
      <name val="Calibri"/>
      <family val="2"/>
    </font>
    <font>
      <sz val="8"/>
      <color indexed="9"/>
      <name val="Arial"/>
      <family val="2"/>
    </font>
    <font>
      <sz val="10"/>
      <color theme="1"/>
      <name val="Arial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</font>
    <font>
      <b/>
      <sz val="18"/>
      <color theme="3"/>
      <name val="Cambria"/>
      <family val="2"/>
      <scheme val="major"/>
    </font>
    <font>
      <b/>
      <sz val="12"/>
      <name val="Times New Roman"/>
      <family val="1"/>
    </font>
    <font>
      <sz val="10"/>
      <color indexed="24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sz val="10"/>
      <color indexed="63"/>
      <name val="Arial"/>
      <family val="2"/>
    </font>
    <font>
      <sz val="10"/>
      <name val="Times New Roman"/>
      <family val="1"/>
    </font>
    <font>
      <sz val="11"/>
      <color rgb="FF000000"/>
      <name val="Calibri"/>
      <family val="2"/>
    </font>
    <font>
      <b/>
      <sz val="9"/>
      <color rgb="FFFFFFFF"/>
      <name val="Verdana"/>
      <family val="2"/>
    </font>
    <font>
      <sz val="9"/>
      <color theme="1"/>
      <name val="Verdana"/>
      <family val="2"/>
    </font>
    <font>
      <b/>
      <sz val="9"/>
      <color rgb="FF000000"/>
      <name val="Verdana"/>
      <family val="2"/>
    </font>
    <font>
      <sz val="9"/>
      <color rgb="FFFF0000"/>
      <name val="Verdana"/>
      <family val="2"/>
    </font>
    <font>
      <sz val="11"/>
      <color indexed="8"/>
      <name val="Calibri"/>
      <family val="2"/>
      <scheme val="minor"/>
    </font>
    <font>
      <b/>
      <u/>
      <sz val="14"/>
      <color indexed="12"/>
      <name val="Calibri"/>
      <family val="2"/>
    </font>
    <font>
      <b/>
      <u/>
      <sz val="14"/>
      <color indexed="12"/>
      <name val="Calibri"/>
    </font>
  </fonts>
  <fills count="9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7CE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64C8FF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27"/>
      </patternFill>
    </fill>
    <fill>
      <patternFill patternType="solid">
        <fgColor indexed="47"/>
        <bgColor indexed="47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BED6EE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C6F1FF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9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41"/>
        <bgColor indexed="64"/>
      </patternFill>
    </fill>
    <fill>
      <patternFill patternType="solid">
        <fgColor indexed="40"/>
      </patternFill>
    </fill>
    <fill>
      <patternFill patternType="solid">
        <fgColor rgb="FF1F497D"/>
        <bgColor indexed="64"/>
      </patternFill>
    </fill>
    <fill>
      <patternFill patternType="solid">
        <fgColor rgb="FFC5C2C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EEEEEE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50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rgb="FFFFC000"/>
      </left>
      <right style="thick">
        <color rgb="FFFFC000"/>
      </right>
      <top style="thin">
        <color rgb="FFFFC000"/>
      </top>
      <bottom style="thick">
        <color rgb="FFFFC000"/>
      </bottom>
      <diagonal/>
    </border>
    <border>
      <left style="thick">
        <color theme="0" tint="-0.24994659260841701"/>
      </left>
      <right style="thick">
        <color theme="0" tint="-0.24994659260841701"/>
      </right>
      <top style="medium">
        <color theme="0" tint="-0.24994659260841701"/>
      </top>
      <bottom style="thick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4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ck">
        <color rgb="FF166CED"/>
      </bottom>
      <diagonal/>
    </border>
    <border>
      <left/>
      <right style="medium">
        <color indexed="64"/>
      </right>
      <top/>
      <bottom style="thick">
        <color rgb="FF166CED"/>
      </bottom>
      <diagonal/>
    </border>
  </borders>
  <cellStyleXfs count="52115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4" fontId="25" fillId="20" borderId="1">
      <alignment horizontal="right" vertical="center"/>
    </xf>
    <xf numFmtId="4" fontId="25" fillId="20" borderId="1">
      <alignment horizontal="right" vertical="center"/>
    </xf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17" fillId="0" borderId="3" applyNumberFormat="0" applyFill="0" applyAlignment="0" applyProtection="0"/>
    <xf numFmtId="0" fontId="10" fillId="22" borderId="4" applyNumberFormat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9" borderId="0" applyNumberFormat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27" fillId="0" borderId="5">
      <alignment horizontal="left" vertical="center" wrapText="1" indent="2"/>
    </xf>
    <xf numFmtId="170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4" fontId="27" fillId="0" borderId="0" applyBorder="0">
      <alignment horizontal="right" vertical="center"/>
    </xf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2" fillId="0" borderId="0"/>
    <xf numFmtId="0" fontId="26" fillId="0" borderId="0"/>
    <xf numFmtId="0" fontId="30" fillId="0" borderId="0"/>
    <xf numFmtId="0" fontId="30" fillId="0" borderId="0"/>
    <xf numFmtId="0" fontId="32" fillId="0" borderId="0"/>
    <xf numFmtId="0" fontId="33" fillId="0" borderId="0"/>
    <xf numFmtId="0" fontId="30" fillId="0" borderId="0"/>
    <xf numFmtId="0" fontId="33" fillId="0" borderId="0"/>
    <xf numFmtId="0" fontId="24" fillId="0" borderId="0"/>
    <xf numFmtId="4" fontId="27" fillId="0" borderId="1" applyFill="0" applyBorder="0" applyProtection="0">
      <alignment horizontal="right" vertical="center"/>
    </xf>
    <xf numFmtId="0" fontId="28" fillId="0" borderId="0" applyNumberFormat="0" applyFill="0" applyBorder="0" applyProtection="0">
      <alignment horizontal="left" vertical="center"/>
    </xf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29" fillId="0" borderId="0"/>
    <xf numFmtId="0" fontId="22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19" fillId="21" borderId="10" applyNumberFormat="0" applyAlignment="0" applyProtection="0"/>
    <xf numFmtId="0" fontId="26" fillId="0" borderId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0" borderId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4" fillId="0" borderId="0"/>
    <xf numFmtId="0" fontId="30" fillId="0" borderId="0"/>
    <xf numFmtId="0" fontId="36" fillId="0" borderId="0"/>
    <xf numFmtId="0" fontId="30" fillId="0" borderId="0"/>
    <xf numFmtId="0" fontId="4" fillId="0" borderId="0"/>
    <xf numFmtId="0" fontId="4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40" fillId="2" borderId="0" applyNumberFormat="0" applyBorder="0" applyAlignment="0" applyProtection="0"/>
    <xf numFmtId="0" fontId="40" fillId="3" borderId="0" applyNumberFormat="0" applyBorder="0" applyAlignment="0" applyProtection="0"/>
    <xf numFmtId="0" fontId="40" fillId="4" borderId="0" applyNumberFormat="0" applyBorder="0" applyAlignment="0" applyProtection="0"/>
    <xf numFmtId="0" fontId="40" fillId="5" borderId="0" applyNumberFormat="0" applyBorder="0" applyAlignment="0" applyProtection="0"/>
    <xf numFmtId="0" fontId="40" fillId="6" borderId="0" applyNumberFormat="0" applyBorder="0" applyAlignment="0" applyProtection="0"/>
    <xf numFmtId="0" fontId="40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0" fillId="8" borderId="0" applyNumberFormat="0" applyBorder="0" applyAlignment="0" applyProtection="0"/>
    <xf numFmtId="0" fontId="40" fillId="9" borderId="0" applyNumberFormat="0" applyBorder="0" applyAlignment="0" applyProtection="0"/>
    <xf numFmtId="0" fontId="40" fillId="10" borderId="0" applyNumberFormat="0" applyBorder="0" applyAlignment="0" applyProtection="0"/>
    <xf numFmtId="0" fontId="40" fillId="5" borderId="0" applyNumberFormat="0" applyBorder="0" applyAlignment="0" applyProtection="0"/>
    <xf numFmtId="0" fontId="40" fillId="8" borderId="0" applyNumberFormat="0" applyBorder="0" applyAlignment="0" applyProtection="0"/>
    <xf numFmtId="0" fontId="40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41" fillId="12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7" fillId="16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7" fillId="38" borderId="0" applyNumberFormat="0" applyBorder="0" applyAlignment="0" applyProtection="0"/>
    <xf numFmtId="0" fontId="7" fillId="18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7" fillId="37" borderId="0" applyNumberFormat="0" applyBorder="0" applyAlignment="0" applyProtection="0"/>
    <xf numFmtId="0" fontId="7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14" borderId="0" applyNumberFormat="0" applyBorder="0" applyAlignment="0" applyProtection="0"/>
    <xf numFmtId="0" fontId="1" fillId="40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9" borderId="0" applyNumberFormat="0" applyBorder="0" applyAlignment="0" applyProtection="0"/>
    <xf numFmtId="0" fontId="1" fillId="36" borderId="0" applyNumberFormat="0" applyBorder="0" applyAlignment="0" applyProtection="0"/>
    <xf numFmtId="0" fontId="1" fillId="41" borderId="0" applyNumberFormat="0" applyBorder="0" applyAlignment="0" applyProtection="0"/>
    <xf numFmtId="0" fontId="7" fillId="41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9" borderId="0" applyNumberFormat="0" applyBorder="0" applyAlignment="0" applyProtection="0"/>
    <xf numFmtId="0" fontId="42" fillId="21" borderId="10" applyNumberFormat="0" applyAlignment="0" applyProtection="0"/>
    <xf numFmtId="0" fontId="8" fillId="3" borderId="0" applyNumberFormat="0" applyBorder="0" applyAlignment="0" applyProtection="0"/>
    <xf numFmtId="0" fontId="43" fillId="21" borderId="2" applyNumberFormat="0" applyAlignment="0" applyProtection="0"/>
    <xf numFmtId="4" fontId="28" fillId="0" borderId="13" applyFill="0" applyBorder="0" applyProtection="0">
      <alignment horizontal="right" vertical="center"/>
    </xf>
    <xf numFmtId="0" fontId="57" fillId="0" borderId="0"/>
    <xf numFmtId="0" fontId="58" fillId="0" borderId="0">
      <alignment horizontal="right"/>
    </xf>
    <xf numFmtId="0" fontId="59" fillId="0" borderId="0"/>
    <xf numFmtId="0" fontId="60" fillId="0" borderId="0"/>
    <xf numFmtId="0" fontId="61" fillId="0" borderId="0"/>
    <xf numFmtId="0" fontId="62" fillId="0" borderId="15" applyNumberFormat="0" applyAlignment="0"/>
    <xf numFmtId="0" fontId="63" fillId="0" borderId="0" applyAlignment="0">
      <alignment horizontal="left"/>
    </xf>
    <xf numFmtId="0" fontId="63" fillId="0" borderId="0">
      <alignment horizontal="right"/>
    </xf>
    <xf numFmtId="173" fontId="63" fillId="0" borderId="0">
      <alignment horizontal="right"/>
    </xf>
    <xf numFmtId="172" fontId="64" fillId="0" borderId="0">
      <alignment horizontal="right"/>
    </xf>
    <xf numFmtId="0" fontId="65" fillId="0" borderId="0"/>
    <xf numFmtId="0" fontId="9" fillId="21" borderId="2" applyNumberFormat="0" applyAlignment="0" applyProtection="0"/>
    <xf numFmtId="0" fontId="10" fillId="22" borderId="4" applyNumberFormat="0" applyAlignment="0" applyProtection="0"/>
    <xf numFmtId="0" fontId="44" fillId="7" borderId="2" applyNumberFormat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44" borderId="0" applyNumberFormat="0" applyBorder="0" applyAlignment="0" applyProtection="0"/>
    <xf numFmtId="0" fontId="45" fillId="0" borderId="11" applyNumberFormat="0" applyFill="0" applyAlignment="0" applyProtection="0"/>
    <xf numFmtId="0" fontId="46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47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17" fillId="0" borderId="3" applyNumberFormat="0" applyFill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56" fillId="0" borderId="0"/>
    <xf numFmtId="0" fontId="39" fillId="0" borderId="0"/>
    <xf numFmtId="0" fontId="39" fillId="0" borderId="0"/>
    <xf numFmtId="0" fontId="38" fillId="0" borderId="0"/>
    <xf numFmtId="0" fontId="69" fillId="0" borderId="0"/>
    <xf numFmtId="0" fontId="69" fillId="0" borderId="0"/>
    <xf numFmtId="0" fontId="4" fillId="0" borderId="0"/>
    <xf numFmtId="0" fontId="4" fillId="0" borderId="0"/>
    <xf numFmtId="0" fontId="39" fillId="0" borderId="0"/>
    <xf numFmtId="0" fontId="4" fillId="0" borderId="0"/>
    <xf numFmtId="0" fontId="27" fillId="0" borderId="1" applyNumberFormat="0" applyFill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8" fillId="3" borderId="0" applyNumberFormat="0" applyBorder="0" applyAlignment="0" applyProtection="0"/>
    <xf numFmtId="0" fontId="67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 applyNumberFormat="0" applyFill="0" applyBorder="0" applyAlignment="0" applyProtection="0"/>
    <xf numFmtId="0" fontId="2" fillId="0" borderId="11" applyNumberFormat="0" applyFill="0" applyAlignment="0" applyProtection="0"/>
    <xf numFmtId="174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50" fillId="0" borderId="3" applyNumberFormat="0" applyFill="0" applyAlignment="0" applyProtection="0"/>
    <xf numFmtId="0" fontId="51" fillId="0" borderId="0" applyNumberFormat="0" applyFill="0" applyBorder="0" applyAlignment="0" applyProtection="0"/>
    <xf numFmtId="0" fontId="52" fillId="0" borderId="6" applyNumberFormat="0" applyFill="0" applyAlignment="0" applyProtection="0"/>
    <xf numFmtId="0" fontId="53" fillId="0" borderId="7" applyNumberFormat="0" applyFill="0" applyAlignment="0" applyProtection="0"/>
    <xf numFmtId="0" fontId="54" fillId="0" borderId="8" applyNumberFormat="0" applyFill="0" applyAlignment="0" applyProtection="0"/>
    <xf numFmtId="0" fontId="54" fillId="0" borderId="0" applyNumberFormat="0" applyFill="0" applyBorder="0" applyAlignment="0" applyProtection="0"/>
    <xf numFmtId="0" fontId="55" fillId="22" borderId="4" applyNumberFormat="0" applyAlignment="0" applyProtection="0"/>
    <xf numFmtId="0" fontId="39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30" fillId="0" borderId="0"/>
    <xf numFmtId="9" fontId="4" fillId="0" borderId="0" applyFont="0" applyFill="0" applyBorder="0" applyAlignment="0" applyProtection="0"/>
    <xf numFmtId="0" fontId="4" fillId="0" borderId="0"/>
    <xf numFmtId="0" fontId="79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68" fillId="0" borderId="0" applyNumberForma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8" fillId="0" borderId="0" applyFill="0" applyBorder="0"/>
    <xf numFmtId="0" fontId="26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3" fillId="0" borderId="0"/>
    <xf numFmtId="0" fontId="4" fillId="0" borderId="0"/>
    <xf numFmtId="0" fontId="26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2" fillId="0" borderId="0"/>
    <xf numFmtId="0" fontId="32" fillId="0" borderId="0"/>
    <xf numFmtId="0" fontId="33" fillId="0" borderId="0"/>
    <xf numFmtId="0" fontId="33" fillId="0" borderId="0"/>
    <xf numFmtId="0" fontId="33" fillId="0" borderId="0"/>
    <xf numFmtId="0" fontId="30" fillId="0" borderId="0"/>
    <xf numFmtId="0" fontId="4" fillId="0" borderId="0"/>
    <xf numFmtId="0" fontId="30" fillId="0" borderId="0"/>
    <xf numFmtId="0" fontId="33" fillId="0" borderId="0"/>
    <xf numFmtId="0" fontId="2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0" fontId="1" fillId="0" borderId="0"/>
    <xf numFmtId="0" fontId="1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24" fillId="0" borderId="0"/>
    <xf numFmtId="0" fontId="24" fillId="25" borderId="9" applyNumberFormat="0" applyFont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3" fillId="49" borderId="18" applyNumberFormat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26" fillId="0" borderId="0"/>
    <xf numFmtId="0" fontId="74" fillId="50" borderId="19" applyNumberFormat="0" applyAlignment="0" applyProtection="0"/>
    <xf numFmtId="0" fontId="30" fillId="0" borderId="0"/>
    <xf numFmtId="0" fontId="30" fillId="0" borderId="0"/>
    <xf numFmtId="0" fontId="30" fillId="0" borderId="0"/>
    <xf numFmtId="175" fontId="4" fillId="0" borderId="0"/>
    <xf numFmtId="175" fontId="4" fillId="0" borderId="0"/>
    <xf numFmtId="3" fontId="4" fillId="46" borderId="18" applyFont="0" applyFill="0" applyBorder="0" applyAlignment="0" applyProtection="0"/>
    <xf numFmtId="3" fontId="4" fillId="46" borderId="18" applyFont="0" applyFill="0" applyBorder="0" applyAlignment="0" applyProtection="0"/>
    <xf numFmtId="3" fontId="80" fillId="77" borderId="18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18" applyNumberFormat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81" fillId="78" borderId="0" applyNumberFormat="0" applyBorder="0" applyAlignment="0" applyProtection="0">
      <alignment horizontal="center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82" fillId="79" borderId="0" applyNumberFormat="0" applyAlignment="0" applyProtection="0"/>
    <xf numFmtId="0" fontId="83" fillId="80" borderId="0" applyNumberFormat="0" applyAlignment="0" applyProtection="0"/>
    <xf numFmtId="0" fontId="84" fillId="81" borderId="0" applyNumberFormat="0" applyAlignment="0" applyProtection="0"/>
    <xf numFmtId="176" fontId="85" fillId="45" borderId="0" applyNumberFormat="0" applyFill="0" applyBorder="0" applyAlignment="0">
      <alignment horizont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86" fillId="50" borderId="18" applyNumberFormat="0" applyFill="0" applyBorder="0" applyAlignment="0" applyProtection="0"/>
    <xf numFmtId="0" fontId="87" fillId="50" borderId="18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3" fontId="90" fillId="82" borderId="18" applyBorder="0" applyAlignment="0" applyProtection="0"/>
    <xf numFmtId="0" fontId="91" fillId="0" borderId="0" applyNumberFormat="0" applyFill="0" applyBorder="0" applyAlignment="0" applyProtection="0"/>
    <xf numFmtId="0" fontId="92" fillId="79" borderId="0" applyNumberFormat="0" applyAlignment="0" applyProtection="0"/>
    <xf numFmtId="0" fontId="92" fillId="79" borderId="23" applyNumberFormat="0" applyAlignment="0" applyProtection="0"/>
    <xf numFmtId="0" fontId="84" fillId="81" borderId="24" applyNumberFormat="0" applyAlignment="0" applyProtection="0"/>
    <xf numFmtId="3" fontId="86" fillId="46" borderId="18" applyBorder="0" applyAlignment="0" applyProtection="0">
      <alignment horizontal="center" vertical="center"/>
    </xf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56" borderId="0" applyNumberFormat="0" applyBorder="0" applyAlignment="0" applyProtection="0"/>
    <xf numFmtId="0" fontId="78" fillId="60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2" borderId="0" applyNumberFormat="0" applyBorder="0" applyAlignment="0" applyProtection="0"/>
    <xf numFmtId="0" fontId="78" fillId="76" borderId="0" applyNumberFormat="0" applyBorder="0" applyAlignment="0" applyProtection="0"/>
    <xf numFmtId="0" fontId="9" fillId="21" borderId="2" applyNumberFormat="0" applyAlignment="0" applyProtection="0"/>
    <xf numFmtId="165" fontId="4" fillId="0" borderId="0" applyFont="0" applyFill="0" applyBorder="0" applyAlignment="0" applyProtection="0"/>
    <xf numFmtId="0" fontId="93" fillId="47" borderId="0" applyNumberFormat="0" applyBorder="0" applyAlignment="0" applyProtection="0"/>
    <xf numFmtId="0" fontId="94" fillId="0" borderId="0" applyNumberForma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26" fillId="0" borderId="0" applyFont="0" applyFill="0" applyBorder="0" applyAlignment="0" applyProtection="0"/>
    <xf numFmtId="0" fontId="76" fillId="51" borderId="20" applyNumberFormat="0" applyAlignment="0" applyProtection="0"/>
    <xf numFmtId="0" fontId="78" fillId="53" borderId="0" applyNumberFormat="0" applyBorder="0" applyAlignment="0" applyProtection="0"/>
    <xf numFmtId="0" fontId="78" fillId="57" borderId="0" applyNumberFormat="0" applyBorder="0" applyAlignment="0" applyProtection="0"/>
    <xf numFmtId="0" fontId="78" fillId="61" borderId="0" applyNumberFormat="0" applyBorder="0" applyAlignment="0" applyProtection="0"/>
    <xf numFmtId="0" fontId="78" fillId="65" borderId="0" applyNumberFormat="0" applyBorder="0" applyAlignment="0" applyProtection="0"/>
    <xf numFmtId="0" fontId="78" fillId="69" borderId="0" applyNumberFormat="0" applyBorder="0" applyAlignment="0" applyProtection="0"/>
    <xf numFmtId="0" fontId="78" fillId="73" borderId="0" applyNumberFormat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95" fillId="48" borderId="0" applyNumberFormat="0" applyBorder="0" applyAlignment="0" applyProtection="0"/>
    <xf numFmtId="0" fontId="30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4" fillId="0" borderId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4" fillId="50" borderId="19" applyNumberFormat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0" fontId="18" fillId="23" borderId="0" applyNumberFormat="0" applyBorder="0" applyAlignment="0" applyProtection="0"/>
    <xf numFmtId="170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3" fontId="80" fillId="77" borderId="18" applyNumberFormat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26" fillId="0" borderId="0"/>
    <xf numFmtId="0" fontId="38" fillId="0" borderId="0" applyFill="0" applyBorder="0"/>
    <xf numFmtId="0" fontId="26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6" fillId="7" borderId="2" applyNumberFormat="0" applyAlignment="0" applyProtection="0"/>
    <xf numFmtId="165" fontId="30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4" fillId="50" borderId="19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3" fillId="49" borderId="18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30" fillId="0" borderId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3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2" fillId="28" borderId="0" applyNumberFormat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24" fillId="0" borderId="0"/>
    <xf numFmtId="0" fontId="30" fillId="0" borderId="0"/>
    <xf numFmtId="0" fontId="30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4" fillId="0" borderId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9" fillId="21" borderId="10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30" fillId="0" borderId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24" fillId="25" borderId="9" applyNumberFormat="0" applyFon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33" fillId="0" borderId="0"/>
    <xf numFmtId="168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8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8" fontId="24" fillId="0" borderId="0" applyFont="0" applyFill="0" applyBorder="0" applyAlignment="0" applyProtection="0"/>
    <xf numFmtId="0" fontId="19" fillId="21" borderId="10" applyNumberForma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25" borderId="9" applyNumberFormat="0" applyFon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25" borderId="9" applyNumberFormat="0" applyFon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3" fontId="81" fillId="46" borderId="0"/>
    <xf numFmtId="169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25" borderId="9" applyNumberFormat="0" applyFon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9" fillId="21" borderId="10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" fillId="0" borderId="11" applyNumberFormat="0" applyFill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9" fillId="21" borderId="2" applyNumberFormat="0" applyAlignment="0" applyProtection="0"/>
    <xf numFmtId="0" fontId="9" fillId="21" borderId="2" applyNumberFormat="0" applyAlignment="0" applyProtection="0"/>
    <xf numFmtId="0" fontId="15" fillId="0" borderId="8" applyNumberFormat="0" applyFill="0" applyAlignment="0" applyProtection="0"/>
    <xf numFmtId="4" fontId="27" fillId="0" borderId="1" applyFill="0" applyBorder="0" applyProtection="0">
      <alignment horizontal="right" vertical="center"/>
    </xf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9" fillId="21" borderId="2" applyNumberFormat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6" fillId="7" borderId="2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1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8" fillId="0" borderId="0" applyFill="0" applyBorder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25" borderId="9" applyNumberFormat="0" applyFon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30" fillId="0" borderId="0"/>
    <xf numFmtId="0" fontId="30" fillId="0" borderId="0"/>
    <xf numFmtId="0" fontId="4" fillId="25" borderId="9" applyNumberFormat="0" applyFont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4" fillId="25" borderId="9" applyNumberFormat="0" applyFont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0" fontId="4" fillId="25" borderId="9" applyNumberFormat="0" applyFont="0" applyAlignment="0" applyProtection="0"/>
    <xf numFmtId="165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8" fillId="3" borderId="0" applyNumberFormat="0" applyBorder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0" fontId="37" fillId="46" borderId="2" applyNumberFormat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4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98" fillId="0" borderId="0" applyNumberFormat="0" applyFill="0" applyBorder="0" applyAlignment="0" applyProtection="0">
      <alignment vertical="top"/>
      <protection locked="0"/>
    </xf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165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99" fillId="0" borderId="0" applyNumberFormat="0" applyFill="0" applyBorder="0" applyAlignment="0" applyProtection="0">
      <alignment vertical="top"/>
      <protection locked="0"/>
    </xf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6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0" fillId="0" borderId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3" fillId="0" borderId="0"/>
    <xf numFmtId="0" fontId="4" fillId="0" borderId="0"/>
    <xf numFmtId="0" fontId="26" fillId="0" borderId="0"/>
    <xf numFmtId="9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2"/>
    </xf>
    <xf numFmtId="4" fontId="27" fillId="85" borderId="1">
      <alignment horizontal="right" vertical="center"/>
    </xf>
    <xf numFmtId="0" fontId="25" fillId="0" borderId="0" applyNumberFormat="0">
      <alignment horizontal="right"/>
    </xf>
    <xf numFmtId="0" fontId="25" fillId="0" borderId="25">
      <alignment horizontal="left" vertical="top" wrapText="1"/>
    </xf>
    <xf numFmtId="0" fontId="4" fillId="0" borderId="16"/>
    <xf numFmtId="0" fontId="101" fillId="0" borderId="0" applyNumberFormat="0" applyFill="0" applyBorder="0" applyAlignment="0" applyProtection="0"/>
    <xf numFmtId="4" fontId="27" fillId="0" borderId="14">
      <alignment horizontal="right" vertical="center"/>
    </xf>
    <xf numFmtId="0" fontId="27" fillId="24" borderId="1"/>
    <xf numFmtId="0" fontId="27" fillId="0" borderId="0"/>
    <xf numFmtId="0" fontId="4" fillId="0" borderId="0"/>
    <xf numFmtId="0" fontId="30" fillId="52" borderId="21" applyNumberFormat="0" applyFon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0" fillId="0" borderId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100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4" fillId="0" borderId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6" borderId="0" applyNumberFormat="0" applyBorder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3" fontId="102" fillId="0" borderId="0" applyFont="0" applyFill="0" applyBorder="0" applyAlignment="0" applyProtection="0"/>
    <xf numFmtId="177" fontId="4" fillId="0" borderId="0"/>
    <xf numFmtId="177" fontId="4" fillId="0" borderId="0"/>
    <xf numFmtId="177" fontId="4" fillId="0" borderId="0"/>
    <xf numFmtId="177" fontId="4" fillId="0" borderId="0"/>
    <xf numFmtId="177" fontId="4" fillId="0" borderId="0"/>
    <xf numFmtId="0" fontId="26" fillId="0" borderId="0"/>
    <xf numFmtId="178" fontId="102" fillId="0" borderId="0" applyFont="0" applyFill="0" applyBorder="0" applyAlignment="0" applyProtection="0"/>
    <xf numFmtId="0" fontId="102" fillId="0" borderId="0" applyFont="0" applyFill="0" applyBorder="0" applyAlignment="0" applyProtection="0"/>
    <xf numFmtId="0" fontId="26" fillId="0" borderId="0"/>
    <xf numFmtId="2" fontId="102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103" fillId="26" borderId="26" applyNumberFormat="0" applyProtection="0">
      <alignment vertical="center"/>
    </xf>
    <xf numFmtId="4" fontId="104" fillId="26" borderId="26" applyNumberFormat="0" applyProtection="0">
      <alignment vertical="center"/>
    </xf>
    <xf numFmtId="4" fontId="105" fillId="23" borderId="26" applyNumberFormat="0" applyProtection="0">
      <alignment horizontal="left" vertical="center" indent="1"/>
    </xf>
    <xf numFmtId="0" fontId="4" fillId="0" borderId="0"/>
    <xf numFmtId="4" fontId="106" fillId="86" borderId="26" applyNumberFormat="0" applyProtection="0">
      <alignment horizontal="left" vertical="center" indent="1"/>
    </xf>
    <xf numFmtId="4" fontId="107" fillId="87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89" fillId="20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7" fillId="88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8" fillId="87" borderId="26" applyNumberFormat="0" applyProtection="0">
      <alignment vertical="center"/>
    </xf>
    <xf numFmtId="4" fontId="109" fillId="89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10" fillId="27" borderId="26" applyNumberFormat="0" applyProtection="0">
      <alignment vertical="center"/>
    </xf>
    <xf numFmtId="4" fontId="111" fillId="45" borderId="26" applyNumberFormat="0" applyProtection="0">
      <alignment horizontal="left" vertical="center" indent="1"/>
    </xf>
    <xf numFmtId="4" fontId="112" fillId="86" borderId="0" applyNumberFormat="0" applyProtection="0">
      <alignment horizontal="left" vertical="center" indent="1"/>
    </xf>
    <xf numFmtId="4" fontId="113" fillId="86" borderId="0" applyNumberFormat="0" applyProtection="0">
      <alignment horizontal="left" vertical="center" indent="1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" fontId="114" fillId="45" borderId="26" applyNumberFormat="0" applyProtection="0">
      <alignment vertical="center"/>
    </xf>
    <xf numFmtId="4" fontId="115" fillId="45" borderId="26" applyNumberFormat="0" applyProtection="0">
      <alignment vertical="center"/>
    </xf>
    <xf numFmtId="4" fontId="116" fillId="90" borderId="26" applyNumberFormat="0" applyProtection="0">
      <alignment horizontal="left" vertical="center" indent="1"/>
    </xf>
    <xf numFmtId="0" fontId="4" fillId="0" borderId="0"/>
    <xf numFmtId="4" fontId="117" fillId="45" borderId="26" applyNumberFormat="0" applyProtection="0">
      <alignment horizontal="right" vertical="center"/>
    </xf>
    <xf numFmtId="4" fontId="118" fillId="45" borderId="26" applyNumberFormat="0" applyProtection="0">
      <alignment vertical="center"/>
    </xf>
    <xf numFmtId="4" fontId="117" fillId="25" borderId="26" applyNumberFormat="0" applyProtection="0">
      <alignment horizontal="left" vertical="center"/>
    </xf>
    <xf numFmtId="0" fontId="4" fillId="0" borderId="0"/>
    <xf numFmtId="4" fontId="119" fillId="45" borderId="26" applyNumberFormat="0" applyProtection="0">
      <alignment vertical="center"/>
    </xf>
    <xf numFmtId="4" fontId="120" fillId="45" borderId="26" applyNumberFormat="0" applyProtection="0">
      <alignment vertical="center"/>
    </xf>
    <xf numFmtId="4" fontId="116" fillId="33" borderId="26" applyNumberFormat="0" applyProtection="0">
      <alignment horizontal="left" vertical="center" indent="1"/>
    </xf>
    <xf numFmtId="4" fontId="121" fillId="91" borderId="0" applyNumberFormat="0" applyProtection="0">
      <alignment horizontal="left" indent="1"/>
    </xf>
    <xf numFmtId="4" fontId="122" fillId="45" borderId="26" applyNumberFormat="0" applyProtection="0">
      <alignment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1" fillId="28" borderId="0" applyNumberFormat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2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"/>
    <xf numFmtId="0" fontId="4" fillId="0" borderId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9" fillId="21" borderId="2" applyNumberFormat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3" fontId="90" fillId="82" borderId="18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9" fontId="4" fillId="0" borderId="1" applyFill="0" applyProtection="0">
      <alignment horizontal="right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43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9" fontId="30" fillId="0" borderId="0" applyFont="0" applyFill="0" applyBorder="0" applyAlignment="0" applyProtection="0"/>
    <xf numFmtId="0" fontId="3" fillId="83" borderId="1" applyNumberFormat="0" applyProtection="0">
      <alignment horizontal="left"/>
    </xf>
    <xf numFmtId="0" fontId="3" fillId="83" borderId="1" applyNumberFormat="0" applyProtection="0">
      <alignment horizontal="right"/>
    </xf>
    <xf numFmtId="2" fontId="4" fillId="0" borderId="1" applyFill="0" applyProtection="0">
      <alignment horizontal="right" vertical="top" wrapText="1"/>
    </xf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2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4" fillId="0" borderId="0"/>
    <xf numFmtId="0" fontId="3" fillId="83" borderId="1" applyNumberFormat="0" applyProtection="0">
      <alignment horizontal="left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0" fontId="3" fillId="83" borderId="1" applyNumberFormat="0" applyProtection="0">
      <alignment horizontal="right"/>
    </xf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4" fillId="0" borderId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" fontId="4" fillId="0" borderId="1" applyFill="0" applyProtection="0">
      <alignment horizontal="right" vertical="top" wrapText="1"/>
    </xf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6" fontId="4" fillId="0" borderId="0"/>
    <xf numFmtId="0" fontId="4" fillId="0" borderId="0"/>
    <xf numFmtId="0" fontId="4" fillId="0" borderId="0"/>
    <xf numFmtId="176" fontId="4" fillId="0" borderId="0"/>
    <xf numFmtId="175" fontId="4" fillId="0" borderId="0"/>
    <xf numFmtId="0" fontId="38" fillId="0" borderId="0" applyFill="0" applyBorder="0"/>
    <xf numFmtId="175" fontId="4" fillId="0" borderId="0"/>
    <xf numFmtId="0" fontId="38" fillId="0" borderId="0" applyFill="0" applyBorder="0"/>
    <xf numFmtId="175" fontId="4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175" fontId="123" fillId="0" borderId="0"/>
    <xf numFmtId="0" fontId="26" fillId="0" borderId="0"/>
    <xf numFmtId="175" fontId="123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176" fontId="37" fillId="46" borderId="0" applyNumberFormat="0" applyBorder="0" applyAlignment="0"/>
    <xf numFmtId="0" fontId="38" fillId="0" borderId="0" applyFill="0" applyBorder="0"/>
    <xf numFmtId="0" fontId="4" fillId="0" borderId="0"/>
    <xf numFmtId="0" fontId="38" fillId="0" borderId="0" applyFill="0" applyBorder="0"/>
    <xf numFmtId="0" fontId="38" fillId="0" borderId="0" applyFill="0" applyBorder="0"/>
    <xf numFmtId="176" fontId="37" fillId="46" borderId="0" applyNumberFormat="0" applyBorder="0" applyAlignment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26" fillId="0" borderId="0"/>
    <xf numFmtId="176" fontId="37" fillId="46" borderId="0" applyNumberFormat="0" applyBorder="0" applyAlignment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1" fillId="52" borderId="21" applyNumberFormat="0" applyFont="0" applyAlignment="0" applyProtection="0"/>
    <xf numFmtId="0" fontId="30" fillId="52" borderId="21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74" fillId="50" borderId="19" applyNumberFormat="0" applyAlignment="0" applyProtection="0"/>
    <xf numFmtId="0" fontId="26" fillId="0" borderId="0"/>
    <xf numFmtId="173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4" fillId="0" borderId="22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21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/>
    <xf numFmtId="0" fontId="97" fillId="0" borderId="0"/>
    <xf numFmtId="0" fontId="30" fillId="0" borderId="0"/>
    <xf numFmtId="0" fontId="30" fillId="0" borderId="0"/>
    <xf numFmtId="0" fontId="30" fillId="0" borderId="0"/>
    <xf numFmtId="0" fontId="124" fillId="0" borderId="0" applyNumberFormat="0" applyBorder="0" applyAlignment="0"/>
    <xf numFmtId="43" fontId="30" fillId="0" borderId="0" applyFont="0" applyFill="0" applyBorder="0" applyAlignment="0" applyProtection="0"/>
    <xf numFmtId="0" fontId="70" fillId="0" borderId="0"/>
    <xf numFmtId="0" fontId="129" fillId="0" borderId="0"/>
  </cellStyleXfs>
  <cellXfs count="67">
    <xf numFmtId="0" fontId="0" fillId="0" borderId="0" xfId="0"/>
    <xf numFmtId="0" fontId="5" fillId="0" borderId="0" xfId="0" applyFont="1"/>
    <xf numFmtId="0" fontId="3" fillId="0" borderId="0" xfId="0" applyFont="1" applyAlignment="1">
      <alignment horizontal="center"/>
    </xf>
    <xf numFmtId="0" fontId="3" fillId="26" borderId="12" xfId="0" applyFont="1" applyFill="1" applyBorder="1"/>
    <xf numFmtId="0" fontId="3" fillId="27" borderId="12" xfId="0" applyFont="1" applyFill="1" applyBorder="1"/>
    <xf numFmtId="0" fontId="4" fillId="0" borderId="0" xfId="1520"/>
    <xf numFmtId="0" fontId="35" fillId="29" borderId="0" xfId="1520" applyFont="1" applyFill="1"/>
    <xf numFmtId="0" fontId="3" fillId="30" borderId="0" xfId="1520" applyFont="1" applyFill="1"/>
    <xf numFmtId="0" fontId="3" fillId="29" borderId="0" xfId="1520" applyFont="1" applyFill="1"/>
    <xf numFmtId="0" fontId="34" fillId="0" borderId="0" xfId="0" applyFont="1"/>
    <xf numFmtId="0" fontId="3" fillId="31" borderId="12" xfId="0" applyFont="1" applyFill="1" applyBorder="1"/>
    <xf numFmtId="0" fontId="0" fillId="0" borderId="0" xfId="0" applyBorder="1"/>
    <xf numFmtId="0" fontId="0" fillId="0" borderId="0" xfId="0" quotePrefix="1" applyBorder="1"/>
    <xf numFmtId="2" fontId="34" fillId="32" borderId="0" xfId="0" applyNumberFormat="1" applyFont="1" applyFill="1"/>
    <xf numFmtId="0" fontId="0" fillId="0" borderId="0" xfId="0" applyFont="1" applyAlignment="1">
      <alignment horizontal="left"/>
    </xf>
    <xf numFmtId="14" fontId="0" fillId="0" borderId="0" xfId="0" applyNumberFormat="1" applyFont="1" applyAlignment="1">
      <alignment horizontal="left"/>
    </xf>
    <xf numFmtId="0" fontId="0" fillId="0" borderId="0" xfId="0"/>
    <xf numFmtId="0" fontId="34" fillId="0" borderId="0" xfId="0" applyFont="1"/>
    <xf numFmtId="1" fontId="0" fillId="0" borderId="0" xfId="0" applyNumberFormat="1"/>
    <xf numFmtId="2" fontId="0" fillId="0" borderId="0" xfId="0" applyNumberFormat="1"/>
    <xf numFmtId="0" fontId="0" fillId="0" borderId="0" xfId="0" applyFont="1"/>
    <xf numFmtId="14" fontId="0" fillId="0" borderId="0" xfId="0" applyNumberFormat="1" applyFont="1"/>
    <xf numFmtId="0" fontId="125" fillId="92" borderId="27" xfId="0" applyFont="1" applyFill="1" applyBorder="1" applyAlignment="1">
      <alignment vertical="center" wrapText="1"/>
    </xf>
    <xf numFmtId="0" fontId="125" fillId="92" borderId="28" xfId="0" applyFont="1" applyFill="1" applyBorder="1" applyAlignment="1">
      <alignment horizontal="center" vertical="center" wrapText="1"/>
    </xf>
    <xf numFmtId="0" fontId="126" fillId="0" borderId="29" xfId="0" applyFont="1" applyBorder="1" applyAlignment="1">
      <alignment vertical="center" wrapText="1"/>
    </xf>
    <xf numFmtId="10" fontId="126" fillId="0" borderId="17" xfId="0" applyNumberFormat="1" applyFont="1" applyBorder="1" applyAlignment="1">
      <alignment horizontal="center" vertical="center" wrapText="1"/>
    </xf>
    <xf numFmtId="0" fontId="126" fillId="0" borderId="29" xfId="0" applyFont="1" applyBorder="1" applyAlignment="1">
      <alignment horizontal="justify" vertical="center" wrapText="1"/>
    </xf>
    <xf numFmtId="0" fontId="127" fillId="93" borderId="30" xfId="0" applyFont="1" applyFill="1" applyBorder="1" applyAlignment="1">
      <alignment vertical="center" wrapText="1"/>
    </xf>
    <xf numFmtId="10" fontId="127" fillId="93" borderId="31" xfId="0" applyNumberFormat="1" applyFont="1" applyFill="1" applyBorder="1" applyAlignment="1">
      <alignment horizontal="center" vertical="center" wrapText="1"/>
    </xf>
    <xf numFmtId="0" fontId="128" fillId="0" borderId="29" xfId="0" applyFont="1" applyBorder="1" applyAlignment="1">
      <alignment vertical="center" wrapText="1"/>
    </xf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6" borderId="0" xfId="0" applyFont="1" applyFill="1"/>
    <xf numFmtId="0" fontId="68" fillId="0" borderId="0" xfId="13784" applyNumberFormat="1" applyFont="1" applyFill="1"/>
    <xf numFmtId="0" fontId="85" fillId="0" borderId="0" xfId="52113" applyNumberFormat="1" applyFont="1" applyAlignment="1" applyProtection="1">
      <alignment horizontal="right" wrapText="1"/>
    </xf>
    <xf numFmtId="0" fontId="70" fillId="0" borderId="0" xfId="52113" applyNumberFormat="1" applyFont="1" applyAlignment="1" applyProtection="1">
      <alignment horizontal="right" wrapText="1"/>
    </xf>
    <xf numFmtId="179" fontId="70" fillId="0" borderId="0" xfId="52113" applyNumberFormat="1" applyFont="1" applyAlignment="1" applyProtection="1">
      <alignment horizontal="right" wrapText="1"/>
    </xf>
    <xf numFmtId="0" fontId="0" fillId="97" borderId="0" xfId="0" applyFill="1"/>
    <xf numFmtId="14" fontId="0" fillId="0" borderId="0" xfId="0" applyNumberFormat="1"/>
    <xf numFmtId="11" fontId="0" fillId="0" borderId="0" xfId="0" applyNumberFormat="1"/>
    <xf numFmtId="0" fontId="85" fillId="0" borderId="0" xfId="52113" applyNumberFormat="1" applyFont="1" applyAlignment="1" applyProtection="1">
      <alignment horizontal="left" vertical="top"/>
    </xf>
    <xf numFmtId="0" fontId="0" fillId="0" borderId="0" xfId="0" applyFill="1"/>
    <xf numFmtId="0" fontId="0" fillId="0" borderId="0" xfId="0" applyFill="1" applyBorder="1"/>
    <xf numFmtId="0" fontId="34" fillId="0" borderId="0" xfId="0" applyFont="1" applyFill="1"/>
    <xf numFmtId="0" fontId="0" fillId="0" borderId="0" xfId="0" quotePrefix="1" applyFill="1" applyBorder="1"/>
    <xf numFmtId="2" fontId="34" fillId="0" borderId="0" xfId="0" applyNumberFormat="1" applyFont="1" applyFill="1"/>
    <xf numFmtId="0" fontId="0" fillId="0" borderId="0" xfId="0" quotePrefix="1"/>
    <xf numFmtId="3" fontId="126" fillId="98" borderId="0" xfId="0" applyNumberFormat="1" applyFont="1" applyFill="1" applyAlignment="1">
      <alignment horizontal="right" vertical="center" wrapText="1"/>
    </xf>
    <xf numFmtId="0" fontId="129" fillId="0" borderId="0" xfId="52114"/>
    <xf numFmtId="180" fontId="129" fillId="0" borderId="0" xfId="52114" applyNumberFormat="1"/>
    <xf numFmtId="0" fontId="129" fillId="2" borderId="0" xfId="52114" applyFill="1" applyAlignment="1">
      <alignment horizontal="left" vertical="top"/>
    </xf>
    <xf numFmtId="0" fontId="129" fillId="2" borderId="0" xfId="52114" applyFill="1" applyAlignment="1">
      <alignment horizontal="center" vertical="top"/>
    </xf>
    <xf numFmtId="0" fontId="0" fillId="0" borderId="1" xfId="0" applyBorder="1"/>
    <xf numFmtId="1" fontId="0" fillId="0" borderId="1" xfId="0" applyNumberFormat="1" applyBorder="1"/>
    <xf numFmtId="1" fontId="126" fillId="98" borderId="1" xfId="0" applyNumberFormat="1" applyFont="1" applyFill="1" applyBorder="1" applyAlignment="1">
      <alignment horizontal="right" vertical="center" wrapText="1"/>
    </xf>
    <xf numFmtId="0" fontId="70" fillId="0" borderId="1" xfId="52113" applyNumberFormat="1" applyFont="1" applyBorder="1" applyAlignment="1" applyProtection="1">
      <alignment horizontal="right" wrapText="1"/>
    </xf>
    <xf numFmtId="179" fontId="70" fillId="0" borderId="1" xfId="52113" applyNumberFormat="1" applyFont="1" applyBorder="1" applyAlignment="1" applyProtection="1">
      <alignment horizontal="right" wrapText="1"/>
    </xf>
    <xf numFmtId="180" fontId="129" fillId="0" borderId="1" xfId="52114" applyNumberFormat="1" applyBorder="1"/>
    <xf numFmtId="0" fontId="0" fillId="23" borderId="0" xfId="0" applyFill="1" applyAlignment="1">
      <alignment wrapText="1"/>
    </xf>
    <xf numFmtId="0" fontId="131" fillId="0" borderId="0" xfId="0" applyFont="1"/>
    <xf numFmtId="0" fontId="0" fillId="0" borderId="0" xfId="0" applyAlignment="1">
      <alignment horizontal="center"/>
    </xf>
    <xf numFmtId="10" fontId="0" fillId="0" borderId="0" xfId="0" applyNumberFormat="1"/>
    <xf numFmtId="0" fontId="129" fillId="23" borderId="0" xfId="52114" applyFill="1" applyAlignment="1">
      <alignment wrapText="1"/>
    </xf>
    <xf numFmtId="0" fontId="129" fillId="0" borderId="0" xfId="52114"/>
    <xf numFmtId="0" fontId="131" fillId="0" borderId="0" xfId="52114" applyFont="1"/>
    <xf numFmtId="0" fontId="130" fillId="0" borderId="0" xfId="52114" applyFont="1"/>
  </cellXfs>
  <cellStyles count="52115">
    <cellStyle name="_x000a_shell=progma 2" xfId="4842"/>
    <cellStyle name="_x000a_shell=progma 2 2" xfId="4843"/>
    <cellStyle name="1.000" xfId="4844"/>
    <cellStyle name="1.000 2" xfId="4845"/>
    <cellStyle name="1.000 2 2" xfId="28887"/>
    <cellStyle name="1.000 2 2 2" xfId="31836"/>
    <cellStyle name="1.000 2 3" xfId="28956"/>
    <cellStyle name="1.000 2 4" xfId="19772"/>
    <cellStyle name="1.000 3" xfId="28888"/>
    <cellStyle name="1.000 3 2" xfId="31837"/>
    <cellStyle name="1.000 4" xfId="28955"/>
    <cellStyle name="1.000 5" xfId="19771"/>
    <cellStyle name="20 % - Markeringsfarve1" xfId="6744"/>
    <cellStyle name="20 % - Markeringsfarve1 10" xfId="26537"/>
    <cellStyle name="20 % - Markeringsfarve1 10 2" xfId="26538"/>
    <cellStyle name="20 % - Markeringsfarve1 11" xfId="26539"/>
    <cellStyle name="20 % - Markeringsfarve1 12" xfId="14024"/>
    <cellStyle name="20 % - Markeringsfarve1 2" xfId="6745"/>
    <cellStyle name="20 % - Markeringsfarve1 2 10" xfId="26540"/>
    <cellStyle name="20 % - Markeringsfarve1 2 11" xfId="14025"/>
    <cellStyle name="20 % - Markeringsfarve1 2 2" xfId="19773"/>
    <cellStyle name="20 % - Markeringsfarve1 2 2 2" xfId="19774"/>
    <cellStyle name="20 % - Markeringsfarve1 2 2 2 2" xfId="26541"/>
    <cellStyle name="20 % - Markeringsfarve1 2 2 2 3" xfId="26542"/>
    <cellStyle name="20 % - Markeringsfarve1 2 2 3" xfId="26543"/>
    <cellStyle name="20 % - Markeringsfarve1 2 2 3 2" xfId="26544"/>
    <cellStyle name="20 % - Markeringsfarve1 2 2 3 3" xfId="26545"/>
    <cellStyle name="20 % - Markeringsfarve1 2 2 4" xfId="26546"/>
    <cellStyle name="20 % - Markeringsfarve1 2 2 4 2" xfId="26547"/>
    <cellStyle name="20 % - Markeringsfarve1 2 2 4 3" xfId="26548"/>
    <cellStyle name="20 % - Markeringsfarve1 2 2 5" xfId="26549"/>
    <cellStyle name="20 % - Markeringsfarve1 2 2 5 2" xfId="26550"/>
    <cellStyle name="20 % - Markeringsfarve1 2 2 5 3" xfId="26551"/>
    <cellStyle name="20 % - Markeringsfarve1 2 2 6" xfId="26552"/>
    <cellStyle name="20 % - Markeringsfarve1 2 2 6 2" xfId="26553"/>
    <cellStyle name="20 % - Markeringsfarve1 2 2 6 3" xfId="26554"/>
    <cellStyle name="20 % - Markeringsfarve1 2 2 7" xfId="26555"/>
    <cellStyle name="20 % - Markeringsfarve1 2 2 7 2" xfId="26556"/>
    <cellStyle name="20 % - Markeringsfarve1 2 2 8" xfId="26557"/>
    <cellStyle name="20 % - Markeringsfarve1 2 3" xfId="19775"/>
    <cellStyle name="20 % - Markeringsfarve1 2 3 2" xfId="19776"/>
    <cellStyle name="20 % - Markeringsfarve1 2 3 2 2" xfId="26558"/>
    <cellStyle name="20 % - Markeringsfarve1 2 3 2 3" xfId="26559"/>
    <cellStyle name="20 % - Markeringsfarve1 2 3 3" xfId="26560"/>
    <cellStyle name="20 % - Markeringsfarve1 2 3 3 2" xfId="26561"/>
    <cellStyle name="20 % - Markeringsfarve1 2 3 3 3" xfId="26562"/>
    <cellStyle name="20 % - Markeringsfarve1 2 3 4" xfId="26563"/>
    <cellStyle name="20 % - Markeringsfarve1 2 3 4 2" xfId="26564"/>
    <cellStyle name="20 % - Markeringsfarve1 2 3 4 3" xfId="26565"/>
    <cellStyle name="20 % - Markeringsfarve1 2 3 5" xfId="26566"/>
    <cellStyle name="20 % - Markeringsfarve1 2 3 5 2" xfId="26567"/>
    <cellStyle name="20 % - Markeringsfarve1 2 3 5 3" xfId="26568"/>
    <cellStyle name="20 % - Markeringsfarve1 2 3 6" xfId="26569"/>
    <cellStyle name="20 % - Markeringsfarve1 2 3 6 2" xfId="26570"/>
    <cellStyle name="20 % - Markeringsfarve1 2 3 6 3" xfId="26571"/>
    <cellStyle name="20 % - Markeringsfarve1 2 3 7" xfId="26572"/>
    <cellStyle name="20 % - Markeringsfarve1 2 3 7 2" xfId="26573"/>
    <cellStyle name="20 % - Markeringsfarve1 2 3 8" xfId="26574"/>
    <cellStyle name="20 % - Markeringsfarve1 2 4" xfId="19777"/>
    <cellStyle name="20 % - Markeringsfarve1 2 4 2" xfId="26575"/>
    <cellStyle name="20 % - Markeringsfarve1 2 4 3" xfId="26576"/>
    <cellStyle name="20 % - Markeringsfarve1 2 5" xfId="26577"/>
    <cellStyle name="20 % - Markeringsfarve1 2 5 2" xfId="26578"/>
    <cellStyle name="20 % - Markeringsfarve1 2 5 3" xfId="26579"/>
    <cellStyle name="20 % - Markeringsfarve1 2 6" xfId="26580"/>
    <cellStyle name="20 % - Markeringsfarve1 2 6 2" xfId="26581"/>
    <cellStyle name="20 % - Markeringsfarve1 2 6 3" xfId="26582"/>
    <cellStyle name="20 % - Markeringsfarve1 2 7" xfId="26583"/>
    <cellStyle name="20 % - Markeringsfarve1 2 7 2" xfId="26584"/>
    <cellStyle name="20 % - Markeringsfarve1 2 7 3" xfId="26585"/>
    <cellStyle name="20 % - Markeringsfarve1 2 8" xfId="26586"/>
    <cellStyle name="20 % - Markeringsfarve1 2 8 2" xfId="26587"/>
    <cellStyle name="20 % - Markeringsfarve1 2 8 3" xfId="26588"/>
    <cellStyle name="20 % - Markeringsfarve1 2 9" xfId="26589"/>
    <cellStyle name="20 % - Markeringsfarve1 2 9 2" xfId="26590"/>
    <cellStyle name="20 % - Markeringsfarve1 3" xfId="19778"/>
    <cellStyle name="20 % - Markeringsfarve1 3 10" xfId="26591"/>
    <cellStyle name="20 % - Markeringsfarve1 3 2" xfId="19779"/>
    <cellStyle name="20 % - Markeringsfarve1 3 2 2" xfId="19780"/>
    <cellStyle name="20 % - Markeringsfarve1 3 2 2 2" xfId="26592"/>
    <cellStyle name="20 % - Markeringsfarve1 3 2 2 3" xfId="26593"/>
    <cellStyle name="20 % - Markeringsfarve1 3 2 3" xfId="26594"/>
    <cellStyle name="20 % - Markeringsfarve1 3 2 3 2" xfId="26595"/>
    <cellStyle name="20 % - Markeringsfarve1 3 2 3 3" xfId="26596"/>
    <cellStyle name="20 % - Markeringsfarve1 3 2 4" xfId="26597"/>
    <cellStyle name="20 % - Markeringsfarve1 3 2 4 2" xfId="26598"/>
    <cellStyle name="20 % - Markeringsfarve1 3 2 4 3" xfId="26599"/>
    <cellStyle name="20 % - Markeringsfarve1 3 2 5" xfId="26600"/>
    <cellStyle name="20 % - Markeringsfarve1 3 2 5 2" xfId="26601"/>
    <cellStyle name="20 % - Markeringsfarve1 3 2 5 3" xfId="26602"/>
    <cellStyle name="20 % - Markeringsfarve1 3 2 6" xfId="26603"/>
    <cellStyle name="20 % - Markeringsfarve1 3 2 6 2" xfId="26604"/>
    <cellStyle name="20 % - Markeringsfarve1 3 2 6 3" xfId="26605"/>
    <cellStyle name="20 % - Markeringsfarve1 3 2 7" xfId="26606"/>
    <cellStyle name="20 % - Markeringsfarve1 3 2 7 2" xfId="26607"/>
    <cellStyle name="20 % - Markeringsfarve1 3 2 8" xfId="26608"/>
    <cellStyle name="20 % - Markeringsfarve1 3 3" xfId="19781"/>
    <cellStyle name="20 % - Markeringsfarve1 3 3 2" xfId="26609"/>
    <cellStyle name="20 % - Markeringsfarve1 3 3 2 2" xfId="26610"/>
    <cellStyle name="20 % - Markeringsfarve1 3 3 2 3" xfId="26611"/>
    <cellStyle name="20 % - Markeringsfarve1 3 3 3" xfId="26612"/>
    <cellStyle name="20 % - Markeringsfarve1 3 3 3 2" xfId="26613"/>
    <cellStyle name="20 % - Markeringsfarve1 3 3 3 3" xfId="26614"/>
    <cellStyle name="20 % - Markeringsfarve1 3 3 4" xfId="26615"/>
    <cellStyle name="20 % - Markeringsfarve1 3 3 4 2" xfId="26616"/>
    <cellStyle name="20 % - Markeringsfarve1 3 3 4 3" xfId="26617"/>
    <cellStyle name="20 % - Markeringsfarve1 3 3 5" xfId="26618"/>
    <cellStyle name="20 % - Markeringsfarve1 3 3 5 2" xfId="26619"/>
    <cellStyle name="20 % - Markeringsfarve1 3 3 5 3" xfId="26620"/>
    <cellStyle name="20 % - Markeringsfarve1 3 3 6" xfId="26621"/>
    <cellStyle name="20 % - Markeringsfarve1 3 3 6 2" xfId="26622"/>
    <cellStyle name="20 % - Markeringsfarve1 3 3 6 3" xfId="26623"/>
    <cellStyle name="20 % - Markeringsfarve1 3 3 7" xfId="26624"/>
    <cellStyle name="20 % - Markeringsfarve1 3 3 7 2" xfId="26625"/>
    <cellStyle name="20 % - Markeringsfarve1 3 3 8" xfId="26626"/>
    <cellStyle name="20 % - Markeringsfarve1 3 4" xfId="26627"/>
    <cellStyle name="20 % - Markeringsfarve1 3 4 2" xfId="26628"/>
    <cellStyle name="20 % - Markeringsfarve1 3 4 3" xfId="26629"/>
    <cellStyle name="20 % - Markeringsfarve1 3 5" xfId="26630"/>
    <cellStyle name="20 % - Markeringsfarve1 3 5 2" xfId="26631"/>
    <cellStyle name="20 % - Markeringsfarve1 3 5 3" xfId="26632"/>
    <cellStyle name="20 % - Markeringsfarve1 3 6" xfId="26633"/>
    <cellStyle name="20 % - Markeringsfarve1 3 6 2" xfId="26634"/>
    <cellStyle name="20 % - Markeringsfarve1 3 6 3" xfId="26635"/>
    <cellStyle name="20 % - Markeringsfarve1 3 7" xfId="26636"/>
    <cellStyle name="20 % - Markeringsfarve1 3 7 2" xfId="26637"/>
    <cellStyle name="20 % - Markeringsfarve1 3 7 3" xfId="26638"/>
    <cellStyle name="20 % - Markeringsfarve1 3 8" xfId="26639"/>
    <cellStyle name="20 % - Markeringsfarve1 3 8 2" xfId="26640"/>
    <cellStyle name="20 % - Markeringsfarve1 3 8 3" xfId="26641"/>
    <cellStyle name="20 % - Markeringsfarve1 3 9" xfId="26642"/>
    <cellStyle name="20 % - Markeringsfarve1 3 9 2" xfId="26643"/>
    <cellStyle name="20 % - Markeringsfarve1 4" xfId="19782"/>
    <cellStyle name="20 % - Markeringsfarve1 4 2" xfId="19783"/>
    <cellStyle name="20 % - Markeringsfarve1 4 2 2" xfId="26644"/>
    <cellStyle name="20 % - Markeringsfarve1 4 2 3" xfId="26645"/>
    <cellStyle name="20 % - Markeringsfarve1 4 3" xfId="26646"/>
    <cellStyle name="20 % - Markeringsfarve1 4 3 2" xfId="26647"/>
    <cellStyle name="20 % - Markeringsfarve1 4 3 3" xfId="26648"/>
    <cellStyle name="20 % - Markeringsfarve1 4 4" xfId="26649"/>
    <cellStyle name="20 % - Markeringsfarve1 4 4 2" xfId="26650"/>
    <cellStyle name="20 % - Markeringsfarve1 4 4 3" xfId="26651"/>
    <cellStyle name="20 % - Markeringsfarve1 4 5" xfId="26652"/>
    <cellStyle name="20 % - Markeringsfarve1 4 5 2" xfId="26653"/>
    <cellStyle name="20 % - Markeringsfarve1 4 5 3" xfId="26654"/>
    <cellStyle name="20 % - Markeringsfarve1 4 6" xfId="26655"/>
    <cellStyle name="20 % - Markeringsfarve1 4 6 2" xfId="26656"/>
    <cellStyle name="20 % - Markeringsfarve1 4 6 3" xfId="26657"/>
    <cellStyle name="20 % - Markeringsfarve1 4 7" xfId="26658"/>
    <cellStyle name="20 % - Markeringsfarve1 4 7 2" xfId="26659"/>
    <cellStyle name="20 % - Markeringsfarve1 4 8" xfId="26660"/>
    <cellStyle name="20 % - Markeringsfarve1 5" xfId="19784"/>
    <cellStyle name="20 % - Markeringsfarve1 5 2" xfId="19785"/>
    <cellStyle name="20 % - Markeringsfarve1 5 2 2" xfId="26661"/>
    <cellStyle name="20 % - Markeringsfarve1 5 2 3" xfId="26662"/>
    <cellStyle name="20 % - Markeringsfarve1 5 3" xfId="26663"/>
    <cellStyle name="20 % - Markeringsfarve1 5 3 2" xfId="26664"/>
    <cellStyle name="20 % - Markeringsfarve1 5 3 3" xfId="26665"/>
    <cellStyle name="20 % - Markeringsfarve1 5 4" xfId="26666"/>
    <cellStyle name="20 % - Markeringsfarve1 5 4 2" xfId="26667"/>
    <cellStyle name="20 % - Markeringsfarve1 5 4 3" xfId="26668"/>
    <cellStyle name="20 % - Markeringsfarve1 5 5" xfId="26669"/>
    <cellStyle name="20 % - Markeringsfarve1 5 5 2" xfId="26670"/>
    <cellStyle name="20 % - Markeringsfarve1 5 5 3" xfId="26671"/>
    <cellStyle name="20 % - Markeringsfarve1 5 6" xfId="26672"/>
    <cellStyle name="20 % - Markeringsfarve1 5 6 2" xfId="26673"/>
    <cellStyle name="20 % - Markeringsfarve1 5 6 3" xfId="26674"/>
    <cellStyle name="20 % - Markeringsfarve1 5 7" xfId="26675"/>
    <cellStyle name="20 % - Markeringsfarve1 5 7 2" xfId="26676"/>
    <cellStyle name="20 % - Markeringsfarve1 5 8" xfId="26677"/>
    <cellStyle name="20 % - Markeringsfarve1 6" xfId="19786"/>
    <cellStyle name="20 % - Markeringsfarve1 6 2" xfId="19787"/>
    <cellStyle name="20 % - Markeringsfarve1 6 2 2" xfId="26678"/>
    <cellStyle name="20 % - Markeringsfarve1 6 2 3" xfId="26679"/>
    <cellStyle name="20 % - Markeringsfarve1 6 3" xfId="26680"/>
    <cellStyle name="20 % - Markeringsfarve1 6 4" xfId="26681"/>
    <cellStyle name="20 % - Markeringsfarve1 7" xfId="19788"/>
    <cellStyle name="20 % - Markeringsfarve1 7 2" xfId="26682"/>
    <cellStyle name="20 % - Markeringsfarve1 7 3" xfId="26683"/>
    <cellStyle name="20 % - Markeringsfarve1 8" xfId="26684"/>
    <cellStyle name="20 % - Markeringsfarve1 8 2" xfId="26685"/>
    <cellStyle name="20 % - Markeringsfarve1 8 3" xfId="26686"/>
    <cellStyle name="20 % - Markeringsfarve1 9" xfId="26687"/>
    <cellStyle name="20 % - Markeringsfarve1 9 2" xfId="26688"/>
    <cellStyle name="20 % - Markeringsfarve1 9 3" xfId="26689"/>
    <cellStyle name="20 % - Markeringsfarve2" xfId="6746"/>
    <cellStyle name="20 % - Markeringsfarve2 10" xfId="26690"/>
    <cellStyle name="20 % - Markeringsfarve2 10 2" xfId="26691"/>
    <cellStyle name="20 % - Markeringsfarve2 11" xfId="26692"/>
    <cellStyle name="20 % - Markeringsfarve2 12" xfId="14026"/>
    <cellStyle name="20 % - Markeringsfarve2 2" xfId="6747"/>
    <cellStyle name="20 % - Markeringsfarve2 2 10" xfId="26693"/>
    <cellStyle name="20 % - Markeringsfarve2 2 11" xfId="14027"/>
    <cellStyle name="20 % - Markeringsfarve2 2 2" xfId="19789"/>
    <cellStyle name="20 % - Markeringsfarve2 2 2 2" xfId="19790"/>
    <cellStyle name="20 % - Markeringsfarve2 2 2 2 2" xfId="26694"/>
    <cellStyle name="20 % - Markeringsfarve2 2 2 2 3" xfId="26695"/>
    <cellStyle name="20 % - Markeringsfarve2 2 2 3" xfId="26696"/>
    <cellStyle name="20 % - Markeringsfarve2 2 2 3 2" xfId="26697"/>
    <cellStyle name="20 % - Markeringsfarve2 2 2 3 3" xfId="26698"/>
    <cellStyle name="20 % - Markeringsfarve2 2 2 4" xfId="26699"/>
    <cellStyle name="20 % - Markeringsfarve2 2 2 4 2" xfId="26700"/>
    <cellStyle name="20 % - Markeringsfarve2 2 2 4 3" xfId="26701"/>
    <cellStyle name="20 % - Markeringsfarve2 2 2 5" xfId="26702"/>
    <cellStyle name="20 % - Markeringsfarve2 2 2 5 2" xfId="26703"/>
    <cellStyle name="20 % - Markeringsfarve2 2 2 5 3" xfId="26704"/>
    <cellStyle name="20 % - Markeringsfarve2 2 2 6" xfId="26705"/>
    <cellStyle name="20 % - Markeringsfarve2 2 2 6 2" xfId="26706"/>
    <cellStyle name="20 % - Markeringsfarve2 2 2 6 3" xfId="26707"/>
    <cellStyle name="20 % - Markeringsfarve2 2 2 7" xfId="26708"/>
    <cellStyle name="20 % - Markeringsfarve2 2 2 7 2" xfId="26709"/>
    <cellStyle name="20 % - Markeringsfarve2 2 2 8" xfId="26710"/>
    <cellStyle name="20 % - Markeringsfarve2 2 3" xfId="19791"/>
    <cellStyle name="20 % - Markeringsfarve2 2 3 2" xfId="19792"/>
    <cellStyle name="20 % - Markeringsfarve2 2 3 2 2" xfId="26711"/>
    <cellStyle name="20 % - Markeringsfarve2 2 3 2 3" xfId="26712"/>
    <cellStyle name="20 % - Markeringsfarve2 2 3 3" xfId="26713"/>
    <cellStyle name="20 % - Markeringsfarve2 2 3 3 2" xfId="26714"/>
    <cellStyle name="20 % - Markeringsfarve2 2 3 3 3" xfId="26715"/>
    <cellStyle name="20 % - Markeringsfarve2 2 3 4" xfId="26716"/>
    <cellStyle name="20 % - Markeringsfarve2 2 3 4 2" xfId="26717"/>
    <cellStyle name="20 % - Markeringsfarve2 2 3 4 3" xfId="26718"/>
    <cellStyle name="20 % - Markeringsfarve2 2 3 5" xfId="26719"/>
    <cellStyle name="20 % - Markeringsfarve2 2 3 5 2" xfId="26720"/>
    <cellStyle name="20 % - Markeringsfarve2 2 3 5 3" xfId="26721"/>
    <cellStyle name="20 % - Markeringsfarve2 2 3 6" xfId="26722"/>
    <cellStyle name="20 % - Markeringsfarve2 2 3 6 2" xfId="26723"/>
    <cellStyle name="20 % - Markeringsfarve2 2 3 6 3" xfId="26724"/>
    <cellStyle name="20 % - Markeringsfarve2 2 3 7" xfId="26725"/>
    <cellStyle name="20 % - Markeringsfarve2 2 3 7 2" xfId="26726"/>
    <cellStyle name="20 % - Markeringsfarve2 2 3 8" xfId="26727"/>
    <cellStyle name="20 % - Markeringsfarve2 2 4" xfId="19793"/>
    <cellStyle name="20 % - Markeringsfarve2 2 4 2" xfId="26728"/>
    <cellStyle name="20 % - Markeringsfarve2 2 4 3" xfId="26729"/>
    <cellStyle name="20 % - Markeringsfarve2 2 5" xfId="26730"/>
    <cellStyle name="20 % - Markeringsfarve2 2 5 2" xfId="26731"/>
    <cellStyle name="20 % - Markeringsfarve2 2 5 3" xfId="26732"/>
    <cellStyle name="20 % - Markeringsfarve2 2 6" xfId="26733"/>
    <cellStyle name="20 % - Markeringsfarve2 2 6 2" xfId="26734"/>
    <cellStyle name="20 % - Markeringsfarve2 2 6 3" xfId="26735"/>
    <cellStyle name="20 % - Markeringsfarve2 2 7" xfId="26736"/>
    <cellStyle name="20 % - Markeringsfarve2 2 7 2" xfId="26737"/>
    <cellStyle name="20 % - Markeringsfarve2 2 7 3" xfId="26738"/>
    <cellStyle name="20 % - Markeringsfarve2 2 8" xfId="26739"/>
    <cellStyle name="20 % - Markeringsfarve2 2 8 2" xfId="26740"/>
    <cellStyle name="20 % - Markeringsfarve2 2 8 3" xfId="26741"/>
    <cellStyle name="20 % - Markeringsfarve2 2 9" xfId="26742"/>
    <cellStyle name="20 % - Markeringsfarve2 2 9 2" xfId="26743"/>
    <cellStyle name="20 % - Markeringsfarve2 3" xfId="19794"/>
    <cellStyle name="20 % - Markeringsfarve2 3 10" xfId="26744"/>
    <cellStyle name="20 % - Markeringsfarve2 3 2" xfId="19795"/>
    <cellStyle name="20 % - Markeringsfarve2 3 2 2" xfId="26745"/>
    <cellStyle name="20 % - Markeringsfarve2 3 2 2 2" xfId="26746"/>
    <cellStyle name="20 % - Markeringsfarve2 3 2 2 3" xfId="26747"/>
    <cellStyle name="20 % - Markeringsfarve2 3 2 3" xfId="26748"/>
    <cellStyle name="20 % - Markeringsfarve2 3 2 3 2" xfId="26749"/>
    <cellStyle name="20 % - Markeringsfarve2 3 2 3 3" xfId="26750"/>
    <cellStyle name="20 % - Markeringsfarve2 3 2 4" xfId="26751"/>
    <cellStyle name="20 % - Markeringsfarve2 3 2 4 2" xfId="26752"/>
    <cellStyle name="20 % - Markeringsfarve2 3 2 4 3" xfId="26753"/>
    <cellStyle name="20 % - Markeringsfarve2 3 2 5" xfId="26754"/>
    <cellStyle name="20 % - Markeringsfarve2 3 2 5 2" xfId="26755"/>
    <cellStyle name="20 % - Markeringsfarve2 3 2 5 3" xfId="26756"/>
    <cellStyle name="20 % - Markeringsfarve2 3 2 6" xfId="26757"/>
    <cellStyle name="20 % - Markeringsfarve2 3 2 6 2" xfId="26758"/>
    <cellStyle name="20 % - Markeringsfarve2 3 2 6 3" xfId="26759"/>
    <cellStyle name="20 % - Markeringsfarve2 3 2 7" xfId="26760"/>
    <cellStyle name="20 % - Markeringsfarve2 3 2 7 2" xfId="26761"/>
    <cellStyle name="20 % - Markeringsfarve2 3 2 8" xfId="26762"/>
    <cellStyle name="20 % - Markeringsfarve2 3 3" xfId="26763"/>
    <cellStyle name="20 % - Markeringsfarve2 3 3 2" xfId="26764"/>
    <cellStyle name="20 % - Markeringsfarve2 3 3 2 2" xfId="26765"/>
    <cellStyle name="20 % - Markeringsfarve2 3 3 2 3" xfId="26766"/>
    <cellStyle name="20 % - Markeringsfarve2 3 3 3" xfId="26767"/>
    <cellStyle name="20 % - Markeringsfarve2 3 3 3 2" xfId="26768"/>
    <cellStyle name="20 % - Markeringsfarve2 3 3 3 3" xfId="26769"/>
    <cellStyle name="20 % - Markeringsfarve2 3 3 4" xfId="26770"/>
    <cellStyle name="20 % - Markeringsfarve2 3 3 4 2" xfId="26771"/>
    <cellStyle name="20 % - Markeringsfarve2 3 3 4 3" xfId="26772"/>
    <cellStyle name="20 % - Markeringsfarve2 3 3 5" xfId="26773"/>
    <cellStyle name="20 % - Markeringsfarve2 3 3 5 2" xfId="26774"/>
    <cellStyle name="20 % - Markeringsfarve2 3 3 5 3" xfId="26775"/>
    <cellStyle name="20 % - Markeringsfarve2 3 3 6" xfId="26776"/>
    <cellStyle name="20 % - Markeringsfarve2 3 3 6 2" xfId="26777"/>
    <cellStyle name="20 % - Markeringsfarve2 3 3 6 3" xfId="26778"/>
    <cellStyle name="20 % - Markeringsfarve2 3 3 7" xfId="26779"/>
    <cellStyle name="20 % - Markeringsfarve2 3 3 7 2" xfId="26780"/>
    <cellStyle name="20 % - Markeringsfarve2 3 3 8" xfId="26781"/>
    <cellStyle name="20 % - Markeringsfarve2 3 4" xfId="26782"/>
    <cellStyle name="20 % - Markeringsfarve2 3 4 2" xfId="26783"/>
    <cellStyle name="20 % - Markeringsfarve2 3 4 3" xfId="26784"/>
    <cellStyle name="20 % - Markeringsfarve2 3 5" xfId="26785"/>
    <cellStyle name="20 % - Markeringsfarve2 3 5 2" xfId="26786"/>
    <cellStyle name="20 % - Markeringsfarve2 3 5 3" xfId="26787"/>
    <cellStyle name="20 % - Markeringsfarve2 3 6" xfId="26788"/>
    <cellStyle name="20 % - Markeringsfarve2 3 6 2" xfId="26789"/>
    <cellStyle name="20 % - Markeringsfarve2 3 6 3" xfId="26790"/>
    <cellStyle name="20 % - Markeringsfarve2 3 7" xfId="26791"/>
    <cellStyle name="20 % - Markeringsfarve2 3 7 2" xfId="26792"/>
    <cellStyle name="20 % - Markeringsfarve2 3 7 3" xfId="26793"/>
    <cellStyle name="20 % - Markeringsfarve2 3 8" xfId="26794"/>
    <cellStyle name="20 % - Markeringsfarve2 3 8 2" xfId="26795"/>
    <cellStyle name="20 % - Markeringsfarve2 3 8 3" xfId="26796"/>
    <cellStyle name="20 % - Markeringsfarve2 3 9" xfId="26797"/>
    <cellStyle name="20 % - Markeringsfarve2 3 9 2" xfId="26798"/>
    <cellStyle name="20 % - Markeringsfarve2 4" xfId="19796"/>
    <cellStyle name="20 % - Markeringsfarve2 4 2" xfId="19797"/>
    <cellStyle name="20 % - Markeringsfarve2 4 2 2" xfId="26799"/>
    <cellStyle name="20 % - Markeringsfarve2 4 2 3" xfId="26800"/>
    <cellStyle name="20 % - Markeringsfarve2 4 3" xfId="26801"/>
    <cellStyle name="20 % - Markeringsfarve2 4 3 2" xfId="26802"/>
    <cellStyle name="20 % - Markeringsfarve2 4 3 3" xfId="26803"/>
    <cellStyle name="20 % - Markeringsfarve2 4 4" xfId="26804"/>
    <cellStyle name="20 % - Markeringsfarve2 4 4 2" xfId="26805"/>
    <cellStyle name="20 % - Markeringsfarve2 4 4 3" xfId="26806"/>
    <cellStyle name="20 % - Markeringsfarve2 4 5" xfId="26807"/>
    <cellStyle name="20 % - Markeringsfarve2 4 5 2" xfId="26808"/>
    <cellStyle name="20 % - Markeringsfarve2 4 5 3" xfId="26809"/>
    <cellStyle name="20 % - Markeringsfarve2 4 6" xfId="26810"/>
    <cellStyle name="20 % - Markeringsfarve2 4 6 2" xfId="26811"/>
    <cellStyle name="20 % - Markeringsfarve2 4 6 3" xfId="26812"/>
    <cellStyle name="20 % - Markeringsfarve2 4 7" xfId="26813"/>
    <cellStyle name="20 % - Markeringsfarve2 4 7 2" xfId="26814"/>
    <cellStyle name="20 % - Markeringsfarve2 4 8" xfId="26815"/>
    <cellStyle name="20 % - Markeringsfarve2 5" xfId="19798"/>
    <cellStyle name="20 % - Markeringsfarve2 5 2" xfId="19799"/>
    <cellStyle name="20 % - Markeringsfarve2 5 2 2" xfId="26816"/>
    <cellStyle name="20 % - Markeringsfarve2 5 2 3" xfId="26817"/>
    <cellStyle name="20 % - Markeringsfarve2 5 3" xfId="26818"/>
    <cellStyle name="20 % - Markeringsfarve2 5 3 2" xfId="26819"/>
    <cellStyle name="20 % - Markeringsfarve2 5 3 3" xfId="26820"/>
    <cellStyle name="20 % - Markeringsfarve2 5 4" xfId="26821"/>
    <cellStyle name="20 % - Markeringsfarve2 5 4 2" xfId="26822"/>
    <cellStyle name="20 % - Markeringsfarve2 5 4 3" xfId="26823"/>
    <cellStyle name="20 % - Markeringsfarve2 5 5" xfId="26824"/>
    <cellStyle name="20 % - Markeringsfarve2 5 5 2" xfId="26825"/>
    <cellStyle name="20 % - Markeringsfarve2 5 5 3" xfId="26826"/>
    <cellStyle name="20 % - Markeringsfarve2 5 6" xfId="26827"/>
    <cellStyle name="20 % - Markeringsfarve2 5 6 2" xfId="26828"/>
    <cellStyle name="20 % - Markeringsfarve2 5 6 3" xfId="26829"/>
    <cellStyle name="20 % - Markeringsfarve2 5 7" xfId="26830"/>
    <cellStyle name="20 % - Markeringsfarve2 5 7 2" xfId="26831"/>
    <cellStyle name="20 % - Markeringsfarve2 5 8" xfId="26832"/>
    <cellStyle name="20 % - Markeringsfarve2 6" xfId="19800"/>
    <cellStyle name="20 % - Markeringsfarve2 6 2" xfId="19801"/>
    <cellStyle name="20 % - Markeringsfarve2 6 2 2" xfId="26833"/>
    <cellStyle name="20 % - Markeringsfarve2 6 2 3" xfId="26834"/>
    <cellStyle name="20 % - Markeringsfarve2 6 3" xfId="26835"/>
    <cellStyle name="20 % - Markeringsfarve2 6 4" xfId="26836"/>
    <cellStyle name="20 % - Markeringsfarve2 7" xfId="19802"/>
    <cellStyle name="20 % - Markeringsfarve2 7 2" xfId="26837"/>
    <cellStyle name="20 % - Markeringsfarve2 7 3" xfId="26838"/>
    <cellStyle name="20 % - Markeringsfarve2 8" xfId="26839"/>
    <cellStyle name="20 % - Markeringsfarve2 8 2" xfId="26840"/>
    <cellStyle name="20 % - Markeringsfarve2 8 3" xfId="26841"/>
    <cellStyle name="20 % - Markeringsfarve2 9" xfId="26842"/>
    <cellStyle name="20 % - Markeringsfarve2 9 2" xfId="26843"/>
    <cellStyle name="20 % - Markeringsfarve2 9 3" xfId="26844"/>
    <cellStyle name="20 % - Markeringsfarve3" xfId="6748"/>
    <cellStyle name="20 % - Markeringsfarve3 10" xfId="26845"/>
    <cellStyle name="20 % - Markeringsfarve3 10 2" xfId="26846"/>
    <cellStyle name="20 % - Markeringsfarve3 11" xfId="26847"/>
    <cellStyle name="20 % - Markeringsfarve3 12" xfId="14028"/>
    <cellStyle name="20 % - Markeringsfarve3 2" xfId="6749"/>
    <cellStyle name="20 % - Markeringsfarve3 2 10" xfId="26848"/>
    <cellStyle name="20 % - Markeringsfarve3 2 11" xfId="14029"/>
    <cellStyle name="20 % - Markeringsfarve3 2 2" xfId="19803"/>
    <cellStyle name="20 % - Markeringsfarve3 2 2 2" xfId="19804"/>
    <cellStyle name="20 % - Markeringsfarve3 2 2 2 2" xfId="26849"/>
    <cellStyle name="20 % - Markeringsfarve3 2 2 2 3" xfId="26850"/>
    <cellStyle name="20 % - Markeringsfarve3 2 2 3" xfId="26851"/>
    <cellStyle name="20 % - Markeringsfarve3 2 2 3 2" xfId="26852"/>
    <cellStyle name="20 % - Markeringsfarve3 2 2 3 3" xfId="26853"/>
    <cellStyle name="20 % - Markeringsfarve3 2 2 4" xfId="26854"/>
    <cellStyle name="20 % - Markeringsfarve3 2 2 4 2" xfId="26855"/>
    <cellStyle name="20 % - Markeringsfarve3 2 2 4 3" xfId="26856"/>
    <cellStyle name="20 % - Markeringsfarve3 2 2 5" xfId="26857"/>
    <cellStyle name="20 % - Markeringsfarve3 2 2 5 2" xfId="26858"/>
    <cellStyle name="20 % - Markeringsfarve3 2 2 5 3" xfId="26859"/>
    <cellStyle name="20 % - Markeringsfarve3 2 2 6" xfId="26860"/>
    <cellStyle name="20 % - Markeringsfarve3 2 2 6 2" xfId="26861"/>
    <cellStyle name="20 % - Markeringsfarve3 2 2 6 3" xfId="26862"/>
    <cellStyle name="20 % - Markeringsfarve3 2 2 7" xfId="26863"/>
    <cellStyle name="20 % - Markeringsfarve3 2 2 7 2" xfId="26864"/>
    <cellStyle name="20 % - Markeringsfarve3 2 2 8" xfId="26865"/>
    <cellStyle name="20 % - Markeringsfarve3 2 3" xfId="19805"/>
    <cellStyle name="20 % - Markeringsfarve3 2 3 2" xfId="19806"/>
    <cellStyle name="20 % - Markeringsfarve3 2 3 2 2" xfId="26866"/>
    <cellStyle name="20 % - Markeringsfarve3 2 3 2 3" xfId="26867"/>
    <cellStyle name="20 % - Markeringsfarve3 2 3 3" xfId="26868"/>
    <cellStyle name="20 % - Markeringsfarve3 2 3 3 2" xfId="26869"/>
    <cellStyle name="20 % - Markeringsfarve3 2 3 3 3" xfId="26870"/>
    <cellStyle name="20 % - Markeringsfarve3 2 3 4" xfId="26871"/>
    <cellStyle name="20 % - Markeringsfarve3 2 3 4 2" xfId="26872"/>
    <cellStyle name="20 % - Markeringsfarve3 2 3 4 3" xfId="26873"/>
    <cellStyle name="20 % - Markeringsfarve3 2 3 5" xfId="26874"/>
    <cellStyle name="20 % - Markeringsfarve3 2 3 5 2" xfId="26875"/>
    <cellStyle name="20 % - Markeringsfarve3 2 3 5 3" xfId="26876"/>
    <cellStyle name="20 % - Markeringsfarve3 2 3 6" xfId="26877"/>
    <cellStyle name="20 % - Markeringsfarve3 2 3 6 2" xfId="26878"/>
    <cellStyle name="20 % - Markeringsfarve3 2 3 6 3" xfId="26879"/>
    <cellStyle name="20 % - Markeringsfarve3 2 3 7" xfId="26880"/>
    <cellStyle name="20 % - Markeringsfarve3 2 3 7 2" xfId="26881"/>
    <cellStyle name="20 % - Markeringsfarve3 2 3 8" xfId="26882"/>
    <cellStyle name="20 % - Markeringsfarve3 2 4" xfId="19807"/>
    <cellStyle name="20 % - Markeringsfarve3 2 4 2" xfId="19808"/>
    <cellStyle name="20 % - Markeringsfarve3 2 4 3" xfId="26883"/>
    <cellStyle name="20 % - Markeringsfarve3 2 5" xfId="19809"/>
    <cellStyle name="20 % - Markeringsfarve3 2 5 2" xfId="26884"/>
    <cellStyle name="20 % - Markeringsfarve3 2 5 3" xfId="26885"/>
    <cellStyle name="20 % - Markeringsfarve3 2 6" xfId="26886"/>
    <cellStyle name="20 % - Markeringsfarve3 2 6 2" xfId="26887"/>
    <cellStyle name="20 % - Markeringsfarve3 2 6 3" xfId="26888"/>
    <cellStyle name="20 % - Markeringsfarve3 2 7" xfId="26889"/>
    <cellStyle name="20 % - Markeringsfarve3 2 7 2" xfId="26890"/>
    <cellStyle name="20 % - Markeringsfarve3 2 7 3" xfId="26891"/>
    <cellStyle name="20 % - Markeringsfarve3 2 8" xfId="26892"/>
    <cellStyle name="20 % - Markeringsfarve3 2 8 2" xfId="26893"/>
    <cellStyle name="20 % - Markeringsfarve3 2 8 3" xfId="26894"/>
    <cellStyle name="20 % - Markeringsfarve3 2 9" xfId="26895"/>
    <cellStyle name="20 % - Markeringsfarve3 2 9 2" xfId="26896"/>
    <cellStyle name="20 % - Markeringsfarve3 3" xfId="19810"/>
    <cellStyle name="20 % - Markeringsfarve3 3 10" xfId="26897"/>
    <cellStyle name="20 % - Markeringsfarve3 3 2" xfId="19811"/>
    <cellStyle name="20 % - Markeringsfarve3 3 2 2" xfId="26898"/>
    <cellStyle name="20 % - Markeringsfarve3 3 2 2 2" xfId="26899"/>
    <cellStyle name="20 % - Markeringsfarve3 3 2 2 3" xfId="26900"/>
    <cellStyle name="20 % - Markeringsfarve3 3 2 3" xfId="26901"/>
    <cellStyle name="20 % - Markeringsfarve3 3 2 3 2" xfId="26902"/>
    <cellStyle name="20 % - Markeringsfarve3 3 2 3 3" xfId="26903"/>
    <cellStyle name="20 % - Markeringsfarve3 3 2 4" xfId="26904"/>
    <cellStyle name="20 % - Markeringsfarve3 3 2 4 2" xfId="26905"/>
    <cellStyle name="20 % - Markeringsfarve3 3 2 4 3" xfId="26906"/>
    <cellStyle name="20 % - Markeringsfarve3 3 2 5" xfId="26907"/>
    <cellStyle name="20 % - Markeringsfarve3 3 2 5 2" xfId="26908"/>
    <cellStyle name="20 % - Markeringsfarve3 3 2 5 3" xfId="26909"/>
    <cellStyle name="20 % - Markeringsfarve3 3 2 6" xfId="26910"/>
    <cellStyle name="20 % - Markeringsfarve3 3 2 6 2" xfId="26911"/>
    <cellStyle name="20 % - Markeringsfarve3 3 2 6 3" xfId="26912"/>
    <cellStyle name="20 % - Markeringsfarve3 3 2 7" xfId="26913"/>
    <cellStyle name="20 % - Markeringsfarve3 3 2 7 2" xfId="26914"/>
    <cellStyle name="20 % - Markeringsfarve3 3 2 8" xfId="26915"/>
    <cellStyle name="20 % - Markeringsfarve3 3 3" xfId="26916"/>
    <cellStyle name="20 % - Markeringsfarve3 3 3 2" xfId="26917"/>
    <cellStyle name="20 % - Markeringsfarve3 3 3 2 2" xfId="26918"/>
    <cellStyle name="20 % - Markeringsfarve3 3 3 2 3" xfId="26919"/>
    <cellStyle name="20 % - Markeringsfarve3 3 3 3" xfId="26920"/>
    <cellStyle name="20 % - Markeringsfarve3 3 3 3 2" xfId="26921"/>
    <cellStyle name="20 % - Markeringsfarve3 3 3 3 3" xfId="26922"/>
    <cellStyle name="20 % - Markeringsfarve3 3 3 4" xfId="26923"/>
    <cellStyle name="20 % - Markeringsfarve3 3 3 4 2" xfId="26924"/>
    <cellStyle name="20 % - Markeringsfarve3 3 3 4 3" xfId="26925"/>
    <cellStyle name="20 % - Markeringsfarve3 3 3 5" xfId="26926"/>
    <cellStyle name="20 % - Markeringsfarve3 3 3 5 2" xfId="26927"/>
    <cellStyle name="20 % - Markeringsfarve3 3 3 5 3" xfId="26928"/>
    <cellStyle name="20 % - Markeringsfarve3 3 3 6" xfId="26929"/>
    <cellStyle name="20 % - Markeringsfarve3 3 3 6 2" xfId="26930"/>
    <cellStyle name="20 % - Markeringsfarve3 3 3 6 3" xfId="26931"/>
    <cellStyle name="20 % - Markeringsfarve3 3 3 7" xfId="26932"/>
    <cellStyle name="20 % - Markeringsfarve3 3 3 7 2" xfId="26933"/>
    <cellStyle name="20 % - Markeringsfarve3 3 3 8" xfId="26934"/>
    <cellStyle name="20 % - Markeringsfarve3 3 4" xfId="26935"/>
    <cellStyle name="20 % - Markeringsfarve3 3 4 2" xfId="26936"/>
    <cellStyle name="20 % - Markeringsfarve3 3 4 3" xfId="26937"/>
    <cellStyle name="20 % - Markeringsfarve3 3 5" xfId="26938"/>
    <cellStyle name="20 % - Markeringsfarve3 3 5 2" xfId="26939"/>
    <cellStyle name="20 % - Markeringsfarve3 3 5 3" xfId="26940"/>
    <cellStyle name="20 % - Markeringsfarve3 3 6" xfId="26941"/>
    <cellStyle name="20 % - Markeringsfarve3 3 6 2" xfId="26942"/>
    <cellStyle name="20 % - Markeringsfarve3 3 6 3" xfId="26943"/>
    <cellStyle name="20 % - Markeringsfarve3 3 7" xfId="26944"/>
    <cellStyle name="20 % - Markeringsfarve3 3 7 2" xfId="26945"/>
    <cellStyle name="20 % - Markeringsfarve3 3 7 3" xfId="26946"/>
    <cellStyle name="20 % - Markeringsfarve3 3 8" xfId="26947"/>
    <cellStyle name="20 % - Markeringsfarve3 3 8 2" xfId="26948"/>
    <cellStyle name="20 % - Markeringsfarve3 3 8 3" xfId="26949"/>
    <cellStyle name="20 % - Markeringsfarve3 3 9" xfId="26950"/>
    <cellStyle name="20 % - Markeringsfarve3 3 9 2" xfId="26951"/>
    <cellStyle name="20 % - Markeringsfarve3 4" xfId="19812"/>
    <cellStyle name="20 % - Markeringsfarve3 4 2" xfId="19813"/>
    <cellStyle name="20 % - Markeringsfarve3 4 2 2" xfId="26952"/>
    <cellStyle name="20 % - Markeringsfarve3 4 2 3" xfId="26953"/>
    <cellStyle name="20 % - Markeringsfarve3 4 3" xfId="26954"/>
    <cellStyle name="20 % - Markeringsfarve3 4 3 2" xfId="26955"/>
    <cellStyle name="20 % - Markeringsfarve3 4 3 3" xfId="26956"/>
    <cellStyle name="20 % - Markeringsfarve3 4 4" xfId="26957"/>
    <cellStyle name="20 % - Markeringsfarve3 4 4 2" xfId="26958"/>
    <cellStyle name="20 % - Markeringsfarve3 4 4 3" xfId="26959"/>
    <cellStyle name="20 % - Markeringsfarve3 4 5" xfId="26960"/>
    <cellStyle name="20 % - Markeringsfarve3 4 5 2" xfId="26961"/>
    <cellStyle name="20 % - Markeringsfarve3 4 5 3" xfId="26962"/>
    <cellStyle name="20 % - Markeringsfarve3 4 6" xfId="26963"/>
    <cellStyle name="20 % - Markeringsfarve3 4 6 2" xfId="26964"/>
    <cellStyle name="20 % - Markeringsfarve3 4 6 3" xfId="26965"/>
    <cellStyle name="20 % - Markeringsfarve3 4 7" xfId="26966"/>
    <cellStyle name="20 % - Markeringsfarve3 4 7 2" xfId="26967"/>
    <cellStyle name="20 % - Markeringsfarve3 4 8" xfId="26968"/>
    <cellStyle name="20 % - Markeringsfarve3 5" xfId="19814"/>
    <cellStyle name="20 % - Markeringsfarve3 5 2" xfId="19815"/>
    <cellStyle name="20 % - Markeringsfarve3 5 2 2" xfId="26969"/>
    <cellStyle name="20 % - Markeringsfarve3 5 2 3" xfId="26970"/>
    <cellStyle name="20 % - Markeringsfarve3 5 3" xfId="26971"/>
    <cellStyle name="20 % - Markeringsfarve3 5 3 2" xfId="26972"/>
    <cellStyle name="20 % - Markeringsfarve3 5 3 3" xfId="26973"/>
    <cellStyle name="20 % - Markeringsfarve3 5 4" xfId="26974"/>
    <cellStyle name="20 % - Markeringsfarve3 5 4 2" xfId="26975"/>
    <cellStyle name="20 % - Markeringsfarve3 5 4 3" xfId="26976"/>
    <cellStyle name="20 % - Markeringsfarve3 5 5" xfId="26977"/>
    <cellStyle name="20 % - Markeringsfarve3 5 5 2" xfId="26978"/>
    <cellStyle name="20 % - Markeringsfarve3 5 5 3" xfId="26979"/>
    <cellStyle name="20 % - Markeringsfarve3 5 6" xfId="26980"/>
    <cellStyle name="20 % - Markeringsfarve3 5 6 2" xfId="26981"/>
    <cellStyle name="20 % - Markeringsfarve3 5 6 3" xfId="26982"/>
    <cellStyle name="20 % - Markeringsfarve3 5 7" xfId="26983"/>
    <cellStyle name="20 % - Markeringsfarve3 5 7 2" xfId="26984"/>
    <cellStyle name="20 % - Markeringsfarve3 5 8" xfId="26985"/>
    <cellStyle name="20 % - Markeringsfarve3 6" xfId="19816"/>
    <cellStyle name="20 % - Markeringsfarve3 6 2" xfId="19817"/>
    <cellStyle name="20 % - Markeringsfarve3 6 2 2" xfId="26986"/>
    <cellStyle name="20 % - Markeringsfarve3 6 2 3" xfId="26987"/>
    <cellStyle name="20 % - Markeringsfarve3 6 3" xfId="26988"/>
    <cellStyle name="20 % - Markeringsfarve3 6 4" xfId="26989"/>
    <cellStyle name="20 % - Markeringsfarve3 7" xfId="19818"/>
    <cellStyle name="20 % - Markeringsfarve3 7 2" xfId="26990"/>
    <cellStyle name="20 % - Markeringsfarve3 7 3" xfId="26991"/>
    <cellStyle name="20 % - Markeringsfarve3 8" xfId="26992"/>
    <cellStyle name="20 % - Markeringsfarve3 8 2" xfId="26993"/>
    <cellStyle name="20 % - Markeringsfarve3 8 3" xfId="26994"/>
    <cellStyle name="20 % - Markeringsfarve3 9" xfId="26995"/>
    <cellStyle name="20 % - Markeringsfarve3 9 2" xfId="26996"/>
    <cellStyle name="20 % - Markeringsfarve3 9 3" xfId="26997"/>
    <cellStyle name="20 % - Markeringsfarve4" xfId="6750"/>
    <cellStyle name="20 % - Markeringsfarve4 10" xfId="26998"/>
    <cellStyle name="20 % - Markeringsfarve4 10 2" xfId="26999"/>
    <cellStyle name="20 % - Markeringsfarve4 11" xfId="27000"/>
    <cellStyle name="20 % - Markeringsfarve4 12" xfId="14030"/>
    <cellStyle name="20 % - Markeringsfarve4 2" xfId="6751"/>
    <cellStyle name="20 % - Markeringsfarve4 2 10" xfId="27001"/>
    <cellStyle name="20 % - Markeringsfarve4 2 11" xfId="14031"/>
    <cellStyle name="20 % - Markeringsfarve4 2 2" xfId="19819"/>
    <cellStyle name="20 % - Markeringsfarve4 2 2 2" xfId="19820"/>
    <cellStyle name="20 % - Markeringsfarve4 2 2 2 2" xfId="27002"/>
    <cellStyle name="20 % - Markeringsfarve4 2 2 2 3" xfId="27003"/>
    <cellStyle name="20 % - Markeringsfarve4 2 2 3" xfId="27004"/>
    <cellStyle name="20 % - Markeringsfarve4 2 2 3 2" xfId="27005"/>
    <cellStyle name="20 % - Markeringsfarve4 2 2 3 3" xfId="27006"/>
    <cellStyle name="20 % - Markeringsfarve4 2 2 4" xfId="27007"/>
    <cellStyle name="20 % - Markeringsfarve4 2 2 4 2" xfId="27008"/>
    <cellStyle name="20 % - Markeringsfarve4 2 2 4 3" xfId="27009"/>
    <cellStyle name="20 % - Markeringsfarve4 2 2 5" xfId="27010"/>
    <cellStyle name="20 % - Markeringsfarve4 2 2 5 2" xfId="27011"/>
    <cellStyle name="20 % - Markeringsfarve4 2 2 5 3" xfId="27012"/>
    <cellStyle name="20 % - Markeringsfarve4 2 2 6" xfId="27013"/>
    <cellStyle name="20 % - Markeringsfarve4 2 2 6 2" xfId="27014"/>
    <cellStyle name="20 % - Markeringsfarve4 2 2 6 3" xfId="27015"/>
    <cellStyle name="20 % - Markeringsfarve4 2 2 7" xfId="27016"/>
    <cellStyle name="20 % - Markeringsfarve4 2 2 7 2" xfId="27017"/>
    <cellStyle name="20 % - Markeringsfarve4 2 2 8" xfId="27018"/>
    <cellStyle name="20 % - Markeringsfarve4 2 3" xfId="19821"/>
    <cellStyle name="20 % - Markeringsfarve4 2 3 2" xfId="19822"/>
    <cellStyle name="20 % - Markeringsfarve4 2 3 2 2" xfId="27019"/>
    <cellStyle name="20 % - Markeringsfarve4 2 3 2 3" xfId="27020"/>
    <cellStyle name="20 % - Markeringsfarve4 2 3 3" xfId="27021"/>
    <cellStyle name="20 % - Markeringsfarve4 2 3 3 2" xfId="27022"/>
    <cellStyle name="20 % - Markeringsfarve4 2 3 3 3" xfId="27023"/>
    <cellStyle name="20 % - Markeringsfarve4 2 3 4" xfId="27024"/>
    <cellStyle name="20 % - Markeringsfarve4 2 3 4 2" xfId="27025"/>
    <cellStyle name="20 % - Markeringsfarve4 2 3 4 3" xfId="27026"/>
    <cellStyle name="20 % - Markeringsfarve4 2 3 5" xfId="27027"/>
    <cellStyle name="20 % - Markeringsfarve4 2 3 5 2" xfId="27028"/>
    <cellStyle name="20 % - Markeringsfarve4 2 3 5 3" xfId="27029"/>
    <cellStyle name="20 % - Markeringsfarve4 2 3 6" xfId="27030"/>
    <cellStyle name="20 % - Markeringsfarve4 2 3 6 2" xfId="27031"/>
    <cellStyle name="20 % - Markeringsfarve4 2 3 6 3" xfId="27032"/>
    <cellStyle name="20 % - Markeringsfarve4 2 3 7" xfId="27033"/>
    <cellStyle name="20 % - Markeringsfarve4 2 3 7 2" xfId="27034"/>
    <cellStyle name="20 % - Markeringsfarve4 2 3 8" xfId="27035"/>
    <cellStyle name="20 % - Markeringsfarve4 2 4" xfId="19823"/>
    <cellStyle name="20 % - Markeringsfarve4 2 4 2" xfId="27036"/>
    <cellStyle name="20 % - Markeringsfarve4 2 4 3" xfId="27037"/>
    <cellStyle name="20 % - Markeringsfarve4 2 5" xfId="27038"/>
    <cellStyle name="20 % - Markeringsfarve4 2 5 2" xfId="27039"/>
    <cellStyle name="20 % - Markeringsfarve4 2 5 3" xfId="27040"/>
    <cellStyle name="20 % - Markeringsfarve4 2 6" xfId="27041"/>
    <cellStyle name="20 % - Markeringsfarve4 2 6 2" xfId="27042"/>
    <cellStyle name="20 % - Markeringsfarve4 2 6 3" xfId="27043"/>
    <cellStyle name="20 % - Markeringsfarve4 2 7" xfId="27044"/>
    <cellStyle name="20 % - Markeringsfarve4 2 7 2" xfId="27045"/>
    <cellStyle name="20 % - Markeringsfarve4 2 7 3" xfId="27046"/>
    <cellStyle name="20 % - Markeringsfarve4 2 8" xfId="27047"/>
    <cellStyle name="20 % - Markeringsfarve4 2 8 2" xfId="27048"/>
    <cellStyle name="20 % - Markeringsfarve4 2 8 3" xfId="27049"/>
    <cellStyle name="20 % - Markeringsfarve4 2 9" xfId="27050"/>
    <cellStyle name="20 % - Markeringsfarve4 2 9 2" xfId="27051"/>
    <cellStyle name="20 % - Markeringsfarve4 3" xfId="19824"/>
    <cellStyle name="20 % - Markeringsfarve4 3 10" xfId="27052"/>
    <cellStyle name="20 % - Markeringsfarve4 3 2" xfId="19825"/>
    <cellStyle name="20 % - Markeringsfarve4 3 2 2" xfId="27053"/>
    <cellStyle name="20 % - Markeringsfarve4 3 2 2 2" xfId="27054"/>
    <cellStyle name="20 % - Markeringsfarve4 3 2 2 3" xfId="27055"/>
    <cellStyle name="20 % - Markeringsfarve4 3 2 3" xfId="27056"/>
    <cellStyle name="20 % - Markeringsfarve4 3 2 3 2" xfId="27057"/>
    <cellStyle name="20 % - Markeringsfarve4 3 2 3 3" xfId="27058"/>
    <cellStyle name="20 % - Markeringsfarve4 3 2 4" xfId="27059"/>
    <cellStyle name="20 % - Markeringsfarve4 3 2 4 2" xfId="27060"/>
    <cellStyle name="20 % - Markeringsfarve4 3 2 4 3" xfId="27061"/>
    <cellStyle name="20 % - Markeringsfarve4 3 2 5" xfId="27062"/>
    <cellStyle name="20 % - Markeringsfarve4 3 2 5 2" xfId="27063"/>
    <cellStyle name="20 % - Markeringsfarve4 3 2 5 3" xfId="27064"/>
    <cellStyle name="20 % - Markeringsfarve4 3 2 6" xfId="27065"/>
    <cellStyle name="20 % - Markeringsfarve4 3 2 6 2" xfId="27066"/>
    <cellStyle name="20 % - Markeringsfarve4 3 2 6 3" xfId="27067"/>
    <cellStyle name="20 % - Markeringsfarve4 3 2 7" xfId="27068"/>
    <cellStyle name="20 % - Markeringsfarve4 3 2 7 2" xfId="27069"/>
    <cellStyle name="20 % - Markeringsfarve4 3 2 8" xfId="27070"/>
    <cellStyle name="20 % - Markeringsfarve4 3 3" xfId="27071"/>
    <cellStyle name="20 % - Markeringsfarve4 3 3 2" xfId="27072"/>
    <cellStyle name="20 % - Markeringsfarve4 3 3 2 2" xfId="27073"/>
    <cellStyle name="20 % - Markeringsfarve4 3 3 2 3" xfId="27074"/>
    <cellStyle name="20 % - Markeringsfarve4 3 3 3" xfId="27075"/>
    <cellStyle name="20 % - Markeringsfarve4 3 3 3 2" xfId="27076"/>
    <cellStyle name="20 % - Markeringsfarve4 3 3 3 3" xfId="27077"/>
    <cellStyle name="20 % - Markeringsfarve4 3 3 4" xfId="27078"/>
    <cellStyle name="20 % - Markeringsfarve4 3 3 4 2" xfId="27079"/>
    <cellStyle name="20 % - Markeringsfarve4 3 3 4 3" xfId="27080"/>
    <cellStyle name="20 % - Markeringsfarve4 3 3 5" xfId="27081"/>
    <cellStyle name="20 % - Markeringsfarve4 3 3 5 2" xfId="27082"/>
    <cellStyle name="20 % - Markeringsfarve4 3 3 5 3" xfId="27083"/>
    <cellStyle name="20 % - Markeringsfarve4 3 3 6" xfId="27084"/>
    <cellStyle name="20 % - Markeringsfarve4 3 3 6 2" xfId="27085"/>
    <cellStyle name="20 % - Markeringsfarve4 3 3 6 3" xfId="27086"/>
    <cellStyle name="20 % - Markeringsfarve4 3 3 7" xfId="27087"/>
    <cellStyle name="20 % - Markeringsfarve4 3 3 7 2" xfId="27088"/>
    <cellStyle name="20 % - Markeringsfarve4 3 3 8" xfId="27089"/>
    <cellStyle name="20 % - Markeringsfarve4 3 4" xfId="27090"/>
    <cellStyle name="20 % - Markeringsfarve4 3 4 2" xfId="27091"/>
    <cellStyle name="20 % - Markeringsfarve4 3 4 3" xfId="27092"/>
    <cellStyle name="20 % - Markeringsfarve4 3 5" xfId="27093"/>
    <cellStyle name="20 % - Markeringsfarve4 3 5 2" xfId="27094"/>
    <cellStyle name="20 % - Markeringsfarve4 3 5 3" xfId="27095"/>
    <cellStyle name="20 % - Markeringsfarve4 3 6" xfId="27096"/>
    <cellStyle name="20 % - Markeringsfarve4 3 6 2" xfId="27097"/>
    <cellStyle name="20 % - Markeringsfarve4 3 6 3" xfId="27098"/>
    <cellStyle name="20 % - Markeringsfarve4 3 7" xfId="27099"/>
    <cellStyle name="20 % - Markeringsfarve4 3 7 2" xfId="27100"/>
    <cellStyle name="20 % - Markeringsfarve4 3 7 3" xfId="27101"/>
    <cellStyle name="20 % - Markeringsfarve4 3 8" xfId="27102"/>
    <cellStyle name="20 % - Markeringsfarve4 3 8 2" xfId="27103"/>
    <cellStyle name="20 % - Markeringsfarve4 3 8 3" xfId="27104"/>
    <cellStyle name="20 % - Markeringsfarve4 3 9" xfId="27105"/>
    <cellStyle name="20 % - Markeringsfarve4 3 9 2" xfId="27106"/>
    <cellStyle name="20 % - Markeringsfarve4 4" xfId="19826"/>
    <cellStyle name="20 % - Markeringsfarve4 4 2" xfId="19827"/>
    <cellStyle name="20 % - Markeringsfarve4 4 2 2" xfId="27107"/>
    <cellStyle name="20 % - Markeringsfarve4 4 2 3" xfId="27108"/>
    <cellStyle name="20 % - Markeringsfarve4 4 3" xfId="27109"/>
    <cellStyle name="20 % - Markeringsfarve4 4 3 2" xfId="27110"/>
    <cellStyle name="20 % - Markeringsfarve4 4 3 3" xfId="27111"/>
    <cellStyle name="20 % - Markeringsfarve4 4 4" xfId="27112"/>
    <cellStyle name="20 % - Markeringsfarve4 4 4 2" xfId="27113"/>
    <cellStyle name="20 % - Markeringsfarve4 4 4 3" xfId="27114"/>
    <cellStyle name="20 % - Markeringsfarve4 4 5" xfId="27115"/>
    <cellStyle name="20 % - Markeringsfarve4 4 5 2" xfId="27116"/>
    <cellStyle name="20 % - Markeringsfarve4 4 5 3" xfId="27117"/>
    <cellStyle name="20 % - Markeringsfarve4 4 6" xfId="27118"/>
    <cellStyle name="20 % - Markeringsfarve4 4 6 2" xfId="27119"/>
    <cellStyle name="20 % - Markeringsfarve4 4 6 3" xfId="27120"/>
    <cellStyle name="20 % - Markeringsfarve4 4 7" xfId="27121"/>
    <cellStyle name="20 % - Markeringsfarve4 4 7 2" xfId="27122"/>
    <cellStyle name="20 % - Markeringsfarve4 4 8" xfId="27123"/>
    <cellStyle name="20 % - Markeringsfarve4 5" xfId="19828"/>
    <cellStyle name="20 % - Markeringsfarve4 5 2" xfId="19829"/>
    <cellStyle name="20 % - Markeringsfarve4 5 2 2" xfId="27124"/>
    <cellStyle name="20 % - Markeringsfarve4 5 2 3" xfId="27125"/>
    <cellStyle name="20 % - Markeringsfarve4 5 3" xfId="27126"/>
    <cellStyle name="20 % - Markeringsfarve4 5 3 2" xfId="27127"/>
    <cellStyle name="20 % - Markeringsfarve4 5 3 3" xfId="27128"/>
    <cellStyle name="20 % - Markeringsfarve4 5 4" xfId="27129"/>
    <cellStyle name="20 % - Markeringsfarve4 5 4 2" xfId="27130"/>
    <cellStyle name="20 % - Markeringsfarve4 5 4 3" xfId="27131"/>
    <cellStyle name="20 % - Markeringsfarve4 5 5" xfId="27132"/>
    <cellStyle name="20 % - Markeringsfarve4 5 5 2" xfId="27133"/>
    <cellStyle name="20 % - Markeringsfarve4 5 5 3" xfId="27134"/>
    <cellStyle name="20 % - Markeringsfarve4 5 6" xfId="27135"/>
    <cellStyle name="20 % - Markeringsfarve4 5 6 2" xfId="27136"/>
    <cellStyle name="20 % - Markeringsfarve4 5 6 3" xfId="27137"/>
    <cellStyle name="20 % - Markeringsfarve4 5 7" xfId="27138"/>
    <cellStyle name="20 % - Markeringsfarve4 5 7 2" xfId="27139"/>
    <cellStyle name="20 % - Markeringsfarve4 5 8" xfId="27140"/>
    <cellStyle name="20 % - Markeringsfarve4 6" xfId="19830"/>
    <cellStyle name="20 % - Markeringsfarve4 6 2" xfId="19831"/>
    <cellStyle name="20 % - Markeringsfarve4 6 2 2" xfId="27141"/>
    <cellStyle name="20 % - Markeringsfarve4 6 2 3" xfId="27142"/>
    <cellStyle name="20 % - Markeringsfarve4 6 3" xfId="27143"/>
    <cellStyle name="20 % - Markeringsfarve4 6 4" xfId="27144"/>
    <cellStyle name="20 % - Markeringsfarve4 7" xfId="19832"/>
    <cellStyle name="20 % - Markeringsfarve4 7 2" xfId="27145"/>
    <cellStyle name="20 % - Markeringsfarve4 7 3" xfId="27146"/>
    <cellStyle name="20 % - Markeringsfarve4 8" xfId="27147"/>
    <cellStyle name="20 % - Markeringsfarve4 8 2" xfId="27148"/>
    <cellStyle name="20 % - Markeringsfarve4 8 3" xfId="27149"/>
    <cellStyle name="20 % - Markeringsfarve4 9" xfId="27150"/>
    <cellStyle name="20 % - Markeringsfarve4 9 2" xfId="27151"/>
    <cellStyle name="20 % - Markeringsfarve4 9 3" xfId="27152"/>
    <cellStyle name="20 % - Markeringsfarve5" xfId="6752"/>
    <cellStyle name="20 % - Markeringsfarve5 10" xfId="27153"/>
    <cellStyle name="20 % - Markeringsfarve5 10 2" xfId="27154"/>
    <cellStyle name="20 % - Markeringsfarve5 10 3" xfId="27155"/>
    <cellStyle name="20 % - Markeringsfarve5 11" xfId="27156"/>
    <cellStyle name="20 % - Markeringsfarve5 11 2" xfId="27157"/>
    <cellStyle name="20 % - Markeringsfarve5 12" xfId="27158"/>
    <cellStyle name="20 % - Markeringsfarve5 13" xfId="14032"/>
    <cellStyle name="20 % - Markeringsfarve5 2" xfId="6753"/>
    <cellStyle name="20 % - Markeringsfarve5 2 10" xfId="27159"/>
    <cellStyle name="20 % - Markeringsfarve5 2 11" xfId="14033"/>
    <cellStyle name="20 % - Markeringsfarve5 2 2" xfId="19833"/>
    <cellStyle name="20 % - Markeringsfarve5 2 2 2" xfId="19834"/>
    <cellStyle name="20 % - Markeringsfarve5 2 2 2 2" xfId="27160"/>
    <cellStyle name="20 % - Markeringsfarve5 2 2 2 3" xfId="27161"/>
    <cellStyle name="20 % - Markeringsfarve5 2 2 3" xfId="27162"/>
    <cellStyle name="20 % - Markeringsfarve5 2 2 3 2" xfId="27163"/>
    <cellStyle name="20 % - Markeringsfarve5 2 2 3 3" xfId="27164"/>
    <cellStyle name="20 % - Markeringsfarve5 2 2 4" xfId="27165"/>
    <cellStyle name="20 % - Markeringsfarve5 2 2 4 2" xfId="27166"/>
    <cellStyle name="20 % - Markeringsfarve5 2 2 4 3" xfId="27167"/>
    <cellStyle name="20 % - Markeringsfarve5 2 2 5" xfId="27168"/>
    <cellStyle name="20 % - Markeringsfarve5 2 2 5 2" xfId="27169"/>
    <cellStyle name="20 % - Markeringsfarve5 2 2 5 3" xfId="27170"/>
    <cellStyle name="20 % - Markeringsfarve5 2 2 6" xfId="27171"/>
    <cellStyle name="20 % - Markeringsfarve5 2 2 6 2" xfId="27172"/>
    <cellStyle name="20 % - Markeringsfarve5 2 2 6 3" xfId="27173"/>
    <cellStyle name="20 % - Markeringsfarve5 2 2 7" xfId="27174"/>
    <cellStyle name="20 % - Markeringsfarve5 2 2 7 2" xfId="27175"/>
    <cellStyle name="20 % - Markeringsfarve5 2 2 8" xfId="27176"/>
    <cellStyle name="20 % - Markeringsfarve5 2 3" xfId="19835"/>
    <cellStyle name="20 % - Markeringsfarve5 2 3 2" xfId="19836"/>
    <cellStyle name="20 % - Markeringsfarve5 2 3 2 2" xfId="27177"/>
    <cellStyle name="20 % - Markeringsfarve5 2 3 2 3" xfId="27178"/>
    <cellStyle name="20 % - Markeringsfarve5 2 3 3" xfId="27179"/>
    <cellStyle name="20 % - Markeringsfarve5 2 3 3 2" xfId="27180"/>
    <cellStyle name="20 % - Markeringsfarve5 2 3 3 3" xfId="27181"/>
    <cellStyle name="20 % - Markeringsfarve5 2 3 4" xfId="27182"/>
    <cellStyle name="20 % - Markeringsfarve5 2 3 4 2" xfId="27183"/>
    <cellStyle name="20 % - Markeringsfarve5 2 3 4 3" xfId="27184"/>
    <cellStyle name="20 % - Markeringsfarve5 2 3 5" xfId="27185"/>
    <cellStyle name="20 % - Markeringsfarve5 2 3 5 2" xfId="27186"/>
    <cellStyle name="20 % - Markeringsfarve5 2 3 5 3" xfId="27187"/>
    <cellStyle name="20 % - Markeringsfarve5 2 3 6" xfId="27188"/>
    <cellStyle name="20 % - Markeringsfarve5 2 3 6 2" xfId="27189"/>
    <cellStyle name="20 % - Markeringsfarve5 2 3 6 3" xfId="27190"/>
    <cellStyle name="20 % - Markeringsfarve5 2 3 7" xfId="27191"/>
    <cellStyle name="20 % - Markeringsfarve5 2 3 7 2" xfId="27192"/>
    <cellStyle name="20 % - Markeringsfarve5 2 3 8" xfId="27193"/>
    <cellStyle name="20 % - Markeringsfarve5 2 4" xfId="19837"/>
    <cellStyle name="20 % - Markeringsfarve5 2 4 2" xfId="27194"/>
    <cellStyle name="20 % - Markeringsfarve5 2 4 3" xfId="27195"/>
    <cellStyle name="20 % - Markeringsfarve5 2 5" xfId="27196"/>
    <cellStyle name="20 % - Markeringsfarve5 2 5 2" xfId="27197"/>
    <cellStyle name="20 % - Markeringsfarve5 2 5 3" xfId="27198"/>
    <cellStyle name="20 % - Markeringsfarve5 2 6" xfId="27199"/>
    <cellStyle name="20 % - Markeringsfarve5 2 6 2" xfId="27200"/>
    <cellStyle name="20 % - Markeringsfarve5 2 6 3" xfId="27201"/>
    <cellStyle name="20 % - Markeringsfarve5 2 7" xfId="27202"/>
    <cellStyle name="20 % - Markeringsfarve5 2 7 2" xfId="27203"/>
    <cellStyle name="20 % - Markeringsfarve5 2 7 3" xfId="27204"/>
    <cellStyle name="20 % - Markeringsfarve5 2 8" xfId="27205"/>
    <cellStyle name="20 % - Markeringsfarve5 2 8 2" xfId="27206"/>
    <cellStyle name="20 % - Markeringsfarve5 2 8 3" xfId="27207"/>
    <cellStyle name="20 % - Markeringsfarve5 2 9" xfId="27208"/>
    <cellStyle name="20 % - Markeringsfarve5 2 9 2" xfId="27209"/>
    <cellStyle name="20 % - Markeringsfarve5 3" xfId="19838"/>
    <cellStyle name="20 % - Markeringsfarve5 3 10" xfId="27210"/>
    <cellStyle name="20 % - Markeringsfarve5 3 2" xfId="19839"/>
    <cellStyle name="20 % - Markeringsfarve5 3 2 2" xfId="27211"/>
    <cellStyle name="20 % - Markeringsfarve5 3 2 2 2" xfId="27212"/>
    <cellStyle name="20 % - Markeringsfarve5 3 2 2 3" xfId="27213"/>
    <cellStyle name="20 % - Markeringsfarve5 3 2 3" xfId="27214"/>
    <cellStyle name="20 % - Markeringsfarve5 3 2 3 2" xfId="27215"/>
    <cellStyle name="20 % - Markeringsfarve5 3 2 3 3" xfId="27216"/>
    <cellStyle name="20 % - Markeringsfarve5 3 2 4" xfId="27217"/>
    <cellStyle name="20 % - Markeringsfarve5 3 2 4 2" xfId="27218"/>
    <cellStyle name="20 % - Markeringsfarve5 3 2 4 3" xfId="27219"/>
    <cellStyle name="20 % - Markeringsfarve5 3 2 5" xfId="27220"/>
    <cellStyle name="20 % - Markeringsfarve5 3 2 5 2" xfId="27221"/>
    <cellStyle name="20 % - Markeringsfarve5 3 2 5 3" xfId="27222"/>
    <cellStyle name="20 % - Markeringsfarve5 3 2 6" xfId="27223"/>
    <cellStyle name="20 % - Markeringsfarve5 3 2 6 2" xfId="27224"/>
    <cellStyle name="20 % - Markeringsfarve5 3 2 6 3" xfId="27225"/>
    <cellStyle name="20 % - Markeringsfarve5 3 2 7" xfId="27226"/>
    <cellStyle name="20 % - Markeringsfarve5 3 2 7 2" xfId="27227"/>
    <cellStyle name="20 % - Markeringsfarve5 3 2 8" xfId="27228"/>
    <cellStyle name="20 % - Markeringsfarve5 3 3" xfId="27229"/>
    <cellStyle name="20 % - Markeringsfarve5 3 3 2" xfId="27230"/>
    <cellStyle name="20 % - Markeringsfarve5 3 3 2 2" xfId="27231"/>
    <cellStyle name="20 % - Markeringsfarve5 3 3 2 3" xfId="27232"/>
    <cellStyle name="20 % - Markeringsfarve5 3 3 3" xfId="27233"/>
    <cellStyle name="20 % - Markeringsfarve5 3 3 3 2" xfId="27234"/>
    <cellStyle name="20 % - Markeringsfarve5 3 3 3 3" xfId="27235"/>
    <cellStyle name="20 % - Markeringsfarve5 3 3 4" xfId="27236"/>
    <cellStyle name="20 % - Markeringsfarve5 3 3 4 2" xfId="27237"/>
    <cellStyle name="20 % - Markeringsfarve5 3 3 4 3" xfId="27238"/>
    <cellStyle name="20 % - Markeringsfarve5 3 3 5" xfId="27239"/>
    <cellStyle name="20 % - Markeringsfarve5 3 3 5 2" xfId="27240"/>
    <cellStyle name="20 % - Markeringsfarve5 3 3 5 3" xfId="27241"/>
    <cellStyle name="20 % - Markeringsfarve5 3 3 6" xfId="27242"/>
    <cellStyle name="20 % - Markeringsfarve5 3 3 6 2" xfId="27243"/>
    <cellStyle name="20 % - Markeringsfarve5 3 3 6 3" xfId="27244"/>
    <cellStyle name="20 % - Markeringsfarve5 3 3 7" xfId="27245"/>
    <cellStyle name="20 % - Markeringsfarve5 3 3 7 2" xfId="27246"/>
    <cellStyle name="20 % - Markeringsfarve5 3 3 8" xfId="27247"/>
    <cellStyle name="20 % - Markeringsfarve5 3 4" xfId="27248"/>
    <cellStyle name="20 % - Markeringsfarve5 3 4 2" xfId="27249"/>
    <cellStyle name="20 % - Markeringsfarve5 3 4 3" xfId="27250"/>
    <cellStyle name="20 % - Markeringsfarve5 3 5" xfId="27251"/>
    <cellStyle name="20 % - Markeringsfarve5 3 5 2" xfId="27252"/>
    <cellStyle name="20 % - Markeringsfarve5 3 5 3" xfId="27253"/>
    <cellStyle name="20 % - Markeringsfarve5 3 6" xfId="27254"/>
    <cellStyle name="20 % - Markeringsfarve5 3 6 2" xfId="27255"/>
    <cellStyle name="20 % - Markeringsfarve5 3 6 3" xfId="27256"/>
    <cellStyle name="20 % - Markeringsfarve5 3 7" xfId="27257"/>
    <cellStyle name="20 % - Markeringsfarve5 3 7 2" xfId="27258"/>
    <cellStyle name="20 % - Markeringsfarve5 3 7 3" xfId="27259"/>
    <cellStyle name="20 % - Markeringsfarve5 3 8" xfId="27260"/>
    <cellStyle name="20 % - Markeringsfarve5 3 8 2" xfId="27261"/>
    <cellStyle name="20 % - Markeringsfarve5 3 8 3" xfId="27262"/>
    <cellStyle name="20 % - Markeringsfarve5 3 9" xfId="27263"/>
    <cellStyle name="20 % - Markeringsfarve5 3 9 2" xfId="27264"/>
    <cellStyle name="20 % - Markeringsfarve5 4" xfId="19840"/>
    <cellStyle name="20 % - Markeringsfarve5 4 2" xfId="19841"/>
    <cellStyle name="20 % - Markeringsfarve5 4 2 2" xfId="27265"/>
    <cellStyle name="20 % - Markeringsfarve5 4 2 3" xfId="27266"/>
    <cellStyle name="20 % - Markeringsfarve5 4 3" xfId="27267"/>
    <cellStyle name="20 % - Markeringsfarve5 4 3 2" xfId="27268"/>
    <cellStyle name="20 % - Markeringsfarve5 4 3 3" xfId="27269"/>
    <cellStyle name="20 % - Markeringsfarve5 4 4" xfId="27270"/>
    <cellStyle name="20 % - Markeringsfarve5 4 4 2" xfId="27271"/>
    <cellStyle name="20 % - Markeringsfarve5 4 4 3" xfId="27272"/>
    <cellStyle name="20 % - Markeringsfarve5 4 5" xfId="27273"/>
    <cellStyle name="20 % - Markeringsfarve5 4 5 2" xfId="27274"/>
    <cellStyle name="20 % - Markeringsfarve5 4 5 3" xfId="27275"/>
    <cellStyle name="20 % - Markeringsfarve5 4 6" xfId="27276"/>
    <cellStyle name="20 % - Markeringsfarve5 4 6 2" xfId="27277"/>
    <cellStyle name="20 % - Markeringsfarve5 4 6 3" xfId="27278"/>
    <cellStyle name="20 % - Markeringsfarve5 4 7" xfId="27279"/>
    <cellStyle name="20 % - Markeringsfarve5 4 7 2" xfId="27280"/>
    <cellStyle name="20 % - Markeringsfarve5 4 8" xfId="27281"/>
    <cellStyle name="20 % - Markeringsfarve5 5" xfId="19842"/>
    <cellStyle name="20 % - Markeringsfarve5 5 2" xfId="19843"/>
    <cellStyle name="20 % - Markeringsfarve5 5 2 2" xfId="27282"/>
    <cellStyle name="20 % - Markeringsfarve5 5 2 3" xfId="27283"/>
    <cellStyle name="20 % - Markeringsfarve5 5 3" xfId="27284"/>
    <cellStyle name="20 % - Markeringsfarve5 5 3 2" xfId="27285"/>
    <cellStyle name="20 % - Markeringsfarve5 5 3 3" xfId="27286"/>
    <cellStyle name="20 % - Markeringsfarve5 5 4" xfId="27287"/>
    <cellStyle name="20 % - Markeringsfarve5 5 4 2" xfId="27288"/>
    <cellStyle name="20 % - Markeringsfarve5 5 4 3" xfId="27289"/>
    <cellStyle name="20 % - Markeringsfarve5 5 5" xfId="27290"/>
    <cellStyle name="20 % - Markeringsfarve5 5 5 2" xfId="27291"/>
    <cellStyle name="20 % - Markeringsfarve5 5 5 3" xfId="27292"/>
    <cellStyle name="20 % - Markeringsfarve5 5 6" xfId="27293"/>
    <cellStyle name="20 % - Markeringsfarve5 5 6 2" xfId="27294"/>
    <cellStyle name="20 % - Markeringsfarve5 5 6 3" xfId="27295"/>
    <cellStyle name="20 % - Markeringsfarve5 5 7" xfId="27296"/>
    <cellStyle name="20 % - Markeringsfarve5 5 7 2" xfId="27297"/>
    <cellStyle name="20 % - Markeringsfarve5 5 8" xfId="27298"/>
    <cellStyle name="20 % - Markeringsfarve5 6" xfId="19844"/>
    <cellStyle name="20 % - Markeringsfarve5 6 2" xfId="19845"/>
    <cellStyle name="20 % - Markeringsfarve5 6 3" xfId="27299"/>
    <cellStyle name="20 % - Markeringsfarve5 7" xfId="19846"/>
    <cellStyle name="20 % - Markeringsfarve5 7 2" xfId="27300"/>
    <cellStyle name="20 % - Markeringsfarve5 7 3" xfId="27301"/>
    <cellStyle name="20 % - Markeringsfarve5 8" xfId="27302"/>
    <cellStyle name="20 % - Markeringsfarve5 8 2" xfId="27303"/>
    <cellStyle name="20 % - Markeringsfarve5 8 3" xfId="27304"/>
    <cellStyle name="20 % - Markeringsfarve5 9" xfId="27305"/>
    <cellStyle name="20 % - Markeringsfarve5 9 2" xfId="27306"/>
    <cellStyle name="20 % - Markeringsfarve5 9 3" xfId="27307"/>
    <cellStyle name="20 % - Markeringsfarve6" xfId="6754"/>
    <cellStyle name="20 % - Markeringsfarve6 10" xfId="27308"/>
    <cellStyle name="20 % - Markeringsfarve6 10 2" xfId="27309"/>
    <cellStyle name="20 % - Markeringsfarve6 10 3" xfId="27310"/>
    <cellStyle name="20 % - Markeringsfarve6 11" xfId="27311"/>
    <cellStyle name="20 % - Markeringsfarve6 11 2" xfId="27312"/>
    <cellStyle name="20 % - Markeringsfarve6 12" xfId="27313"/>
    <cellStyle name="20 % - Markeringsfarve6 13" xfId="14034"/>
    <cellStyle name="20 % - Markeringsfarve6 2" xfId="6755"/>
    <cellStyle name="20 % - Markeringsfarve6 2 10" xfId="27314"/>
    <cellStyle name="20 % - Markeringsfarve6 2 11" xfId="14035"/>
    <cellStyle name="20 % - Markeringsfarve6 2 2" xfId="19847"/>
    <cellStyle name="20 % - Markeringsfarve6 2 2 2" xfId="19848"/>
    <cellStyle name="20 % - Markeringsfarve6 2 2 2 2" xfId="27315"/>
    <cellStyle name="20 % - Markeringsfarve6 2 2 2 3" xfId="27316"/>
    <cellStyle name="20 % - Markeringsfarve6 2 2 3" xfId="27317"/>
    <cellStyle name="20 % - Markeringsfarve6 2 2 3 2" xfId="27318"/>
    <cellStyle name="20 % - Markeringsfarve6 2 2 3 3" xfId="27319"/>
    <cellStyle name="20 % - Markeringsfarve6 2 2 4" xfId="27320"/>
    <cellStyle name="20 % - Markeringsfarve6 2 2 4 2" xfId="27321"/>
    <cellStyle name="20 % - Markeringsfarve6 2 2 4 3" xfId="27322"/>
    <cellStyle name="20 % - Markeringsfarve6 2 2 5" xfId="27323"/>
    <cellStyle name="20 % - Markeringsfarve6 2 2 5 2" xfId="27324"/>
    <cellStyle name="20 % - Markeringsfarve6 2 2 5 3" xfId="27325"/>
    <cellStyle name="20 % - Markeringsfarve6 2 2 6" xfId="27326"/>
    <cellStyle name="20 % - Markeringsfarve6 2 2 6 2" xfId="27327"/>
    <cellStyle name="20 % - Markeringsfarve6 2 2 6 3" xfId="27328"/>
    <cellStyle name="20 % - Markeringsfarve6 2 2 7" xfId="27329"/>
    <cellStyle name="20 % - Markeringsfarve6 2 2 7 2" xfId="27330"/>
    <cellStyle name="20 % - Markeringsfarve6 2 2 8" xfId="27331"/>
    <cellStyle name="20 % - Markeringsfarve6 2 3" xfId="19849"/>
    <cellStyle name="20 % - Markeringsfarve6 2 3 2" xfId="19850"/>
    <cellStyle name="20 % - Markeringsfarve6 2 3 2 2" xfId="27332"/>
    <cellStyle name="20 % - Markeringsfarve6 2 3 2 3" xfId="27333"/>
    <cellStyle name="20 % - Markeringsfarve6 2 3 3" xfId="27334"/>
    <cellStyle name="20 % - Markeringsfarve6 2 3 3 2" xfId="27335"/>
    <cellStyle name="20 % - Markeringsfarve6 2 3 3 3" xfId="27336"/>
    <cellStyle name="20 % - Markeringsfarve6 2 3 4" xfId="27337"/>
    <cellStyle name="20 % - Markeringsfarve6 2 3 4 2" xfId="27338"/>
    <cellStyle name="20 % - Markeringsfarve6 2 3 4 3" xfId="27339"/>
    <cellStyle name="20 % - Markeringsfarve6 2 3 5" xfId="27340"/>
    <cellStyle name="20 % - Markeringsfarve6 2 3 5 2" xfId="27341"/>
    <cellStyle name="20 % - Markeringsfarve6 2 3 5 3" xfId="27342"/>
    <cellStyle name="20 % - Markeringsfarve6 2 3 6" xfId="27343"/>
    <cellStyle name="20 % - Markeringsfarve6 2 3 6 2" xfId="27344"/>
    <cellStyle name="20 % - Markeringsfarve6 2 3 6 3" xfId="27345"/>
    <cellStyle name="20 % - Markeringsfarve6 2 3 7" xfId="27346"/>
    <cellStyle name="20 % - Markeringsfarve6 2 3 7 2" xfId="27347"/>
    <cellStyle name="20 % - Markeringsfarve6 2 3 8" xfId="27348"/>
    <cellStyle name="20 % - Markeringsfarve6 2 4" xfId="19851"/>
    <cellStyle name="20 % - Markeringsfarve6 2 4 2" xfId="27349"/>
    <cellStyle name="20 % - Markeringsfarve6 2 4 3" xfId="27350"/>
    <cellStyle name="20 % - Markeringsfarve6 2 5" xfId="27351"/>
    <cellStyle name="20 % - Markeringsfarve6 2 5 2" xfId="27352"/>
    <cellStyle name="20 % - Markeringsfarve6 2 5 3" xfId="27353"/>
    <cellStyle name="20 % - Markeringsfarve6 2 6" xfId="27354"/>
    <cellStyle name="20 % - Markeringsfarve6 2 6 2" xfId="27355"/>
    <cellStyle name="20 % - Markeringsfarve6 2 6 3" xfId="27356"/>
    <cellStyle name="20 % - Markeringsfarve6 2 7" xfId="27357"/>
    <cellStyle name="20 % - Markeringsfarve6 2 7 2" xfId="27358"/>
    <cellStyle name="20 % - Markeringsfarve6 2 7 3" xfId="27359"/>
    <cellStyle name="20 % - Markeringsfarve6 2 8" xfId="27360"/>
    <cellStyle name="20 % - Markeringsfarve6 2 8 2" xfId="27361"/>
    <cellStyle name="20 % - Markeringsfarve6 2 8 3" xfId="27362"/>
    <cellStyle name="20 % - Markeringsfarve6 2 9" xfId="27363"/>
    <cellStyle name="20 % - Markeringsfarve6 2 9 2" xfId="27364"/>
    <cellStyle name="20 % - Markeringsfarve6 3" xfId="19852"/>
    <cellStyle name="20 % - Markeringsfarve6 3 10" xfId="27365"/>
    <cellStyle name="20 % - Markeringsfarve6 3 2" xfId="19853"/>
    <cellStyle name="20 % - Markeringsfarve6 3 2 2" xfId="27366"/>
    <cellStyle name="20 % - Markeringsfarve6 3 2 2 2" xfId="27367"/>
    <cellStyle name="20 % - Markeringsfarve6 3 2 2 3" xfId="27368"/>
    <cellStyle name="20 % - Markeringsfarve6 3 2 3" xfId="27369"/>
    <cellStyle name="20 % - Markeringsfarve6 3 2 3 2" xfId="27370"/>
    <cellStyle name="20 % - Markeringsfarve6 3 2 3 3" xfId="27371"/>
    <cellStyle name="20 % - Markeringsfarve6 3 2 4" xfId="27372"/>
    <cellStyle name="20 % - Markeringsfarve6 3 2 4 2" xfId="27373"/>
    <cellStyle name="20 % - Markeringsfarve6 3 2 4 3" xfId="27374"/>
    <cellStyle name="20 % - Markeringsfarve6 3 2 5" xfId="27375"/>
    <cellStyle name="20 % - Markeringsfarve6 3 2 5 2" xfId="27376"/>
    <cellStyle name="20 % - Markeringsfarve6 3 2 5 3" xfId="27377"/>
    <cellStyle name="20 % - Markeringsfarve6 3 2 6" xfId="27378"/>
    <cellStyle name="20 % - Markeringsfarve6 3 2 6 2" xfId="27379"/>
    <cellStyle name="20 % - Markeringsfarve6 3 2 6 3" xfId="27380"/>
    <cellStyle name="20 % - Markeringsfarve6 3 2 7" xfId="27381"/>
    <cellStyle name="20 % - Markeringsfarve6 3 2 7 2" xfId="27382"/>
    <cellStyle name="20 % - Markeringsfarve6 3 2 8" xfId="27383"/>
    <cellStyle name="20 % - Markeringsfarve6 3 3" xfId="27384"/>
    <cellStyle name="20 % - Markeringsfarve6 3 3 2" xfId="27385"/>
    <cellStyle name="20 % - Markeringsfarve6 3 3 2 2" xfId="27386"/>
    <cellStyle name="20 % - Markeringsfarve6 3 3 2 3" xfId="27387"/>
    <cellStyle name="20 % - Markeringsfarve6 3 3 3" xfId="27388"/>
    <cellStyle name="20 % - Markeringsfarve6 3 3 3 2" xfId="27389"/>
    <cellStyle name="20 % - Markeringsfarve6 3 3 3 3" xfId="27390"/>
    <cellStyle name="20 % - Markeringsfarve6 3 3 4" xfId="27391"/>
    <cellStyle name="20 % - Markeringsfarve6 3 3 4 2" xfId="27392"/>
    <cellStyle name="20 % - Markeringsfarve6 3 3 4 3" xfId="27393"/>
    <cellStyle name="20 % - Markeringsfarve6 3 3 5" xfId="27394"/>
    <cellStyle name="20 % - Markeringsfarve6 3 3 5 2" xfId="27395"/>
    <cellStyle name="20 % - Markeringsfarve6 3 3 5 3" xfId="27396"/>
    <cellStyle name="20 % - Markeringsfarve6 3 3 6" xfId="27397"/>
    <cellStyle name="20 % - Markeringsfarve6 3 3 6 2" xfId="27398"/>
    <cellStyle name="20 % - Markeringsfarve6 3 3 6 3" xfId="27399"/>
    <cellStyle name="20 % - Markeringsfarve6 3 3 7" xfId="27400"/>
    <cellStyle name="20 % - Markeringsfarve6 3 3 7 2" xfId="27401"/>
    <cellStyle name="20 % - Markeringsfarve6 3 3 8" xfId="27402"/>
    <cellStyle name="20 % - Markeringsfarve6 3 4" xfId="27403"/>
    <cellStyle name="20 % - Markeringsfarve6 3 4 2" xfId="27404"/>
    <cellStyle name="20 % - Markeringsfarve6 3 4 3" xfId="27405"/>
    <cellStyle name="20 % - Markeringsfarve6 3 5" xfId="27406"/>
    <cellStyle name="20 % - Markeringsfarve6 3 5 2" xfId="27407"/>
    <cellStyle name="20 % - Markeringsfarve6 3 5 3" xfId="27408"/>
    <cellStyle name="20 % - Markeringsfarve6 3 6" xfId="27409"/>
    <cellStyle name="20 % - Markeringsfarve6 3 6 2" xfId="27410"/>
    <cellStyle name="20 % - Markeringsfarve6 3 6 3" xfId="27411"/>
    <cellStyle name="20 % - Markeringsfarve6 3 7" xfId="27412"/>
    <cellStyle name="20 % - Markeringsfarve6 3 7 2" xfId="27413"/>
    <cellStyle name="20 % - Markeringsfarve6 3 7 3" xfId="27414"/>
    <cellStyle name="20 % - Markeringsfarve6 3 8" xfId="27415"/>
    <cellStyle name="20 % - Markeringsfarve6 3 8 2" xfId="27416"/>
    <cellStyle name="20 % - Markeringsfarve6 3 8 3" xfId="27417"/>
    <cellStyle name="20 % - Markeringsfarve6 3 9" xfId="27418"/>
    <cellStyle name="20 % - Markeringsfarve6 3 9 2" xfId="27419"/>
    <cellStyle name="20 % - Markeringsfarve6 4" xfId="19854"/>
    <cellStyle name="20 % - Markeringsfarve6 4 2" xfId="19855"/>
    <cellStyle name="20 % - Markeringsfarve6 4 2 2" xfId="27420"/>
    <cellStyle name="20 % - Markeringsfarve6 4 2 3" xfId="27421"/>
    <cellStyle name="20 % - Markeringsfarve6 4 3" xfId="27422"/>
    <cellStyle name="20 % - Markeringsfarve6 4 3 2" xfId="27423"/>
    <cellStyle name="20 % - Markeringsfarve6 4 3 3" xfId="27424"/>
    <cellStyle name="20 % - Markeringsfarve6 4 4" xfId="27425"/>
    <cellStyle name="20 % - Markeringsfarve6 4 4 2" xfId="27426"/>
    <cellStyle name="20 % - Markeringsfarve6 4 4 3" xfId="27427"/>
    <cellStyle name="20 % - Markeringsfarve6 4 5" xfId="27428"/>
    <cellStyle name="20 % - Markeringsfarve6 4 5 2" xfId="27429"/>
    <cellStyle name="20 % - Markeringsfarve6 4 5 3" xfId="27430"/>
    <cellStyle name="20 % - Markeringsfarve6 4 6" xfId="27431"/>
    <cellStyle name="20 % - Markeringsfarve6 4 6 2" xfId="27432"/>
    <cellStyle name="20 % - Markeringsfarve6 4 6 3" xfId="27433"/>
    <cellStyle name="20 % - Markeringsfarve6 4 7" xfId="27434"/>
    <cellStyle name="20 % - Markeringsfarve6 4 7 2" xfId="27435"/>
    <cellStyle name="20 % - Markeringsfarve6 4 8" xfId="27436"/>
    <cellStyle name="20 % - Markeringsfarve6 5" xfId="19856"/>
    <cellStyle name="20 % - Markeringsfarve6 5 2" xfId="19857"/>
    <cellStyle name="20 % - Markeringsfarve6 5 2 2" xfId="27437"/>
    <cellStyle name="20 % - Markeringsfarve6 5 2 3" xfId="27438"/>
    <cellStyle name="20 % - Markeringsfarve6 5 3" xfId="27439"/>
    <cellStyle name="20 % - Markeringsfarve6 5 3 2" xfId="27440"/>
    <cellStyle name="20 % - Markeringsfarve6 5 3 3" xfId="27441"/>
    <cellStyle name="20 % - Markeringsfarve6 5 4" xfId="27442"/>
    <cellStyle name="20 % - Markeringsfarve6 5 4 2" xfId="27443"/>
    <cellStyle name="20 % - Markeringsfarve6 5 4 3" xfId="27444"/>
    <cellStyle name="20 % - Markeringsfarve6 5 5" xfId="27445"/>
    <cellStyle name="20 % - Markeringsfarve6 5 5 2" xfId="27446"/>
    <cellStyle name="20 % - Markeringsfarve6 5 5 3" xfId="27447"/>
    <cellStyle name="20 % - Markeringsfarve6 5 6" xfId="27448"/>
    <cellStyle name="20 % - Markeringsfarve6 5 6 2" xfId="27449"/>
    <cellStyle name="20 % - Markeringsfarve6 5 6 3" xfId="27450"/>
    <cellStyle name="20 % - Markeringsfarve6 5 7" xfId="27451"/>
    <cellStyle name="20 % - Markeringsfarve6 5 7 2" xfId="27452"/>
    <cellStyle name="20 % - Markeringsfarve6 5 8" xfId="27453"/>
    <cellStyle name="20 % - Markeringsfarve6 6" xfId="19858"/>
    <cellStyle name="20 % - Markeringsfarve6 6 2" xfId="19859"/>
    <cellStyle name="20 % - Markeringsfarve6 6 3" xfId="27454"/>
    <cellStyle name="20 % - Markeringsfarve6 7" xfId="19860"/>
    <cellStyle name="20 % - Markeringsfarve6 7 2" xfId="27455"/>
    <cellStyle name="20 % - Markeringsfarve6 7 3" xfId="27456"/>
    <cellStyle name="20 % - Markeringsfarve6 8" xfId="27457"/>
    <cellStyle name="20 % - Markeringsfarve6 8 2" xfId="27458"/>
    <cellStyle name="20 % - Markeringsfarve6 8 3" xfId="27459"/>
    <cellStyle name="20 % - Markeringsfarve6 9" xfId="27460"/>
    <cellStyle name="20 % - Markeringsfarve6 9 2" xfId="27461"/>
    <cellStyle name="20 % - Markeringsfarve6 9 3" xfId="27462"/>
    <cellStyle name="20% - Accent1 2" xfId="1526"/>
    <cellStyle name="20% - Accent2 2" xfId="1527"/>
    <cellStyle name="20% - Accent3 2" xfId="1528"/>
    <cellStyle name="20% - Accent4 2" xfId="1529"/>
    <cellStyle name="20% - Accent5 2" xfId="1530"/>
    <cellStyle name="20% - Accent6 2" xfId="1531"/>
    <cellStyle name="20% - Akzent1" xfId="1532"/>
    <cellStyle name="20% - Akzent2" xfId="1533"/>
    <cellStyle name="20% - Akzent3" xfId="1534"/>
    <cellStyle name="20% - Akzent4" xfId="1535"/>
    <cellStyle name="20% - Akzent5" xfId="1536"/>
    <cellStyle name="20% - Akzent6" xfId="1537"/>
    <cellStyle name="20% - Colore 1" xfId="1"/>
    <cellStyle name="20% - Colore 1 2" xfId="3439"/>
    <cellStyle name="20% - Colore 2" xfId="2"/>
    <cellStyle name="20% - Colore 2 2" xfId="3440"/>
    <cellStyle name="20% - Colore 3" xfId="3"/>
    <cellStyle name="20% - Colore 3 2" xfId="3441"/>
    <cellStyle name="20% - Colore 4" xfId="4"/>
    <cellStyle name="20% - Colore 4 2" xfId="3442"/>
    <cellStyle name="20% - Colore 5" xfId="5"/>
    <cellStyle name="20% - Colore 5 2" xfId="3443"/>
    <cellStyle name="20% - Colore 6" xfId="6"/>
    <cellStyle name="20% - Colore 6 2" xfId="3444"/>
    <cellStyle name="2x indented GHG Textfiels" xfId="26512"/>
    <cellStyle name="40 % - Markeringsfarve1" xfId="6756"/>
    <cellStyle name="40 % - Markeringsfarve1 10" xfId="27463"/>
    <cellStyle name="40 % - Markeringsfarve1 10 2" xfId="27464"/>
    <cellStyle name="40 % - Markeringsfarve1 10 3" xfId="27465"/>
    <cellStyle name="40 % - Markeringsfarve1 11" xfId="27466"/>
    <cellStyle name="40 % - Markeringsfarve1 11 2" xfId="27467"/>
    <cellStyle name="40 % - Markeringsfarve1 12" xfId="27468"/>
    <cellStyle name="40 % - Markeringsfarve1 13" xfId="14036"/>
    <cellStyle name="40 % - Markeringsfarve1 2" xfId="6757"/>
    <cellStyle name="40 % - Markeringsfarve1 2 10" xfId="27469"/>
    <cellStyle name="40 % - Markeringsfarve1 2 11" xfId="14037"/>
    <cellStyle name="40 % - Markeringsfarve1 2 2" xfId="19861"/>
    <cellStyle name="40 % - Markeringsfarve1 2 2 2" xfId="19862"/>
    <cellStyle name="40 % - Markeringsfarve1 2 2 2 2" xfId="27470"/>
    <cellStyle name="40 % - Markeringsfarve1 2 2 2 3" xfId="27471"/>
    <cellStyle name="40 % - Markeringsfarve1 2 2 3" xfId="27472"/>
    <cellStyle name="40 % - Markeringsfarve1 2 2 3 2" xfId="27473"/>
    <cellStyle name="40 % - Markeringsfarve1 2 2 3 3" xfId="27474"/>
    <cellStyle name="40 % - Markeringsfarve1 2 2 4" xfId="27475"/>
    <cellStyle name="40 % - Markeringsfarve1 2 2 4 2" xfId="27476"/>
    <cellStyle name="40 % - Markeringsfarve1 2 2 4 3" xfId="27477"/>
    <cellStyle name="40 % - Markeringsfarve1 2 2 5" xfId="27478"/>
    <cellStyle name="40 % - Markeringsfarve1 2 2 5 2" xfId="27479"/>
    <cellStyle name="40 % - Markeringsfarve1 2 2 5 3" xfId="27480"/>
    <cellStyle name="40 % - Markeringsfarve1 2 2 6" xfId="27481"/>
    <cellStyle name="40 % - Markeringsfarve1 2 2 6 2" xfId="27482"/>
    <cellStyle name="40 % - Markeringsfarve1 2 2 6 3" xfId="27483"/>
    <cellStyle name="40 % - Markeringsfarve1 2 2 7" xfId="27484"/>
    <cellStyle name="40 % - Markeringsfarve1 2 2 7 2" xfId="27485"/>
    <cellStyle name="40 % - Markeringsfarve1 2 2 8" xfId="27486"/>
    <cellStyle name="40 % - Markeringsfarve1 2 3" xfId="19863"/>
    <cellStyle name="40 % - Markeringsfarve1 2 3 2" xfId="19864"/>
    <cellStyle name="40 % - Markeringsfarve1 2 3 2 2" xfId="27487"/>
    <cellStyle name="40 % - Markeringsfarve1 2 3 2 3" xfId="27488"/>
    <cellStyle name="40 % - Markeringsfarve1 2 3 3" xfId="27489"/>
    <cellStyle name="40 % - Markeringsfarve1 2 3 3 2" xfId="27490"/>
    <cellStyle name="40 % - Markeringsfarve1 2 3 3 3" xfId="27491"/>
    <cellStyle name="40 % - Markeringsfarve1 2 3 4" xfId="27492"/>
    <cellStyle name="40 % - Markeringsfarve1 2 3 4 2" xfId="27493"/>
    <cellStyle name="40 % - Markeringsfarve1 2 3 4 3" xfId="27494"/>
    <cellStyle name="40 % - Markeringsfarve1 2 3 5" xfId="27495"/>
    <cellStyle name="40 % - Markeringsfarve1 2 3 5 2" xfId="27496"/>
    <cellStyle name="40 % - Markeringsfarve1 2 3 5 3" xfId="27497"/>
    <cellStyle name="40 % - Markeringsfarve1 2 3 6" xfId="27498"/>
    <cellStyle name="40 % - Markeringsfarve1 2 3 6 2" xfId="27499"/>
    <cellStyle name="40 % - Markeringsfarve1 2 3 6 3" xfId="27500"/>
    <cellStyle name="40 % - Markeringsfarve1 2 3 7" xfId="27501"/>
    <cellStyle name="40 % - Markeringsfarve1 2 3 7 2" xfId="27502"/>
    <cellStyle name="40 % - Markeringsfarve1 2 3 8" xfId="27503"/>
    <cellStyle name="40 % - Markeringsfarve1 2 4" xfId="19865"/>
    <cellStyle name="40 % - Markeringsfarve1 2 4 2" xfId="27504"/>
    <cellStyle name="40 % - Markeringsfarve1 2 4 3" xfId="27505"/>
    <cellStyle name="40 % - Markeringsfarve1 2 5" xfId="27506"/>
    <cellStyle name="40 % - Markeringsfarve1 2 5 2" xfId="27507"/>
    <cellStyle name="40 % - Markeringsfarve1 2 5 3" xfId="27508"/>
    <cellStyle name="40 % - Markeringsfarve1 2 6" xfId="27509"/>
    <cellStyle name="40 % - Markeringsfarve1 2 6 2" xfId="27510"/>
    <cellStyle name="40 % - Markeringsfarve1 2 6 3" xfId="27511"/>
    <cellStyle name="40 % - Markeringsfarve1 2 7" xfId="27512"/>
    <cellStyle name="40 % - Markeringsfarve1 2 7 2" xfId="27513"/>
    <cellStyle name="40 % - Markeringsfarve1 2 7 3" xfId="27514"/>
    <cellStyle name="40 % - Markeringsfarve1 2 8" xfId="27515"/>
    <cellStyle name="40 % - Markeringsfarve1 2 8 2" xfId="27516"/>
    <cellStyle name="40 % - Markeringsfarve1 2 8 3" xfId="27517"/>
    <cellStyle name="40 % - Markeringsfarve1 2 9" xfId="27518"/>
    <cellStyle name="40 % - Markeringsfarve1 2 9 2" xfId="27519"/>
    <cellStyle name="40 % - Markeringsfarve1 3" xfId="19866"/>
    <cellStyle name="40 % - Markeringsfarve1 3 10" xfId="27520"/>
    <cellStyle name="40 % - Markeringsfarve1 3 2" xfId="19867"/>
    <cellStyle name="40 % - Markeringsfarve1 3 2 2" xfId="27521"/>
    <cellStyle name="40 % - Markeringsfarve1 3 2 2 2" xfId="27522"/>
    <cellStyle name="40 % - Markeringsfarve1 3 2 2 3" xfId="27523"/>
    <cellStyle name="40 % - Markeringsfarve1 3 2 3" xfId="27524"/>
    <cellStyle name="40 % - Markeringsfarve1 3 2 3 2" xfId="27525"/>
    <cellStyle name="40 % - Markeringsfarve1 3 2 3 3" xfId="27526"/>
    <cellStyle name="40 % - Markeringsfarve1 3 2 4" xfId="27527"/>
    <cellStyle name="40 % - Markeringsfarve1 3 2 4 2" xfId="27528"/>
    <cellStyle name="40 % - Markeringsfarve1 3 2 4 3" xfId="27529"/>
    <cellStyle name="40 % - Markeringsfarve1 3 2 5" xfId="27530"/>
    <cellStyle name="40 % - Markeringsfarve1 3 2 5 2" xfId="27531"/>
    <cellStyle name="40 % - Markeringsfarve1 3 2 5 3" xfId="27532"/>
    <cellStyle name="40 % - Markeringsfarve1 3 2 6" xfId="27533"/>
    <cellStyle name="40 % - Markeringsfarve1 3 2 6 2" xfId="27534"/>
    <cellStyle name="40 % - Markeringsfarve1 3 2 6 3" xfId="27535"/>
    <cellStyle name="40 % - Markeringsfarve1 3 2 7" xfId="27536"/>
    <cellStyle name="40 % - Markeringsfarve1 3 2 7 2" xfId="27537"/>
    <cellStyle name="40 % - Markeringsfarve1 3 2 8" xfId="27538"/>
    <cellStyle name="40 % - Markeringsfarve1 3 3" xfId="27539"/>
    <cellStyle name="40 % - Markeringsfarve1 3 3 2" xfId="27540"/>
    <cellStyle name="40 % - Markeringsfarve1 3 3 2 2" xfId="27541"/>
    <cellStyle name="40 % - Markeringsfarve1 3 3 2 3" xfId="27542"/>
    <cellStyle name="40 % - Markeringsfarve1 3 3 3" xfId="27543"/>
    <cellStyle name="40 % - Markeringsfarve1 3 3 3 2" xfId="27544"/>
    <cellStyle name="40 % - Markeringsfarve1 3 3 3 3" xfId="27545"/>
    <cellStyle name="40 % - Markeringsfarve1 3 3 4" xfId="27546"/>
    <cellStyle name="40 % - Markeringsfarve1 3 3 4 2" xfId="27547"/>
    <cellStyle name="40 % - Markeringsfarve1 3 3 4 3" xfId="27548"/>
    <cellStyle name="40 % - Markeringsfarve1 3 3 5" xfId="27549"/>
    <cellStyle name="40 % - Markeringsfarve1 3 3 5 2" xfId="27550"/>
    <cellStyle name="40 % - Markeringsfarve1 3 3 5 3" xfId="27551"/>
    <cellStyle name="40 % - Markeringsfarve1 3 3 6" xfId="27552"/>
    <cellStyle name="40 % - Markeringsfarve1 3 3 6 2" xfId="27553"/>
    <cellStyle name="40 % - Markeringsfarve1 3 3 6 3" xfId="27554"/>
    <cellStyle name="40 % - Markeringsfarve1 3 3 7" xfId="27555"/>
    <cellStyle name="40 % - Markeringsfarve1 3 3 7 2" xfId="27556"/>
    <cellStyle name="40 % - Markeringsfarve1 3 3 8" xfId="27557"/>
    <cellStyle name="40 % - Markeringsfarve1 3 4" xfId="27558"/>
    <cellStyle name="40 % - Markeringsfarve1 3 4 2" xfId="27559"/>
    <cellStyle name="40 % - Markeringsfarve1 3 4 3" xfId="27560"/>
    <cellStyle name="40 % - Markeringsfarve1 3 5" xfId="27561"/>
    <cellStyle name="40 % - Markeringsfarve1 3 5 2" xfId="27562"/>
    <cellStyle name="40 % - Markeringsfarve1 3 5 3" xfId="27563"/>
    <cellStyle name="40 % - Markeringsfarve1 3 6" xfId="27564"/>
    <cellStyle name="40 % - Markeringsfarve1 3 6 2" xfId="27565"/>
    <cellStyle name="40 % - Markeringsfarve1 3 6 3" xfId="27566"/>
    <cellStyle name="40 % - Markeringsfarve1 3 7" xfId="27567"/>
    <cellStyle name="40 % - Markeringsfarve1 3 7 2" xfId="27568"/>
    <cellStyle name="40 % - Markeringsfarve1 3 7 3" xfId="27569"/>
    <cellStyle name="40 % - Markeringsfarve1 3 8" xfId="27570"/>
    <cellStyle name="40 % - Markeringsfarve1 3 8 2" xfId="27571"/>
    <cellStyle name="40 % - Markeringsfarve1 3 8 3" xfId="27572"/>
    <cellStyle name="40 % - Markeringsfarve1 3 9" xfId="27573"/>
    <cellStyle name="40 % - Markeringsfarve1 3 9 2" xfId="27574"/>
    <cellStyle name="40 % - Markeringsfarve1 4" xfId="19868"/>
    <cellStyle name="40 % - Markeringsfarve1 4 2" xfId="19869"/>
    <cellStyle name="40 % - Markeringsfarve1 4 2 2" xfId="27575"/>
    <cellStyle name="40 % - Markeringsfarve1 4 2 3" xfId="27576"/>
    <cellStyle name="40 % - Markeringsfarve1 4 3" xfId="27577"/>
    <cellStyle name="40 % - Markeringsfarve1 4 3 2" xfId="27578"/>
    <cellStyle name="40 % - Markeringsfarve1 4 3 3" xfId="27579"/>
    <cellStyle name="40 % - Markeringsfarve1 4 4" xfId="27580"/>
    <cellStyle name="40 % - Markeringsfarve1 4 4 2" xfId="27581"/>
    <cellStyle name="40 % - Markeringsfarve1 4 4 3" xfId="27582"/>
    <cellStyle name="40 % - Markeringsfarve1 4 5" xfId="27583"/>
    <cellStyle name="40 % - Markeringsfarve1 4 5 2" xfId="27584"/>
    <cellStyle name="40 % - Markeringsfarve1 4 5 3" xfId="27585"/>
    <cellStyle name="40 % - Markeringsfarve1 4 6" xfId="27586"/>
    <cellStyle name="40 % - Markeringsfarve1 4 6 2" xfId="27587"/>
    <cellStyle name="40 % - Markeringsfarve1 4 6 3" xfId="27588"/>
    <cellStyle name="40 % - Markeringsfarve1 4 7" xfId="27589"/>
    <cellStyle name="40 % - Markeringsfarve1 4 7 2" xfId="27590"/>
    <cellStyle name="40 % - Markeringsfarve1 4 8" xfId="27591"/>
    <cellStyle name="40 % - Markeringsfarve1 5" xfId="19870"/>
    <cellStyle name="40 % - Markeringsfarve1 5 2" xfId="19871"/>
    <cellStyle name="40 % - Markeringsfarve1 5 2 2" xfId="27592"/>
    <cellStyle name="40 % - Markeringsfarve1 5 2 3" xfId="27593"/>
    <cellStyle name="40 % - Markeringsfarve1 5 3" xfId="27594"/>
    <cellStyle name="40 % - Markeringsfarve1 5 3 2" xfId="27595"/>
    <cellStyle name="40 % - Markeringsfarve1 5 3 3" xfId="27596"/>
    <cellStyle name="40 % - Markeringsfarve1 5 4" xfId="27597"/>
    <cellStyle name="40 % - Markeringsfarve1 5 4 2" xfId="27598"/>
    <cellStyle name="40 % - Markeringsfarve1 5 4 3" xfId="27599"/>
    <cellStyle name="40 % - Markeringsfarve1 5 5" xfId="27600"/>
    <cellStyle name="40 % - Markeringsfarve1 5 5 2" xfId="27601"/>
    <cellStyle name="40 % - Markeringsfarve1 5 5 3" xfId="27602"/>
    <cellStyle name="40 % - Markeringsfarve1 5 6" xfId="27603"/>
    <cellStyle name="40 % - Markeringsfarve1 5 6 2" xfId="27604"/>
    <cellStyle name="40 % - Markeringsfarve1 5 6 3" xfId="27605"/>
    <cellStyle name="40 % - Markeringsfarve1 5 7" xfId="27606"/>
    <cellStyle name="40 % - Markeringsfarve1 5 7 2" xfId="27607"/>
    <cellStyle name="40 % - Markeringsfarve1 5 8" xfId="27608"/>
    <cellStyle name="40 % - Markeringsfarve1 6" xfId="19872"/>
    <cellStyle name="40 % - Markeringsfarve1 6 2" xfId="19873"/>
    <cellStyle name="40 % - Markeringsfarve1 6 3" xfId="27609"/>
    <cellStyle name="40 % - Markeringsfarve1 7" xfId="19874"/>
    <cellStyle name="40 % - Markeringsfarve1 7 2" xfId="27610"/>
    <cellStyle name="40 % - Markeringsfarve1 7 3" xfId="27611"/>
    <cellStyle name="40 % - Markeringsfarve1 8" xfId="27612"/>
    <cellStyle name="40 % - Markeringsfarve1 8 2" xfId="27613"/>
    <cellStyle name="40 % - Markeringsfarve1 8 3" xfId="27614"/>
    <cellStyle name="40 % - Markeringsfarve1 9" xfId="27615"/>
    <cellStyle name="40 % - Markeringsfarve1 9 2" xfId="27616"/>
    <cellStyle name="40 % - Markeringsfarve1 9 3" xfId="27617"/>
    <cellStyle name="40 % - Markeringsfarve2" xfId="6758"/>
    <cellStyle name="40 % - Markeringsfarve2 10" xfId="27618"/>
    <cellStyle name="40 % - Markeringsfarve2 10 2" xfId="27619"/>
    <cellStyle name="40 % - Markeringsfarve2 10 3" xfId="27620"/>
    <cellStyle name="40 % - Markeringsfarve2 11" xfId="27621"/>
    <cellStyle name="40 % - Markeringsfarve2 11 2" xfId="27622"/>
    <cellStyle name="40 % - Markeringsfarve2 12" xfId="27623"/>
    <cellStyle name="40 % - Markeringsfarve2 13" xfId="14038"/>
    <cellStyle name="40 % - Markeringsfarve2 2" xfId="6759"/>
    <cellStyle name="40 % - Markeringsfarve2 2 10" xfId="27624"/>
    <cellStyle name="40 % - Markeringsfarve2 2 11" xfId="14039"/>
    <cellStyle name="40 % - Markeringsfarve2 2 2" xfId="19875"/>
    <cellStyle name="40 % - Markeringsfarve2 2 2 2" xfId="19876"/>
    <cellStyle name="40 % - Markeringsfarve2 2 2 2 2" xfId="27625"/>
    <cellStyle name="40 % - Markeringsfarve2 2 2 2 3" xfId="27626"/>
    <cellStyle name="40 % - Markeringsfarve2 2 2 3" xfId="27627"/>
    <cellStyle name="40 % - Markeringsfarve2 2 2 3 2" xfId="27628"/>
    <cellStyle name="40 % - Markeringsfarve2 2 2 3 3" xfId="27629"/>
    <cellStyle name="40 % - Markeringsfarve2 2 2 4" xfId="27630"/>
    <cellStyle name="40 % - Markeringsfarve2 2 2 4 2" xfId="27631"/>
    <cellStyle name="40 % - Markeringsfarve2 2 2 4 3" xfId="27632"/>
    <cellStyle name="40 % - Markeringsfarve2 2 2 5" xfId="27633"/>
    <cellStyle name="40 % - Markeringsfarve2 2 2 5 2" xfId="27634"/>
    <cellStyle name="40 % - Markeringsfarve2 2 2 5 3" xfId="27635"/>
    <cellStyle name="40 % - Markeringsfarve2 2 2 6" xfId="27636"/>
    <cellStyle name="40 % - Markeringsfarve2 2 2 6 2" xfId="27637"/>
    <cellStyle name="40 % - Markeringsfarve2 2 2 6 3" xfId="27638"/>
    <cellStyle name="40 % - Markeringsfarve2 2 2 7" xfId="27639"/>
    <cellStyle name="40 % - Markeringsfarve2 2 2 7 2" xfId="27640"/>
    <cellStyle name="40 % - Markeringsfarve2 2 2 8" xfId="27641"/>
    <cellStyle name="40 % - Markeringsfarve2 2 3" xfId="19877"/>
    <cellStyle name="40 % - Markeringsfarve2 2 3 2" xfId="19878"/>
    <cellStyle name="40 % - Markeringsfarve2 2 3 2 2" xfId="27642"/>
    <cellStyle name="40 % - Markeringsfarve2 2 3 2 3" xfId="27643"/>
    <cellStyle name="40 % - Markeringsfarve2 2 3 3" xfId="27644"/>
    <cellStyle name="40 % - Markeringsfarve2 2 3 3 2" xfId="27645"/>
    <cellStyle name="40 % - Markeringsfarve2 2 3 3 3" xfId="27646"/>
    <cellStyle name="40 % - Markeringsfarve2 2 3 4" xfId="27647"/>
    <cellStyle name="40 % - Markeringsfarve2 2 3 4 2" xfId="27648"/>
    <cellStyle name="40 % - Markeringsfarve2 2 3 4 3" xfId="27649"/>
    <cellStyle name="40 % - Markeringsfarve2 2 3 5" xfId="27650"/>
    <cellStyle name="40 % - Markeringsfarve2 2 3 5 2" xfId="27651"/>
    <cellStyle name="40 % - Markeringsfarve2 2 3 5 3" xfId="27652"/>
    <cellStyle name="40 % - Markeringsfarve2 2 3 6" xfId="27653"/>
    <cellStyle name="40 % - Markeringsfarve2 2 3 6 2" xfId="27654"/>
    <cellStyle name="40 % - Markeringsfarve2 2 3 6 3" xfId="27655"/>
    <cellStyle name="40 % - Markeringsfarve2 2 3 7" xfId="27656"/>
    <cellStyle name="40 % - Markeringsfarve2 2 3 7 2" xfId="27657"/>
    <cellStyle name="40 % - Markeringsfarve2 2 3 8" xfId="27658"/>
    <cellStyle name="40 % - Markeringsfarve2 2 4" xfId="19879"/>
    <cellStyle name="40 % - Markeringsfarve2 2 4 2" xfId="27659"/>
    <cellStyle name="40 % - Markeringsfarve2 2 4 3" xfId="27660"/>
    <cellStyle name="40 % - Markeringsfarve2 2 5" xfId="27661"/>
    <cellStyle name="40 % - Markeringsfarve2 2 5 2" xfId="27662"/>
    <cellStyle name="40 % - Markeringsfarve2 2 5 3" xfId="27663"/>
    <cellStyle name="40 % - Markeringsfarve2 2 6" xfId="27664"/>
    <cellStyle name="40 % - Markeringsfarve2 2 6 2" xfId="27665"/>
    <cellStyle name="40 % - Markeringsfarve2 2 6 3" xfId="27666"/>
    <cellStyle name="40 % - Markeringsfarve2 2 7" xfId="27667"/>
    <cellStyle name="40 % - Markeringsfarve2 2 7 2" xfId="27668"/>
    <cellStyle name="40 % - Markeringsfarve2 2 7 3" xfId="27669"/>
    <cellStyle name="40 % - Markeringsfarve2 2 8" xfId="27670"/>
    <cellStyle name="40 % - Markeringsfarve2 2 8 2" xfId="27671"/>
    <cellStyle name="40 % - Markeringsfarve2 2 8 3" xfId="27672"/>
    <cellStyle name="40 % - Markeringsfarve2 2 9" xfId="27673"/>
    <cellStyle name="40 % - Markeringsfarve2 2 9 2" xfId="27674"/>
    <cellStyle name="40 % - Markeringsfarve2 3" xfId="19880"/>
    <cellStyle name="40 % - Markeringsfarve2 3 10" xfId="27675"/>
    <cellStyle name="40 % - Markeringsfarve2 3 2" xfId="19881"/>
    <cellStyle name="40 % - Markeringsfarve2 3 2 2" xfId="27676"/>
    <cellStyle name="40 % - Markeringsfarve2 3 2 2 2" xfId="27677"/>
    <cellStyle name="40 % - Markeringsfarve2 3 2 2 3" xfId="27678"/>
    <cellStyle name="40 % - Markeringsfarve2 3 2 3" xfId="27679"/>
    <cellStyle name="40 % - Markeringsfarve2 3 2 3 2" xfId="27680"/>
    <cellStyle name="40 % - Markeringsfarve2 3 2 3 3" xfId="27681"/>
    <cellStyle name="40 % - Markeringsfarve2 3 2 4" xfId="27682"/>
    <cellStyle name="40 % - Markeringsfarve2 3 2 4 2" xfId="27683"/>
    <cellStyle name="40 % - Markeringsfarve2 3 2 4 3" xfId="27684"/>
    <cellStyle name="40 % - Markeringsfarve2 3 2 5" xfId="27685"/>
    <cellStyle name="40 % - Markeringsfarve2 3 2 5 2" xfId="27686"/>
    <cellStyle name="40 % - Markeringsfarve2 3 2 5 3" xfId="27687"/>
    <cellStyle name="40 % - Markeringsfarve2 3 2 6" xfId="27688"/>
    <cellStyle name="40 % - Markeringsfarve2 3 2 6 2" xfId="27689"/>
    <cellStyle name="40 % - Markeringsfarve2 3 2 6 3" xfId="27690"/>
    <cellStyle name="40 % - Markeringsfarve2 3 2 7" xfId="27691"/>
    <cellStyle name="40 % - Markeringsfarve2 3 2 7 2" xfId="27692"/>
    <cellStyle name="40 % - Markeringsfarve2 3 2 8" xfId="27693"/>
    <cellStyle name="40 % - Markeringsfarve2 3 3" xfId="27694"/>
    <cellStyle name="40 % - Markeringsfarve2 3 3 2" xfId="27695"/>
    <cellStyle name="40 % - Markeringsfarve2 3 3 2 2" xfId="27696"/>
    <cellStyle name="40 % - Markeringsfarve2 3 3 2 3" xfId="27697"/>
    <cellStyle name="40 % - Markeringsfarve2 3 3 3" xfId="27698"/>
    <cellStyle name="40 % - Markeringsfarve2 3 3 3 2" xfId="27699"/>
    <cellStyle name="40 % - Markeringsfarve2 3 3 3 3" xfId="27700"/>
    <cellStyle name="40 % - Markeringsfarve2 3 3 4" xfId="27701"/>
    <cellStyle name="40 % - Markeringsfarve2 3 3 4 2" xfId="27702"/>
    <cellStyle name="40 % - Markeringsfarve2 3 3 4 3" xfId="27703"/>
    <cellStyle name="40 % - Markeringsfarve2 3 3 5" xfId="27704"/>
    <cellStyle name="40 % - Markeringsfarve2 3 3 5 2" xfId="27705"/>
    <cellStyle name="40 % - Markeringsfarve2 3 3 5 3" xfId="27706"/>
    <cellStyle name="40 % - Markeringsfarve2 3 3 6" xfId="27707"/>
    <cellStyle name="40 % - Markeringsfarve2 3 3 6 2" xfId="27708"/>
    <cellStyle name="40 % - Markeringsfarve2 3 3 6 3" xfId="27709"/>
    <cellStyle name="40 % - Markeringsfarve2 3 3 7" xfId="27710"/>
    <cellStyle name="40 % - Markeringsfarve2 3 3 7 2" xfId="27711"/>
    <cellStyle name="40 % - Markeringsfarve2 3 3 8" xfId="27712"/>
    <cellStyle name="40 % - Markeringsfarve2 3 4" xfId="27713"/>
    <cellStyle name="40 % - Markeringsfarve2 3 4 2" xfId="27714"/>
    <cellStyle name="40 % - Markeringsfarve2 3 4 3" xfId="27715"/>
    <cellStyle name="40 % - Markeringsfarve2 3 5" xfId="27716"/>
    <cellStyle name="40 % - Markeringsfarve2 3 5 2" xfId="27717"/>
    <cellStyle name="40 % - Markeringsfarve2 3 5 3" xfId="27718"/>
    <cellStyle name="40 % - Markeringsfarve2 3 6" xfId="27719"/>
    <cellStyle name="40 % - Markeringsfarve2 3 6 2" xfId="27720"/>
    <cellStyle name="40 % - Markeringsfarve2 3 6 3" xfId="27721"/>
    <cellStyle name="40 % - Markeringsfarve2 3 7" xfId="27722"/>
    <cellStyle name="40 % - Markeringsfarve2 3 7 2" xfId="27723"/>
    <cellStyle name="40 % - Markeringsfarve2 3 7 3" xfId="27724"/>
    <cellStyle name="40 % - Markeringsfarve2 3 8" xfId="27725"/>
    <cellStyle name="40 % - Markeringsfarve2 3 8 2" xfId="27726"/>
    <cellStyle name="40 % - Markeringsfarve2 3 8 3" xfId="27727"/>
    <cellStyle name="40 % - Markeringsfarve2 3 9" xfId="27728"/>
    <cellStyle name="40 % - Markeringsfarve2 3 9 2" xfId="27729"/>
    <cellStyle name="40 % - Markeringsfarve2 4" xfId="19882"/>
    <cellStyle name="40 % - Markeringsfarve2 4 2" xfId="19883"/>
    <cellStyle name="40 % - Markeringsfarve2 4 2 2" xfId="27730"/>
    <cellStyle name="40 % - Markeringsfarve2 4 2 3" xfId="27731"/>
    <cellStyle name="40 % - Markeringsfarve2 4 3" xfId="27732"/>
    <cellStyle name="40 % - Markeringsfarve2 4 3 2" xfId="27733"/>
    <cellStyle name="40 % - Markeringsfarve2 4 3 3" xfId="27734"/>
    <cellStyle name="40 % - Markeringsfarve2 4 4" xfId="27735"/>
    <cellStyle name="40 % - Markeringsfarve2 4 4 2" xfId="27736"/>
    <cellStyle name="40 % - Markeringsfarve2 4 4 3" xfId="27737"/>
    <cellStyle name="40 % - Markeringsfarve2 4 5" xfId="27738"/>
    <cellStyle name="40 % - Markeringsfarve2 4 5 2" xfId="27739"/>
    <cellStyle name="40 % - Markeringsfarve2 4 5 3" xfId="27740"/>
    <cellStyle name="40 % - Markeringsfarve2 4 6" xfId="27741"/>
    <cellStyle name="40 % - Markeringsfarve2 4 6 2" xfId="27742"/>
    <cellStyle name="40 % - Markeringsfarve2 4 6 3" xfId="27743"/>
    <cellStyle name="40 % - Markeringsfarve2 4 7" xfId="27744"/>
    <cellStyle name="40 % - Markeringsfarve2 4 7 2" xfId="27745"/>
    <cellStyle name="40 % - Markeringsfarve2 4 8" xfId="27746"/>
    <cellStyle name="40 % - Markeringsfarve2 5" xfId="19884"/>
    <cellStyle name="40 % - Markeringsfarve2 5 2" xfId="19885"/>
    <cellStyle name="40 % - Markeringsfarve2 5 2 2" xfId="27747"/>
    <cellStyle name="40 % - Markeringsfarve2 5 2 3" xfId="27748"/>
    <cellStyle name="40 % - Markeringsfarve2 5 3" xfId="27749"/>
    <cellStyle name="40 % - Markeringsfarve2 5 3 2" xfId="27750"/>
    <cellStyle name="40 % - Markeringsfarve2 5 3 3" xfId="27751"/>
    <cellStyle name="40 % - Markeringsfarve2 5 4" xfId="27752"/>
    <cellStyle name="40 % - Markeringsfarve2 5 4 2" xfId="27753"/>
    <cellStyle name="40 % - Markeringsfarve2 5 4 3" xfId="27754"/>
    <cellStyle name="40 % - Markeringsfarve2 5 5" xfId="27755"/>
    <cellStyle name="40 % - Markeringsfarve2 5 5 2" xfId="27756"/>
    <cellStyle name="40 % - Markeringsfarve2 5 5 3" xfId="27757"/>
    <cellStyle name="40 % - Markeringsfarve2 5 6" xfId="27758"/>
    <cellStyle name="40 % - Markeringsfarve2 5 6 2" xfId="27759"/>
    <cellStyle name="40 % - Markeringsfarve2 5 6 3" xfId="27760"/>
    <cellStyle name="40 % - Markeringsfarve2 5 7" xfId="27761"/>
    <cellStyle name="40 % - Markeringsfarve2 5 7 2" xfId="27762"/>
    <cellStyle name="40 % - Markeringsfarve2 5 8" xfId="27763"/>
    <cellStyle name="40 % - Markeringsfarve2 6" xfId="19886"/>
    <cellStyle name="40 % - Markeringsfarve2 6 2" xfId="19887"/>
    <cellStyle name="40 % - Markeringsfarve2 6 3" xfId="27764"/>
    <cellStyle name="40 % - Markeringsfarve2 7" xfId="19888"/>
    <cellStyle name="40 % - Markeringsfarve2 7 2" xfId="27765"/>
    <cellStyle name="40 % - Markeringsfarve2 7 3" xfId="27766"/>
    <cellStyle name="40 % - Markeringsfarve2 8" xfId="27767"/>
    <cellStyle name="40 % - Markeringsfarve2 8 2" xfId="27768"/>
    <cellStyle name="40 % - Markeringsfarve2 8 3" xfId="27769"/>
    <cellStyle name="40 % - Markeringsfarve2 9" xfId="27770"/>
    <cellStyle name="40 % - Markeringsfarve2 9 2" xfId="27771"/>
    <cellStyle name="40 % - Markeringsfarve2 9 3" xfId="27772"/>
    <cellStyle name="40 % - Markeringsfarve3" xfId="6760"/>
    <cellStyle name="40 % - Markeringsfarve3 10" xfId="27773"/>
    <cellStyle name="40 % - Markeringsfarve3 10 2" xfId="27774"/>
    <cellStyle name="40 % - Markeringsfarve3 11" xfId="27775"/>
    <cellStyle name="40 % - Markeringsfarve3 12" xfId="14040"/>
    <cellStyle name="40 % - Markeringsfarve3 2" xfId="6761"/>
    <cellStyle name="40 % - Markeringsfarve3 2 10" xfId="27776"/>
    <cellStyle name="40 % - Markeringsfarve3 2 11" xfId="14041"/>
    <cellStyle name="40 % - Markeringsfarve3 2 2" xfId="19889"/>
    <cellStyle name="40 % - Markeringsfarve3 2 2 2" xfId="19890"/>
    <cellStyle name="40 % - Markeringsfarve3 2 2 2 2" xfId="27777"/>
    <cellStyle name="40 % - Markeringsfarve3 2 2 2 3" xfId="27778"/>
    <cellStyle name="40 % - Markeringsfarve3 2 2 3" xfId="27779"/>
    <cellStyle name="40 % - Markeringsfarve3 2 2 3 2" xfId="27780"/>
    <cellStyle name="40 % - Markeringsfarve3 2 2 3 3" xfId="27781"/>
    <cellStyle name="40 % - Markeringsfarve3 2 2 4" xfId="27782"/>
    <cellStyle name="40 % - Markeringsfarve3 2 2 4 2" xfId="27783"/>
    <cellStyle name="40 % - Markeringsfarve3 2 2 4 3" xfId="27784"/>
    <cellStyle name="40 % - Markeringsfarve3 2 2 5" xfId="27785"/>
    <cellStyle name="40 % - Markeringsfarve3 2 2 5 2" xfId="27786"/>
    <cellStyle name="40 % - Markeringsfarve3 2 2 5 3" xfId="27787"/>
    <cellStyle name="40 % - Markeringsfarve3 2 2 6" xfId="27788"/>
    <cellStyle name="40 % - Markeringsfarve3 2 2 6 2" xfId="27789"/>
    <cellStyle name="40 % - Markeringsfarve3 2 2 6 3" xfId="27790"/>
    <cellStyle name="40 % - Markeringsfarve3 2 2 7" xfId="27791"/>
    <cellStyle name="40 % - Markeringsfarve3 2 2 7 2" xfId="27792"/>
    <cellStyle name="40 % - Markeringsfarve3 2 2 8" xfId="27793"/>
    <cellStyle name="40 % - Markeringsfarve3 2 3" xfId="19891"/>
    <cellStyle name="40 % - Markeringsfarve3 2 3 2" xfId="19892"/>
    <cellStyle name="40 % - Markeringsfarve3 2 3 2 2" xfId="27794"/>
    <cellStyle name="40 % - Markeringsfarve3 2 3 2 3" xfId="27795"/>
    <cellStyle name="40 % - Markeringsfarve3 2 3 3" xfId="27796"/>
    <cellStyle name="40 % - Markeringsfarve3 2 3 3 2" xfId="27797"/>
    <cellStyle name="40 % - Markeringsfarve3 2 3 3 3" xfId="27798"/>
    <cellStyle name="40 % - Markeringsfarve3 2 3 4" xfId="27799"/>
    <cellStyle name="40 % - Markeringsfarve3 2 3 4 2" xfId="27800"/>
    <cellStyle name="40 % - Markeringsfarve3 2 3 4 3" xfId="27801"/>
    <cellStyle name="40 % - Markeringsfarve3 2 3 5" xfId="27802"/>
    <cellStyle name="40 % - Markeringsfarve3 2 3 5 2" xfId="27803"/>
    <cellStyle name="40 % - Markeringsfarve3 2 3 5 3" xfId="27804"/>
    <cellStyle name="40 % - Markeringsfarve3 2 3 6" xfId="27805"/>
    <cellStyle name="40 % - Markeringsfarve3 2 3 6 2" xfId="27806"/>
    <cellStyle name="40 % - Markeringsfarve3 2 3 6 3" xfId="27807"/>
    <cellStyle name="40 % - Markeringsfarve3 2 3 7" xfId="27808"/>
    <cellStyle name="40 % - Markeringsfarve3 2 3 7 2" xfId="27809"/>
    <cellStyle name="40 % - Markeringsfarve3 2 3 8" xfId="27810"/>
    <cellStyle name="40 % - Markeringsfarve3 2 4" xfId="19893"/>
    <cellStyle name="40 % - Markeringsfarve3 2 4 2" xfId="27811"/>
    <cellStyle name="40 % - Markeringsfarve3 2 4 3" xfId="27812"/>
    <cellStyle name="40 % - Markeringsfarve3 2 5" xfId="27813"/>
    <cellStyle name="40 % - Markeringsfarve3 2 5 2" xfId="27814"/>
    <cellStyle name="40 % - Markeringsfarve3 2 5 3" xfId="27815"/>
    <cellStyle name="40 % - Markeringsfarve3 2 6" xfId="27816"/>
    <cellStyle name="40 % - Markeringsfarve3 2 6 2" xfId="27817"/>
    <cellStyle name="40 % - Markeringsfarve3 2 6 3" xfId="27818"/>
    <cellStyle name="40 % - Markeringsfarve3 2 7" xfId="27819"/>
    <cellStyle name="40 % - Markeringsfarve3 2 7 2" xfId="27820"/>
    <cellStyle name="40 % - Markeringsfarve3 2 7 3" xfId="27821"/>
    <cellStyle name="40 % - Markeringsfarve3 2 8" xfId="27822"/>
    <cellStyle name="40 % - Markeringsfarve3 2 8 2" xfId="27823"/>
    <cellStyle name="40 % - Markeringsfarve3 2 8 3" xfId="27824"/>
    <cellStyle name="40 % - Markeringsfarve3 2 9" xfId="27825"/>
    <cellStyle name="40 % - Markeringsfarve3 2 9 2" xfId="27826"/>
    <cellStyle name="40 % - Markeringsfarve3 3" xfId="19894"/>
    <cellStyle name="40 % - Markeringsfarve3 3 10" xfId="27827"/>
    <cellStyle name="40 % - Markeringsfarve3 3 2" xfId="19895"/>
    <cellStyle name="40 % - Markeringsfarve3 3 2 2" xfId="27828"/>
    <cellStyle name="40 % - Markeringsfarve3 3 2 2 2" xfId="27829"/>
    <cellStyle name="40 % - Markeringsfarve3 3 2 2 3" xfId="27830"/>
    <cellStyle name="40 % - Markeringsfarve3 3 2 3" xfId="27831"/>
    <cellStyle name="40 % - Markeringsfarve3 3 2 3 2" xfId="27832"/>
    <cellStyle name="40 % - Markeringsfarve3 3 2 3 3" xfId="27833"/>
    <cellStyle name="40 % - Markeringsfarve3 3 2 4" xfId="27834"/>
    <cellStyle name="40 % - Markeringsfarve3 3 2 4 2" xfId="27835"/>
    <cellStyle name="40 % - Markeringsfarve3 3 2 4 3" xfId="27836"/>
    <cellStyle name="40 % - Markeringsfarve3 3 2 5" xfId="27837"/>
    <cellStyle name="40 % - Markeringsfarve3 3 2 5 2" xfId="27838"/>
    <cellStyle name="40 % - Markeringsfarve3 3 2 5 3" xfId="27839"/>
    <cellStyle name="40 % - Markeringsfarve3 3 2 6" xfId="27840"/>
    <cellStyle name="40 % - Markeringsfarve3 3 2 6 2" xfId="27841"/>
    <cellStyle name="40 % - Markeringsfarve3 3 2 6 3" xfId="27842"/>
    <cellStyle name="40 % - Markeringsfarve3 3 2 7" xfId="27843"/>
    <cellStyle name="40 % - Markeringsfarve3 3 2 7 2" xfId="27844"/>
    <cellStyle name="40 % - Markeringsfarve3 3 2 8" xfId="27845"/>
    <cellStyle name="40 % - Markeringsfarve3 3 3" xfId="27846"/>
    <cellStyle name="40 % - Markeringsfarve3 3 3 2" xfId="27847"/>
    <cellStyle name="40 % - Markeringsfarve3 3 3 2 2" xfId="27848"/>
    <cellStyle name="40 % - Markeringsfarve3 3 3 2 3" xfId="27849"/>
    <cellStyle name="40 % - Markeringsfarve3 3 3 3" xfId="27850"/>
    <cellStyle name="40 % - Markeringsfarve3 3 3 3 2" xfId="27851"/>
    <cellStyle name="40 % - Markeringsfarve3 3 3 3 3" xfId="27852"/>
    <cellStyle name="40 % - Markeringsfarve3 3 3 4" xfId="27853"/>
    <cellStyle name="40 % - Markeringsfarve3 3 3 4 2" xfId="27854"/>
    <cellStyle name="40 % - Markeringsfarve3 3 3 4 3" xfId="27855"/>
    <cellStyle name="40 % - Markeringsfarve3 3 3 5" xfId="27856"/>
    <cellStyle name="40 % - Markeringsfarve3 3 3 5 2" xfId="27857"/>
    <cellStyle name="40 % - Markeringsfarve3 3 3 5 3" xfId="27858"/>
    <cellStyle name="40 % - Markeringsfarve3 3 3 6" xfId="27859"/>
    <cellStyle name="40 % - Markeringsfarve3 3 3 6 2" xfId="27860"/>
    <cellStyle name="40 % - Markeringsfarve3 3 3 6 3" xfId="27861"/>
    <cellStyle name="40 % - Markeringsfarve3 3 3 7" xfId="27862"/>
    <cellStyle name="40 % - Markeringsfarve3 3 3 7 2" xfId="27863"/>
    <cellStyle name="40 % - Markeringsfarve3 3 3 8" xfId="27864"/>
    <cellStyle name="40 % - Markeringsfarve3 3 4" xfId="27865"/>
    <cellStyle name="40 % - Markeringsfarve3 3 4 2" xfId="27866"/>
    <cellStyle name="40 % - Markeringsfarve3 3 4 3" xfId="27867"/>
    <cellStyle name="40 % - Markeringsfarve3 3 5" xfId="27868"/>
    <cellStyle name="40 % - Markeringsfarve3 3 5 2" xfId="27869"/>
    <cellStyle name="40 % - Markeringsfarve3 3 5 3" xfId="27870"/>
    <cellStyle name="40 % - Markeringsfarve3 3 6" xfId="27871"/>
    <cellStyle name="40 % - Markeringsfarve3 3 6 2" xfId="27872"/>
    <cellStyle name="40 % - Markeringsfarve3 3 6 3" xfId="27873"/>
    <cellStyle name="40 % - Markeringsfarve3 3 7" xfId="27874"/>
    <cellStyle name="40 % - Markeringsfarve3 3 7 2" xfId="27875"/>
    <cellStyle name="40 % - Markeringsfarve3 3 7 3" xfId="27876"/>
    <cellStyle name="40 % - Markeringsfarve3 3 8" xfId="27877"/>
    <cellStyle name="40 % - Markeringsfarve3 3 8 2" xfId="27878"/>
    <cellStyle name="40 % - Markeringsfarve3 3 8 3" xfId="27879"/>
    <cellStyle name="40 % - Markeringsfarve3 3 9" xfId="27880"/>
    <cellStyle name="40 % - Markeringsfarve3 3 9 2" xfId="27881"/>
    <cellStyle name="40 % - Markeringsfarve3 4" xfId="19896"/>
    <cellStyle name="40 % - Markeringsfarve3 4 2" xfId="19897"/>
    <cellStyle name="40 % - Markeringsfarve3 4 2 2" xfId="27882"/>
    <cellStyle name="40 % - Markeringsfarve3 4 2 3" xfId="27883"/>
    <cellStyle name="40 % - Markeringsfarve3 4 3" xfId="27884"/>
    <cellStyle name="40 % - Markeringsfarve3 4 3 2" xfId="27885"/>
    <cellStyle name="40 % - Markeringsfarve3 4 3 3" xfId="27886"/>
    <cellStyle name="40 % - Markeringsfarve3 4 4" xfId="27887"/>
    <cellStyle name="40 % - Markeringsfarve3 4 4 2" xfId="27888"/>
    <cellStyle name="40 % - Markeringsfarve3 4 4 3" xfId="27889"/>
    <cellStyle name="40 % - Markeringsfarve3 4 5" xfId="27890"/>
    <cellStyle name="40 % - Markeringsfarve3 4 5 2" xfId="27891"/>
    <cellStyle name="40 % - Markeringsfarve3 4 5 3" xfId="27892"/>
    <cellStyle name="40 % - Markeringsfarve3 4 6" xfId="27893"/>
    <cellStyle name="40 % - Markeringsfarve3 4 6 2" xfId="27894"/>
    <cellStyle name="40 % - Markeringsfarve3 4 6 3" xfId="27895"/>
    <cellStyle name="40 % - Markeringsfarve3 4 7" xfId="27896"/>
    <cellStyle name="40 % - Markeringsfarve3 4 7 2" xfId="27897"/>
    <cellStyle name="40 % - Markeringsfarve3 4 8" xfId="27898"/>
    <cellStyle name="40 % - Markeringsfarve3 5" xfId="19898"/>
    <cellStyle name="40 % - Markeringsfarve3 5 2" xfId="19899"/>
    <cellStyle name="40 % - Markeringsfarve3 5 2 2" xfId="27899"/>
    <cellStyle name="40 % - Markeringsfarve3 5 2 3" xfId="27900"/>
    <cellStyle name="40 % - Markeringsfarve3 5 3" xfId="27901"/>
    <cellStyle name="40 % - Markeringsfarve3 5 3 2" xfId="27902"/>
    <cellStyle name="40 % - Markeringsfarve3 5 3 3" xfId="27903"/>
    <cellStyle name="40 % - Markeringsfarve3 5 4" xfId="27904"/>
    <cellStyle name="40 % - Markeringsfarve3 5 4 2" xfId="27905"/>
    <cellStyle name="40 % - Markeringsfarve3 5 4 3" xfId="27906"/>
    <cellStyle name="40 % - Markeringsfarve3 5 5" xfId="27907"/>
    <cellStyle name="40 % - Markeringsfarve3 5 5 2" xfId="27908"/>
    <cellStyle name="40 % - Markeringsfarve3 5 5 3" xfId="27909"/>
    <cellStyle name="40 % - Markeringsfarve3 5 6" xfId="27910"/>
    <cellStyle name="40 % - Markeringsfarve3 5 6 2" xfId="27911"/>
    <cellStyle name="40 % - Markeringsfarve3 5 6 3" xfId="27912"/>
    <cellStyle name="40 % - Markeringsfarve3 5 7" xfId="27913"/>
    <cellStyle name="40 % - Markeringsfarve3 5 7 2" xfId="27914"/>
    <cellStyle name="40 % - Markeringsfarve3 5 8" xfId="27915"/>
    <cellStyle name="40 % - Markeringsfarve3 6" xfId="19900"/>
    <cellStyle name="40 % - Markeringsfarve3 6 2" xfId="19901"/>
    <cellStyle name="40 % - Markeringsfarve3 6 2 2" xfId="27916"/>
    <cellStyle name="40 % - Markeringsfarve3 6 2 3" xfId="27917"/>
    <cellStyle name="40 % - Markeringsfarve3 6 3" xfId="27918"/>
    <cellStyle name="40 % - Markeringsfarve3 6 4" xfId="27919"/>
    <cellStyle name="40 % - Markeringsfarve3 7" xfId="19902"/>
    <cellStyle name="40 % - Markeringsfarve3 7 2" xfId="27920"/>
    <cellStyle name="40 % - Markeringsfarve3 7 3" xfId="27921"/>
    <cellStyle name="40 % - Markeringsfarve3 8" xfId="27922"/>
    <cellStyle name="40 % - Markeringsfarve3 8 2" xfId="27923"/>
    <cellStyle name="40 % - Markeringsfarve3 8 3" xfId="27924"/>
    <cellStyle name="40 % - Markeringsfarve3 9" xfId="27925"/>
    <cellStyle name="40 % - Markeringsfarve3 9 2" xfId="27926"/>
    <cellStyle name="40 % - Markeringsfarve3 9 3" xfId="27927"/>
    <cellStyle name="40 % - Markeringsfarve4" xfId="6762"/>
    <cellStyle name="40 % - Markeringsfarve4 10" xfId="27928"/>
    <cellStyle name="40 % - Markeringsfarve4 10 2" xfId="27929"/>
    <cellStyle name="40 % - Markeringsfarve4 10 3" xfId="27930"/>
    <cellStyle name="40 % - Markeringsfarve4 11" xfId="27931"/>
    <cellStyle name="40 % - Markeringsfarve4 11 2" xfId="27932"/>
    <cellStyle name="40 % - Markeringsfarve4 12" xfId="27933"/>
    <cellStyle name="40 % - Markeringsfarve4 13" xfId="14042"/>
    <cellStyle name="40 % - Markeringsfarve4 2" xfId="6763"/>
    <cellStyle name="40 % - Markeringsfarve4 2 10" xfId="27934"/>
    <cellStyle name="40 % - Markeringsfarve4 2 11" xfId="14043"/>
    <cellStyle name="40 % - Markeringsfarve4 2 2" xfId="19903"/>
    <cellStyle name="40 % - Markeringsfarve4 2 2 2" xfId="19904"/>
    <cellStyle name="40 % - Markeringsfarve4 2 2 2 2" xfId="27935"/>
    <cellStyle name="40 % - Markeringsfarve4 2 2 2 3" xfId="27936"/>
    <cellStyle name="40 % - Markeringsfarve4 2 2 3" xfId="27937"/>
    <cellStyle name="40 % - Markeringsfarve4 2 2 3 2" xfId="27938"/>
    <cellStyle name="40 % - Markeringsfarve4 2 2 3 3" xfId="27939"/>
    <cellStyle name="40 % - Markeringsfarve4 2 2 4" xfId="27940"/>
    <cellStyle name="40 % - Markeringsfarve4 2 2 4 2" xfId="27941"/>
    <cellStyle name="40 % - Markeringsfarve4 2 2 4 3" xfId="27942"/>
    <cellStyle name="40 % - Markeringsfarve4 2 2 5" xfId="27943"/>
    <cellStyle name="40 % - Markeringsfarve4 2 2 5 2" xfId="27944"/>
    <cellStyle name="40 % - Markeringsfarve4 2 2 5 3" xfId="27945"/>
    <cellStyle name="40 % - Markeringsfarve4 2 2 6" xfId="27946"/>
    <cellStyle name="40 % - Markeringsfarve4 2 2 6 2" xfId="27947"/>
    <cellStyle name="40 % - Markeringsfarve4 2 2 6 3" xfId="27948"/>
    <cellStyle name="40 % - Markeringsfarve4 2 2 7" xfId="27949"/>
    <cellStyle name="40 % - Markeringsfarve4 2 2 7 2" xfId="27950"/>
    <cellStyle name="40 % - Markeringsfarve4 2 2 8" xfId="27951"/>
    <cellStyle name="40 % - Markeringsfarve4 2 3" xfId="19905"/>
    <cellStyle name="40 % - Markeringsfarve4 2 3 2" xfId="19906"/>
    <cellStyle name="40 % - Markeringsfarve4 2 3 2 2" xfId="27952"/>
    <cellStyle name="40 % - Markeringsfarve4 2 3 2 3" xfId="27953"/>
    <cellStyle name="40 % - Markeringsfarve4 2 3 3" xfId="27954"/>
    <cellStyle name="40 % - Markeringsfarve4 2 3 3 2" xfId="27955"/>
    <cellStyle name="40 % - Markeringsfarve4 2 3 3 3" xfId="27956"/>
    <cellStyle name="40 % - Markeringsfarve4 2 3 4" xfId="27957"/>
    <cellStyle name="40 % - Markeringsfarve4 2 3 4 2" xfId="27958"/>
    <cellStyle name="40 % - Markeringsfarve4 2 3 4 3" xfId="27959"/>
    <cellStyle name="40 % - Markeringsfarve4 2 3 5" xfId="27960"/>
    <cellStyle name="40 % - Markeringsfarve4 2 3 5 2" xfId="27961"/>
    <cellStyle name="40 % - Markeringsfarve4 2 3 5 3" xfId="27962"/>
    <cellStyle name="40 % - Markeringsfarve4 2 3 6" xfId="27963"/>
    <cellStyle name="40 % - Markeringsfarve4 2 3 6 2" xfId="27964"/>
    <cellStyle name="40 % - Markeringsfarve4 2 3 6 3" xfId="27965"/>
    <cellStyle name="40 % - Markeringsfarve4 2 3 7" xfId="27966"/>
    <cellStyle name="40 % - Markeringsfarve4 2 3 7 2" xfId="27967"/>
    <cellStyle name="40 % - Markeringsfarve4 2 3 8" xfId="27968"/>
    <cellStyle name="40 % - Markeringsfarve4 2 4" xfId="19907"/>
    <cellStyle name="40 % - Markeringsfarve4 2 4 2" xfId="27969"/>
    <cellStyle name="40 % - Markeringsfarve4 2 4 3" xfId="27970"/>
    <cellStyle name="40 % - Markeringsfarve4 2 5" xfId="27971"/>
    <cellStyle name="40 % - Markeringsfarve4 2 5 2" xfId="27972"/>
    <cellStyle name="40 % - Markeringsfarve4 2 5 3" xfId="27973"/>
    <cellStyle name="40 % - Markeringsfarve4 2 6" xfId="27974"/>
    <cellStyle name="40 % - Markeringsfarve4 2 6 2" xfId="27975"/>
    <cellStyle name="40 % - Markeringsfarve4 2 6 3" xfId="27976"/>
    <cellStyle name="40 % - Markeringsfarve4 2 7" xfId="27977"/>
    <cellStyle name="40 % - Markeringsfarve4 2 7 2" xfId="27978"/>
    <cellStyle name="40 % - Markeringsfarve4 2 7 3" xfId="27979"/>
    <cellStyle name="40 % - Markeringsfarve4 2 8" xfId="27980"/>
    <cellStyle name="40 % - Markeringsfarve4 2 8 2" xfId="27981"/>
    <cellStyle name="40 % - Markeringsfarve4 2 8 3" xfId="27982"/>
    <cellStyle name="40 % - Markeringsfarve4 2 9" xfId="27983"/>
    <cellStyle name="40 % - Markeringsfarve4 2 9 2" xfId="27984"/>
    <cellStyle name="40 % - Markeringsfarve4 3" xfId="19908"/>
    <cellStyle name="40 % - Markeringsfarve4 3 10" xfId="27985"/>
    <cellStyle name="40 % - Markeringsfarve4 3 2" xfId="19909"/>
    <cellStyle name="40 % - Markeringsfarve4 3 2 2" xfId="27986"/>
    <cellStyle name="40 % - Markeringsfarve4 3 2 2 2" xfId="27987"/>
    <cellStyle name="40 % - Markeringsfarve4 3 2 2 3" xfId="27988"/>
    <cellStyle name="40 % - Markeringsfarve4 3 2 3" xfId="27989"/>
    <cellStyle name="40 % - Markeringsfarve4 3 2 3 2" xfId="27990"/>
    <cellStyle name="40 % - Markeringsfarve4 3 2 3 3" xfId="27991"/>
    <cellStyle name="40 % - Markeringsfarve4 3 2 4" xfId="27992"/>
    <cellStyle name="40 % - Markeringsfarve4 3 2 4 2" xfId="27993"/>
    <cellStyle name="40 % - Markeringsfarve4 3 2 4 3" xfId="27994"/>
    <cellStyle name="40 % - Markeringsfarve4 3 2 5" xfId="27995"/>
    <cellStyle name="40 % - Markeringsfarve4 3 2 5 2" xfId="27996"/>
    <cellStyle name="40 % - Markeringsfarve4 3 2 5 3" xfId="27997"/>
    <cellStyle name="40 % - Markeringsfarve4 3 2 6" xfId="27998"/>
    <cellStyle name="40 % - Markeringsfarve4 3 2 6 2" xfId="27999"/>
    <cellStyle name="40 % - Markeringsfarve4 3 2 6 3" xfId="28000"/>
    <cellStyle name="40 % - Markeringsfarve4 3 2 7" xfId="28001"/>
    <cellStyle name="40 % - Markeringsfarve4 3 2 7 2" xfId="28002"/>
    <cellStyle name="40 % - Markeringsfarve4 3 2 8" xfId="28003"/>
    <cellStyle name="40 % - Markeringsfarve4 3 3" xfId="28004"/>
    <cellStyle name="40 % - Markeringsfarve4 3 3 2" xfId="28005"/>
    <cellStyle name="40 % - Markeringsfarve4 3 3 2 2" xfId="28006"/>
    <cellStyle name="40 % - Markeringsfarve4 3 3 2 3" xfId="28007"/>
    <cellStyle name="40 % - Markeringsfarve4 3 3 3" xfId="28008"/>
    <cellStyle name="40 % - Markeringsfarve4 3 3 3 2" xfId="28009"/>
    <cellStyle name="40 % - Markeringsfarve4 3 3 3 3" xfId="28010"/>
    <cellStyle name="40 % - Markeringsfarve4 3 3 4" xfId="28011"/>
    <cellStyle name="40 % - Markeringsfarve4 3 3 4 2" xfId="28012"/>
    <cellStyle name="40 % - Markeringsfarve4 3 3 4 3" xfId="28013"/>
    <cellStyle name="40 % - Markeringsfarve4 3 3 5" xfId="28014"/>
    <cellStyle name="40 % - Markeringsfarve4 3 3 5 2" xfId="28015"/>
    <cellStyle name="40 % - Markeringsfarve4 3 3 5 3" xfId="28016"/>
    <cellStyle name="40 % - Markeringsfarve4 3 3 6" xfId="28017"/>
    <cellStyle name="40 % - Markeringsfarve4 3 3 6 2" xfId="28018"/>
    <cellStyle name="40 % - Markeringsfarve4 3 3 6 3" xfId="28019"/>
    <cellStyle name="40 % - Markeringsfarve4 3 3 7" xfId="28020"/>
    <cellStyle name="40 % - Markeringsfarve4 3 3 7 2" xfId="28021"/>
    <cellStyle name="40 % - Markeringsfarve4 3 3 8" xfId="28022"/>
    <cellStyle name="40 % - Markeringsfarve4 3 4" xfId="28023"/>
    <cellStyle name="40 % - Markeringsfarve4 3 4 2" xfId="28024"/>
    <cellStyle name="40 % - Markeringsfarve4 3 4 3" xfId="28025"/>
    <cellStyle name="40 % - Markeringsfarve4 3 5" xfId="28026"/>
    <cellStyle name="40 % - Markeringsfarve4 3 5 2" xfId="28027"/>
    <cellStyle name="40 % - Markeringsfarve4 3 5 3" xfId="28028"/>
    <cellStyle name="40 % - Markeringsfarve4 3 6" xfId="28029"/>
    <cellStyle name="40 % - Markeringsfarve4 3 6 2" xfId="28030"/>
    <cellStyle name="40 % - Markeringsfarve4 3 6 3" xfId="28031"/>
    <cellStyle name="40 % - Markeringsfarve4 3 7" xfId="28032"/>
    <cellStyle name="40 % - Markeringsfarve4 3 7 2" xfId="28033"/>
    <cellStyle name="40 % - Markeringsfarve4 3 7 3" xfId="28034"/>
    <cellStyle name="40 % - Markeringsfarve4 3 8" xfId="28035"/>
    <cellStyle name="40 % - Markeringsfarve4 3 8 2" xfId="28036"/>
    <cellStyle name="40 % - Markeringsfarve4 3 8 3" xfId="28037"/>
    <cellStyle name="40 % - Markeringsfarve4 3 9" xfId="28038"/>
    <cellStyle name="40 % - Markeringsfarve4 3 9 2" xfId="28039"/>
    <cellStyle name="40 % - Markeringsfarve4 4" xfId="19910"/>
    <cellStyle name="40 % - Markeringsfarve4 4 2" xfId="19911"/>
    <cellStyle name="40 % - Markeringsfarve4 4 2 2" xfId="28040"/>
    <cellStyle name="40 % - Markeringsfarve4 4 2 3" xfId="28041"/>
    <cellStyle name="40 % - Markeringsfarve4 4 3" xfId="28042"/>
    <cellStyle name="40 % - Markeringsfarve4 4 3 2" xfId="28043"/>
    <cellStyle name="40 % - Markeringsfarve4 4 3 3" xfId="28044"/>
    <cellStyle name="40 % - Markeringsfarve4 4 4" xfId="28045"/>
    <cellStyle name="40 % - Markeringsfarve4 4 4 2" xfId="28046"/>
    <cellStyle name="40 % - Markeringsfarve4 4 4 3" xfId="28047"/>
    <cellStyle name="40 % - Markeringsfarve4 4 5" xfId="28048"/>
    <cellStyle name="40 % - Markeringsfarve4 4 5 2" xfId="28049"/>
    <cellStyle name="40 % - Markeringsfarve4 4 5 3" xfId="28050"/>
    <cellStyle name="40 % - Markeringsfarve4 4 6" xfId="28051"/>
    <cellStyle name="40 % - Markeringsfarve4 4 6 2" xfId="28052"/>
    <cellStyle name="40 % - Markeringsfarve4 4 6 3" xfId="28053"/>
    <cellStyle name="40 % - Markeringsfarve4 4 7" xfId="28054"/>
    <cellStyle name="40 % - Markeringsfarve4 4 7 2" xfId="28055"/>
    <cellStyle name="40 % - Markeringsfarve4 4 8" xfId="28056"/>
    <cellStyle name="40 % - Markeringsfarve4 5" xfId="19912"/>
    <cellStyle name="40 % - Markeringsfarve4 5 2" xfId="19913"/>
    <cellStyle name="40 % - Markeringsfarve4 5 2 2" xfId="28057"/>
    <cellStyle name="40 % - Markeringsfarve4 5 2 3" xfId="28058"/>
    <cellStyle name="40 % - Markeringsfarve4 5 3" xfId="28059"/>
    <cellStyle name="40 % - Markeringsfarve4 5 3 2" xfId="28060"/>
    <cellStyle name="40 % - Markeringsfarve4 5 3 3" xfId="28061"/>
    <cellStyle name="40 % - Markeringsfarve4 5 4" xfId="28062"/>
    <cellStyle name="40 % - Markeringsfarve4 5 4 2" xfId="28063"/>
    <cellStyle name="40 % - Markeringsfarve4 5 4 3" xfId="28064"/>
    <cellStyle name="40 % - Markeringsfarve4 5 5" xfId="28065"/>
    <cellStyle name="40 % - Markeringsfarve4 5 5 2" xfId="28066"/>
    <cellStyle name="40 % - Markeringsfarve4 5 5 3" xfId="28067"/>
    <cellStyle name="40 % - Markeringsfarve4 5 6" xfId="28068"/>
    <cellStyle name="40 % - Markeringsfarve4 5 6 2" xfId="28069"/>
    <cellStyle name="40 % - Markeringsfarve4 5 6 3" xfId="28070"/>
    <cellStyle name="40 % - Markeringsfarve4 5 7" xfId="28071"/>
    <cellStyle name="40 % - Markeringsfarve4 5 7 2" xfId="28072"/>
    <cellStyle name="40 % - Markeringsfarve4 5 8" xfId="28073"/>
    <cellStyle name="40 % - Markeringsfarve4 6" xfId="19914"/>
    <cellStyle name="40 % - Markeringsfarve4 6 2" xfId="19915"/>
    <cellStyle name="40 % - Markeringsfarve4 6 3" xfId="28074"/>
    <cellStyle name="40 % - Markeringsfarve4 7" xfId="19916"/>
    <cellStyle name="40 % - Markeringsfarve4 7 2" xfId="28075"/>
    <cellStyle name="40 % - Markeringsfarve4 7 3" xfId="28076"/>
    <cellStyle name="40 % - Markeringsfarve4 8" xfId="28077"/>
    <cellStyle name="40 % - Markeringsfarve4 8 2" xfId="28078"/>
    <cellStyle name="40 % - Markeringsfarve4 8 3" xfId="28079"/>
    <cellStyle name="40 % - Markeringsfarve4 9" xfId="28080"/>
    <cellStyle name="40 % - Markeringsfarve4 9 2" xfId="28081"/>
    <cellStyle name="40 % - Markeringsfarve4 9 3" xfId="28082"/>
    <cellStyle name="40 % - Markeringsfarve5" xfId="6764"/>
    <cellStyle name="40 % - Markeringsfarve5 10" xfId="28083"/>
    <cellStyle name="40 % - Markeringsfarve5 10 2" xfId="28084"/>
    <cellStyle name="40 % - Markeringsfarve5 10 3" xfId="28085"/>
    <cellStyle name="40 % - Markeringsfarve5 11" xfId="28086"/>
    <cellStyle name="40 % - Markeringsfarve5 11 2" xfId="28087"/>
    <cellStyle name="40 % - Markeringsfarve5 12" xfId="28088"/>
    <cellStyle name="40 % - Markeringsfarve5 13" xfId="14044"/>
    <cellStyle name="40 % - Markeringsfarve5 2" xfId="6765"/>
    <cellStyle name="40 % - Markeringsfarve5 2 10" xfId="28089"/>
    <cellStyle name="40 % - Markeringsfarve5 2 11" xfId="14045"/>
    <cellStyle name="40 % - Markeringsfarve5 2 2" xfId="19917"/>
    <cellStyle name="40 % - Markeringsfarve5 2 2 2" xfId="19918"/>
    <cellStyle name="40 % - Markeringsfarve5 2 2 2 2" xfId="28090"/>
    <cellStyle name="40 % - Markeringsfarve5 2 2 2 3" xfId="28091"/>
    <cellStyle name="40 % - Markeringsfarve5 2 2 3" xfId="28092"/>
    <cellStyle name="40 % - Markeringsfarve5 2 2 3 2" xfId="28093"/>
    <cellStyle name="40 % - Markeringsfarve5 2 2 3 3" xfId="28094"/>
    <cellStyle name="40 % - Markeringsfarve5 2 2 4" xfId="28095"/>
    <cellStyle name="40 % - Markeringsfarve5 2 2 4 2" xfId="28096"/>
    <cellStyle name="40 % - Markeringsfarve5 2 2 4 3" xfId="28097"/>
    <cellStyle name="40 % - Markeringsfarve5 2 2 5" xfId="28098"/>
    <cellStyle name="40 % - Markeringsfarve5 2 2 5 2" xfId="28099"/>
    <cellStyle name="40 % - Markeringsfarve5 2 2 5 3" xfId="28100"/>
    <cellStyle name="40 % - Markeringsfarve5 2 2 6" xfId="28101"/>
    <cellStyle name="40 % - Markeringsfarve5 2 2 6 2" xfId="28102"/>
    <cellStyle name="40 % - Markeringsfarve5 2 2 6 3" xfId="28103"/>
    <cellStyle name="40 % - Markeringsfarve5 2 2 7" xfId="28104"/>
    <cellStyle name="40 % - Markeringsfarve5 2 2 7 2" xfId="28105"/>
    <cellStyle name="40 % - Markeringsfarve5 2 2 8" xfId="28106"/>
    <cellStyle name="40 % - Markeringsfarve5 2 3" xfId="19919"/>
    <cellStyle name="40 % - Markeringsfarve5 2 3 2" xfId="19920"/>
    <cellStyle name="40 % - Markeringsfarve5 2 3 2 2" xfId="28107"/>
    <cellStyle name="40 % - Markeringsfarve5 2 3 2 3" xfId="28108"/>
    <cellStyle name="40 % - Markeringsfarve5 2 3 3" xfId="28109"/>
    <cellStyle name="40 % - Markeringsfarve5 2 3 3 2" xfId="28110"/>
    <cellStyle name="40 % - Markeringsfarve5 2 3 3 3" xfId="28111"/>
    <cellStyle name="40 % - Markeringsfarve5 2 3 4" xfId="28112"/>
    <cellStyle name="40 % - Markeringsfarve5 2 3 4 2" xfId="28113"/>
    <cellStyle name="40 % - Markeringsfarve5 2 3 4 3" xfId="28114"/>
    <cellStyle name="40 % - Markeringsfarve5 2 3 5" xfId="28115"/>
    <cellStyle name="40 % - Markeringsfarve5 2 3 5 2" xfId="28116"/>
    <cellStyle name="40 % - Markeringsfarve5 2 3 5 3" xfId="28117"/>
    <cellStyle name="40 % - Markeringsfarve5 2 3 6" xfId="28118"/>
    <cellStyle name="40 % - Markeringsfarve5 2 3 6 2" xfId="28119"/>
    <cellStyle name="40 % - Markeringsfarve5 2 3 6 3" xfId="28120"/>
    <cellStyle name="40 % - Markeringsfarve5 2 3 7" xfId="28121"/>
    <cellStyle name="40 % - Markeringsfarve5 2 3 7 2" xfId="28122"/>
    <cellStyle name="40 % - Markeringsfarve5 2 3 8" xfId="28123"/>
    <cellStyle name="40 % - Markeringsfarve5 2 4" xfId="19921"/>
    <cellStyle name="40 % - Markeringsfarve5 2 4 2" xfId="28124"/>
    <cellStyle name="40 % - Markeringsfarve5 2 4 3" xfId="28125"/>
    <cellStyle name="40 % - Markeringsfarve5 2 5" xfId="28126"/>
    <cellStyle name="40 % - Markeringsfarve5 2 5 2" xfId="28127"/>
    <cellStyle name="40 % - Markeringsfarve5 2 5 3" xfId="28128"/>
    <cellStyle name="40 % - Markeringsfarve5 2 6" xfId="28129"/>
    <cellStyle name="40 % - Markeringsfarve5 2 6 2" xfId="28130"/>
    <cellStyle name="40 % - Markeringsfarve5 2 6 3" xfId="28131"/>
    <cellStyle name="40 % - Markeringsfarve5 2 7" xfId="28132"/>
    <cellStyle name="40 % - Markeringsfarve5 2 7 2" xfId="28133"/>
    <cellStyle name="40 % - Markeringsfarve5 2 7 3" xfId="28134"/>
    <cellStyle name="40 % - Markeringsfarve5 2 8" xfId="28135"/>
    <cellStyle name="40 % - Markeringsfarve5 2 8 2" xfId="28136"/>
    <cellStyle name="40 % - Markeringsfarve5 2 8 3" xfId="28137"/>
    <cellStyle name="40 % - Markeringsfarve5 2 9" xfId="28138"/>
    <cellStyle name="40 % - Markeringsfarve5 2 9 2" xfId="28139"/>
    <cellStyle name="40 % - Markeringsfarve5 3" xfId="19922"/>
    <cellStyle name="40 % - Markeringsfarve5 3 10" xfId="28140"/>
    <cellStyle name="40 % - Markeringsfarve5 3 2" xfId="19923"/>
    <cellStyle name="40 % - Markeringsfarve5 3 2 2" xfId="28141"/>
    <cellStyle name="40 % - Markeringsfarve5 3 2 2 2" xfId="28142"/>
    <cellStyle name="40 % - Markeringsfarve5 3 2 2 3" xfId="28143"/>
    <cellStyle name="40 % - Markeringsfarve5 3 2 3" xfId="28144"/>
    <cellStyle name="40 % - Markeringsfarve5 3 2 3 2" xfId="28145"/>
    <cellStyle name="40 % - Markeringsfarve5 3 2 3 3" xfId="28146"/>
    <cellStyle name="40 % - Markeringsfarve5 3 2 4" xfId="28147"/>
    <cellStyle name="40 % - Markeringsfarve5 3 2 4 2" xfId="28148"/>
    <cellStyle name="40 % - Markeringsfarve5 3 2 4 3" xfId="28149"/>
    <cellStyle name="40 % - Markeringsfarve5 3 2 5" xfId="28150"/>
    <cellStyle name="40 % - Markeringsfarve5 3 2 5 2" xfId="28151"/>
    <cellStyle name="40 % - Markeringsfarve5 3 2 5 3" xfId="28152"/>
    <cellStyle name="40 % - Markeringsfarve5 3 2 6" xfId="28153"/>
    <cellStyle name="40 % - Markeringsfarve5 3 2 6 2" xfId="28154"/>
    <cellStyle name="40 % - Markeringsfarve5 3 2 6 3" xfId="28155"/>
    <cellStyle name="40 % - Markeringsfarve5 3 2 7" xfId="28156"/>
    <cellStyle name="40 % - Markeringsfarve5 3 2 7 2" xfId="28157"/>
    <cellStyle name="40 % - Markeringsfarve5 3 2 8" xfId="28158"/>
    <cellStyle name="40 % - Markeringsfarve5 3 3" xfId="28159"/>
    <cellStyle name="40 % - Markeringsfarve5 3 3 2" xfId="28160"/>
    <cellStyle name="40 % - Markeringsfarve5 3 3 2 2" xfId="28161"/>
    <cellStyle name="40 % - Markeringsfarve5 3 3 2 3" xfId="28162"/>
    <cellStyle name="40 % - Markeringsfarve5 3 3 3" xfId="28163"/>
    <cellStyle name="40 % - Markeringsfarve5 3 3 3 2" xfId="28164"/>
    <cellStyle name="40 % - Markeringsfarve5 3 3 3 3" xfId="28165"/>
    <cellStyle name="40 % - Markeringsfarve5 3 3 4" xfId="28166"/>
    <cellStyle name="40 % - Markeringsfarve5 3 3 4 2" xfId="28167"/>
    <cellStyle name="40 % - Markeringsfarve5 3 3 4 3" xfId="28168"/>
    <cellStyle name="40 % - Markeringsfarve5 3 3 5" xfId="28169"/>
    <cellStyle name="40 % - Markeringsfarve5 3 3 5 2" xfId="28170"/>
    <cellStyle name="40 % - Markeringsfarve5 3 3 5 3" xfId="28171"/>
    <cellStyle name="40 % - Markeringsfarve5 3 3 6" xfId="28172"/>
    <cellStyle name="40 % - Markeringsfarve5 3 3 6 2" xfId="28173"/>
    <cellStyle name="40 % - Markeringsfarve5 3 3 6 3" xfId="28174"/>
    <cellStyle name="40 % - Markeringsfarve5 3 3 7" xfId="28175"/>
    <cellStyle name="40 % - Markeringsfarve5 3 3 7 2" xfId="28176"/>
    <cellStyle name="40 % - Markeringsfarve5 3 3 8" xfId="28177"/>
    <cellStyle name="40 % - Markeringsfarve5 3 4" xfId="28178"/>
    <cellStyle name="40 % - Markeringsfarve5 3 4 2" xfId="28179"/>
    <cellStyle name="40 % - Markeringsfarve5 3 4 3" xfId="28180"/>
    <cellStyle name="40 % - Markeringsfarve5 3 5" xfId="28181"/>
    <cellStyle name="40 % - Markeringsfarve5 3 5 2" xfId="28182"/>
    <cellStyle name="40 % - Markeringsfarve5 3 5 3" xfId="28183"/>
    <cellStyle name="40 % - Markeringsfarve5 3 6" xfId="28184"/>
    <cellStyle name="40 % - Markeringsfarve5 3 6 2" xfId="28185"/>
    <cellStyle name="40 % - Markeringsfarve5 3 6 3" xfId="28186"/>
    <cellStyle name="40 % - Markeringsfarve5 3 7" xfId="28187"/>
    <cellStyle name="40 % - Markeringsfarve5 3 7 2" xfId="28188"/>
    <cellStyle name="40 % - Markeringsfarve5 3 7 3" xfId="28189"/>
    <cellStyle name="40 % - Markeringsfarve5 3 8" xfId="28190"/>
    <cellStyle name="40 % - Markeringsfarve5 3 8 2" xfId="28191"/>
    <cellStyle name="40 % - Markeringsfarve5 3 8 3" xfId="28192"/>
    <cellStyle name="40 % - Markeringsfarve5 3 9" xfId="28193"/>
    <cellStyle name="40 % - Markeringsfarve5 3 9 2" xfId="28194"/>
    <cellStyle name="40 % - Markeringsfarve5 4" xfId="19924"/>
    <cellStyle name="40 % - Markeringsfarve5 4 2" xfId="19925"/>
    <cellStyle name="40 % - Markeringsfarve5 4 2 2" xfId="28195"/>
    <cellStyle name="40 % - Markeringsfarve5 4 2 3" xfId="28196"/>
    <cellStyle name="40 % - Markeringsfarve5 4 3" xfId="28197"/>
    <cellStyle name="40 % - Markeringsfarve5 4 3 2" xfId="28198"/>
    <cellStyle name="40 % - Markeringsfarve5 4 3 3" xfId="28199"/>
    <cellStyle name="40 % - Markeringsfarve5 4 4" xfId="28200"/>
    <cellStyle name="40 % - Markeringsfarve5 4 4 2" xfId="28201"/>
    <cellStyle name="40 % - Markeringsfarve5 4 4 3" xfId="28202"/>
    <cellStyle name="40 % - Markeringsfarve5 4 5" xfId="28203"/>
    <cellStyle name="40 % - Markeringsfarve5 4 5 2" xfId="28204"/>
    <cellStyle name="40 % - Markeringsfarve5 4 5 3" xfId="28205"/>
    <cellStyle name="40 % - Markeringsfarve5 4 6" xfId="28206"/>
    <cellStyle name="40 % - Markeringsfarve5 4 6 2" xfId="28207"/>
    <cellStyle name="40 % - Markeringsfarve5 4 6 3" xfId="28208"/>
    <cellStyle name="40 % - Markeringsfarve5 4 7" xfId="28209"/>
    <cellStyle name="40 % - Markeringsfarve5 4 7 2" xfId="28210"/>
    <cellStyle name="40 % - Markeringsfarve5 4 8" xfId="28211"/>
    <cellStyle name="40 % - Markeringsfarve5 5" xfId="19926"/>
    <cellStyle name="40 % - Markeringsfarve5 5 2" xfId="19927"/>
    <cellStyle name="40 % - Markeringsfarve5 5 2 2" xfId="28212"/>
    <cellStyle name="40 % - Markeringsfarve5 5 2 3" xfId="28213"/>
    <cellStyle name="40 % - Markeringsfarve5 5 3" xfId="28214"/>
    <cellStyle name="40 % - Markeringsfarve5 5 3 2" xfId="28215"/>
    <cellStyle name="40 % - Markeringsfarve5 5 3 3" xfId="28216"/>
    <cellStyle name="40 % - Markeringsfarve5 5 4" xfId="28217"/>
    <cellStyle name="40 % - Markeringsfarve5 5 4 2" xfId="28218"/>
    <cellStyle name="40 % - Markeringsfarve5 5 4 3" xfId="28219"/>
    <cellStyle name="40 % - Markeringsfarve5 5 5" xfId="28220"/>
    <cellStyle name="40 % - Markeringsfarve5 5 5 2" xfId="28221"/>
    <cellStyle name="40 % - Markeringsfarve5 5 5 3" xfId="28222"/>
    <cellStyle name="40 % - Markeringsfarve5 5 6" xfId="28223"/>
    <cellStyle name="40 % - Markeringsfarve5 5 6 2" xfId="28224"/>
    <cellStyle name="40 % - Markeringsfarve5 5 6 3" xfId="28225"/>
    <cellStyle name="40 % - Markeringsfarve5 5 7" xfId="28226"/>
    <cellStyle name="40 % - Markeringsfarve5 5 7 2" xfId="28227"/>
    <cellStyle name="40 % - Markeringsfarve5 5 8" xfId="28228"/>
    <cellStyle name="40 % - Markeringsfarve5 6" xfId="19928"/>
    <cellStyle name="40 % - Markeringsfarve5 6 2" xfId="19929"/>
    <cellStyle name="40 % - Markeringsfarve5 6 3" xfId="28229"/>
    <cellStyle name="40 % - Markeringsfarve5 7" xfId="19930"/>
    <cellStyle name="40 % - Markeringsfarve5 7 2" xfId="28230"/>
    <cellStyle name="40 % - Markeringsfarve5 7 3" xfId="28231"/>
    <cellStyle name="40 % - Markeringsfarve5 8" xfId="28232"/>
    <cellStyle name="40 % - Markeringsfarve5 8 2" xfId="28233"/>
    <cellStyle name="40 % - Markeringsfarve5 8 3" xfId="28234"/>
    <cellStyle name="40 % - Markeringsfarve5 9" xfId="28235"/>
    <cellStyle name="40 % - Markeringsfarve5 9 2" xfId="28236"/>
    <cellStyle name="40 % - Markeringsfarve5 9 3" xfId="28237"/>
    <cellStyle name="40 % - Markeringsfarve6" xfId="6766"/>
    <cellStyle name="40 % - Markeringsfarve6 10" xfId="28238"/>
    <cellStyle name="40 % - Markeringsfarve6 10 2" xfId="28239"/>
    <cellStyle name="40 % - Markeringsfarve6 10 3" xfId="28240"/>
    <cellStyle name="40 % - Markeringsfarve6 11" xfId="28241"/>
    <cellStyle name="40 % - Markeringsfarve6 11 2" xfId="28242"/>
    <cellStyle name="40 % - Markeringsfarve6 12" xfId="28243"/>
    <cellStyle name="40 % - Markeringsfarve6 13" xfId="14046"/>
    <cellStyle name="40 % - Markeringsfarve6 2" xfId="6767"/>
    <cellStyle name="40 % - Markeringsfarve6 2 10" xfId="28244"/>
    <cellStyle name="40 % - Markeringsfarve6 2 11" xfId="14047"/>
    <cellStyle name="40 % - Markeringsfarve6 2 2" xfId="19931"/>
    <cellStyle name="40 % - Markeringsfarve6 2 2 2" xfId="19932"/>
    <cellStyle name="40 % - Markeringsfarve6 2 2 2 2" xfId="28245"/>
    <cellStyle name="40 % - Markeringsfarve6 2 2 2 3" xfId="28246"/>
    <cellStyle name="40 % - Markeringsfarve6 2 2 3" xfId="28247"/>
    <cellStyle name="40 % - Markeringsfarve6 2 2 3 2" xfId="28248"/>
    <cellStyle name="40 % - Markeringsfarve6 2 2 3 3" xfId="28249"/>
    <cellStyle name="40 % - Markeringsfarve6 2 2 4" xfId="28250"/>
    <cellStyle name="40 % - Markeringsfarve6 2 2 4 2" xfId="28251"/>
    <cellStyle name="40 % - Markeringsfarve6 2 2 4 3" xfId="28252"/>
    <cellStyle name="40 % - Markeringsfarve6 2 2 5" xfId="28253"/>
    <cellStyle name="40 % - Markeringsfarve6 2 2 5 2" xfId="28254"/>
    <cellStyle name="40 % - Markeringsfarve6 2 2 5 3" xfId="28255"/>
    <cellStyle name="40 % - Markeringsfarve6 2 2 6" xfId="28256"/>
    <cellStyle name="40 % - Markeringsfarve6 2 2 6 2" xfId="28257"/>
    <cellStyle name="40 % - Markeringsfarve6 2 2 6 3" xfId="28258"/>
    <cellStyle name="40 % - Markeringsfarve6 2 2 7" xfId="28259"/>
    <cellStyle name="40 % - Markeringsfarve6 2 2 7 2" xfId="28260"/>
    <cellStyle name="40 % - Markeringsfarve6 2 2 8" xfId="28261"/>
    <cellStyle name="40 % - Markeringsfarve6 2 3" xfId="19933"/>
    <cellStyle name="40 % - Markeringsfarve6 2 3 2" xfId="19934"/>
    <cellStyle name="40 % - Markeringsfarve6 2 3 2 2" xfId="28262"/>
    <cellStyle name="40 % - Markeringsfarve6 2 3 2 3" xfId="28263"/>
    <cellStyle name="40 % - Markeringsfarve6 2 3 3" xfId="28264"/>
    <cellStyle name="40 % - Markeringsfarve6 2 3 3 2" xfId="28265"/>
    <cellStyle name="40 % - Markeringsfarve6 2 3 3 3" xfId="28266"/>
    <cellStyle name="40 % - Markeringsfarve6 2 3 4" xfId="28267"/>
    <cellStyle name="40 % - Markeringsfarve6 2 3 4 2" xfId="28268"/>
    <cellStyle name="40 % - Markeringsfarve6 2 3 4 3" xfId="28269"/>
    <cellStyle name="40 % - Markeringsfarve6 2 3 5" xfId="28270"/>
    <cellStyle name="40 % - Markeringsfarve6 2 3 5 2" xfId="28271"/>
    <cellStyle name="40 % - Markeringsfarve6 2 3 5 3" xfId="28272"/>
    <cellStyle name="40 % - Markeringsfarve6 2 3 6" xfId="28273"/>
    <cellStyle name="40 % - Markeringsfarve6 2 3 6 2" xfId="28274"/>
    <cellStyle name="40 % - Markeringsfarve6 2 3 6 3" xfId="28275"/>
    <cellStyle name="40 % - Markeringsfarve6 2 3 7" xfId="28276"/>
    <cellStyle name="40 % - Markeringsfarve6 2 3 7 2" xfId="28277"/>
    <cellStyle name="40 % - Markeringsfarve6 2 3 8" xfId="28278"/>
    <cellStyle name="40 % - Markeringsfarve6 2 4" xfId="19935"/>
    <cellStyle name="40 % - Markeringsfarve6 2 4 2" xfId="28279"/>
    <cellStyle name="40 % - Markeringsfarve6 2 4 3" xfId="28280"/>
    <cellStyle name="40 % - Markeringsfarve6 2 5" xfId="28281"/>
    <cellStyle name="40 % - Markeringsfarve6 2 5 2" xfId="28282"/>
    <cellStyle name="40 % - Markeringsfarve6 2 5 3" xfId="28283"/>
    <cellStyle name="40 % - Markeringsfarve6 2 6" xfId="28284"/>
    <cellStyle name="40 % - Markeringsfarve6 2 6 2" xfId="28285"/>
    <cellStyle name="40 % - Markeringsfarve6 2 6 3" xfId="28286"/>
    <cellStyle name="40 % - Markeringsfarve6 2 7" xfId="28287"/>
    <cellStyle name="40 % - Markeringsfarve6 2 7 2" xfId="28288"/>
    <cellStyle name="40 % - Markeringsfarve6 2 7 3" xfId="28289"/>
    <cellStyle name="40 % - Markeringsfarve6 2 8" xfId="28290"/>
    <cellStyle name="40 % - Markeringsfarve6 2 8 2" xfId="28291"/>
    <cellStyle name="40 % - Markeringsfarve6 2 8 3" xfId="28292"/>
    <cellStyle name="40 % - Markeringsfarve6 2 9" xfId="28293"/>
    <cellStyle name="40 % - Markeringsfarve6 2 9 2" xfId="28294"/>
    <cellStyle name="40 % - Markeringsfarve6 3" xfId="19936"/>
    <cellStyle name="40 % - Markeringsfarve6 3 10" xfId="28295"/>
    <cellStyle name="40 % - Markeringsfarve6 3 2" xfId="19937"/>
    <cellStyle name="40 % - Markeringsfarve6 3 2 2" xfId="28296"/>
    <cellStyle name="40 % - Markeringsfarve6 3 2 2 2" xfId="28297"/>
    <cellStyle name="40 % - Markeringsfarve6 3 2 2 3" xfId="28298"/>
    <cellStyle name="40 % - Markeringsfarve6 3 2 3" xfId="28299"/>
    <cellStyle name="40 % - Markeringsfarve6 3 2 3 2" xfId="28300"/>
    <cellStyle name="40 % - Markeringsfarve6 3 2 3 3" xfId="28301"/>
    <cellStyle name="40 % - Markeringsfarve6 3 2 4" xfId="28302"/>
    <cellStyle name="40 % - Markeringsfarve6 3 2 4 2" xfId="28303"/>
    <cellStyle name="40 % - Markeringsfarve6 3 2 4 3" xfId="28304"/>
    <cellStyle name="40 % - Markeringsfarve6 3 2 5" xfId="28305"/>
    <cellStyle name="40 % - Markeringsfarve6 3 2 5 2" xfId="28306"/>
    <cellStyle name="40 % - Markeringsfarve6 3 2 5 3" xfId="28307"/>
    <cellStyle name="40 % - Markeringsfarve6 3 2 6" xfId="28308"/>
    <cellStyle name="40 % - Markeringsfarve6 3 2 6 2" xfId="28309"/>
    <cellStyle name="40 % - Markeringsfarve6 3 2 6 3" xfId="28310"/>
    <cellStyle name="40 % - Markeringsfarve6 3 2 7" xfId="28311"/>
    <cellStyle name="40 % - Markeringsfarve6 3 2 7 2" xfId="28312"/>
    <cellStyle name="40 % - Markeringsfarve6 3 2 8" xfId="28313"/>
    <cellStyle name="40 % - Markeringsfarve6 3 3" xfId="28314"/>
    <cellStyle name="40 % - Markeringsfarve6 3 3 2" xfId="28315"/>
    <cellStyle name="40 % - Markeringsfarve6 3 3 2 2" xfId="28316"/>
    <cellStyle name="40 % - Markeringsfarve6 3 3 2 3" xfId="28317"/>
    <cellStyle name="40 % - Markeringsfarve6 3 3 3" xfId="28318"/>
    <cellStyle name="40 % - Markeringsfarve6 3 3 3 2" xfId="28319"/>
    <cellStyle name="40 % - Markeringsfarve6 3 3 3 3" xfId="28320"/>
    <cellStyle name="40 % - Markeringsfarve6 3 3 4" xfId="28321"/>
    <cellStyle name="40 % - Markeringsfarve6 3 3 4 2" xfId="28322"/>
    <cellStyle name="40 % - Markeringsfarve6 3 3 4 3" xfId="28323"/>
    <cellStyle name="40 % - Markeringsfarve6 3 3 5" xfId="28324"/>
    <cellStyle name="40 % - Markeringsfarve6 3 3 5 2" xfId="28325"/>
    <cellStyle name="40 % - Markeringsfarve6 3 3 5 3" xfId="28326"/>
    <cellStyle name="40 % - Markeringsfarve6 3 3 6" xfId="28327"/>
    <cellStyle name="40 % - Markeringsfarve6 3 3 6 2" xfId="28328"/>
    <cellStyle name="40 % - Markeringsfarve6 3 3 6 3" xfId="28329"/>
    <cellStyle name="40 % - Markeringsfarve6 3 3 7" xfId="28330"/>
    <cellStyle name="40 % - Markeringsfarve6 3 3 7 2" xfId="28331"/>
    <cellStyle name="40 % - Markeringsfarve6 3 3 8" xfId="28332"/>
    <cellStyle name="40 % - Markeringsfarve6 3 4" xfId="28333"/>
    <cellStyle name="40 % - Markeringsfarve6 3 4 2" xfId="28334"/>
    <cellStyle name="40 % - Markeringsfarve6 3 4 3" xfId="28335"/>
    <cellStyle name="40 % - Markeringsfarve6 3 5" xfId="28336"/>
    <cellStyle name="40 % - Markeringsfarve6 3 5 2" xfId="28337"/>
    <cellStyle name="40 % - Markeringsfarve6 3 5 3" xfId="28338"/>
    <cellStyle name="40 % - Markeringsfarve6 3 6" xfId="28339"/>
    <cellStyle name="40 % - Markeringsfarve6 3 6 2" xfId="28340"/>
    <cellStyle name="40 % - Markeringsfarve6 3 6 3" xfId="28341"/>
    <cellStyle name="40 % - Markeringsfarve6 3 7" xfId="28342"/>
    <cellStyle name="40 % - Markeringsfarve6 3 7 2" xfId="28343"/>
    <cellStyle name="40 % - Markeringsfarve6 3 7 3" xfId="28344"/>
    <cellStyle name="40 % - Markeringsfarve6 3 8" xfId="28345"/>
    <cellStyle name="40 % - Markeringsfarve6 3 8 2" xfId="28346"/>
    <cellStyle name="40 % - Markeringsfarve6 3 8 3" xfId="28347"/>
    <cellStyle name="40 % - Markeringsfarve6 3 9" xfId="28348"/>
    <cellStyle name="40 % - Markeringsfarve6 3 9 2" xfId="28349"/>
    <cellStyle name="40 % - Markeringsfarve6 4" xfId="19938"/>
    <cellStyle name="40 % - Markeringsfarve6 4 2" xfId="19939"/>
    <cellStyle name="40 % - Markeringsfarve6 4 2 2" xfId="28350"/>
    <cellStyle name="40 % - Markeringsfarve6 4 2 3" xfId="28351"/>
    <cellStyle name="40 % - Markeringsfarve6 4 3" xfId="28352"/>
    <cellStyle name="40 % - Markeringsfarve6 4 3 2" xfId="28353"/>
    <cellStyle name="40 % - Markeringsfarve6 4 3 3" xfId="28354"/>
    <cellStyle name="40 % - Markeringsfarve6 4 4" xfId="28355"/>
    <cellStyle name="40 % - Markeringsfarve6 4 4 2" xfId="28356"/>
    <cellStyle name="40 % - Markeringsfarve6 4 4 3" xfId="28357"/>
    <cellStyle name="40 % - Markeringsfarve6 4 5" xfId="28358"/>
    <cellStyle name="40 % - Markeringsfarve6 4 5 2" xfId="28359"/>
    <cellStyle name="40 % - Markeringsfarve6 4 5 3" xfId="28360"/>
    <cellStyle name="40 % - Markeringsfarve6 4 6" xfId="28361"/>
    <cellStyle name="40 % - Markeringsfarve6 4 6 2" xfId="28362"/>
    <cellStyle name="40 % - Markeringsfarve6 4 6 3" xfId="28363"/>
    <cellStyle name="40 % - Markeringsfarve6 4 7" xfId="28364"/>
    <cellStyle name="40 % - Markeringsfarve6 4 7 2" xfId="28365"/>
    <cellStyle name="40 % - Markeringsfarve6 4 8" xfId="28366"/>
    <cellStyle name="40 % - Markeringsfarve6 5" xfId="19940"/>
    <cellStyle name="40 % - Markeringsfarve6 5 2" xfId="19941"/>
    <cellStyle name="40 % - Markeringsfarve6 5 2 2" xfId="28367"/>
    <cellStyle name="40 % - Markeringsfarve6 5 2 3" xfId="28368"/>
    <cellStyle name="40 % - Markeringsfarve6 5 3" xfId="28369"/>
    <cellStyle name="40 % - Markeringsfarve6 5 3 2" xfId="28370"/>
    <cellStyle name="40 % - Markeringsfarve6 5 3 3" xfId="28371"/>
    <cellStyle name="40 % - Markeringsfarve6 5 4" xfId="28372"/>
    <cellStyle name="40 % - Markeringsfarve6 5 4 2" xfId="28373"/>
    <cellStyle name="40 % - Markeringsfarve6 5 4 3" xfId="28374"/>
    <cellStyle name="40 % - Markeringsfarve6 5 5" xfId="28375"/>
    <cellStyle name="40 % - Markeringsfarve6 5 5 2" xfId="28376"/>
    <cellStyle name="40 % - Markeringsfarve6 5 5 3" xfId="28377"/>
    <cellStyle name="40 % - Markeringsfarve6 5 6" xfId="28378"/>
    <cellStyle name="40 % - Markeringsfarve6 5 6 2" xfId="28379"/>
    <cellStyle name="40 % - Markeringsfarve6 5 6 3" xfId="28380"/>
    <cellStyle name="40 % - Markeringsfarve6 5 7" xfId="28381"/>
    <cellStyle name="40 % - Markeringsfarve6 5 7 2" xfId="28382"/>
    <cellStyle name="40 % - Markeringsfarve6 5 8" xfId="28383"/>
    <cellStyle name="40 % - Markeringsfarve6 6" xfId="19942"/>
    <cellStyle name="40 % - Markeringsfarve6 6 2" xfId="19943"/>
    <cellStyle name="40 % - Markeringsfarve6 6 3" xfId="28384"/>
    <cellStyle name="40 % - Markeringsfarve6 7" xfId="19944"/>
    <cellStyle name="40 % - Markeringsfarve6 7 2" xfId="28385"/>
    <cellStyle name="40 % - Markeringsfarve6 7 3" xfId="28386"/>
    <cellStyle name="40 % - Markeringsfarve6 8" xfId="28387"/>
    <cellStyle name="40 % - Markeringsfarve6 8 2" xfId="28388"/>
    <cellStyle name="40 % - Markeringsfarve6 8 3" xfId="28389"/>
    <cellStyle name="40 % - Markeringsfarve6 9" xfId="28390"/>
    <cellStyle name="40 % - Markeringsfarve6 9 2" xfId="28391"/>
    <cellStyle name="40 % - Markeringsfarve6 9 3" xfId="28392"/>
    <cellStyle name="40% - Accent1 2" xfId="1538"/>
    <cellStyle name="40% - Accent2 2" xfId="1539"/>
    <cellStyle name="40% - Accent3 2" xfId="1540"/>
    <cellStyle name="40% - Accent4 2" xfId="1541"/>
    <cellStyle name="40% - Accent5 2" xfId="1542"/>
    <cellStyle name="40% - Accent6 2" xfId="1543"/>
    <cellStyle name="40% - Akzent1" xfId="1544"/>
    <cellStyle name="40% - Akzent2" xfId="1545"/>
    <cellStyle name="40% - Akzent3" xfId="1546"/>
    <cellStyle name="40% - Akzent4" xfId="1547"/>
    <cellStyle name="40% - Akzent5" xfId="1548"/>
    <cellStyle name="40% - Akzent6" xfId="1549"/>
    <cellStyle name="40% - Colore 1" xfId="7"/>
    <cellStyle name="40% - Colore 1 2" xfId="3445"/>
    <cellStyle name="40% - Colore 2" xfId="8"/>
    <cellStyle name="40% - Colore 2 2" xfId="3446"/>
    <cellStyle name="40% - Colore 3" xfId="9"/>
    <cellStyle name="40% - Colore 3 2" xfId="3447"/>
    <cellStyle name="40% - Colore 4" xfId="10"/>
    <cellStyle name="40% - Colore 4 2" xfId="3448"/>
    <cellStyle name="40% - Colore 5" xfId="11"/>
    <cellStyle name="40% - Colore 5 2" xfId="3449"/>
    <cellStyle name="40% - Colore 6" xfId="12"/>
    <cellStyle name="40% - Colore 6 2" xfId="3450"/>
    <cellStyle name="5x indented GHG Textfiels" xfId="13"/>
    <cellStyle name="5x indented GHG Textfiels 2" xfId="2074"/>
    <cellStyle name="5x indented GHG Textfiels 2 2" xfId="9675"/>
    <cellStyle name="5x indented GHG Textfiels 3" xfId="9358"/>
    <cellStyle name="60 % - Markeringsfarve1" xfId="6768"/>
    <cellStyle name="60 % - Markeringsfarve2" xfId="6769"/>
    <cellStyle name="60 % - Markeringsfarve3" xfId="6770"/>
    <cellStyle name="60 % - Markeringsfarve3 2" xfId="28393"/>
    <cellStyle name="60 % - Markeringsfarve4" xfId="6771"/>
    <cellStyle name="60 % - Markeringsfarve4 2" xfId="28394"/>
    <cellStyle name="60 % - Markeringsfarve5" xfId="6772"/>
    <cellStyle name="60 % - Markeringsfarve6" xfId="6773"/>
    <cellStyle name="60 % - Markeringsfarve6 2" xfId="28395"/>
    <cellStyle name="60% - Accent1 2" xfId="1550"/>
    <cellStyle name="60% - Accent2 2" xfId="1551"/>
    <cellStyle name="60% - Accent3 2" xfId="1552"/>
    <cellStyle name="60% - Accent4 2" xfId="1553"/>
    <cellStyle name="60% - Accent5 2" xfId="1554"/>
    <cellStyle name="60% - Accent6 2" xfId="1555"/>
    <cellStyle name="60% - Akzent1" xfId="1556"/>
    <cellStyle name="60% - Akzent2" xfId="1557"/>
    <cellStyle name="60% - Akzent3" xfId="1558"/>
    <cellStyle name="60% - Akzent4" xfId="1559"/>
    <cellStyle name="60% - Akzent5" xfId="1560"/>
    <cellStyle name="60% - Akzent6" xfId="1561"/>
    <cellStyle name="60% - Colore 1" xfId="14"/>
    <cellStyle name="60% - Colore 2" xfId="15"/>
    <cellStyle name="60% - Colore 3" xfId="16"/>
    <cellStyle name="60% - Colore 4" xfId="17"/>
    <cellStyle name="60% - Colore 5" xfId="18"/>
    <cellStyle name="60% - Colore 6" xfId="19"/>
    <cellStyle name="Accent1 - 20%" xfId="1563"/>
    <cellStyle name="Accent1 - 40%" xfId="1564"/>
    <cellStyle name="Accent1 - 60%" xfId="1565"/>
    <cellStyle name="Accent1 2" xfId="1562"/>
    <cellStyle name="Accent2 - 20%" xfId="1567"/>
    <cellStyle name="Accent2 - 40%" xfId="1568"/>
    <cellStyle name="Accent2 - 60%" xfId="1569"/>
    <cellStyle name="Accent2 2" xfId="1566"/>
    <cellStyle name="Accent3 - 20%" xfId="1571"/>
    <cellStyle name="Accent3 - 40%" xfId="1572"/>
    <cellStyle name="Accent3 - 60%" xfId="1573"/>
    <cellStyle name="Accent3 2" xfId="1570"/>
    <cellStyle name="Accent4 - 20%" xfId="1575"/>
    <cellStyle name="Accent4 - 40%" xfId="1576"/>
    <cellStyle name="Accent4 - 60%" xfId="1577"/>
    <cellStyle name="Accent4 2" xfId="1574"/>
    <cellStyle name="Accent5 - 20%" xfId="1579"/>
    <cellStyle name="Accent5 - 40%" xfId="1580"/>
    <cellStyle name="Accent5 - 60%" xfId="1581"/>
    <cellStyle name="Accent5 2" xfId="1578"/>
    <cellStyle name="Accent6 - 20%" xfId="1583"/>
    <cellStyle name="Accent6 - 40%" xfId="1584"/>
    <cellStyle name="Accent6 - 60%" xfId="1585"/>
    <cellStyle name="Accent6 2" xfId="1582"/>
    <cellStyle name="AggblueCels_1x" xfId="26513"/>
    <cellStyle name="AggOrange_CRFReport-template" xfId="20"/>
    <cellStyle name="AggOrange9_CRFReport-template" xfId="21"/>
    <cellStyle name="Akzent1" xfId="1586"/>
    <cellStyle name="Akzent2" xfId="1587"/>
    <cellStyle name="Akzent3" xfId="1588"/>
    <cellStyle name="Akzent4" xfId="1589"/>
    <cellStyle name="Akzent5" xfId="1590"/>
    <cellStyle name="Akzent6" xfId="1591"/>
    <cellStyle name="Ausgabe" xfId="1592"/>
    <cellStyle name="Bad 2" xfId="22"/>
    <cellStyle name="Bad 2 2" xfId="19945"/>
    <cellStyle name="Bad 3" xfId="1593"/>
    <cellStyle name="Bad 3 2" xfId="3451"/>
    <cellStyle name="Bad 4" xfId="7994"/>
    <cellStyle name="Bad 5" xfId="28889"/>
    <cellStyle name="Bemærk! 2" xfId="19946"/>
    <cellStyle name="Bemærk! 2 10" xfId="28396"/>
    <cellStyle name="Bemærk! 2 10 2" xfId="28397"/>
    <cellStyle name="Bemærk! 2 11" xfId="28398"/>
    <cellStyle name="Bemærk! 2 2" xfId="19947"/>
    <cellStyle name="Bemærk! 2 2 10" xfId="28399"/>
    <cellStyle name="Bemærk! 2 2 2" xfId="19948"/>
    <cellStyle name="Bemærk! 2 2 2 2" xfId="19949"/>
    <cellStyle name="Bemærk! 2 2 2 2 2" xfId="28400"/>
    <cellStyle name="Bemærk! 2 2 2 2 3" xfId="28401"/>
    <cellStyle name="Bemærk! 2 2 2 3" xfId="28402"/>
    <cellStyle name="Bemærk! 2 2 2 3 2" xfId="28403"/>
    <cellStyle name="Bemærk! 2 2 2 3 3" xfId="28404"/>
    <cellStyle name="Bemærk! 2 2 2 4" xfId="28405"/>
    <cellStyle name="Bemærk! 2 2 2 4 2" xfId="28406"/>
    <cellStyle name="Bemærk! 2 2 2 4 3" xfId="28407"/>
    <cellStyle name="Bemærk! 2 2 2 5" xfId="28408"/>
    <cellStyle name="Bemærk! 2 2 2 5 2" xfId="28409"/>
    <cellStyle name="Bemærk! 2 2 2 5 3" xfId="28410"/>
    <cellStyle name="Bemærk! 2 2 2 6" xfId="28411"/>
    <cellStyle name="Bemærk! 2 2 2 6 2" xfId="28412"/>
    <cellStyle name="Bemærk! 2 2 2 6 3" xfId="28413"/>
    <cellStyle name="Bemærk! 2 2 2 7" xfId="28414"/>
    <cellStyle name="Bemærk! 2 2 2 7 2" xfId="28415"/>
    <cellStyle name="Bemærk! 2 2 2 8" xfId="28416"/>
    <cellStyle name="Bemærk! 2 2 3" xfId="19950"/>
    <cellStyle name="Bemærk! 2 2 3 2" xfId="19951"/>
    <cellStyle name="Bemærk! 2 2 3 2 2" xfId="28417"/>
    <cellStyle name="Bemærk! 2 2 3 2 3" xfId="28418"/>
    <cellStyle name="Bemærk! 2 2 3 3" xfId="28419"/>
    <cellStyle name="Bemærk! 2 2 3 3 2" xfId="28420"/>
    <cellStyle name="Bemærk! 2 2 3 3 3" xfId="28421"/>
    <cellStyle name="Bemærk! 2 2 3 4" xfId="28422"/>
    <cellStyle name="Bemærk! 2 2 3 4 2" xfId="28423"/>
    <cellStyle name="Bemærk! 2 2 3 4 3" xfId="28424"/>
    <cellStyle name="Bemærk! 2 2 3 5" xfId="28425"/>
    <cellStyle name="Bemærk! 2 2 3 5 2" xfId="28426"/>
    <cellStyle name="Bemærk! 2 2 3 5 3" xfId="28427"/>
    <cellStyle name="Bemærk! 2 2 3 6" xfId="28428"/>
    <cellStyle name="Bemærk! 2 2 3 6 2" xfId="28429"/>
    <cellStyle name="Bemærk! 2 2 3 6 3" xfId="28430"/>
    <cellStyle name="Bemærk! 2 2 3 7" xfId="28431"/>
    <cellStyle name="Bemærk! 2 2 3 7 2" xfId="28432"/>
    <cellStyle name="Bemærk! 2 2 3 8" xfId="28433"/>
    <cellStyle name="Bemærk! 2 2 4" xfId="19952"/>
    <cellStyle name="Bemærk! 2 2 4 2" xfId="28434"/>
    <cellStyle name="Bemærk! 2 2 4 3" xfId="28435"/>
    <cellStyle name="Bemærk! 2 2 5" xfId="28436"/>
    <cellStyle name="Bemærk! 2 2 5 2" xfId="28437"/>
    <cellStyle name="Bemærk! 2 2 5 3" xfId="28438"/>
    <cellStyle name="Bemærk! 2 2 6" xfId="28439"/>
    <cellStyle name="Bemærk! 2 2 6 2" xfId="28440"/>
    <cellStyle name="Bemærk! 2 2 6 3" xfId="28441"/>
    <cellStyle name="Bemærk! 2 2 7" xfId="28442"/>
    <cellStyle name="Bemærk! 2 2 7 2" xfId="28443"/>
    <cellStyle name="Bemærk! 2 2 7 3" xfId="28444"/>
    <cellStyle name="Bemærk! 2 2 8" xfId="28445"/>
    <cellStyle name="Bemærk! 2 2 8 2" xfId="28446"/>
    <cellStyle name="Bemærk! 2 2 8 3" xfId="28447"/>
    <cellStyle name="Bemærk! 2 2 9" xfId="28448"/>
    <cellStyle name="Bemærk! 2 2 9 2" xfId="28449"/>
    <cellStyle name="Bemærk! 2 3" xfId="19953"/>
    <cellStyle name="Bemærk! 2 3 2" xfId="19954"/>
    <cellStyle name="Bemærk! 2 3 2 2" xfId="28450"/>
    <cellStyle name="Bemærk! 2 3 2 3" xfId="28451"/>
    <cellStyle name="Bemærk! 2 3 3" xfId="28452"/>
    <cellStyle name="Bemærk! 2 3 3 2" xfId="28453"/>
    <cellStyle name="Bemærk! 2 3 3 3" xfId="28454"/>
    <cellStyle name="Bemærk! 2 3 4" xfId="28455"/>
    <cellStyle name="Bemærk! 2 3 4 2" xfId="28456"/>
    <cellStyle name="Bemærk! 2 3 4 3" xfId="28457"/>
    <cellStyle name="Bemærk! 2 3 5" xfId="28458"/>
    <cellStyle name="Bemærk! 2 3 5 2" xfId="28459"/>
    <cellStyle name="Bemærk! 2 3 5 3" xfId="28460"/>
    <cellStyle name="Bemærk! 2 3 6" xfId="28461"/>
    <cellStyle name="Bemærk! 2 3 6 2" xfId="28462"/>
    <cellStyle name="Bemærk! 2 3 6 3" xfId="28463"/>
    <cellStyle name="Bemærk! 2 3 7" xfId="28464"/>
    <cellStyle name="Bemærk! 2 3 7 2" xfId="28465"/>
    <cellStyle name="Bemærk! 2 3 8" xfId="28466"/>
    <cellStyle name="Bemærk! 2 4" xfId="19955"/>
    <cellStyle name="Bemærk! 2 4 2" xfId="19956"/>
    <cellStyle name="Bemærk! 2 4 2 2" xfId="28467"/>
    <cellStyle name="Bemærk! 2 4 2 3" xfId="28468"/>
    <cellStyle name="Bemærk! 2 4 3" xfId="28469"/>
    <cellStyle name="Bemærk! 2 4 3 2" xfId="28470"/>
    <cellStyle name="Bemærk! 2 4 3 3" xfId="28471"/>
    <cellStyle name="Bemærk! 2 4 4" xfId="28472"/>
    <cellStyle name="Bemærk! 2 4 4 2" xfId="28473"/>
    <cellStyle name="Bemærk! 2 4 4 3" xfId="28474"/>
    <cellStyle name="Bemærk! 2 4 5" xfId="28475"/>
    <cellStyle name="Bemærk! 2 4 5 2" xfId="28476"/>
    <cellStyle name="Bemærk! 2 4 5 3" xfId="28477"/>
    <cellStyle name="Bemærk! 2 4 6" xfId="28478"/>
    <cellStyle name="Bemærk! 2 4 6 2" xfId="28479"/>
    <cellStyle name="Bemærk! 2 4 6 3" xfId="28480"/>
    <cellStyle name="Bemærk! 2 4 7" xfId="28481"/>
    <cellStyle name="Bemærk! 2 4 7 2" xfId="28482"/>
    <cellStyle name="Bemærk! 2 4 8" xfId="28483"/>
    <cellStyle name="Bemærk! 2 5" xfId="19957"/>
    <cellStyle name="Bemærk! 2 5 2" xfId="19958"/>
    <cellStyle name="Bemærk! 2 5 3" xfId="28484"/>
    <cellStyle name="Bemærk! 2 6" xfId="19959"/>
    <cellStyle name="Bemærk! 2 6 2" xfId="28485"/>
    <cellStyle name="Bemærk! 2 6 3" xfId="28486"/>
    <cellStyle name="Bemærk! 2 7" xfId="19960"/>
    <cellStyle name="Bemærk! 2 7 2" xfId="19961"/>
    <cellStyle name="Bemærk! 2 7 3" xfId="28487"/>
    <cellStyle name="Bemærk! 2 8" xfId="19962"/>
    <cellStyle name="Bemærk! 2 8 2" xfId="28488"/>
    <cellStyle name="Bemærk! 2 8 3" xfId="28489"/>
    <cellStyle name="Bemærk! 2 9" xfId="28490"/>
    <cellStyle name="Bemærk! 2 9 2" xfId="28491"/>
    <cellStyle name="Bemærk! 2 9 3" xfId="28492"/>
    <cellStyle name="Bemærk! 3" xfId="19963"/>
    <cellStyle name="Bemærk! 3 10" xfId="28493"/>
    <cellStyle name="Bemærk! 3 2" xfId="26522"/>
    <cellStyle name="Bemærk! 3 2 2" xfId="28494"/>
    <cellStyle name="Bemærk! 3 2 2 2" xfId="28495"/>
    <cellStyle name="Bemærk! 3 2 2 3" xfId="28496"/>
    <cellStyle name="Bemærk! 3 2 3" xfId="28497"/>
    <cellStyle name="Bemærk! 3 2 3 2" xfId="28498"/>
    <cellStyle name="Bemærk! 3 2 3 3" xfId="28499"/>
    <cellStyle name="Bemærk! 3 2 4" xfId="28500"/>
    <cellStyle name="Bemærk! 3 2 4 2" xfId="28501"/>
    <cellStyle name="Bemærk! 3 2 4 3" xfId="28502"/>
    <cellStyle name="Bemærk! 3 2 5" xfId="28503"/>
    <cellStyle name="Bemærk! 3 2 5 2" xfId="28504"/>
    <cellStyle name="Bemærk! 3 2 5 3" xfId="28505"/>
    <cellStyle name="Bemærk! 3 2 6" xfId="28506"/>
    <cellStyle name="Bemærk! 3 2 6 2" xfId="28507"/>
    <cellStyle name="Bemærk! 3 2 6 3" xfId="28508"/>
    <cellStyle name="Bemærk! 3 2 7" xfId="28509"/>
    <cellStyle name="Bemærk! 3 2 7 2" xfId="28510"/>
    <cellStyle name="Bemærk! 3 2 8" xfId="28511"/>
    <cellStyle name="Bemærk! 3 3" xfId="28512"/>
    <cellStyle name="Bemærk! 3 3 2" xfId="28513"/>
    <cellStyle name="Bemærk! 3 3 2 2" xfId="28514"/>
    <cellStyle name="Bemærk! 3 3 2 3" xfId="28515"/>
    <cellStyle name="Bemærk! 3 3 3" xfId="28516"/>
    <cellStyle name="Bemærk! 3 3 3 2" xfId="28517"/>
    <cellStyle name="Bemærk! 3 3 3 3" xfId="28518"/>
    <cellStyle name="Bemærk! 3 3 4" xfId="28519"/>
    <cellStyle name="Bemærk! 3 3 4 2" xfId="28520"/>
    <cellStyle name="Bemærk! 3 3 4 3" xfId="28521"/>
    <cellStyle name="Bemærk! 3 3 5" xfId="28522"/>
    <cellStyle name="Bemærk! 3 3 5 2" xfId="28523"/>
    <cellStyle name="Bemærk! 3 3 5 3" xfId="28524"/>
    <cellStyle name="Bemærk! 3 3 6" xfId="28525"/>
    <cellStyle name="Bemærk! 3 3 6 2" xfId="28526"/>
    <cellStyle name="Bemærk! 3 3 6 3" xfId="28527"/>
    <cellStyle name="Bemærk! 3 3 7" xfId="28528"/>
    <cellStyle name="Bemærk! 3 3 7 2" xfId="28529"/>
    <cellStyle name="Bemærk! 3 3 8" xfId="28530"/>
    <cellStyle name="Bemærk! 3 4" xfId="28531"/>
    <cellStyle name="Bemærk! 3 4 2" xfId="28532"/>
    <cellStyle name="Bemærk! 3 4 3" xfId="28533"/>
    <cellStyle name="Bemærk! 3 5" xfId="28534"/>
    <cellStyle name="Bemærk! 3 5 2" xfId="28535"/>
    <cellStyle name="Bemærk! 3 5 3" xfId="28536"/>
    <cellStyle name="Bemærk! 3 6" xfId="28537"/>
    <cellStyle name="Bemærk! 3 6 2" xfId="28538"/>
    <cellStyle name="Bemærk! 3 6 3" xfId="28539"/>
    <cellStyle name="Bemærk! 3 7" xfId="28540"/>
    <cellStyle name="Bemærk! 3 7 2" xfId="28541"/>
    <cellStyle name="Bemærk! 3 7 3" xfId="28542"/>
    <cellStyle name="Bemærk! 3 8" xfId="28543"/>
    <cellStyle name="Bemærk! 3 8 2" xfId="28544"/>
    <cellStyle name="Bemærk! 3 8 3" xfId="28545"/>
    <cellStyle name="Bemærk! 3 9" xfId="28546"/>
    <cellStyle name="Bemærk! 3 9 2" xfId="28547"/>
    <cellStyle name="Bemærk! 4" xfId="19964"/>
    <cellStyle name="Bemærk! 4 2" xfId="19965"/>
    <cellStyle name="Bemærk! 4 2 2" xfId="19966"/>
    <cellStyle name="Bemærk! 5" xfId="19967"/>
    <cellStyle name="Bemærk! 6" xfId="19968"/>
    <cellStyle name="Bemærk! 6 2" xfId="19969"/>
    <cellStyle name="Berechnung" xfId="1594"/>
    <cellStyle name="Bold GHG Numbers (0.00)" xfId="1595"/>
    <cellStyle name="Bruger data" xfId="4846"/>
    <cellStyle name="Bruger data 2" xfId="7481"/>
    <cellStyle name="Bruger data 2 2" xfId="31838"/>
    <cellStyle name="Bruger data 2 3" xfId="28890"/>
    <cellStyle name="Bruger data 3" xfId="6738"/>
    <cellStyle name="Bruger data 3 2" xfId="42445"/>
    <cellStyle name="Bruger data 3 3" xfId="28957"/>
    <cellStyle name="Bruger data 4" xfId="19970"/>
    <cellStyle name="C01_Main head" xfId="1596"/>
    <cellStyle name="C02_Column heads" xfId="1597"/>
    <cellStyle name="C03_Sub head bold" xfId="1598"/>
    <cellStyle name="C03a_Sub head" xfId="1599"/>
    <cellStyle name="C04_Total text white bold" xfId="1600"/>
    <cellStyle name="C04a_Total text black with rule" xfId="1601"/>
    <cellStyle name="C05_Main text" xfId="1602"/>
    <cellStyle name="C06_Figs" xfId="1603"/>
    <cellStyle name="C07_Figs 1 dec percent" xfId="1604"/>
    <cellStyle name="C08_Figs 1 decimal" xfId="1605"/>
    <cellStyle name="C09_Notes" xfId="1606"/>
    <cellStyle name="Calcolo" xfId="23"/>
    <cellStyle name="Calcolo 2" xfId="3452"/>
    <cellStyle name="Calcolo 2 2" xfId="6774"/>
    <cellStyle name="Calcolo 2 2 2" xfId="14048"/>
    <cellStyle name="Calcolo 2 2 2 2" xfId="31839"/>
    <cellStyle name="Calcolo 2 2 3" xfId="28960"/>
    <cellStyle name="Calcolo 2 3" xfId="14010"/>
    <cellStyle name="Calcolo 2 3 2" xfId="31339"/>
    <cellStyle name="Calcolo 2 4" xfId="26523"/>
    <cellStyle name="Calcolo 2 4 2" xfId="31340"/>
    <cellStyle name="Calcolo 2 5" xfId="26524"/>
    <cellStyle name="Calcolo 2 5 2" xfId="31341"/>
    <cellStyle name="Calcolo 2 6" xfId="28959"/>
    <cellStyle name="Calcolo 3" xfId="4847"/>
    <cellStyle name="Calcolo 3 2" xfId="14011"/>
    <cellStyle name="Calcolo 3 2 2" xfId="31348"/>
    <cellStyle name="Calcolo 3 3" xfId="28961"/>
    <cellStyle name="Calcolo 4" xfId="4848"/>
    <cellStyle name="Calcolo 4 2" xfId="28891"/>
    <cellStyle name="Calcolo 4 2 2" xfId="31840"/>
    <cellStyle name="Calcolo 4 3" xfId="28892"/>
    <cellStyle name="Calcolo 4 3 2" xfId="31841"/>
    <cellStyle name="Calcolo 4 4" xfId="28962"/>
    <cellStyle name="Calcolo 5" xfId="4849"/>
    <cellStyle name="Calcolo 5 2" xfId="28893"/>
    <cellStyle name="Calcolo 5 2 2" xfId="31842"/>
    <cellStyle name="Calcolo 5 3" xfId="28894"/>
    <cellStyle name="Calcolo 5 3 2" xfId="31843"/>
    <cellStyle name="Calcolo 5 4" xfId="28963"/>
    <cellStyle name="Calcolo 6" xfId="4850"/>
    <cellStyle name="Calcolo 6 2" xfId="28895"/>
    <cellStyle name="Calcolo 6 2 2" xfId="31844"/>
    <cellStyle name="Calcolo 6 3" xfId="28896"/>
    <cellStyle name="Calcolo 6 3 2" xfId="31845"/>
    <cellStyle name="Calcolo 6 4" xfId="28964"/>
    <cellStyle name="Calcolo 7" xfId="4851"/>
    <cellStyle name="Calcolo 7 2" xfId="28897"/>
    <cellStyle name="Calcolo 7 2 2" xfId="31846"/>
    <cellStyle name="Calcolo 7 3" xfId="28898"/>
    <cellStyle name="Calcolo 7 3 2" xfId="31847"/>
    <cellStyle name="Calcolo 7 4" xfId="28965"/>
    <cellStyle name="Calcolo 8" xfId="28958"/>
    <cellStyle name="Calculation 2" xfId="1607"/>
    <cellStyle name="Calculation 2 2" xfId="19971"/>
    <cellStyle name="Calculation 2 2 2" xfId="28899"/>
    <cellStyle name="Calculation 2 2 2 2" xfId="31848"/>
    <cellStyle name="Calculation 2 2 3" xfId="28900"/>
    <cellStyle name="Calculation 2 2 3 2" xfId="31849"/>
    <cellStyle name="Calculation 2 2 4" xfId="28966"/>
    <cellStyle name="Calculation 2 3" xfId="19972"/>
    <cellStyle name="Calculation 2 3 2" xfId="28901"/>
    <cellStyle name="Calculation 2 3 2 2" xfId="31850"/>
    <cellStyle name="Calculation 2 3 3" xfId="28902"/>
    <cellStyle name="Calculation 2 3 3 2" xfId="31851"/>
    <cellStyle name="Calculation 2 3 4" xfId="28967"/>
    <cellStyle name="Calculation 2 4" xfId="19973"/>
    <cellStyle name="Calculation 2 5" xfId="3453"/>
    <cellStyle name="Calculations" xfId="4852"/>
    <cellStyle name="Calculations 2" xfId="28903"/>
    <cellStyle name="Calculations 2 2" xfId="31852"/>
    <cellStyle name="Calculations 3" xfId="28968"/>
    <cellStyle name="Calculations 4" xfId="19974"/>
    <cellStyle name="Cella collegata" xfId="24"/>
    <cellStyle name="Cella da controllare" xfId="25"/>
    <cellStyle name="Check Cell 2" xfId="1608"/>
    <cellStyle name="Colore 1" xfId="26"/>
    <cellStyle name="Colore 2" xfId="27"/>
    <cellStyle name="Colore 3" xfId="28"/>
    <cellStyle name="Colore 4" xfId="29"/>
    <cellStyle name="Colore 5" xfId="30"/>
    <cellStyle name="Colore 6" xfId="31"/>
    <cellStyle name="Comma 10" xfId="6726"/>
    <cellStyle name="Comma 10 2" xfId="17554"/>
    <cellStyle name="Comma 10 3" xfId="19975"/>
    <cellStyle name="Comma 10 4" xfId="44140"/>
    <cellStyle name="Comma 10 5" xfId="44870"/>
    <cellStyle name="Comma 10 6" xfId="45780"/>
    <cellStyle name="Comma 10 7" xfId="46550"/>
    <cellStyle name="Comma 10 8" xfId="49566"/>
    <cellStyle name="Comma 10 9" xfId="14022"/>
    <cellStyle name="Comma 11" xfId="19976"/>
    <cellStyle name="Comma 11 2" xfId="44871"/>
    <cellStyle name="Comma 11 3" xfId="45781"/>
    <cellStyle name="Comma 12" xfId="19977"/>
    <cellStyle name="Comma 12 2" xfId="44872"/>
    <cellStyle name="Comma 12 3" xfId="45782"/>
    <cellStyle name="Comma 13" xfId="19978"/>
    <cellStyle name="Comma 13 2" xfId="28969"/>
    <cellStyle name="Comma 13 3" xfId="44873"/>
    <cellStyle name="Comma 13 4" xfId="45783"/>
    <cellStyle name="Comma 14" xfId="52104"/>
    <cellStyle name="Comma 15" xfId="52112"/>
    <cellStyle name="Comma 16" xfId="1676"/>
    <cellStyle name="Comma 2" xfId="32"/>
    <cellStyle name="Comma 2 10" xfId="15773"/>
    <cellStyle name="Comma 2 10 2" xfId="19979"/>
    <cellStyle name="Comma 2 10 3" xfId="44875"/>
    <cellStyle name="Comma 2 10 4" xfId="45785"/>
    <cellStyle name="Comma 2 11" xfId="19980"/>
    <cellStyle name="Comma 2 12" xfId="28970"/>
    <cellStyle name="Comma 2 12 2" xfId="34344"/>
    <cellStyle name="Comma 2 12 3" xfId="39646"/>
    <cellStyle name="Comma 2 13" xfId="31879"/>
    <cellStyle name="Comma 2 14" xfId="36995"/>
    <cellStyle name="Comma 2 15" xfId="44874"/>
    <cellStyle name="Comma 2 16" xfId="45784"/>
    <cellStyle name="Comma 2 17" xfId="1677"/>
    <cellStyle name="Comma 2 2" xfId="33"/>
    <cellStyle name="Comma 2 2 10" xfId="1678"/>
    <cellStyle name="Comma 2 2 2" xfId="2084"/>
    <cellStyle name="Comma 2 2 2 10" xfId="12243"/>
    <cellStyle name="Comma 2 2 2 2" xfId="2091"/>
    <cellStyle name="Comma 2 2 2 2 10" xfId="11759"/>
    <cellStyle name="Comma 2 2 2 2 10 2" xfId="19297"/>
    <cellStyle name="Comma 2 2 2 2 10 3" xfId="43780"/>
    <cellStyle name="Comma 2 2 2 2 10 4" xfId="48613"/>
    <cellStyle name="Comma 2 2 2 2 10 5" xfId="51629"/>
    <cellStyle name="Comma 2 2 2 2 11" xfId="7882"/>
    <cellStyle name="Comma 2 2 2 2 11 2" xfId="18011"/>
    <cellStyle name="Comma 2 2 2 2 11 3" xfId="33499"/>
    <cellStyle name="Comma 2 2 2 2 11 4" xfId="47012"/>
    <cellStyle name="Comma 2 2 2 2 11 5" xfId="50028"/>
    <cellStyle name="Comma 2 2 2 2 12" xfId="15776"/>
    <cellStyle name="Comma 2 2 2 2 13" xfId="19983"/>
    <cellStyle name="Comma 2 2 2 2 14" xfId="44878"/>
    <cellStyle name="Comma 2 2 2 2 15" xfId="45788"/>
    <cellStyle name="Comma 2 2 2 2 16" xfId="46076"/>
    <cellStyle name="Comma 2 2 2 2 17" xfId="49091"/>
    <cellStyle name="Comma 2 2 2 2 2" xfId="4853"/>
    <cellStyle name="Comma 2 2 2 2 2 10" xfId="8620"/>
    <cellStyle name="Comma 2 2 2 2 2 10 2" xfId="43947"/>
    <cellStyle name="Comma 2 2 2 2 2 10 3" xfId="47230"/>
    <cellStyle name="Comma 2 2 2 2 2 10 4" xfId="50246"/>
    <cellStyle name="Comma 2 2 2 2 2 11" xfId="19984"/>
    <cellStyle name="Comma 2 2 2 2 2 12" xfId="44879"/>
    <cellStyle name="Comma 2 2 2 2 2 13" xfId="45789"/>
    <cellStyle name="Comma 2 2 2 2 2 14" xfId="46081"/>
    <cellStyle name="Comma 2 2 2 2 2 15" xfId="49096"/>
    <cellStyle name="Comma 2 2 2 2 2 2" xfId="6117"/>
    <cellStyle name="Comma 2 2 2 2 2 2 2" xfId="6437"/>
    <cellStyle name="Comma 2 2 2 2 2 2 2 2" xfId="11063"/>
    <cellStyle name="Comma 2 2 2 2 2 2 2 2 2" xfId="18613"/>
    <cellStyle name="Comma 2 2 2 2 2 2 2 2 3" xfId="42716"/>
    <cellStyle name="Comma 2 2 2 2 2 2 2 2 4" xfId="47929"/>
    <cellStyle name="Comma 2 2 2 2 2 2 2 2 5" xfId="50945"/>
    <cellStyle name="Comma 2 2 2 2 2 2 2 3" xfId="11548"/>
    <cellStyle name="Comma 2 2 2 2 2 2 2 3 2" xfId="19090"/>
    <cellStyle name="Comma 2 2 2 2 2 2 2 3 3" xfId="42786"/>
    <cellStyle name="Comma 2 2 2 2 2 2 2 3 4" xfId="48406"/>
    <cellStyle name="Comma 2 2 2 2 2 2 2 3 5" xfId="51422"/>
    <cellStyle name="Comma 2 2 2 2 2 2 2 4" xfId="12035"/>
    <cellStyle name="Comma 2 2 2 2 2 2 2 4 2" xfId="19567"/>
    <cellStyle name="Comma 2 2 2 2 2 2 2 4 3" xfId="21564"/>
    <cellStyle name="Comma 2 2 2 2 2 2 2 4 4" xfId="48883"/>
    <cellStyle name="Comma 2 2 2 2 2 2 2 4 5" xfId="51899"/>
    <cellStyle name="Comma 2 2 2 2 2 2 2 5" xfId="9071"/>
    <cellStyle name="Comma 2 2 2 2 2 2 2 5 2" xfId="30444"/>
    <cellStyle name="Comma 2 2 2 2 2 2 2 5 3" xfId="47452"/>
    <cellStyle name="Comma 2 2 2 2 2 2 2 5 4" xfId="50468"/>
    <cellStyle name="Comma 2 2 2 2 2 2 2 6" xfId="44738"/>
    <cellStyle name="Comma 2 2 2 2 2 2 2 7" xfId="46346"/>
    <cellStyle name="Comma 2 2 2 2 2 2 2 8" xfId="49362"/>
    <cellStyle name="Comma 2 2 2 2 2 2 3" xfId="10851"/>
    <cellStyle name="Comma 2 2 2 2 2 2 3 2" xfId="18401"/>
    <cellStyle name="Comma 2 2 2 2 2 2 3 3" xfId="30349"/>
    <cellStyle name="Comma 2 2 2 2 2 2 3 4" xfId="47717"/>
    <cellStyle name="Comma 2 2 2 2 2 2 3 5" xfId="50733"/>
    <cellStyle name="Comma 2 2 2 2 2 2 4" xfId="11335"/>
    <cellStyle name="Comma 2 2 2 2 2 2 4 2" xfId="18878"/>
    <cellStyle name="Comma 2 2 2 2 2 2 4 3" xfId="43769"/>
    <cellStyle name="Comma 2 2 2 2 2 2 4 4" xfId="48194"/>
    <cellStyle name="Comma 2 2 2 2 2 2 4 5" xfId="51210"/>
    <cellStyle name="Comma 2 2 2 2 2 2 5" xfId="11822"/>
    <cellStyle name="Comma 2 2 2 2 2 2 5 2" xfId="19355"/>
    <cellStyle name="Comma 2 2 2 2 2 2 5 3" xfId="42829"/>
    <cellStyle name="Comma 2 2 2 2 2 2 5 4" xfId="48671"/>
    <cellStyle name="Comma 2 2 2 2 2 2 5 5" xfId="51687"/>
    <cellStyle name="Comma 2 2 2 2 2 2 6" xfId="8770"/>
    <cellStyle name="Comma 2 2 2 2 2 2 6 2" xfId="43897"/>
    <cellStyle name="Comma 2 2 2 2 2 2 6 3" xfId="47240"/>
    <cellStyle name="Comma 2 2 2 2 2 2 6 4" xfId="50256"/>
    <cellStyle name="Comma 2 2 2 2 2 2 7" xfId="43856"/>
    <cellStyle name="Comma 2 2 2 2 2 2 8" xfId="46134"/>
    <cellStyle name="Comma 2 2 2 2 2 2 9" xfId="49150"/>
    <cellStyle name="Comma 2 2 2 2 2 3" xfId="6197"/>
    <cellStyle name="Comma 2 2 2 2 2 3 2" xfId="6517"/>
    <cellStyle name="Comma 2 2 2 2 2 3 2 2" xfId="11116"/>
    <cellStyle name="Comma 2 2 2 2 2 3 2 2 2" xfId="18666"/>
    <cellStyle name="Comma 2 2 2 2 2 3 2 2 3" xfId="43620"/>
    <cellStyle name="Comma 2 2 2 2 2 3 2 2 4" xfId="47982"/>
    <cellStyle name="Comma 2 2 2 2 2 3 2 2 5" xfId="50998"/>
    <cellStyle name="Comma 2 2 2 2 2 3 2 3" xfId="11601"/>
    <cellStyle name="Comma 2 2 2 2 2 3 2 3 2" xfId="19143"/>
    <cellStyle name="Comma 2 2 2 2 2 3 2 3 3" xfId="20728"/>
    <cellStyle name="Comma 2 2 2 2 2 3 2 3 4" xfId="48459"/>
    <cellStyle name="Comma 2 2 2 2 2 3 2 3 5" xfId="51475"/>
    <cellStyle name="Comma 2 2 2 2 2 3 2 4" xfId="12088"/>
    <cellStyle name="Comma 2 2 2 2 2 3 2 4 2" xfId="19620"/>
    <cellStyle name="Comma 2 2 2 2 2 3 2 4 3" xfId="43787"/>
    <cellStyle name="Comma 2 2 2 2 2 3 2 4 4" xfId="48936"/>
    <cellStyle name="Comma 2 2 2 2 2 3 2 4 5" xfId="51952"/>
    <cellStyle name="Comma 2 2 2 2 2 3 2 5" xfId="9150"/>
    <cellStyle name="Comma 2 2 2 2 2 3 2 5 2" xfId="44487"/>
    <cellStyle name="Comma 2 2 2 2 2 3 2 5 3" xfId="47505"/>
    <cellStyle name="Comma 2 2 2 2 2 3 2 5 4" xfId="50521"/>
    <cellStyle name="Comma 2 2 2 2 2 3 2 6" xfId="20545"/>
    <cellStyle name="Comma 2 2 2 2 2 3 2 7" xfId="46399"/>
    <cellStyle name="Comma 2 2 2 2 2 3 2 8" xfId="49415"/>
    <cellStyle name="Comma 2 2 2 2 2 3 3" xfId="10904"/>
    <cellStyle name="Comma 2 2 2 2 2 3 3 2" xfId="18454"/>
    <cellStyle name="Comma 2 2 2 2 2 3 3 3" xfId="28663"/>
    <cellStyle name="Comma 2 2 2 2 2 3 3 4" xfId="47770"/>
    <cellStyle name="Comma 2 2 2 2 2 3 3 5" xfId="50786"/>
    <cellStyle name="Comma 2 2 2 2 2 3 4" xfId="11389"/>
    <cellStyle name="Comma 2 2 2 2 2 3 4 2" xfId="18931"/>
    <cellStyle name="Comma 2 2 2 2 2 3 4 3" xfId="44264"/>
    <cellStyle name="Comma 2 2 2 2 2 3 4 4" xfId="48247"/>
    <cellStyle name="Comma 2 2 2 2 2 3 4 5" xfId="51263"/>
    <cellStyle name="Comma 2 2 2 2 2 3 5" xfId="11876"/>
    <cellStyle name="Comma 2 2 2 2 2 3 5 2" xfId="19408"/>
    <cellStyle name="Comma 2 2 2 2 2 3 5 3" xfId="43222"/>
    <cellStyle name="Comma 2 2 2 2 2 3 5 4" xfId="48724"/>
    <cellStyle name="Comma 2 2 2 2 2 3 5 5" xfId="51740"/>
    <cellStyle name="Comma 2 2 2 2 2 3 6" xfId="8841"/>
    <cellStyle name="Comma 2 2 2 2 2 3 6 2" xfId="43334"/>
    <cellStyle name="Comma 2 2 2 2 2 3 6 3" xfId="47293"/>
    <cellStyle name="Comma 2 2 2 2 2 3 6 4" xfId="50309"/>
    <cellStyle name="Comma 2 2 2 2 2 3 7" xfId="44153"/>
    <cellStyle name="Comma 2 2 2 2 2 3 8" xfId="46187"/>
    <cellStyle name="Comma 2 2 2 2 2 3 9" xfId="49203"/>
    <cellStyle name="Comma 2 2 2 2 2 4" xfId="6277"/>
    <cellStyle name="Comma 2 2 2 2 2 4 2" xfId="6597"/>
    <cellStyle name="Comma 2 2 2 2 2 4 2 2" xfId="11169"/>
    <cellStyle name="Comma 2 2 2 2 2 4 2 2 2" xfId="18719"/>
    <cellStyle name="Comma 2 2 2 2 2 4 2 2 3" xfId="42733"/>
    <cellStyle name="Comma 2 2 2 2 2 4 2 2 4" xfId="48035"/>
    <cellStyle name="Comma 2 2 2 2 2 4 2 2 5" xfId="51051"/>
    <cellStyle name="Comma 2 2 2 2 2 4 2 3" xfId="11654"/>
    <cellStyle name="Comma 2 2 2 2 2 4 2 3 2" xfId="19196"/>
    <cellStyle name="Comma 2 2 2 2 2 4 2 3 3" xfId="44300"/>
    <cellStyle name="Comma 2 2 2 2 2 4 2 3 4" xfId="48512"/>
    <cellStyle name="Comma 2 2 2 2 2 4 2 3 5" xfId="51528"/>
    <cellStyle name="Comma 2 2 2 2 2 4 2 4" xfId="12141"/>
    <cellStyle name="Comma 2 2 2 2 2 4 2 4 2" xfId="19673"/>
    <cellStyle name="Comma 2 2 2 2 2 4 2 4 3" xfId="43398"/>
    <cellStyle name="Comma 2 2 2 2 2 4 2 4 4" xfId="48989"/>
    <cellStyle name="Comma 2 2 2 2 2 4 2 4 5" xfId="52005"/>
    <cellStyle name="Comma 2 2 2 2 2 4 2 5" xfId="9230"/>
    <cellStyle name="Comma 2 2 2 2 2 4 2 5 2" xfId="43386"/>
    <cellStyle name="Comma 2 2 2 2 2 4 2 5 3" xfId="47558"/>
    <cellStyle name="Comma 2 2 2 2 2 4 2 5 4" xfId="50574"/>
    <cellStyle name="Comma 2 2 2 2 2 4 2 6" xfId="43575"/>
    <cellStyle name="Comma 2 2 2 2 2 4 2 7" xfId="46452"/>
    <cellStyle name="Comma 2 2 2 2 2 4 2 8" xfId="49468"/>
    <cellStyle name="Comma 2 2 2 2 2 4 3" xfId="10957"/>
    <cellStyle name="Comma 2 2 2 2 2 4 3 2" xfId="18507"/>
    <cellStyle name="Comma 2 2 2 2 2 4 3 3" xfId="42698"/>
    <cellStyle name="Comma 2 2 2 2 2 4 3 4" xfId="47823"/>
    <cellStyle name="Comma 2 2 2 2 2 4 3 5" xfId="50839"/>
    <cellStyle name="Comma 2 2 2 2 2 4 4" xfId="11442"/>
    <cellStyle name="Comma 2 2 2 2 2 4 4 2" xfId="18984"/>
    <cellStyle name="Comma 2 2 2 2 2 4 4 3" xfId="43998"/>
    <cellStyle name="Comma 2 2 2 2 2 4 4 4" xfId="48300"/>
    <cellStyle name="Comma 2 2 2 2 2 4 4 5" xfId="51316"/>
    <cellStyle name="Comma 2 2 2 2 2 4 5" xfId="11929"/>
    <cellStyle name="Comma 2 2 2 2 2 4 5 2" xfId="19461"/>
    <cellStyle name="Comma 2 2 2 2 2 4 5 3" xfId="43835"/>
    <cellStyle name="Comma 2 2 2 2 2 4 5 4" xfId="48777"/>
    <cellStyle name="Comma 2 2 2 2 2 4 5 5" xfId="51793"/>
    <cellStyle name="Comma 2 2 2 2 2 4 6" xfId="8917"/>
    <cellStyle name="Comma 2 2 2 2 2 4 6 2" xfId="43752"/>
    <cellStyle name="Comma 2 2 2 2 2 4 6 3" xfId="47346"/>
    <cellStyle name="Comma 2 2 2 2 2 4 6 4" xfId="50362"/>
    <cellStyle name="Comma 2 2 2 2 2 4 7" xfId="42341"/>
    <cellStyle name="Comma 2 2 2 2 2 4 8" xfId="46240"/>
    <cellStyle name="Comma 2 2 2 2 2 4 9" xfId="49256"/>
    <cellStyle name="Comma 2 2 2 2 2 5" xfId="6357"/>
    <cellStyle name="Comma 2 2 2 2 2 5 2" xfId="11010"/>
    <cellStyle name="Comma 2 2 2 2 2 5 2 2" xfId="18560"/>
    <cellStyle name="Comma 2 2 2 2 2 5 2 3" xfId="43136"/>
    <cellStyle name="Comma 2 2 2 2 2 5 2 4" xfId="47876"/>
    <cellStyle name="Comma 2 2 2 2 2 5 2 5" xfId="50892"/>
    <cellStyle name="Comma 2 2 2 2 2 5 3" xfId="11495"/>
    <cellStyle name="Comma 2 2 2 2 2 5 3 2" xfId="19037"/>
    <cellStyle name="Comma 2 2 2 2 2 5 3 3" xfId="44700"/>
    <cellStyle name="Comma 2 2 2 2 2 5 3 4" xfId="48353"/>
    <cellStyle name="Comma 2 2 2 2 2 5 3 5" xfId="51369"/>
    <cellStyle name="Comma 2 2 2 2 2 5 4" xfId="11982"/>
    <cellStyle name="Comma 2 2 2 2 2 5 4 2" xfId="19514"/>
    <cellStyle name="Comma 2 2 2 2 2 5 4 3" xfId="43237"/>
    <cellStyle name="Comma 2 2 2 2 2 5 4 4" xfId="48830"/>
    <cellStyle name="Comma 2 2 2 2 2 5 4 5" xfId="51846"/>
    <cellStyle name="Comma 2 2 2 2 2 5 5" xfId="8996"/>
    <cellStyle name="Comma 2 2 2 2 2 5 5 2" xfId="21344"/>
    <cellStyle name="Comma 2 2 2 2 2 5 5 3" xfId="47399"/>
    <cellStyle name="Comma 2 2 2 2 2 5 5 4" xfId="50415"/>
    <cellStyle name="Comma 2 2 2 2 2 5 6" xfId="42355"/>
    <cellStyle name="Comma 2 2 2 2 2 5 7" xfId="46293"/>
    <cellStyle name="Comma 2 2 2 2 2 5 8" xfId="49309"/>
    <cellStyle name="Comma 2 2 2 2 2 6" xfId="6677"/>
    <cellStyle name="Comma 2 2 2 2 2 6 2" xfId="11222"/>
    <cellStyle name="Comma 2 2 2 2 2 6 2 2" xfId="18772"/>
    <cellStyle name="Comma 2 2 2 2 2 6 2 3" xfId="28807"/>
    <cellStyle name="Comma 2 2 2 2 2 6 2 4" xfId="48088"/>
    <cellStyle name="Comma 2 2 2 2 2 6 2 5" xfId="51104"/>
    <cellStyle name="Comma 2 2 2 2 2 6 3" xfId="11707"/>
    <cellStyle name="Comma 2 2 2 2 2 6 3 2" xfId="19249"/>
    <cellStyle name="Comma 2 2 2 2 2 6 3 3" xfId="43343"/>
    <cellStyle name="Comma 2 2 2 2 2 6 3 4" xfId="48565"/>
    <cellStyle name="Comma 2 2 2 2 2 6 3 5" xfId="51581"/>
    <cellStyle name="Comma 2 2 2 2 2 6 4" xfId="12195"/>
    <cellStyle name="Comma 2 2 2 2 2 6 4 2" xfId="19726"/>
    <cellStyle name="Comma 2 2 2 2 2 6 4 3" xfId="42886"/>
    <cellStyle name="Comma 2 2 2 2 2 6 4 4" xfId="49042"/>
    <cellStyle name="Comma 2 2 2 2 2 6 4 5" xfId="52058"/>
    <cellStyle name="Comma 2 2 2 2 2 6 5" xfId="9310"/>
    <cellStyle name="Comma 2 2 2 2 2 6 5 2" xfId="28664"/>
    <cellStyle name="Comma 2 2 2 2 2 6 5 3" xfId="47611"/>
    <cellStyle name="Comma 2 2 2 2 2 6 5 4" xfId="50627"/>
    <cellStyle name="Comma 2 2 2 2 2 6 6" xfId="42432"/>
    <cellStyle name="Comma 2 2 2 2 2 6 7" xfId="46505"/>
    <cellStyle name="Comma 2 2 2 2 2 6 8" xfId="49521"/>
    <cellStyle name="Comma 2 2 2 2 2 7" xfId="10798"/>
    <cellStyle name="Comma 2 2 2 2 2 7 2" xfId="18348"/>
    <cellStyle name="Comma 2 2 2 2 2 7 3" xfId="21031"/>
    <cellStyle name="Comma 2 2 2 2 2 7 4" xfId="47664"/>
    <cellStyle name="Comma 2 2 2 2 2 7 5" xfId="50680"/>
    <cellStyle name="Comma 2 2 2 2 2 8" xfId="11282"/>
    <cellStyle name="Comma 2 2 2 2 2 8 2" xfId="18825"/>
    <cellStyle name="Comma 2 2 2 2 2 8 3" xfId="21206"/>
    <cellStyle name="Comma 2 2 2 2 2 8 4" xfId="48141"/>
    <cellStyle name="Comma 2 2 2 2 2 8 5" xfId="51157"/>
    <cellStyle name="Comma 2 2 2 2 2 9" xfId="11769"/>
    <cellStyle name="Comma 2 2 2 2 2 9 2" xfId="19302"/>
    <cellStyle name="Comma 2 2 2 2 2 9 3" xfId="43344"/>
    <cellStyle name="Comma 2 2 2 2 2 9 4" xfId="48618"/>
    <cellStyle name="Comma 2 2 2 2 2 9 5" xfId="51634"/>
    <cellStyle name="Comma 2 2 2 2 3" xfId="5698"/>
    <cellStyle name="Comma 2 2 2 2 3 2" xfId="6411"/>
    <cellStyle name="Comma 2 2 2 2 3 2 2" xfId="11058"/>
    <cellStyle name="Comma 2 2 2 2 3 2 2 2" xfId="18608"/>
    <cellStyle name="Comma 2 2 2 2 3 2 2 3" xfId="30327"/>
    <cellStyle name="Comma 2 2 2 2 3 2 2 4" xfId="47924"/>
    <cellStyle name="Comma 2 2 2 2 3 2 2 5" xfId="50940"/>
    <cellStyle name="Comma 2 2 2 2 3 2 3" xfId="11543"/>
    <cellStyle name="Comma 2 2 2 2 3 2 3 2" xfId="19085"/>
    <cellStyle name="Comma 2 2 2 2 3 2 3 3" xfId="43413"/>
    <cellStyle name="Comma 2 2 2 2 3 2 3 4" xfId="48401"/>
    <cellStyle name="Comma 2 2 2 2 3 2 3 5" xfId="51417"/>
    <cellStyle name="Comma 2 2 2 2 3 2 4" xfId="12030"/>
    <cellStyle name="Comma 2 2 2 2 3 2 4 2" xfId="19562"/>
    <cellStyle name="Comma 2 2 2 2 3 2 4 3" xfId="44014"/>
    <cellStyle name="Comma 2 2 2 2 3 2 4 4" xfId="48878"/>
    <cellStyle name="Comma 2 2 2 2 3 2 4 5" xfId="51894"/>
    <cellStyle name="Comma 2 2 2 2 3 2 5" xfId="9050"/>
    <cellStyle name="Comma 2 2 2 2 3 2 5 2" xfId="43652"/>
    <cellStyle name="Comma 2 2 2 2 3 2 5 3" xfId="47447"/>
    <cellStyle name="Comma 2 2 2 2 3 2 5 4" xfId="50463"/>
    <cellStyle name="Comma 2 2 2 2 3 2 6" xfId="42371"/>
    <cellStyle name="Comma 2 2 2 2 3 2 7" xfId="46341"/>
    <cellStyle name="Comma 2 2 2 2 3 2 8" xfId="49357"/>
    <cellStyle name="Comma 2 2 2 2 3 3" xfId="10846"/>
    <cellStyle name="Comma 2 2 2 2 3 3 2" xfId="18396"/>
    <cellStyle name="Comma 2 2 2 2 3 3 3" xfId="44112"/>
    <cellStyle name="Comma 2 2 2 2 3 3 4" xfId="47712"/>
    <cellStyle name="Comma 2 2 2 2 3 3 5" xfId="50728"/>
    <cellStyle name="Comma 2 2 2 2 3 4" xfId="11330"/>
    <cellStyle name="Comma 2 2 2 2 3 4 2" xfId="18873"/>
    <cellStyle name="Comma 2 2 2 2 3 4 3" xfId="43366"/>
    <cellStyle name="Comma 2 2 2 2 3 4 4" xfId="48189"/>
    <cellStyle name="Comma 2 2 2 2 3 4 5" xfId="51205"/>
    <cellStyle name="Comma 2 2 2 2 3 5" xfId="11817"/>
    <cellStyle name="Comma 2 2 2 2 3 5 2" xfId="19350"/>
    <cellStyle name="Comma 2 2 2 2 3 5 3" xfId="43959"/>
    <cellStyle name="Comma 2 2 2 2 3 5 4" xfId="48666"/>
    <cellStyle name="Comma 2 2 2 2 3 5 5" xfId="51682"/>
    <cellStyle name="Comma 2 2 2 2 3 6" xfId="8755"/>
    <cellStyle name="Comma 2 2 2 2 3 6 2" xfId="44103"/>
    <cellStyle name="Comma 2 2 2 2 3 6 3" xfId="47235"/>
    <cellStyle name="Comma 2 2 2 2 3 6 4" xfId="50251"/>
    <cellStyle name="Comma 2 2 2 2 3 7" xfId="42302"/>
    <cellStyle name="Comma 2 2 2 2 3 8" xfId="46129"/>
    <cellStyle name="Comma 2 2 2 2 3 9" xfId="49145"/>
    <cellStyle name="Comma 2 2 2 2 4" xfId="6171"/>
    <cellStyle name="Comma 2 2 2 2 4 2" xfId="6491"/>
    <cellStyle name="Comma 2 2 2 2 4 2 2" xfId="11111"/>
    <cellStyle name="Comma 2 2 2 2 4 2 2 2" xfId="18661"/>
    <cellStyle name="Comma 2 2 2 2 4 2 2 3" xfId="42721"/>
    <cellStyle name="Comma 2 2 2 2 4 2 2 4" xfId="47977"/>
    <cellStyle name="Comma 2 2 2 2 4 2 2 5" xfId="50993"/>
    <cellStyle name="Comma 2 2 2 2 4 2 3" xfId="11596"/>
    <cellStyle name="Comma 2 2 2 2 4 2 3 2" xfId="19138"/>
    <cellStyle name="Comma 2 2 2 2 4 2 3 3" xfId="43188"/>
    <cellStyle name="Comma 2 2 2 2 4 2 3 4" xfId="48454"/>
    <cellStyle name="Comma 2 2 2 2 4 2 3 5" xfId="51470"/>
    <cellStyle name="Comma 2 2 2 2 4 2 4" xfId="12083"/>
    <cellStyle name="Comma 2 2 2 2 4 2 4 2" xfId="19615"/>
    <cellStyle name="Comma 2 2 2 2 4 2 4 3" xfId="44233"/>
    <cellStyle name="Comma 2 2 2 2 4 2 4 4" xfId="48931"/>
    <cellStyle name="Comma 2 2 2 2 4 2 4 5" xfId="51947"/>
    <cellStyle name="Comma 2 2 2 2 4 2 5" xfId="9124"/>
    <cellStyle name="Comma 2 2 2 2 4 2 5 2" xfId="43609"/>
    <cellStyle name="Comma 2 2 2 2 4 2 5 3" xfId="47500"/>
    <cellStyle name="Comma 2 2 2 2 4 2 5 4" xfId="50516"/>
    <cellStyle name="Comma 2 2 2 2 4 2 6" xfId="42387"/>
    <cellStyle name="Comma 2 2 2 2 4 2 7" xfId="46394"/>
    <cellStyle name="Comma 2 2 2 2 4 2 8" xfId="49410"/>
    <cellStyle name="Comma 2 2 2 2 4 3" xfId="10899"/>
    <cellStyle name="Comma 2 2 2 2 4 3 2" xfId="18449"/>
    <cellStyle name="Comma 2 2 2 2 4 3 3" xfId="28648"/>
    <cellStyle name="Comma 2 2 2 2 4 3 4" xfId="47765"/>
    <cellStyle name="Comma 2 2 2 2 4 3 5" xfId="50781"/>
    <cellStyle name="Comma 2 2 2 2 4 4" xfId="11384"/>
    <cellStyle name="Comma 2 2 2 2 4 4 2" xfId="18926"/>
    <cellStyle name="Comma 2 2 2 2 4 4 3" xfId="43624"/>
    <cellStyle name="Comma 2 2 2 2 4 4 4" xfId="48242"/>
    <cellStyle name="Comma 2 2 2 2 4 4 5" xfId="51258"/>
    <cellStyle name="Comma 2 2 2 2 4 5" xfId="11871"/>
    <cellStyle name="Comma 2 2 2 2 4 5 2" xfId="19403"/>
    <cellStyle name="Comma 2 2 2 2 4 5 3" xfId="43481"/>
    <cellStyle name="Comma 2 2 2 2 4 5 4" xfId="48719"/>
    <cellStyle name="Comma 2 2 2 2 4 5 5" xfId="51735"/>
    <cellStyle name="Comma 2 2 2 2 4 6" xfId="8822"/>
    <cellStyle name="Comma 2 2 2 2 4 6 2" xfId="28714"/>
    <cellStyle name="Comma 2 2 2 2 4 6 3" xfId="47288"/>
    <cellStyle name="Comma 2 2 2 2 4 6 4" xfId="50304"/>
    <cellStyle name="Comma 2 2 2 2 4 7" xfId="28630"/>
    <cellStyle name="Comma 2 2 2 2 4 8" xfId="46182"/>
    <cellStyle name="Comma 2 2 2 2 4 9" xfId="49198"/>
    <cellStyle name="Comma 2 2 2 2 5" xfId="6251"/>
    <cellStyle name="Comma 2 2 2 2 5 2" xfId="6571"/>
    <cellStyle name="Comma 2 2 2 2 5 2 2" xfId="11164"/>
    <cellStyle name="Comma 2 2 2 2 5 2 2 2" xfId="18714"/>
    <cellStyle name="Comma 2 2 2 2 5 2 2 3" xfId="21218"/>
    <cellStyle name="Comma 2 2 2 2 5 2 2 4" xfId="48030"/>
    <cellStyle name="Comma 2 2 2 2 5 2 2 5" xfId="51046"/>
    <cellStyle name="Comma 2 2 2 2 5 2 3" xfId="11649"/>
    <cellStyle name="Comma 2 2 2 2 5 2 3 2" xfId="19191"/>
    <cellStyle name="Comma 2 2 2 2 5 2 3 3" xfId="43831"/>
    <cellStyle name="Comma 2 2 2 2 5 2 3 4" xfId="48507"/>
    <cellStyle name="Comma 2 2 2 2 5 2 3 5" xfId="51523"/>
    <cellStyle name="Comma 2 2 2 2 5 2 4" xfId="12136"/>
    <cellStyle name="Comma 2 2 2 2 5 2 4 2" xfId="19668"/>
    <cellStyle name="Comma 2 2 2 2 5 2 4 3" xfId="43257"/>
    <cellStyle name="Comma 2 2 2 2 5 2 4 4" xfId="48984"/>
    <cellStyle name="Comma 2 2 2 2 5 2 4 5" xfId="52000"/>
    <cellStyle name="Comma 2 2 2 2 5 2 5" xfId="9204"/>
    <cellStyle name="Comma 2 2 2 2 5 2 5 2" xfId="43458"/>
    <cellStyle name="Comma 2 2 2 2 5 2 5 3" xfId="47553"/>
    <cellStyle name="Comma 2 2 2 2 5 2 5 4" xfId="50569"/>
    <cellStyle name="Comma 2 2 2 2 5 2 6" xfId="43871"/>
    <cellStyle name="Comma 2 2 2 2 5 2 7" xfId="46447"/>
    <cellStyle name="Comma 2 2 2 2 5 2 8" xfId="49463"/>
    <cellStyle name="Comma 2 2 2 2 5 3" xfId="10952"/>
    <cellStyle name="Comma 2 2 2 2 5 3 2" xfId="18502"/>
    <cellStyle name="Comma 2 2 2 2 5 3 3" xfId="43328"/>
    <cellStyle name="Comma 2 2 2 2 5 3 4" xfId="47818"/>
    <cellStyle name="Comma 2 2 2 2 5 3 5" xfId="50834"/>
    <cellStyle name="Comma 2 2 2 2 5 4" xfId="11437"/>
    <cellStyle name="Comma 2 2 2 2 5 4 2" xfId="18979"/>
    <cellStyle name="Comma 2 2 2 2 5 4 3" xfId="42772"/>
    <cellStyle name="Comma 2 2 2 2 5 4 4" xfId="48295"/>
    <cellStyle name="Comma 2 2 2 2 5 4 5" xfId="51311"/>
    <cellStyle name="Comma 2 2 2 2 5 5" xfId="11924"/>
    <cellStyle name="Comma 2 2 2 2 5 5 2" xfId="19456"/>
    <cellStyle name="Comma 2 2 2 2 5 5 3" xfId="43227"/>
    <cellStyle name="Comma 2 2 2 2 5 5 4" xfId="48772"/>
    <cellStyle name="Comma 2 2 2 2 5 5 5" xfId="51788"/>
    <cellStyle name="Comma 2 2 2 2 5 6" xfId="8894"/>
    <cellStyle name="Comma 2 2 2 2 5 6 2" xfId="43651"/>
    <cellStyle name="Comma 2 2 2 2 5 6 3" xfId="47341"/>
    <cellStyle name="Comma 2 2 2 2 5 6 4" xfId="50357"/>
    <cellStyle name="Comma 2 2 2 2 5 7" xfId="43862"/>
    <cellStyle name="Comma 2 2 2 2 5 8" xfId="46235"/>
    <cellStyle name="Comma 2 2 2 2 5 9" xfId="49251"/>
    <cellStyle name="Comma 2 2 2 2 6" xfId="6331"/>
    <cellStyle name="Comma 2 2 2 2 6 2" xfId="11005"/>
    <cellStyle name="Comma 2 2 2 2 6 2 2" xfId="18555"/>
    <cellStyle name="Comma 2 2 2 2 6 2 3" xfId="28647"/>
    <cellStyle name="Comma 2 2 2 2 6 2 4" xfId="47871"/>
    <cellStyle name="Comma 2 2 2 2 6 2 5" xfId="50887"/>
    <cellStyle name="Comma 2 2 2 2 6 3" xfId="11490"/>
    <cellStyle name="Comma 2 2 2 2 6 3 2" xfId="19032"/>
    <cellStyle name="Comma 2 2 2 2 6 3 3" xfId="44262"/>
    <cellStyle name="Comma 2 2 2 2 6 3 4" xfId="48348"/>
    <cellStyle name="Comma 2 2 2 2 6 3 5" xfId="51364"/>
    <cellStyle name="Comma 2 2 2 2 6 4" xfId="11977"/>
    <cellStyle name="Comma 2 2 2 2 6 4 2" xfId="19509"/>
    <cellStyle name="Comma 2 2 2 2 6 4 3" xfId="43785"/>
    <cellStyle name="Comma 2 2 2 2 6 4 4" xfId="48825"/>
    <cellStyle name="Comma 2 2 2 2 6 4 5" xfId="51841"/>
    <cellStyle name="Comma 2 2 2 2 6 5" xfId="8970"/>
    <cellStyle name="Comma 2 2 2 2 6 5 2" xfId="20495"/>
    <cellStyle name="Comma 2 2 2 2 6 5 3" xfId="47394"/>
    <cellStyle name="Comma 2 2 2 2 6 5 4" xfId="50410"/>
    <cellStyle name="Comma 2 2 2 2 6 6" xfId="43864"/>
    <cellStyle name="Comma 2 2 2 2 6 7" xfId="46288"/>
    <cellStyle name="Comma 2 2 2 2 6 8" xfId="49304"/>
    <cellStyle name="Comma 2 2 2 2 7" xfId="6651"/>
    <cellStyle name="Comma 2 2 2 2 7 2" xfId="11217"/>
    <cellStyle name="Comma 2 2 2 2 7 2 2" xfId="18767"/>
    <cellStyle name="Comma 2 2 2 2 7 2 3" xfId="44146"/>
    <cellStyle name="Comma 2 2 2 2 7 2 4" xfId="48083"/>
    <cellStyle name="Comma 2 2 2 2 7 2 5" xfId="51099"/>
    <cellStyle name="Comma 2 2 2 2 7 3" xfId="11702"/>
    <cellStyle name="Comma 2 2 2 2 7 3 2" xfId="19244"/>
    <cellStyle name="Comma 2 2 2 2 7 3 3" xfId="43202"/>
    <cellStyle name="Comma 2 2 2 2 7 3 4" xfId="48560"/>
    <cellStyle name="Comma 2 2 2 2 7 3 5" xfId="51576"/>
    <cellStyle name="Comma 2 2 2 2 7 4" xfId="12189"/>
    <cellStyle name="Comma 2 2 2 2 7 4 2" xfId="19721"/>
    <cellStyle name="Comma 2 2 2 2 7 4 3" xfId="43704"/>
    <cellStyle name="Comma 2 2 2 2 7 4 4" xfId="49037"/>
    <cellStyle name="Comma 2 2 2 2 7 4 5" xfId="52053"/>
    <cellStyle name="Comma 2 2 2 2 7 5" xfId="9284"/>
    <cellStyle name="Comma 2 2 2 2 7 5 2" xfId="30428"/>
    <cellStyle name="Comma 2 2 2 2 7 5 3" xfId="47606"/>
    <cellStyle name="Comma 2 2 2 2 7 5 4" xfId="50622"/>
    <cellStyle name="Comma 2 2 2 2 7 6" xfId="44171"/>
    <cellStyle name="Comma 2 2 2 2 7 7" xfId="46500"/>
    <cellStyle name="Comma 2 2 2 2 7 8" xfId="49516"/>
    <cellStyle name="Comma 2 2 2 2 8" xfId="10793"/>
    <cellStyle name="Comma 2 2 2 2 8 2" xfId="18343"/>
    <cellStyle name="Comma 2 2 2 2 8 3" xfId="20954"/>
    <cellStyle name="Comma 2 2 2 2 8 4" xfId="47659"/>
    <cellStyle name="Comma 2 2 2 2 8 5" xfId="50675"/>
    <cellStyle name="Comma 2 2 2 2 9" xfId="11273"/>
    <cellStyle name="Comma 2 2 2 2 9 2" xfId="18820"/>
    <cellStyle name="Comma 2 2 2 2 9 3" xfId="43918"/>
    <cellStyle name="Comma 2 2 2 2 9 4" xfId="48136"/>
    <cellStyle name="Comma 2 2 2 2 9 5" xfId="51152"/>
    <cellStyle name="Comma 2 2 2 3" xfId="4854"/>
    <cellStyle name="Comma 2 2 2 3 10" xfId="7795"/>
    <cellStyle name="Comma 2 2 2 3 10 2" xfId="18005"/>
    <cellStyle name="Comma 2 2 2 3 10 3" xfId="42939"/>
    <cellStyle name="Comma 2 2 2 3 10 4" xfId="47003"/>
    <cellStyle name="Comma 2 2 2 3 10 5" xfId="50019"/>
    <cellStyle name="Comma 2 2 2 3 11" xfId="19985"/>
    <cellStyle name="Comma 2 2 2 3 12" xfId="44880"/>
    <cellStyle name="Comma 2 2 2 3 13" xfId="45790"/>
    <cellStyle name="Comma 2 2 2 3 14" xfId="46082"/>
    <cellStyle name="Comma 2 2 2 3 15" xfId="49097"/>
    <cellStyle name="Comma 2 2 2 3 16" xfId="13945"/>
    <cellStyle name="Comma 2 2 2 3 2" xfId="6118"/>
    <cellStyle name="Comma 2 2 2 3 2 2" xfId="6438"/>
    <cellStyle name="Comma 2 2 2 3 2 2 2" xfId="11064"/>
    <cellStyle name="Comma 2 2 2 3 2 2 2 2" xfId="18614"/>
    <cellStyle name="Comma 2 2 2 3 2 2 2 3" xfId="21231"/>
    <cellStyle name="Comma 2 2 2 3 2 2 2 4" xfId="47930"/>
    <cellStyle name="Comma 2 2 2 3 2 2 2 5" xfId="50946"/>
    <cellStyle name="Comma 2 2 2 3 2 2 3" xfId="11549"/>
    <cellStyle name="Comma 2 2 2 3 2 2 3 2" xfId="19091"/>
    <cellStyle name="Comma 2 2 2 3 2 2 3 3" xfId="42787"/>
    <cellStyle name="Comma 2 2 2 3 2 2 3 4" xfId="48407"/>
    <cellStyle name="Comma 2 2 2 3 2 2 3 5" xfId="51423"/>
    <cellStyle name="Comma 2 2 2 3 2 2 4" xfId="12036"/>
    <cellStyle name="Comma 2 2 2 3 2 2 4 2" xfId="19568"/>
    <cellStyle name="Comma 2 2 2 3 2 2 4 3" xfId="44270"/>
    <cellStyle name="Comma 2 2 2 3 2 2 4 4" xfId="48884"/>
    <cellStyle name="Comma 2 2 2 3 2 2 4 5" xfId="51900"/>
    <cellStyle name="Comma 2 2 2 3 2 2 5" xfId="9072"/>
    <cellStyle name="Comma 2 2 2 3 2 2 5 2" xfId="43514"/>
    <cellStyle name="Comma 2 2 2 3 2 2 5 3" xfId="47453"/>
    <cellStyle name="Comma 2 2 2 3 2 2 5 4" xfId="50469"/>
    <cellStyle name="Comma 2 2 2 3 2 2 6" xfId="21652"/>
    <cellStyle name="Comma 2 2 2 3 2 2 7" xfId="46347"/>
    <cellStyle name="Comma 2 2 2 3 2 2 8" xfId="49363"/>
    <cellStyle name="Comma 2 2 2 3 2 3" xfId="10852"/>
    <cellStyle name="Comma 2 2 2 3 2 3 2" xfId="18402"/>
    <cellStyle name="Comma 2 2 2 3 2 3 3" xfId="44688"/>
    <cellStyle name="Comma 2 2 2 3 2 3 4" xfId="47718"/>
    <cellStyle name="Comma 2 2 2 3 2 3 5" xfId="50734"/>
    <cellStyle name="Comma 2 2 2 3 2 4" xfId="11336"/>
    <cellStyle name="Comma 2 2 2 3 2 4 2" xfId="18879"/>
    <cellStyle name="Comma 2 2 2 3 2 4 3" xfId="43702"/>
    <cellStyle name="Comma 2 2 2 3 2 4 4" xfId="48195"/>
    <cellStyle name="Comma 2 2 2 3 2 4 5" xfId="51211"/>
    <cellStyle name="Comma 2 2 2 3 2 5" xfId="11823"/>
    <cellStyle name="Comma 2 2 2 3 2 5 2" xfId="19356"/>
    <cellStyle name="Comma 2 2 2 3 2 5 3" xfId="43396"/>
    <cellStyle name="Comma 2 2 2 3 2 5 4" xfId="48672"/>
    <cellStyle name="Comma 2 2 2 3 2 5 5" xfId="51688"/>
    <cellStyle name="Comma 2 2 2 3 2 6" xfId="8771"/>
    <cellStyle name="Comma 2 2 2 3 2 6 2" xfId="30804"/>
    <cellStyle name="Comma 2 2 2 3 2 6 3" xfId="47241"/>
    <cellStyle name="Comma 2 2 2 3 2 6 4" xfId="50257"/>
    <cellStyle name="Comma 2 2 2 3 2 7" xfId="42304"/>
    <cellStyle name="Comma 2 2 2 3 2 8" xfId="46135"/>
    <cellStyle name="Comma 2 2 2 3 2 9" xfId="49151"/>
    <cellStyle name="Comma 2 2 2 3 3" xfId="6198"/>
    <cellStyle name="Comma 2 2 2 3 3 2" xfId="6518"/>
    <cellStyle name="Comma 2 2 2 3 3 2 2" xfId="11117"/>
    <cellStyle name="Comma 2 2 2 3 3 2 2 2" xfId="18667"/>
    <cellStyle name="Comma 2 2 2 3 3 2 2 3" xfId="42722"/>
    <cellStyle name="Comma 2 2 2 3 3 2 2 4" xfId="47983"/>
    <cellStyle name="Comma 2 2 2 3 3 2 2 5" xfId="50999"/>
    <cellStyle name="Comma 2 2 2 3 3 2 3" xfId="11602"/>
    <cellStyle name="Comma 2 2 2 3 3 2 3 2" xfId="19144"/>
    <cellStyle name="Comma 2 2 2 3 3 2 3 3" xfId="43189"/>
    <cellStyle name="Comma 2 2 2 3 3 2 3 4" xfId="48460"/>
    <cellStyle name="Comma 2 2 2 3 3 2 3 5" xfId="51476"/>
    <cellStyle name="Comma 2 2 2 3 3 2 4" xfId="12089"/>
    <cellStyle name="Comma 2 2 2 3 3 2 4 2" xfId="19621"/>
    <cellStyle name="Comma 2 2 2 3 3 2 4 3" xfId="44807"/>
    <cellStyle name="Comma 2 2 2 3 3 2 4 4" xfId="48937"/>
    <cellStyle name="Comma 2 2 2 3 3 2 4 5" xfId="51953"/>
    <cellStyle name="Comma 2 2 2 3 3 2 5" xfId="9151"/>
    <cellStyle name="Comma 2 2 2 3 3 2 5 2" xfId="43280"/>
    <cellStyle name="Comma 2 2 2 3 3 2 5 3" xfId="47506"/>
    <cellStyle name="Comma 2 2 2 3 3 2 5 4" xfId="50522"/>
    <cellStyle name="Comma 2 2 2 3 3 2 6" xfId="42390"/>
    <cellStyle name="Comma 2 2 2 3 3 2 7" xfId="46400"/>
    <cellStyle name="Comma 2 2 2 3 3 2 8" xfId="49416"/>
    <cellStyle name="Comma 2 2 2 3 3 3" xfId="10905"/>
    <cellStyle name="Comma 2 2 2 3 3 3 2" xfId="18455"/>
    <cellStyle name="Comma 2 2 2 3 3 3 3" xfId="44428"/>
    <cellStyle name="Comma 2 2 2 3 3 3 4" xfId="47771"/>
    <cellStyle name="Comma 2 2 2 3 3 3 5" xfId="50787"/>
    <cellStyle name="Comma 2 2 2 3 3 4" xfId="11390"/>
    <cellStyle name="Comma 2 2 2 3 3 4 2" xfId="18932"/>
    <cellStyle name="Comma 2 2 2 3 3 4 3" xfId="44220"/>
    <cellStyle name="Comma 2 2 2 3 3 4 4" xfId="48248"/>
    <cellStyle name="Comma 2 2 2 3 3 4 5" xfId="51264"/>
    <cellStyle name="Comma 2 2 2 3 3 5" xfId="11877"/>
    <cellStyle name="Comma 2 2 2 3 3 5 2" xfId="19409"/>
    <cellStyle name="Comma 2 2 2 3 3 5 3" xfId="44074"/>
    <cellStyle name="Comma 2 2 2 3 3 5 4" xfId="48725"/>
    <cellStyle name="Comma 2 2 2 3 3 5 5" xfId="51741"/>
    <cellStyle name="Comma 2 2 2 3 3 6" xfId="8842"/>
    <cellStyle name="Comma 2 2 2 3 3 6 2" xfId="43051"/>
    <cellStyle name="Comma 2 2 2 3 3 6 3" xfId="47294"/>
    <cellStyle name="Comma 2 2 2 3 3 6 4" xfId="50310"/>
    <cellStyle name="Comma 2 2 2 3 3 7" xfId="42321"/>
    <cellStyle name="Comma 2 2 2 3 3 8" xfId="46188"/>
    <cellStyle name="Comma 2 2 2 3 3 9" xfId="49204"/>
    <cellStyle name="Comma 2 2 2 3 4" xfId="6278"/>
    <cellStyle name="Comma 2 2 2 3 4 2" xfId="6598"/>
    <cellStyle name="Comma 2 2 2 3 4 2 2" xfId="11170"/>
    <cellStyle name="Comma 2 2 2 3 4 2 2 2" xfId="18720"/>
    <cellStyle name="Comma 2 2 2 3 4 2 2 3" xfId="21217"/>
    <cellStyle name="Comma 2 2 2 3 4 2 2 4" xfId="48036"/>
    <cellStyle name="Comma 2 2 2 3 4 2 2 5" xfId="51052"/>
    <cellStyle name="Comma 2 2 2 3 4 2 3" xfId="11655"/>
    <cellStyle name="Comma 2 2 2 3 4 2 3 2" xfId="19197"/>
    <cellStyle name="Comma 2 2 2 3 4 2 3 3" xfId="44412"/>
    <cellStyle name="Comma 2 2 2 3 4 2 3 4" xfId="48513"/>
    <cellStyle name="Comma 2 2 2 3 4 2 3 5" xfId="51529"/>
    <cellStyle name="Comma 2 2 2 3 4 2 4" xfId="12142"/>
    <cellStyle name="Comma 2 2 2 3 4 2 4 2" xfId="19674"/>
    <cellStyle name="Comma 2 2 2 3 4 2 4 3" xfId="44312"/>
    <cellStyle name="Comma 2 2 2 3 4 2 4 4" xfId="48990"/>
    <cellStyle name="Comma 2 2 2 3 4 2 4 5" xfId="52006"/>
    <cellStyle name="Comma 2 2 2 3 4 2 5" xfId="9231"/>
    <cellStyle name="Comma 2 2 2 3 4 2 5 2" xfId="42656"/>
    <cellStyle name="Comma 2 2 2 3 4 2 5 3" xfId="47559"/>
    <cellStyle name="Comma 2 2 2 3 4 2 5 4" xfId="50575"/>
    <cellStyle name="Comma 2 2 2 3 4 2 6" xfId="42410"/>
    <cellStyle name="Comma 2 2 2 3 4 2 7" xfId="46453"/>
    <cellStyle name="Comma 2 2 2 3 4 2 8" xfId="49469"/>
    <cellStyle name="Comma 2 2 2 3 4 3" xfId="10958"/>
    <cellStyle name="Comma 2 2 2 3 4 3 2" xfId="18508"/>
    <cellStyle name="Comma 2 2 2 3 4 3 3" xfId="30342"/>
    <cellStyle name="Comma 2 2 2 3 4 3 4" xfId="47824"/>
    <cellStyle name="Comma 2 2 2 3 4 3 5" xfId="50840"/>
    <cellStyle name="Comma 2 2 2 3 4 4" xfId="11443"/>
    <cellStyle name="Comma 2 2 2 3 4 4 2" xfId="18985"/>
    <cellStyle name="Comma 2 2 2 3 4 4 3" xfId="42773"/>
    <cellStyle name="Comma 2 2 2 3 4 4 4" xfId="48301"/>
    <cellStyle name="Comma 2 2 2 3 4 4 5" xfId="51317"/>
    <cellStyle name="Comma 2 2 2 3 4 5" xfId="11930"/>
    <cellStyle name="Comma 2 2 2 3 4 5 2" xfId="19462"/>
    <cellStyle name="Comma 2 2 2 3 4 5 3" xfId="43228"/>
    <cellStyle name="Comma 2 2 2 3 4 5 4" xfId="48778"/>
    <cellStyle name="Comma 2 2 2 3 4 5 5" xfId="51794"/>
    <cellStyle name="Comma 2 2 2 3 4 6" xfId="8918"/>
    <cellStyle name="Comma 2 2 2 3 4 6 2" xfId="44775"/>
    <cellStyle name="Comma 2 2 2 3 4 6 3" xfId="47347"/>
    <cellStyle name="Comma 2 2 2 3 4 6 4" xfId="50363"/>
    <cellStyle name="Comma 2 2 2 3 4 7" xfId="44438"/>
    <cellStyle name="Comma 2 2 2 3 4 8" xfId="46241"/>
    <cellStyle name="Comma 2 2 2 3 4 9" xfId="49257"/>
    <cellStyle name="Comma 2 2 2 3 5" xfId="6358"/>
    <cellStyle name="Comma 2 2 2 3 5 2" xfId="11011"/>
    <cellStyle name="Comma 2 2 2 3 5 2 2" xfId="18561"/>
    <cellStyle name="Comma 2 2 2 3 5 2 3" xfId="43464"/>
    <cellStyle name="Comma 2 2 2 3 5 2 4" xfId="47877"/>
    <cellStyle name="Comma 2 2 2 3 5 2 5" xfId="50893"/>
    <cellStyle name="Comma 2 2 2 3 5 3" xfId="11496"/>
    <cellStyle name="Comma 2 2 2 3 5 3 2" xfId="19038"/>
    <cellStyle name="Comma 2 2 2 3 5 3 3" xfId="43176"/>
    <cellStyle name="Comma 2 2 2 3 5 3 4" xfId="48354"/>
    <cellStyle name="Comma 2 2 2 3 5 3 5" xfId="51370"/>
    <cellStyle name="Comma 2 2 2 3 5 4" xfId="11983"/>
    <cellStyle name="Comma 2 2 2 3 5 4 2" xfId="19515"/>
    <cellStyle name="Comma 2 2 2 3 5 4 3" xfId="44366"/>
    <cellStyle name="Comma 2 2 2 3 5 4 4" xfId="48831"/>
    <cellStyle name="Comma 2 2 2 3 5 4 5" xfId="51847"/>
    <cellStyle name="Comma 2 2 2 3 5 5" xfId="8997"/>
    <cellStyle name="Comma 2 2 2 3 5 5 2" xfId="43810"/>
    <cellStyle name="Comma 2 2 2 3 5 5 3" xfId="47400"/>
    <cellStyle name="Comma 2 2 2 3 5 5 4" xfId="50416"/>
    <cellStyle name="Comma 2 2 2 3 5 6" xfId="43990"/>
    <cellStyle name="Comma 2 2 2 3 5 7" xfId="46294"/>
    <cellStyle name="Comma 2 2 2 3 5 8" xfId="49310"/>
    <cellStyle name="Comma 2 2 2 3 6" xfId="6678"/>
    <cellStyle name="Comma 2 2 2 3 6 2" xfId="11223"/>
    <cellStyle name="Comma 2 2 2 3 6 2 2" xfId="18773"/>
    <cellStyle name="Comma 2 2 2 3 6 2 3" xfId="44352"/>
    <cellStyle name="Comma 2 2 2 3 6 2 4" xfId="48089"/>
    <cellStyle name="Comma 2 2 2 3 6 2 5" xfId="51105"/>
    <cellStyle name="Comma 2 2 2 3 6 3" xfId="11708"/>
    <cellStyle name="Comma 2 2 2 3 6 3 2" xfId="19250"/>
    <cellStyle name="Comma 2 2 2 3 6 3 3" xfId="43203"/>
    <cellStyle name="Comma 2 2 2 3 6 3 4" xfId="48566"/>
    <cellStyle name="Comma 2 2 2 3 6 3 5" xfId="51582"/>
    <cellStyle name="Comma 2 2 2 3 6 4" xfId="12196"/>
    <cellStyle name="Comma 2 2 2 3 6 4 2" xfId="19727"/>
    <cellStyle name="Comma 2 2 2 3 6 4 3" xfId="44313"/>
    <cellStyle name="Comma 2 2 2 3 6 4 4" xfId="49043"/>
    <cellStyle name="Comma 2 2 2 3 6 4 5" xfId="52059"/>
    <cellStyle name="Comma 2 2 2 3 6 5" xfId="9311"/>
    <cellStyle name="Comma 2 2 2 3 6 5 2" xfId="44145"/>
    <cellStyle name="Comma 2 2 2 3 6 5 3" xfId="47612"/>
    <cellStyle name="Comma 2 2 2 3 6 5 4" xfId="50628"/>
    <cellStyle name="Comma 2 2 2 3 6 6" xfId="43875"/>
    <cellStyle name="Comma 2 2 2 3 6 7" xfId="46506"/>
    <cellStyle name="Comma 2 2 2 3 6 8" xfId="49522"/>
    <cellStyle name="Comma 2 2 2 3 7" xfId="10799"/>
    <cellStyle name="Comma 2 2 2 3 7 2" xfId="18349"/>
    <cellStyle name="Comma 2 2 2 3 7 3" xfId="44725"/>
    <cellStyle name="Comma 2 2 2 3 7 4" xfId="47665"/>
    <cellStyle name="Comma 2 2 2 3 7 5" xfId="50681"/>
    <cellStyle name="Comma 2 2 2 3 8" xfId="11283"/>
    <cellStyle name="Comma 2 2 2 3 8 2" xfId="18826"/>
    <cellStyle name="Comma 2 2 2 3 8 3" xfId="44407"/>
    <cellStyle name="Comma 2 2 2 3 8 4" xfId="48142"/>
    <cellStyle name="Comma 2 2 2 3 8 5" xfId="51158"/>
    <cellStyle name="Comma 2 2 2 3 9" xfId="11770"/>
    <cellStyle name="Comma 2 2 2 3 9 2" xfId="19303"/>
    <cellStyle name="Comma 2 2 2 3 9 3" xfId="43209"/>
    <cellStyle name="Comma 2 2 2 3 9 4" xfId="48619"/>
    <cellStyle name="Comma 2 2 2 3 9 5" xfId="51635"/>
    <cellStyle name="Comma 2 2 2 4" xfId="7397"/>
    <cellStyle name="Comma 2 2 2 4 2" xfId="19986"/>
    <cellStyle name="Comma 2 2 2 4 3" xfId="44881"/>
    <cellStyle name="Comma 2 2 2 4 4" xfId="45791"/>
    <cellStyle name="Comma 2 2 2 5" xfId="7484"/>
    <cellStyle name="Comma 2 2 2 5 2" xfId="17987"/>
    <cellStyle name="Comma 2 2 2 5 3" xfId="30569"/>
    <cellStyle name="Comma 2 2 2 5 4" xfId="46981"/>
    <cellStyle name="Comma 2 2 2 5 5" xfId="49997"/>
    <cellStyle name="Comma 2 2 2 6" xfId="15775"/>
    <cellStyle name="Comma 2 2 2 7" xfId="19982"/>
    <cellStyle name="Comma 2 2 2 8" xfId="44877"/>
    <cellStyle name="Comma 2 2 2 9" xfId="45787"/>
    <cellStyle name="Comma 2 2 3" xfId="3954"/>
    <cellStyle name="Comma 2 2 3 2" xfId="8520"/>
    <cellStyle name="Comma 2 2 3 2 2" xfId="19988"/>
    <cellStyle name="Comma 2 2 3 2 3" xfId="44883"/>
    <cellStyle name="Comma 2 2 3 2 4" xfId="45793"/>
    <cellStyle name="Comma 2 2 3 3" xfId="7995"/>
    <cellStyle name="Comma 2 2 3 3 2" xfId="18022"/>
    <cellStyle name="Comma 2 2 3 3 3" xfId="44841"/>
    <cellStyle name="Comma 2 2 3 3 4" xfId="47025"/>
    <cellStyle name="Comma 2 2 3 3 5" xfId="50041"/>
    <cellStyle name="Comma 2 2 3 4" xfId="15777"/>
    <cellStyle name="Comma 2 2 3 5" xfId="19987"/>
    <cellStyle name="Comma 2 2 3 6" xfId="44882"/>
    <cellStyle name="Comma 2 2 3 7" xfId="45792"/>
    <cellStyle name="Comma 2 2 4" xfId="7483"/>
    <cellStyle name="Comma 2 2 4 2" xfId="7528"/>
    <cellStyle name="Comma 2 2 4 3" xfId="14356"/>
    <cellStyle name="Comma 2 2 4 3 2" xfId="17986"/>
    <cellStyle name="Comma 2 2 4 4" xfId="19989"/>
    <cellStyle name="Comma 2 2 4 5" xfId="42561"/>
    <cellStyle name="Comma 2 2 4 6" xfId="44884"/>
    <cellStyle name="Comma 2 2 4 7" xfId="45794"/>
    <cellStyle name="Comma 2 2 4 8" xfId="46980"/>
    <cellStyle name="Comma 2 2 4 9" xfId="49996"/>
    <cellStyle name="Comma 2 2 5" xfId="15774"/>
    <cellStyle name="Comma 2 2 5 2" xfId="19990"/>
    <cellStyle name="Comma 2 2 5 3" xfId="44885"/>
    <cellStyle name="Comma 2 2 5 4" xfId="45795"/>
    <cellStyle name="Comma 2 2 6" xfId="19991"/>
    <cellStyle name="Comma 2 2 7" xfId="19981"/>
    <cellStyle name="Comma 2 2 8" xfId="44876"/>
    <cellStyle name="Comma 2 2 9" xfId="45786"/>
    <cellStyle name="Comma 2 3" xfId="34"/>
    <cellStyle name="Comma 2 3 10" xfId="44886"/>
    <cellStyle name="Comma 2 3 11" xfId="45796"/>
    <cellStyle name="Comma 2 3 12" xfId="1679"/>
    <cellStyle name="Comma 2 3 2" xfId="35"/>
    <cellStyle name="Comma 2 3 2 10" xfId="45797"/>
    <cellStyle name="Comma 2 3 2 11" xfId="2086"/>
    <cellStyle name="Comma 2 3 2 2" xfId="4855"/>
    <cellStyle name="Comma 2 3 2 2 10" xfId="11284"/>
    <cellStyle name="Comma 2 3 2 2 10 2" xfId="18827"/>
    <cellStyle name="Comma 2 3 2 2 10 3" xfId="28799"/>
    <cellStyle name="Comma 2 3 2 2 10 4" xfId="48143"/>
    <cellStyle name="Comma 2 3 2 2 10 5" xfId="51159"/>
    <cellStyle name="Comma 2 3 2 2 11" xfId="11771"/>
    <cellStyle name="Comma 2 3 2 2 11 2" xfId="19304"/>
    <cellStyle name="Comma 2 3 2 2 11 3" xfId="44361"/>
    <cellStyle name="Comma 2 3 2 2 11 4" xfId="48620"/>
    <cellStyle name="Comma 2 3 2 2 11 5" xfId="51636"/>
    <cellStyle name="Comma 2 3 2 2 12" xfId="14049"/>
    <cellStyle name="Comma 2 3 2 2 12 2" xfId="17557"/>
    <cellStyle name="Comma 2 3 2 2 13" xfId="19994"/>
    <cellStyle name="Comma 2 3 2 2 14" xfId="44888"/>
    <cellStyle name="Comma 2 3 2 2 15" xfId="45798"/>
    <cellStyle name="Comma 2 3 2 2 16" xfId="46083"/>
    <cellStyle name="Comma 2 3 2 2 17" xfId="49098"/>
    <cellStyle name="Comma 2 3 2 2 2" xfId="6119"/>
    <cellStyle name="Comma 2 3 2 2 2 10" xfId="49152"/>
    <cellStyle name="Comma 2 3 2 2 2 2" xfId="6439"/>
    <cellStyle name="Comma 2 3 2 2 2 2 2" xfId="11065"/>
    <cellStyle name="Comma 2 3 2 2 2 2 2 2" xfId="18615"/>
    <cellStyle name="Comma 2 3 2 2 2 2 2 3" xfId="44117"/>
    <cellStyle name="Comma 2 3 2 2 2 2 2 4" xfId="47931"/>
    <cellStyle name="Comma 2 3 2 2 2 2 2 5" xfId="50947"/>
    <cellStyle name="Comma 2 3 2 2 2 2 3" xfId="11550"/>
    <cellStyle name="Comma 2 3 2 2 2 2 3 2" xfId="19092"/>
    <cellStyle name="Comma 2 3 2 2 2 2 3 3" xfId="44005"/>
    <cellStyle name="Comma 2 3 2 2 2 2 3 4" xfId="48408"/>
    <cellStyle name="Comma 2 3 2 2 2 2 3 5" xfId="51424"/>
    <cellStyle name="Comma 2 3 2 2 2 2 4" xfId="12037"/>
    <cellStyle name="Comma 2 3 2 2 2 2 4 2" xfId="19569"/>
    <cellStyle name="Comma 2 3 2 2 2 2 4 3" xfId="42985"/>
    <cellStyle name="Comma 2 3 2 2 2 2 4 4" xfId="48885"/>
    <cellStyle name="Comma 2 3 2 2 2 2 4 5" xfId="51901"/>
    <cellStyle name="Comma 2 3 2 2 2 2 5" xfId="9073"/>
    <cellStyle name="Comma 2 3 2 2 2 2 5 2" xfId="43076"/>
    <cellStyle name="Comma 2 3 2 2 2 2 5 3" xfId="47454"/>
    <cellStyle name="Comma 2 3 2 2 2 2 5 4" xfId="50470"/>
    <cellStyle name="Comma 2 3 2 2 2 2 6" xfId="44083"/>
    <cellStyle name="Comma 2 3 2 2 2 2 7" xfId="46348"/>
    <cellStyle name="Comma 2 3 2 2 2 2 8" xfId="49364"/>
    <cellStyle name="Comma 2 3 2 2 2 3" xfId="8772"/>
    <cellStyle name="Comma 2 3 2 2 2 3 2" xfId="18220"/>
    <cellStyle name="Comma 2 3 2 2 2 3 3" xfId="43498"/>
    <cellStyle name="Comma 2 3 2 2 2 3 4" xfId="47242"/>
    <cellStyle name="Comma 2 3 2 2 2 3 5" xfId="50258"/>
    <cellStyle name="Comma 2 3 2 2 2 4" xfId="10853"/>
    <cellStyle name="Comma 2 3 2 2 2 4 2" xfId="18403"/>
    <cellStyle name="Comma 2 3 2 2 2 4 3" xfId="43118"/>
    <cellStyle name="Comma 2 3 2 2 2 4 4" xfId="47719"/>
    <cellStyle name="Comma 2 3 2 2 2 4 5" xfId="50735"/>
    <cellStyle name="Comma 2 3 2 2 2 5" xfId="11337"/>
    <cellStyle name="Comma 2 3 2 2 2 5 2" xfId="18880"/>
    <cellStyle name="Comma 2 3 2 2 2 5 3" xfId="42755"/>
    <cellStyle name="Comma 2 3 2 2 2 5 4" xfId="48196"/>
    <cellStyle name="Comma 2 3 2 2 2 5 5" xfId="51212"/>
    <cellStyle name="Comma 2 3 2 2 2 6" xfId="11824"/>
    <cellStyle name="Comma 2 3 2 2 2 6 2" xfId="19357"/>
    <cellStyle name="Comma 2 3 2 2 2 6 3" xfId="44539"/>
    <cellStyle name="Comma 2 3 2 2 2 6 4" xfId="48673"/>
    <cellStyle name="Comma 2 3 2 2 2 6 5" xfId="51689"/>
    <cellStyle name="Comma 2 3 2 2 2 7" xfId="7996"/>
    <cellStyle name="Comma 2 3 2 2 2 7 2" xfId="43017"/>
    <cellStyle name="Comma 2 3 2 2 2 7 3" xfId="47026"/>
    <cellStyle name="Comma 2 3 2 2 2 7 4" xfId="50042"/>
    <cellStyle name="Comma 2 3 2 2 2 8" xfId="19995"/>
    <cellStyle name="Comma 2 3 2 2 2 9" xfId="46136"/>
    <cellStyle name="Comma 2 3 2 2 3" xfId="6199"/>
    <cellStyle name="Comma 2 3 2 2 3 2" xfId="6519"/>
    <cellStyle name="Comma 2 3 2 2 3 2 2" xfId="11118"/>
    <cellStyle name="Comma 2 3 2 2 3 2 2 2" xfId="18668"/>
    <cellStyle name="Comma 2 3 2 2 3 2 2 3" xfId="42723"/>
    <cellStyle name="Comma 2 3 2 2 3 2 2 4" xfId="47984"/>
    <cellStyle name="Comma 2 3 2 2 3 2 2 5" xfId="51000"/>
    <cellStyle name="Comma 2 3 2 2 3 2 3" xfId="11603"/>
    <cellStyle name="Comma 2 3 2 2 3 2 3 2" xfId="19145"/>
    <cellStyle name="Comma 2 3 2 2 3 2 3 3" xfId="44646"/>
    <cellStyle name="Comma 2 3 2 2 3 2 3 4" xfId="48461"/>
    <cellStyle name="Comma 2 3 2 2 3 2 3 5" xfId="51477"/>
    <cellStyle name="Comma 2 3 2 2 3 2 4" xfId="12090"/>
    <cellStyle name="Comma 2 3 2 2 3 2 4 2" xfId="19622"/>
    <cellStyle name="Comma 2 3 2 2 3 2 4 3" xfId="42870"/>
    <cellStyle name="Comma 2 3 2 2 3 2 4 4" xfId="48938"/>
    <cellStyle name="Comma 2 3 2 2 3 2 4 5" xfId="51954"/>
    <cellStyle name="Comma 2 3 2 2 3 2 5" xfId="9152"/>
    <cellStyle name="Comma 2 3 2 2 3 2 5 2" xfId="44666"/>
    <cellStyle name="Comma 2 3 2 2 3 2 5 3" xfId="47507"/>
    <cellStyle name="Comma 2 3 2 2 3 2 5 4" xfId="50523"/>
    <cellStyle name="Comma 2 3 2 2 3 2 6" xfId="43571"/>
    <cellStyle name="Comma 2 3 2 2 3 2 7" xfId="46401"/>
    <cellStyle name="Comma 2 3 2 2 3 2 8" xfId="49417"/>
    <cellStyle name="Comma 2 3 2 2 3 3" xfId="10906"/>
    <cellStyle name="Comma 2 3 2 2 3 3 2" xfId="18456"/>
    <cellStyle name="Comma 2 3 2 2 3 3 3" xfId="43654"/>
    <cellStyle name="Comma 2 3 2 2 3 3 4" xfId="47772"/>
    <cellStyle name="Comma 2 3 2 2 3 3 5" xfId="50788"/>
    <cellStyle name="Comma 2 3 2 2 3 4" xfId="11391"/>
    <cellStyle name="Comma 2 3 2 2 3 4 2" xfId="18933"/>
    <cellStyle name="Comma 2 3 2 2 3 4 3" xfId="42761"/>
    <cellStyle name="Comma 2 3 2 2 3 4 4" xfId="48249"/>
    <cellStyle name="Comma 2 3 2 2 3 4 5" xfId="51265"/>
    <cellStyle name="Comma 2 3 2 2 3 5" xfId="11878"/>
    <cellStyle name="Comma 2 3 2 2 3 5 2" xfId="19410"/>
    <cellStyle name="Comma 2 3 2 2 3 5 3" xfId="43634"/>
    <cellStyle name="Comma 2 3 2 2 3 5 4" xfId="48726"/>
    <cellStyle name="Comma 2 3 2 2 3 5 5" xfId="51742"/>
    <cellStyle name="Comma 2 3 2 2 3 6" xfId="8843"/>
    <cellStyle name="Comma 2 3 2 2 3 6 2" xfId="43751"/>
    <cellStyle name="Comma 2 3 2 2 3 6 3" xfId="47295"/>
    <cellStyle name="Comma 2 3 2 2 3 6 4" xfId="50311"/>
    <cellStyle name="Comma 2 3 2 2 3 7" xfId="44732"/>
    <cellStyle name="Comma 2 3 2 2 3 8" xfId="46189"/>
    <cellStyle name="Comma 2 3 2 2 3 9" xfId="49205"/>
    <cellStyle name="Comma 2 3 2 2 4" xfId="6279"/>
    <cellStyle name="Comma 2 3 2 2 4 2" xfId="6599"/>
    <cellStyle name="Comma 2 3 2 2 4 2 2" xfId="11171"/>
    <cellStyle name="Comma 2 3 2 2 4 2 2 2" xfId="18721"/>
    <cellStyle name="Comma 2 3 2 2 4 2 2 3" xfId="43824"/>
    <cellStyle name="Comma 2 3 2 2 4 2 2 4" xfId="48037"/>
    <cellStyle name="Comma 2 3 2 2 4 2 2 5" xfId="51053"/>
    <cellStyle name="Comma 2 3 2 2 4 2 3" xfId="11656"/>
    <cellStyle name="Comma 2 3 2 2 4 2 3 2" xfId="19198"/>
    <cellStyle name="Comma 2 3 2 2 4 2 3 3" xfId="43195"/>
    <cellStyle name="Comma 2 3 2 2 4 2 3 4" xfId="48514"/>
    <cellStyle name="Comma 2 3 2 2 4 2 3 5" xfId="51530"/>
    <cellStyle name="Comma 2 3 2 2 4 2 4" xfId="12143"/>
    <cellStyle name="Comma 2 3 2 2 4 2 4 2" xfId="19675"/>
    <cellStyle name="Comma 2 3 2 2 4 2 4 3" xfId="43543"/>
    <cellStyle name="Comma 2 3 2 2 4 2 4 4" xfId="48991"/>
    <cellStyle name="Comma 2 3 2 2 4 2 4 5" xfId="52007"/>
    <cellStyle name="Comma 2 3 2 2 4 2 5" xfId="9232"/>
    <cellStyle name="Comma 2 3 2 2 4 2 5 2" xfId="42657"/>
    <cellStyle name="Comma 2 3 2 2 4 2 5 3" xfId="47560"/>
    <cellStyle name="Comma 2 3 2 2 4 2 5 4" xfId="50576"/>
    <cellStyle name="Comma 2 3 2 2 4 2 6" xfId="44168"/>
    <cellStyle name="Comma 2 3 2 2 4 2 7" xfId="46454"/>
    <cellStyle name="Comma 2 3 2 2 4 2 8" xfId="49470"/>
    <cellStyle name="Comma 2 3 2 2 4 3" xfId="10959"/>
    <cellStyle name="Comma 2 3 2 2 4 3 2" xfId="18509"/>
    <cellStyle name="Comma 2 3 2 2 4 3 3" xfId="43819"/>
    <cellStyle name="Comma 2 3 2 2 4 3 4" xfId="47825"/>
    <cellStyle name="Comma 2 3 2 2 4 3 5" xfId="50841"/>
    <cellStyle name="Comma 2 3 2 2 4 4" xfId="11444"/>
    <cellStyle name="Comma 2 3 2 2 4 4 2" xfId="18986"/>
    <cellStyle name="Comma 2 3 2 2 4 4 3" xfId="44004"/>
    <cellStyle name="Comma 2 3 2 2 4 4 4" xfId="48302"/>
    <cellStyle name="Comma 2 3 2 2 4 4 5" xfId="51318"/>
    <cellStyle name="Comma 2 3 2 2 4 5" xfId="11931"/>
    <cellStyle name="Comma 2 3 2 2 4 5 2" xfId="19463"/>
    <cellStyle name="Comma 2 3 2 2 4 5 3" xfId="44075"/>
    <cellStyle name="Comma 2 3 2 2 4 5 4" xfId="48779"/>
    <cellStyle name="Comma 2 3 2 2 4 5 5" xfId="51795"/>
    <cellStyle name="Comma 2 3 2 2 4 6" xfId="8919"/>
    <cellStyle name="Comma 2 3 2 2 4 6 2" xfId="42615"/>
    <cellStyle name="Comma 2 3 2 2 4 6 3" xfId="47348"/>
    <cellStyle name="Comma 2 3 2 2 4 6 4" xfId="50364"/>
    <cellStyle name="Comma 2 3 2 2 4 7" xfId="42342"/>
    <cellStyle name="Comma 2 3 2 2 4 8" xfId="46242"/>
    <cellStyle name="Comma 2 3 2 2 4 9" xfId="49258"/>
    <cellStyle name="Comma 2 3 2 2 5" xfId="6359"/>
    <cellStyle name="Comma 2 3 2 2 5 2" xfId="11012"/>
    <cellStyle name="Comma 2 3 2 2 5 2 2" xfId="18562"/>
    <cellStyle name="Comma 2 3 2 2 5 2 3" xfId="20472"/>
    <cellStyle name="Comma 2 3 2 2 5 2 4" xfId="47878"/>
    <cellStyle name="Comma 2 3 2 2 5 2 5" xfId="50894"/>
    <cellStyle name="Comma 2 3 2 2 5 3" xfId="11497"/>
    <cellStyle name="Comma 2 3 2 2 5 3 2" xfId="19039"/>
    <cellStyle name="Comma 2 3 2 2 5 3 3" xfId="44548"/>
    <cellStyle name="Comma 2 3 2 2 5 3 4" xfId="48355"/>
    <cellStyle name="Comma 2 3 2 2 5 3 5" xfId="51371"/>
    <cellStyle name="Comma 2 3 2 2 5 4" xfId="11984"/>
    <cellStyle name="Comma 2 3 2 2 5 4 2" xfId="19516"/>
    <cellStyle name="Comma 2 3 2 2 5 4 3" xfId="44805"/>
    <cellStyle name="Comma 2 3 2 2 5 4 4" xfId="48832"/>
    <cellStyle name="Comma 2 3 2 2 5 4 5" xfId="51848"/>
    <cellStyle name="Comma 2 3 2 2 5 5" xfId="8998"/>
    <cellStyle name="Comma 2 3 2 2 5 5 2" xfId="43068"/>
    <cellStyle name="Comma 2 3 2 2 5 5 3" xfId="47401"/>
    <cellStyle name="Comma 2 3 2 2 5 5 4" xfId="50417"/>
    <cellStyle name="Comma 2 3 2 2 5 6" xfId="43350"/>
    <cellStyle name="Comma 2 3 2 2 5 7" xfId="46295"/>
    <cellStyle name="Comma 2 3 2 2 5 8" xfId="49311"/>
    <cellStyle name="Comma 2 3 2 2 6" xfId="6679"/>
    <cellStyle name="Comma 2 3 2 2 6 2" xfId="11224"/>
    <cellStyle name="Comma 2 3 2 2 6 2 2" xfId="18774"/>
    <cellStyle name="Comma 2 3 2 2 6 2 3" xfId="43917"/>
    <cellStyle name="Comma 2 3 2 2 6 2 4" xfId="48090"/>
    <cellStyle name="Comma 2 3 2 2 6 2 5" xfId="51106"/>
    <cellStyle name="Comma 2 3 2 2 6 3" xfId="11709"/>
    <cellStyle name="Comma 2 3 2 2 6 3 2" xfId="19251"/>
    <cellStyle name="Comma 2 3 2 2 6 3 3" xfId="43779"/>
    <cellStyle name="Comma 2 3 2 2 6 3 4" xfId="48567"/>
    <cellStyle name="Comma 2 3 2 2 6 3 5" xfId="51583"/>
    <cellStyle name="Comma 2 3 2 2 6 4" xfId="12197"/>
    <cellStyle name="Comma 2 3 2 2 6 4 2" xfId="19728"/>
    <cellStyle name="Comma 2 3 2 2 6 4 3" xfId="43544"/>
    <cellStyle name="Comma 2 3 2 2 6 4 4" xfId="49044"/>
    <cellStyle name="Comma 2 3 2 2 6 4 5" xfId="52060"/>
    <cellStyle name="Comma 2 3 2 2 6 5" xfId="9312"/>
    <cellStyle name="Comma 2 3 2 2 6 5 2" xfId="44819"/>
    <cellStyle name="Comma 2 3 2 2 6 5 3" xfId="47613"/>
    <cellStyle name="Comma 2 3 2 2 6 5 4" xfId="50629"/>
    <cellStyle name="Comma 2 3 2 2 6 6" xfId="42433"/>
    <cellStyle name="Comma 2 3 2 2 6 7" xfId="46507"/>
    <cellStyle name="Comma 2 3 2 2 6 8" xfId="49523"/>
    <cellStyle name="Comma 2 3 2 2 7" xfId="7423"/>
    <cellStyle name="Comma 2 3 2 2 7 2" xfId="17981"/>
    <cellStyle name="Comma 2 3 2 2 7 3" xfId="43010"/>
    <cellStyle name="Comma 2 3 2 2 7 4" xfId="46974"/>
    <cellStyle name="Comma 2 3 2 2 7 5" xfId="49990"/>
    <cellStyle name="Comma 2 3 2 2 8" xfId="8615"/>
    <cellStyle name="Comma 2 3 2 2 9" xfId="10800"/>
    <cellStyle name="Comma 2 3 2 2 9 2" xfId="18350"/>
    <cellStyle name="Comma 2 3 2 2 9 3" xfId="20263"/>
    <cellStyle name="Comma 2 3 2 2 9 4" xfId="47666"/>
    <cellStyle name="Comma 2 3 2 2 9 5" xfId="50682"/>
    <cellStyle name="Comma 2 3 2 3" xfId="7997"/>
    <cellStyle name="Comma 2 3 2 3 2" xfId="18023"/>
    <cellStyle name="Comma 2 3 2 3 3" xfId="19996"/>
    <cellStyle name="Comma 2 3 2 3 4" xfId="47027"/>
    <cellStyle name="Comma 2 3 2 3 5" xfId="50043"/>
    <cellStyle name="Comma 2 3 2 4" xfId="7486"/>
    <cellStyle name="Comma 2 3 2 4 2" xfId="17989"/>
    <cellStyle name="Comma 2 3 2 4 3" xfId="43011"/>
    <cellStyle name="Comma 2 3 2 4 4" xfId="46983"/>
    <cellStyle name="Comma 2 3 2 4 5" xfId="49999"/>
    <cellStyle name="Comma 2 3 2 5" xfId="8573"/>
    <cellStyle name="Comma 2 3 2 6" xfId="6775"/>
    <cellStyle name="Comma 2 3 2 6 2" xfId="17556"/>
    <cellStyle name="Comma 2 3 2 6 3" xfId="44748"/>
    <cellStyle name="Comma 2 3 2 6 4" xfId="46552"/>
    <cellStyle name="Comma 2 3 2 6 5" xfId="49568"/>
    <cellStyle name="Comma 2 3 2 7" xfId="15779"/>
    <cellStyle name="Comma 2 3 2 8" xfId="19993"/>
    <cellStyle name="Comma 2 3 2 9" xfId="44887"/>
    <cellStyle name="Comma 2 3 3" xfId="2085"/>
    <cellStyle name="Comma 2 3 3 10" xfId="45799"/>
    <cellStyle name="Comma 2 3 3 2" xfId="4856"/>
    <cellStyle name="Comma 2 3 3 2 10" xfId="11285"/>
    <cellStyle name="Comma 2 3 3 2 10 2" xfId="18828"/>
    <cellStyle name="Comma 2 3 3 2 10 3" xfId="43471"/>
    <cellStyle name="Comma 2 3 3 2 10 4" xfId="48144"/>
    <cellStyle name="Comma 2 3 3 2 10 5" xfId="51160"/>
    <cellStyle name="Comma 2 3 3 2 11" xfId="11772"/>
    <cellStyle name="Comma 2 3 3 2 11 2" xfId="19305"/>
    <cellStyle name="Comma 2 3 3 2 11 3" xfId="43926"/>
    <cellStyle name="Comma 2 3 3 2 11 4" xfId="48621"/>
    <cellStyle name="Comma 2 3 3 2 11 5" xfId="51637"/>
    <cellStyle name="Comma 2 3 3 2 12" xfId="7884"/>
    <cellStyle name="Comma 2 3 3 2 12 2" xfId="18013"/>
    <cellStyle name="Comma 2 3 3 2 12 3" xfId="43015"/>
    <cellStyle name="Comma 2 3 3 2 12 4" xfId="47014"/>
    <cellStyle name="Comma 2 3 3 2 12 5" xfId="50030"/>
    <cellStyle name="Comma 2 3 3 2 13" xfId="19998"/>
    <cellStyle name="Comma 2 3 3 2 14" xfId="44890"/>
    <cellStyle name="Comma 2 3 3 2 15" xfId="45800"/>
    <cellStyle name="Comma 2 3 3 2 16" xfId="46084"/>
    <cellStyle name="Comma 2 3 3 2 17" xfId="49099"/>
    <cellStyle name="Comma 2 3 3 2 2" xfId="4857"/>
    <cellStyle name="Comma 2 3 3 2 2 10" xfId="8466"/>
    <cellStyle name="Comma 2 3 3 2 2 10 2" xfId="44198"/>
    <cellStyle name="Comma 2 3 3 2 2 10 3" xfId="47217"/>
    <cellStyle name="Comma 2 3 3 2 2 10 4" xfId="50233"/>
    <cellStyle name="Comma 2 3 3 2 2 11" xfId="19999"/>
    <cellStyle name="Comma 2 3 3 2 2 12" xfId="44891"/>
    <cellStyle name="Comma 2 3 3 2 2 13" xfId="45801"/>
    <cellStyle name="Comma 2 3 3 2 2 14" xfId="46085"/>
    <cellStyle name="Comma 2 3 3 2 2 15" xfId="49100"/>
    <cellStyle name="Comma 2 3 3 2 2 2" xfId="6121"/>
    <cellStyle name="Comma 2 3 3 2 2 2 2" xfId="6441"/>
    <cellStyle name="Comma 2 3 3 2 2 2 2 2" xfId="11067"/>
    <cellStyle name="Comma 2 3 3 2 2 2 2 2 2" xfId="18617"/>
    <cellStyle name="Comma 2 3 3 2 2 2 2 2 3" xfId="43767"/>
    <cellStyle name="Comma 2 3 3 2 2 2 2 2 4" xfId="47933"/>
    <cellStyle name="Comma 2 3 3 2 2 2 2 2 5" xfId="50949"/>
    <cellStyle name="Comma 2 3 3 2 2 2 2 3" xfId="11552"/>
    <cellStyle name="Comma 2 3 3 2 2 2 2 3 2" xfId="19094"/>
    <cellStyle name="Comma 2 3 3 2 2 2 2 3 3" xfId="28788"/>
    <cellStyle name="Comma 2 3 3 2 2 2 2 3 4" xfId="48410"/>
    <cellStyle name="Comma 2 3 3 2 2 2 2 3 5" xfId="51426"/>
    <cellStyle name="Comma 2 3 3 2 2 2 2 4" xfId="12039"/>
    <cellStyle name="Comma 2 3 3 2 2 2 2 4 2" xfId="19571"/>
    <cellStyle name="Comma 2 3 3 2 2 2 2 4 3" xfId="44432"/>
    <cellStyle name="Comma 2 3 3 2 2 2 2 4 4" xfId="48887"/>
    <cellStyle name="Comma 2 3 3 2 2 2 2 4 5" xfId="51903"/>
    <cellStyle name="Comma 2 3 3 2 2 2 2 5" xfId="9075"/>
    <cellStyle name="Comma 2 3 3 2 2 2 2 5 2" xfId="28575"/>
    <cellStyle name="Comma 2 3 3 2 2 2 2 5 3" xfId="47456"/>
    <cellStyle name="Comma 2 3 3 2 2 2 2 5 4" xfId="50472"/>
    <cellStyle name="Comma 2 3 3 2 2 2 2 6" xfId="21047"/>
    <cellStyle name="Comma 2 3 3 2 2 2 2 7" xfId="46350"/>
    <cellStyle name="Comma 2 3 3 2 2 2 2 8" xfId="49366"/>
    <cellStyle name="Comma 2 3 3 2 2 2 3" xfId="10855"/>
    <cellStyle name="Comma 2 3 3 2 2 2 3 2" xfId="18405"/>
    <cellStyle name="Comma 2 3 3 2 2 2 3 3" xfId="28571"/>
    <cellStyle name="Comma 2 3 3 2 2 2 3 4" xfId="47721"/>
    <cellStyle name="Comma 2 3 3 2 2 2 3 5" xfId="50737"/>
    <cellStyle name="Comma 2 3 3 2 2 2 4" xfId="11339"/>
    <cellStyle name="Comma 2 3 3 2 2 2 4 2" xfId="18882"/>
    <cellStyle name="Comma 2 3 3 2 2 2 4 3" xfId="43340"/>
    <cellStyle name="Comma 2 3 3 2 2 2 4 4" xfId="48198"/>
    <cellStyle name="Comma 2 3 3 2 2 2 4 5" xfId="51214"/>
    <cellStyle name="Comma 2 3 3 2 2 2 5" xfId="11826"/>
    <cellStyle name="Comma 2 3 3 2 2 2 5 2" xfId="19359"/>
    <cellStyle name="Comma 2 3 3 2 2 2 5 3" xfId="28785"/>
    <cellStyle name="Comma 2 3 3 2 2 2 5 4" xfId="48675"/>
    <cellStyle name="Comma 2 3 3 2 2 2 5 5" xfId="51691"/>
    <cellStyle name="Comma 2 3 3 2 2 2 6" xfId="8774"/>
    <cellStyle name="Comma 2 3 3 2 2 2 6 2" xfId="43433"/>
    <cellStyle name="Comma 2 3 3 2 2 2 6 3" xfId="47244"/>
    <cellStyle name="Comma 2 3 3 2 2 2 6 4" xfId="50260"/>
    <cellStyle name="Comma 2 3 3 2 2 2 7" xfId="20563"/>
    <cellStyle name="Comma 2 3 3 2 2 2 8" xfId="46138"/>
    <cellStyle name="Comma 2 3 3 2 2 2 9" xfId="49154"/>
    <cellStyle name="Comma 2 3 3 2 2 3" xfId="6201"/>
    <cellStyle name="Comma 2 3 3 2 2 3 2" xfId="6521"/>
    <cellStyle name="Comma 2 3 3 2 2 3 2 2" xfId="11120"/>
    <cellStyle name="Comma 2 3 3 2 2 3 2 2 2" xfId="18670"/>
    <cellStyle name="Comma 2 3 3 2 2 3 2 2 3" xfId="44118"/>
    <cellStyle name="Comma 2 3 3 2 2 3 2 2 4" xfId="47986"/>
    <cellStyle name="Comma 2 3 3 2 2 3 2 2 5" xfId="51002"/>
    <cellStyle name="Comma 2 3 3 2 2 3 2 3" xfId="11605"/>
    <cellStyle name="Comma 2 3 3 2 2 3 2 3 2" xfId="19147"/>
    <cellStyle name="Comma 2 3 3 2 2 3 2 3 3" xfId="42798"/>
    <cellStyle name="Comma 2 3 3 2 2 3 2 3 4" xfId="48463"/>
    <cellStyle name="Comma 2 3 3 2 2 3 2 3 5" xfId="51479"/>
    <cellStyle name="Comma 2 3 3 2 2 3 2 4" xfId="12092"/>
    <cellStyle name="Comma 2 3 3 2 2 3 2 4 2" xfId="19624"/>
    <cellStyle name="Comma 2 3 3 2 2 3 2 4 3" xfId="44419"/>
    <cellStyle name="Comma 2 3 3 2 2 3 2 4 4" xfId="48940"/>
    <cellStyle name="Comma 2 3 3 2 2 3 2 4 5" xfId="51956"/>
    <cellStyle name="Comma 2 3 3 2 2 3 2 5" xfId="9154"/>
    <cellStyle name="Comma 2 3 3 2 2 3 2 5 2" xfId="43734"/>
    <cellStyle name="Comma 2 3 3 2 2 3 2 5 3" xfId="47509"/>
    <cellStyle name="Comma 2 3 3 2 2 3 2 5 4" xfId="50525"/>
    <cellStyle name="Comma 2 3 3 2 2 3 2 6" xfId="44165"/>
    <cellStyle name="Comma 2 3 3 2 2 3 2 7" xfId="46403"/>
    <cellStyle name="Comma 2 3 3 2 2 3 2 8" xfId="49419"/>
    <cellStyle name="Comma 2 3 3 2 2 3 3" xfId="10908"/>
    <cellStyle name="Comma 2 3 3 2 2 3 3 2" xfId="18458"/>
    <cellStyle name="Comma 2 3 3 2 2 3 3 3" xfId="21584"/>
    <cellStyle name="Comma 2 3 3 2 2 3 3 4" xfId="47774"/>
    <cellStyle name="Comma 2 3 3 2 2 3 3 5" xfId="50790"/>
    <cellStyle name="Comma 2 3 3 2 2 3 4" xfId="11393"/>
    <cellStyle name="Comma 2 3 3 2 2 3 4 2" xfId="18935"/>
    <cellStyle name="Comma 2 3 3 2 2 3 4 3" xfId="43411"/>
    <cellStyle name="Comma 2 3 3 2 2 3 4 4" xfId="48251"/>
    <cellStyle name="Comma 2 3 3 2 2 3 4 5" xfId="51267"/>
    <cellStyle name="Comma 2 3 3 2 2 3 5" xfId="11880"/>
    <cellStyle name="Comma 2 3 3 2 2 3 5 2" xfId="19412"/>
    <cellStyle name="Comma 2 3 3 2 2 3 5 3" xfId="44592"/>
    <cellStyle name="Comma 2 3 3 2 2 3 5 4" xfId="48728"/>
    <cellStyle name="Comma 2 3 3 2 2 3 5 5" xfId="51744"/>
    <cellStyle name="Comma 2 3 3 2 2 3 6" xfId="8845"/>
    <cellStyle name="Comma 2 3 3 2 2 3 6 2" xfId="42606"/>
    <cellStyle name="Comma 2 3 3 2 2 3 6 3" xfId="47297"/>
    <cellStyle name="Comma 2 3 3 2 2 3 6 4" xfId="50313"/>
    <cellStyle name="Comma 2 3 3 2 2 3 7" xfId="43860"/>
    <cellStyle name="Comma 2 3 3 2 2 3 8" xfId="46191"/>
    <cellStyle name="Comma 2 3 3 2 2 3 9" xfId="49207"/>
    <cellStyle name="Comma 2 3 3 2 2 4" xfId="6281"/>
    <cellStyle name="Comma 2 3 3 2 2 4 2" xfId="6601"/>
    <cellStyle name="Comma 2 3 3 2 2 4 2 2" xfId="11173"/>
    <cellStyle name="Comma 2 3 3 2 2 4 2 2 2" xfId="18723"/>
    <cellStyle name="Comma 2 3 3 2 2 4 2 2 3" xfId="20943"/>
    <cellStyle name="Comma 2 3 3 2 2 4 2 2 4" xfId="48039"/>
    <cellStyle name="Comma 2 3 3 2 2 4 2 2 5" xfId="51055"/>
    <cellStyle name="Comma 2 3 3 2 2 4 2 3" xfId="11658"/>
    <cellStyle name="Comma 2 3 3 2 2 4 2 3 2" xfId="19200"/>
    <cellStyle name="Comma 2 3 3 2 2 4 2 3 3" xfId="20452"/>
    <cellStyle name="Comma 2 3 3 2 2 4 2 3 4" xfId="48516"/>
    <cellStyle name="Comma 2 3 3 2 2 4 2 3 5" xfId="51532"/>
    <cellStyle name="Comma 2 3 3 2 2 4 2 4" xfId="12145"/>
    <cellStyle name="Comma 2 3 3 2 2 4 2 4 2" xfId="19677"/>
    <cellStyle name="Comma 2 3 3 2 2 4 2 4 3" xfId="43487"/>
    <cellStyle name="Comma 2 3 3 2 2 4 2 4 4" xfId="48993"/>
    <cellStyle name="Comma 2 3 3 2 2 4 2 4 5" xfId="52009"/>
    <cellStyle name="Comma 2 3 3 2 2 4 2 5" xfId="9234"/>
    <cellStyle name="Comma 2 3 3 2 2 4 2 5 2" xfId="21320"/>
    <cellStyle name="Comma 2 3 3 2 2 4 2 5 3" xfId="47562"/>
    <cellStyle name="Comma 2 3 3 2 2 4 2 5 4" xfId="50578"/>
    <cellStyle name="Comma 2 3 3 2 2 4 2 6" xfId="44745"/>
    <cellStyle name="Comma 2 3 3 2 2 4 2 7" xfId="46456"/>
    <cellStyle name="Comma 2 3 3 2 2 4 2 8" xfId="49472"/>
    <cellStyle name="Comma 2 3 3 2 2 4 3" xfId="10961"/>
    <cellStyle name="Comma 2 3 3 2 2 4 3 2" xfId="18511"/>
    <cellStyle name="Comma 2 3 3 2 2 4 3 3" xfId="20948"/>
    <cellStyle name="Comma 2 3 3 2 2 4 3 4" xfId="47827"/>
    <cellStyle name="Comma 2 3 3 2 2 4 3 5" xfId="50843"/>
    <cellStyle name="Comma 2 3 3 2 2 4 4" xfId="11446"/>
    <cellStyle name="Comma 2 3 3 2 2 4 4 2" xfId="18988"/>
    <cellStyle name="Comma 2 3 3 2 2 4 4 3" xfId="43171"/>
    <cellStyle name="Comma 2 3 3 2 2 4 4 4" xfId="48304"/>
    <cellStyle name="Comma 2 3 3 2 2 4 4 5" xfId="51320"/>
    <cellStyle name="Comma 2 3 3 2 2 4 5" xfId="11933"/>
    <cellStyle name="Comma 2 3 3 2 2 4 5 2" xfId="19465"/>
    <cellStyle name="Comma 2 3 3 2 2 4 5 3" xfId="42845"/>
    <cellStyle name="Comma 2 3 3 2 2 4 5 4" xfId="48781"/>
    <cellStyle name="Comma 2 3 3 2 2 4 5 5" xfId="51797"/>
    <cellStyle name="Comma 2 3 3 2 2 4 6" xfId="8921"/>
    <cellStyle name="Comma 2 3 3 2 2 4 6 2" xfId="44390"/>
    <cellStyle name="Comma 2 3 3 2 2 4 6 3" xfId="47350"/>
    <cellStyle name="Comma 2 3 3 2 2 4 6 4" xfId="50366"/>
    <cellStyle name="Comma 2 3 3 2 2 4 7" xfId="33834"/>
    <cellStyle name="Comma 2 3 3 2 2 4 8" xfId="46244"/>
    <cellStyle name="Comma 2 3 3 2 2 4 9" xfId="49260"/>
    <cellStyle name="Comma 2 3 3 2 2 5" xfId="6361"/>
    <cellStyle name="Comma 2 3 3 2 2 5 2" xfId="11014"/>
    <cellStyle name="Comma 2 3 3 2 2 5 2 2" xfId="18564"/>
    <cellStyle name="Comma 2 3 3 2 2 5 2 3" xfId="28693"/>
    <cellStyle name="Comma 2 3 3 2 2 5 2 4" xfId="47880"/>
    <cellStyle name="Comma 2 3 3 2 2 5 2 5" xfId="50896"/>
    <cellStyle name="Comma 2 3 3 2 2 5 3" xfId="11499"/>
    <cellStyle name="Comma 2 3 3 2 2 5 3 2" xfId="19041"/>
    <cellStyle name="Comma 2 3 3 2 2 5 3 3" xfId="21573"/>
    <cellStyle name="Comma 2 3 3 2 2 5 3 4" xfId="48357"/>
    <cellStyle name="Comma 2 3 3 2 2 5 3 5" xfId="51373"/>
    <cellStyle name="Comma 2 3 3 2 2 5 4" xfId="11986"/>
    <cellStyle name="Comma 2 3 3 2 2 5 4 2" xfId="19518"/>
    <cellStyle name="Comma 2 3 3 2 2 5 4 3" xfId="43728"/>
    <cellStyle name="Comma 2 3 3 2 2 5 4 4" xfId="48834"/>
    <cellStyle name="Comma 2 3 3 2 2 5 4 5" xfId="51850"/>
    <cellStyle name="Comma 2 3 3 2 2 5 5" xfId="9000"/>
    <cellStyle name="Comma 2 3 3 2 2 5 5 2" xfId="44777"/>
    <cellStyle name="Comma 2 3 3 2 2 5 5 3" xfId="47403"/>
    <cellStyle name="Comma 2 3 3 2 2 5 5 4" xfId="50419"/>
    <cellStyle name="Comma 2 3 3 2 2 5 6" xfId="43351"/>
    <cellStyle name="Comma 2 3 3 2 2 5 7" xfId="46297"/>
    <cellStyle name="Comma 2 3 3 2 2 5 8" xfId="49313"/>
    <cellStyle name="Comma 2 3 3 2 2 6" xfId="6681"/>
    <cellStyle name="Comma 2 3 3 2 2 6 2" xfId="11226"/>
    <cellStyle name="Comma 2 3 3 2 2 6 2 2" xfId="18776"/>
    <cellStyle name="Comma 2 3 3 2 2 6 2 3" xfId="43501"/>
    <cellStyle name="Comma 2 3 3 2 2 6 2 4" xfId="48092"/>
    <cellStyle name="Comma 2 3 3 2 2 6 2 5" xfId="51108"/>
    <cellStyle name="Comma 2 3 3 2 2 6 3" xfId="11711"/>
    <cellStyle name="Comma 2 3 3 2 2 6 3 2" xfId="19253"/>
    <cellStyle name="Comma 2 3 3 2 2 6 3 3" xfId="42815"/>
    <cellStyle name="Comma 2 3 3 2 2 6 3 4" xfId="48569"/>
    <cellStyle name="Comma 2 3 3 2 2 6 3 5" xfId="51585"/>
    <cellStyle name="Comma 2 3 3 2 2 6 4" xfId="12199"/>
    <cellStyle name="Comma 2 3 3 2 2 6 4 2" xfId="19730"/>
    <cellStyle name="Comma 2 3 3 2 2 6 4 3" xfId="43488"/>
    <cellStyle name="Comma 2 3 3 2 2 6 4 4" xfId="49046"/>
    <cellStyle name="Comma 2 3 3 2 2 6 4 5" xfId="52062"/>
    <cellStyle name="Comma 2 3 3 2 2 6 5" xfId="9314"/>
    <cellStyle name="Comma 2 3 3 2 2 6 5 2" xfId="21310"/>
    <cellStyle name="Comma 2 3 3 2 2 6 5 3" xfId="47615"/>
    <cellStyle name="Comma 2 3 3 2 2 6 5 4" xfId="50631"/>
    <cellStyle name="Comma 2 3 3 2 2 6 6" xfId="42434"/>
    <cellStyle name="Comma 2 3 3 2 2 6 7" xfId="46509"/>
    <cellStyle name="Comma 2 3 3 2 2 6 8" xfId="49525"/>
    <cellStyle name="Comma 2 3 3 2 2 7" xfId="10802"/>
    <cellStyle name="Comma 2 3 3 2 2 7 2" xfId="18352"/>
    <cellStyle name="Comma 2 3 3 2 2 7 3" xfId="21267"/>
    <cellStyle name="Comma 2 3 3 2 2 7 4" xfId="47668"/>
    <cellStyle name="Comma 2 3 3 2 2 7 5" xfId="50684"/>
    <cellStyle name="Comma 2 3 3 2 2 8" xfId="11286"/>
    <cellStyle name="Comma 2 3 3 2 2 8 2" xfId="18829"/>
    <cellStyle name="Comma 2 3 3 2 2 8 3" xfId="43619"/>
    <cellStyle name="Comma 2 3 3 2 2 8 4" xfId="48145"/>
    <cellStyle name="Comma 2 3 3 2 2 8 5" xfId="51161"/>
    <cellStyle name="Comma 2 3 3 2 2 9" xfId="11773"/>
    <cellStyle name="Comma 2 3 3 2 2 9 2" xfId="19306"/>
    <cellStyle name="Comma 2 3 3 2 2 9 3" xfId="43286"/>
    <cellStyle name="Comma 2 3 3 2 2 9 4" xfId="48622"/>
    <cellStyle name="Comma 2 3 3 2 2 9 5" xfId="51638"/>
    <cellStyle name="Comma 2 3 3 2 3" xfId="6120"/>
    <cellStyle name="Comma 2 3 3 2 3 2" xfId="6440"/>
    <cellStyle name="Comma 2 3 3 2 3 2 2" xfId="11066"/>
    <cellStyle name="Comma 2 3 3 2 3 2 2 2" xfId="18616"/>
    <cellStyle name="Comma 2 3 3 2 3 2 2 3" xfId="43145"/>
    <cellStyle name="Comma 2 3 3 2 3 2 2 4" xfId="47932"/>
    <cellStyle name="Comma 2 3 3 2 3 2 2 5" xfId="50948"/>
    <cellStyle name="Comma 2 3 3 2 3 2 3" xfId="11551"/>
    <cellStyle name="Comma 2 3 3 2 3 2 3 2" xfId="19093"/>
    <cellStyle name="Comma 2 3 3 2 3 2 3 3" xfId="44849"/>
    <cellStyle name="Comma 2 3 3 2 3 2 3 4" xfId="48409"/>
    <cellStyle name="Comma 2 3 3 2 3 2 3 5" xfId="51425"/>
    <cellStyle name="Comma 2 3 3 2 3 2 4" xfId="12038"/>
    <cellStyle name="Comma 2 3 3 2 3 2 4 2" xfId="19570"/>
    <cellStyle name="Comma 2 3 3 2 3 2 4 3" xfId="44323"/>
    <cellStyle name="Comma 2 3 3 2 3 2 4 4" xfId="48886"/>
    <cellStyle name="Comma 2 3 3 2 3 2 4 5" xfId="51902"/>
    <cellStyle name="Comma 2 3 3 2 3 2 5" xfId="9074"/>
    <cellStyle name="Comma 2 3 3 2 3 2 5 2" xfId="43454"/>
    <cellStyle name="Comma 2 3 3 2 3 2 5 3" xfId="47455"/>
    <cellStyle name="Comma 2 3 3 2 3 2 5 4" xfId="50471"/>
    <cellStyle name="Comma 2 3 3 2 3 2 6" xfId="28839"/>
    <cellStyle name="Comma 2 3 3 2 3 2 7" xfId="46349"/>
    <cellStyle name="Comma 2 3 3 2 3 2 8" xfId="49365"/>
    <cellStyle name="Comma 2 3 3 2 3 3" xfId="10854"/>
    <cellStyle name="Comma 2 3 3 2 3 3 2" xfId="18404"/>
    <cellStyle name="Comma 2 3 3 2 3 3 3" xfId="44054"/>
    <cellStyle name="Comma 2 3 3 2 3 3 4" xfId="47720"/>
    <cellStyle name="Comma 2 3 3 2 3 3 5" xfId="50736"/>
    <cellStyle name="Comma 2 3 3 2 3 4" xfId="11338"/>
    <cellStyle name="Comma 2 3 3 2 3 4 2" xfId="18881"/>
    <cellStyle name="Comma 2 3 3 2 3 4 3" xfId="28685"/>
    <cellStyle name="Comma 2 3 3 2 3 4 4" xfId="48197"/>
    <cellStyle name="Comma 2 3 3 2 3 4 5" xfId="51213"/>
    <cellStyle name="Comma 2 3 3 2 3 5" xfId="11825"/>
    <cellStyle name="Comma 2 3 3 2 3 5 2" xfId="19358"/>
    <cellStyle name="Comma 2 3 3 2 3 5 3" xfId="44128"/>
    <cellStyle name="Comma 2 3 3 2 3 5 4" xfId="48674"/>
    <cellStyle name="Comma 2 3 3 2 3 5 5" xfId="51690"/>
    <cellStyle name="Comma 2 3 3 2 3 6" xfId="8773"/>
    <cellStyle name="Comma 2 3 3 2 3 6 2" xfId="42948"/>
    <cellStyle name="Comma 2 3 3 2 3 6 3" xfId="47243"/>
    <cellStyle name="Comma 2 3 3 2 3 6 4" xfId="50259"/>
    <cellStyle name="Comma 2 3 3 2 3 7" xfId="42305"/>
    <cellStyle name="Comma 2 3 3 2 3 8" xfId="46137"/>
    <cellStyle name="Comma 2 3 3 2 3 9" xfId="49153"/>
    <cellStyle name="Comma 2 3 3 2 4" xfId="6200"/>
    <cellStyle name="Comma 2 3 3 2 4 2" xfId="6520"/>
    <cellStyle name="Comma 2 3 3 2 4 2 2" xfId="11119"/>
    <cellStyle name="Comma 2 3 3 2 4 2 2 2" xfId="18669"/>
    <cellStyle name="Comma 2 3 3 2 4 2 2 3" xfId="28691"/>
    <cellStyle name="Comma 2 3 3 2 4 2 2 4" xfId="47985"/>
    <cellStyle name="Comma 2 3 3 2 4 2 2 5" xfId="51001"/>
    <cellStyle name="Comma 2 3 3 2 4 2 3" xfId="11604"/>
    <cellStyle name="Comma 2 3 3 2 4 2 3 2" xfId="19146"/>
    <cellStyle name="Comma 2 3 3 2 4 2 3 3" xfId="44224"/>
    <cellStyle name="Comma 2 3 3 2 4 2 3 4" xfId="48462"/>
    <cellStyle name="Comma 2 3 3 2 4 2 3 5" xfId="51478"/>
    <cellStyle name="Comma 2 3 3 2 4 2 4" xfId="12091"/>
    <cellStyle name="Comma 2 3 3 2 4 2 4 2" xfId="19623"/>
    <cellStyle name="Comma 2 3 3 2 4 2 4 3" xfId="44259"/>
    <cellStyle name="Comma 2 3 3 2 4 2 4 4" xfId="48939"/>
    <cellStyle name="Comma 2 3 3 2 4 2 4 5" xfId="51955"/>
    <cellStyle name="Comma 2 3 3 2 4 2 5" xfId="9153"/>
    <cellStyle name="Comma 2 3 3 2 4 2 5 2" xfId="42955"/>
    <cellStyle name="Comma 2 3 3 2 4 2 5 3" xfId="47508"/>
    <cellStyle name="Comma 2 3 3 2 4 2 5 4" xfId="50524"/>
    <cellStyle name="Comma 2 3 3 2 4 2 6" xfId="42391"/>
    <cellStyle name="Comma 2 3 3 2 4 2 7" xfId="46402"/>
    <cellStyle name="Comma 2 3 3 2 4 2 8" xfId="49418"/>
    <cellStyle name="Comma 2 3 3 2 4 3" xfId="10907"/>
    <cellStyle name="Comma 2 3 3 2 4 3 2" xfId="18457"/>
    <cellStyle name="Comma 2 3 3 2 4 3 3" xfId="42691"/>
    <cellStyle name="Comma 2 3 3 2 4 3 4" xfId="47773"/>
    <cellStyle name="Comma 2 3 3 2 4 3 5" xfId="50789"/>
    <cellStyle name="Comma 2 3 3 2 4 4" xfId="11392"/>
    <cellStyle name="Comma 2 3 3 2 4 4 2" xfId="18934"/>
    <cellStyle name="Comma 2 3 3 2 4 4 3" xfId="42762"/>
    <cellStyle name="Comma 2 3 3 2 4 4 4" xfId="48250"/>
    <cellStyle name="Comma 2 3 3 2 4 4 5" xfId="51266"/>
    <cellStyle name="Comma 2 3 3 2 4 5" xfId="11879"/>
    <cellStyle name="Comma 2 3 3 2 4 5 2" xfId="19411"/>
    <cellStyle name="Comma 2 3 3 2 4 5 3" xfId="42839"/>
    <cellStyle name="Comma 2 3 3 2 4 5 4" xfId="48727"/>
    <cellStyle name="Comma 2 3 3 2 4 5 5" xfId="51743"/>
    <cellStyle name="Comma 2 3 3 2 4 6" xfId="8844"/>
    <cellStyle name="Comma 2 3 3 2 4 6 2" xfId="32227"/>
    <cellStyle name="Comma 2 3 3 2 4 6 3" xfId="47296"/>
    <cellStyle name="Comma 2 3 3 2 4 6 4" xfId="50312"/>
    <cellStyle name="Comma 2 3 3 2 4 7" xfId="42322"/>
    <cellStyle name="Comma 2 3 3 2 4 8" xfId="46190"/>
    <cellStyle name="Comma 2 3 3 2 4 9" xfId="49206"/>
    <cellStyle name="Comma 2 3 3 2 5" xfId="6280"/>
    <cellStyle name="Comma 2 3 3 2 5 2" xfId="6600"/>
    <cellStyle name="Comma 2 3 3 2 5 2 2" xfId="11172"/>
    <cellStyle name="Comma 2 3 3 2 5 2 2 2" xfId="18722"/>
    <cellStyle name="Comma 2 3 3 2 5 2 2 3" xfId="43157"/>
    <cellStyle name="Comma 2 3 3 2 5 2 2 4" xfId="48038"/>
    <cellStyle name="Comma 2 3 3 2 5 2 2 5" xfId="51054"/>
    <cellStyle name="Comma 2 3 3 2 5 2 3" xfId="11657"/>
    <cellStyle name="Comma 2 3 3 2 5 2 3 2" xfId="19199"/>
    <cellStyle name="Comma 2 3 3 2 5 2 3 3" xfId="44647"/>
    <cellStyle name="Comma 2 3 3 2 5 2 3 4" xfId="48515"/>
    <cellStyle name="Comma 2 3 3 2 5 2 3 5" xfId="51531"/>
    <cellStyle name="Comma 2 3 3 2 5 2 4" xfId="12144"/>
    <cellStyle name="Comma 2 3 3 2 5 2 4 2" xfId="19676"/>
    <cellStyle name="Comma 2 3 3 2 5 2 4 3" xfId="43258"/>
    <cellStyle name="Comma 2 3 3 2 5 2 4 4" xfId="48992"/>
    <cellStyle name="Comma 2 3 3 2 5 2 4 5" xfId="52008"/>
    <cellStyle name="Comma 2 3 3 2 5 2 5" xfId="9233"/>
    <cellStyle name="Comma 2 3 3 2 5 2 5 2" xfId="42658"/>
    <cellStyle name="Comma 2 3 3 2 5 2 5 3" xfId="47561"/>
    <cellStyle name="Comma 2 3 3 2 5 2 5 4" xfId="50577"/>
    <cellStyle name="Comma 2 3 3 2 5 2 6" xfId="42411"/>
    <cellStyle name="Comma 2 3 3 2 5 2 7" xfId="46455"/>
    <cellStyle name="Comma 2 3 3 2 5 2 8" xfId="49471"/>
    <cellStyle name="Comma 2 3 3 2 5 3" xfId="10960"/>
    <cellStyle name="Comma 2 3 3 2 5 3 2" xfId="18510"/>
    <cellStyle name="Comma 2 3 3 2 5 3 3" xfId="43131"/>
    <cellStyle name="Comma 2 3 3 2 5 3 4" xfId="47826"/>
    <cellStyle name="Comma 2 3 3 2 5 3 5" xfId="50842"/>
    <cellStyle name="Comma 2 3 3 2 5 4" xfId="11445"/>
    <cellStyle name="Comma 2 3 3 2 5 4 2" xfId="18987"/>
    <cellStyle name="Comma 2 3 3 2 5 4 3" xfId="44848"/>
    <cellStyle name="Comma 2 3 3 2 5 4 4" xfId="48303"/>
    <cellStyle name="Comma 2 3 3 2 5 4 5" xfId="51319"/>
    <cellStyle name="Comma 2 3 3 2 5 5" xfId="11932"/>
    <cellStyle name="Comma 2 3 3 2 5 5 2" xfId="19464"/>
    <cellStyle name="Comma 2 3 3 2 5 5 3" xfId="43635"/>
    <cellStyle name="Comma 2 3 3 2 5 5 4" xfId="48780"/>
    <cellStyle name="Comma 2 3 3 2 5 5 5" xfId="51796"/>
    <cellStyle name="Comma 2 3 3 2 5 6" xfId="8920"/>
    <cellStyle name="Comma 2 3 3 2 5 6 2" xfId="21353"/>
    <cellStyle name="Comma 2 3 3 2 5 6 3" xfId="47349"/>
    <cellStyle name="Comma 2 3 3 2 5 6 4" xfId="50365"/>
    <cellStyle name="Comma 2 3 3 2 5 7" xfId="28588"/>
    <cellStyle name="Comma 2 3 3 2 5 8" xfId="46243"/>
    <cellStyle name="Comma 2 3 3 2 5 9" xfId="49259"/>
    <cellStyle name="Comma 2 3 3 2 6" xfId="6360"/>
    <cellStyle name="Comma 2 3 3 2 6 2" xfId="11013"/>
    <cellStyle name="Comma 2 3 3 2 6 2 2" xfId="18563"/>
    <cellStyle name="Comma 2 3 3 2 6 2 3" xfId="42706"/>
    <cellStyle name="Comma 2 3 3 2 6 2 4" xfId="47879"/>
    <cellStyle name="Comma 2 3 3 2 6 2 5" xfId="50895"/>
    <cellStyle name="Comma 2 3 3 2 6 3" xfId="11498"/>
    <cellStyle name="Comma 2 3 3 2 6 3 2" xfId="19040"/>
    <cellStyle name="Comma 2 3 3 2 6 3 3" xfId="44502"/>
    <cellStyle name="Comma 2 3 3 2 6 3 4" xfId="48356"/>
    <cellStyle name="Comma 2 3 3 2 6 3 5" xfId="51372"/>
    <cellStyle name="Comma 2 3 3 2 6 4" xfId="11985"/>
    <cellStyle name="Comma 2 3 3 2 6 4 2" xfId="19517"/>
    <cellStyle name="Comma 2 3 3 2 6 4 3" xfId="42856"/>
    <cellStyle name="Comma 2 3 3 2 6 4 4" xfId="48833"/>
    <cellStyle name="Comma 2 3 3 2 6 4 5" xfId="51849"/>
    <cellStyle name="Comma 2 3 3 2 6 5" xfId="8999"/>
    <cellStyle name="Comma 2 3 3 2 6 5 2" xfId="43754"/>
    <cellStyle name="Comma 2 3 3 2 6 5 3" xfId="47402"/>
    <cellStyle name="Comma 2 3 3 2 6 5 4" xfId="50418"/>
    <cellStyle name="Comma 2 3 3 2 6 6" xfId="42356"/>
    <cellStyle name="Comma 2 3 3 2 6 7" xfId="46296"/>
    <cellStyle name="Comma 2 3 3 2 6 8" xfId="49312"/>
    <cellStyle name="Comma 2 3 3 2 7" xfId="6680"/>
    <cellStyle name="Comma 2 3 3 2 7 2" xfId="11225"/>
    <cellStyle name="Comma 2 3 3 2 7 2 2" xfId="18775"/>
    <cellStyle name="Comma 2 3 3 2 7 2 3" xfId="33741"/>
    <cellStyle name="Comma 2 3 3 2 7 2 4" xfId="48091"/>
    <cellStyle name="Comma 2 3 3 2 7 2 5" xfId="51107"/>
    <cellStyle name="Comma 2 3 3 2 7 3" xfId="11710"/>
    <cellStyle name="Comma 2 3 3 2 7 3 2" xfId="19252"/>
    <cellStyle name="Comma 2 3 3 2 7 3 3" xfId="44800"/>
    <cellStyle name="Comma 2 3 3 2 7 3 4" xfId="48568"/>
    <cellStyle name="Comma 2 3 3 2 7 3 5" xfId="51584"/>
    <cellStyle name="Comma 2 3 3 2 7 4" xfId="12198"/>
    <cellStyle name="Comma 2 3 3 2 7 4 2" xfId="19729"/>
    <cellStyle name="Comma 2 3 3 2 7 4 3" xfId="43264"/>
    <cellStyle name="Comma 2 3 3 2 7 4 4" xfId="49045"/>
    <cellStyle name="Comma 2 3 3 2 7 4 5" xfId="52061"/>
    <cellStyle name="Comma 2 3 3 2 7 5" xfId="9313"/>
    <cellStyle name="Comma 2 3 3 2 7 5 2" xfId="42667"/>
    <cellStyle name="Comma 2 3 3 2 7 5 3" xfId="47614"/>
    <cellStyle name="Comma 2 3 3 2 7 5 4" xfId="50630"/>
    <cellStyle name="Comma 2 3 3 2 7 6" xfId="44450"/>
    <cellStyle name="Comma 2 3 3 2 7 7" xfId="46508"/>
    <cellStyle name="Comma 2 3 3 2 7 8" xfId="49524"/>
    <cellStyle name="Comma 2 3 3 2 8" xfId="9678"/>
    <cellStyle name="Comma 2 3 3 2 9" xfId="10801"/>
    <cellStyle name="Comma 2 3 3 2 9 2" xfId="18351"/>
    <cellStyle name="Comma 2 3 3 2 9 3" xfId="42674"/>
    <cellStyle name="Comma 2 3 3 2 9 4" xfId="47667"/>
    <cellStyle name="Comma 2 3 3 2 9 5" xfId="50683"/>
    <cellStyle name="Comma 2 3 3 3" xfId="4858"/>
    <cellStyle name="Comma 2 3 3 3 10" xfId="8481"/>
    <cellStyle name="Comma 2 3 3 3 10 2" xfId="44102"/>
    <cellStyle name="Comma 2 3 3 3 10 3" xfId="47219"/>
    <cellStyle name="Comma 2 3 3 3 10 4" xfId="50235"/>
    <cellStyle name="Comma 2 3 3 3 11" xfId="20000"/>
    <cellStyle name="Comma 2 3 3 3 12" xfId="44892"/>
    <cellStyle name="Comma 2 3 3 3 13" xfId="45802"/>
    <cellStyle name="Comma 2 3 3 3 14" xfId="46086"/>
    <cellStyle name="Comma 2 3 3 3 15" xfId="49101"/>
    <cellStyle name="Comma 2 3 3 3 2" xfId="6122"/>
    <cellStyle name="Comma 2 3 3 3 2 2" xfId="6442"/>
    <cellStyle name="Comma 2 3 3 3 2 2 2" xfId="11068"/>
    <cellStyle name="Comma 2 3 3 3 2 2 2 2" xfId="18618"/>
    <cellStyle name="Comma 2 3 3 3 2 2 2 3" xfId="44789"/>
    <cellStyle name="Comma 2 3 3 3 2 2 2 4" xfId="47934"/>
    <cellStyle name="Comma 2 3 3 3 2 2 2 5" xfId="50950"/>
    <cellStyle name="Comma 2 3 3 3 2 2 3" xfId="11553"/>
    <cellStyle name="Comma 2 3 3 3 2 2 3 2" xfId="19095"/>
    <cellStyle name="Comma 2 3 3 3 2 2 3 3" xfId="43474"/>
    <cellStyle name="Comma 2 3 3 3 2 2 3 4" xfId="48411"/>
    <cellStyle name="Comma 2 3 3 3 2 2 3 5" xfId="51427"/>
    <cellStyle name="Comma 2 3 3 3 2 2 4" xfId="12040"/>
    <cellStyle name="Comma 2 3 3 3 2 2 4 2" xfId="19572"/>
    <cellStyle name="Comma 2 3 3 3 2 2 4 3" xfId="44255"/>
    <cellStyle name="Comma 2 3 3 3 2 2 4 4" xfId="48888"/>
    <cellStyle name="Comma 2 3 3 3 2 2 4 5" xfId="51904"/>
    <cellStyle name="Comma 2 3 3 3 2 2 5" xfId="9076"/>
    <cellStyle name="Comma 2 3 3 3 2 2 5 2" xfId="42636"/>
    <cellStyle name="Comma 2 3 3 3 2 2 5 3" xfId="47457"/>
    <cellStyle name="Comma 2 3 3 3 2 2 5 4" xfId="50473"/>
    <cellStyle name="Comma 2 3 3 3 2 2 6" xfId="20613"/>
    <cellStyle name="Comma 2 3 3 3 2 2 7" xfId="46351"/>
    <cellStyle name="Comma 2 3 3 3 2 2 8" xfId="49367"/>
    <cellStyle name="Comma 2 3 3 3 2 3" xfId="10856"/>
    <cellStyle name="Comma 2 3 3 3 2 3 2" xfId="18406"/>
    <cellStyle name="Comma 2 3 3 3 2 3 3" xfId="42681"/>
    <cellStyle name="Comma 2 3 3 3 2 3 4" xfId="47722"/>
    <cellStyle name="Comma 2 3 3 3 2 3 5" xfId="50738"/>
    <cellStyle name="Comma 2 3 3 3 2 4" xfId="11340"/>
    <cellStyle name="Comma 2 3 3 3 2 4 2" xfId="18883"/>
    <cellStyle name="Comma 2 3 3 3 2 4 3" xfId="43159"/>
    <cellStyle name="Comma 2 3 3 3 2 4 4" xfId="48199"/>
    <cellStyle name="Comma 2 3 3 3 2 4 5" xfId="51215"/>
    <cellStyle name="Comma 2 3 3 3 2 5" xfId="11827"/>
    <cellStyle name="Comma 2 3 3 3 2 5 2" xfId="19360"/>
    <cellStyle name="Comma 2 3 3 3 2 5 3" xfId="20931"/>
    <cellStyle name="Comma 2 3 3 3 2 5 4" xfId="48676"/>
    <cellStyle name="Comma 2 3 3 3 2 5 5" xfId="51692"/>
    <cellStyle name="Comma 2 3 3 3 2 6" xfId="8775"/>
    <cellStyle name="Comma 2 3 3 3 2 6 2" xfId="44143"/>
    <cellStyle name="Comma 2 3 3 3 2 6 3" xfId="47245"/>
    <cellStyle name="Comma 2 3 3 3 2 6 4" xfId="50261"/>
    <cellStyle name="Comma 2 3 3 3 2 7" xfId="42306"/>
    <cellStyle name="Comma 2 3 3 3 2 8" xfId="46139"/>
    <cellStyle name="Comma 2 3 3 3 2 9" xfId="49155"/>
    <cellStyle name="Comma 2 3 3 3 3" xfId="6202"/>
    <cellStyle name="Comma 2 3 3 3 3 2" xfId="6522"/>
    <cellStyle name="Comma 2 3 3 3 3 2 2" xfId="11121"/>
    <cellStyle name="Comma 2 3 3 3 3 2 2 2" xfId="18671"/>
    <cellStyle name="Comma 2 3 3 3 3 2 2 3" xfId="28812"/>
    <cellStyle name="Comma 2 3 3 3 3 2 2 4" xfId="47987"/>
    <cellStyle name="Comma 2 3 3 3 3 2 2 5" xfId="51003"/>
    <cellStyle name="Comma 2 3 3 3 3 2 3" xfId="11606"/>
    <cellStyle name="Comma 2 3 3 3 3 2 3 2" xfId="19148"/>
    <cellStyle name="Comma 2 3 3 3 3 2 3 3" xfId="44304"/>
    <cellStyle name="Comma 2 3 3 3 3 2 3 4" xfId="48464"/>
    <cellStyle name="Comma 2 3 3 3 3 2 3 5" xfId="51480"/>
    <cellStyle name="Comma 2 3 3 3 3 2 4" xfId="12093"/>
    <cellStyle name="Comma 2 3 3 3 3 2 4 2" xfId="19625"/>
    <cellStyle name="Comma 2 3 3 3 3 2 4 3" xfId="43250"/>
    <cellStyle name="Comma 2 3 3 3 3 2 4 4" xfId="48941"/>
    <cellStyle name="Comma 2 3 3 3 3 2 4 5" xfId="51957"/>
    <cellStyle name="Comma 2 3 3 3 3 2 5" xfId="9155"/>
    <cellStyle name="Comma 2 3 3 3 3 2 5 2" xfId="43850"/>
    <cellStyle name="Comma 2 3 3 3 3 2 5 3" xfId="47510"/>
    <cellStyle name="Comma 2 3 3 3 3 2 5 4" xfId="50526"/>
    <cellStyle name="Comma 2 3 3 3 3 2 6" xfId="42392"/>
    <cellStyle name="Comma 2 3 3 3 3 2 7" xfId="46404"/>
    <cellStyle name="Comma 2 3 3 3 3 2 8" xfId="49420"/>
    <cellStyle name="Comma 2 3 3 3 3 3" xfId="10909"/>
    <cellStyle name="Comma 2 3 3 3 3 3 2" xfId="18459"/>
    <cellStyle name="Comma 2 3 3 3 3 3 3" xfId="44380"/>
    <cellStyle name="Comma 2 3 3 3 3 3 4" xfId="47775"/>
    <cellStyle name="Comma 2 3 3 3 3 3 5" xfId="50791"/>
    <cellStyle name="Comma 2 3 3 3 3 4" xfId="11394"/>
    <cellStyle name="Comma 2 3 3 3 3 4 2" xfId="18936"/>
    <cellStyle name="Comma 2 3 3 3 3 4 3" xfId="44123"/>
    <cellStyle name="Comma 2 3 3 3 3 4 4" xfId="48252"/>
    <cellStyle name="Comma 2 3 3 3 3 4 5" xfId="51268"/>
    <cellStyle name="Comma 2 3 3 3 3 5" xfId="11881"/>
    <cellStyle name="Comma 2 3 3 3 3 5 2" xfId="19413"/>
    <cellStyle name="Comma 2 3 3 3 3 5 3" xfId="44415"/>
    <cellStyle name="Comma 2 3 3 3 3 5 4" xfId="48729"/>
    <cellStyle name="Comma 2 3 3 3 3 5 5" xfId="51745"/>
    <cellStyle name="Comma 2 3 3 3 3 6" xfId="8846"/>
    <cellStyle name="Comma 2 3 3 3 3 6 2" xfId="21364"/>
    <cellStyle name="Comma 2 3 3 3 3 6 3" xfId="47298"/>
    <cellStyle name="Comma 2 3 3 3 3 6 4" xfId="50314"/>
    <cellStyle name="Comma 2 3 3 3 3 7" xfId="42323"/>
    <cellStyle name="Comma 2 3 3 3 3 8" xfId="46192"/>
    <cellStyle name="Comma 2 3 3 3 3 9" xfId="49208"/>
    <cellStyle name="Comma 2 3 3 3 4" xfId="6282"/>
    <cellStyle name="Comma 2 3 3 3 4 2" xfId="6602"/>
    <cellStyle name="Comma 2 3 3 3 4 2 2" xfId="11174"/>
    <cellStyle name="Comma 2 3 3 3 4 2 2 2" xfId="18724"/>
    <cellStyle name="Comma 2 3 3 3 4 2 2 3" xfId="44498"/>
    <cellStyle name="Comma 2 3 3 3 4 2 2 4" xfId="48040"/>
    <cellStyle name="Comma 2 3 3 3 4 2 2 5" xfId="51056"/>
    <cellStyle name="Comma 2 3 3 3 4 2 3" xfId="11659"/>
    <cellStyle name="Comma 2 3 3 3 4 2 3 2" xfId="19201"/>
    <cellStyle name="Comma 2 3 3 3 4 2 3 3" xfId="42804"/>
    <cellStyle name="Comma 2 3 3 3 4 2 3 4" xfId="48517"/>
    <cellStyle name="Comma 2 3 3 3 4 2 3 5" xfId="51533"/>
    <cellStyle name="Comma 2 3 3 3 4 2 4" xfId="12146"/>
    <cellStyle name="Comma 2 3 3 3 4 2 4 2" xfId="19678"/>
    <cellStyle name="Comma 2 3 3 3 4 2 4 3" xfId="20436"/>
    <cellStyle name="Comma 2 3 3 3 4 2 4 4" xfId="48994"/>
    <cellStyle name="Comma 2 3 3 3 4 2 4 5" xfId="52010"/>
    <cellStyle name="Comma 2 3 3 3 4 2 5" xfId="9235"/>
    <cellStyle name="Comma 2 3 3 3 4 2 5 2" xfId="28619"/>
    <cellStyle name="Comma 2 3 3 3 4 2 5 3" xfId="47563"/>
    <cellStyle name="Comma 2 3 3 3 4 2 5 4" xfId="50579"/>
    <cellStyle name="Comma 2 3 3 3 4 2 6" xfId="42412"/>
    <cellStyle name="Comma 2 3 3 3 4 2 7" xfId="46457"/>
    <cellStyle name="Comma 2 3 3 3 4 2 8" xfId="49473"/>
    <cellStyle name="Comma 2 3 3 3 4 3" xfId="10962"/>
    <cellStyle name="Comma 2 3 3 3 4 3 2" xfId="18512"/>
    <cellStyle name="Comma 2 3 3 3 4 3 3" xfId="44492"/>
    <cellStyle name="Comma 2 3 3 3 4 3 4" xfId="47828"/>
    <cellStyle name="Comma 2 3 3 3 4 3 5" xfId="50844"/>
    <cellStyle name="Comma 2 3 3 3 4 4" xfId="11447"/>
    <cellStyle name="Comma 2 3 3 3 4 4 2" xfId="18989"/>
    <cellStyle name="Comma 2 3 3 3 4 4 3" xfId="43324"/>
    <cellStyle name="Comma 2 3 3 3 4 4 4" xfId="48305"/>
    <cellStyle name="Comma 2 3 3 3 4 4 5" xfId="51321"/>
    <cellStyle name="Comma 2 3 3 3 4 5" xfId="11934"/>
    <cellStyle name="Comma 2 3 3 3 4 5 2" xfId="19466"/>
    <cellStyle name="Comma 2 3 3 3 4 5 3" xfId="43722"/>
    <cellStyle name="Comma 2 3 3 3 4 5 4" xfId="48782"/>
    <cellStyle name="Comma 2 3 3 3 4 5 5" xfId="51798"/>
    <cellStyle name="Comma 2 3 3 3 4 6" xfId="8922"/>
    <cellStyle name="Comma 2 3 3 3 4 6 2" xfId="43059"/>
    <cellStyle name="Comma 2 3 3 3 4 6 3" xfId="47351"/>
    <cellStyle name="Comma 2 3 3 3 4 6 4" xfId="50367"/>
    <cellStyle name="Comma 2 3 3 3 4 7" xfId="44374"/>
    <cellStyle name="Comma 2 3 3 3 4 8" xfId="46245"/>
    <cellStyle name="Comma 2 3 3 3 4 9" xfId="49261"/>
    <cellStyle name="Comma 2 3 3 3 5" xfId="6362"/>
    <cellStyle name="Comma 2 3 3 3 5 2" xfId="11015"/>
    <cellStyle name="Comma 2 3 3 3 5 2 2" xfId="18565"/>
    <cellStyle name="Comma 2 3 3 3 5 2 3" xfId="29655"/>
    <cellStyle name="Comma 2 3 3 3 5 2 4" xfId="47881"/>
    <cellStyle name="Comma 2 3 3 3 5 2 5" xfId="50897"/>
    <cellStyle name="Comma 2 3 3 3 5 3" xfId="11500"/>
    <cellStyle name="Comma 2 3 3 3 5 3 2" xfId="19042"/>
    <cellStyle name="Comma 2 3 3 3 5 3 3" xfId="43679"/>
    <cellStyle name="Comma 2 3 3 3 5 3 4" xfId="48358"/>
    <cellStyle name="Comma 2 3 3 3 5 3 5" xfId="51374"/>
    <cellStyle name="Comma 2 3 3 3 5 4" xfId="11987"/>
    <cellStyle name="Comma 2 3 3 3 5 4 2" xfId="19519"/>
    <cellStyle name="Comma 2 3 3 3 5 4 3" xfId="28609"/>
    <cellStyle name="Comma 2 3 3 3 5 4 4" xfId="48835"/>
    <cellStyle name="Comma 2 3 3 3 5 4 5" xfId="51851"/>
    <cellStyle name="Comma 2 3 3 3 5 5" xfId="9001"/>
    <cellStyle name="Comma 2 3 3 3 5 5 2" xfId="42627"/>
    <cellStyle name="Comma 2 3 3 3 5 5 3" xfId="47404"/>
    <cellStyle name="Comma 2 3 3 3 5 5 4" xfId="50420"/>
    <cellStyle name="Comma 2 3 3 3 5 6" xfId="42357"/>
    <cellStyle name="Comma 2 3 3 3 5 7" xfId="46298"/>
    <cellStyle name="Comma 2 3 3 3 5 8" xfId="49314"/>
    <cellStyle name="Comma 2 3 3 3 6" xfId="6682"/>
    <cellStyle name="Comma 2 3 3 3 6 2" xfId="11227"/>
    <cellStyle name="Comma 2 3 3 3 6 2 2" xfId="18777"/>
    <cellStyle name="Comma 2 3 3 3 6 2 3" xfId="42969"/>
    <cellStyle name="Comma 2 3 3 3 6 2 4" xfId="48093"/>
    <cellStyle name="Comma 2 3 3 3 6 2 5" xfId="51109"/>
    <cellStyle name="Comma 2 3 3 3 6 3" xfId="11712"/>
    <cellStyle name="Comma 2 3 3 3 6 3 2" xfId="19254"/>
    <cellStyle name="Comma 2 3 3 3 6 3 3" xfId="30285"/>
    <cellStyle name="Comma 2 3 3 3 6 3 4" xfId="48570"/>
    <cellStyle name="Comma 2 3 3 3 6 3 5" xfId="51586"/>
    <cellStyle name="Comma 2 3 3 3 6 4" xfId="12200"/>
    <cellStyle name="Comma 2 3 3 3 6 4 2" xfId="19731"/>
    <cellStyle name="Comma 2 3 3 3 6 4 3" xfId="28565"/>
    <cellStyle name="Comma 2 3 3 3 6 4 4" xfId="49047"/>
    <cellStyle name="Comma 2 3 3 3 6 4 5" xfId="52063"/>
    <cellStyle name="Comma 2 3 3 3 6 5" xfId="9315"/>
    <cellStyle name="Comma 2 3 3 3 6 5 2" xfId="43518"/>
    <cellStyle name="Comma 2 3 3 3 6 5 3" xfId="47616"/>
    <cellStyle name="Comma 2 3 3 3 6 5 4" xfId="50632"/>
    <cellStyle name="Comma 2 3 3 3 6 6" xfId="20539"/>
    <cellStyle name="Comma 2 3 3 3 6 7" xfId="46510"/>
    <cellStyle name="Comma 2 3 3 3 6 8" xfId="49526"/>
    <cellStyle name="Comma 2 3 3 3 7" xfId="10803"/>
    <cellStyle name="Comma 2 3 3 3 7 2" xfId="18353"/>
    <cellStyle name="Comma 2 3 3 3 7 3" xfId="44111"/>
    <cellStyle name="Comma 2 3 3 3 7 4" xfId="47669"/>
    <cellStyle name="Comma 2 3 3 3 7 5" xfId="50685"/>
    <cellStyle name="Comma 2 3 3 3 8" xfId="11287"/>
    <cellStyle name="Comma 2 3 3 3 8 2" xfId="18830"/>
    <cellStyle name="Comma 2 3 3 3 8 3" xfId="42746"/>
    <cellStyle name="Comma 2 3 3 3 8 4" xfId="48146"/>
    <cellStyle name="Comma 2 3 3 3 8 5" xfId="51162"/>
    <cellStyle name="Comma 2 3 3 3 9" xfId="11774"/>
    <cellStyle name="Comma 2 3 3 3 9 2" xfId="19307"/>
    <cellStyle name="Comma 2 3 3 3 9 3" xfId="44670"/>
    <cellStyle name="Comma 2 3 3 3 9 4" xfId="48623"/>
    <cellStyle name="Comma 2 3 3 3 9 5" xfId="51639"/>
    <cellStyle name="Comma 2 3 3 4" xfId="5697"/>
    <cellStyle name="Comma 2 3 3 5" xfId="7456"/>
    <cellStyle name="Comma 2 3 3 6" xfId="7487"/>
    <cellStyle name="Comma 2 3 3 6 2" xfId="17990"/>
    <cellStyle name="Comma 2 3 3 6 3" xfId="43965"/>
    <cellStyle name="Comma 2 3 3 6 4" xfId="46984"/>
    <cellStyle name="Comma 2 3 3 6 5" xfId="50000"/>
    <cellStyle name="Comma 2 3 3 7" xfId="15780"/>
    <cellStyle name="Comma 2 3 3 8" xfId="19997"/>
    <cellStyle name="Comma 2 3 3 9" xfId="44889"/>
    <cellStyle name="Comma 2 3 4" xfId="2081"/>
    <cellStyle name="Comma 2 3 4 2" xfId="4859"/>
    <cellStyle name="Comma 2 3 4 2 10" xfId="11775"/>
    <cellStyle name="Comma 2 3 4 2 10 2" xfId="19308"/>
    <cellStyle name="Comma 2 3 4 2 10 3" xfId="42979"/>
    <cellStyle name="Comma 2 3 4 2 10 4" xfId="48624"/>
    <cellStyle name="Comma 2 3 4 2 10 5" xfId="51640"/>
    <cellStyle name="Comma 2 3 4 2 11" xfId="7463"/>
    <cellStyle name="Comma 2 3 4 2 11 2" xfId="17984"/>
    <cellStyle name="Comma 2 3 4 2 11 3" xfId="42559"/>
    <cellStyle name="Comma 2 3 4 2 11 4" xfId="46978"/>
    <cellStyle name="Comma 2 3 4 2 11 5" xfId="49994"/>
    <cellStyle name="Comma 2 3 4 2 12" xfId="20002"/>
    <cellStyle name="Comma 2 3 4 2 13" xfId="44894"/>
    <cellStyle name="Comma 2 3 4 2 14" xfId="45804"/>
    <cellStyle name="Comma 2 3 4 2 15" xfId="46087"/>
    <cellStyle name="Comma 2 3 4 2 16" xfId="49102"/>
    <cellStyle name="Comma 2 3 4 2 2" xfId="6123"/>
    <cellStyle name="Comma 2 3 4 2 2 2" xfId="6443"/>
    <cellStyle name="Comma 2 3 4 2 2 2 2" xfId="11069"/>
    <cellStyle name="Comma 2 3 4 2 2 2 2 2" xfId="18619"/>
    <cellStyle name="Comma 2 3 4 2 2 2 2 3" xfId="21581"/>
    <cellStyle name="Comma 2 3 4 2 2 2 2 4" xfId="47935"/>
    <cellStyle name="Comma 2 3 4 2 2 2 2 5" xfId="50951"/>
    <cellStyle name="Comma 2 3 4 2 2 2 3" xfId="11554"/>
    <cellStyle name="Comma 2 3 4 2 2 2 3 2" xfId="19096"/>
    <cellStyle name="Comma 2 3 4 2 2 2 3 3" xfId="20459"/>
    <cellStyle name="Comma 2 3 4 2 2 2 3 4" xfId="48412"/>
    <cellStyle name="Comma 2 3 4 2 2 2 3 5" xfId="51428"/>
    <cellStyle name="Comma 2 3 4 2 2 2 4" xfId="12041"/>
    <cellStyle name="Comma 2 3 4 2 2 2 4 2" xfId="19573"/>
    <cellStyle name="Comma 2 3 4 2 2 2 4 3" xfId="42864"/>
    <cellStyle name="Comma 2 3 4 2 2 2 4 4" xfId="48889"/>
    <cellStyle name="Comma 2 3 4 2 2 2 4 5" xfId="51905"/>
    <cellStyle name="Comma 2 3 4 2 2 2 5" xfId="9077"/>
    <cellStyle name="Comma 2 3 4 2 2 2 5 2" xfId="21336"/>
    <cellStyle name="Comma 2 3 4 2 2 2 5 3" xfId="47458"/>
    <cellStyle name="Comma 2 3 4 2 2 2 5 4" xfId="50474"/>
    <cellStyle name="Comma 2 3 4 2 2 2 6" xfId="43645"/>
    <cellStyle name="Comma 2 3 4 2 2 2 7" xfId="46352"/>
    <cellStyle name="Comma 2 3 4 2 2 2 8" xfId="49368"/>
    <cellStyle name="Comma 2 3 4 2 2 3" xfId="10857"/>
    <cellStyle name="Comma 2 3 4 2 2 3 2" xfId="18407"/>
    <cellStyle name="Comma 2 3 4 2 2 3 3" xfId="21259"/>
    <cellStyle name="Comma 2 3 4 2 2 3 4" xfId="47723"/>
    <cellStyle name="Comma 2 3 4 2 2 3 5" xfId="50739"/>
    <cellStyle name="Comma 2 3 4 2 2 4" xfId="11341"/>
    <cellStyle name="Comma 2 3 4 2 2 4 2" xfId="18884"/>
    <cellStyle name="Comma 2 3 4 2 2 4 3" xfId="44350"/>
    <cellStyle name="Comma 2 3 4 2 2 4 4" xfId="48200"/>
    <cellStyle name="Comma 2 3 4 2 2 4 5" xfId="51216"/>
    <cellStyle name="Comma 2 3 4 2 2 5" xfId="11828"/>
    <cellStyle name="Comma 2 3 4 2 2 5 2" xfId="19361"/>
    <cellStyle name="Comma 2 3 4 2 2 5 3" xfId="44509"/>
    <cellStyle name="Comma 2 3 4 2 2 5 4" xfId="48677"/>
    <cellStyle name="Comma 2 3 4 2 2 5 5" xfId="51693"/>
    <cellStyle name="Comma 2 3 4 2 2 6" xfId="8776"/>
    <cellStyle name="Comma 2 3 4 2 2 6 2" xfId="44869"/>
    <cellStyle name="Comma 2 3 4 2 2 6 3" xfId="47246"/>
    <cellStyle name="Comma 2 3 4 2 2 6 4" xfId="50262"/>
    <cellStyle name="Comma 2 3 4 2 2 7" xfId="42307"/>
    <cellStyle name="Comma 2 3 4 2 2 8" xfId="46140"/>
    <cellStyle name="Comma 2 3 4 2 2 9" xfId="49156"/>
    <cellStyle name="Comma 2 3 4 2 3" xfId="6203"/>
    <cellStyle name="Comma 2 3 4 2 3 2" xfId="6523"/>
    <cellStyle name="Comma 2 3 4 2 3 2 2" xfId="11122"/>
    <cellStyle name="Comma 2 3 4 2 3 2 2 2" xfId="18672"/>
    <cellStyle name="Comma 2 3 4 2 3 2 2 3" xfId="44349"/>
    <cellStyle name="Comma 2 3 4 2 3 2 2 4" xfId="47988"/>
    <cellStyle name="Comma 2 3 4 2 3 2 2 5" xfId="51004"/>
    <cellStyle name="Comma 2 3 4 2 3 2 3" xfId="11607"/>
    <cellStyle name="Comma 2 3 4 2 3 2 3 2" xfId="19149"/>
    <cellStyle name="Comma 2 3 4 2 3 2 3 3" xfId="20724"/>
    <cellStyle name="Comma 2 3 4 2 3 2 3 4" xfId="48465"/>
    <cellStyle name="Comma 2 3 4 2 3 2 3 5" xfId="51481"/>
    <cellStyle name="Comma 2 3 4 2 3 2 4" xfId="12094"/>
    <cellStyle name="Comma 2 3 4 2 3 2 4 2" xfId="19626"/>
    <cellStyle name="Comma 2 3 4 2 3 2 4 3" xfId="44368"/>
    <cellStyle name="Comma 2 3 4 2 3 2 4 4" xfId="48942"/>
    <cellStyle name="Comma 2 3 4 2 3 2 4 5" xfId="51958"/>
    <cellStyle name="Comma 2 3 4 2 3 2 5" xfId="9156"/>
    <cellStyle name="Comma 2 3 4 2 3 2 5 2" xfId="44818"/>
    <cellStyle name="Comma 2 3 4 2 3 2 5 3" xfId="47511"/>
    <cellStyle name="Comma 2 3 4 2 3 2 5 4" xfId="50527"/>
    <cellStyle name="Comma 2 3 4 2 3 2 6" xfId="44741"/>
    <cellStyle name="Comma 2 3 4 2 3 2 7" xfId="46405"/>
    <cellStyle name="Comma 2 3 4 2 3 2 8" xfId="49421"/>
    <cellStyle name="Comma 2 3 4 2 3 3" xfId="10910"/>
    <cellStyle name="Comma 2 3 4 2 3 3 2" xfId="18460"/>
    <cellStyle name="Comma 2 3 4 2 3 3 3" xfId="42961"/>
    <cellStyle name="Comma 2 3 4 2 3 3 4" xfId="47776"/>
    <cellStyle name="Comma 2 3 4 2 3 3 5" xfId="50792"/>
    <cellStyle name="Comma 2 3 4 2 3 4" xfId="11395"/>
    <cellStyle name="Comma 2 3 4 2 3 4 2" xfId="18937"/>
    <cellStyle name="Comma 2 3 4 2 3 4 3" xfId="28791"/>
    <cellStyle name="Comma 2 3 4 2 3 4 4" xfId="48253"/>
    <cellStyle name="Comma 2 3 4 2 3 4 5" xfId="51269"/>
    <cellStyle name="Comma 2 3 4 2 3 5" xfId="11882"/>
    <cellStyle name="Comma 2 3 4 2 3 5 2" xfId="19414"/>
    <cellStyle name="Comma 2 3 4 2 3 5 3" xfId="43223"/>
    <cellStyle name="Comma 2 3 4 2 3 5 4" xfId="48730"/>
    <cellStyle name="Comma 2 3 4 2 3 5 5" xfId="51746"/>
    <cellStyle name="Comma 2 3 4 2 3 6" xfId="8847"/>
    <cellStyle name="Comma 2 3 4 2 3 6 2" xfId="43682"/>
    <cellStyle name="Comma 2 3 4 2 3 6 3" xfId="47299"/>
    <cellStyle name="Comma 2 3 4 2 3 6 4" xfId="50315"/>
    <cellStyle name="Comma 2 3 4 2 3 7" xfId="44435"/>
    <cellStyle name="Comma 2 3 4 2 3 8" xfId="46193"/>
    <cellStyle name="Comma 2 3 4 2 3 9" xfId="49209"/>
    <cellStyle name="Comma 2 3 4 2 4" xfId="6283"/>
    <cellStyle name="Comma 2 3 4 2 4 2" xfId="6603"/>
    <cellStyle name="Comma 2 3 4 2 4 2 2" xfId="11175"/>
    <cellStyle name="Comma 2 3 4 2 4 2 2 2" xfId="18725"/>
    <cellStyle name="Comma 2 3 4 2 4 2 2 3" xfId="43283"/>
    <cellStyle name="Comma 2 3 4 2 4 2 2 4" xfId="48041"/>
    <cellStyle name="Comma 2 3 4 2 4 2 2 5" xfId="51057"/>
    <cellStyle name="Comma 2 3 4 2 4 2 3" xfId="11660"/>
    <cellStyle name="Comma 2 3 4 2 4 2 3 2" xfId="19202"/>
    <cellStyle name="Comma 2 3 4 2 4 2 3 3" xfId="21187"/>
    <cellStyle name="Comma 2 3 4 2 4 2 3 4" xfId="48518"/>
    <cellStyle name="Comma 2 3 4 2 4 2 3 5" xfId="51534"/>
    <cellStyle name="Comma 2 3 4 2 4 2 4" xfId="12147"/>
    <cellStyle name="Comma 2 3 4 2 4 2 4 2" xfId="19679"/>
    <cellStyle name="Comma 2 3 4 2 4 2 4 3" xfId="42881"/>
    <cellStyle name="Comma 2 3 4 2 4 2 4 4" xfId="48995"/>
    <cellStyle name="Comma 2 3 4 2 4 2 4 5" xfId="52011"/>
    <cellStyle name="Comma 2 3 4 2 4 2 5" xfId="9236"/>
    <cellStyle name="Comma 2 3 4 2 4 2 5 2" xfId="43098"/>
    <cellStyle name="Comma 2 3 4 2 4 2 5 3" xfId="47564"/>
    <cellStyle name="Comma 2 3 4 2 4 2 5 4" xfId="50580"/>
    <cellStyle name="Comma 2 3 4 2 4 2 6" xfId="43872"/>
    <cellStyle name="Comma 2 3 4 2 4 2 7" xfId="46458"/>
    <cellStyle name="Comma 2 3 4 2 4 2 8" xfId="49474"/>
    <cellStyle name="Comma 2 3 4 2 4 3" xfId="10963"/>
    <cellStyle name="Comma 2 3 4 2 4 3 2" xfId="18513"/>
    <cellStyle name="Comma 2 3 4 2 4 3 3" xfId="21582"/>
    <cellStyle name="Comma 2 3 4 2 4 3 4" xfId="47829"/>
    <cellStyle name="Comma 2 3 4 2 4 3 5" xfId="50845"/>
    <cellStyle name="Comma 2 3 4 2 4 4" xfId="11448"/>
    <cellStyle name="Comma 2 3 4 2 4 4 2" xfId="18990"/>
    <cellStyle name="Comma 2 3 4 2 4 4 3" xfId="44579"/>
    <cellStyle name="Comma 2 3 4 2 4 4 4" xfId="48306"/>
    <cellStyle name="Comma 2 3 4 2 4 4 5" xfId="51322"/>
    <cellStyle name="Comma 2 3 4 2 4 5" xfId="11935"/>
    <cellStyle name="Comma 2 3 4 2 4 5 2" xfId="19467"/>
    <cellStyle name="Comma 2 3 4 2 4 5 3" xfId="44416"/>
    <cellStyle name="Comma 2 3 4 2 4 5 4" xfId="48783"/>
    <cellStyle name="Comma 2 3 4 2 4 5 5" xfId="51799"/>
    <cellStyle name="Comma 2 3 4 2 4 6" xfId="8923"/>
    <cellStyle name="Comma 2 3 4 2 4 6 2" xfId="44333"/>
    <cellStyle name="Comma 2 3 4 2 4 6 3" xfId="47352"/>
    <cellStyle name="Comma 2 3 4 2 4 6 4" xfId="50368"/>
    <cellStyle name="Comma 2 3 4 2 4 7" xfId="42902"/>
    <cellStyle name="Comma 2 3 4 2 4 8" xfId="46246"/>
    <cellStyle name="Comma 2 3 4 2 4 9" xfId="49262"/>
    <cellStyle name="Comma 2 3 4 2 5" xfId="6363"/>
    <cellStyle name="Comma 2 3 4 2 5 2" xfId="11016"/>
    <cellStyle name="Comma 2 3 4 2 5 2 2" xfId="18566"/>
    <cellStyle name="Comma 2 3 4 2 5 2 3" xfId="43137"/>
    <cellStyle name="Comma 2 3 4 2 5 2 4" xfId="47882"/>
    <cellStyle name="Comma 2 3 4 2 5 2 5" xfId="50898"/>
    <cellStyle name="Comma 2 3 4 2 5 3" xfId="11501"/>
    <cellStyle name="Comma 2 3 4 2 5 3 2" xfId="19043"/>
    <cellStyle name="Comma 2 3 4 2 5 3 3" xfId="42975"/>
    <cellStyle name="Comma 2 3 4 2 5 3 4" xfId="48359"/>
    <cellStyle name="Comma 2 3 4 2 5 3 5" xfId="51375"/>
    <cellStyle name="Comma 2 3 4 2 5 4" xfId="11988"/>
    <cellStyle name="Comma 2 3 4 2 5 4 2" xfId="19520"/>
    <cellStyle name="Comma 2 3 4 2 5 4 3" xfId="43238"/>
    <cellStyle name="Comma 2 3 4 2 5 4 4" xfId="48836"/>
    <cellStyle name="Comma 2 3 4 2 5 4 5" xfId="51852"/>
    <cellStyle name="Comma 2 3 4 2 5 5" xfId="9002"/>
    <cellStyle name="Comma 2 3 4 2 5 5 2" xfId="42628"/>
    <cellStyle name="Comma 2 3 4 2 5 5 3" xfId="47405"/>
    <cellStyle name="Comma 2 3 4 2 5 5 4" xfId="50421"/>
    <cellStyle name="Comma 2 3 4 2 5 6" xfId="43694"/>
    <cellStyle name="Comma 2 3 4 2 5 7" xfId="46299"/>
    <cellStyle name="Comma 2 3 4 2 5 8" xfId="49315"/>
    <cellStyle name="Comma 2 3 4 2 6" xfId="6683"/>
    <cellStyle name="Comma 2 3 4 2 6 2" xfId="11228"/>
    <cellStyle name="Comma 2 3 4 2 6 2 2" xfId="18778"/>
    <cellStyle name="Comma 2 3 4 2 6 2 3" xfId="44608"/>
    <cellStyle name="Comma 2 3 4 2 6 2 4" xfId="48094"/>
    <cellStyle name="Comma 2 3 4 2 6 2 5" xfId="51110"/>
    <cellStyle name="Comma 2 3 4 2 6 3" xfId="11713"/>
    <cellStyle name="Comma 2 3 4 2 6 3 2" xfId="19255"/>
    <cellStyle name="Comma 2 3 4 2 6 3 3" xfId="43689"/>
    <cellStyle name="Comma 2 3 4 2 6 3 4" xfId="48571"/>
    <cellStyle name="Comma 2 3 4 2 6 3 5" xfId="51587"/>
    <cellStyle name="Comma 2 3 4 2 6 4" xfId="12201"/>
    <cellStyle name="Comma 2 3 4 2 6 4 2" xfId="19732"/>
    <cellStyle name="Comma 2 3 4 2 6 4 3" xfId="42887"/>
    <cellStyle name="Comma 2 3 4 2 6 4 4" xfId="49048"/>
    <cellStyle name="Comma 2 3 4 2 6 4 5" xfId="52064"/>
    <cellStyle name="Comma 2 3 4 2 6 5" xfId="9316"/>
    <cellStyle name="Comma 2 3 4 2 6 5 2" xfId="43106"/>
    <cellStyle name="Comma 2 3 4 2 6 5 3" xfId="47617"/>
    <cellStyle name="Comma 2 3 4 2 6 5 4" xfId="50633"/>
    <cellStyle name="Comma 2 3 4 2 6 6" xfId="28758"/>
    <cellStyle name="Comma 2 3 4 2 6 7" xfId="46511"/>
    <cellStyle name="Comma 2 3 4 2 6 8" xfId="49527"/>
    <cellStyle name="Comma 2 3 4 2 7" xfId="9677"/>
    <cellStyle name="Comma 2 3 4 2 8" xfId="10804"/>
    <cellStyle name="Comma 2 3 4 2 8 2" xfId="18354"/>
    <cellStyle name="Comma 2 3 4 2 8 3" xfId="43113"/>
    <cellStyle name="Comma 2 3 4 2 8 4" xfId="47670"/>
    <cellStyle name="Comma 2 3 4 2 8 5" xfId="50686"/>
    <cellStyle name="Comma 2 3 4 2 9" xfId="11288"/>
    <cellStyle name="Comma 2 3 4 2 9 2" xfId="18831"/>
    <cellStyle name="Comma 2 3 4 2 9 3" xfId="28687"/>
    <cellStyle name="Comma 2 3 4 2 9 4" xfId="48147"/>
    <cellStyle name="Comma 2 3 4 2 9 5" xfId="51163"/>
    <cellStyle name="Comma 2 3 4 3" xfId="8574"/>
    <cellStyle name="Comma 2 3 4 4" xfId="7883"/>
    <cellStyle name="Comma 2 3 4 4 2" xfId="18012"/>
    <cellStyle name="Comma 2 3 4 4 3" xfId="44675"/>
    <cellStyle name="Comma 2 3 4 4 4" xfId="47013"/>
    <cellStyle name="Comma 2 3 4 4 5" xfId="50029"/>
    <cellStyle name="Comma 2 3 4 5" xfId="15781"/>
    <cellStyle name="Comma 2 3 4 6" xfId="20001"/>
    <cellStyle name="Comma 2 3 4 7" xfId="44893"/>
    <cellStyle name="Comma 2 3 4 8" xfId="45803"/>
    <cellStyle name="Comma 2 3 5" xfId="3955"/>
    <cellStyle name="Comma 2 3 5 2" xfId="8521"/>
    <cellStyle name="Comma 2 3 5 2 2" xfId="31349"/>
    <cellStyle name="Comma 2 3 5 2 2 2" xfId="36510"/>
    <cellStyle name="Comma 2 3 5 2 2 3" xfId="41812"/>
    <cellStyle name="Comma 2 3 5 2 3" xfId="33859"/>
    <cellStyle name="Comma 2 3 5 2 4" xfId="39161"/>
    <cellStyle name="Comma 2 3 5 3" xfId="7998"/>
    <cellStyle name="Comma 2 3 5 3 2" xfId="18024"/>
    <cellStyle name="Comma 2 3 5 3 3" xfId="44473"/>
    <cellStyle name="Comma 2 3 5 3 4" xfId="47028"/>
    <cellStyle name="Comma 2 3 5 3 5" xfId="50044"/>
    <cellStyle name="Comma 2 3 5 4" xfId="15782"/>
    <cellStyle name="Comma 2 3 5 5" xfId="20003"/>
    <cellStyle name="Comma 2 3 5 6" xfId="44895"/>
    <cellStyle name="Comma 2 3 5 7" xfId="45805"/>
    <cellStyle name="Comma 2 3 6" xfId="7485"/>
    <cellStyle name="Comma 2 3 6 2" xfId="7843"/>
    <cellStyle name="Comma 2 3 6 3" xfId="14357"/>
    <cellStyle name="Comma 2 3 6 3 2" xfId="17988"/>
    <cellStyle name="Comma 2 3 6 4" xfId="20004"/>
    <cellStyle name="Comma 2 3 6 5" xfId="46982"/>
    <cellStyle name="Comma 2 3 6 6" xfId="49998"/>
    <cellStyle name="Comma 2 3 7" xfId="9360"/>
    <cellStyle name="Comma 2 3 8" xfId="15778"/>
    <cellStyle name="Comma 2 3 9" xfId="19992"/>
    <cellStyle name="Comma 2 4" xfId="36"/>
    <cellStyle name="Comma 2 4 10" xfId="2087"/>
    <cellStyle name="Comma 2 4 2" xfId="4860"/>
    <cellStyle name="Comma 2 4 2 10" xfId="11776"/>
    <cellStyle name="Comma 2 4 2 10 2" xfId="19309"/>
    <cellStyle name="Comma 2 4 2 10 3" xfId="44322"/>
    <cellStyle name="Comma 2 4 2 10 4" xfId="48625"/>
    <cellStyle name="Comma 2 4 2 10 5" xfId="51641"/>
    <cellStyle name="Comma 2 4 2 11" xfId="7999"/>
    <cellStyle name="Comma 2 4 2 11 2" xfId="18025"/>
    <cellStyle name="Comma 2 4 2 11 3" xfId="42567"/>
    <cellStyle name="Comma 2 4 2 11 4" xfId="47029"/>
    <cellStyle name="Comma 2 4 2 11 5" xfId="50045"/>
    <cellStyle name="Comma 2 4 2 12" xfId="20006"/>
    <cellStyle name="Comma 2 4 2 13" xfId="44897"/>
    <cellStyle name="Comma 2 4 2 14" xfId="45807"/>
    <cellStyle name="Comma 2 4 2 15" xfId="46088"/>
    <cellStyle name="Comma 2 4 2 16" xfId="49103"/>
    <cellStyle name="Comma 2 4 2 2" xfId="6124"/>
    <cellStyle name="Comma 2 4 2 2 2" xfId="6444"/>
    <cellStyle name="Comma 2 4 2 2 2 2" xfId="11070"/>
    <cellStyle name="Comma 2 4 2 2 2 2 2" xfId="18620"/>
    <cellStyle name="Comma 2 4 2 2 2 2 3" xfId="43678"/>
    <cellStyle name="Comma 2 4 2 2 2 2 4" xfId="47936"/>
    <cellStyle name="Comma 2 4 2 2 2 2 5" xfId="50952"/>
    <cellStyle name="Comma 2 4 2 2 2 3" xfId="11555"/>
    <cellStyle name="Comma 2 4 2 2 2 3 2" xfId="19097"/>
    <cellStyle name="Comma 2 4 2 2 2 3 3" xfId="42788"/>
    <cellStyle name="Comma 2 4 2 2 2 3 4" xfId="48413"/>
    <cellStyle name="Comma 2 4 2 2 2 3 5" xfId="51429"/>
    <cellStyle name="Comma 2 4 2 2 2 4" xfId="12042"/>
    <cellStyle name="Comma 2 4 2 2 2 4 2" xfId="19574"/>
    <cellStyle name="Comma 2 4 2 2 2 4 3" xfId="44595"/>
    <cellStyle name="Comma 2 4 2 2 2 4 4" xfId="48890"/>
    <cellStyle name="Comma 2 4 2 2 2 4 5" xfId="51906"/>
    <cellStyle name="Comma 2 4 2 2 2 5" xfId="9078"/>
    <cellStyle name="Comma 2 4 2 2 2 5 2" xfId="44106"/>
    <cellStyle name="Comma 2 4 2 2 2 5 3" xfId="47459"/>
    <cellStyle name="Comma 2 4 2 2 2 5 4" xfId="50475"/>
    <cellStyle name="Comma 2 4 2 2 2 6" xfId="42373"/>
    <cellStyle name="Comma 2 4 2 2 2 7" xfId="46353"/>
    <cellStyle name="Comma 2 4 2 2 2 8" xfId="49369"/>
    <cellStyle name="Comma 2 4 2 2 3" xfId="10858"/>
    <cellStyle name="Comma 2 4 2 2 3 2" xfId="18408"/>
    <cellStyle name="Comma 2 4 2 2 3 3" xfId="43817"/>
    <cellStyle name="Comma 2 4 2 2 3 4" xfId="47724"/>
    <cellStyle name="Comma 2 4 2 2 3 5" xfId="50740"/>
    <cellStyle name="Comma 2 4 2 2 4" xfId="11342"/>
    <cellStyle name="Comma 2 4 2 2 4 2" xfId="18885"/>
    <cellStyle name="Comma 2 4 2 2 4 3" xfId="44293"/>
    <cellStyle name="Comma 2 4 2 2 4 4" xfId="48201"/>
    <cellStyle name="Comma 2 4 2 2 4 5" xfId="51217"/>
    <cellStyle name="Comma 2 4 2 2 5" xfId="11829"/>
    <cellStyle name="Comma 2 4 2 2 5 2" xfId="19362"/>
    <cellStyle name="Comma 2 4 2 2 5 3" xfId="42830"/>
    <cellStyle name="Comma 2 4 2 2 5 4" xfId="48678"/>
    <cellStyle name="Comma 2 4 2 2 5 5" xfId="51694"/>
    <cellStyle name="Comma 2 4 2 2 6" xfId="8777"/>
    <cellStyle name="Comma 2 4 2 2 6 2" xfId="44001"/>
    <cellStyle name="Comma 2 4 2 2 6 3" xfId="47247"/>
    <cellStyle name="Comma 2 4 2 2 6 4" xfId="50263"/>
    <cellStyle name="Comma 2 4 2 2 7" xfId="44151"/>
    <cellStyle name="Comma 2 4 2 2 8" xfId="46141"/>
    <cellStyle name="Comma 2 4 2 2 9" xfId="49157"/>
    <cellStyle name="Comma 2 4 2 3" xfId="6204"/>
    <cellStyle name="Comma 2 4 2 3 2" xfId="6524"/>
    <cellStyle name="Comma 2 4 2 3 2 2" xfId="11123"/>
    <cellStyle name="Comma 2 4 2 3 2 2 2" xfId="18673"/>
    <cellStyle name="Comma 2 4 2 3 2 2 3" xfId="44791"/>
    <cellStyle name="Comma 2 4 2 3 2 2 4" xfId="47989"/>
    <cellStyle name="Comma 2 4 2 3 2 2 5" xfId="51005"/>
    <cellStyle name="Comma 2 4 2 3 2 3" xfId="11608"/>
    <cellStyle name="Comma 2 4 2 3 2 3 2" xfId="19150"/>
    <cellStyle name="Comma 2 4 2 3 2 3 3" xfId="43190"/>
    <cellStyle name="Comma 2 4 2 3 2 3 4" xfId="48466"/>
    <cellStyle name="Comma 2 4 2 3 2 3 5" xfId="51482"/>
    <cellStyle name="Comma 2 4 2 3 2 4" xfId="12095"/>
    <cellStyle name="Comma 2 4 2 3 2 4 2" xfId="19627"/>
    <cellStyle name="Comma 2 4 2 3 2 4 3" xfId="43933"/>
    <cellStyle name="Comma 2 4 2 3 2 4 4" xfId="48943"/>
    <cellStyle name="Comma 2 4 2 3 2 4 5" xfId="51959"/>
    <cellStyle name="Comma 2 4 2 3 2 5" xfId="9157"/>
    <cellStyle name="Comma 2 4 2 3 2 5 2" xfId="42648"/>
    <cellStyle name="Comma 2 4 2 3 2 5 3" xfId="47512"/>
    <cellStyle name="Comma 2 4 2 3 2 5 4" xfId="50528"/>
    <cellStyle name="Comma 2 4 2 3 2 6" xfId="42393"/>
    <cellStyle name="Comma 2 4 2 3 2 7" xfId="46406"/>
    <cellStyle name="Comma 2 4 2 3 2 8" xfId="49422"/>
    <cellStyle name="Comma 2 4 2 3 3" xfId="10911"/>
    <cellStyle name="Comma 2 4 2 3 3 2" xfId="18461"/>
    <cellStyle name="Comma 2 4 2 3 3 3" xfId="43436"/>
    <cellStyle name="Comma 2 4 2 3 3 4" xfId="47777"/>
    <cellStyle name="Comma 2 4 2 3 3 5" xfId="50793"/>
    <cellStyle name="Comma 2 4 2 3 4" xfId="11396"/>
    <cellStyle name="Comma 2 4 2 3 4 2" xfId="18938"/>
    <cellStyle name="Comma 2 4 2 3 4 3" xfId="43966"/>
    <cellStyle name="Comma 2 4 2 3 4 4" xfId="48254"/>
    <cellStyle name="Comma 2 4 2 3 4 5" xfId="51270"/>
    <cellStyle name="Comma 2 4 2 3 5" xfId="11883"/>
    <cellStyle name="Comma 2 4 2 3 5 2" xfId="19415"/>
    <cellStyle name="Comma 2 4 2 3 5 3" xfId="44651"/>
    <cellStyle name="Comma 2 4 2 3 5 4" xfId="48731"/>
    <cellStyle name="Comma 2 4 2 3 5 5" xfId="51747"/>
    <cellStyle name="Comma 2 4 2 3 6" xfId="8848"/>
    <cellStyle name="Comma 2 4 2 3 6 2" xfId="43052"/>
    <cellStyle name="Comma 2 4 2 3 6 3" xfId="47300"/>
    <cellStyle name="Comma 2 4 2 3 6 4" xfId="50316"/>
    <cellStyle name="Comma 2 4 2 3 7" xfId="42324"/>
    <cellStyle name="Comma 2 4 2 3 8" xfId="46194"/>
    <cellStyle name="Comma 2 4 2 3 9" xfId="49210"/>
    <cellStyle name="Comma 2 4 2 4" xfId="6284"/>
    <cellStyle name="Comma 2 4 2 4 2" xfId="6604"/>
    <cellStyle name="Comma 2 4 2 4 2 2" xfId="11176"/>
    <cellStyle name="Comma 2 4 2 4 2 2 2" xfId="18726"/>
    <cellStyle name="Comma 2 4 2 4 2 2 3" xfId="44838"/>
    <cellStyle name="Comma 2 4 2 4 2 2 4" xfId="48042"/>
    <cellStyle name="Comma 2 4 2 4 2 2 5" xfId="51058"/>
    <cellStyle name="Comma 2 4 2 4 2 3" xfId="11661"/>
    <cellStyle name="Comma 2 4 2 4 2 3 2" xfId="19203"/>
    <cellStyle name="Comma 2 4 2 4 2 3 3" xfId="20723"/>
    <cellStyle name="Comma 2 4 2 4 2 3 4" xfId="48519"/>
    <cellStyle name="Comma 2 4 2 4 2 3 5" xfId="51535"/>
    <cellStyle name="Comma 2 4 2 4 2 4" xfId="12148"/>
    <cellStyle name="Comma 2 4 2 4 2 4 2" xfId="19680"/>
    <cellStyle name="Comma 2 4 2 4 2 4 3" xfId="21172"/>
    <cellStyle name="Comma 2 4 2 4 2 4 4" xfId="48996"/>
    <cellStyle name="Comma 2 4 2 4 2 4 5" xfId="52012"/>
    <cellStyle name="Comma 2 4 2 4 2 5" xfId="9237"/>
    <cellStyle name="Comma 2 4 2 4 2 5 2" xfId="29969"/>
    <cellStyle name="Comma 2 4 2 4 2 5 3" xfId="47565"/>
    <cellStyle name="Comma 2 4 2 4 2 5 4" xfId="50581"/>
    <cellStyle name="Comma 2 4 2 4 2 6" xfId="42413"/>
    <cellStyle name="Comma 2 4 2 4 2 7" xfId="46459"/>
    <cellStyle name="Comma 2 4 2 4 2 8" xfId="49475"/>
    <cellStyle name="Comma 2 4 2 4 3" xfId="10964"/>
    <cellStyle name="Comma 2 4 2 4 3 2" xfId="18514"/>
    <cellStyle name="Comma 2 4 2 4 3 3" xfId="43329"/>
    <cellStyle name="Comma 2 4 2 4 3 4" xfId="47830"/>
    <cellStyle name="Comma 2 4 2 4 3 5" xfId="50846"/>
    <cellStyle name="Comma 2 4 2 4 4" xfId="11449"/>
    <cellStyle name="Comma 2 4 2 4 4 2" xfId="18991"/>
    <cellStyle name="Comma 2 4 2 4 4 3" xfId="21574"/>
    <cellStyle name="Comma 2 4 2 4 4 4" xfId="48307"/>
    <cellStyle name="Comma 2 4 2 4 4 5" xfId="51323"/>
    <cellStyle name="Comma 2 4 2 4 5" xfId="11936"/>
    <cellStyle name="Comma 2 4 2 4 5 2" xfId="19468"/>
    <cellStyle name="Comma 2 4 2 4 5 3" xfId="43229"/>
    <cellStyle name="Comma 2 4 2 4 5 4" xfId="48784"/>
    <cellStyle name="Comma 2 4 2 4 5 5" xfId="51800"/>
    <cellStyle name="Comma 2 4 2 4 6" xfId="8924"/>
    <cellStyle name="Comma 2 4 2 4 6 2" xfId="43900"/>
    <cellStyle name="Comma 2 4 2 4 6 3" xfId="47353"/>
    <cellStyle name="Comma 2 4 2 4 6 4" xfId="50369"/>
    <cellStyle name="Comma 2 4 2 4 7" xfId="44260"/>
    <cellStyle name="Comma 2 4 2 4 8" xfId="46247"/>
    <cellStyle name="Comma 2 4 2 4 9" xfId="49263"/>
    <cellStyle name="Comma 2 4 2 5" xfId="6364"/>
    <cellStyle name="Comma 2 4 2 5 2" xfId="11017"/>
    <cellStyle name="Comma 2 4 2 5 2 2" xfId="18567"/>
    <cellStyle name="Comma 2 4 2 5 2 3" xfId="44057"/>
    <cellStyle name="Comma 2 4 2 5 2 4" xfId="47883"/>
    <cellStyle name="Comma 2 4 2 5 2 5" xfId="50899"/>
    <cellStyle name="Comma 2 4 2 5 3" xfId="11502"/>
    <cellStyle name="Comma 2 4 2 5 3 2" xfId="19044"/>
    <cellStyle name="Comma 2 4 2 5 3 3" xfId="44832"/>
    <cellStyle name="Comma 2 4 2 5 3 4" xfId="48360"/>
    <cellStyle name="Comma 2 4 2 5 3 5" xfId="51376"/>
    <cellStyle name="Comma 2 4 2 5 4" xfId="11989"/>
    <cellStyle name="Comma 2 4 2 5 4 2" xfId="19521"/>
    <cellStyle name="Comma 2 4 2 5 4 3" xfId="20930"/>
    <cellStyle name="Comma 2 4 2 5 4 4" xfId="48837"/>
    <cellStyle name="Comma 2 4 2 5 4 5" xfId="51853"/>
    <cellStyle name="Comma 2 4 2 5 5" xfId="9003"/>
    <cellStyle name="Comma 2 4 2 5 5 2" xfId="42629"/>
    <cellStyle name="Comma 2 4 2 5 5 3" xfId="47406"/>
    <cellStyle name="Comma 2 4 2 5 5 4" xfId="50422"/>
    <cellStyle name="Comma 2 4 2 5 6" xfId="42358"/>
    <cellStyle name="Comma 2 4 2 5 7" xfId="46300"/>
    <cellStyle name="Comma 2 4 2 5 8" xfId="49316"/>
    <cellStyle name="Comma 2 4 2 6" xfId="6684"/>
    <cellStyle name="Comma 2 4 2 6 2" xfId="11229"/>
    <cellStyle name="Comma 2 4 2 6 2 2" xfId="18779"/>
    <cellStyle name="Comma 2 4 2 6 2 3" xfId="44726"/>
    <cellStyle name="Comma 2 4 2 6 2 4" xfId="48095"/>
    <cellStyle name="Comma 2 4 2 6 2 5" xfId="51111"/>
    <cellStyle name="Comma 2 4 2 6 3" xfId="11714"/>
    <cellStyle name="Comma 2 4 2 6 3 2" xfId="19256"/>
    <cellStyle name="Comma 2 4 2 6 3 3" xfId="43204"/>
    <cellStyle name="Comma 2 4 2 6 3 4" xfId="48572"/>
    <cellStyle name="Comma 2 4 2 6 3 5" xfId="51588"/>
    <cellStyle name="Comma 2 4 2 6 4" xfId="12202"/>
    <cellStyle name="Comma 2 4 2 6 4 2" xfId="19733"/>
    <cellStyle name="Comma 2 4 2 6 4 3" xfId="43420"/>
    <cellStyle name="Comma 2 4 2 6 4 4" xfId="49049"/>
    <cellStyle name="Comma 2 4 2 6 4 5" xfId="52065"/>
    <cellStyle name="Comma 2 4 2 6 5" xfId="9317"/>
    <cellStyle name="Comma 2 4 2 6 5 2" xfId="43757"/>
    <cellStyle name="Comma 2 4 2 6 5 3" xfId="47618"/>
    <cellStyle name="Comma 2 4 2 6 5 4" xfId="50634"/>
    <cellStyle name="Comma 2 4 2 6 6" xfId="44659"/>
    <cellStyle name="Comma 2 4 2 6 7" xfId="46512"/>
    <cellStyle name="Comma 2 4 2 6 8" xfId="49528"/>
    <cellStyle name="Comma 2 4 2 7" xfId="7398"/>
    <cellStyle name="Comma 2 4 2 8" xfId="10805"/>
    <cellStyle name="Comma 2 4 2 8 2" xfId="18355"/>
    <cellStyle name="Comma 2 4 2 8 3" xfId="43460"/>
    <cellStyle name="Comma 2 4 2 8 4" xfId="47671"/>
    <cellStyle name="Comma 2 4 2 8 5" xfId="50687"/>
    <cellStyle name="Comma 2 4 2 9" xfId="11289"/>
    <cellStyle name="Comma 2 4 2 9 2" xfId="18832"/>
    <cellStyle name="Comma 2 4 2 9 3" xfId="28611"/>
    <cellStyle name="Comma 2 4 2 9 4" xfId="48148"/>
    <cellStyle name="Comma 2 4 2 9 5" xfId="51164"/>
    <cellStyle name="Comma 2 4 3" xfId="7488"/>
    <cellStyle name="Comma 2 4 3 2" xfId="17991"/>
    <cellStyle name="Comma 2 4 3 3" xfId="20007"/>
    <cellStyle name="Comma 2 4 3 4" xfId="46985"/>
    <cellStyle name="Comma 2 4 3 5" xfId="50001"/>
    <cellStyle name="Comma 2 4 4" xfId="7390"/>
    <cellStyle name="Comma 2 4 5" xfId="14050"/>
    <cellStyle name="Comma 2 4 5 2" xfId="17558"/>
    <cellStyle name="Comma 2 4 6" xfId="15783"/>
    <cellStyle name="Comma 2 4 7" xfId="20005"/>
    <cellStyle name="Comma 2 4 8" xfId="44896"/>
    <cellStyle name="Comma 2 4 9" xfId="45806"/>
    <cellStyle name="Comma 2 5" xfId="1669"/>
    <cellStyle name="Comma 2 5 10" xfId="20008"/>
    <cellStyle name="Comma 2 5 11" xfId="2083"/>
    <cellStyle name="Comma 2 5 2" xfId="2080"/>
    <cellStyle name="Comma 2 5 2 2" xfId="13944"/>
    <cellStyle name="Comma 2 5 2 2 2" xfId="20010"/>
    <cellStyle name="Comma 2 5 2 2 3" xfId="44898"/>
    <cellStyle name="Comma 2 5 2 2 4" xfId="45808"/>
    <cellStyle name="Comma 2 5 2 3" xfId="15785"/>
    <cellStyle name="Comma 2 5 2 3 2" xfId="34346"/>
    <cellStyle name="Comma 2 5 2 3 3" xfId="39648"/>
    <cellStyle name="Comma 2 5 2 3 4" xfId="28972"/>
    <cellStyle name="Comma 2 5 2 4" xfId="31881"/>
    <cellStyle name="Comma 2 5 2 5" xfId="36997"/>
    <cellStyle name="Comma 2 5 2 6" xfId="20009"/>
    <cellStyle name="Comma 2 5 2 7" xfId="12244"/>
    <cellStyle name="Comma 2 5 3" xfId="8740"/>
    <cellStyle name="Comma 2 5 3 2" xfId="20011"/>
    <cellStyle name="Comma 2 5 3 3" xfId="44899"/>
    <cellStyle name="Comma 2 5 3 4" xfId="45809"/>
    <cellStyle name="Comma 2 5 4" xfId="8443"/>
    <cellStyle name="Comma 2 5 4 2" xfId="18209"/>
    <cellStyle name="Comma 2 5 4 2 2" xfId="34347"/>
    <cellStyle name="Comma 2 5 4 2 3" xfId="39649"/>
    <cellStyle name="Comma 2 5 4 2 4" xfId="28973"/>
    <cellStyle name="Comma 2 5 4 3" xfId="31882"/>
    <cellStyle name="Comma 2 5 4 4" xfId="36998"/>
    <cellStyle name="Comma 2 5 4 5" xfId="20012"/>
    <cellStyle name="Comma 2 5 4 6" xfId="44665"/>
    <cellStyle name="Comma 2 5 4 7" xfId="47215"/>
    <cellStyle name="Comma 2 5 4 8" xfId="50231"/>
    <cellStyle name="Comma 2 5 5" xfId="7489"/>
    <cellStyle name="Comma 2 5 5 2" xfId="17992"/>
    <cellStyle name="Comma 2 5 5 2 2" xfId="34348"/>
    <cellStyle name="Comma 2 5 5 2 3" xfId="39650"/>
    <cellStyle name="Comma 2 5 5 2 4" xfId="28974"/>
    <cellStyle name="Comma 2 5 5 3" xfId="31883"/>
    <cellStyle name="Comma 2 5 5 4" xfId="36999"/>
    <cellStyle name="Comma 2 5 5 5" xfId="20013"/>
    <cellStyle name="Comma 2 5 5 6" xfId="42562"/>
    <cellStyle name="Comma 2 5 5 7" xfId="44900"/>
    <cellStyle name="Comma 2 5 5 8" xfId="46986"/>
    <cellStyle name="Comma 2 5 5 9" xfId="50002"/>
    <cellStyle name="Comma 2 5 6" xfId="15784"/>
    <cellStyle name="Comma 2 5 6 2" xfId="28975"/>
    <cellStyle name="Comma 2 5 6 2 2" xfId="34349"/>
    <cellStyle name="Comma 2 5 6 2 3" xfId="39651"/>
    <cellStyle name="Comma 2 5 6 3" xfId="31884"/>
    <cellStyle name="Comma 2 5 6 4" xfId="37000"/>
    <cellStyle name="Comma 2 5 6 5" xfId="20014"/>
    <cellStyle name="Comma 2 5 6 6" xfId="44901"/>
    <cellStyle name="Comma 2 5 7" xfId="28971"/>
    <cellStyle name="Comma 2 5 7 2" xfId="34345"/>
    <cellStyle name="Comma 2 5 7 3" xfId="39647"/>
    <cellStyle name="Comma 2 5 8" xfId="31880"/>
    <cellStyle name="Comma 2 5 9" xfId="36996"/>
    <cellStyle name="Comma 2 6" xfId="2079"/>
    <cellStyle name="Comma 2 6 2" xfId="4197"/>
    <cellStyle name="Comma 2 6 2 2" xfId="14358"/>
    <cellStyle name="Comma 2 6 2 2 2" xfId="34351"/>
    <cellStyle name="Comma 2 6 2 2 3" xfId="39653"/>
    <cellStyle name="Comma 2 6 2 3" xfId="15787"/>
    <cellStyle name="Comma 2 6 2 3 2" xfId="31886"/>
    <cellStyle name="Comma 2 6 2 4" xfId="37002"/>
    <cellStyle name="Comma 2 6 2 5" xfId="12246"/>
    <cellStyle name="Comma 2 6 3" xfId="13943"/>
    <cellStyle name="Comma 2 6 3 2" xfId="28977"/>
    <cellStyle name="Comma 2 6 3 2 2" xfId="34352"/>
    <cellStyle name="Comma 2 6 3 2 3" xfId="39654"/>
    <cellStyle name="Comma 2 6 3 3" xfId="31887"/>
    <cellStyle name="Comma 2 6 3 4" xfId="37003"/>
    <cellStyle name="Comma 2 6 4" xfId="15786"/>
    <cellStyle name="Comma 2 6 4 2" xfId="34350"/>
    <cellStyle name="Comma 2 6 4 3" xfId="39652"/>
    <cellStyle name="Comma 2 6 4 4" xfId="28976"/>
    <cellStyle name="Comma 2 6 5" xfId="31885"/>
    <cellStyle name="Comma 2 6 6" xfId="37001"/>
    <cellStyle name="Comma 2 6 7" xfId="20015"/>
    <cellStyle name="Comma 2 6 8" xfId="12245"/>
    <cellStyle name="Comma 2 7" xfId="3953"/>
    <cellStyle name="Comma 2 7 2" xfId="8693"/>
    <cellStyle name="Comma 2 7 2 2" xfId="31350"/>
    <cellStyle name="Comma 2 7 2 2 2" xfId="36511"/>
    <cellStyle name="Comma 2 7 2 2 3" xfId="41813"/>
    <cellStyle name="Comma 2 7 2 3" xfId="33860"/>
    <cellStyle name="Comma 2 7 2 4" xfId="39162"/>
    <cellStyle name="Comma 2 7 3" xfId="7482"/>
    <cellStyle name="Comma 2 7 3 2" xfId="17985"/>
    <cellStyle name="Comma 2 7 3 2 2" xfId="34353"/>
    <cellStyle name="Comma 2 7 3 3" xfId="39655"/>
    <cellStyle name="Comma 2 7 3 4" xfId="28978"/>
    <cellStyle name="Comma 2 7 3 5" xfId="42560"/>
    <cellStyle name="Comma 2 7 3 6" xfId="46979"/>
    <cellStyle name="Comma 2 7 3 7" xfId="49995"/>
    <cellStyle name="Comma 2 7 4" xfId="15788"/>
    <cellStyle name="Comma 2 7 4 2" xfId="31888"/>
    <cellStyle name="Comma 2 7 5" xfId="37004"/>
    <cellStyle name="Comma 2 7 6" xfId="20016"/>
    <cellStyle name="Comma 2 8" xfId="8000"/>
    <cellStyle name="Comma 2 8 2" xfId="8741"/>
    <cellStyle name="Comma 2 8 3" xfId="14606"/>
    <cellStyle name="Comma 2 8 4" xfId="20017"/>
    <cellStyle name="Comma 2 8 5" xfId="44902"/>
    <cellStyle name="Comma 2 8 6" xfId="45810"/>
    <cellStyle name="Comma 2 8 7" xfId="13305"/>
    <cellStyle name="Comma 2 9" xfId="7443"/>
    <cellStyle name="Comma 2 9 2" xfId="20018"/>
    <cellStyle name="Comma 2 9 3" xfId="44903"/>
    <cellStyle name="Comma 2 9 4" xfId="45811"/>
    <cellStyle name="Comma 2 9 5" xfId="14348"/>
    <cellStyle name="Comma 3" xfId="37"/>
    <cellStyle name="Comma 3 10" xfId="20019"/>
    <cellStyle name="Comma 3 11" xfId="44904"/>
    <cellStyle name="Comma 3 12" xfId="45812"/>
    <cellStyle name="Comma 3 13" xfId="1680"/>
    <cellStyle name="Comma 3 2" xfId="1670"/>
    <cellStyle name="Comma 3 2 10" xfId="45813"/>
    <cellStyle name="Comma 3 2 11" xfId="2088"/>
    <cellStyle name="Comma 3 2 2" xfId="2078"/>
    <cellStyle name="Comma 3 2 2 10" xfId="11758"/>
    <cellStyle name="Comma 3 2 2 10 2" xfId="19296"/>
    <cellStyle name="Comma 3 2 2 10 3" xfId="43208"/>
    <cellStyle name="Comma 3 2 2 10 4" xfId="48612"/>
    <cellStyle name="Comma 3 2 2 10 5" xfId="51628"/>
    <cellStyle name="Comma 3 2 2 11" xfId="7492"/>
    <cellStyle name="Comma 3 2 2 11 2" xfId="17994"/>
    <cellStyle name="Comma 3 2 2 11 3" xfId="43012"/>
    <cellStyle name="Comma 3 2 2 11 4" xfId="46989"/>
    <cellStyle name="Comma 3 2 2 11 5" xfId="50005"/>
    <cellStyle name="Comma 3 2 2 12" xfId="15791"/>
    <cellStyle name="Comma 3 2 2 13" xfId="20021"/>
    <cellStyle name="Comma 3 2 2 14" xfId="44906"/>
    <cellStyle name="Comma 3 2 2 15" xfId="45814"/>
    <cellStyle name="Comma 3 2 2 16" xfId="46075"/>
    <cellStyle name="Comma 3 2 2 17" xfId="49090"/>
    <cellStyle name="Comma 3 2 2 2" xfId="4861"/>
    <cellStyle name="Comma 3 2 2 2 10" xfId="8502"/>
    <cellStyle name="Comma 3 2 2 2 10 2" xfId="43650"/>
    <cellStyle name="Comma 3 2 2 2 10 3" xfId="47228"/>
    <cellStyle name="Comma 3 2 2 2 10 4" xfId="50244"/>
    <cellStyle name="Comma 3 2 2 2 11" xfId="20022"/>
    <cellStyle name="Comma 3 2 2 2 12" xfId="44907"/>
    <cellStyle name="Comma 3 2 2 2 13" xfId="45815"/>
    <cellStyle name="Comma 3 2 2 2 14" xfId="46089"/>
    <cellStyle name="Comma 3 2 2 2 15" xfId="49104"/>
    <cellStyle name="Comma 3 2 2 2 2" xfId="6125"/>
    <cellStyle name="Comma 3 2 2 2 2 2" xfId="6445"/>
    <cellStyle name="Comma 3 2 2 2 2 2 2" xfId="11071"/>
    <cellStyle name="Comma 3 2 2 2 2 2 2 2" xfId="18621"/>
    <cellStyle name="Comma 3 2 2 2 2 2 2 3" xfId="28832"/>
    <cellStyle name="Comma 3 2 2 2 2 2 2 4" xfId="47937"/>
    <cellStyle name="Comma 3 2 2 2 2 2 2 5" xfId="50953"/>
    <cellStyle name="Comma 3 2 2 2 2 2 3" xfId="11556"/>
    <cellStyle name="Comma 3 2 2 2 2 2 3 2" xfId="19098"/>
    <cellStyle name="Comma 3 2 2 2 2 2 3 3" xfId="44586"/>
    <cellStyle name="Comma 3 2 2 2 2 2 3 4" xfId="48414"/>
    <cellStyle name="Comma 3 2 2 2 2 2 3 5" xfId="51430"/>
    <cellStyle name="Comma 3 2 2 2 2 2 4" xfId="12043"/>
    <cellStyle name="Comma 3 2 2 2 2 2 4 2" xfId="19575"/>
    <cellStyle name="Comma 3 2 2 2 2 2 4 3" xfId="44418"/>
    <cellStyle name="Comma 3 2 2 2 2 2 4 4" xfId="48891"/>
    <cellStyle name="Comma 3 2 2 2 2 2 4 5" xfId="51907"/>
    <cellStyle name="Comma 3 2 2 2 2 2 5" xfId="9079"/>
    <cellStyle name="Comma 3 2 2 2 2 2 5 2" xfId="43077"/>
    <cellStyle name="Comma 3 2 2 2 2 2 5 3" xfId="47460"/>
    <cellStyle name="Comma 3 2 2 2 2 2 5 4" xfId="50476"/>
    <cellStyle name="Comma 3 2 2 2 2 2 6" xfId="43866"/>
    <cellStyle name="Comma 3 2 2 2 2 2 7" xfId="46354"/>
    <cellStyle name="Comma 3 2 2 2 2 2 8" xfId="49370"/>
    <cellStyle name="Comma 3 2 2 2 2 3" xfId="10859"/>
    <cellStyle name="Comma 3 2 2 2 2 3 2" xfId="18409"/>
    <cellStyle name="Comma 3 2 2 2 2 3 3" xfId="43119"/>
    <cellStyle name="Comma 3 2 2 2 2 3 4" xfId="47725"/>
    <cellStyle name="Comma 3 2 2 2 2 3 5" xfId="50741"/>
    <cellStyle name="Comma 3 2 2 2 2 4" xfId="11343"/>
    <cellStyle name="Comma 3 2 2 2 2 4 2" xfId="18886"/>
    <cellStyle name="Comma 3 2 2 2 2 4 3" xfId="21575"/>
    <cellStyle name="Comma 3 2 2 2 2 4 4" xfId="48202"/>
    <cellStyle name="Comma 3 2 2 2 2 4 5" xfId="51218"/>
    <cellStyle name="Comma 3 2 2 2 2 5" xfId="11830"/>
    <cellStyle name="Comma 3 2 2 2 2 5 2" xfId="19363"/>
    <cellStyle name="Comma 3 2 2 2 2 5 3" xfId="43418"/>
    <cellStyle name="Comma 3 2 2 2 2 5 4" xfId="48679"/>
    <cellStyle name="Comma 3 2 2 2 2 5 5" xfId="51695"/>
    <cellStyle name="Comma 3 2 2 2 2 6" xfId="8778"/>
    <cellStyle name="Comma 3 2 2 2 2 6 2" xfId="42595"/>
    <cellStyle name="Comma 3 2 2 2 2 6 3" xfId="47248"/>
    <cellStyle name="Comma 3 2 2 2 2 6 4" xfId="50264"/>
    <cellStyle name="Comma 3 2 2 2 2 7" xfId="44150"/>
    <cellStyle name="Comma 3 2 2 2 2 8" xfId="46142"/>
    <cellStyle name="Comma 3 2 2 2 2 9" xfId="49158"/>
    <cellStyle name="Comma 3 2 2 2 3" xfId="6205"/>
    <cellStyle name="Comma 3 2 2 2 3 2" xfId="6525"/>
    <cellStyle name="Comma 3 2 2 2 3 2 2" xfId="11124"/>
    <cellStyle name="Comma 3 2 2 2 3 2 2 2" xfId="18674"/>
    <cellStyle name="Comma 3 2 2 2 3 2 2 3" xfId="42724"/>
    <cellStyle name="Comma 3 2 2 2 3 2 2 4" xfId="47990"/>
    <cellStyle name="Comma 3 2 2 2 3 2 2 5" xfId="51006"/>
    <cellStyle name="Comma 3 2 2 2 3 2 3" xfId="11609"/>
    <cellStyle name="Comma 3 2 2 2 3 2 3 2" xfId="19151"/>
    <cellStyle name="Comma 3 2 2 2 3 2 3 3" xfId="43777"/>
    <cellStyle name="Comma 3 2 2 2 3 2 3 4" xfId="48467"/>
    <cellStyle name="Comma 3 2 2 2 3 2 3 5" xfId="51483"/>
    <cellStyle name="Comma 3 2 2 2 3 2 4" xfId="12096"/>
    <cellStyle name="Comma 3 2 2 2 3 2 4 2" xfId="19628"/>
    <cellStyle name="Comma 3 2 2 2 3 2 4 3" xfId="42871"/>
    <cellStyle name="Comma 3 2 2 2 3 2 4 4" xfId="48944"/>
    <cellStyle name="Comma 3 2 2 2 3 2 4 5" xfId="51960"/>
    <cellStyle name="Comma 3 2 2 2 3 2 5" xfId="9158"/>
    <cellStyle name="Comma 3 2 2 2 3 2 5 2" xfId="21327"/>
    <cellStyle name="Comma 3 2 2 2 3 2 5 3" xfId="47513"/>
    <cellStyle name="Comma 3 2 2 2 3 2 5 4" xfId="50529"/>
    <cellStyle name="Comma 3 2 2 2 3 2 6" xfId="42394"/>
    <cellStyle name="Comma 3 2 2 2 3 2 7" xfId="46407"/>
    <cellStyle name="Comma 3 2 2 2 3 2 8" xfId="49423"/>
    <cellStyle name="Comma 3 2 2 2 3 3" xfId="10912"/>
    <cellStyle name="Comma 3 2 2 2 3 3 2" xfId="18462"/>
    <cellStyle name="Comma 3 2 2 2 3 3 3" xfId="20596"/>
    <cellStyle name="Comma 3 2 2 2 3 3 4" xfId="47778"/>
    <cellStyle name="Comma 3 2 2 2 3 3 5" xfId="50794"/>
    <cellStyle name="Comma 3 2 2 2 3 4" xfId="11397"/>
    <cellStyle name="Comma 3 2 2 2 3 4 2" xfId="18939"/>
    <cellStyle name="Comma 3 2 2 2 3 4 3" xfId="43919"/>
    <cellStyle name="Comma 3 2 2 2 3 4 4" xfId="48255"/>
    <cellStyle name="Comma 3 2 2 2 3 4 5" xfId="51271"/>
    <cellStyle name="Comma 3 2 2 2 3 5" xfId="11884"/>
    <cellStyle name="Comma 3 2 2 2 3 5 2" xfId="19416"/>
    <cellStyle name="Comma 3 2 2 2 3 5 3" xfId="44229"/>
    <cellStyle name="Comma 3 2 2 2 3 5 4" xfId="48732"/>
    <cellStyle name="Comma 3 2 2 2 3 5 5" xfId="51748"/>
    <cellStyle name="Comma 3 2 2 2 3 6" xfId="8849"/>
    <cellStyle name="Comma 3 2 2 2 3 6 2" xfId="44332"/>
    <cellStyle name="Comma 3 2 2 2 3 6 3" xfId="47301"/>
    <cellStyle name="Comma 3 2 2 2 3 6 4" xfId="50317"/>
    <cellStyle name="Comma 3 2 2 2 3 7" xfId="42325"/>
    <cellStyle name="Comma 3 2 2 2 3 8" xfId="46195"/>
    <cellStyle name="Comma 3 2 2 2 3 9" xfId="49211"/>
    <cellStyle name="Comma 3 2 2 2 4" xfId="6285"/>
    <cellStyle name="Comma 3 2 2 2 4 2" xfId="6605"/>
    <cellStyle name="Comma 3 2 2 2 4 2 2" xfId="11177"/>
    <cellStyle name="Comma 3 2 2 2 4 2 2 2" xfId="18727"/>
    <cellStyle name="Comma 3 2 2 2 4 2 2 3" xfId="42966"/>
    <cellStyle name="Comma 3 2 2 2 4 2 2 4" xfId="48043"/>
    <cellStyle name="Comma 3 2 2 2 4 2 2 5" xfId="51059"/>
    <cellStyle name="Comma 3 2 2 2 4 2 3" xfId="11662"/>
    <cellStyle name="Comma 3 2 2 2 4 2 3 2" xfId="19204"/>
    <cellStyle name="Comma 3 2 2 2 4 2 3 3" xfId="43196"/>
    <cellStyle name="Comma 3 2 2 2 4 2 3 4" xfId="48520"/>
    <cellStyle name="Comma 3 2 2 2 4 2 3 5" xfId="51536"/>
    <cellStyle name="Comma 3 2 2 2 4 2 4" xfId="12149"/>
    <cellStyle name="Comma 3 2 2 2 4 2 4 2" xfId="19681"/>
    <cellStyle name="Comma 3 2 2 2 4 2 4 3" xfId="44135"/>
    <cellStyle name="Comma 3 2 2 2 4 2 4 4" xfId="48997"/>
    <cellStyle name="Comma 3 2 2 2 4 2 4 5" xfId="52013"/>
    <cellStyle name="Comma 3 2 2 2 4 2 5" xfId="9238"/>
    <cellStyle name="Comma 3 2 2 2 4 2 5 2" xfId="44489"/>
    <cellStyle name="Comma 3 2 2 2 4 2 5 3" xfId="47566"/>
    <cellStyle name="Comma 3 2 2 2 4 2 5 4" xfId="50582"/>
    <cellStyle name="Comma 3 2 2 2 4 2 6" xfId="44446"/>
    <cellStyle name="Comma 3 2 2 2 4 2 7" xfId="46460"/>
    <cellStyle name="Comma 3 2 2 2 4 2 8" xfId="49476"/>
    <cellStyle name="Comma 3 2 2 2 4 3" xfId="10965"/>
    <cellStyle name="Comma 3 2 2 2 4 3 2" xfId="18515"/>
    <cellStyle name="Comma 3 2 2 2 4 3 3" xfId="42964"/>
    <cellStyle name="Comma 3 2 2 2 4 3 4" xfId="47831"/>
    <cellStyle name="Comma 3 2 2 2 4 3 5" xfId="50847"/>
    <cellStyle name="Comma 3 2 2 2 4 4" xfId="11450"/>
    <cellStyle name="Comma 3 2 2 2 4 4 2" xfId="18992"/>
    <cellStyle name="Comma 3 2 2 2 4 4 3" xfId="44381"/>
    <cellStyle name="Comma 3 2 2 2 4 4 4" xfId="48308"/>
    <cellStyle name="Comma 3 2 2 2 4 4 5" xfId="51324"/>
    <cellStyle name="Comma 3 2 2 2 4 5" xfId="11937"/>
    <cellStyle name="Comma 3 2 2 2 4 5 2" xfId="19469"/>
    <cellStyle name="Comma 3 2 2 2 4 5 3" xfId="44652"/>
    <cellStyle name="Comma 3 2 2 2 4 5 4" xfId="48785"/>
    <cellStyle name="Comma 3 2 2 2 4 5 5" xfId="51801"/>
    <cellStyle name="Comma 3 2 2 2 4 6" xfId="8925"/>
    <cellStyle name="Comma 3 2 2 2 4 6 2" xfId="43377"/>
    <cellStyle name="Comma 3 2 2 2 4 6 3" xfId="47354"/>
    <cellStyle name="Comma 3 2 2 2 4 6 4" xfId="50370"/>
    <cellStyle name="Comma 3 2 2 2 4 7" xfId="44281"/>
    <cellStyle name="Comma 3 2 2 2 4 8" xfId="46248"/>
    <cellStyle name="Comma 3 2 2 2 4 9" xfId="49264"/>
    <cellStyle name="Comma 3 2 2 2 5" xfId="6365"/>
    <cellStyle name="Comma 3 2 2 2 5 2" xfId="11018"/>
    <cellStyle name="Comma 3 2 2 2 5 2 2" xfId="18568"/>
    <cellStyle name="Comma 3 2 2 2 5 2 3" xfId="43617"/>
    <cellStyle name="Comma 3 2 2 2 5 2 4" xfId="47884"/>
    <cellStyle name="Comma 3 2 2 2 5 2 5" xfId="50900"/>
    <cellStyle name="Comma 3 2 2 2 5 3" xfId="11503"/>
    <cellStyle name="Comma 3 2 2 2 5 3 2" xfId="19045"/>
    <cellStyle name="Comma 3 2 2 2 5 3 3" xfId="43853"/>
    <cellStyle name="Comma 3 2 2 2 5 3 4" xfId="48361"/>
    <cellStyle name="Comma 3 2 2 2 5 3 5" xfId="51377"/>
    <cellStyle name="Comma 3 2 2 2 5 4" xfId="11990"/>
    <cellStyle name="Comma 3 2 2 2 5 4 2" xfId="19522"/>
    <cellStyle name="Comma 3 2 2 2 5 4 3" xfId="43931"/>
    <cellStyle name="Comma 3 2 2 2 5 4 4" xfId="48838"/>
    <cellStyle name="Comma 3 2 2 2 5 4 5" xfId="51854"/>
    <cellStyle name="Comma 3 2 2 2 5 5" xfId="9004"/>
    <cellStyle name="Comma 3 2 2 2 5 5 2" xfId="21341"/>
    <cellStyle name="Comma 3 2 2 2 5 5 3" xfId="47407"/>
    <cellStyle name="Comma 3 2 2 2 5 5 4" xfId="50423"/>
    <cellStyle name="Comma 3 2 2 2 5 6" xfId="44285"/>
    <cellStyle name="Comma 3 2 2 2 5 7" xfId="46301"/>
    <cellStyle name="Comma 3 2 2 2 5 8" xfId="49317"/>
    <cellStyle name="Comma 3 2 2 2 6" xfId="6685"/>
    <cellStyle name="Comma 3 2 2 2 6 2" xfId="11230"/>
    <cellStyle name="Comma 3 2 2 2 6 2 2" xfId="18780"/>
    <cellStyle name="Comma 3 2 2 2 6 2 3" xfId="43656"/>
    <cellStyle name="Comma 3 2 2 2 6 2 4" xfId="48096"/>
    <cellStyle name="Comma 3 2 2 2 6 2 5" xfId="51112"/>
    <cellStyle name="Comma 3 2 2 2 6 3" xfId="11715"/>
    <cellStyle name="Comma 3 2 2 2 6 3 2" xfId="19257"/>
    <cellStyle name="Comma 3 2 2 2 6 3 3" xfId="44360"/>
    <cellStyle name="Comma 3 2 2 2 6 3 4" xfId="48573"/>
    <cellStyle name="Comma 3 2 2 2 6 3 5" xfId="51589"/>
    <cellStyle name="Comma 3 2 2 2 6 4" xfId="12203"/>
    <cellStyle name="Comma 3 2 2 2 6 4 2" xfId="19734"/>
    <cellStyle name="Comma 3 2 2 2 6 4 3" xfId="44136"/>
    <cellStyle name="Comma 3 2 2 2 6 4 4" xfId="49050"/>
    <cellStyle name="Comma 3 2 2 2 6 4 5" xfId="52066"/>
    <cellStyle name="Comma 3 2 2 2 6 5" xfId="9318"/>
    <cellStyle name="Comma 3 2 2 2 6 5 2" xfId="43701"/>
    <cellStyle name="Comma 3 2 2 2 6 5 3" xfId="47619"/>
    <cellStyle name="Comma 3 2 2 2 6 5 4" xfId="50635"/>
    <cellStyle name="Comma 3 2 2 2 6 6" xfId="42915"/>
    <cellStyle name="Comma 3 2 2 2 6 7" xfId="46513"/>
    <cellStyle name="Comma 3 2 2 2 6 8" xfId="49529"/>
    <cellStyle name="Comma 3 2 2 2 7" xfId="10806"/>
    <cellStyle name="Comma 3 2 2 2 7 2" xfId="18356"/>
    <cellStyle name="Comma 3 2 2 2 7 3" xfId="29310"/>
    <cellStyle name="Comma 3 2 2 2 7 4" xfId="47672"/>
    <cellStyle name="Comma 3 2 2 2 7 5" xfId="50688"/>
    <cellStyle name="Comma 3 2 2 2 8" xfId="11290"/>
    <cellStyle name="Comma 3 2 2 2 8 2" xfId="18833"/>
    <cellStyle name="Comma 3 2 2 2 8 3" xfId="28798"/>
    <cellStyle name="Comma 3 2 2 2 8 4" xfId="48149"/>
    <cellStyle name="Comma 3 2 2 2 8 5" xfId="51165"/>
    <cellStyle name="Comma 3 2 2 2 9" xfId="11777"/>
    <cellStyle name="Comma 3 2 2 2 9 2" xfId="19310"/>
    <cellStyle name="Comma 3 2 2 2 9 3" xfId="44431"/>
    <cellStyle name="Comma 3 2 2 2 9 4" xfId="48626"/>
    <cellStyle name="Comma 3 2 2 2 9 5" xfId="51642"/>
    <cellStyle name="Comma 3 2 2 3" xfId="5695"/>
    <cellStyle name="Comma 3 2 2 3 2" xfId="6410"/>
    <cellStyle name="Comma 3 2 2 3 2 2" xfId="11057"/>
    <cellStyle name="Comma 3 2 2 3 2 2 2" xfId="18607"/>
    <cellStyle name="Comma 3 2 2 3 2 2 3" xfId="42715"/>
    <cellStyle name="Comma 3 2 2 3 2 2 4" xfId="47923"/>
    <cellStyle name="Comma 3 2 2 3 2 2 5" xfId="50939"/>
    <cellStyle name="Comma 3 2 2 3 2 3" xfId="11542"/>
    <cellStyle name="Comma 3 2 2 3 2 3 2" xfId="19084"/>
    <cellStyle name="Comma 3 2 2 3 2 3 3" xfId="42785"/>
    <cellStyle name="Comma 3 2 2 3 2 3 4" xfId="48400"/>
    <cellStyle name="Comma 3 2 2 3 2 3 5" xfId="51416"/>
    <cellStyle name="Comma 3 2 2 3 2 4" xfId="12029"/>
    <cellStyle name="Comma 3 2 2 3 2 4 2" xfId="19561"/>
    <cellStyle name="Comma 3 2 2 3 2 4 3" xfId="42863"/>
    <cellStyle name="Comma 3 2 2 3 2 4 4" xfId="48877"/>
    <cellStyle name="Comma 3 2 2 3 2 4 5" xfId="51893"/>
    <cellStyle name="Comma 3 2 2 3 2 5" xfId="9049"/>
    <cellStyle name="Comma 3 2 2 3 2 5 2" xfId="44723"/>
    <cellStyle name="Comma 3 2 2 3 2 5 3" xfId="47446"/>
    <cellStyle name="Comma 3 2 2 3 2 5 4" xfId="50462"/>
    <cellStyle name="Comma 3 2 2 3 2 6" xfId="43568"/>
    <cellStyle name="Comma 3 2 2 3 2 7" xfId="46340"/>
    <cellStyle name="Comma 3 2 2 3 2 8" xfId="49356"/>
    <cellStyle name="Comma 3 2 2 3 3" xfId="10845"/>
    <cellStyle name="Comma 3 2 2 3 3 2" xfId="18395"/>
    <cellStyle name="Comma 3 2 2 3 3 3" xfId="21260"/>
    <cellStyle name="Comma 3 2 2 3 3 4" xfId="47711"/>
    <cellStyle name="Comma 3 2 2 3 3 5" xfId="50727"/>
    <cellStyle name="Comma 3 2 2 3 4" xfId="11329"/>
    <cellStyle name="Comma 3 2 2 3 4 2" xfId="18872"/>
    <cellStyle name="Comma 3 2 2 3 4 3" xfId="44638"/>
    <cellStyle name="Comma 3 2 2 3 4 4" xfId="48188"/>
    <cellStyle name="Comma 3 2 2 3 4 5" xfId="51204"/>
    <cellStyle name="Comma 3 2 2 3 5" xfId="11816"/>
    <cellStyle name="Comma 3 2 2 3 5 2" xfId="19349"/>
    <cellStyle name="Comma 3 2 2 3 5 3" xfId="42828"/>
    <cellStyle name="Comma 3 2 2 3 5 4" xfId="48665"/>
    <cellStyle name="Comma 3 2 2 3 5 5" xfId="51681"/>
    <cellStyle name="Comma 3 2 2 3 6" xfId="8754"/>
    <cellStyle name="Comma 3 2 2 3 6 2" xfId="43298"/>
    <cellStyle name="Comma 3 2 2 3 6 3" xfId="47234"/>
    <cellStyle name="Comma 3 2 2 3 6 4" xfId="50250"/>
    <cellStyle name="Comma 3 2 2 3 7" xfId="43399"/>
    <cellStyle name="Comma 3 2 2 3 8" xfId="46128"/>
    <cellStyle name="Comma 3 2 2 3 9" xfId="49144"/>
    <cellStyle name="Comma 3 2 2 4" xfId="6170"/>
    <cellStyle name="Comma 3 2 2 4 2" xfId="6490"/>
    <cellStyle name="Comma 3 2 2 4 2 2" xfId="11110"/>
    <cellStyle name="Comma 3 2 2 4 2 2 2" xfId="18660"/>
    <cellStyle name="Comma 3 2 2 4 2 2 3" xfId="28569"/>
    <cellStyle name="Comma 3 2 2 4 2 2 4" xfId="47976"/>
    <cellStyle name="Comma 3 2 2 4 2 2 5" xfId="50992"/>
    <cellStyle name="Comma 3 2 2 4 2 3" xfId="11595"/>
    <cellStyle name="Comma 3 2 2 4 2 3 2" xfId="19137"/>
    <cellStyle name="Comma 3 2 2 4 2 3 3" xfId="44411"/>
    <cellStyle name="Comma 3 2 2 4 2 3 4" xfId="48453"/>
    <cellStyle name="Comma 3 2 2 4 2 3 5" xfId="51469"/>
    <cellStyle name="Comma 3 2 2 4 2 4" xfId="12082"/>
    <cellStyle name="Comma 3 2 2 4 2 4 2" xfId="19614"/>
    <cellStyle name="Comma 3 2 2 4 2 4 3" xfId="44655"/>
    <cellStyle name="Comma 3 2 2 4 2 4 4" xfId="48930"/>
    <cellStyle name="Comma 3 2 2 4 2 4 5" xfId="51946"/>
    <cellStyle name="Comma 3 2 2 4 2 5" xfId="9123"/>
    <cellStyle name="Comma 3 2 2 4 2 5 2" xfId="44049"/>
    <cellStyle name="Comma 3 2 2 4 2 5 3" xfId="47499"/>
    <cellStyle name="Comma 3 2 2 4 2 5 4" xfId="50515"/>
    <cellStyle name="Comma 3 2 2 4 2 6" xfId="42386"/>
    <cellStyle name="Comma 3 2 2 4 2 7" xfId="46393"/>
    <cellStyle name="Comma 3 2 2 4 2 8" xfId="49409"/>
    <cellStyle name="Comma 3 2 2 4 3" xfId="10898"/>
    <cellStyle name="Comma 3 2 2 4 3 2" xfId="18448"/>
    <cellStyle name="Comma 3 2 2 4 3 3" xfId="43125"/>
    <cellStyle name="Comma 3 2 2 4 3 4" xfId="47764"/>
    <cellStyle name="Comma 3 2 2 4 3 5" xfId="50780"/>
    <cellStyle name="Comma 3 2 2 4 4" xfId="11383"/>
    <cellStyle name="Comma 3 2 2 4 4 2" xfId="18925"/>
    <cellStyle name="Comma 3 2 2 4 4 3" xfId="43675"/>
    <cellStyle name="Comma 3 2 2 4 4 4" xfId="48241"/>
    <cellStyle name="Comma 3 2 2 4 4 5" xfId="51257"/>
    <cellStyle name="Comma 3 2 2 4 5" xfId="11870"/>
    <cellStyle name="Comma 3 2 2 4 5 2" xfId="19402"/>
    <cellStyle name="Comma 3 2 2 4 5 3" xfId="43221"/>
    <cellStyle name="Comma 3 2 2 4 5 4" xfId="48718"/>
    <cellStyle name="Comma 3 2 2 4 5 5" xfId="51734"/>
    <cellStyle name="Comma 3 2 2 4 6" xfId="8821"/>
    <cellStyle name="Comma 3 2 2 4 6 2" xfId="42602"/>
    <cellStyle name="Comma 3 2 2 4 6 3" xfId="47287"/>
    <cellStyle name="Comma 3 2 2 4 6 4" xfId="50303"/>
    <cellStyle name="Comma 3 2 2 4 7" xfId="21663"/>
    <cellStyle name="Comma 3 2 2 4 8" xfId="46181"/>
    <cellStyle name="Comma 3 2 2 4 9" xfId="49197"/>
    <cellStyle name="Comma 3 2 2 5" xfId="6250"/>
    <cellStyle name="Comma 3 2 2 5 2" xfId="6570"/>
    <cellStyle name="Comma 3 2 2 5 2 2" xfId="11163"/>
    <cellStyle name="Comma 3 2 2 5 2 2 2" xfId="18713"/>
    <cellStyle name="Comma 3 2 2 5 2 2 3" xfId="42732"/>
    <cellStyle name="Comma 3 2 2 5 2 2 4" xfId="48029"/>
    <cellStyle name="Comma 3 2 2 5 2 2 5" xfId="51045"/>
    <cellStyle name="Comma 3 2 2 5 2 3" xfId="11648"/>
    <cellStyle name="Comma 3 2 2 5 2 3 2" xfId="19190"/>
    <cellStyle name="Comma 3 2 2 5 2 3 3" xfId="43717"/>
    <cellStyle name="Comma 3 2 2 5 2 3 4" xfId="48506"/>
    <cellStyle name="Comma 3 2 2 5 2 3 5" xfId="51522"/>
    <cellStyle name="Comma 3 2 2 5 2 4" xfId="12135"/>
    <cellStyle name="Comma 3 2 2 5 2 4 2" xfId="19667"/>
    <cellStyle name="Comma 3 2 2 5 2 4 3" xfId="20710"/>
    <cellStyle name="Comma 3 2 2 5 2 4 4" xfId="48983"/>
    <cellStyle name="Comma 3 2 2 5 2 4 5" xfId="51999"/>
    <cellStyle name="Comma 3 2 2 5 2 5" xfId="9203"/>
    <cellStyle name="Comma 3 2 2 5 2 5 2" xfId="43093"/>
    <cellStyle name="Comma 3 2 2 5 2 5 3" xfId="47552"/>
    <cellStyle name="Comma 3 2 2 5 2 5 4" xfId="50568"/>
    <cellStyle name="Comma 3 2 2 5 2 6" xfId="42408"/>
    <cellStyle name="Comma 3 2 2 5 2 7" xfId="46446"/>
    <cellStyle name="Comma 3 2 2 5 2 8" xfId="49462"/>
    <cellStyle name="Comma 3 2 2 5 3" xfId="10951"/>
    <cellStyle name="Comma 3 2 2 5 3 2" xfId="18501"/>
    <cellStyle name="Comma 3 2 2 5 3 3" xfId="30771"/>
    <cellStyle name="Comma 3 2 2 5 3 4" xfId="47817"/>
    <cellStyle name="Comma 3 2 2 5 3 5" xfId="50833"/>
    <cellStyle name="Comma 3 2 2 5 4" xfId="11436"/>
    <cellStyle name="Comma 3 2 2 5 4 2" xfId="18978"/>
    <cellStyle name="Comma 3 2 2 5 4 3" xfId="44866"/>
    <cellStyle name="Comma 3 2 2 5 4 4" xfId="48294"/>
    <cellStyle name="Comma 3 2 2 5 4 5" xfId="51310"/>
    <cellStyle name="Comma 3 2 2 5 5" xfId="11923"/>
    <cellStyle name="Comma 3 2 2 5 5 2" xfId="19455"/>
    <cellStyle name="Comma 3 2 2 5 5 3" xfId="44706"/>
    <cellStyle name="Comma 3 2 2 5 5 4" xfId="48771"/>
    <cellStyle name="Comma 3 2 2 5 5 5" xfId="51787"/>
    <cellStyle name="Comma 3 2 2 5 6" xfId="8893"/>
    <cellStyle name="Comma 3 2 2 5 6 2" xfId="43849"/>
    <cellStyle name="Comma 3 2 2 5 6 3" xfId="47340"/>
    <cellStyle name="Comma 3 2 2 5 6 4" xfId="50356"/>
    <cellStyle name="Comma 3 2 2 5 7" xfId="42339"/>
    <cellStyle name="Comma 3 2 2 5 8" xfId="46234"/>
    <cellStyle name="Comma 3 2 2 5 9" xfId="49250"/>
    <cellStyle name="Comma 3 2 2 6" xfId="6330"/>
    <cellStyle name="Comma 3 2 2 6 2" xfId="11004"/>
    <cellStyle name="Comma 3 2 2 6 2 2" xfId="18554"/>
    <cellStyle name="Comma 3 2 2 6 2 3" xfId="43135"/>
    <cellStyle name="Comma 3 2 2 6 2 4" xfId="47870"/>
    <cellStyle name="Comma 3 2 2 6 2 5" xfId="50886"/>
    <cellStyle name="Comma 3 2 2 6 3" xfId="11489"/>
    <cellStyle name="Comma 3 2 2 6 3 2" xfId="19031"/>
    <cellStyle name="Comma 3 2 2 6 3 3" xfId="42974"/>
    <cellStyle name="Comma 3 2 2 6 3 4" xfId="48347"/>
    <cellStyle name="Comma 3 2 2 6 3 5" xfId="51363"/>
    <cellStyle name="Comma 3 2 2 6 4" xfId="11976"/>
    <cellStyle name="Comma 3 2 2 6 4 2" xfId="19508"/>
    <cellStyle name="Comma 3 2 2 6 4 3" xfId="43236"/>
    <cellStyle name="Comma 3 2 2 6 4 4" xfId="48824"/>
    <cellStyle name="Comma 3 2 2 6 4 5" xfId="51840"/>
    <cellStyle name="Comma 3 2 2 6 5" xfId="8969"/>
    <cellStyle name="Comma 3 2 2 6 5 2" xfId="43452"/>
    <cellStyle name="Comma 3 2 2 6 5 3" xfId="47393"/>
    <cellStyle name="Comma 3 2 2 6 5 4" xfId="50409"/>
    <cellStyle name="Comma 3 2 2 6 6" xfId="42351"/>
    <cellStyle name="Comma 3 2 2 6 7" xfId="46287"/>
    <cellStyle name="Comma 3 2 2 6 8" xfId="49303"/>
    <cellStyle name="Comma 3 2 2 7" xfId="6650"/>
    <cellStyle name="Comma 3 2 2 7 2" xfId="11216"/>
    <cellStyle name="Comma 3 2 2 7 2 2" xfId="18766"/>
    <cellStyle name="Comma 3 2 2 7 2 3" xfId="44029"/>
    <cellStyle name="Comma 3 2 2 7 2 4" xfId="48082"/>
    <cellStyle name="Comma 3 2 2 7 2 5" xfId="51098"/>
    <cellStyle name="Comma 3 2 2 7 3" xfId="11701"/>
    <cellStyle name="Comma 3 2 2 7 3 2" xfId="19243"/>
    <cellStyle name="Comma 3 2 2 7 3 3" xfId="44413"/>
    <cellStyle name="Comma 3 2 2 7 3 4" xfId="48559"/>
    <cellStyle name="Comma 3 2 2 7 3 5" xfId="51575"/>
    <cellStyle name="Comma 3 2 2 7 4" xfId="12188"/>
    <cellStyle name="Comma 3 2 2 7 4 2" xfId="19720"/>
    <cellStyle name="Comma 3 2 2 7 4 3" xfId="43790"/>
    <cellStyle name="Comma 3 2 2 7 4 4" xfId="49036"/>
    <cellStyle name="Comma 3 2 2 7 4 5" xfId="52052"/>
    <cellStyle name="Comma 3 2 2 7 5" xfId="9283"/>
    <cellStyle name="Comma 3 2 2 7 5 2" xfId="42664"/>
    <cellStyle name="Comma 3 2 2 7 5 3" xfId="47605"/>
    <cellStyle name="Comma 3 2 2 7 5 4" xfId="50621"/>
    <cellStyle name="Comma 3 2 2 7 6" xfId="32272"/>
    <cellStyle name="Comma 3 2 2 7 7" xfId="46499"/>
    <cellStyle name="Comma 3 2 2 7 8" xfId="49515"/>
    <cellStyle name="Comma 3 2 2 8" xfId="10792"/>
    <cellStyle name="Comma 3 2 2 8 2" xfId="18342"/>
    <cellStyle name="Comma 3 2 2 8 3" xfId="43112"/>
    <cellStyle name="Comma 3 2 2 8 4" xfId="47658"/>
    <cellStyle name="Comma 3 2 2 8 5" xfId="50674"/>
    <cellStyle name="Comma 3 2 2 9" xfId="11272"/>
    <cellStyle name="Comma 3 2 2 9 2" xfId="18819"/>
    <cellStyle name="Comma 3 2 2 9 3" xfId="44353"/>
    <cellStyle name="Comma 3 2 2 9 4" xfId="48135"/>
    <cellStyle name="Comma 3 2 2 9 5" xfId="51151"/>
    <cellStyle name="Comma 3 2 3" xfId="4862"/>
    <cellStyle name="Comma 3 2 3 10" xfId="11778"/>
    <cellStyle name="Comma 3 2 3 10 2" xfId="19311"/>
    <cellStyle name="Comma 3 2 3 10 3" xfId="20118"/>
    <cellStyle name="Comma 3 2 3 10 4" xfId="48627"/>
    <cellStyle name="Comma 3 2 3 10 5" xfId="51643"/>
    <cellStyle name="Comma 3 2 3 11" xfId="7796"/>
    <cellStyle name="Comma 3 2 3 11 2" xfId="18006"/>
    <cellStyle name="Comma 3 2 3 11 3" xfId="21040"/>
    <cellStyle name="Comma 3 2 3 11 4" xfId="47004"/>
    <cellStyle name="Comma 3 2 3 11 5" xfId="50020"/>
    <cellStyle name="Comma 3 2 3 12" xfId="20023"/>
    <cellStyle name="Comma 3 2 3 13" xfId="44908"/>
    <cellStyle name="Comma 3 2 3 14" xfId="45816"/>
    <cellStyle name="Comma 3 2 3 15" xfId="46090"/>
    <cellStyle name="Comma 3 2 3 16" xfId="49105"/>
    <cellStyle name="Comma 3 2 3 2" xfId="6126"/>
    <cellStyle name="Comma 3 2 3 2 2" xfId="6446"/>
    <cellStyle name="Comma 3 2 3 2 2 2" xfId="11072"/>
    <cellStyle name="Comma 3 2 3 2 2 2 2" xfId="18622"/>
    <cellStyle name="Comma 3 2 3 2 2 2 3" xfId="44320"/>
    <cellStyle name="Comma 3 2 3 2 2 2 4" xfId="47938"/>
    <cellStyle name="Comma 3 2 3 2 2 2 5" xfId="50954"/>
    <cellStyle name="Comma 3 2 3 2 2 3" xfId="11557"/>
    <cellStyle name="Comma 3 2 3 2 2 3 2" xfId="19099"/>
    <cellStyle name="Comma 3 2 3 2 2 3 3" xfId="43982"/>
    <cellStyle name="Comma 3 2 3 2 2 3 4" xfId="48415"/>
    <cellStyle name="Comma 3 2 3 2 2 3 5" xfId="51431"/>
    <cellStyle name="Comma 3 2 3 2 2 4" xfId="12044"/>
    <cellStyle name="Comma 3 2 3 2 2 4 2" xfId="19576"/>
    <cellStyle name="Comma 3 2 3 2 2 4 3" xfId="43244"/>
    <cellStyle name="Comma 3 2 3 2 2 4 4" xfId="48892"/>
    <cellStyle name="Comma 3 2 3 2 2 4 5" xfId="51908"/>
    <cellStyle name="Comma 3 2 3 2 2 5" xfId="9080"/>
    <cellStyle name="Comma 3 2 3 2 2 5 2" xfId="44047"/>
    <cellStyle name="Comma 3 2 3 2 2 5 3" xfId="47461"/>
    <cellStyle name="Comma 3 2 3 2 2 5 4" xfId="50477"/>
    <cellStyle name="Comma 3 2 3 2 2 6" xfId="28759"/>
    <cellStyle name="Comma 3 2 3 2 2 7" xfId="46355"/>
    <cellStyle name="Comma 3 2 3 2 2 8" xfId="49371"/>
    <cellStyle name="Comma 3 2 3 2 3" xfId="10860"/>
    <cellStyle name="Comma 3 2 3 2 3 2" xfId="18410"/>
    <cellStyle name="Comma 3 2 3 2 3 3" xfId="44632"/>
    <cellStyle name="Comma 3 2 3 2 3 4" xfId="47726"/>
    <cellStyle name="Comma 3 2 3 2 3 5" xfId="50742"/>
    <cellStyle name="Comma 3 2 3 2 4" xfId="11344"/>
    <cellStyle name="Comma 3 2 3 2 4 2" xfId="18887"/>
    <cellStyle name="Comma 3 2 3 2 4 3" xfId="44669"/>
    <cellStyle name="Comma 3 2 3 2 4 4" xfId="48203"/>
    <cellStyle name="Comma 3 2 3 2 4 5" xfId="51219"/>
    <cellStyle name="Comma 3 2 3 2 5" xfId="11831"/>
    <cellStyle name="Comma 3 2 3 2 5 2" xfId="19364"/>
    <cellStyle name="Comma 3 2 3 2 5 3" xfId="44704"/>
    <cellStyle name="Comma 3 2 3 2 5 4" xfId="48680"/>
    <cellStyle name="Comma 3 2 3 2 5 5" xfId="51696"/>
    <cellStyle name="Comma 3 2 3 2 6" xfId="8779"/>
    <cellStyle name="Comma 3 2 3 2 6 2" xfId="33428"/>
    <cellStyle name="Comma 3 2 3 2 6 3" xfId="47249"/>
    <cellStyle name="Comma 3 2 3 2 6 4" xfId="50265"/>
    <cellStyle name="Comma 3 2 3 2 7" xfId="42308"/>
    <cellStyle name="Comma 3 2 3 2 8" xfId="46143"/>
    <cellStyle name="Comma 3 2 3 2 9" xfId="49159"/>
    <cellStyle name="Comma 3 2 3 3" xfId="6206"/>
    <cellStyle name="Comma 3 2 3 3 2" xfId="6526"/>
    <cellStyle name="Comma 3 2 3 3 2 2" xfId="11125"/>
    <cellStyle name="Comma 3 2 3 3 2 2 2" xfId="18675"/>
    <cellStyle name="Comma 3 2 3 3 2 2 3" xfId="21223"/>
    <cellStyle name="Comma 3 2 3 3 2 2 4" xfId="47991"/>
    <cellStyle name="Comma 3 2 3 3 2 2 5" xfId="51007"/>
    <cellStyle name="Comma 3 2 3 3 2 3" xfId="11610"/>
    <cellStyle name="Comma 3 2 3 3 2 3 2" xfId="19152"/>
    <cellStyle name="Comma 3 2 3 3 2 3 3" xfId="44798"/>
    <cellStyle name="Comma 3 2 3 3 2 3 4" xfId="48468"/>
    <cellStyle name="Comma 3 2 3 3 2 3 5" xfId="51484"/>
    <cellStyle name="Comma 3 2 3 3 2 4" xfId="12097"/>
    <cellStyle name="Comma 3 2 3 3 2 4 2" xfId="19629"/>
    <cellStyle name="Comma 3 2 3 3 2 4 3" xfId="42872"/>
    <cellStyle name="Comma 3 2 3 3 2 4 4" xfId="48945"/>
    <cellStyle name="Comma 3 2 3 3 2 4 5" xfId="51961"/>
    <cellStyle name="Comma 3 2 3 3 2 5" xfId="9159"/>
    <cellStyle name="Comma 3 2 3 3 2 5 2" xfId="43517"/>
    <cellStyle name="Comma 3 2 3 3 2 5 3" xfId="47514"/>
    <cellStyle name="Comma 3 2 3 3 2 5 4" xfId="50530"/>
    <cellStyle name="Comma 3 2 3 3 2 6" xfId="44444"/>
    <cellStyle name="Comma 3 2 3 3 2 7" xfId="46408"/>
    <cellStyle name="Comma 3 2 3 3 2 8" xfId="49424"/>
    <cellStyle name="Comma 3 2 3 3 3" xfId="10913"/>
    <cellStyle name="Comma 3 2 3 3 3 2" xfId="18463"/>
    <cellStyle name="Comma 3 2 3 3 3 3" xfId="44249"/>
    <cellStyle name="Comma 3 2 3 3 3 4" xfId="47779"/>
    <cellStyle name="Comma 3 2 3 3 3 5" xfId="50795"/>
    <cellStyle name="Comma 3 2 3 3 4" xfId="11398"/>
    <cellStyle name="Comma 3 2 3 3 4 2" xfId="18940"/>
    <cellStyle name="Comma 3 2 3 3 4 3" xfId="42763"/>
    <cellStyle name="Comma 3 2 3 3 4 4" xfId="48256"/>
    <cellStyle name="Comma 3 2 3 3 4 5" xfId="51272"/>
    <cellStyle name="Comma 3 2 3 3 5" xfId="11885"/>
    <cellStyle name="Comma 3 2 3 3 5 2" xfId="19417"/>
    <cellStyle name="Comma 3 2 3 3 5 3" xfId="42840"/>
    <cellStyle name="Comma 3 2 3 3 5 4" xfId="48733"/>
    <cellStyle name="Comma 3 2 3 3 5 5" xfId="51749"/>
    <cellStyle name="Comma 3 2 3 3 6" xfId="8850"/>
    <cellStyle name="Comma 3 2 3 3 6 2" xfId="43602"/>
    <cellStyle name="Comma 3 2 3 3 6 3" xfId="47302"/>
    <cellStyle name="Comma 3 2 3 3 6 4" xfId="50318"/>
    <cellStyle name="Comma 3 2 3 3 7" xfId="44734"/>
    <cellStyle name="Comma 3 2 3 3 8" xfId="46196"/>
    <cellStyle name="Comma 3 2 3 3 9" xfId="49212"/>
    <cellStyle name="Comma 3 2 3 4" xfId="6286"/>
    <cellStyle name="Comma 3 2 3 4 2" xfId="6606"/>
    <cellStyle name="Comma 3 2 3 4 2 2" xfId="11178"/>
    <cellStyle name="Comma 3 2 3 4 2 2 2" xfId="18728"/>
    <cellStyle name="Comma 3 2 3 4 2 2 3" xfId="28662"/>
    <cellStyle name="Comma 3 2 3 4 2 2 4" xfId="48044"/>
    <cellStyle name="Comma 3 2 3 4 2 2 5" xfId="51060"/>
    <cellStyle name="Comma 3 2 3 4 2 3" xfId="11663"/>
    <cellStyle name="Comma 3 2 3 4 2 3 2" xfId="19205"/>
    <cellStyle name="Comma 3 2 3 4 2 3 3" xfId="43778"/>
    <cellStyle name="Comma 3 2 3 4 2 3 4" xfId="48521"/>
    <cellStyle name="Comma 3 2 3 4 2 3 5" xfId="51537"/>
    <cellStyle name="Comma 3 2 3 4 2 4" xfId="12150"/>
    <cellStyle name="Comma 3 2 3 4 2 4 2" xfId="19682"/>
    <cellStyle name="Comma 3 2 3 4 2 4 3" xfId="43259"/>
    <cellStyle name="Comma 3 2 3 4 2 4 4" xfId="48998"/>
    <cellStyle name="Comma 3 2 3 4 2 4 5" xfId="52014"/>
    <cellStyle name="Comma 3 2 3 4 2 5" xfId="9239"/>
    <cellStyle name="Comma 3 2 3 4 2 5 2" xfId="42659"/>
    <cellStyle name="Comma 3 2 3 4 2 5 3" xfId="47567"/>
    <cellStyle name="Comma 3 2 3 4 2 5 4" xfId="50583"/>
    <cellStyle name="Comma 3 2 3 4 2 6" xfId="42414"/>
    <cellStyle name="Comma 3 2 3 4 2 7" xfId="46461"/>
    <cellStyle name="Comma 3 2 3 4 2 8" xfId="49477"/>
    <cellStyle name="Comma 3 2 3 4 3" xfId="10966"/>
    <cellStyle name="Comma 3 2 3 4 3 2" xfId="18516"/>
    <cellStyle name="Comma 3 2 3 4 3 3" xfId="43738"/>
    <cellStyle name="Comma 3 2 3 4 3 4" xfId="47832"/>
    <cellStyle name="Comma 3 2 3 4 3 5" xfId="50848"/>
    <cellStyle name="Comma 3 2 3 4 4" xfId="11451"/>
    <cellStyle name="Comma 3 2 3 4 4 2" xfId="18993"/>
    <cellStyle name="Comma 3 2 3 4 4 3" xfId="28831"/>
    <cellStyle name="Comma 3 2 3 4 4 4" xfId="48309"/>
    <cellStyle name="Comma 3 2 3 4 4 5" xfId="51325"/>
    <cellStyle name="Comma 3 2 3 4 5" xfId="11938"/>
    <cellStyle name="Comma 3 2 3 4 5 2" xfId="19470"/>
    <cellStyle name="Comma 3 2 3 4 5 3" xfId="44230"/>
    <cellStyle name="Comma 3 2 3 4 5 4" xfId="48786"/>
    <cellStyle name="Comma 3 2 3 4 5 5" xfId="51802"/>
    <cellStyle name="Comma 3 2 3 4 6" xfId="8926"/>
    <cellStyle name="Comma 3 2 3 4 6 2" xfId="42616"/>
    <cellStyle name="Comma 3 2 3 4 6 3" xfId="47355"/>
    <cellStyle name="Comma 3 2 3 4 6 4" xfId="50371"/>
    <cellStyle name="Comma 3 2 3 4 7" xfId="43936"/>
    <cellStyle name="Comma 3 2 3 4 8" xfId="46249"/>
    <cellStyle name="Comma 3 2 3 4 9" xfId="49265"/>
    <cellStyle name="Comma 3 2 3 5" xfId="6366"/>
    <cellStyle name="Comma 3 2 3 5 2" xfId="11019"/>
    <cellStyle name="Comma 3 2 3 5 2 2" xfId="18569"/>
    <cellStyle name="Comma 3 2 3 5 2 3" xfId="42707"/>
    <cellStyle name="Comma 3 2 3 5 2 4" xfId="47885"/>
    <cellStyle name="Comma 3 2 3 5 2 5" xfId="50901"/>
    <cellStyle name="Comma 3 2 3 5 3" xfId="11504"/>
    <cellStyle name="Comma 3 2 3 5 3 2" xfId="19046"/>
    <cellStyle name="Comma 3 2 3 5 3 3" xfId="43954"/>
    <cellStyle name="Comma 3 2 3 5 3 4" xfId="48362"/>
    <cellStyle name="Comma 3 2 3 5 3 5" xfId="51378"/>
    <cellStyle name="Comma 3 2 3 5 4" xfId="11991"/>
    <cellStyle name="Comma 3 2 3 5 4 2" xfId="19523"/>
    <cellStyle name="Comma 3 2 3 5 4 3" xfId="42857"/>
    <cellStyle name="Comma 3 2 3 5 4 4" xfId="48839"/>
    <cellStyle name="Comma 3 2 3 5 4 5" xfId="51855"/>
    <cellStyle name="Comma 3 2 3 5 5" xfId="9005"/>
    <cellStyle name="Comma 3 2 3 5 5 2" xfId="44391"/>
    <cellStyle name="Comma 3 2 3 5 5 3" xfId="47408"/>
    <cellStyle name="Comma 3 2 3 5 5 4" xfId="50424"/>
    <cellStyle name="Comma 3 2 3 5 6" xfId="33830"/>
    <cellStyle name="Comma 3 2 3 5 7" xfId="46302"/>
    <cellStyle name="Comma 3 2 3 5 8" xfId="49318"/>
    <cellStyle name="Comma 3 2 3 6" xfId="6686"/>
    <cellStyle name="Comma 3 2 3 6 2" xfId="11231"/>
    <cellStyle name="Comma 3 2 3 6 2 2" xfId="18781"/>
    <cellStyle name="Comma 3 2 3 6 2 3" xfId="42741"/>
    <cellStyle name="Comma 3 2 3 6 2 4" xfId="48097"/>
    <cellStyle name="Comma 3 2 3 6 2 5" xfId="51113"/>
    <cellStyle name="Comma 3 2 3 6 3" xfId="11716"/>
    <cellStyle name="Comma 3 2 3 6 3 2" xfId="19258"/>
    <cellStyle name="Comma 3 2 3 6 3 3" xfId="43925"/>
    <cellStyle name="Comma 3 2 3 6 3 4" xfId="48574"/>
    <cellStyle name="Comma 3 2 3 6 3 5" xfId="51590"/>
    <cellStyle name="Comma 3 2 3 6 4" xfId="12204"/>
    <cellStyle name="Comma 3 2 3 6 4 2" xfId="19735"/>
    <cellStyle name="Comma 3 2 3 6 4 3" xfId="43265"/>
    <cellStyle name="Comma 3 2 3 6 4 4" xfId="49051"/>
    <cellStyle name="Comma 3 2 3 6 4 5" xfId="52067"/>
    <cellStyle name="Comma 3 2 3 6 5" xfId="9319"/>
    <cellStyle name="Comma 3 2 3 6 5 2" xfId="21599"/>
    <cellStyle name="Comma 3 2 3 6 5 3" xfId="47620"/>
    <cellStyle name="Comma 3 2 3 6 5 4" xfId="50636"/>
    <cellStyle name="Comma 3 2 3 6 6" xfId="21046"/>
    <cellStyle name="Comma 3 2 3 6 7" xfId="46514"/>
    <cellStyle name="Comma 3 2 3 6 8" xfId="49530"/>
    <cellStyle name="Comma 3 2 3 7" xfId="8614"/>
    <cellStyle name="Comma 3 2 3 8" xfId="10807"/>
    <cellStyle name="Comma 3 2 3 8 2" xfId="18357"/>
    <cellStyle name="Comma 3 2 3 8 3" xfId="30776"/>
    <cellStyle name="Comma 3 2 3 8 4" xfId="47673"/>
    <cellStyle name="Comma 3 2 3 8 5" xfId="50689"/>
    <cellStyle name="Comma 3 2 3 9" xfId="11291"/>
    <cellStyle name="Comma 3 2 3 9 2" xfId="18834"/>
    <cellStyle name="Comma 3 2 3 9 3" xfId="44064"/>
    <cellStyle name="Comma 3 2 3 9 4" xfId="48150"/>
    <cellStyle name="Comma 3 2 3 9 5" xfId="51166"/>
    <cellStyle name="Comma 3 2 4" xfId="7468"/>
    <cellStyle name="Comma 3 2 4 2" xfId="20024"/>
    <cellStyle name="Comma 3 2 4 3" xfId="44909"/>
    <cellStyle name="Comma 3 2 4 4" xfId="45817"/>
    <cellStyle name="Comma 3 2 5" xfId="8728"/>
    <cellStyle name="Comma 3 2 5 2" xfId="18216"/>
    <cellStyle name="Comma 3 2 5 3" xfId="20025"/>
    <cellStyle name="Comma 3 2 5 4" xfId="42592"/>
    <cellStyle name="Comma 3 2 5 5" xfId="44910"/>
    <cellStyle name="Comma 3 2 5 6" xfId="45818"/>
    <cellStyle name="Comma 3 2 5 7" xfId="47232"/>
    <cellStyle name="Comma 3 2 5 8" xfId="50248"/>
    <cellStyle name="Comma 3 2 6" xfId="7491"/>
    <cellStyle name="Comma 3 2 6 2" xfId="17993"/>
    <cellStyle name="Comma 3 2 6 3" xfId="20779"/>
    <cellStyle name="Comma 3 2 6 4" xfId="46988"/>
    <cellStyle name="Comma 3 2 6 5" xfId="50004"/>
    <cellStyle name="Comma 3 2 7" xfId="15790"/>
    <cellStyle name="Comma 3 2 8" xfId="20020"/>
    <cellStyle name="Comma 3 2 9" xfId="44905"/>
    <cellStyle name="Comma 3 3" xfId="3956"/>
    <cellStyle name="Comma 3 3 10" xfId="12247"/>
    <cellStyle name="Comma 3 3 2" xfId="4863"/>
    <cellStyle name="Comma 3 3 2 10" xfId="11292"/>
    <cellStyle name="Comma 3 3 2 10 2" xfId="18835"/>
    <cellStyle name="Comma 3 3 2 10 3" xfId="44215"/>
    <cellStyle name="Comma 3 3 2 10 4" xfId="48151"/>
    <cellStyle name="Comma 3 3 2 10 5" xfId="51167"/>
    <cellStyle name="Comma 3 3 2 10 6" xfId="15491"/>
    <cellStyle name="Comma 3 3 2 11" xfId="11779"/>
    <cellStyle name="Comma 3 3 2 11 2" xfId="19312"/>
    <cellStyle name="Comma 3 3 2 11 3" xfId="42823"/>
    <cellStyle name="Comma 3 3 2 11 4" xfId="48628"/>
    <cellStyle name="Comma 3 3 2 11 5" xfId="51644"/>
    <cellStyle name="Comma 3 3 2 11 6" xfId="15636"/>
    <cellStyle name="Comma 3 3 2 12" xfId="7886"/>
    <cellStyle name="Comma 3 3 2 12 2" xfId="18015"/>
    <cellStyle name="Comma 3 3 2 12 3" xfId="44472"/>
    <cellStyle name="Comma 3 3 2 12 4" xfId="47016"/>
    <cellStyle name="Comma 3 3 2 12 5" xfId="50032"/>
    <cellStyle name="Comma 3 3 2 12 6" xfId="14467"/>
    <cellStyle name="Comma 3 3 2 13" xfId="20027"/>
    <cellStyle name="Comma 3 3 2 14" xfId="28564"/>
    <cellStyle name="Comma 3 3 2 15" xfId="44912"/>
    <cellStyle name="Comma 3 3 2 16" xfId="45820"/>
    <cellStyle name="Comma 3 3 2 17" xfId="46091"/>
    <cellStyle name="Comma 3 3 2 18" xfId="49106"/>
    <cellStyle name="Comma 3 3 2 2" xfId="4864"/>
    <cellStyle name="Comma 3 3 2 2 10" xfId="8500"/>
    <cellStyle name="Comma 3 3 2 2 10 2" xfId="44543"/>
    <cellStyle name="Comma 3 3 2 2 10 3" xfId="47226"/>
    <cellStyle name="Comma 3 3 2 2 10 4" xfId="50242"/>
    <cellStyle name="Comma 3 3 2 2 10 5" xfId="18213"/>
    <cellStyle name="Comma 3 3 2 2 11" xfId="20028"/>
    <cellStyle name="Comma 3 3 2 2 12" xfId="43664"/>
    <cellStyle name="Comma 3 3 2 2 13" xfId="44913"/>
    <cellStyle name="Comma 3 3 2 2 14" xfId="45821"/>
    <cellStyle name="Comma 3 3 2 2 15" xfId="46092"/>
    <cellStyle name="Comma 3 3 2 2 16" xfId="49107"/>
    <cellStyle name="Comma 3 3 2 2 17" xfId="14877"/>
    <cellStyle name="Comma 3 3 2 2 2" xfId="6128"/>
    <cellStyle name="Comma 3 3 2 2 2 10" xfId="15055"/>
    <cellStyle name="Comma 3 3 2 2 2 2" xfId="6448"/>
    <cellStyle name="Comma 3 3 2 2 2 2 2" xfId="11074"/>
    <cellStyle name="Comma 3 3 2 2 2 2 2 2" xfId="18624"/>
    <cellStyle name="Comma 3 3 2 2 2 2 2 3" xfId="43655"/>
    <cellStyle name="Comma 3 3 2 2 2 2 2 4" xfId="47940"/>
    <cellStyle name="Comma 3 3 2 2 2 2 2 5" xfId="50956"/>
    <cellStyle name="Comma 3 3 2 2 2 2 2 6" xfId="15425"/>
    <cellStyle name="Comma 3 3 2 2 2 2 3" xfId="11559"/>
    <cellStyle name="Comma 3 3 2 2 2 2 3 2" xfId="19101"/>
    <cellStyle name="Comma 3 3 2 2 2 2 3 3" xfId="44067"/>
    <cellStyle name="Comma 3 3 2 2 2 2 3 4" xfId="48417"/>
    <cellStyle name="Comma 3 3 2 2 2 2 3 5" xfId="51433"/>
    <cellStyle name="Comma 3 3 2 2 2 2 3 6" xfId="15568"/>
    <cellStyle name="Comma 3 3 2 2 2 2 4" xfId="12046"/>
    <cellStyle name="Comma 3 3 2 2 2 2 4 2" xfId="19578"/>
    <cellStyle name="Comma 3 3 2 2 2 2 4 3" xfId="43932"/>
    <cellStyle name="Comma 3 3 2 2 2 2 4 4" xfId="48894"/>
    <cellStyle name="Comma 3 3 2 2 2 2 4 5" xfId="51910"/>
    <cellStyle name="Comma 3 3 2 2 2 2 4 6" xfId="15713"/>
    <cellStyle name="Comma 3 3 2 2 2 2 5" xfId="9082"/>
    <cellStyle name="Comma 3 3 2 2 2 2 5 2" xfId="43381"/>
    <cellStyle name="Comma 3 3 2 2 2 2 5 3" xfId="47463"/>
    <cellStyle name="Comma 3 3 2 2 2 2 5 4" xfId="50479"/>
    <cellStyle name="Comma 3 3 2 2 2 2 5 5" xfId="18283"/>
    <cellStyle name="Comma 3 3 2 2 2 2 6" xfId="42908"/>
    <cellStyle name="Comma 3 3 2 2 2 2 7" xfId="46357"/>
    <cellStyle name="Comma 3 3 2 2 2 2 8" xfId="49373"/>
    <cellStyle name="Comma 3 3 2 2 2 2 9" xfId="15204"/>
    <cellStyle name="Comma 3 3 2 2 2 3" xfId="10862"/>
    <cellStyle name="Comma 3 3 2 2 2 3 2" xfId="18412"/>
    <cellStyle name="Comma 3 3 2 2 2 3 3" xfId="42682"/>
    <cellStyle name="Comma 3 3 2 2 2 3 4" xfId="47728"/>
    <cellStyle name="Comma 3 3 2 2 2 3 5" xfId="50744"/>
    <cellStyle name="Comma 3 3 2 2 2 3 6" xfId="15365"/>
    <cellStyle name="Comma 3 3 2 2 2 4" xfId="11346"/>
    <cellStyle name="Comma 3 3 2 2 2 4 2" xfId="18889"/>
    <cellStyle name="Comma 3 3 2 2 2 4 3" xfId="44321"/>
    <cellStyle name="Comma 3 3 2 2 2 4 4" xfId="48205"/>
    <cellStyle name="Comma 3 3 2 2 2 4 5" xfId="51221"/>
    <cellStyle name="Comma 3 3 2 2 2 4 6" xfId="15507"/>
    <cellStyle name="Comma 3 3 2 2 2 5" xfId="11833"/>
    <cellStyle name="Comma 3 3 2 2 2 5 2" xfId="19366"/>
    <cellStyle name="Comma 3 3 2 2 2 5 3" xfId="43480"/>
    <cellStyle name="Comma 3 3 2 2 2 5 4" xfId="48682"/>
    <cellStyle name="Comma 3 3 2 2 2 5 5" xfId="51698"/>
    <cellStyle name="Comma 3 3 2 2 2 5 6" xfId="15652"/>
    <cellStyle name="Comma 3 3 2 2 2 6" xfId="8781"/>
    <cellStyle name="Comma 3 3 2 2 2 6 2" xfId="43042"/>
    <cellStyle name="Comma 3 3 2 2 2 6 3" xfId="47251"/>
    <cellStyle name="Comma 3 3 2 2 2 6 4" xfId="50267"/>
    <cellStyle name="Comma 3 3 2 2 2 6 5" xfId="18222"/>
    <cellStyle name="Comma 3 3 2 2 2 7" xfId="42309"/>
    <cellStyle name="Comma 3 3 2 2 2 8" xfId="46145"/>
    <cellStyle name="Comma 3 3 2 2 2 9" xfId="49161"/>
    <cellStyle name="Comma 3 3 2 2 3" xfId="6208"/>
    <cellStyle name="Comma 3 3 2 2 3 10" xfId="15088"/>
    <cellStyle name="Comma 3 3 2 2 3 2" xfId="6528"/>
    <cellStyle name="Comma 3 3 2 2 3 2 2" xfId="11127"/>
    <cellStyle name="Comma 3 3 2 2 3 2 2 2" xfId="18677"/>
    <cellStyle name="Comma 3 3 2 2 3 2 2 3" xfId="43150"/>
    <cellStyle name="Comma 3 3 2 2 3 2 2 4" xfId="47993"/>
    <cellStyle name="Comma 3 3 2 2 3 2 2 5" xfId="51009"/>
    <cellStyle name="Comma 3 3 2 2 3 2 2 6" xfId="15440"/>
    <cellStyle name="Comma 3 3 2 2 3 2 3" xfId="11612"/>
    <cellStyle name="Comma 3 3 2 2 3 2 3 2" xfId="19154"/>
    <cellStyle name="Comma 3 3 2 2 3 2 3 3" xfId="43410"/>
    <cellStyle name="Comma 3 3 2 2 3 2 3 4" xfId="48470"/>
    <cellStyle name="Comma 3 3 2 2 3 2 3 5" xfId="51486"/>
    <cellStyle name="Comma 3 3 2 2 3 2 3 6" xfId="15583"/>
    <cellStyle name="Comma 3 3 2 2 3 2 4" xfId="12099"/>
    <cellStyle name="Comma 3 3 2 2 3 2 4 2" xfId="19631"/>
    <cellStyle name="Comma 3 3 2 2 3 2 4 3" xfId="20713"/>
    <cellStyle name="Comma 3 3 2 2 3 2 4 4" xfId="48947"/>
    <cellStyle name="Comma 3 3 2 2 3 2 4 5" xfId="51963"/>
    <cellStyle name="Comma 3 3 2 2 3 2 4 6" xfId="15728"/>
    <cellStyle name="Comma 3 3 2 2 3 2 5" xfId="9161"/>
    <cellStyle name="Comma 3 3 2 2 3 2 5 2" xfId="43457"/>
    <cellStyle name="Comma 3 3 2 2 3 2 5 3" xfId="47516"/>
    <cellStyle name="Comma 3 3 2 2 3 2 5 4" xfId="50532"/>
    <cellStyle name="Comma 3 3 2 2 3 2 5 5" xfId="18298"/>
    <cellStyle name="Comma 3 3 2 2 3 2 6" xfId="42395"/>
    <cellStyle name="Comma 3 3 2 2 3 2 7" xfId="46410"/>
    <cellStyle name="Comma 3 3 2 2 3 2 8" xfId="49426"/>
    <cellStyle name="Comma 3 3 2 2 3 2 9" xfId="15245"/>
    <cellStyle name="Comma 3 3 2 2 3 3" xfId="10915"/>
    <cellStyle name="Comma 3 3 2 2 3 3 2" xfId="18465"/>
    <cellStyle name="Comma 3 3 2 2 3 3 3" xfId="44399"/>
    <cellStyle name="Comma 3 3 2 2 3 3 4" xfId="47781"/>
    <cellStyle name="Comma 3 3 2 2 3 3 5" xfId="50797"/>
    <cellStyle name="Comma 3 3 2 2 3 3 6" xfId="15380"/>
    <cellStyle name="Comma 3 3 2 2 3 4" xfId="11400"/>
    <cellStyle name="Comma 3 3 2 2 3 4 2" xfId="18942"/>
    <cellStyle name="Comma 3 3 2 2 3 4 3" xfId="44699"/>
    <cellStyle name="Comma 3 3 2 2 3 4 4" xfId="48258"/>
    <cellStyle name="Comma 3 3 2 2 3 4 5" xfId="51274"/>
    <cellStyle name="Comma 3 3 2 2 3 4 6" xfId="15523"/>
    <cellStyle name="Comma 3 3 2 2 3 5" xfId="11887"/>
    <cellStyle name="Comma 3 3 2 2 3 5 2" xfId="19419"/>
    <cellStyle name="Comma 3 3 2 2 3 5 3" xfId="20716"/>
    <cellStyle name="Comma 3 3 2 2 3 5 4" xfId="48735"/>
    <cellStyle name="Comma 3 3 2 2 3 5 5" xfId="51751"/>
    <cellStyle name="Comma 3 3 2 2 3 5 6" xfId="15668"/>
    <cellStyle name="Comma 3 3 2 2 3 6" xfId="8852"/>
    <cellStyle name="Comma 3 3 2 2 3 6 2" xfId="42608"/>
    <cellStyle name="Comma 3 3 2 2 3 6 3" xfId="47304"/>
    <cellStyle name="Comma 3 3 2 2 3 6 4" xfId="50320"/>
    <cellStyle name="Comma 3 3 2 2 3 6 5" xfId="18238"/>
    <cellStyle name="Comma 3 3 2 2 3 7" xfId="42326"/>
    <cellStyle name="Comma 3 3 2 2 3 8" xfId="46198"/>
    <cellStyle name="Comma 3 3 2 2 3 9" xfId="49214"/>
    <cellStyle name="Comma 3 3 2 2 4" xfId="6288"/>
    <cellStyle name="Comma 3 3 2 2 4 10" xfId="15126"/>
    <cellStyle name="Comma 3 3 2 2 4 2" xfId="6608"/>
    <cellStyle name="Comma 3 3 2 2 4 2 2" xfId="11180"/>
    <cellStyle name="Comma 3 3 2 2 4 2 2 2" xfId="18730"/>
    <cellStyle name="Comma 3 3 2 2 4 2 2 3" xfId="43952"/>
    <cellStyle name="Comma 3 3 2 2 4 2 2 4" xfId="48046"/>
    <cellStyle name="Comma 3 3 2 2 4 2 2 5" xfId="51062"/>
    <cellStyle name="Comma 3 3 2 2 4 2 2 6" xfId="15455"/>
    <cellStyle name="Comma 3 3 2 2 4 2 3" xfId="11665"/>
    <cellStyle name="Comma 3 3 2 2 4 2 3 2" xfId="19207"/>
    <cellStyle name="Comma 3 3 2 2 4 2 3 3" xfId="43395"/>
    <cellStyle name="Comma 3 3 2 2 4 2 3 4" xfId="48523"/>
    <cellStyle name="Comma 3 3 2 2 4 2 3 5" xfId="51539"/>
    <cellStyle name="Comma 3 3 2 2 4 2 3 6" xfId="15598"/>
    <cellStyle name="Comma 3 3 2 2 4 2 4" xfId="12152"/>
    <cellStyle name="Comma 3 3 2 2 4 2 4 2" xfId="19684"/>
    <cellStyle name="Comma 3 3 2 2 4 2 4 3" xfId="43640"/>
    <cellStyle name="Comma 3 3 2 2 4 2 4 4" xfId="49000"/>
    <cellStyle name="Comma 3 3 2 2 4 2 4 5" xfId="52016"/>
    <cellStyle name="Comma 3 3 2 2 4 2 4 6" xfId="15743"/>
    <cellStyle name="Comma 3 3 2 2 4 2 5" xfId="9241"/>
    <cellStyle name="Comma 3 3 2 2 4 2 5 2" xfId="20757"/>
    <cellStyle name="Comma 3 3 2 2 4 2 5 3" xfId="47569"/>
    <cellStyle name="Comma 3 3 2 2 4 2 5 4" xfId="50585"/>
    <cellStyle name="Comma 3 3 2 2 4 2 5 5" xfId="18313"/>
    <cellStyle name="Comma 3 3 2 2 4 2 6" xfId="44170"/>
    <cellStyle name="Comma 3 3 2 2 4 2 7" xfId="46463"/>
    <cellStyle name="Comma 3 3 2 2 4 2 8" xfId="49479"/>
    <cellStyle name="Comma 3 3 2 2 4 2 9" xfId="15287"/>
    <cellStyle name="Comma 3 3 2 2 4 3" xfId="10968"/>
    <cellStyle name="Comma 3 3 2 2 4 3 2" xfId="18518"/>
    <cellStyle name="Comma 3 3 2 2 4 3 3" xfId="44528"/>
    <cellStyle name="Comma 3 3 2 2 4 3 4" xfId="47834"/>
    <cellStyle name="Comma 3 3 2 2 4 3 5" xfId="50850"/>
    <cellStyle name="Comma 3 3 2 2 4 3 6" xfId="15395"/>
    <cellStyle name="Comma 3 3 2 2 4 4" xfId="11453"/>
    <cellStyle name="Comma 3 3 2 2 4 4 2" xfId="18995"/>
    <cellStyle name="Comma 3 3 2 2 4 4 3" xfId="43554"/>
    <cellStyle name="Comma 3 3 2 2 4 4 4" xfId="48311"/>
    <cellStyle name="Comma 3 3 2 2 4 4 5" xfId="51327"/>
    <cellStyle name="Comma 3 3 2 2 4 4 6" xfId="15538"/>
    <cellStyle name="Comma 3 3 2 2 4 5" xfId="11940"/>
    <cellStyle name="Comma 3 3 2 2 4 5 2" xfId="19472"/>
    <cellStyle name="Comma 3 3 2 2 4 5 3" xfId="42847"/>
    <cellStyle name="Comma 3 3 2 2 4 5 4" xfId="48788"/>
    <cellStyle name="Comma 3 3 2 2 4 5 5" xfId="51804"/>
    <cellStyle name="Comma 3 3 2 2 4 5 6" xfId="15683"/>
    <cellStyle name="Comma 3 3 2 2 4 6" xfId="8928"/>
    <cellStyle name="Comma 3 3 2 2 4 6 2" xfId="43335"/>
    <cellStyle name="Comma 3 3 2 2 4 6 3" xfId="47357"/>
    <cellStyle name="Comma 3 3 2 2 4 6 4" xfId="50373"/>
    <cellStyle name="Comma 3 3 2 2 4 6 5" xfId="18253"/>
    <cellStyle name="Comma 3 3 2 2 4 7" xfId="44159"/>
    <cellStyle name="Comma 3 3 2 2 4 8" xfId="46251"/>
    <cellStyle name="Comma 3 3 2 2 4 9" xfId="49267"/>
    <cellStyle name="Comma 3 3 2 2 5" xfId="6368"/>
    <cellStyle name="Comma 3 3 2 2 5 2" xfId="11021"/>
    <cellStyle name="Comma 3 3 2 2 5 2 2" xfId="18571"/>
    <cellStyle name="Comma 3 3 2 2 5 2 3" xfId="43524"/>
    <cellStyle name="Comma 3 3 2 2 5 2 4" xfId="47887"/>
    <cellStyle name="Comma 3 3 2 2 5 2 5" xfId="50903"/>
    <cellStyle name="Comma 3 3 2 2 5 2 6" xfId="15410"/>
    <cellStyle name="Comma 3 3 2 2 5 3" xfId="11506"/>
    <cellStyle name="Comma 3 3 2 2 5 3 2" xfId="19048"/>
    <cellStyle name="Comma 3 3 2 2 5 3 3" xfId="43668"/>
    <cellStyle name="Comma 3 3 2 2 5 3 4" xfId="48364"/>
    <cellStyle name="Comma 3 3 2 2 5 3 5" xfId="51380"/>
    <cellStyle name="Comma 3 3 2 2 5 3 6" xfId="15553"/>
    <cellStyle name="Comma 3 3 2 2 5 4" xfId="11993"/>
    <cellStyle name="Comma 3 3 2 2 5 4 2" xfId="19525"/>
    <cellStyle name="Comma 3 3 2 2 5 4 3" xfId="20714"/>
    <cellStyle name="Comma 3 3 2 2 5 4 4" xfId="48841"/>
    <cellStyle name="Comma 3 3 2 2 5 4 5" xfId="51857"/>
    <cellStyle name="Comma 3 3 2 2 5 4 6" xfId="15698"/>
    <cellStyle name="Comma 3 3 2 2 5 5" xfId="9007"/>
    <cellStyle name="Comma 3 3 2 2 5 5 2" xfId="44335"/>
    <cellStyle name="Comma 3 3 2 2 5 5 3" xfId="47410"/>
    <cellStyle name="Comma 3 3 2 2 5 5 4" xfId="50426"/>
    <cellStyle name="Comma 3 3 2 2 5 5 5" xfId="18268"/>
    <cellStyle name="Comma 3 3 2 2 5 6" xfId="42906"/>
    <cellStyle name="Comma 3 3 2 2 5 7" xfId="46304"/>
    <cellStyle name="Comma 3 3 2 2 5 8" xfId="49320"/>
    <cellStyle name="Comma 3 3 2 2 5 9" xfId="15167"/>
    <cellStyle name="Comma 3 3 2 2 6" xfId="6688"/>
    <cellStyle name="Comma 3 3 2 2 6 2" xfId="11233"/>
    <cellStyle name="Comma 3 3 2 2 6 2 2" xfId="18783"/>
    <cellStyle name="Comma 3 3 2 2 6 2 3" xfId="43825"/>
    <cellStyle name="Comma 3 3 2 2 6 2 4" xfId="48099"/>
    <cellStyle name="Comma 3 3 2 2 6 2 5" xfId="51115"/>
    <cellStyle name="Comma 3 3 2 2 6 2 6" xfId="15470"/>
    <cellStyle name="Comma 3 3 2 2 6 3" xfId="11718"/>
    <cellStyle name="Comma 3 3 2 2 6 3 2" xfId="19260"/>
    <cellStyle name="Comma 3 3 2 2 6 3 3" xfId="21181"/>
    <cellStyle name="Comma 3 3 2 2 6 3 4" xfId="48576"/>
    <cellStyle name="Comma 3 3 2 2 6 3 5" xfId="51592"/>
    <cellStyle name="Comma 3 3 2 2 6 3 6" xfId="15613"/>
    <cellStyle name="Comma 3 3 2 2 6 4" xfId="12206"/>
    <cellStyle name="Comma 3 3 2 2 6 4 2" xfId="19737"/>
    <cellStyle name="Comma 3 3 2 2 6 4 3" xfId="43368"/>
    <cellStyle name="Comma 3 3 2 2 6 4 4" xfId="49053"/>
    <cellStyle name="Comma 3 3 2 2 6 4 5" xfId="52069"/>
    <cellStyle name="Comma 3 3 2 2 6 4 6" xfId="15759"/>
    <cellStyle name="Comma 3 3 2 2 6 5" xfId="9321"/>
    <cellStyle name="Comma 3 3 2 2 6 5 2" xfId="28835"/>
    <cellStyle name="Comma 3 3 2 2 6 5 3" xfId="47622"/>
    <cellStyle name="Comma 3 3 2 2 6 5 4" xfId="50638"/>
    <cellStyle name="Comma 3 3 2 2 6 5 5" xfId="18328"/>
    <cellStyle name="Comma 3 3 2 2 6 6" xfId="44520"/>
    <cellStyle name="Comma 3 3 2 2 6 7" xfId="46516"/>
    <cellStyle name="Comma 3 3 2 2 6 8" xfId="49532"/>
    <cellStyle name="Comma 3 3 2 2 6 9" xfId="15329"/>
    <cellStyle name="Comma 3 3 2 2 7" xfId="10809"/>
    <cellStyle name="Comma 3 3 2 2 7 2" xfId="18359"/>
    <cellStyle name="Comma 3 3 2 2 7 3" xfId="28834"/>
    <cellStyle name="Comma 3 3 2 2 7 4" xfId="47675"/>
    <cellStyle name="Comma 3 3 2 2 7 5" xfId="50691"/>
    <cellStyle name="Comma 3 3 2 2 7 6" xfId="15350"/>
    <cellStyle name="Comma 3 3 2 2 8" xfId="11293"/>
    <cellStyle name="Comma 3 3 2 2 8 2" xfId="18836"/>
    <cellStyle name="Comma 3 3 2 2 8 3" xfId="42747"/>
    <cellStyle name="Comma 3 3 2 2 8 4" xfId="48152"/>
    <cellStyle name="Comma 3 3 2 2 8 5" xfId="51168"/>
    <cellStyle name="Comma 3 3 2 2 8 6" xfId="15492"/>
    <cellStyle name="Comma 3 3 2 2 9" xfId="11780"/>
    <cellStyle name="Comma 3 3 2 2 9 2" xfId="19313"/>
    <cellStyle name="Comma 3 3 2 2 9 3" xfId="28682"/>
    <cellStyle name="Comma 3 3 2 2 9 4" xfId="48629"/>
    <cellStyle name="Comma 3 3 2 2 9 5" xfId="51645"/>
    <cellStyle name="Comma 3 3 2 2 9 6" xfId="15637"/>
    <cellStyle name="Comma 3 3 2 3" xfId="6127"/>
    <cellStyle name="Comma 3 3 2 3 10" xfId="15054"/>
    <cellStyle name="Comma 3 3 2 3 2" xfId="6447"/>
    <cellStyle name="Comma 3 3 2 3 2 2" xfId="11073"/>
    <cellStyle name="Comma 3 3 2 3 2 2 2" xfId="18623"/>
    <cellStyle name="Comma 3 3 2 3 2 2 3" xfId="44855"/>
    <cellStyle name="Comma 3 3 2 3 2 2 4" xfId="47939"/>
    <cellStyle name="Comma 3 3 2 3 2 2 5" xfId="50955"/>
    <cellStyle name="Comma 3 3 2 3 2 2 6" xfId="15424"/>
    <cellStyle name="Comma 3 3 2 3 2 3" xfId="11558"/>
    <cellStyle name="Comma 3 3 2 3 2 3 2" xfId="19100"/>
    <cellStyle name="Comma 3 3 2 3 2 3 3" xfId="43182"/>
    <cellStyle name="Comma 3 3 2 3 2 3 4" xfId="48416"/>
    <cellStyle name="Comma 3 3 2 3 2 3 5" xfId="51432"/>
    <cellStyle name="Comma 3 3 2 3 2 3 6" xfId="15567"/>
    <cellStyle name="Comma 3 3 2 3 2 4" xfId="12045"/>
    <cellStyle name="Comma 3 3 2 3 2 4 2" xfId="19577"/>
    <cellStyle name="Comma 3 3 2 3 2 4 3" xfId="44367"/>
    <cellStyle name="Comma 3 3 2 3 2 4 4" xfId="48893"/>
    <cellStyle name="Comma 3 3 2 3 2 4 5" xfId="51909"/>
    <cellStyle name="Comma 3 3 2 3 2 4 6" xfId="15712"/>
    <cellStyle name="Comma 3 3 2 3 2 5" xfId="9081"/>
    <cellStyle name="Comma 3 3 2 3 2 5 2" xfId="20493"/>
    <cellStyle name="Comma 3 3 2 3 2 5 3" xfId="47462"/>
    <cellStyle name="Comma 3 3 2 3 2 5 4" xfId="50478"/>
    <cellStyle name="Comma 3 3 2 3 2 5 5" xfId="18282"/>
    <cellStyle name="Comma 3 3 2 3 2 6" xfId="44662"/>
    <cellStyle name="Comma 3 3 2 3 2 7" xfId="46356"/>
    <cellStyle name="Comma 3 3 2 3 2 8" xfId="49372"/>
    <cellStyle name="Comma 3 3 2 3 2 9" xfId="15203"/>
    <cellStyle name="Comma 3 3 2 3 3" xfId="10861"/>
    <cellStyle name="Comma 3 3 2 3 3 2" xfId="18411"/>
    <cellStyle name="Comma 3 3 2 3 3 3" xfId="20473"/>
    <cellStyle name="Comma 3 3 2 3 3 4" xfId="47727"/>
    <cellStyle name="Comma 3 3 2 3 3 5" xfId="50743"/>
    <cellStyle name="Comma 3 3 2 3 3 6" xfId="15364"/>
    <cellStyle name="Comma 3 3 2 3 4" xfId="11345"/>
    <cellStyle name="Comma 3 3 2 3 4 2" xfId="18888"/>
    <cellStyle name="Comma 3 3 2 3 4 3" xfId="42971"/>
    <cellStyle name="Comma 3 3 2 3 4 4" xfId="48204"/>
    <cellStyle name="Comma 3 3 2 3 4 5" xfId="51220"/>
    <cellStyle name="Comma 3 3 2 3 4 6" xfId="15506"/>
    <cellStyle name="Comma 3 3 2 3 5" xfId="11832"/>
    <cellStyle name="Comma 3 3 2 3 5 2" xfId="19365"/>
    <cellStyle name="Comma 3 3 2 3 5 3" xfId="43215"/>
    <cellStyle name="Comma 3 3 2 3 5 4" xfId="48681"/>
    <cellStyle name="Comma 3 3 2 3 5 5" xfId="51697"/>
    <cellStyle name="Comma 3 3 2 3 5 6" xfId="15651"/>
    <cellStyle name="Comma 3 3 2 3 6" xfId="8780"/>
    <cellStyle name="Comma 3 3 2 3 6 2" xfId="43808"/>
    <cellStyle name="Comma 3 3 2 3 6 3" xfId="47250"/>
    <cellStyle name="Comma 3 3 2 3 6 4" xfId="50266"/>
    <cellStyle name="Comma 3 3 2 3 6 5" xfId="18221"/>
    <cellStyle name="Comma 3 3 2 3 7" xfId="44730"/>
    <cellStyle name="Comma 3 3 2 3 8" xfId="46144"/>
    <cellStyle name="Comma 3 3 2 3 9" xfId="49160"/>
    <cellStyle name="Comma 3 3 2 4" xfId="6207"/>
    <cellStyle name="Comma 3 3 2 4 10" xfId="15087"/>
    <cellStyle name="Comma 3 3 2 4 2" xfId="6527"/>
    <cellStyle name="Comma 3 3 2 4 2 2" xfId="11126"/>
    <cellStyle name="Comma 3 3 2 4 2 2 2" xfId="18676"/>
    <cellStyle name="Comma 3 3 2 4 2 2 3" xfId="44694"/>
    <cellStyle name="Comma 3 3 2 4 2 2 4" xfId="47992"/>
    <cellStyle name="Comma 3 3 2 4 2 2 5" xfId="51008"/>
    <cellStyle name="Comma 3 3 2 4 2 2 6" xfId="15439"/>
    <cellStyle name="Comma 3 3 2 4 2 3" xfId="11611"/>
    <cellStyle name="Comma 3 3 2 4 2 3 2" xfId="19153"/>
    <cellStyle name="Comma 3 3 2 4 2 3 3" xfId="42799"/>
    <cellStyle name="Comma 3 3 2 4 2 3 4" xfId="48469"/>
    <cellStyle name="Comma 3 3 2 4 2 3 5" xfId="51485"/>
    <cellStyle name="Comma 3 3 2 4 2 3 6" xfId="15582"/>
    <cellStyle name="Comma 3 3 2 4 2 4" xfId="12098"/>
    <cellStyle name="Comma 3 3 2 4 2 4 2" xfId="19630"/>
    <cellStyle name="Comma 3 3 2 4 2 4 3" xfId="44829"/>
    <cellStyle name="Comma 3 3 2 4 2 4 4" xfId="48946"/>
    <cellStyle name="Comma 3 3 2 4 2 4 5" xfId="51962"/>
    <cellStyle name="Comma 3 3 2 4 2 4 6" xfId="15727"/>
    <cellStyle name="Comma 3 3 2 4 2 5" xfId="9160"/>
    <cellStyle name="Comma 3 3 2 4 2 5 2" xfId="43087"/>
    <cellStyle name="Comma 3 3 2 4 2 5 3" xfId="47515"/>
    <cellStyle name="Comma 3 3 2 4 2 5 4" xfId="50531"/>
    <cellStyle name="Comma 3 3 2 4 2 5 5" xfId="18297"/>
    <cellStyle name="Comma 3 3 2 4 2 6" xfId="44443"/>
    <cellStyle name="Comma 3 3 2 4 2 7" xfId="46409"/>
    <cellStyle name="Comma 3 3 2 4 2 8" xfId="49425"/>
    <cellStyle name="Comma 3 3 2 4 2 9" xfId="15244"/>
    <cellStyle name="Comma 3 3 2 4 3" xfId="10914"/>
    <cellStyle name="Comma 3 3 2 4 3 2" xfId="18464"/>
    <cellStyle name="Comma 3 3 2 4 3 3" xfId="21251"/>
    <cellStyle name="Comma 3 3 2 4 3 4" xfId="47780"/>
    <cellStyle name="Comma 3 3 2 4 3 5" xfId="50796"/>
    <cellStyle name="Comma 3 3 2 4 3 6" xfId="15379"/>
    <cellStyle name="Comma 3 3 2 4 4" xfId="11399"/>
    <cellStyle name="Comma 3 3 2 4 4 2" xfId="18941"/>
    <cellStyle name="Comma 3 3 2 4 4 3" xfId="44003"/>
    <cellStyle name="Comma 3 3 2 4 4 4" xfId="48257"/>
    <cellStyle name="Comma 3 3 2 4 4 5" xfId="51273"/>
    <cellStyle name="Comma 3 3 2 4 4 6" xfId="15522"/>
    <cellStyle name="Comma 3 3 2 4 5" xfId="11886"/>
    <cellStyle name="Comma 3 3 2 4 5 2" xfId="19418"/>
    <cellStyle name="Comma 3 3 2 4 5 3" xfId="43726"/>
    <cellStyle name="Comma 3 3 2 4 5 4" xfId="48734"/>
    <cellStyle name="Comma 3 3 2 4 5 5" xfId="51750"/>
    <cellStyle name="Comma 3 3 2 4 5 6" xfId="15667"/>
    <cellStyle name="Comma 3 3 2 4 6" xfId="8851"/>
    <cellStyle name="Comma 3 3 2 4 6 2" xfId="42607"/>
    <cellStyle name="Comma 3 3 2 4 6 3" xfId="47303"/>
    <cellStyle name="Comma 3 3 2 4 6 4" xfId="50319"/>
    <cellStyle name="Comma 3 3 2 4 6 5" xfId="18237"/>
    <cellStyle name="Comma 3 3 2 4 7" xfId="43560"/>
    <cellStyle name="Comma 3 3 2 4 8" xfId="46197"/>
    <cellStyle name="Comma 3 3 2 4 9" xfId="49213"/>
    <cellStyle name="Comma 3 3 2 5" xfId="6287"/>
    <cellStyle name="Comma 3 3 2 5 10" xfId="15125"/>
    <cellStyle name="Comma 3 3 2 5 2" xfId="6607"/>
    <cellStyle name="Comma 3 3 2 5 2 2" xfId="11179"/>
    <cellStyle name="Comma 3 3 2 5 2 2 2" xfId="18729"/>
    <cellStyle name="Comma 3 3 2 5 2 2 3" xfId="44568"/>
    <cellStyle name="Comma 3 3 2 5 2 2 4" xfId="48045"/>
    <cellStyle name="Comma 3 3 2 5 2 2 5" xfId="51061"/>
    <cellStyle name="Comma 3 3 2 5 2 2 6" xfId="15454"/>
    <cellStyle name="Comma 3 3 2 5 2 3" xfId="11664"/>
    <cellStyle name="Comma 3 3 2 5 2 3 2" xfId="19206"/>
    <cellStyle name="Comma 3 3 2 5 2 3 3" xfId="43629"/>
    <cellStyle name="Comma 3 3 2 5 2 3 4" xfId="48522"/>
    <cellStyle name="Comma 3 3 2 5 2 3 5" xfId="51538"/>
    <cellStyle name="Comma 3 3 2 5 2 3 6" xfId="15597"/>
    <cellStyle name="Comma 3 3 2 5 2 4" xfId="12151"/>
    <cellStyle name="Comma 3 3 2 5 2 4 2" xfId="19683"/>
    <cellStyle name="Comma 3 3 2 5 2 4 3" xfId="44080"/>
    <cellStyle name="Comma 3 3 2 5 2 4 4" xfId="48999"/>
    <cellStyle name="Comma 3 3 2 5 2 4 5" xfId="52015"/>
    <cellStyle name="Comma 3 3 2 5 2 4 6" xfId="15742"/>
    <cellStyle name="Comma 3 3 2 5 2 5" xfId="9240"/>
    <cellStyle name="Comma 3 3 2 5 2 5 2" xfId="28705"/>
    <cellStyle name="Comma 3 3 2 5 2 5 3" xfId="47568"/>
    <cellStyle name="Comma 3 3 2 5 2 5 4" xfId="50584"/>
    <cellStyle name="Comma 3 3 2 5 2 5 5" xfId="18312"/>
    <cellStyle name="Comma 3 3 2 5 2 6" xfId="42415"/>
    <cellStyle name="Comma 3 3 2 5 2 7" xfId="46462"/>
    <cellStyle name="Comma 3 3 2 5 2 8" xfId="49478"/>
    <cellStyle name="Comma 3 3 2 5 2 9" xfId="15286"/>
    <cellStyle name="Comma 3 3 2 5 3" xfId="10967"/>
    <cellStyle name="Comma 3 3 2 5 3 2" xfId="18517"/>
    <cellStyle name="Comma 3 3 2 5 3 3" xfId="44284"/>
    <cellStyle name="Comma 3 3 2 5 3 4" xfId="47833"/>
    <cellStyle name="Comma 3 3 2 5 3 5" xfId="50849"/>
    <cellStyle name="Comma 3 3 2 5 3 6" xfId="15394"/>
    <cellStyle name="Comma 3 3 2 5 4" xfId="11452"/>
    <cellStyle name="Comma 3 3 2 5 4 2" xfId="18994"/>
    <cellStyle name="Comma 3 3 2 5 4 3" xfId="43318"/>
    <cellStyle name="Comma 3 3 2 5 4 4" xfId="48310"/>
    <cellStyle name="Comma 3 3 2 5 4 5" xfId="51326"/>
    <cellStyle name="Comma 3 3 2 5 4 6" xfId="15537"/>
    <cellStyle name="Comma 3 3 2 5 5" xfId="11939"/>
    <cellStyle name="Comma 3 3 2 5 5 2" xfId="19471"/>
    <cellStyle name="Comma 3 3 2 5 5 3" xfId="42846"/>
    <cellStyle name="Comma 3 3 2 5 5 4" xfId="48787"/>
    <cellStyle name="Comma 3 3 2 5 5 5" xfId="51803"/>
    <cellStyle name="Comma 3 3 2 5 5 6" xfId="15682"/>
    <cellStyle name="Comma 3 3 2 5 6" xfId="8927"/>
    <cellStyle name="Comma 3 3 2 5 6 2" xfId="21351"/>
    <cellStyle name="Comma 3 3 2 5 6 3" xfId="47356"/>
    <cellStyle name="Comma 3 3 2 5 6 4" xfId="50372"/>
    <cellStyle name="Comma 3 3 2 5 6 5" xfId="18252"/>
    <cellStyle name="Comma 3 3 2 5 7" xfId="42343"/>
    <cellStyle name="Comma 3 3 2 5 8" xfId="46250"/>
    <cellStyle name="Comma 3 3 2 5 9" xfId="49266"/>
    <cellStyle name="Comma 3 3 2 6" xfId="6367"/>
    <cellStyle name="Comma 3 3 2 6 2" xfId="11020"/>
    <cellStyle name="Comma 3 3 2 6 2 2" xfId="18570"/>
    <cellStyle name="Comma 3 3 2 6 2 3" xfId="21242"/>
    <cellStyle name="Comma 3 3 2 6 2 4" xfId="47886"/>
    <cellStyle name="Comma 3 3 2 6 2 5" xfId="50902"/>
    <cellStyle name="Comma 3 3 2 6 2 6" xfId="15409"/>
    <cellStyle name="Comma 3 3 2 6 3" xfId="11505"/>
    <cellStyle name="Comma 3 3 2 6 3 2" xfId="19047"/>
    <cellStyle name="Comma 3 3 2 6 3 3" xfId="42780"/>
    <cellStyle name="Comma 3 3 2 6 3 4" xfId="48363"/>
    <cellStyle name="Comma 3 3 2 6 3 5" xfId="51379"/>
    <cellStyle name="Comma 3 3 2 6 3 6" xfId="15552"/>
    <cellStyle name="Comma 3 3 2 6 4" xfId="11992"/>
    <cellStyle name="Comma 3 3 2 6 4 2" xfId="19524"/>
    <cellStyle name="Comma 3 3 2 6 4 3" xfId="44310"/>
    <cellStyle name="Comma 3 3 2 6 4 4" xfId="48840"/>
    <cellStyle name="Comma 3 3 2 6 4 5" xfId="51856"/>
    <cellStyle name="Comma 3 3 2 6 4 6" xfId="15697"/>
    <cellStyle name="Comma 3 3 2 6 5" xfId="9006"/>
    <cellStyle name="Comma 3 3 2 6 5 2" xfId="28821"/>
    <cellStyle name="Comma 3 3 2 6 5 3" xfId="47409"/>
    <cellStyle name="Comma 3 3 2 6 5 4" xfId="50425"/>
    <cellStyle name="Comma 3 3 2 6 5 5" xfId="18267"/>
    <cellStyle name="Comma 3 3 2 6 6" xfId="43793"/>
    <cellStyle name="Comma 3 3 2 6 7" xfId="46303"/>
    <cellStyle name="Comma 3 3 2 6 8" xfId="49319"/>
    <cellStyle name="Comma 3 3 2 6 9" xfId="15166"/>
    <cellStyle name="Comma 3 3 2 7" xfId="6687"/>
    <cellStyle name="Comma 3 3 2 7 2" xfId="11232"/>
    <cellStyle name="Comma 3 3 2 7 2 2" xfId="18782"/>
    <cellStyle name="Comma 3 3 2 7 2 3" xfId="21212"/>
    <cellStyle name="Comma 3 3 2 7 2 4" xfId="48098"/>
    <cellStyle name="Comma 3 3 2 7 2 5" xfId="51114"/>
    <cellStyle name="Comma 3 3 2 7 2 6" xfId="15469"/>
    <cellStyle name="Comma 3 3 2 7 3" xfId="11717"/>
    <cellStyle name="Comma 3 3 2 7 3 2" xfId="19259"/>
    <cellStyle name="Comma 3 3 2 7 3 3" xfId="42816"/>
    <cellStyle name="Comma 3 3 2 7 3 4" xfId="48575"/>
    <cellStyle name="Comma 3 3 2 7 3 5" xfId="51591"/>
    <cellStyle name="Comma 3 3 2 7 3 6" xfId="15612"/>
    <cellStyle name="Comma 3 3 2 7 4" xfId="12205"/>
    <cellStyle name="Comma 3 3 2 7 4 2" xfId="19736"/>
    <cellStyle name="Comma 3 3 2 7 4 3" xfId="44081"/>
    <cellStyle name="Comma 3 3 2 7 4 4" xfId="49052"/>
    <cellStyle name="Comma 3 3 2 7 4 5" xfId="52068"/>
    <cellStyle name="Comma 3 3 2 7 4 6" xfId="15758"/>
    <cellStyle name="Comma 3 3 2 7 5" xfId="9320"/>
    <cellStyle name="Comma 3 3 2 7 5 2" xfId="44667"/>
    <cellStyle name="Comma 3 3 2 7 5 3" xfId="47621"/>
    <cellStyle name="Comma 3 3 2 7 5 4" xfId="50637"/>
    <cellStyle name="Comma 3 3 2 7 5 5" xfId="18327"/>
    <cellStyle name="Comma 3 3 2 7 6" xfId="32364"/>
    <cellStyle name="Comma 3 3 2 7 7" xfId="46515"/>
    <cellStyle name="Comma 3 3 2 7 8" xfId="49531"/>
    <cellStyle name="Comma 3 3 2 7 9" xfId="15328"/>
    <cellStyle name="Comma 3 3 2 8" xfId="10484"/>
    <cellStyle name="Comma 3 3 2 9" xfId="10808"/>
    <cellStyle name="Comma 3 3 2 9 2" xfId="18358"/>
    <cellStyle name="Comma 3 3 2 9 3" xfId="44668"/>
    <cellStyle name="Comma 3 3 2 9 4" xfId="47674"/>
    <cellStyle name="Comma 3 3 2 9 5" xfId="50690"/>
    <cellStyle name="Comma 3 3 2 9 6" xfId="15349"/>
    <cellStyle name="Comma 3 3 3" xfId="4865"/>
    <cellStyle name="Comma 3 3 3 10" xfId="8501"/>
    <cellStyle name="Comma 3 3 3 10 2" xfId="43550"/>
    <cellStyle name="Comma 3 3 3 10 3" xfId="47227"/>
    <cellStyle name="Comma 3 3 3 10 4" xfId="50243"/>
    <cellStyle name="Comma 3 3 3 10 5" xfId="18214"/>
    <cellStyle name="Comma 3 3 3 11" xfId="20029"/>
    <cellStyle name="Comma 3 3 3 12" xfId="44713"/>
    <cellStyle name="Comma 3 3 3 13" xfId="44914"/>
    <cellStyle name="Comma 3 3 3 14" xfId="45822"/>
    <cellStyle name="Comma 3 3 3 15" xfId="46093"/>
    <cellStyle name="Comma 3 3 3 16" xfId="49108"/>
    <cellStyle name="Comma 3 3 3 17" xfId="14878"/>
    <cellStyle name="Comma 3 3 3 2" xfId="6129"/>
    <cellStyle name="Comma 3 3 3 2 10" xfId="15056"/>
    <cellStyle name="Comma 3 3 3 2 2" xfId="6449"/>
    <cellStyle name="Comma 3 3 3 2 2 2" xfId="11075"/>
    <cellStyle name="Comma 3 3 3 2 2 2 2" xfId="18625"/>
    <cellStyle name="Comma 3 3 3 2 2 2 3" xfId="42717"/>
    <cellStyle name="Comma 3 3 3 2 2 2 4" xfId="47941"/>
    <cellStyle name="Comma 3 3 3 2 2 2 5" xfId="50957"/>
    <cellStyle name="Comma 3 3 3 2 2 2 6" xfId="15426"/>
    <cellStyle name="Comma 3 3 3 2 2 3" xfId="11560"/>
    <cellStyle name="Comma 3 3 3 2 2 3 2" xfId="19102"/>
    <cellStyle name="Comma 3 3 3 2 2 3 3" xfId="43627"/>
    <cellStyle name="Comma 3 3 3 2 2 3 4" xfId="48418"/>
    <cellStyle name="Comma 3 3 3 2 2 3 5" xfId="51434"/>
    <cellStyle name="Comma 3 3 3 2 2 3 6" xfId="15569"/>
    <cellStyle name="Comma 3 3 3 2 2 4" xfId="12047"/>
    <cellStyle name="Comma 3 3 3 2 2 4 2" xfId="19579"/>
    <cellStyle name="Comma 3 3 3 2 2 4 3" xfId="21559"/>
    <cellStyle name="Comma 3 3 3 2 2 4 4" xfId="48895"/>
    <cellStyle name="Comma 3 3 3 2 2 4 5" xfId="51911"/>
    <cellStyle name="Comma 3 3 3 2 2 4 6" xfId="15714"/>
    <cellStyle name="Comma 3 3 3 2 2 5" xfId="9083"/>
    <cellStyle name="Comma 3 3 3 2 2 5 2" xfId="43382"/>
    <cellStyle name="Comma 3 3 3 2 2 5 3" xfId="47464"/>
    <cellStyle name="Comma 3 3 3 2 2 5 4" xfId="50480"/>
    <cellStyle name="Comma 3 3 3 2 2 5 5" xfId="18284"/>
    <cellStyle name="Comma 3 3 3 2 2 6" xfId="43426"/>
    <cellStyle name="Comma 3 3 3 2 2 7" xfId="46358"/>
    <cellStyle name="Comma 3 3 3 2 2 8" xfId="49374"/>
    <cellStyle name="Comma 3 3 3 2 2 9" xfId="15205"/>
    <cellStyle name="Comma 3 3 3 2 3" xfId="10863"/>
    <cellStyle name="Comma 3 3 3 2 3 2" xfId="18413"/>
    <cellStyle name="Comma 3 3 3 2 3 3" xfId="33297"/>
    <cellStyle name="Comma 3 3 3 2 3 4" xfId="47729"/>
    <cellStyle name="Comma 3 3 3 2 3 5" xfId="50745"/>
    <cellStyle name="Comma 3 3 3 2 3 6" xfId="15366"/>
    <cellStyle name="Comma 3 3 3 2 4" xfId="11347"/>
    <cellStyle name="Comma 3 3 3 2 4 2" xfId="18890"/>
    <cellStyle name="Comma 3 3 3 2 4 3" xfId="44429"/>
    <cellStyle name="Comma 3 3 3 2 4 4" xfId="48206"/>
    <cellStyle name="Comma 3 3 3 2 4 5" xfId="51222"/>
    <cellStyle name="Comma 3 3 3 2 4 6" xfId="15508"/>
    <cellStyle name="Comma 3 3 3 2 5" xfId="11834"/>
    <cellStyle name="Comma 3 3 3 2 5 2" xfId="19367"/>
    <cellStyle name="Comma 3 3 3 2 5 3" xfId="20448"/>
    <cellStyle name="Comma 3 3 3 2 5 4" xfId="48683"/>
    <cellStyle name="Comma 3 3 3 2 5 5" xfId="51699"/>
    <cellStyle name="Comma 3 3 3 2 5 6" xfId="15653"/>
    <cellStyle name="Comma 3 3 3 2 6" xfId="8782"/>
    <cellStyle name="Comma 3 3 3 2 6 2" xfId="20978"/>
    <cellStyle name="Comma 3 3 3 2 6 3" xfId="47252"/>
    <cellStyle name="Comma 3 3 3 2 6 4" xfId="50268"/>
    <cellStyle name="Comma 3 3 3 2 6 5" xfId="18223"/>
    <cellStyle name="Comma 3 3 3 2 7" xfId="43857"/>
    <cellStyle name="Comma 3 3 3 2 8" xfId="46146"/>
    <cellStyle name="Comma 3 3 3 2 9" xfId="49162"/>
    <cellStyle name="Comma 3 3 3 3" xfId="6209"/>
    <cellStyle name="Comma 3 3 3 3 10" xfId="15089"/>
    <cellStyle name="Comma 3 3 3 3 2" xfId="6529"/>
    <cellStyle name="Comma 3 3 3 3 2 2" xfId="11128"/>
    <cellStyle name="Comma 3 3 3 3 2 2 2" xfId="18678"/>
    <cellStyle name="Comma 3 3 3 3 2 2 3" xfId="32869"/>
    <cellStyle name="Comma 3 3 3 3 2 2 4" xfId="47994"/>
    <cellStyle name="Comma 3 3 3 3 2 2 5" xfId="51010"/>
    <cellStyle name="Comma 3 3 3 3 2 2 6" xfId="15441"/>
    <cellStyle name="Comma 3 3 3 3 2 3" xfId="11613"/>
    <cellStyle name="Comma 3 3 3 3 2 3 2" xfId="19155"/>
    <cellStyle name="Comma 3 3 3 3 2 3 3" xfId="43534"/>
    <cellStyle name="Comma 3 3 3 3 2 3 4" xfId="48471"/>
    <cellStyle name="Comma 3 3 3 3 2 3 5" xfId="51487"/>
    <cellStyle name="Comma 3 3 3 3 2 3 6" xfId="15584"/>
    <cellStyle name="Comma 3 3 3 3 2 4" xfId="12100"/>
    <cellStyle name="Comma 3 3 3 3 2 4 2" xfId="19632"/>
    <cellStyle name="Comma 3 3 3 3 2 4 3" xfId="43251"/>
    <cellStyle name="Comma 3 3 3 3 2 4 4" xfId="48948"/>
    <cellStyle name="Comma 3 3 3 3 2 4 5" xfId="51964"/>
    <cellStyle name="Comma 3 3 3 3 2 4 6" xfId="15729"/>
    <cellStyle name="Comma 3 3 3 3 2 5" xfId="9162"/>
    <cellStyle name="Comma 3 3 3 3 2 5 2" xfId="20492"/>
    <cellStyle name="Comma 3 3 3 3 2 5 3" xfId="47517"/>
    <cellStyle name="Comma 3 3 3 3 2 5 4" xfId="50533"/>
    <cellStyle name="Comma 3 3 3 3 2 5 5" xfId="18299"/>
    <cellStyle name="Comma 3 3 3 3 2 6" xfId="32278"/>
    <cellStyle name="Comma 3 3 3 3 2 7" xfId="46411"/>
    <cellStyle name="Comma 3 3 3 3 2 8" xfId="49427"/>
    <cellStyle name="Comma 3 3 3 3 2 9" xfId="15246"/>
    <cellStyle name="Comma 3 3 3 3 3" xfId="10916"/>
    <cellStyle name="Comma 3 3 3 3 3 2" xfId="18466"/>
    <cellStyle name="Comma 3 3 3 3 3 3" xfId="43126"/>
    <cellStyle name="Comma 3 3 3 3 3 4" xfId="47782"/>
    <cellStyle name="Comma 3 3 3 3 3 5" xfId="50798"/>
    <cellStyle name="Comma 3 3 3 3 3 6" xfId="15381"/>
    <cellStyle name="Comma 3 3 3 3 4" xfId="11401"/>
    <cellStyle name="Comma 3 3 3 3 4 2" xfId="18943"/>
    <cellStyle name="Comma 3 3 3 3 4 3" xfId="28790"/>
    <cellStyle name="Comma 3 3 3 3 4 4" xfId="48259"/>
    <cellStyle name="Comma 3 3 3 3 4 5" xfId="51275"/>
    <cellStyle name="Comma 3 3 3 3 4 6" xfId="15524"/>
    <cellStyle name="Comma 3 3 3 3 5" xfId="11888"/>
    <cellStyle name="Comma 3 3 3 3 5 2" xfId="19420"/>
    <cellStyle name="Comma 3 3 3 3 5 3" xfId="43224"/>
    <cellStyle name="Comma 3 3 3 3 5 4" xfId="48736"/>
    <cellStyle name="Comma 3 3 3 3 5 5" xfId="51752"/>
    <cellStyle name="Comma 3 3 3 3 5 6" xfId="15669"/>
    <cellStyle name="Comma 3 3 3 3 6" xfId="8853"/>
    <cellStyle name="Comma 3 3 3 3 6 2" xfId="42609"/>
    <cellStyle name="Comma 3 3 3 3 6 3" xfId="47305"/>
    <cellStyle name="Comma 3 3 3 3 6 4" xfId="50321"/>
    <cellStyle name="Comma 3 3 3 3 6 5" xfId="18239"/>
    <cellStyle name="Comma 3 3 3 3 7" xfId="44154"/>
    <cellStyle name="Comma 3 3 3 3 8" xfId="46199"/>
    <cellStyle name="Comma 3 3 3 3 9" xfId="49215"/>
    <cellStyle name="Comma 3 3 3 4" xfId="6289"/>
    <cellStyle name="Comma 3 3 3 4 10" xfId="15127"/>
    <cellStyle name="Comma 3 3 3 4 2" xfId="6609"/>
    <cellStyle name="Comma 3 3 3 4 2 2" xfId="11181"/>
    <cellStyle name="Comma 3 3 3 4 2 2 2" xfId="18731"/>
    <cellStyle name="Comma 3 3 3 4 2 2 3" xfId="42734"/>
    <cellStyle name="Comma 3 3 3 4 2 2 4" xfId="48047"/>
    <cellStyle name="Comma 3 3 3 4 2 2 5" xfId="51063"/>
    <cellStyle name="Comma 3 3 3 4 2 2 6" xfId="15456"/>
    <cellStyle name="Comma 3 3 3 4 2 3" xfId="11666"/>
    <cellStyle name="Comma 3 3 3 4 2 3 2" xfId="19208"/>
    <cellStyle name="Comma 3 3 3 4 2 3 3" xfId="42805"/>
    <cellStyle name="Comma 3 3 3 4 2 3 4" xfId="48524"/>
    <cellStyle name="Comma 3 3 3 4 2 3 5" xfId="51540"/>
    <cellStyle name="Comma 3 3 3 4 2 3 6" xfId="15599"/>
    <cellStyle name="Comma 3 3 3 4 2 4" xfId="12153"/>
    <cellStyle name="Comma 3 3 3 4 2 4 2" xfId="19685"/>
    <cellStyle name="Comma 3 3 3 4 2 4 3" xfId="42882"/>
    <cellStyle name="Comma 3 3 3 4 2 4 4" xfId="49001"/>
    <cellStyle name="Comma 3 3 3 4 2 4 5" xfId="52017"/>
    <cellStyle name="Comma 3 3 3 4 2 4 6" xfId="15744"/>
    <cellStyle name="Comma 3 3 3 4 2 5" xfId="9242"/>
    <cellStyle name="Comma 3 3 3 4 2 5 2" xfId="43099"/>
    <cellStyle name="Comma 3 3 3 4 2 5 3" xfId="47570"/>
    <cellStyle name="Comma 3 3 3 4 2 5 4" xfId="50586"/>
    <cellStyle name="Comma 3 3 3 4 2 5 5" xfId="18314"/>
    <cellStyle name="Comma 3 3 3 4 2 6" xfId="43576"/>
    <cellStyle name="Comma 3 3 3 4 2 7" xfId="46464"/>
    <cellStyle name="Comma 3 3 3 4 2 8" xfId="49480"/>
    <cellStyle name="Comma 3 3 3 4 2 9" xfId="15288"/>
    <cellStyle name="Comma 3 3 3 4 3" xfId="10969"/>
    <cellStyle name="Comma 3 3 3 4 3 2" xfId="18519"/>
    <cellStyle name="Comma 3 3 3 4 3 3" xfId="28561"/>
    <cellStyle name="Comma 3 3 3 4 3 4" xfId="47835"/>
    <cellStyle name="Comma 3 3 3 4 3 5" xfId="50851"/>
    <cellStyle name="Comma 3 3 3 4 3 6" xfId="15396"/>
    <cellStyle name="Comma 3 3 3 4 4" xfId="11454"/>
    <cellStyle name="Comma 3 3 3 4 4 2" xfId="18996"/>
    <cellStyle name="Comma 3 3 3 4 4 3" xfId="43657"/>
    <cellStyle name="Comma 3 3 3 4 4 4" xfId="48312"/>
    <cellStyle name="Comma 3 3 3 4 4 5" xfId="51328"/>
    <cellStyle name="Comma 3 3 3 4 4 6" xfId="15539"/>
    <cellStyle name="Comma 3 3 3 4 5" xfId="11941"/>
    <cellStyle name="Comma 3 3 3 4 5 2" xfId="19473"/>
    <cellStyle name="Comma 3 3 3 4 5 3" xfId="28681"/>
    <cellStyle name="Comma 3 3 3 4 5 4" xfId="48789"/>
    <cellStyle name="Comma 3 3 3 4 5 5" xfId="51805"/>
    <cellStyle name="Comma 3 3 3 4 5 6" xfId="15684"/>
    <cellStyle name="Comma 3 3 3 4 6" xfId="8929"/>
    <cellStyle name="Comma 3 3 3 4 6 2" xfId="43061"/>
    <cellStyle name="Comma 3 3 3 4 6 3" xfId="47358"/>
    <cellStyle name="Comma 3 3 3 4 6 4" xfId="50374"/>
    <cellStyle name="Comma 3 3 3 4 6 5" xfId="18254"/>
    <cellStyle name="Comma 3 3 3 4 7" xfId="21659"/>
    <cellStyle name="Comma 3 3 3 4 8" xfId="46252"/>
    <cellStyle name="Comma 3 3 3 4 9" xfId="49268"/>
    <cellStyle name="Comma 3 3 3 5" xfId="6369"/>
    <cellStyle name="Comma 3 3 3 5 2" xfId="11022"/>
    <cellStyle name="Comma 3 3 3 5 2 2" xfId="18572"/>
    <cellStyle name="Comma 3 3 3 5 2 3" xfId="43138"/>
    <cellStyle name="Comma 3 3 3 5 2 4" xfId="47888"/>
    <cellStyle name="Comma 3 3 3 5 2 5" xfId="50904"/>
    <cellStyle name="Comma 3 3 3 5 2 6" xfId="15411"/>
    <cellStyle name="Comma 3 3 3 5 3" xfId="11507"/>
    <cellStyle name="Comma 3 3 3 5 3 2" xfId="19049"/>
    <cellStyle name="Comma 3 3 3 5 3 3" xfId="43829"/>
    <cellStyle name="Comma 3 3 3 5 3 4" xfId="48365"/>
    <cellStyle name="Comma 3 3 3 5 3 5" xfId="51381"/>
    <cellStyle name="Comma 3 3 3 5 3 6" xfId="15554"/>
    <cellStyle name="Comma 3 3 3 5 4" xfId="11994"/>
    <cellStyle name="Comma 3 3 3 5 4 2" xfId="19526"/>
    <cellStyle name="Comma 3 3 3 5 4 3" xfId="43239"/>
    <cellStyle name="Comma 3 3 3 5 4 4" xfId="48842"/>
    <cellStyle name="Comma 3 3 3 5 4 5" xfId="51858"/>
    <cellStyle name="Comma 3 3 3 5 4 6" xfId="15699"/>
    <cellStyle name="Comma 3 3 3 5 5" xfId="9008"/>
    <cellStyle name="Comma 3 3 3 5 5 2" xfId="43902"/>
    <cellStyle name="Comma 3 3 3 5 5 3" xfId="47411"/>
    <cellStyle name="Comma 3 3 3 5 5 4" xfId="50427"/>
    <cellStyle name="Comma 3 3 3 5 5 5" xfId="18269"/>
    <cellStyle name="Comma 3 3 3 5 6" xfId="44018"/>
    <cellStyle name="Comma 3 3 3 5 7" xfId="46305"/>
    <cellStyle name="Comma 3 3 3 5 8" xfId="49321"/>
    <cellStyle name="Comma 3 3 3 5 9" xfId="15168"/>
    <cellStyle name="Comma 3 3 3 6" xfId="6689"/>
    <cellStyle name="Comma 3 3 3 6 2" xfId="11234"/>
    <cellStyle name="Comma 3 3 3 6 2 2" xfId="18784"/>
    <cellStyle name="Comma 3 3 3 6 2 3" xfId="28806"/>
    <cellStyle name="Comma 3 3 3 6 2 4" xfId="48100"/>
    <cellStyle name="Comma 3 3 3 6 2 5" xfId="51116"/>
    <cellStyle name="Comma 3 3 3 6 2 6" xfId="15471"/>
    <cellStyle name="Comma 3 3 3 6 3" xfId="11719"/>
    <cellStyle name="Comma 3 3 3 6 3 2" xfId="19261"/>
    <cellStyle name="Comma 3 3 3 6 3 3" xfId="44279"/>
    <cellStyle name="Comma 3 3 3 6 3 4" xfId="48577"/>
    <cellStyle name="Comma 3 3 3 6 3 5" xfId="51593"/>
    <cellStyle name="Comma 3 3 3 6 3 6" xfId="15614"/>
    <cellStyle name="Comma 3 3 3 6 4" xfId="12207"/>
    <cellStyle name="Comma 3 3 3 6 4 2" xfId="19738"/>
    <cellStyle name="Comma 3 3 3 6 4 3" xfId="42888"/>
    <cellStyle name="Comma 3 3 3 6 4 4" xfId="49054"/>
    <cellStyle name="Comma 3 3 3 6 4 5" xfId="52070"/>
    <cellStyle name="Comma 3 3 3 6 4 6" xfId="15760"/>
    <cellStyle name="Comma 3 3 3 6 5" xfId="9322"/>
    <cellStyle name="Comma 3 3 3 6 5 2" xfId="43434"/>
    <cellStyle name="Comma 3 3 3 6 5 3" xfId="47623"/>
    <cellStyle name="Comma 3 3 3 6 5 4" xfId="50639"/>
    <cellStyle name="Comma 3 3 3 6 5 5" xfId="18329"/>
    <cellStyle name="Comma 3 3 3 6 6" xfId="42435"/>
    <cellStyle name="Comma 3 3 3 6 7" xfId="46517"/>
    <cellStyle name="Comma 3 3 3 6 8" xfId="49533"/>
    <cellStyle name="Comma 3 3 3 6 9" xfId="15330"/>
    <cellStyle name="Comma 3 3 3 7" xfId="10810"/>
    <cellStyle name="Comma 3 3 3 7 2" xfId="18360"/>
    <cellStyle name="Comma 3 3 3 7 3" xfId="21030"/>
    <cellStyle name="Comma 3 3 3 7 4" xfId="47676"/>
    <cellStyle name="Comma 3 3 3 7 5" xfId="50692"/>
    <cellStyle name="Comma 3 3 3 7 6" xfId="15351"/>
    <cellStyle name="Comma 3 3 3 8" xfId="11294"/>
    <cellStyle name="Comma 3 3 3 8 2" xfId="18837"/>
    <cellStyle name="Comma 3 3 3 8 3" xfId="33254"/>
    <cellStyle name="Comma 3 3 3 8 4" xfId="48153"/>
    <cellStyle name="Comma 3 3 3 8 5" xfId="51169"/>
    <cellStyle name="Comma 3 3 3 8 6" xfId="15493"/>
    <cellStyle name="Comma 3 3 3 9" xfId="11781"/>
    <cellStyle name="Comma 3 3 3 9 2" xfId="19314"/>
    <cellStyle name="Comma 3 3 3 9 3" xfId="43690"/>
    <cellStyle name="Comma 3 3 3 9 4" xfId="48630"/>
    <cellStyle name="Comma 3 3 3 9 5" xfId="51646"/>
    <cellStyle name="Comma 3 3 3 9 6" xfId="15638"/>
    <cellStyle name="Comma 3 3 4" xfId="7412"/>
    <cellStyle name="Comma 3 3 4 2" xfId="20030"/>
    <cellStyle name="Comma 3 3 4 3" xfId="44915"/>
    <cellStyle name="Comma 3 3 4 4" xfId="45823"/>
    <cellStyle name="Comma 3 3 5" xfId="7493"/>
    <cellStyle name="Comma 3 3 5 2" xfId="17995"/>
    <cellStyle name="Comma 3 3 5 2 2" xfId="28979"/>
    <cellStyle name="Comma 3 3 5 3" xfId="20031"/>
    <cellStyle name="Comma 3 3 5 4" xfId="44546"/>
    <cellStyle name="Comma 3 3 5 5" xfId="44916"/>
    <cellStyle name="Comma 3 3 5 6" xfId="45824"/>
    <cellStyle name="Comma 3 3 5 7" xfId="46990"/>
    <cellStyle name="Comma 3 3 5 8" xfId="50006"/>
    <cellStyle name="Comma 3 3 5 9" xfId="14359"/>
    <cellStyle name="Comma 3 3 6" xfId="15792"/>
    <cellStyle name="Comma 3 3 7" xfId="20026"/>
    <cellStyle name="Comma 3 3 8" xfId="44911"/>
    <cellStyle name="Comma 3 3 9" xfId="45819"/>
    <cellStyle name="Comma 3 4" xfId="4866"/>
    <cellStyle name="Comma 3 4 10" xfId="11295"/>
    <cellStyle name="Comma 3 4 10 2" xfId="18838"/>
    <cellStyle name="Comma 3 4 10 3" xfId="43530"/>
    <cellStyle name="Comma 3 4 10 4" xfId="48154"/>
    <cellStyle name="Comma 3 4 10 5" xfId="51170"/>
    <cellStyle name="Comma 3 4 11" xfId="11782"/>
    <cellStyle name="Comma 3 4 11 2" xfId="19315"/>
    <cellStyle name="Comma 3 4 11 3" xfId="43210"/>
    <cellStyle name="Comma 3 4 11 4" xfId="48631"/>
    <cellStyle name="Comma 3 4 11 5" xfId="51647"/>
    <cellStyle name="Comma 3 4 12" xfId="7885"/>
    <cellStyle name="Comma 3 4 12 2" xfId="18014"/>
    <cellStyle name="Comma 3 4 12 3" xfId="43745"/>
    <cellStyle name="Comma 3 4 12 4" xfId="47015"/>
    <cellStyle name="Comma 3 4 12 5" xfId="50031"/>
    <cellStyle name="Comma 3 4 13" xfId="20032"/>
    <cellStyle name="Comma 3 4 14" xfId="44917"/>
    <cellStyle name="Comma 3 4 15" xfId="45825"/>
    <cellStyle name="Comma 3 4 16" xfId="46094"/>
    <cellStyle name="Comma 3 4 17" xfId="49109"/>
    <cellStyle name="Comma 3 4 2" xfId="4867"/>
    <cellStyle name="Comma 3 4 2 10" xfId="8619"/>
    <cellStyle name="Comma 3 4 2 10 2" xfId="44721"/>
    <cellStyle name="Comma 3 4 2 10 3" xfId="47229"/>
    <cellStyle name="Comma 3 4 2 10 4" xfId="50245"/>
    <cellStyle name="Comma 3 4 2 11" xfId="20033"/>
    <cellStyle name="Comma 3 4 2 12" xfId="44918"/>
    <cellStyle name="Comma 3 4 2 13" xfId="45826"/>
    <cellStyle name="Comma 3 4 2 14" xfId="46095"/>
    <cellStyle name="Comma 3 4 2 15" xfId="49110"/>
    <cellStyle name="Comma 3 4 2 2" xfId="6131"/>
    <cellStyle name="Comma 3 4 2 2 2" xfId="6451"/>
    <cellStyle name="Comma 3 4 2 2 2 2" xfId="11077"/>
    <cellStyle name="Comma 3 4 2 2 2 2 2" xfId="18627"/>
    <cellStyle name="Comma 3 4 2 2 2 2 3" xfId="44693"/>
    <cellStyle name="Comma 3 4 2 2 2 2 4" xfId="47943"/>
    <cellStyle name="Comma 3 4 2 2 2 2 5" xfId="50959"/>
    <cellStyle name="Comma 3 4 2 2 2 3" xfId="11562"/>
    <cellStyle name="Comma 3 4 2 2 2 3 2" xfId="19104"/>
    <cellStyle name="Comma 3 4 2 2 2 3 3" xfId="43720"/>
    <cellStyle name="Comma 3 4 2 2 2 3 4" xfId="48420"/>
    <cellStyle name="Comma 3 4 2 2 2 3 5" xfId="51436"/>
    <cellStyle name="Comma 3 4 2 2 2 4" xfId="12049"/>
    <cellStyle name="Comma 3 4 2 2 2 4 2" xfId="19581"/>
    <cellStyle name="Comma 3 4 2 2 2 4 3" xfId="42986"/>
    <cellStyle name="Comma 3 4 2 2 2 4 4" xfId="48897"/>
    <cellStyle name="Comma 3 4 2 2 2 4 5" xfId="51913"/>
    <cellStyle name="Comma 3 4 2 2 2 5" xfId="9085"/>
    <cellStyle name="Comma 3 4 2 2 2 5 2" xfId="44682"/>
    <cellStyle name="Comma 3 4 2 2 2 5 3" xfId="47466"/>
    <cellStyle name="Comma 3 4 2 2 2 5 4" xfId="50482"/>
    <cellStyle name="Comma 3 4 2 2 2 6" xfId="44237"/>
    <cellStyle name="Comma 3 4 2 2 2 7" xfId="46360"/>
    <cellStyle name="Comma 3 4 2 2 2 8" xfId="49376"/>
    <cellStyle name="Comma 3 4 2 2 3" xfId="10865"/>
    <cellStyle name="Comma 3 4 2 2 3 2" xfId="18415"/>
    <cellStyle name="Comma 3 4 2 2 3 3" xfId="43120"/>
    <cellStyle name="Comma 3 4 2 2 3 4" xfId="47731"/>
    <cellStyle name="Comma 3 4 2 2 3 5" xfId="50747"/>
    <cellStyle name="Comma 3 4 2 2 4" xfId="11349"/>
    <cellStyle name="Comma 3 4 2 2 4 2" xfId="18892"/>
    <cellStyle name="Comma 3 4 2 2 4 3" xfId="42756"/>
    <cellStyle name="Comma 3 4 2 2 4 4" xfId="48208"/>
    <cellStyle name="Comma 3 4 2 2 4 5" xfId="51224"/>
    <cellStyle name="Comma 3 4 2 2 5" xfId="11836"/>
    <cellStyle name="Comma 3 4 2 2 5 2" xfId="19369"/>
    <cellStyle name="Comma 3 4 2 2 5 3" xfId="44010"/>
    <cellStyle name="Comma 3 4 2 2 5 4" xfId="48685"/>
    <cellStyle name="Comma 3 4 2 2 5 5" xfId="51701"/>
    <cellStyle name="Comma 3 4 2 2 6" xfId="8784"/>
    <cellStyle name="Comma 3 4 2 2 6 2" xfId="42596"/>
    <cellStyle name="Comma 3 4 2 2 6 3" xfId="47254"/>
    <cellStyle name="Comma 3 4 2 2 6 4" xfId="50270"/>
    <cellStyle name="Comma 3 4 2 2 7" xfId="44433"/>
    <cellStyle name="Comma 3 4 2 2 8" xfId="46148"/>
    <cellStyle name="Comma 3 4 2 2 9" xfId="49164"/>
    <cellStyle name="Comma 3 4 2 3" xfId="6211"/>
    <cellStyle name="Comma 3 4 2 3 2" xfId="6531"/>
    <cellStyle name="Comma 3 4 2 3 2 2" xfId="11130"/>
    <cellStyle name="Comma 3 4 2 3 2 2 2" xfId="18680"/>
    <cellStyle name="Comma 3 4 2 3 2 2 3" xfId="42725"/>
    <cellStyle name="Comma 3 4 2 3 2 2 4" xfId="47996"/>
    <cellStyle name="Comma 3 4 2 3 2 2 5" xfId="51012"/>
    <cellStyle name="Comma 3 4 2 3 2 3" xfId="11615"/>
    <cellStyle name="Comma 3 4 2 3 2 3 2" xfId="19157"/>
    <cellStyle name="Comma 3 4 2 3 2 3 3" xfId="44358"/>
    <cellStyle name="Comma 3 4 2 3 2 3 4" xfId="48473"/>
    <cellStyle name="Comma 3 4 2 3 2 3 5" xfId="51489"/>
    <cellStyle name="Comma 3 4 2 3 2 4" xfId="12102"/>
    <cellStyle name="Comma 3 4 2 3 2 4 2" xfId="19634"/>
    <cellStyle name="Comma 3 4 2 3 2 4 3" xfId="44515"/>
    <cellStyle name="Comma 3 4 2 3 2 4 4" xfId="48950"/>
    <cellStyle name="Comma 3 4 2 3 2 4 5" xfId="51966"/>
    <cellStyle name="Comma 3 4 2 3 2 5" xfId="9164"/>
    <cellStyle name="Comma 3 4 2 3 2 5 2" xfId="43796"/>
    <cellStyle name="Comma 3 4 2 3 2 5 3" xfId="47519"/>
    <cellStyle name="Comma 3 4 2 3 2 5 4" xfId="50535"/>
    <cellStyle name="Comma 3 4 2 3 2 6" xfId="43572"/>
    <cellStyle name="Comma 3 4 2 3 2 7" xfId="46413"/>
    <cellStyle name="Comma 3 4 2 3 2 8" xfId="49429"/>
    <cellStyle name="Comma 3 4 2 3 3" xfId="10918"/>
    <cellStyle name="Comma 3 4 2 3 3 2" xfId="18468"/>
    <cellStyle name="Comma 3 4 2 3 3 3" xfId="32194"/>
    <cellStyle name="Comma 3 4 2 3 3 4" xfId="47784"/>
    <cellStyle name="Comma 3 4 2 3 3 5" xfId="50800"/>
    <cellStyle name="Comma 3 4 2 3 4" xfId="11403"/>
    <cellStyle name="Comma 3 4 2 3 4 2" xfId="18945"/>
    <cellStyle name="Comma 3 4 2 3 4 3" xfId="44501"/>
    <cellStyle name="Comma 3 4 2 3 4 4" xfId="48261"/>
    <cellStyle name="Comma 3 4 2 3 4 5" xfId="51277"/>
    <cellStyle name="Comma 3 4 2 3 5" xfId="11890"/>
    <cellStyle name="Comma 3 4 2 3 5 2" xfId="19422"/>
    <cellStyle name="Comma 3 4 2 3 5 3" xfId="44803"/>
    <cellStyle name="Comma 3 4 2 3 5 4" xfId="48738"/>
    <cellStyle name="Comma 3 4 2 3 5 5" xfId="51754"/>
    <cellStyle name="Comma 3 4 2 3 6" xfId="8855"/>
    <cellStyle name="Comma 3 4 2 3 6 2" xfId="44272"/>
    <cellStyle name="Comma 3 4 2 3 6 3" xfId="47307"/>
    <cellStyle name="Comma 3 4 2 3 6 4" xfId="50323"/>
    <cellStyle name="Comma 3 4 2 3 7" xfId="44733"/>
    <cellStyle name="Comma 3 4 2 3 8" xfId="46201"/>
    <cellStyle name="Comma 3 4 2 3 9" xfId="49217"/>
    <cellStyle name="Comma 3 4 2 4" xfId="6291"/>
    <cellStyle name="Comma 3 4 2 4 2" xfId="6611"/>
    <cellStyle name="Comma 3 4 2 4 2 2" xfId="11183"/>
    <cellStyle name="Comma 3 4 2 4 2 2 2" xfId="18733"/>
    <cellStyle name="Comma 3 4 2 4 2 2 3" xfId="43970"/>
    <cellStyle name="Comma 3 4 2 4 2 2 4" xfId="48049"/>
    <cellStyle name="Comma 3 4 2 4 2 2 5" xfId="51065"/>
    <cellStyle name="Comma 3 4 2 4 2 3" xfId="11668"/>
    <cellStyle name="Comma 3 4 2 4 2 3 2" xfId="19210"/>
    <cellStyle name="Comma 3 4 2 4 2 3 3" xfId="20722"/>
    <cellStyle name="Comma 3 4 2 4 2 3 4" xfId="48526"/>
    <cellStyle name="Comma 3 4 2 4 2 3 5" xfId="51542"/>
    <cellStyle name="Comma 3 4 2 4 2 4" xfId="12155"/>
    <cellStyle name="Comma 3 4 2 4 2 4 2" xfId="19687"/>
    <cellStyle name="Comma 3 4 2 4 2 4 3" xfId="44711"/>
    <cellStyle name="Comma 3 4 2 4 2 4 4" xfId="49003"/>
    <cellStyle name="Comma 3 4 2 4 2 4 5" xfId="52019"/>
    <cellStyle name="Comma 3 4 2 4 2 5" xfId="9244"/>
    <cellStyle name="Comma 3 4 2 4 2 5 2" xfId="43607"/>
    <cellStyle name="Comma 3 4 2 4 2 5 3" xfId="47572"/>
    <cellStyle name="Comma 3 4 2 4 2 5 4" xfId="50588"/>
    <cellStyle name="Comma 3 4 2 4 2 6" xfId="44169"/>
    <cellStyle name="Comma 3 4 2 4 2 7" xfId="46466"/>
    <cellStyle name="Comma 3 4 2 4 2 8" xfId="49482"/>
    <cellStyle name="Comma 3 4 2 4 3" xfId="10971"/>
    <cellStyle name="Comma 3 4 2 4 3 2" xfId="18521"/>
    <cellStyle name="Comma 3 4 2 4 3 3" xfId="21249"/>
    <cellStyle name="Comma 3 4 2 4 3 4" xfId="47837"/>
    <cellStyle name="Comma 3 4 2 4 3 5" xfId="50853"/>
    <cellStyle name="Comma 3 4 2 4 4" xfId="11456"/>
    <cellStyle name="Comma 3 4 2 4 4 2" xfId="18998"/>
    <cellStyle name="Comma 3 4 2 4 4 3" xfId="43285"/>
    <cellStyle name="Comma 3 4 2 4 4 4" xfId="48314"/>
    <cellStyle name="Comma 3 4 2 4 4 5" xfId="51330"/>
    <cellStyle name="Comma 3 4 2 4 5" xfId="11943"/>
    <cellStyle name="Comma 3 4 2 4 5 2" xfId="19475"/>
    <cellStyle name="Comma 3 4 2 4 5 3" xfId="43231"/>
    <cellStyle name="Comma 3 4 2 4 5 4" xfId="48791"/>
    <cellStyle name="Comma 3 4 2 4 5 5" xfId="51807"/>
    <cellStyle name="Comma 3 4 2 4 6" xfId="8931"/>
    <cellStyle name="Comma 3 4 2 4 6 2" xfId="20498"/>
    <cellStyle name="Comma 3 4 2 4 6 3" xfId="47360"/>
    <cellStyle name="Comma 3 4 2 4 6 4" xfId="50376"/>
    <cellStyle name="Comma 3 4 2 4 7" xfId="42903"/>
    <cellStyle name="Comma 3 4 2 4 8" xfId="46254"/>
    <cellStyle name="Comma 3 4 2 4 9" xfId="49270"/>
    <cellStyle name="Comma 3 4 2 5" xfId="6371"/>
    <cellStyle name="Comma 3 4 2 5 2" xfId="11024"/>
    <cellStyle name="Comma 3 4 2 5 2 2" xfId="18574"/>
    <cellStyle name="Comma 3 4 2 5 2 3" xfId="44213"/>
    <cellStyle name="Comma 3 4 2 5 2 4" xfId="47890"/>
    <cellStyle name="Comma 3 4 2 5 2 5" xfId="50906"/>
    <cellStyle name="Comma 3 4 2 5 3" xfId="11509"/>
    <cellStyle name="Comma 3 4 2 5 3 2" xfId="19051"/>
    <cellStyle name="Comma 3 4 2 5 3 3" xfId="43473"/>
    <cellStyle name="Comma 3 4 2 5 3 4" xfId="48367"/>
    <cellStyle name="Comma 3 4 2 5 3 5" xfId="51383"/>
    <cellStyle name="Comma 3 4 2 5 4" xfId="11996"/>
    <cellStyle name="Comma 3 4 2 5 4 2" xfId="19528"/>
    <cellStyle name="Comma 3 4 2 5 4 3" xfId="44513"/>
    <cellStyle name="Comma 3 4 2 5 4 4" xfId="48844"/>
    <cellStyle name="Comma 3 4 2 5 4 5" xfId="51860"/>
    <cellStyle name="Comma 3 4 2 5 5" xfId="9010"/>
    <cellStyle name="Comma 3 4 2 5 5 2" xfId="33402"/>
    <cellStyle name="Comma 3 4 2 5 5 3" xfId="47413"/>
    <cellStyle name="Comma 3 4 2 5 5 4" xfId="50429"/>
    <cellStyle name="Comma 3 4 2 5 6" xfId="43937"/>
    <cellStyle name="Comma 3 4 2 5 7" xfId="46307"/>
    <cellStyle name="Comma 3 4 2 5 8" xfId="49323"/>
    <cellStyle name="Comma 3 4 2 6" xfId="6691"/>
    <cellStyle name="Comma 3 4 2 6 2" xfId="11236"/>
    <cellStyle name="Comma 3 4 2 6 2 2" xfId="18786"/>
    <cellStyle name="Comma 3 4 2 6 2 3" xfId="44499"/>
    <cellStyle name="Comma 3 4 2 6 2 4" xfId="48102"/>
    <cellStyle name="Comma 3 4 2 6 2 5" xfId="51118"/>
    <cellStyle name="Comma 3 4 2 6 3" xfId="11721"/>
    <cellStyle name="Comma 3 4 2 6 3 2" xfId="19263"/>
    <cellStyle name="Comma 3 4 2 6 3 3" xfId="20932"/>
    <cellStyle name="Comma 3 4 2 6 3 4" xfId="48579"/>
    <cellStyle name="Comma 3 4 2 6 3 5" xfId="51595"/>
    <cellStyle name="Comma 3 4 2 6 4" xfId="12209"/>
    <cellStyle name="Comma 3 4 2 6 4 2" xfId="19740"/>
    <cellStyle name="Comma 3 4 2 6 4 3" xfId="44712"/>
    <cellStyle name="Comma 3 4 2 6 4 4" xfId="49056"/>
    <cellStyle name="Comma 3 4 2 6 4 5" xfId="52072"/>
    <cellStyle name="Comma 3 4 2 6 5" xfId="9324"/>
    <cellStyle name="Comma 3 4 2 6 5 2" xfId="43950"/>
    <cellStyle name="Comma 3 4 2 6 5 3" xfId="47625"/>
    <cellStyle name="Comma 3 4 2 6 5 4" xfId="50641"/>
    <cellStyle name="Comma 3 4 2 6 6" xfId="21648"/>
    <cellStyle name="Comma 3 4 2 6 7" xfId="46519"/>
    <cellStyle name="Comma 3 4 2 6 8" xfId="49535"/>
    <cellStyle name="Comma 3 4 2 7" xfId="10812"/>
    <cellStyle name="Comma 3 4 2 7 2" xfId="18362"/>
    <cellStyle name="Comma 3 4 2 7 3" xfId="20258"/>
    <cellStyle name="Comma 3 4 2 7 4" xfId="47678"/>
    <cellStyle name="Comma 3 4 2 7 5" xfId="50694"/>
    <cellStyle name="Comma 3 4 2 8" xfId="11296"/>
    <cellStyle name="Comma 3 4 2 8 2" xfId="18839"/>
    <cellStyle name="Comma 3 4 2 8 3" xfId="28797"/>
    <cellStyle name="Comma 3 4 2 8 4" xfId="48155"/>
    <cellStyle name="Comma 3 4 2 8 5" xfId="51171"/>
    <cellStyle name="Comma 3 4 2 9" xfId="11783"/>
    <cellStyle name="Comma 3 4 2 9 2" xfId="19316"/>
    <cellStyle name="Comma 3 4 2 9 3" xfId="28645"/>
    <cellStyle name="Comma 3 4 2 9 4" xfId="48632"/>
    <cellStyle name="Comma 3 4 2 9 5" xfId="51648"/>
    <cellStyle name="Comma 3 4 3" xfId="6130"/>
    <cellStyle name="Comma 3 4 3 2" xfId="6450"/>
    <cellStyle name="Comma 3 4 3 2 2" xfId="11076"/>
    <cellStyle name="Comma 3 4 3 2 2 2" xfId="18626"/>
    <cellStyle name="Comma 3 4 3 2 2 3" xfId="21230"/>
    <cellStyle name="Comma 3 4 3 2 2 4" xfId="47942"/>
    <cellStyle name="Comma 3 4 3 2 2 5" xfId="50958"/>
    <cellStyle name="Comma 3 4 3 2 3" xfId="11561"/>
    <cellStyle name="Comma 3 4 3 2 3 2" xfId="19103"/>
    <cellStyle name="Comma 3 4 3 2 3 3" xfId="42789"/>
    <cellStyle name="Comma 3 4 3 2 3 4" xfId="48419"/>
    <cellStyle name="Comma 3 4 3 2 3 5" xfId="51435"/>
    <cellStyle name="Comma 3 4 3 2 4" xfId="12048"/>
    <cellStyle name="Comma 3 4 3 2 4 2" xfId="19580"/>
    <cellStyle name="Comma 3 4 3 2 4 3" xfId="44840"/>
    <cellStyle name="Comma 3 4 3 2 4 4" xfId="48896"/>
    <cellStyle name="Comma 3 4 3 2 4 5" xfId="51912"/>
    <cellStyle name="Comma 3 4 3 2 5" xfId="9084"/>
    <cellStyle name="Comma 3 4 3 2 5 2" xfId="43305"/>
    <cellStyle name="Comma 3 4 3 2 5 3" xfId="47465"/>
    <cellStyle name="Comma 3 4 3 2 5 4" xfId="50481"/>
    <cellStyle name="Comma 3 4 3 2 6" xfId="43546"/>
    <cellStyle name="Comma 3 4 3 2 7" xfId="46359"/>
    <cellStyle name="Comma 3 4 3 2 8" xfId="49375"/>
    <cellStyle name="Comma 3 4 3 3" xfId="10864"/>
    <cellStyle name="Comma 3 4 3 3 2" xfId="18414"/>
    <cellStyle name="Comma 3 4 3 3 3" xfId="44398"/>
    <cellStyle name="Comma 3 4 3 3 4" xfId="47730"/>
    <cellStyle name="Comma 3 4 3 3 5" xfId="50746"/>
    <cellStyle name="Comma 3 4 3 4" xfId="11348"/>
    <cellStyle name="Comma 3 4 3 4 2" xfId="18891"/>
    <cellStyle name="Comma 3 4 3 4 3" xfId="43953"/>
    <cellStyle name="Comma 3 4 3 4 4" xfId="48207"/>
    <cellStyle name="Comma 3 4 3 4 5" xfId="51223"/>
    <cellStyle name="Comma 3 4 3 5" xfId="11835"/>
    <cellStyle name="Comma 3 4 3 5 2" xfId="19368"/>
    <cellStyle name="Comma 3 4 3 5 3" xfId="42831"/>
    <cellStyle name="Comma 3 4 3 5 4" xfId="48684"/>
    <cellStyle name="Comma 3 4 3 5 5" xfId="51700"/>
    <cellStyle name="Comma 3 4 3 6" xfId="8783"/>
    <cellStyle name="Comma 3 4 3 6 2" xfId="44479"/>
    <cellStyle name="Comma 3 4 3 6 3" xfId="47253"/>
    <cellStyle name="Comma 3 4 3 6 4" xfId="50269"/>
    <cellStyle name="Comma 3 4 3 7" xfId="42310"/>
    <cellStyle name="Comma 3 4 3 8" xfId="46147"/>
    <cellStyle name="Comma 3 4 3 9" xfId="49163"/>
    <cellStyle name="Comma 3 4 4" xfId="6210"/>
    <cellStyle name="Comma 3 4 4 2" xfId="6530"/>
    <cellStyle name="Comma 3 4 4 2 2" xfId="11129"/>
    <cellStyle name="Comma 3 4 4 2 2 2" xfId="18679"/>
    <cellStyle name="Comma 3 4 4 2 2 3" xfId="43915"/>
    <cellStyle name="Comma 3 4 4 2 2 4" xfId="47995"/>
    <cellStyle name="Comma 3 4 4 2 2 5" xfId="51011"/>
    <cellStyle name="Comma 3 4 4 2 3" xfId="11614"/>
    <cellStyle name="Comma 3 4 4 2 3 2" xfId="19156"/>
    <cellStyle name="Comma 3 4 4 2 3 3" xfId="43191"/>
    <cellStyle name="Comma 3 4 4 2 3 4" xfId="48472"/>
    <cellStyle name="Comma 3 4 4 2 3 5" xfId="51488"/>
    <cellStyle name="Comma 3 4 4 2 4" xfId="12101"/>
    <cellStyle name="Comma 3 4 4 2 4 2" xfId="19633"/>
    <cellStyle name="Comma 3 4 4 2 4 3" xfId="28643"/>
    <cellStyle name="Comma 3 4 4 2 4 4" xfId="48949"/>
    <cellStyle name="Comma 3 4 4 2 4 5" xfId="51965"/>
    <cellStyle name="Comma 3 4 4 2 5" xfId="9163"/>
    <cellStyle name="Comma 3 4 4 2 5 2" xfId="43281"/>
    <cellStyle name="Comma 3 4 4 2 5 3" xfId="47518"/>
    <cellStyle name="Comma 3 4 4 2 5 4" xfId="50534"/>
    <cellStyle name="Comma 3 4 4 2 6" xfId="42396"/>
    <cellStyle name="Comma 3 4 4 2 7" xfId="46412"/>
    <cellStyle name="Comma 3 4 4 2 8" xfId="49428"/>
    <cellStyle name="Comma 3 4 4 3" xfId="10917"/>
    <cellStyle name="Comma 3 4 4 3 2" xfId="18467"/>
    <cellStyle name="Comma 3 4 4 3 3" xfId="43462"/>
    <cellStyle name="Comma 3 4 4 3 4" xfId="47783"/>
    <cellStyle name="Comma 3 4 4 3 5" xfId="50799"/>
    <cellStyle name="Comma 3 4 4 4" xfId="11402"/>
    <cellStyle name="Comma 3 4 4 4 2" xfId="18944"/>
    <cellStyle name="Comma 3 4 4 4 3" xfId="44547"/>
    <cellStyle name="Comma 3 4 4 4 4" xfId="48260"/>
    <cellStyle name="Comma 3 4 4 4 5" xfId="51276"/>
    <cellStyle name="Comma 3 4 4 5" xfId="11889"/>
    <cellStyle name="Comma 3 4 4 5 2" xfId="19421"/>
    <cellStyle name="Comma 3 4 4 5 3" xfId="43783"/>
    <cellStyle name="Comma 3 4 4 5 4" xfId="48737"/>
    <cellStyle name="Comma 3 4 4 5 5" xfId="51753"/>
    <cellStyle name="Comma 3 4 4 6" xfId="8854"/>
    <cellStyle name="Comma 3 4 4 6 2" xfId="21360"/>
    <cellStyle name="Comma 3 4 4 6 3" xfId="47306"/>
    <cellStyle name="Comma 3 4 4 6 4" xfId="50322"/>
    <cellStyle name="Comma 3 4 4 7" xfId="42327"/>
    <cellStyle name="Comma 3 4 4 8" xfId="46200"/>
    <cellStyle name="Comma 3 4 4 9" xfId="49216"/>
    <cellStyle name="Comma 3 4 5" xfId="6290"/>
    <cellStyle name="Comma 3 4 5 2" xfId="6610"/>
    <cellStyle name="Comma 3 4 5 2 2" xfId="11182"/>
    <cellStyle name="Comma 3 4 5 2 2 2" xfId="18732"/>
    <cellStyle name="Comma 3 4 5 2 2 3" xfId="43284"/>
    <cellStyle name="Comma 3 4 5 2 2 4" xfId="48048"/>
    <cellStyle name="Comma 3 4 5 2 2 5" xfId="51064"/>
    <cellStyle name="Comma 3 4 5 2 3" xfId="11667"/>
    <cellStyle name="Comma 3 4 5 2 3 2" xfId="19209"/>
    <cellStyle name="Comma 3 4 5 2 3 3" xfId="21182"/>
    <cellStyle name="Comma 3 4 5 2 3 4" xfId="48525"/>
    <cellStyle name="Comma 3 4 5 2 3 5" xfId="51541"/>
    <cellStyle name="Comma 3 4 5 2 4" xfId="12154"/>
    <cellStyle name="Comma 3 4 5 2 4 2" xfId="19686"/>
    <cellStyle name="Comma 3 4 5 2 4 3" xfId="43424"/>
    <cellStyle name="Comma 3 4 5 2 4 4" xfId="49002"/>
    <cellStyle name="Comma 3 4 5 2 4 5" xfId="52018"/>
    <cellStyle name="Comma 3 4 5 2 5" xfId="9243"/>
    <cellStyle name="Comma 3 4 5 2 5 2" xfId="43459"/>
    <cellStyle name="Comma 3 4 5 2 5 3" xfId="47571"/>
    <cellStyle name="Comma 3 4 5 2 5 4" xfId="50587"/>
    <cellStyle name="Comma 3 4 5 2 6" xfId="42416"/>
    <cellStyle name="Comma 3 4 5 2 7" xfId="46465"/>
    <cellStyle name="Comma 3 4 5 2 8" xfId="49481"/>
    <cellStyle name="Comma 3 4 5 3" xfId="10970"/>
    <cellStyle name="Comma 3 4 5 3 2" xfId="18520"/>
    <cellStyle name="Comma 3 4 5 3 3" xfId="42699"/>
    <cellStyle name="Comma 3 4 5 3 4" xfId="47836"/>
    <cellStyle name="Comma 3 4 5 3 5" xfId="50852"/>
    <cellStyle name="Comma 3 4 5 4" xfId="11455"/>
    <cellStyle name="Comma 3 4 5 4 2" xfId="18997"/>
    <cellStyle name="Comma 3 4 5 4 3" xfId="42774"/>
    <cellStyle name="Comma 3 4 5 4 4" xfId="48313"/>
    <cellStyle name="Comma 3 4 5 4 5" xfId="51329"/>
    <cellStyle name="Comma 3 4 5 5" xfId="11942"/>
    <cellStyle name="Comma 3 4 5 5 2" xfId="19474"/>
    <cellStyle name="Comma 3 4 5 5 3" xfId="43539"/>
    <cellStyle name="Comma 3 4 5 5 4" xfId="48790"/>
    <cellStyle name="Comma 3 4 5 5 5" xfId="51806"/>
    <cellStyle name="Comma 3 4 5 6" xfId="8930"/>
    <cellStyle name="Comma 3 4 5 6 2" xfId="43451"/>
    <cellStyle name="Comma 3 4 5 6 3" xfId="47359"/>
    <cellStyle name="Comma 3 4 5 6 4" xfId="50375"/>
    <cellStyle name="Comma 3 4 5 7" xfId="20823"/>
    <cellStyle name="Comma 3 4 5 8" xfId="46253"/>
    <cellStyle name="Comma 3 4 5 9" xfId="49269"/>
    <cellStyle name="Comma 3 4 6" xfId="6370"/>
    <cellStyle name="Comma 3 4 6 2" xfId="11023"/>
    <cellStyle name="Comma 3 4 6 2 2" xfId="18573"/>
    <cellStyle name="Comma 3 4 6 2 3" xfId="44635"/>
    <cellStyle name="Comma 3 4 6 2 4" xfId="47889"/>
    <cellStyle name="Comma 3 4 6 2 5" xfId="50905"/>
    <cellStyle name="Comma 3 4 6 3" xfId="11508"/>
    <cellStyle name="Comma 3 4 6 3 2" xfId="19050"/>
    <cellStyle name="Comma 3 4 6 3 3" xfId="43177"/>
    <cellStyle name="Comma 3 4 6 3 4" xfId="48366"/>
    <cellStyle name="Comma 3 4 6 3 5" xfId="51382"/>
    <cellStyle name="Comma 3 4 6 4" xfId="11995"/>
    <cellStyle name="Comma 3 4 6 4 2" xfId="19527"/>
    <cellStyle name="Comma 3 4 6 4 3" xfId="20927"/>
    <cellStyle name="Comma 3 4 6 4 4" xfId="48843"/>
    <cellStyle name="Comma 3 4 6 4 5" xfId="51859"/>
    <cellStyle name="Comma 3 4 6 5" xfId="9009"/>
    <cellStyle name="Comma 3 4 6 5 2" xfId="43380"/>
    <cellStyle name="Comma 3 4 6 5 3" xfId="47412"/>
    <cellStyle name="Comma 3 4 6 5 4" xfId="50428"/>
    <cellStyle name="Comma 3 4 6 6" xfId="44138"/>
    <cellStyle name="Comma 3 4 6 7" xfId="46306"/>
    <cellStyle name="Comma 3 4 6 8" xfId="49322"/>
    <cellStyle name="Comma 3 4 7" xfId="6690"/>
    <cellStyle name="Comma 3 4 7 2" xfId="11235"/>
    <cellStyle name="Comma 3 4 7 2 2" xfId="18785"/>
    <cellStyle name="Comma 3 4 7 2 3" xfId="20942"/>
    <cellStyle name="Comma 3 4 7 2 4" xfId="48101"/>
    <cellStyle name="Comma 3 4 7 2 5" xfId="51117"/>
    <cellStyle name="Comma 3 4 7 3" xfId="11720"/>
    <cellStyle name="Comma 3 4 7 3 2" xfId="19262"/>
    <cellStyle name="Comma 3 4 7 3 3" xfId="43205"/>
    <cellStyle name="Comma 3 4 7 3 4" xfId="48578"/>
    <cellStyle name="Comma 3 4 7 3 5" xfId="51594"/>
    <cellStyle name="Comma 3 4 7 4" xfId="12208"/>
    <cellStyle name="Comma 3 4 7 4 2" xfId="19739"/>
    <cellStyle name="Comma 3 4 7 4 3" xfId="44012"/>
    <cellStyle name="Comma 3 4 7 4 4" xfId="49055"/>
    <cellStyle name="Comma 3 4 7 4 5" xfId="52071"/>
    <cellStyle name="Comma 3 4 7 5" xfId="9323"/>
    <cellStyle name="Comma 3 4 7 5 2" xfId="44724"/>
    <cellStyle name="Comma 3 4 7 5 3" xfId="47624"/>
    <cellStyle name="Comma 3 4 7 5 4" xfId="50640"/>
    <cellStyle name="Comma 3 4 7 6" xfId="44173"/>
    <cellStyle name="Comma 3 4 7 7" xfId="46518"/>
    <cellStyle name="Comma 3 4 7 8" xfId="49534"/>
    <cellStyle name="Comma 3 4 8" xfId="8616"/>
    <cellStyle name="Comma 3 4 9" xfId="10811"/>
    <cellStyle name="Comma 3 4 9 2" xfId="18361"/>
    <cellStyle name="Comma 3 4 9 3" xfId="43851"/>
    <cellStyle name="Comma 3 4 9 4" xfId="47677"/>
    <cellStyle name="Comma 3 4 9 5" xfId="50693"/>
    <cellStyle name="Comma 3 5" xfId="4868"/>
    <cellStyle name="Comma 3 5 10" xfId="11784"/>
    <cellStyle name="Comma 3 5 10 2" xfId="19317"/>
    <cellStyle name="Comma 3 5 10 3" xfId="44508"/>
    <cellStyle name="Comma 3 5 10 4" xfId="48633"/>
    <cellStyle name="Comma 3 5 10 5" xfId="51649"/>
    <cellStyle name="Comma 3 5 11" xfId="7490"/>
    <cellStyle name="Comma 3 5 11 2" xfId="21439"/>
    <cellStyle name="Comma 3 5 11 3" xfId="46987"/>
    <cellStyle name="Comma 3 5 11 4" xfId="50003"/>
    <cellStyle name="Comma 3 5 12" xfId="20034"/>
    <cellStyle name="Comma 3 5 13" xfId="43842"/>
    <cellStyle name="Comma 3 5 14" xfId="44919"/>
    <cellStyle name="Comma 3 5 15" xfId="45827"/>
    <cellStyle name="Comma 3 5 16" xfId="46096"/>
    <cellStyle name="Comma 3 5 17" xfId="49111"/>
    <cellStyle name="Comma 3 5 2" xfId="6132"/>
    <cellStyle name="Comma 3 5 2 2" xfId="6452"/>
    <cellStyle name="Comma 3 5 2 2 2" xfId="11078"/>
    <cellStyle name="Comma 3 5 2 2 2 2" xfId="18628"/>
    <cellStyle name="Comma 3 5 2 2 2 3" xfId="43146"/>
    <cellStyle name="Comma 3 5 2 2 2 4" xfId="47944"/>
    <cellStyle name="Comma 3 5 2 2 2 5" xfId="50960"/>
    <cellStyle name="Comma 3 5 2 2 3" xfId="11563"/>
    <cellStyle name="Comma 3 5 2 2 3 2" xfId="19105"/>
    <cellStyle name="Comma 3 5 2 2 3 3" xfId="44562"/>
    <cellStyle name="Comma 3 5 2 2 3 4" xfId="48421"/>
    <cellStyle name="Comma 3 5 2 2 3 5" xfId="51437"/>
    <cellStyle name="Comma 3 5 2 2 4" xfId="12050"/>
    <cellStyle name="Comma 3 5 2 2 4 2" xfId="19582"/>
    <cellStyle name="Comma 3 5 2 2 4 3" xfId="43435"/>
    <cellStyle name="Comma 3 5 2 2 4 4" xfId="48898"/>
    <cellStyle name="Comma 3 5 2 2 4 5" xfId="51914"/>
    <cellStyle name="Comma 3 5 2 2 5" xfId="9086"/>
    <cellStyle name="Comma 3 5 2 2 5 2" xfId="43078"/>
    <cellStyle name="Comma 3 5 2 2 5 3" xfId="47467"/>
    <cellStyle name="Comma 3 5 2 2 5 4" xfId="50483"/>
    <cellStyle name="Comma 3 5 2 2 6" xfId="42374"/>
    <cellStyle name="Comma 3 5 2 2 7" xfId="46361"/>
    <cellStyle name="Comma 3 5 2 2 8" xfId="49377"/>
    <cellStyle name="Comma 3 5 2 3" xfId="10866"/>
    <cellStyle name="Comma 3 5 2 3 2" xfId="18416"/>
    <cellStyle name="Comma 3 5 2 3 3" xfId="43763"/>
    <cellStyle name="Comma 3 5 2 3 4" xfId="47732"/>
    <cellStyle name="Comma 3 5 2 3 5" xfId="50748"/>
    <cellStyle name="Comma 3 5 2 4" xfId="11350"/>
    <cellStyle name="Comma 3 5 2 4 2" xfId="18893"/>
    <cellStyle name="Comma 3 5 2 4 3" xfId="21199"/>
    <cellStyle name="Comma 3 5 2 4 4" xfId="48209"/>
    <cellStyle name="Comma 3 5 2 4 5" xfId="51225"/>
    <cellStyle name="Comma 3 5 2 5" xfId="11837"/>
    <cellStyle name="Comma 3 5 2 5 2" xfId="19370"/>
    <cellStyle name="Comma 3 5 2 5 3" xfId="43833"/>
    <cellStyle name="Comma 3 5 2 5 4" xfId="48686"/>
    <cellStyle name="Comma 3 5 2 5 5" xfId="51702"/>
    <cellStyle name="Comma 3 5 2 6" xfId="8785"/>
    <cellStyle name="Comma 3 5 2 6 2" xfId="30474"/>
    <cellStyle name="Comma 3 5 2 6 3" xfId="47255"/>
    <cellStyle name="Comma 3 5 2 6 4" xfId="50271"/>
    <cellStyle name="Comma 3 5 2 7" xfId="42311"/>
    <cellStyle name="Comma 3 5 2 8" xfId="46149"/>
    <cellStyle name="Comma 3 5 2 9" xfId="49165"/>
    <cellStyle name="Comma 3 5 3" xfId="6212"/>
    <cellStyle name="Comma 3 5 3 2" xfId="6532"/>
    <cellStyle name="Comma 3 5 3 2 2" xfId="11131"/>
    <cellStyle name="Comma 3 5 3 2 2 2" xfId="18681"/>
    <cellStyle name="Comma 3 5 3 2 2 3" xfId="28690"/>
    <cellStyle name="Comma 3 5 3 2 2 4" xfId="47997"/>
    <cellStyle name="Comma 3 5 3 2 2 5" xfId="51013"/>
    <cellStyle name="Comma 3 5 3 2 3" xfId="11616"/>
    <cellStyle name="Comma 3 5 3 2 3 2" xfId="19158"/>
    <cellStyle name="Comma 3 5 3 2 3 3" xfId="43923"/>
    <cellStyle name="Comma 3 5 3 2 3 4" xfId="48474"/>
    <cellStyle name="Comma 3 5 3 2 3 5" xfId="51490"/>
    <cellStyle name="Comma 3 5 3 2 4" xfId="12103"/>
    <cellStyle name="Comma 3 5 3 2 4 2" xfId="19635"/>
    <cellStyle name="Comma 3 5 3 2 4 3" xfId="42873"/>
    <cellStyle name="Comma 3 5 3 2 4 4" xfId="48951"/>
    <cellStyle name="Comma 3 5 3 2 4 5" xfId="51967"/>
    <cellStyle name="Comma 3 5 3 2 5" xfId="9165"/>
    <cellStyle name="Comma 3 5 3 2 5 2" xfId="42956"/>
    <cellStyle name="Comma 3 5 3 2 5 3" xfId="47520"/>
    <cellStyle name="Comma 3 5 3 2 5 4" xfId="50536"/>
    <cellStyle name="Comma 3 5 3 2 6" xfId="42397"/>
    <cellStyle name="Comma 3 5 3 2 7" xfId="46414"/>
    <cellStyle name="Comma 3 5 3 2 8" xfId="49430"/>
    <cellStyle name="Comma 3 5 3 3" xfId="10919"/>
    <cellStyle name="Comma 3 5 3 3 2" xfId="18469"/>
    <cellStyle name="Comma 3 5 3 3 3" xfId="42692"/>
    <cellStyle name="Comma 3 5 3 3 4" xfId="47785"/>
    <cellStyle name="Comma 3 5 3 3 5" xfId="50801"/>
    <cellStyle name="Comma 3 5 3 4" xfId="11404"/>
    <cellStyle name="Comma 3 5 3 4 2" xfId="18946"/>
    <cellStyle name="Comma 3 5 3 4 3" xfId="42764"/>
    <cellStyle name="Comma 3 5 3 4 4" xfId="48262"/>
    <cellStyle name="Comma 3 5 3 4 5" xfId="51278"/>
    <cellStyle name="Comma 3 5 3 5" xfId="11891"/>
    <cellStyle name="Comma 3 5 3 5 2" xfId="19423"/>
    <cellStyle name="Comma 3 5 3 5 3" xfId="30756"/>
    <cellStyle name="Comma 3 5 3 5 4" xfId="48739"/>
    <cellStyle name="Comma 3 5 3 5 5" xfId="51755"/>
    <cellStyle name="Comma 3 5 3 6" xfId="8856"/>
    <cellStyle name="Comma 3 5 3 6 2" xfId="43053"/>
    <cellStyle name="Comma 3 5 3 6 3" xfId="47308"/>
    <cellStyle name="Comma 3 5 3 6 4" xfId="50324"/>
    <cellStyle name="Comma 3 5 3 7" xfId="42328"/>
    <cellStyle name="Comma 3 5 3 8" xfId="46202"/>
    <cellStyle name="Comma 3 5 3 9" xfId="49218"/>
    <cellStyle name="Comma 3 5 4" xfId="6292"/>
    <cellStyle name="Comma 3 5 4 2" xfId="6612"/>
    <cellStyle name="Comma 3 5 4 2 2" xfId="11184"/>
    <cellStyle name="Comma 3 5 4 2 2 2" xfId="18734"/>
    <cellStyle name="Comma 3 5 4 2 2 3" xfId="42967"/>
    <cellStyle name="Comma 3 5 4 2 2 4" xfId="48050"/>
    <cellStyle name="Comma 3 5 4 2 2 5" xfId="51066"/>
    <cellStyle name="Comma 3 5 4 2 3" xfId="11669"/>
    <cellStyle name="Comma 3 5 4 2 3 2" xfId="19211"/>
    <cellStyle name="Comma 3 5 4 2 3 3" xfId="43198"/>
    <cellStyle name="Comma 3 5 4 2 3 4" xfId="48527"/>
    <cellStyle name="Comma 3 5 4 2 3 5" xfId="51543"/>
    <cellStyle name="Comma 3 5 4 2 4" xfId="12156"/>
    <cellStyle name="Comma 3 5 4 2 4 2" xfId="19688"/>
    <cellStyle name="Comma 3 5 4 2 4 3" xfId="43260"/>
    <cellStyle name="Comma 3 5 4 2 4 4" xfId="49004"/>
    <cellStyle name="Comma 3 5 4 2 4 5" xfId="52020"/>
    <cellStyle name="Comma 3 5 4 2 5" xfId="9245"/>
    <cellStyle name="Comma 3 5 4 2 5 2" xfId="42660"/>
    <cellStyle name="Comma 3 5 4 2 5 3" xfId="47573"/>
    <cellStyle name="Comma 3 5 4 2 5 4" xfId="50589"/>
    <cellStyle name="Comma 3 5 4 2 6" xfId="42417"/>
    <cellStyle name="Comma 3 5 4 2 7" xfId="46467"/>
    <cellStyle name="Comma 3 5 4 2 8" xfId="49483"/>
    <cellStyle name="Comma 3 5 4 3" xfId="10972"/>
    <cellStyle name="Comma 3 5 4 3 2" xfId="18522"/>
    <cellStyle name="Comma 3 5 4 3 3" xfId="44400"/>
    <cellStyle name="Comma 3 5 4 3 4" xfId="47838"/>
    <cellStyle name="Comma 3 5 4 3 5" xfId="50854"/>
    <cellStyle name="Comma 3 5 4 4" xfId="11457"/>
    <cellStyle name="Comma 3 5 4 4 2" xfId="18999"/>
    <cellStyle name="Comma 3 5 4 4 3" xfId="20808"/>
    <cellStyle name="Comma 3 5 4 4 4" xfId="48315"/>
    <cellStyle name="Comma 3 5 4 4 5" xfId="51331"/>
    <cellStyle name="Comma 3 5 4 5" xfId="11944"/>
    <cellStyle name="Comma 3 5 4 5 2" xfId="19476"/>
    <cellStyle name="Comma 3 5 4 5 3" xfId="44365"/>
    <cellStyle name="Comma 3 5 4 5 4" xfId="48792"/>
    <cellStyle name="Comma 3 5 4 5 5" xfId="51808"/>
    <cellStyle name="Comma 3 5 4 6" xfId="8932"/>
    <cellStyle name="Comma 3 5 4 6 2" xfId="42617"/>
    <cellStyle name="Comma 3 5 4 6 3" xfId="47361"/>
    <cellStyle name="Comma 3 5 4 6 4" xfId="50377"/>
    <cellStyle name="Comma 3 5 4 7" xfId="44830"/>
    <cellStyle name="Comma 3 5 4 8" xfId="46255"/>
    <cellStyle name="Comma 3 5 4 9" xfId="49271"/>
    <cellStyle name="Comma 3 5 5" xfId="6372"/>
    <cellStyle name="Comma 3 5 5 2" xfId="11025"/>
    <cellStyle name="Comma 3 5 5 2 2" xfId="18575"/>
    <cellStyle name="Comma 3 5 5 2 3" xfId="42708"/>
    <cellStyle name="Comma 3 5 5 2 4" xfId="47891"/>
    <cellStyle name="Comma 3 5 5 2 5" xfId="50907"/>
    <cellStyle name="Comma 3 5 5 3" xfId="11510"/>
    <cellStyle name="Comma 3 5 5 3 2" xfId="19052"/>
    <cellStyle name="Comma 3 5 5 3 3" xfId="28568"/>
    <cellStyle name="Comma 3 5 5 3 4" xfId="48368"/>
    <cellStyle name="Comma 3 5 5 3 5" xfId="51384"/>
    <cellStyle name="Comma 3 5 5 4" xfId="11997"/>
    <cellStyle name="Comma 3 5 5 4 2" xfId="19529"/>
    <cellStyle name="Comma 3 5 5 4 3" xfId="33730"/>
    <cellStyle name="Comma 3 5 5 4 4" xfId="48845"/>
    <cellStyle name="Comma 3 5 5 4 5" xfId="51861"/>
    <cellStyle name="Comma 3 5 5 5" xfId="9011"/>
    <cellStyle name="Comma 3 5 5 5 2" xfId="20763"/>
    <cellStyle name="Comma 3 5 5 5 3" xfId="47414"/>
    <cellStyle name="Comma 3 5 5 5 4" xfId="50430"/>
    <cellStyle name="Comma 3 5 5 6" xfId="42359"/>
    <cellStyle name="Comma 3 5 5 7" xfId="46308"/>
    <cellStyle name="Comma 3 5 5 8" xfId="49324"/>
    <cellStyle name="Comma 3 5 6" xfId="6692"/>
    <cellStyle name="Comma 3 5 6 2" xfId="11237"/>
    <cellStyle name="Comma 3 5 6 2 2" xfId="18787"/>
    <cellStyle name="Comma 3 5 6 2 3" xfId="30766"/>
    <cellStyle name="Comma 3 5 6 2 4" xfId="48103"/>
    <cellStyle name="Comma 3 5 6 2 5" xfId="51119"/>
    <cellStyle name="Comma 3 5 6 3" xfId="11722"/>
    <cellStyle name="Comma 3 5 6 3 2" xfId="19264"/>
    <cellStyle name="Comma 3 5 6 3 3" xfId="44507"/>
    <cellStyle name="Comma 3 5 6 3 4" xfId="48580"/>
    <cellStyle name="Comma 3 5 6 3 5" xfId="51596"/>
    <cellStyle name="Comma 3 5 6 4" xfId="12210"/>
    <cellStyle name="Comma 3 5 6 4 2" xfId="19741"/>
    <cellStyle name="Comma 3 5 6 4 3" xfId="43266"/>
    <cellStyle name="Comma 3 5 6 4 4" xfId="49057"/>
    <cellStyle name="Comma 3 5 6 4 5" xfId="52073"/>
    <cellStyle name="Comma 3 5 6 5" xfId="9325"/>
    <cellStyle name="Comma 3 5 6 5 2" xfId="44527"/>
    <cellStyle name="Comma 3 5 6 5 3" xfId="47626"/>
    <cellStyle name="Comma 3 5 6 5 4" xfId="50642"/>
    <cellStyle name="Comma 3 5 6 6" xfId="43791"/>
    <cellStyle name="Comma 3 5 6 7" xfId="46520"/>
    <cellStyle name="Comma 3 5 6 8" xfId="49536"/>
    <cellStyle name="Comma 3 5 7" xfId="9361"/>
    <cellStyle name="Comma 3 5 8" xfId="10813"/>
    <cellStyle name="Comma 3 5 8 2" xfId="18363"/>
    <cellStyle name="Comma 3 5 8 3" xfId="20253"/>
    <cellStyle name="Comma 3 5 8 4" xfId="47679"/>
    <cellStyle name="Comma 3 5 8 5" xfId="50695"/>
    <cellStyle name="Comma 3 5 9" xfId="11297"/>
    <cellStyle name="Comma 3 5 9 2" xfId="18840"/>
    <cellStyle name="Comma 3 5 9 3" xfId="44642"/>
    <cellStyle name="Comma 3 5 9 4" xfId="48156"/>
    <cellStyle name="Comma 3 5 9 5" xfId="51172"/>
    <cellStyle name="Comma 3 6" xfId="8001"/>
    <cellStyle name="Comma 3 6 2" xfId="18026"/>
    <cellStyle name="Comma 3 6 3" xfId="20035"/>
    <cellStyle name="Comma 3 6 4" xfId="43975"/>
    <cellStyle name="Comma 3 6 5" xfId="44920"/>
    <cellStyle name="Comma 3 6 6" xfId="45828"/>
    <cellStyle name="Comma 3 6 7" xfId="47030"/>
    <cellStyle name="Comma 3 6 8" xfId="50046"/>
    <cellStyle name="Comma 3 6 9" xfId="14607"/>
    <cellStyle name="Comma 3 7" xfId="7444"/>
    <cellStyle name="Comma 3 7 2" xfId="17982"/>
    <cellStyle name="Comma 3 7 3" xfId="20036"/>
    <cellStyle name="Comma 3 7 4" xfId="44469"/>
    <cellStyle name="Comma 3 7 5" xfId="44921"/>
    <cellStyle name="Comma 3 7 6" xfId="45829"/>
    <cellStyle name="Comma 3 7 7" xfId="46976"/>
    <cellStyle name="Comma 3 7 8" xfId="49992"/>
    <cellStyle name="Comma 3 7 9" xfId="14349"/>
    <cellStyle name="Comma 3 8" xfId="15789"/>
    <cellStyle name="Comma 3 8 2" xfId="20037"/>
    <cellStyle name="Comma 3 8 3" xfId="44922"/>
    <cellStyle name="Comma 3 8 4" xfId="45830"/>
    <cellStyle name="Comma 3 9" xfId="20038"/>
    <cellStyle name="Comma 4" xfId="38"/>
    <cellStyle name="Comma 4 10" xfId="20039"/>
    <cellStyle name="Comma 4 11" xfId="44923"/>
    <cellStyle name="Comma 4 12" xfId="45831"/>
    <cellStyle name="Comma 4 13" xfId="2089"/>
    <cellStyle name="Comma 4 2" xfId="2077"/>
    <cellStyle name="Comma 4 2 10" xfId="11271"/>
    <cellStyle name="Comma 4 2 10 2" xfId="18818"/>
    <cellStyle name="Comma 4 2 10 3" xfId="28801"/>
    <cellStyle name="Comma 4 2 10 4" xfId="48134"/>
    <cellStyle name="Comma 4 2 10 5" xfId="51150"/>
    <cellStyle name="Comma 4 2 11" xfId="11757"/>
    <cellStyle name="Comma 4 2 11 2" xfId="19295"/>
    <cellStyle name="Comma 4 2 11 3" xfId="20721"/>
    <cellStyle name="Comma 4 2 11 4" xfId="48611"/>
    <cellStyle name="Comma 4 2 11 5" xfId="51627"/>
    <cellStyle name="Comma 4 2 12" xfId="15794"/>
    <cellStyle name="Comma 4 2 13" xfId="20040"/>
    <cellStyle name="Comma 4 2 14" xfId="44924"/>
    <cellStyle name="Comma 4 2 15" xfId="45832"/>
    <cellStyle name="Comma 4 2 16" xfId="46074"/>
    <cellStyle name="Comma 4 2 17" xfId="49089"/>
    <cellStyle name="Comma 4 2 2" xfId="4196"/>
    <cellStyle name="Comma 4 2 2 10" xfId="11767"/>
    <cellStyle name="Comma 4 2 2 10 2" xfId="19301"/>
    <cellStyle name="Comma 4 2 2 10 3" xfId="42822"/>
    <cellStyle name="Comma 4 2 2 10 4" xfId="48617"/>
    <cellStyle name="Comma 4 2 2 10 5" xfId="51633"/>
    <cellStyle name="Comma 4 2 2 11" xfId="7496"/>
    <cellStyle name="Comma 4 2 2 11 2" xfId="17998"/>
    <cellStyle name="Comma 4 2 2 11 3" xfId="28727"/>
    <cellStyle name="Comma 4 2 2 11 4" xfId="46993"/>
    <cellStyle name="Comma 4 2 2 11 5" xfId="50009"/>
    <cellStyle name="Comma 4 2 2 12" xfId="15795"/>
    <cellStyle name="Comma 4 2 2 13" xfId="20041"/>
    <cellStyle name="Comma 4 2 2 14" xfId="44925"/>
    <cellStyle name="Comma 4 2 2 15" xfId="45833"/>
    <cellStyle name="Comma 4 2 2 16" xfId="46080"/>
    <cellStyle name="Comma 4 2 2 17" xfId="49095"/>
    <cellStyle name="Comma 4 2 2 2" xfId="4869"/>
    <cellStyle name="Comma 4 2 2 2 10" xfId="7797"/>
    <cellStyle name="Comma 4 2 2 2 10 2" xfId="44719"/>
    <cellStyle name="Comma 4 2 2 2 10 3" xfId="47005"/>
    <cellStyle name="Comma 4 2 2 2 10 4" xfId="50021"/>
    <cellStyle name="Comma 4 2 2 2 11" xfId="20042"/>
    <cellStyle name="Comma 4 2 2 2 12" xfId="44926"/>
    <cellStyle name="Comma 4 2 2 2 13" xfId="45834"/>
    <cellStyle name="Comma 4 2 2 2 14" xfId="46097"/>
    <cellStyle name="Comma 4 2 2 2 15" xfId="49112"/>
    <cellStyle name="Comma 4 2 2 2 2" xfId="6133"/>
    <cellStyle name="Comma 4 2 2 2 2 2" xfId="6453"/>
    <cellStyle name="Comma 4 2 2 2 2 2 2" xfId="11079"/>
    <cellStyle name="Comma 4 2 2 2 2 2 2 2" xfId="18629"/>
    <cellStyle name="Comma 4 2 2 2 2 2 2 3" xfId="44348"/>
    <cellStyle name="Comma 4 2 2 2 2 2 2 4" xfId="47945"/>
    <cellStyle name="Comma 4 2 2 2 2 2 2 5" xfId="50961"/>
    <cellStyle name="Comma 4 2 2 2 2 2 3" xfId="11564"/>
    <cellStyle name="Comma 4 2 2 2 2 2 3 2" xfId="19106"/>
    <cellStyle name="Comma 4 2 2 2 2 2 3 3" xfId="43183"/>
    <cellStyle name="Comma 4 2 2 2 2 2 3 4" xfId="48422"/>
    <cellStyle name="Comma 4 2 2 2 2 2 3 5" xfId="51438"/>
    <cellStyle name="Comma 4 2 2 2 2 2 4" xfId="12051"/>
    <cellStyle name="Comma 4 2 2 2 2 2 4 2" xfId="19583"/>
    <cellStyle name="Comma 4 2 2 2 2 2 4 3" xfId="20593"/>
    <cellStyle name="Comma 4 2 2 2 2 2 4 4" xfId="48899"/>
    <cellStyle name="Comma 4 2 2 2 2 2 4 5" xfId="51915"/>
    <cellStyle name="Comma 4 2 2 2 2 2 5" xfId="9087"/>
    <cellStyle name="Comma 4 2 2 2 2 2 5 2" xfId="44625"/>
    <cellStyle name="Comma 4 2 2 2 2 2 5 3" xfId="47468"/>
    <cellStyle name="Comma 4 2 2 2 2 2 5 4" xfId="50484"/>
    <cellStyle name="Comma 4 2 2 2 2 2 6" xfId="44441"/>
    <cellStyle name="Comma 4 2 2 2 2 2 7" xfId="46362"/>
    <cellStyle name="Comma 4 2 2 2 2 2 8" xfId="49378"/>
    <cellStyle name="Comma 4 2 2 2 2 3" xfId="10867"/>
    <cellStyle name="Comma 4 2 2 2 2 3 2" xfId="18417"/>
    <cellStyle name="Comma 4 2 2 2 2 3 3" xfId="28570"/>
    <cellStyle name="Comma 4 2 2 2 2 3 4" xfId="47733"/>
    <cellStyle name="Comma 4 2 2 2 2 3 5" xfId="50749"/>
    <cellStyle name="Comma 4 2 2 2 2 4" xfId="11351"/>
    <cellStyle name="Comma 4 2 2 2 2 4 2" xfId="18894"/>
    <cellStyle name="Comma 4 2 2 2 2 4 3" xfId="43686"/>
    <cellStyle name="Comma 4 2 2 2 2 4 4" xfId="48210"/>
    <cellStyle name="Comma 4 2 2 2 2 4 5" xfId="51226"/>
    <cellStyle name="Comma 4 2 2 2 2 5" xfId="11838"/>
    <cellStyle name="Comma 4 2 2 2 2 5 2" xfId="19371"/>
    <cellStyle name="Comma 4 2 2 2 2 5 3" xfId="43216"/>
    <cellStyle name="Comma 4 2 2 2 2 5 4" xfId="48687"/>
    <cellStyle name="Comma 4 2 2 2 2 5 5" xfId="51703"/>
    <cellStyle name="Comma 4 2 2 2 2 6" xfId="8786"/>
    <cellStyle name="Comma 4 2 2 2 2 6 2" xfId="44388"/>
    <cellStyle name="Comma 4 2 2 2 2 6 3" xfId="47256"/>
    <cellStyle name="Comma 4 2 2 2 2 6 4" xfId="50272"/>
    <cellStyle name="Comma 4 2 2 2 2 7" xfId="43558"/>
    <cellStyle name="Comma 4 2 2 2 2 8" xfId="46150"/>
    <cellStyle name="Comma 4 2 2 2 2 9" xfId="49166"/>
    <cellStyle name="Comma 4 2 2 2 3" xfId="6213"/>
    <cellStyle name="Comma 4 2 2 2 3 2" xfId="6533"/>
    <cellStyle name="Comma 4 2 2 2 3 2 2" xfId="11132"/>
    <cellStyle name="Comma 4 2 2 2 3 2 2 2" xfId="18682"/>
    <cellStyle name="Comma 4 2 2 2 3 2 2 3" xfId="43823"/>
    <cellStyle name="Comma 4 2 2 2 3 2 2 4" xfId="47998"/>
    <cellStyle name="Comma 4 2 2 2 3 2 2 5" xfId="51014"/>
    <cellStyle name="Comma 4 2 2 2 3 2 3" xfId="11617"/>
    <cellStyle name="Comma 4 2 2 2 3 2 3 2" xfId="19159"/>
    <cellStyle name="Comma 4 2 2 2 3 2 3 3" xfId="33735"/>
    <cellStyle name="Comma 4 2 2 2 3 2 3 4" xfId="48475"/>
    <cellStyle name="Comma 4 2 2 2 3 2 3 5" xfId="51491"/>
    <cellStyle name="Comma 4 2 2 2 3 2 4" xfId="12104"/>
    <cellStyle name="Comma 4 2 2 2 3 2 4 2" xfId="19636"/>
    <cellStyle name="Comma 4 2 2 2 3 2 4 3" xfId="43960"/>
    <cellStyle name="Comma 4 2 2 2 3 2 4 4" xfId="48952"/>
    <cellStyle name="Comma 4 2 2 2 3 2 4 5" xfId="51968"/>
    <cellStyle name="Comma 4 2 2 2 3 2 5" xfId="9166"/>
    <cellStyle name="Comma 4 2 2 2 3 2 5 2" xfId="44318"/>
    <cellStyle name="Comma 4 2 2 2 3 2 5 3" xfId="47521"/>
    <cellStyle name="Comma 4 2 2 2 3 2 5 4" xfId="50537"/>
    <cellStyle name="Comma 4 2 2 2 3 2 6" xfId="44166"/>
    <cellStyle name="Comma 4 2 2 2 3 2 7" xfId="46415"/>
    <cellStyle name="Comma 4 2 2 2 3 2 8" xfId="49431"/>
    <cellStyle name="Comma 4 2 2 2 3 3" xfId="10920"/>
    <cellStyle name="Comma 4 2 2 2 3 3 2" xfId="18470"/>
    <cellStyle name="Comma 4 2 2 2 3 3 3" xfId="42693"/>
    <cellStyle name="Comma 4 2 2 2 3 3 4" xfId="47786"/>
    <cellStyle name="Comma 4 2 2 2 3 3 5" xfId="50802"/>
    <cellStyle name="Comma 4 2 2 2 3 4" xfId="11405"/>
    <cellStyle name="Comma 4 2 2 2 3 4 2" xfId="18947"/>
    <cellStyle name="Comma 4 2 2 2 3 4 3" xfId="44584"/>
    <cellStyle name="Comma 4 2 2 2 3 4 4" xfId="48263"/>
    <cellStyle name="Comma 4 2 2 2 3 4 5" xfId="51279"/>
    <cellStyle name="Comma 4 2 2 2 3 5" xfId="11892"/>
    <cellStyle name="Comma 4 2 2 2 3 5 2" xfId="19424"/>
    <cellStyle name="Comma 4 2 2 2 3 5 3" xfId="44382"/>
    <cellStyle name="Comma 4 2 2 2 3 5 4" xfId="48740"/>
    <cellStyle name="Comma 4 2 2 2 3 5 5" xfId="51756"/>
    <cellStyle name="Comma 4 2 2 2 3 6" xfId="8857"/>
    <cellStyle name="Comma 4 2 2 2 3 6 2" xfId="29979"/>
    <cellStyle name="Comma 4 2 2 2 3 6 3" xfId="47309"/>
    <cellStyle name="Comma 4 2 2 2 3 6 4" xfId="50325"/>
    <cellStyle name="Comma 4 2 2 2 3 7" xfId="43861"/>
    <cellStyle name="Comma 4 2 2 2 3 8" xfId="46203"/>
    <cellStyle name="Comma 4 2 2 2 3 9" xfId="49219"/>
    <cellStyle name="Comma 4 2 2 2 4" xfId="6293"/>
    <cellStyle name="Comma 4 2 2 2 4 2" xfId="6613"/>
    <cellStyle name="Comma 4 2 2 2 4 2 2" xfId="11185"/>
    <cellStyle name="Comma 4 2 2 2 4 2 2 2" xfId="18735"/>
    <cellStyle name="Comma 4 2 2 2 4 2 2 3" xfId="43437"/>
    <cellStyle name="Comma 4 2 2 2 4 2 2 4" xfId="48051"/>
    <cellStyle name="Comma 4 2 2 2 4 2 2 5" xfId="51067"/>
    <cellStyle name="Comma 4 2 2 2 4 2 3" xfId="11670"/>
    <cellStyle name="Comma 4 2 2 2 4 2 3 2" xfId="19212"/>
    <cellStyle name="Comma 4 2 2 2 4 2 3 3" xfId="20933"/>
    <cellStyle name="Comma 4 2 2 2 4 2 3 4" xfId="48528"/>
    <cellStyle name="Comma 4 2 2 2 4 2 3 5" xfId="51544"/>
    <cellStyle name="Comma 4 2 2 2 4 2 4" xfId="12157"/>
    <cellStyle name="Comma 4 2 2 2 4 2 4 2" xfId="19689"/>
    <cellStyle name="Comma 4 2 2 2 4 2 4 3" xfId="44657"/>
    <cellStyle name="Comma 4 2 2 2 4 2 4 4" xfId="49005"/>
    <cellStyle name="Comma 4 2 2 2 4 2 4 5" xfId="52021"/>
    <cellStyle name="Comma 4 2 2 2 4 2 5" xfId="9246"/>
    <cellStyle name="Comma 4 2 2 2 4 2 5 2" xfId="21319"/>
    <cellStyle name="Comma 4 2 2 2 4 2 5 3" xfId="47574"/>
    <cellStyle name="Comma 4 2 2 2 4 2 5 4" xfId="50590"/>
    <cellStyle name="Comma 4 2 2 2 4 2 6" xfId="44746"/>
    <cellStyle name="Comma 4 2 2 2 4 2 7" xfId="46468"/>
    <cellStyle name="Comma 4 2 2 2 4 2 8" xfId="49484"/>
    <cellStyle name="Comma 4 2 2 2 4 3" xfId="10973"/>
    <cellStyle name="Comma 4 2 2 2 4 3 2" xfId="18523"/>
    <cellStyle name="Comma 4 2 2 2 4 3 3" xfId="28816"/>
    <cellStyle name="Comma 4 2 2 2 4 3 4" xfId="47839"/>
    <cellStyle name="Comma 4 2 2 2 4 3 5" xfId="50855"/>
    <cellStyle name="Comma 4 2 2 2 4 4" xfId="11458"/>
    <cellStyle name="Comma 4 2 2 2 4 4 2" xfId="19000"/>
    <cellStyle name="Comma 4 2 2 2 4 4 3" xfId="42973"/>
    <cellStyle name="Comma 4 2 2 2 4 4 4" xfId="48316"/>
    <cellStyle name="Comma 4 2 2 2 4 4 5" xfId="51332"/>
    <cellStyle name="Comma 4 2 2 2 4 5" xfId="11945"/>
    <cellStyle name="Comma 4 2 2 2 4 5 2" xfId="19477"/>
    <cellStyle name="Comma 4 2 2 2 4 5 3" xfId="43930"/>
    <cellStyle name="Comma 4 2 2 2 4 5 4" xfId="48793"/>
    <cellStyle name="Comma 4 2 2 2 4 5 5" xfId="51809"/>
    <cellStyle name="Comma 4 2 2 2 4 6" xfId="8933"/>
    <cellStyle name="Comma 4 2 2 2 4 6 2" xfId="21347"/>
    <cellStyle name="Comma 4 2 2 2 4 6 3" xfId="47362"/>
    <cellStyle name="Comma 4 2 2 2 4 6 4" xfId="50378"/>
    <cellStyle name="Comma 4 2 2 2 4 7" xfId="44852"/>
    <cellStyle name="Comma 4 2 2 2 4 8" xfId="46256"/>
    <cellStyle name="Comma 4 2 2 2 4 9" xfId="49272"/>
    <cellStyle name="Comma 4 2 2 2 5" xfId="6373"/>
    <cellStyle name="Comma 4 2 2 2 5 2" xfId="11026"/>
    <cellStyle name="Comma 4 2 2 2 5 2 2" xfId="18576"/>
    <cellStyle name="Comma 4 2 2 2 5 2 3" xfId="21238"/>
    <cellStyle name="Comma 4 2 2 2 5 2 4" xfId="47892"/>
    <cellStyle name="Comma 4 2 2 2 5 2 5" xfId="50908"/>
    <cellStyle name="Comma 4 2 2 2 5 3" xfId="11511"/>
    <cellStyle name="Comma 4 2 2 2 5 3 2" xfId="19053"/>
    <cellStyle name="Comma 4 2 2 2 5 3 3" xfId="21570"/>
    <cellStyle name="Comma 4 2 2 2 5 3 4" xfId="48369"/>
    <cellStyle name="Comma 4 2 2 2 5 3 5" xfId="51385"/>
    <cellStyle name="Comma 4 2 2 2 5 4" xfId="11998"/>
    <cellStyle name="Comma 4 2 2 2 5 4 2" xfId="19530"/>
    <cellStyle name="Comma 4 2 2 2 5 4 3" xfId="43331"/>
    <cellStyle name="Comma 4 2 2 2 5 4 4" xfId="48846"/>
    <cellStyle name="Comma 4 2 2 2 5 4 5" xfId="51862"/>
    <cellStyle name="Comma 4 2 2 2 5 5" xfId="9012"/>
    <cellStyle name="Comma 4 2 2 2 5 5 2" xfId="43069"/>
    <cellStyle name="Comma 4 2 2 2 5 5 3" xfId="47415"/>
    <cellStyle name="Comma 4 2 2 2 5 5 4" xfId="50431"/>
    <cellStyle name="Comma 4 2 2 2 5 6" xfId="44856"/>
    <cellStyle name="Comma 4 2 2 2 5 7" xfId="46309"/>
    <cellStyle name="Comma 4 2 2 2 5 8" xfId="49325"/>
    <cellStyle name="Comma 4 2 2 2 6" xfId="6693"/>
    <cellStyle name="Comma 4 2 2 2 6 2" xfId="11238"/>
    <cellStyle name="Comma 4 2 2 2 6 2 2" xfId="18788"/>
    <cellStyle name="Comma 4 2 2 2 6 2 3" xfId="44093"/>
    <cellStyle name="Comma 4 2 2 2 6 2 4" xfId="48104"/>
    <cellStyle name="Comma 4 2 2 2 6 2 5" xfId="51120"/>
    <cellStyle name="Comma 4 2 2 2 6 3" xfId="11723"/>
    <cellStyle name="Comma 4 2 2 2 6 3 2" xfId="19265"/>
    <cellStyle name="Comma 4 2 2 2 6 3 3" xfId="21569"/>
    <cellStyle name="Comma 4 2 2 2 6 3 4" xfId="48581"/>
    <cellStyle name="Comma 4 2 2 2 6 3 5" xfId="51597"/>
    <cellStyle name="Comma 4 2 2 2 6 4" xfId="12211"/>
    <cellStyle name="Comma 4 2 2 2 6 4 2" xfId="19742"/>
    <cellStyle name="Comma 4 2 2 2 6 4 3" xfId="44658"/>
    <cellStyle name="Comma 4 2 2 2 6 4 4" xfId="49058"/>
    <cellStyle name="Comma 4 2 2 2 6 4 5" xfId="52074"/>
    <cellStyle name="Comma 4 2 2 2 6 5" xfId="9326"/>
    <cellStyle name="Comma 4 2 2 2 6 5 2" xfId="42668"/>
    <cellStyle name="Comma 4 2 2 2 6 5 3" xfId="47627"/>
    <cellStyle name="Comma 4 2 2 2 6 5 4" xfId="50643"/>
    <cellStyle name="Comma 4 2 2 2 6 6" xfId="42916"/>
    <cellStyle name="Comma 4 2 2 2 6 7" xfId="46521"/>
    <cellStyle name="Comma 4 2 2 2 6 8" xfId="49537"/>
    <cellStyle name="Comma 4 2 2 2 7" xfId="10814"/>
    <cellStyle name="Comma 4 2 2 2 7 2" xfId="18364"/>
    <cellStyle name="Comma 4 2 2 2 7 3" xfId="42675"/>
    <cellStyle name="Comma 4 2 2 2 7 4" xfId="47680"/>
    <cellStyle name="Comma 4 2 2 2 7 5" xfId="50696"/>
    <cellStyle name="Comma 4 2 2 2 8" xfId="11298"/>
    <cellStyle name="Comma 4 2 2 2 8 2" xfId="18841"/>
    <cellStyle name="Comma 4 2 2 2 8 3" xfId="44790"/>
    <cellStyle name="Comma 4 2 2 2 8 4" xfId="48157"/>
    <cellStyle name="Comma 4 2 2 2 8 5" xfId="51173"/>
    <cellStyle name="Comma 4 2 2 2 9" xfId="11785"/>
    <cellStyle name="Comma 4 2 2 2 9 2" xfId="19318"/>
    <cellStyle name="Comma 4 2 2 2 9 3" xfId="43287"/>
    <cellStyle name="Comma 4 2 2 2 9 4" xfId="48634"/>
    <cellStyle name="Comma 4 2 2 2 9 5" xfId="51650"/>
    <cellStyle name="Comma 4 2 2 3" xfId="5989"/>
    <cellStyle name="Comma 4 2 2 3 2" xfId="6430"/>
    <cellStyle name="Comma 4 2 2 3 2 2" xfId="11062"/>
    <cellStyle name="Comma 4 2 2 3 2 2 2" xfId="18612"/>
    <cellStyle name="Comma 4 2 2 3 2 2 3" xfId="44214"/>
    <cellStyle name="Comma 4 2 2 3 2 2 4" xfId="47928"/>
    <cellStyle name="Comma 4 2 2 3 2 2 5" xfId="50944"/>
    <cellStyle name="Comma 4 2 2 3 2 3" xfId="11547"/>
    <cellStyle name="Comma 4 2 2 3 2 3 2" xfId="19089"/>
    <cellStyle name="Comma 4 2 2 3 2 3 3" xfId="44503"/>
    <cellStyle name="Comma 4 2 2 3 2 3 4" xfId="48405"/>
    <cellStyle name="Comma 4 2 2 3 2 3 5" xfId="51421"/>
    <cellStyle name="Comma 4 2 2 3 2 4" xfId="12034"/>
    <cellStyle name="Comma 4 2 2 3 2 4 2" xfId="19566"/>
    <cellStyle name="Comma 4 2 2 3 2 4 3" xfId="44806"/>
    <cellStyle name="Comma 4 2 2 3 2 4 4" xfId="48882"/>
    <cellStyle name="Comma 4 2 2 3 2 4 5" xfId="51898"/>
    <cellStyle name="Comma 4 2 2 3 2 5" xfId="9064"/>
    <cellStyle name="Comma 4 2 2 3 2 5 2" xfId="42634"/>
    <cellStyle name="Comma 4 2 2 3 2 5 3" xfId="47451"/>
    <cellStyle name="Comma 4 2 2 3 2 5 4" xfId="50467"/>
    <cellStyle name="Comma 4 2 2 3 2 6" xfId="42372"/>
    <cellStyle name="Comma 4 2 2 3 2 7" xfId="46345"/>
    <cellStyle name="Comma 4 2 2 3 2 8" xfId="49361"/>
    <cellStyle name="Comma 4 2 2 3 3" xfId="10850"/>
    <cellStyle name="Comma 4 2 2 3 3 2" xfId="18400"/>
    <cellStyle name="Comma 4 2 2 3 3 3" xfId="42680"/>
    <cellStyle name="Comma 4 2 2 3 3 4" xfId="47716"/>
    <cellStyle name="Comma 4 2 2 3 3 5" xfId="50732"/>
    <cellStyle name="Comma 4 2 2 3 4" xfId="11334"/>
    <cellStyle name="Comma 4 2 2 3 4 2" xfId="18877"/>
    <cellStyle name="Comma 4 2 2 3 4 3" xfId="43158"/>
    <cellStyle name="Comma 4 2 2 3 4 4" xfId="48193"/>
    <cellStyle name="Comma 4 2 2 3 4 5" xfId="51209"/>
    <cellStyle name="Comma 4 2 2 3 5" xfId="11821"/>
    <cellStyle name="Comma 4 2 2 3 5 2" xfId="19354"/>
    <cellStyle name="Comma 4 2 2 3 5 3" xfId="43927"/>
    <cellStyle name="Comma 4 2 2 3 5 4" xfId="48670"/>
    <cellStyle name="Comma 4 2 2 3 5 5" xfId="51686"/>
    <cellStyle name="Comma 4 2 2 3 6" xfId="8763"/>
    <cellStyle name="Comma 4 2 2 3 6 2" xfId="43551"/>
    <cellStyle name="Comma 4 2 2 3 6 3" xfId="47239"/>
    <cellStyle name="Comma 4 2 2 3 6 4" xfId="50255"/>
    <cellStyle name="Comma 4 2 2 3 7" xfId="42303"/>
    <cellStyle name="Comma 4 2 2 3 8" xfId="46133"/>
    <cellStyle name="Comma 4 2 2 3 9" xfId="49149"/>
    <cellStyle name="Comma 4 2 2 4" xfId="6190"/>
    <cellStyle name="Comma 4 2 2 4 2" xfId="6510"/>
    <cellStyle name="Comma 4 2 2 4 2 2" xfId="11115"/>
    <cellStyle name="Comma 4 2 2 4 2 2 2" xfId="18665"/>
    <cellStyle name="Comma 4 2 2 4 2 2 3" xfId="44637"/>
    <cellStyle name="Comma 4 2 2 4 2 2 4" xfId="47981"/>
    <cellStyle name="Comma 4 2 2 4 2 2 5" xfId="50997"/>
    <cellStyle name="Comma 4 2 2 4 2 3" xfId="11600"/>
    <cellStyle name="Comma 4 2 2 4 2 3 2" xfId="19142"/>
    <cellStyle name="Comma 4 2 2 4 2 3 3" xfId="43721"/>
    <cellStyle name="Comma 4 2 2 4 2 3 4" xfId="48458"/>
    <cellStyle name="Comma 4 2 2 4 2 3 5" xfId="51474"/>
    <cellStyle name="Comma 4 2 2 4 2 4" xfId="12087"/>
    <cellStyle name="Comma 4 2 2 4 2 4 2" xfId="19619"/>
    <cellStyle name="Comma 4 2 2 4 2 4 3" xfId="43249"/>
    <cellStyle name="Comma 4 2 2 4 2 4 4" xfId="48935"/>
    <cellStyle name="Comma 4 2 2 4 2 4 5" xfId="51951"/>
    <cellStyle name="Comma 4 2 2 4 2 5" xfId="9143"/>
    <cellStyle name="Comma 4 2 2 4 2 5 2" xfId="44339"/>
    <cellStyle name="Comma 4 2 2 4 2 5 3" xfId="47504"/>
    <cellStyle name="Comma 4 2 2 4 2 5 4" xfId="50520"/>
    <cellStyle name="Comma 4 2 2 4 2 6" xfId="42910"/>
    <cellStyle name="Comma 4 2 2 4 2 7" xfId="46398"/>
    <cellStyle name="Comma 4 2 2 4 2 8" xfId="49414"/>
    <cellStyle name="Comma 4 2 2 4 3" xfId="10903"/>
    <cellStyle name="Comma 4 2 2 4 3 2" xfId="18453"/>
    <cellStyle name="Comma 4 2 2 4 3 3" xfId="28833"/>
    <cellStyle name="Comma 4 2 2 4 3 4" xfId="47769"/>
    <cellStyle name="Comma 4 2 2 4 3 5" xfId="50785"/>
    <cellStyle name="Comma 4 2 2 4 4" xfId="11388"/>
    <cellStyle name="Comma 4 2 2 4 4 2" xfId="18930"/>
    <cellStyle name="Comma 4 2 2 4 4 3" xfId="28792"/>
    <cellStyle name="Comma 4 2 2 4 4 4" xfId="48246"/>
    <cellStyle name="Comma 4 2 2 4 4 5" xfId="51262"/>
    <cellStyle name="Comma 4 2 2 4 5" xfId="11875"/>
    <cellStyle name="Comma 4 2 2 4 5 2" xfId="19407"/>
    <cellStyle name="Comma 4 2 2 4 5 3" xfId="43834"/>
    <cellStyle name="Comma 4 2 2 4 5 4" xfId="48723"/>
    <cellStyle name="Comma 4 2 2 4 5 5" xfId="51739"/>
    <cellStyle name="Comma 4 2 2 4 6" xfId="8835"/>
    <cellStyle name="Comma 4 2 2 4 6 2" xfId="43333"/>
    <cellStyle name="Comma 4 2 2 4 6 3" xfId="47292"/>
    <cellStyle name="Comma 4 2 2 4 6 4" xfId="50308"/>
    <cellStyle name="Comma 4 2 2 4 7" xfId="20614"/>
    <cellStyle name="Comma 4 2 2 4 8" xfId="46186"/>
    <cellStyle name="Comma 4 2 2 4 9" xfId="49202"/>
    <cellStyle name="Comma 4 2 2 5" xfId="6270"/>
    <cellStyle name="Comma 4 2 2 5 2" xfId="6590"/>
    <cellStyle name="Comma 4 2 2 5 2 2" xfId="11168"/>
    <cellStyle name="Comma 4 2 2 5 2 2 2" xfId="18718"/>
    <cellStyle name="Comma 4 2 2 5 2 2 3" xfId="43916"/>
    <cellStyle name="Comma 4 2 2 5 2 2 4" xfId="48034"/>
    <cellStyle name="Comma 4 2 2 5 2 2 5" xfId="51050"/>
    <cellStyle name="Comma 4 2 2 5 2 3" xfId="11653"/>
    <cellStyle name="Comma 4 2 2 5 2 3 2" xfId="19195"/>
    <cellStyle name="Comma 4 2 2 5 2 3 3" xfId="42803"/>
    <cellStyle name="Comma 4 2 2 5 2 3 4" xfId="48511"/>
    <cellStyle name="Comma 4 2 2 5 2 3 5" xfId="51527"/>
    <cellStyle name="Comma 4 2 2 5 2 4" xfId="12140"/>
    <cellStyle name="Comma 4 2 2 5 2 4 2" xfId="19672"/>
    <cellStyle name="Comma 4 2 2 5 2 4 3" xfId="42880"/>
    <cellStyle name="Comma 4 2 2 5 2 4 4" xfId="48988"/>
    <cellStyle name="Comma 4 2 2 5 2 4 5" xfId="52004"/>
    <cellStyle name="Comma 4 2 2 5 2 5" xfId="9223"/>
    <cellStyle name="Comma 4 2 2 5 2 5 2" xfId="44783"/>
    <cellStyle name="Comma 4 2 2 5 2 5 3" xfId="47557"/>
    <cellStyle name="Comma 4 2 2 5 2 5 4" xfId="50573"/>
    <cellStyle name="Comma 4 2 2 5 2 6" xfId="42913"/>
    <cellStyle name="Comma 4 2 2 5 2 7" xfId="46451"/>
    <cellStyle name="Comma 4 2 2 5 2 8" xfId="49467"/>
    <cellStyle name="Comma 4 2 2 5 3" xfId="10956"/>
    <cellStyle name="Comma 4 2 2 5 3 2" xfId="18506"/>
    <cellStyle name="Comma 4 2 2 5 3 3" xfId="43951"/>
    <cellStyle name="Comma 4 2 2 5 3 4" xfId="47822"/>
    <cellStyle name="Comma 4 2 2 5 3 5" xfId="50838"/>
    <cellStyle name="Comma 4 2 2 5 4" xfId="11441"/>
    <cellStyle name="Comma 4 2 2 5 4 2" xfId="18983"/>
    <cellStyle name="Comma 4 2 2 5 4 3" xfId="20940"/>
    <cellStyle name="Comma 4 2 2 5 4 4" xfId="48299"/>
    <cellStyle name="Comma 4 2 2 5 4 5" xfId="51315"/>
    <cellStyle name="Comma 4 2 2 5 5" xfId="11928"/>
    <cellStyle name="Comma 4 2 2 5 5 2" xfId="19460"/>
    <cellStyle name="Comma 4 2 2 5 5 3" xfId="44588"/>
    <cellStyle name="Comma 4 2 2 5 5 4" xfId="48776"/>
    <cellStyle name="Comma 4 2 2 5 5 5" xfId="51792"/>
    <cellStyle name="Comma 4 2 2 5 6" xfId="8910"/>
    <cellStyle name="Comma 4 2 2 5 6 2" xfId="43057"/>
    <cellStyle name="Comma 4 2 2 5 6 3" xfId="47345"/>
    <cellStyle name="Comma 4 2 2 5 6 4" xfId="50361"/>
    <cellStyle name="Comma 4 2 2 5 7" xfId="42340"/>
    <cellStyle name="Comma 4 2 2 5 8" xfId="46239"/>
    <cellStyle name="Comma 4 2 2 5 9" xfId="49255"/>
    <cellStyle name="Comma 4 2 2 6" xfId="6350"/>
    <cellStyle name="Comma 4 2 2 6 2" xfId="11009"/>
    <cellStyle name="Comma 4 2 2 6 2 2" xfId="18559"/>
    <cellStyle name="Comma 4 2 2 6 2 3" xfId="44401"/>
    <cellStyle name="Comma 4 2 2 6 2 4" xfId="47875"/>
    <cellStyle name="Comma 4 2 2 6 2 5" xfId="50891"/>
    <cellStyle name="Comma 4 2 2 6 3" xfId="11494"/>
    <cellStyle name="Comma 4 2 2 6 3 2" xfId="19036"/>
    <cellStyle name="Comma 4 2 2 6 3 3" xfId="43313"/>
    <cellStyle name="Comma 4 2 2 6 3 4" xfId="48352"/>
    <cellStyle name="Comma 4 2 2 6 3 5" xfId="51368"/>
    <cellStyle name="Comma 4 2 2 6 4" xfId="11981"/>
    <cellStyle name="Comma 4 2 2 6 4 2" xfId="19513"/>
    <cellStyle name="Comma 4 2 2 6 4 3" xfId="20715"/>
    <cellStyle name="Comma 4 2 2 6 4 4" xfId="48829"/>
    <cellStyle name="Comma 4 2 2 6 4 5" xfId="51845"/>
    <cellStyle name="Comma 4 2 2 6 5" xfId="8989"/>
    <cellStyle name="Comma 4 2 2 6 5 2" xfId="42626"/>
    <cellStyle name="Comma 4 2 2 6 5 3" xfId="47398"/>
    <cellStyle name="Comma 4 2 2 6 5 4" xfId="50414"/>
    <cellStyle name="Comma 4 2 2 6 6" xfId="42354"/>
    <cellStyle name="Comma 4 2 2 6 7" xfId="46292"/>
    <cellStyle name="Comma 4 2 2 6 8" xfId="49308"/>
    <cellStyle name="Comma 4 2 2 7" xfId="6670"/>
    <cellStyle name="Comma 4 2 2 7 2" xfId="11221"/>
    <cellStyle name="Comma 4 2 2 7 2 2" xfId="18771"/>
    <cellStyle name="Comma 4 2 2 7 2 3" xfId="44696"/>
    <cellStyle name="Comma 4 2 2 7 2 4" xfId="48087"/>
    <cellStyle name="Comma 4 2 2 7 2 5" xfId="51103"/>
    <cellStyle name="Comma 4 2 2 7 3" xfId="11706"/>
    <cellStyle name="Comma 4 2 2 7 3 2" xfId="19248"/>
    <cellStyle name="Comma 4 2 2 7 3 3" xfId="44306"/>
    <cellStyle name="Comma 4 2 2 7 3 4" xfId="48564"/>
    <cellStyle name="Comma 4 2 2 7 3 5" xfId="51580"/>
    <cellStyle name="Comma 4 2 2 7 4" xfId="12194"/>
    <cellStyle name="Comma 4 2 2 7 4 2" xfId="19725"/>
    <cellStyle name="Comma 4 2 2 7 4 3" xfId="44517"/>
    <cellStyle name="Comma 4 2 2 7 4 4" xfId="49041"/>
    <cellStyle name="Comma 4 2 2 7 4 5" xfId="52057"/>
    <cellStyle name="Comma 4 2 2 7 5" xfId="9303"/>
    <cellStyle name="Comma 4 2 2 7 5 2" xfId="28618"/>
    <cellStyle name="Comma 4 2 2 7 5 3" xfId="47610"/>
    <cellStyle name="Comma 4 2 2 7 5 4" xfId="50626"/>
    <cellStyle name="Comma 4 2 2 7 6" xfId="44449"/>
    <cellStyle name="Comma 4 2 2 7 7" xfId="46504"/>
    <cellStyle name="Comma 4 2 2 7 8" xfId="49520"/>
    <cellStyle name="Comma 4 2 2 8" xfId="10797"/>
    <cellStyle name="Comma 4 2 2 8 2" xfId="18347"/>
    <cellStyle name="Comma 4 2 2 8 3" xfId="42960"/>
    <cellStyle name="Comma 4 2 2 8 4" xfId="47663"/>
    <cellStyle name="Comma 4 2 2 8 5" xfId="50679"/>
    <cellStyle name="Comma 4 2 2 9" xfId="11280"/>
    <cellStyle name="Comma 4 2 2 9 2" xfId="18824"/>
    <cellStyle name="Comma 4 2 2 9 3" xfId="44500"/>
    <cellStyle name="Comma 4 2 2 9 4" xfId="48140"/>
    <cellStyle name="Comma 4 2 2 9 5" xfId="51156"/>
    <cellStyle name="Comma 4 2 3" xfId="3455"/>
    <cellStyle name="Comma 4 2 3 2" xfId="7955"/>
    <cellStyle name="Comma 4 2 3 3" xfId="8002"/>
    <cellStyle name="Comma 4 2 3 3 2" xfId="18027"/>
    <cellStyle name="Comma 4 2 3 3 3" xfId="43018"/>
    <cellStyle name="Comma 4 2 3 3 4" xfId="47031"/>
    <cellStyle name="Comma 4 2 3 3 5" xfId="50047"/>
    <cellStyle name="Comma 4 2 3 4" xfId="15796"/>
    <cellStyle name="Comma 4 2 3 5" xfId="20043"/>
    <cellStyle name="Comma 4 2 3 6" xfId="44927"/>
    <cellStyle name="Comma 4 2 3 7" xfId="45835"/>
    <cellStyle name="Comma 4 2 3 8" xfId="12248"/>
    <cellStyle name="Comma 4 2 4" xfId="5694"/>
    <cellStyle name="Comma 4 2 4 10" xfId="45836"/>
    <cellStyle name="Comma 4 2 4 11" xfId="46127"/>
    <cellStyle name="Comma 4 2 4 12" xfId="49143"/>
    <cellStyle name="Comma 4 2 4 13" xfId="13306"/>
    <cellStyle name="Comma 4 2 4 2" xfId="6409"/>
    <cellStyle name="Comma 4 2 4 2 2" xfId="11056"/>
    <cellStyle name="Comma 4 2 4 2 2 2" xfId="18606"/>
    <cellStyle name="Comma 4 2 4 2 2 3" xfId="43618"/>
    <cellStyle name="Comma 4 2 4 2 2 4" xfId="47922"/>
    <cellStyle name="Comma 4 2 4 2 2 5" xfId="50938"/>
    <cellStyle name="Comma 4 2 4 2 3" xfId="11541"/>
    <cellStyle name="Comma 4 2 4 2 3 2" xfId="19083"/>
    <cellStyle name="Comma 4 2 4 2 3 3" xfId="43921"/>
    <cellStyle name="Comma 4 2 4 2 3 4" xfId="48399"/>
    <cellStyle name="Comma 4 2 4 2 3 5" xfId="51415"/>
    <cellStyle name="Comma 4 2 4 2 4" xfId="12028"/>
    <cellStyle name="Comma 4 2 4 2 4 2" xfId="19560"/>
    <cellStyle name="Comma 4 2 4 2 4 3" xfId="44232"/>
    <cellStyle name="Comma 4 2 4 2 4 4" xfId="48876"/>
    <cellStyle name="Comma 4 2 4 2 4 5" xfId="51892"/>
    <cellStyle name="Comma 4 2 4 2 5" xfId="9048"/>
    <cellStyle name="Comma 4 2 4 2 5 2" xfId="44603"/>
    <cellStyle name="Comma 4 2 4 2 5 3" xfId="47445"/>
    <cellStyle name="Comma 4 2 4 2 5 4" xfId="50461"/>
    <cellStyle name="Comma 4 2 4 2 6" xfId="42370"/>
    <cellStyle name="Comma 4 2 4 2 7" xfId="46339"/>
    <cellStyle name="Comma 4 2 4 2 8" xfId="49355"/>
    <cellStyle name="Comma 4 2 4 3" xfId="10844"/>
    <cellStyle name="Comma 4 2 4 3 2" xfId="18394"/>
    <cellStyle name="Comma 4 2 4 3 3" xfId="42679"/>
    <cellStyle name="Comma 4 2 4 3 4" xfId="47710"/>
    <cellStyle name="Comma 4 2 4 3 5" xfId="50726"/>
    <cellStyle name="Comma 4 2 4 4" xfId="11328"/>
    <cellStyle name="Comma 4 2 4 4 2" xfId="18871"/>
    <cellStyle name="Comma 4 2 4 4 3" xfId="28793"/>
    <cellStyle name="Comma 4 2 4 4 4" xfId="48187"/>
    <cellStyle name="Comma 4 2 4 4 5" xfId="51203"/>
    <cellStyle name="Comma 4 2 4 5" xfId="11815"/>
    <cellStyle name="Comma 4 2 4 5 2" xfId="19348"/>
    <cellStyle name="Comma 4 2 4 5 3" xfId="44801"/>
    <cellStyle name="Comma 4 2 4 5 4" xfId="48664"/>
    <cellStyle name="Comma 4 2 4 5 5" xfId="51680"/>
    <cellStyle name="Comma 4 2 4 6" xfId="7495"/>
    <cellStyle name="Comma 4 2 4 6 2" xfId="17997"/>
    <cellStyle name="Comma 4 2 4 6 3" xfId="42563"/>
    <cellStyle name="Comma 4 2 4 6 4" xfId="46992"/>
    <cellStyle name="Comma 4 2 4 6 5" xfId="50008"/>
    <cellStyle name="Comma 4 2 4 7" xfId="20044"/>
    <cellStyle name="Comma 4 2 4 8" xfId="42301"/>
    <cellStyle name="Comma 4 2 4 9" xfId="44928"/>
    <cellStyle name="Comma 4 2 5" xfId="6169"/>
    <cellStyle name="Comma 4 2 5 10" xfId="46180"/>
    <cellStyle name="Comma 4 2 5 11" xfId="49196"/>
    <cellStyle name="Comma 4 2 5 2" xfId="6489"/>
    <cellStyle name="Comma 4 2 5 2 2" xfId="11109"/>
    <cellStyle name="Comma 4 2 5 2 2 2" xfId="18659"/>
    <cellStyle name="Comma 4 2 5 2 2 3" xfId="44059"/>
    <cellStyle name="Comma 4 2 5 2 2 4" xfId="47975"/>
    <cellStyle name="Comma 4 2 5 2 2 5" xfId="50991"/>
    <cellStyle name="Comma 4 2 5 2 3" xfId="11594"/>
    <cellStyle name="Comma 4 2 5 2 3 2" xfId="19136"/>
    <cellStyle name="Comma 4 2 5 2 3 3" xfId="44587"/>
    <cellStyle name="Comma 4 2 5 2 3 4" xfId="48452"/>
    <cellStyle name="Comma 4 2 5 2 3 5" xfId="51468"/>
    <cellStyle name="Comma 4 2 5 2 4" xfId="12081"/>
    <cellStyle name="Comma 4 2 5 2 4 2" xfId="19613"/>
    <cellStyle name="Comma 4 2 5 2 4 3" xfId="43248"/>
    <cellStyle name="Comma 4 2 5 2 4 4" xfId="48929"/>
    <cellStyle name="Comma 4 2 5 2 4 5" xfId="51945"/>
    <cellStyle name="Comma 4 2 5 2 5" xfId="9122"/>
    <cellStyle name="Comma 4 2 5 2 5 2" xfId="43084"/>
    <cellStyle name="Comma 4 2 5 2 5 3" xfId="47498"/>
    <cellStyle name="Comma 4 2 5 2 5 4" xfId="50514"/>
    <cellStyle name="Comma 4 2 5 2 6" xfId="42385"/>
    <cellStyle name="Comma 4 2 5 2 7" xfId="46392"/>
    <cellStyle name="Comma 4 2 5 2 8" xfId="49408"/>
    <cellStyle name="Comma 4 2 5 3" xfId="10897"/>
    <cellStyle name="Comma 4 2 5 3 2" xfId="18447"/>
    <cellStyle name="Comma 4 2 5 3 3" xfId="43818"/>
    <cellStyle name="Comma 4 2 5 3 4" xfId="47763"/>
    <cellStyle name="Comma 4 2 5 3 5" xfId="50779"/>
    <cellStyle name="Comma 4 2 5 4" xfId="11382"/>
    <cellStyle name="Comma 4 2 5 4 2" xfId="18924"/>
    <cellStyle name="Comma 4 2 5 4 3" xfId="43163"/>
    <cellStyle name="Comma 4 2 5 4 4" xfId="48240"/>
    <cellStyle name="Comma 4 2 5 4 5" xfId="51256"/>
    <cellStyle name="Comma 4 2 5 5" xfId="11869"/>
    <cellStyle name="Comma 4 2 5 5 2" xfId="19401"/>
    <cellStyle name="Comma 4 2 5 5 3" xfId="44705"/>
    <cellStyle name="Comma 4 2 5 5 4" xfId="48717"/>
    <cellStyle name="Comma 4 2 5 5 5" xfId="51733"/>
    <cellStyle name="Comma 4 2 5 6" xfId="8820"/>
    <cellStyle name="Comma 4 2 5 6 2" xfId="44480"/>
    <cellStyle name="Comma 4 2 5 6 3" xfId="47286"/>
    <cellStyle name="Comma 4 2 5 6 4" xfId="50302"/>
    <cellStyle name="Comma 4 2 5 7" xfId="20045"/>
    <cellStyle name="Comma 4 2 5 8" xfId="44929"/>
    <cellStyle name="Comma 4 2 5 9" xfId="45837"/>
    <cellStyle name="Comma 4 2 6" xfId="6249"/>
    <cellStyle name="Comma 4 2 6 10" xfId="49249"/>
    <cellStyle name="Comma 4 2 6 2" xfId="6569"/>
    <cellStyle name="Comma 4 2 6 2 2" xfId="11162"/>
    <cellStyle name="Comma 4 2 6 2 2 2" xfId="18712"/>
    <cellStyle name="Comma 4 2 6 2 2 3" xfId="44792"/>
    <cellStyle name="Comma 4 2 6 2 2 4" xfId="48028"/>
    <cellStyle name="Comma 4 2 6 2 2 5" xfId="51044"/>
    <cellStyle name="Comma 4 2 6 2 3" xfId="11647"/>
    <cellStyle name="Comma 4 2 6 2 3 2" xfId="19189"/>
    <cellStyle name="Comma 4 2 6 2 3 3" xfId="42802"/>
    <cellStyle name="Comma 4 2 6 2 3 4" xfId="48505"/>
    <cellStyle name="Comma 4 2 6 2 3 5" xfId="51521"/>
    <cellStyle name="Comma 4 2 6 2 4" xfId="12134"/>
    <cellStyle name="Comma 4 2 6 2 4 2" xfId="19666"/>
    <cellStyle name="Comma 4 2 6 2 4 3" xfId="43730"/>
    <cellStyle name="Comma 4 2 6 2 4 4" xfId="48982"/>
    <cellStyle name="Comma 4 2 6 2 4 5" xfId="51998"/>
    <cellStyle name="Comma 4 2 6 2 5" xfId="9202"/>
    <cellStyle name="Comma 4 2 6 2 5 2" xfId="44108"/>
    <cellStyle name="Comma 4 2 6 2 5 3" xfId="47551"/>
    <cellStyle name="Comma 4 2 6 2 5 4" xfId="50567"/>
    <cellStyle name="Comma 4 2 6 2 6" xfId="44744"/>
    <cellStyle name="Comma 4 2 6 2 7" xfId="46445"/>
    <cellStyle name="Comma 4 2 6 2 8" xfId="49461"/>
    <cellStyle name="Comma 4 2 6 3" xfId="10950"/>
    <cellStyle name="Comma 4 2 6 3 2" xfId="18500"/>
    <cellStyle name="Comma 4 2 6 3 3" xfId="43910"/>
    <cellStyle name="Comma 4 2 6 3 4" xfId="47816"/>
    <cellStyle name="Comma 4 2 6 3 5" xfId="50832"/>
    <cellStyle name="Comma 4 2 6 4" xfId="11435"/>
    <cellStyle name="Comma 4 2 6 4 2" xfId="18977"/>
    <cellStyle name="Comma 4 2 6 4 3" xfId="44355"/>
    <cellStyle name="Comma 4 2 6 4 4" xfId="48293"/>
    <cellStyle name="Comma 4 2 6 4 5" xfId="51309"/>
    <cellStyle name="Comma 4 2 6 5" xfId="11922"/>
    <cellStyle name="Comma 4 2 6 5 2" xfId="19454"/>
    <cellStyle name="Comma 4 2 6 5 3" xfId="44007"/>
    <cellStyle name="Comma 4 2 6 5 4" xfId="48770"/>
    <cellStyle name="Comma 4 2 6 5 5" xfId="51786"/>
    <cellStyle name="Comma 4 2 6 6" xfId="8892"/>
    <cellStyle name="Comma 4 2 6 6 2" xfId="44605"/>
    <cellStyle name="Comma 4 2 6 6 3" xfId="47339"/>
    <cellStyle name="Comma 4 2 6 6 4" xfId="50355"/>
    <cellStyle name="Comma 4 2 6 7" xfId="20046"/>
    <cellStyle name="Comma 4 2 6 8" xfId="44735"/>
    <cellStyle name="Comma 4 2 6 9" xfId="46233"/>
    <cellStyle name="Comma 4 2 7" xfId="6329"/>
    <cellStyle name="Comma 4 2 7 2" xfId="11003"/>
    <cellStyle name="Comma 4 2 7 2 2" xfId="18553"/>
    <cellStyle name="Comma 4 2 7 2 3" xfId="43820"/>
    <cellStyle name="Comma 4 2 7 2 4" xfId="47869"/>
    <cellStyle name="Comma 4 2 7 2 5" xfId="50885"/>
    <cellStyle name="Comma 4 2 7 3" xfId="11488"/>
    <cellStyle name="Comma 4 2 7 3 2" xfId="19030"/>
    <cellStyle name="Comma 4 2 7 3 3" xfId="43330"/>
    <cellStyle name="Comma 4 2 7 3 4" xfId="48346"/>
    <cellStyle name="Comma 4 2 7 3 5" xfId="51362"/>
    <cellStyle name="Comma 4 2 7 4" xfId="11975"/>
    <cellStyle name="Comma 4 2 7 4 2" xfId="19507"/>
    <cellStyle name="Comma 4 2 7 4 3" xfId="29636"/>
    <cellStyle name="Comma 4 2 7 4 4" xfId="48823"/>
    <cellStyle name="Comma 4 2 7 4 5" xfId="51839"/>
    <cellStyle name="Comma 4 2 7 5" xfId="8968"/>
    <cellStyle name="Comma 4 2 7 5 2" xfId="43067"/>
    <cellStyle name="Comma 4 2 7 5 3" xfId="47392"/>
    <cellStyle name="Comma 4 2 7 5 4" xfId="50408"/>
    <cellStyle name="Comma 4 2 7 6" xfId="44736"/>
    <cellStyle name="Comma 4 2 7 7" xfId="46286"/>
    <cellStyle name="Comma 4 2 7 8" xfId="49302"/>
    <cellStyle name="Comma 4 2 8" xfId="6649"/>
    <cellStyle name="Comma 4 2 8 2" xfId="11215"/>
    <cellStyle name="Comma 4 2 8 2 2" xfId="18765"/>
    <cellStyle name="Comma 4 2 8 2 3" xfId="42968"/>
    <cellStyle name="Comma 4 2 8 2 4" xfId="48081"/>
    <cellStyle name="Comma 4 2 8 2 5" xfId="51097"/>
    <cellStyle name="Comma 4 2 8 3" xfId="11700"/>
    <cellStyle name="Comma 4 2 8 3 2" xfId="19242"/>
    <cellStyle name="Comma 4 2 8 3 3" xfId="43723"/>
    <cellStyle name="Comma 4 2 8 3 4" xfId="48558"/>
    <cellStyle name="Comma 4 2 8 3 5" xfId="51574"/>
    <cellStyle name="Comma 4 2 8 4" xfId="12187"/>
    <cellStyle name="Comma 4 2 8 4 2" xfId="19719"/>
    <cellStyle name="Comma 4 2 8 4 3" xfId="43267"/>
    <cellStyle name="Comma 4 2 8 4 4" xfId="49035"/>
    <cellStyle name="Comma 4 2 8 4 5" xfId="52051"/>
    <cellStyle name="Comma 4 2 8 5" xfId="9282"/>
    <cellStyle name="Comma 4 2 8 5 2" xfId="44485"/>
    <cellStyle name="Comma 4 2 8 5 3" xfId="47604"/>
    <cellStyle name="Comma 4 2 8 5 4" xfId="50620"/>
    <cellStyle name="Comma 4 2 8 6" xfId="42429"/>
    <cellStyle name="Comma 4 2 8 7" xfId="46498"/>
    <cellStyle name="Comma 4 2 8 8" xfId="49514"/>
    <cellStyle name="Comma 4 2 9" xfId="10791"/>
    <cellStyle name="Comma 4 2 9 2" xfId="18341"/>
    <cellStyle name="Comma 4 2 9 3" xfId="43519"/>
    <cellStyle name="Comma 4 2 9 4" xfId="47657"/>
    <cellStyle name="Comma 4 2 9 5" xfId="50673"/>
    <cellStyle name="Comma 4 3" xfId="4199"/>
    <cellStyle name="Comma 4 3 10" xfId="12249"/>
    <cellStyle name="Comma 4 3 2" xfId="4870"/>
    <cellStyle name="Comma 4 3 2 10" xfId="11299"/>
    <cellStyle name="Comma 4 3 2 10 2" xfId="18842"/>
    <cellStyle name="Comma 4 3 2 10 3" xfId="42748"/>
    <cellStyle name="Comma 4 3 2 10 4" xfId="48158"/>
    <cellStyle name="Comma 4 3 2 10 5" xfId="51174"/>
    <cellStyle name="Comma 4 3 2 10 6" xfId="15494"/>
    <cellStyle name="Comma 4 3 2 11" xfId="11786"/>
    <cellStyle name="Comma 4 3 2 11 2" xfId="19319"/>
    <cellStyle name="Comma 4 3 2 11 3" xfId="43799"/>
    <cellStyle name="Comma 4 3 2 11 4" xfId="48635"/>
    <cellStyle name="Comma 4 3 2 11 5" xfId="51651"/>
    <cellStyle name="Comma 4 3 2 11 6" xfId="15639"/>
    <cellStyle name="Comma 4 3 2 12" xfId="7888"/>
    <cellStyle name="Comma 4 3 2 12 2" xfId="18017"/>
    <cellStyle name="Comma 4 3 2 12 3" xfId="44088"/>
    <cellStyle name="Comma 4 3 2 12 4" xfId="47018"/>
    <cellStyle name="Comma 4 3 2 12 5" xfId="50034"/>
    <cellStyle name="Comma 4 3 2 12 6" xfId="14468"/>
    <cellStyle name="Comma 4 3 2 13" xfId="20048"/>
    <cellStyle name="Comma 4 3 2 14" xfId="42297"/>
    <cellStyle name="Comma 4 3 2 15" xfId="44931"/>
    <cellStyle name="Comma 4 3 2 16" xfId="45839"/>
    <cellStyle name="Comma 4 3 2 17" xfId="46098"/>
    <cellStyle name="Comma 4 3 2 18" xfId="49113"/>
    <cellStyle name="Comma 4 3 2 2" xfId="4871"/>
    <cellStyle name="Comma 4 3 2 2 10" xfId="7815"/>
    <cellStyle name="Comma 4 3 2 2 10 2" xfId="44615"/>
    <cellStyle name="Comma 4 3 2 2 10 3" xfId="47009"/>
    <cellStyle name="Comma 4 3 2 2 10 4" xfId="50025"/>
    <cellStyle name="Comma 4 3 2 2 10 5" xfId="18008"/>
    <cellStyle name="Comma 4 3 2 2 11" xfId="20049"/>
    <cellStyle name="Comma 4 3 2 2 12" xfId="43345"/>
    <cellStyle name="Comma 4 3 2 2 13" xfId="44932"/>
    <cellStyle name="Comma 4 3 2 2 14" xfId="45840"/>
    <cellStyle name="Comma 4 3 2 2 15" xfId="46099"/>
    <cellStyle name="Comma 4 3 2 2 16" xfId="49114"/>
    <cellStyle name="Comma 4 3 2 2 17" xfId="14454"/>
    <cellStyle name="Comma 4 3 2 2 2" xfId="6135"/>
    <cellStyle name="Comma 4 3 2 2 2 10" xfId="15058"/>
    <cellStyle name="Comma 4 3 2 2 2 2" xfId="6455"/>
    <cellStyle name="Comma 4 3 2 2 2 2 2" xfId="11081"/>
    <cellStyle name="Comma 4 3 2 2 2 2 2 2" xfId="18631"/>
    <cellStyle name="Comma 4 3 2 2 2 2 2 3" xfId="21580"/>
    <cellStyle name="Comma 4 3 2 2 2 2 2 4" xfId="47947"/>
    <cellStyle name="Comma 4 3 2 2 2 2 2 5" xfId="50963"/>
    <cellStyle name="Comma 4 3 2 2 2 2 2 6" xfId="15428"/>
    <cellStyle name="Comma 4 3 2 2 2 2 3" xfId="11566"/>
    <cellStyle name="Comma 4 3 2 2 2 2 3 2" xfId="19108"/>
    <cellStyle name="Comma 4 3 2 2 2 2 3 3" xfId="44223"/>
    <cellStyle name="Comma 4 3 2 2 2 2 3 4" xfId="48424"/>
    <cellStyle name="Comma 4 3 2 2 2 2 3 5" xfId="51440"/>
    <cellStyle name="Comma 4 3 2 2 2 2 3 6" xfId="15571"/>
    <cellStyle name="Comma 4 3 2 2 2 2 4" xfId="12053"/>
    <cellStyle name="Comma 4 3 2 2 2 2 4 2" xfId="19585"/>
    <cellStyle name="Comma 4 3 2 2 2 2 4 3" xfId="42865"/>
    <cellStyle name="Comma 4 3 2 2 2 2 4 4" xfId="48901"/>
    <cellStyle name="Comma 4 3 2 2 2 2 4 5" xfId="51917"/>
    <cellStyle name="Comma 4 3 2 2 2 2 4 6" xfId="15716"/>
    <cellStyle name="Comma 4 3 2 2 2 2 5" xfId="9089"/>
    <cellStyle name="Comma 4 3 2 2 2 2 5 2" xfId="42637"/>
    <cellStyle name="Comma 4 3 2 2 2 2 5 3" xfId="47470"/>
    <cellStyle name="Comma 4 3 2 2 2 2 5 4" xfId="50486"/>
    <cellStyle name="Comma 4 3 2 2 2 2 5 5" xfId="18286"/>
    <cellStyle name="Comma 4 3 2 2 2 2 6" xfId="43794"/>
    <cellStyle name="Comma 4 3 2 2 2 2 7" xfId="46364"/>
    <cellStyle name="Comma 4 3 2 2 2 2 8" xfId="49380"/>
    <cellStyle name="Comma 4 3 2 2 2 2 9" xfId="15207"/>
    <cellStyle name="Comma 4 3 2 2 2 3" xfId="10869"/>
    <cellStyle name="Comma 4 3 2 2 2 3 2" xfId="18419"/>
    <cellStyle name="Comma 4 3 2 2 2 3 3" xfId="21258"/>
    <cellStyle name="Comma 4 3 2 2 2 3 4" xfId="47735"/>
    <cellStyle name="Comma 4 3 2 2 2 3 5" xfId="50751"/>
    <cellStyle name="Comma 4 3 2 2 2 3 6" xfId="15368"/>
    <cellStyle name="Comma 4 3 2 2 2 4" xfId="11353"/>
    <cellStyle name="Comma 4 3 2 2 2 4 2" xfId="18896"/>
    <cellStyle name="Comma 4 3 2 2 2 4 3" xfId="29936"/>
    <cellStyle name="Comma 4 3 2 2 2 4 4" xfId="48212"/>
    <cellStyle name="Comma 4 3 2 2 2 4 5" xfId="51228"/>
    <cellStyle name="Comma 4 3 2 2 2 4 6" xfId="15510"/>
    <cellStyle name="Comma 4 3 2 2 2 5" xfId="11840"/>
    <cellStyle name="Comma 4 3 2 2 2 5 2" xfId="19373"/>
    <cellStyle name="Comma 4 3 2 2 2 5 3" xfId="43633"/>
    <cellStyle name="Comma 4 3 2 2 2 5 4" xfId="48689"/>
    <cellStyle name="Comma 4 3 2 2 2 5 5" xfId="51705"/>
    <cellStyle name="Comma 4 3 2 2 2 5 6" xfId="15655"/>
    <cellStyle name="Comma 4 3 2 2 2 6" xfId="8788"/>
    <cellStyle name="Comma 4 3 2 2 2 6 2" xfId="43448"/>
    <cellStyle name="Comma 4 3 2 2 2 6 3" xfId="47258"/>
    <cellStyle name="Comma 4 3 2 2 2 6 4" xfId="50274"/>
    <cellStyle name="Comma 4 3 2 2 2 6 5" xfId="18225"/>
    <cellStyle name="Comma 4 3 2 2 2 7" xfId="42312"/>
    <cellStyle name="Comma 4 3 2 2 2 8" xfId="46152"/>
    <cellStyle name="Comma 4 3 2 2 2 9" xfId="49168"/>
    <cellStyle name="Comma 4 3 2 2 3" xfId="6215"/>
    <cellStyle name="Comma 4 3 2 2 3 10" xfId="15091"/>
    <cellStyle name="Comma 4 3 2 2 3 2" xfId="6535"/>
    <cellStyle name="Comma 4 3 2 2 3 2 2" xfId="11134"/>
    <cellStyle name="Comma 4 3 2 2 3 2 2 2" xfId="18684"/>
    <cellStyle name="Comma 4 3 2 2 3 2 2 3" xfId="29940"/>
    <cellStyle name="Comma 4 3 2 2 3 2 2 4" xfId="48000"/>
    <cellStyle name="Comma 4 3 2 2 3 2 2 5" xfId="51016"/>
    <cellStyle name="Comma 4 3 2 2 3 2 2 6" xfId="15443"/>
    <cellStyle name="Comma 4 3 2 2 3 2 3" xfId="11619"/>
    <cellStyle name="Comma 4 3 2 2 3 2 3 2" xfId="19161"/>
    <cellStyle name="Comma 4 3 2 2 3 2 3 3" xfId="42976"/>
    <cellStyle name="Comma 4 3 2 2 3 2 3 4" xfId="48477"/>
    <cellStyle name="Comma 4 3 2 2 3 2 3 5" xfId="51493"/>
    <cellStyle name="Comma 4 3 2 2 3 2 3 6" xfId="15586"/>
    <cellStyle name="Comma 4 3 2 2 3 2 4" xfId="12106"/>
    <cellStyle name="Comma 4 3 2 2 3 2 4 2" xfId="19638"/>
    <cellStyle name="Comma 4 3 2 2 3 2 4 3" xfId="43252"/>
    <cellStyle name="Comma 4 3 2 2 3 2 4 4" xfId="48954"/>
    <cellStyle name="Comma 4 3 2 2 3 2 4 5" xfId="51970"/>
    <cellStyle name="Comma 4 3 2 2 3 2 4 6" xfId="15731"/>
    <cellStyle name="Comma 4 3 2 2 3 2 5" xfId="9168"/>
    <cellStyle name="Comma 4 3 2 2 3 2 5 2" xfId="43949"/>
    <cellStyle name="Comma 4 3 2 2 3 2 5 3" xfId="47523"/>
    <cellStyle name="Comma 4 3 2 2 3 2 5 4" xfId="50539"/>
    <cellStyle name="Comma 4 3 2 2 3 2 5 5" xfId="18301"/>
    <cellStyle name="Comma 4 3 2 2 3 2 6" xfId="43869"/>
    <cellStyle name="Comma 4 3 2 2 3 2 7" xfId="46417"/>
    <cellStyle name="Comma 4 3 2 2 3 2 8" xfId="49433"/>
    <cellStyle name="Comma 4 3 2 2 3 2 9" xfId="15248"/>
    <cellStyle name="Comma 4 3 2 2 3 3" xfId="10922"/>
    <cellStyle name="Comma 4 3 2 2 3 3 2" xfId="18472"/>
    <cellStyle name="Comma 4 3 2 2 3 3 3" xfId="28697"/>
    <cellStyle name="Comma 4 3 2 2 3 3 4" xfId="47788"/>
    <cellStyle name="Comma 4 3 2 2 3 3 5" xfId="50804"/>
    <cellStyle name="Comma 4 3 2 2 3 3 6" xfId="15383"/>
    <cellStyle name="Comma 4 3 2 2 3 4" xfId="11407"/>
    <cellStyle name="Comma 4 3 2 2 3 4 2" xfId="18949"/>
    <cellStyle name="Comma 4 3 2 2 3 4 3" xfId="43165"/>
    <cellStyle name="Comma 4 3 2 2 3 4 4" xfId="48265"/>
    <cellStyle name="Comma 4 3 2 2 3 4 5" xfId="51281"/>
    <cellStyle name="Comma 4 3 2 2 3 4 6" xfId="15526"/>
    <cellStyle name="Comma 4 3 2 2 3 5" xfId="11894"/>
    <cellStyle name="Comma 4 3 2 2 3 5 2" xfId="19426"/>
    <cellStyle name="Comma 4 3 2 2 3 5 3" xfId="43439"/>
    <cellStyle name="Comma 4 3 2 2 3 5 4" xfId="48742"/>
    <cellStyle name="Comma 4 3 2 2 3 5 5" xfId="51758"/>
    <cellStyle name="Comma 4 3 2 2 3 5 6" xfId="15671"/>
    <cellStyle name="Comma 4 3 2 2 3 6" xfId="8859"/>
    <cellStyle name="Comma 4 3 2 2 3 6 2" xfId="43375"/>
    <cellStyle name="Comma 4 3 2 2 3 6 3" xfId="47311"/>
    <cellStyle name="Comma 4 3 2 2 3 6 4" xfId="50327"/>
    <cellStyle name="Comma 4 3 2 2 3 6 5" xfId="18241"/>
    <cellStyle name="Comma 4 3 2 2 3 7" xfId="44436"/>
    <cellStyle name="Comma 4 3 2 2 3 8" xfId="46205"/>
    <cellStyle name="Comma 4 3 2 2 3 9" xfId="49221"/>
    <cellStyle name="Comma 4 3 2 2 4" xfId="6295"/>
    <cellStyle name="Comma 4 3 2 2 4 10" xfId="15129"/>
    <cellStyle name="Comma 4 3 2 2 4 2" xfId="6615"/>
    <cellStyle name="Comma 4 3 2 2 4 2 2" xfId="11187"/>
    <cellStyle name="Comma 4 3 2 2 4 2 2 2" xfId="18737"/>
    <cellStyle name="Comma 4 3 2 2 4 2 2 3" xfId="44529"/>
    <cellStyle name="Comma 4 3 2 2 4 2 2 4" xfId="48053"/>
    <cellStyle name="Comma 4 3 2 2 4 2 2 5" xfId="51069"/>
    <cellStyle name="Comma 4 3 2 2 4 2 2 6" xfId="15458"/>
    <cellStyle name="Comma 4 3 2 2 4 2 3" xfId="11672"/>
    <cellStyle name="Comma 4 3 2 2 4 2 3 2" xfId="19214"/>
    <cellStyle name="Comma 4 3 2 2 4 2 3 3" xfId="42806"/>
    <cellStyle name="Comma 4 3 2 2 4 2 3 4" xfId="48530"/>
    <cellStyle name="Comma 4 3 2 2 4 2 3 5" xfId="51546"/>
    <cellStyle name="Comma 4 3 2 2 4 2 3 6" xfId="15601"/>
    <cellStyle name="Comma 4 3 2 2 4 2 4" xfId="12159"/>
    <cellStyle name="Comma 4 3 2 2 4 2 4 2" xfId="19691"/>
    <cellStyle name="Comma 4 3 2 2 4 2 4 3" xfId="42883"/>
    <cellStyle name="Comma 4 3 2 2 4 2 4 4" xfId="49007"/>
    <cellStyle name="Comma 4 3 2 2 4 2 4 5" xfId="52023"/>
    <cellStyle name="Comma 4 3 2 2 4 2 4 6" xfId="15746"/>
    <cellStyle name="Comma 4 3 2 2 4 2 5" xfId="9248"/>
    <cellStyle name="Comma 4 3 2 2 4 2 5 2" xfId="43100"/>
    <cellStyle name="Comma 4 3 2 2 4 2 5 3" xfId="47576"/>
    <cellStyle name="Comma 4 3 2 2 4 2 5 4" xfId="50592"/>
    <cellStyle name="Comma 4 3 2 2 4 2 5 5" xfId="18316"/>
    <cellStyle name="Comma 4 3 2 2 4 2 6" xfId="43873"/>
    <cellStyle name="Comma 4 3 2 2 4 2 7" xfId="46470"/>
    <cellStyle name="Comma 4 3 2 2 4 2 8" xfId="49486"/>
    <cellStyle name="Comma 4 3 2 2 4 2 9" xfId="15290"/>
    <cellStyle name="Comma 4 3 2 2 4 3" xfId="10975"/>
    <cellStyle name="Comma 4 3 2 2 4 3 2" xfId="18525"/>
    <cellStyle name="Comma 4 3 2 2 4 3 3" xfId="29308"/>
    <cellStyle name="Comma 4 3 2 2 4 3 4" xfId="47841"/>
    <cellStyle name="Comma 4 3 2 2 4 3 5" xfId="50857"/>
    <cellStyle name="Comma 4 3 2 2 4 3 6" xfId="15398"/>
    <cellStyle name="Comma 4 3 2 2 4 4" xfId="11460"/>
    <cellStyle name="Comma 4 3 2 2 4 4 2" xfId="19002"/>
    <cellStyle name="Comma 4 3 2 2 4 4 3" xfId="44147"/>
    <cellStyle name="Comma 4 3 2 2 4 4 4" xfId="48318"/>
    <cellStyle name="Comma 4 3 2 2 4 4 5" xfId="51334"/>
    <cellStyle name="Comma 4 3 2 2 4 4 6" xfId="15541"/>
    <cellStyle name="Comma 4 3 2 2 4 5" xfId="11947"/>
    <cellStyle name="Comma 4 3 2 2 4 5 2" xfId="19479"/>
    <cellStyle name="Comma 4 3 2 2 4 5 3" xfId="21179"/>
    <cellStyle name="Comma 4 3 2 2 4 5 4" xfId="48795"/>
    <cellStyle name="Comma 4 3 2 2 4 5 5" xfId="51811"/>
    <cellStyle name="Comma 4 3 2 2 4 5 6" xfId="15686"/>
    <cellStyle name="Comma 4 3 2 2 4 6" xfId="8935"/>
    <cellStyle name="Comma 4 3 2 2 4 6 2" xfId="43062"/>
    <cellStyle name="Comma 4 3 2 2 4 6 3" xfId="47364"/>
    <cellStyle name="Comma 4 3 2 2 4 6 4" xfId="50380"/>
    <cellStyle name="Comma 4 3 2 2 4 6 5" xfId="18256"/>
    <cellStyle name="Comma 4 3 2 2 4 7" xfId="43565"/>
    <cellStyle name="Comma 4 3 2 2 4 8" xfId="46258"/>
    <cellStyle name="Comma 4 3 2 2 4 9" xfId="49274"/>
    <cellStyle name="Comma 4 3 2 2 5" xfId="6375"/>
    <cellStyle name="Comma 4 3 2 2 5 2" xfId="11028"/>
    <cellStyle name="Comma 4 3 2 2 5 2 2" xfId="18578"/>
    <cellStyle name="Comma 4 3 2 2 5 2 3" xfId="43139"/>
    <cellStyle name="Comma 4 3 2 2 5 2 4" xfId="47894"/>
    <cellStyle name="Comma 4 3 2 2 5 2 5" xfId="50910"/>
    <cellStyle name="Comma 4 3 2 2 5 2 6" xfId="15413"/>
    <cellStyle name="Comma 4 3 2 2 5 3" xfId="11513"/>
    <cellStyle name="Comma 4 3 2 2 5 3 2" xfId="19055"/>
    <cellStyle name="Comma 4 3 2 2 5 3 3" xfId="28830"/>
    <cellStyle name="Comma 4 3 2 2 5 3 4" xfId="48371"/>
    <cellStyle name="Comma 4 3 2 2 5 3 5" xfId="51387"/>
    <cellStyle name="Comma 4 3 2 2 5 3 6" xfId="15556"/>
    <cellStyle name="Comma 4 3 2 2 5 4" xfId="12000"/>
    <cellStyle name="Comma 4 3 2 2 5 4 2" xfId="19532"/>
    <cellStyle name="Comma 4 3 2 2 5 4 3" xfId="44610"/>
    <cellStyle name="Comma 4 3 2 2 5 4 4" xfId="48848"/>
    <cellStyle name="Comma 4 3 2 2 5 4 5" xfId="51864"/>
    <cellStyle name="Comma 4 3 2 2 5 4 6" xfId="15701"/>
    <cellStyle name="Comma 4 3 2 2 5 5" xfId="9014"/>
    <cellStyle name="Comma 4 3 2 2 5 5 2" xfId="44483"/>
    <cellStyle name="Comma 4 3 2 2 5 5 3" xfId="47417"/>
    <cellStyle name="Comma 4 3 2 2 5 5 4" xfId="50433"/>
    <cellStyle name="Comma 4 3 2 2 5 5 5" xfId="18271"/>
    <cellStyle name="Comma 4 3 2 2 5 6" xfId="44375"/>
    <cellStyle name="Comma 4 3 2 2 5 7" xfId="46311"/>
    <cellStyle name="Comma 4 3 2 2 5 8" xfId="49327"/>
    <cellStyle name="Comma 4 3 2 2 5 9" xfId="15170"/>
    <cellStyle name="Comma 4 3 2 2 6" xfId="6695"/>
    <cellStyle name="Comma 4 3 2 2 6 2" xfId="11240"/>
    <cellStyle name="Comma 4 3 2 2 6 2 2" xfId="18790"/>
    <cellStyle name="Comma 4 3 2 2 6 2 3" xfId="43739"/>
    <cellStyle name="Comma 4 3 2 2 6 2 4" xfId="48106"/>
    <cellStyle name="Comma 4 3 2 2 6 2 5" xfId="51122"/>
    <cellStyle name="Comma 4 3 2 2 6 2 6" xfId="15473"/>
    <cellStyle name="Comma 4 3 2 2 6 3" xfId="11725"/>
    <cellStyle name="Comma 4 3 2 2 6 3 2" xfId="19267"/>
    <cellStyle name="Comma 4 3 2 2 6 3 3" xfId="28828"/>
    <cellStyle name="Comma 4 3 2 2 6 3 4" xfId="48583"/>
    <cellStyle name="Comma 4 3 2 2 6 3 5" xfId="51599"/>
    <cellStyle name="Comma 4 3 2 2 6 3 6" xfId="15616"/>
    <cellStyle name="Comma 4 3 2 2 6 4" xfId="12213"/>
    <cellStyle name="Comma 4 3 2 2 6 4 2" xfId="19744"/>
    <cellStyle name="Comma 4 3 2 2 6 4 3" xfId="42889"/>
    <cellStyle name="Comma 4 3 2 2 6 4 4" xfId="49060"/>
    <cellStyle name="Comma 4 3 2 2 6 4 5" xfId="52076"/>
    <cellStyle name="Comma 4 3 2 2 6 4 6" xfId="15762"/>
    <cellStyle name="Comma 4 3 2 2 6 5" xfId="9328"/>
    <cellStyle name="Comma 4 3 2 2 6 5 2" xfId="44110"/>
    <cellStyle name="Comma 4 3 2 2 6 5 3" xfId="47629"/>
    <cellStyle name="Comma 4 3 2 2 6 5 4" xfId="50645"/>
    <cellStyle name="Comma 4 3 2 2 6 5 5" xfId="18331"/>
    <cellStyle name="Comma 4 3 2 2 6 6" xfId="29468"/>
    <cellStyle name="Comma 4 3 2 2 6 7" xfId="46523"/>
    <cellStyle name="Comma 4 3 2 2 6 8" xfId="49539"/>
    <cellStyle name="Comma 4 3 2 2 6 9" xfId="15332"/>
    <cellStyle name="Comma 4 3 2 2 7" xfId="10816"/>
    <cellStyle name="Comma 4 3 2 2 7 2" xfId="18366"/>
    <cellStyle name="Comma 4 3 2 2 7 3" xfId="43520"/>
    <cellStyle name="Comma 4 3 2 2 7 4" xfId="47682"/>
    <cellStyle name="Comma 4 3 2 2 7 5" xfId="50698"/>
    <cellStyle name="Comma 4 3 2 2 7 6" xfId="15353"/>
    <cellStyle name="Comma 4 3 2 2 8" xfId="11300"/>
    <cellStyle name="Comma 4 3 2 2 8 2" xfId="18843"/>
    <cellStyle name="Comma 4 3 2 2 8 3" xfId="30305"/>
    <cellStyle name="Comma 4 3 2 2 8 4" xfId="48159"/>
    <cellStyle name="Comma 4 3 2 2 8 5" xfId="51175"/>
    <cellStyle name="Comma 4 3 2 2 8 6" xfId="15495"/>
    <cellStyle name="Comma 4 3 2 2 9" xfId="11787"/>
    <cellStyle name="Comma 4 3 2 2 9 2" xfId="19320"/>
    <cellStyle name="Comma 4 3 2 2 9 3" xfId="42980"/>
    <cellStyle name="Comma 4 3 2 2 9 4" xfId="48636"/>
    <cellStyle name="Comma 4 3 2 2 9 5" xfId="51652"/>
    <cellStyle name="Comma 4 3 2 2 9 6" xfId="15640"/>
    <cellStyle name="Comma 4 3 2 3" xfId="6134"/>
    <cellStyle name="Comma 4 3 2 3 10" xfId="15057"/>
    <cellStyle name="Comma 4 3 2 3 2" xfId="6454"/>
    <cellStyle name="Comma 4 3 2 3 2 2" xfId="11080"/>
    <cellStyle name="Comma 4 3 2 3 2 2 2" xfId="18630"/>
    <cellStyle name="Comma 4 3 2 3 2 2 3" xfId="43913"/>
    <cellStyle name="Comma 4 3 2 3 2 2 4" xfId="47946"/>
    <cellStyle name="Comma 4 3 2 3 2 2 5" xfId="50962"/>
    <cellStyle name="Comma 4 3 2 3 2 2 6" xfId="15427"/>
    <cellStyle name="Comma 4 3 2 3 2 3" xfId="11565"/>
    <cellStyle name="Comma 4 3 2 3 2 3 2" xfId="19107"/>
    <cellStyle name="Comma 4 3 2 3 2 3 3" xfId="44645"/>
    <cellStyle name="Comma 4 3 2 3 2 3 4" xfId="48423"/>
    <cellStyle name="Comma 4 3 2 3 2 3 5" xfId="51439"/>
    <cellStyle name="Comma 4 3 2 3 2 3 6" xfId="15570"/>
    <cellStyle name="Comma 4 3 2 3 2 4" xfId="12052"/>
    <cellStyle name="Comma 4 3 2 3 2 4 2" xfId="19584"/>
    <cellStyle name="Comma 4 3 2 3 2 4 3" xfId="44826"/>
    <cellStyle name="Comma 4 3 2 3 2 4 4" xfId="48900"/>
    <cellStyle name="Comma 4 3 2 3 2 4 5" xfId="51916"/>
    <cellStyle name="Comma 4 3 2 3 2 4 6" xfId="15715"/>
    <cellStyle name="Comma 4 3 2 3 2 5" xfId="9088"/>
    <cellStyle name="Comma 4 3 2 3 2 5 2" xfId="43608"/>
    <cellStyle name="Comma 4 3 2 3 2 5 3" xfId="47469"/>
    <cellStyle name="Comma 4 3 2 3 2 5 4" xfId="50485"/>
    <cellStyle name="Comma 4 3 2 3 2 5 5" xfId="18285"/>
    <cellStyle name="Comma 4 3 2 3 2 6" xfId="43271"/>
    <cellStyle name="Comma 4 3 2 3 2 7" xfId="46363"/>
    <cellStyle name="Comma 4 3 2 3 2 8" xfId="49379"/>
    <cellStyle name="Comma 4 3 2 3 2 9" xfId="15206"/>
    <cellStyle name="Comma 4 3 2 3 3" xfId="10868"/>
    <cellStyle name="Comma 4 3 2 3 3 2" xfId="18418"/>
    <cellStyle name="Comma 4 3 2 3 3 3" xfId="42683"/>
    <cellStyle name="Comma 4 3 2 3 3 4" xfId="47734"/>
    <cellStyle name="Comma 4 3 2 3 3 5" xfId="50750"/>
    <cellStyle name="Comma 4 3 2 3 3 6" xfId="15367"/>
    <cellStyle name="Comma 4 3 2 3 4" xfId="11352"/>
    <cellStyle name="Comma 4 3 2 3 4 2" xfId="18895"/>
    <cellStyle name="Comma 4 3 2 3 4 3" xfId="43160"/>
    <cellStyle name="Comma 4 3 2 3 4 4" xfId="48211"/>
    <cellStyle name="Comma 4 3 2 3 4 5" xfId="51227"/>
    <cellStyle name="Comma 4 3 2 3 4 6" xfId="15509"/>
    <cellStyle name="Comma 4 3 2 3 5" xfId="11839"/>
    <cellStyle name="Comma 4 3 2 3 5 2" xfId="19372"/>
    <cellStyle name="Comma 4 3 2 3 5 3" xfId="44073"/>
    <cellStyle name="Comma 4 3 2 3 5 4" xfId="48688"/>
    <cellStyle name="Comma 4 3 2 3 5 5" xfId="51704"/>
    <cellStyle name="Comma 4 3 2 3 5 6" xfId="15654"/>
    <cellStyle name="Comma 4 3 2 3 6" xfId="8787"/>
    <cellStyle name="Comma 4 3 2 3 6 2" xfId="43043"/>
    <cellStyle name="Comma 4 3 2 3 6 3" xfId="47257"/>
    <cellStyle name="Comma 4 3 2 3 6 4" xfId="50273"/>
    <cellStyle name="Comma 4 3 2 3 6 5" xfId="18224"/>
    <cellStyle name="Comma 4 3 2 3 7" xfId="28590"/>
    <cellStyle name="Comma 4 3 2 3 8" xfId="46151"/>
    <cellStyle name="Comma 4 3 2 3 9" xfId="49167"/>
    <cellStyle name="Comma 4 3 2 4" xfId="6214"/>
    <cellStyle name="Comma 4 3 2 4 10" xfId="15090"/>
    <cellStyle name="Comma 4 3 2 4 2" xfId="6534"/>
    <cellStyle name="Comma 4 3 2 4 2 2" xfId="11133"/>
    <cellStyle name="Comma 4 3 2 4 2 2 2" xfId="18683"/>
    <cellStyle name="Comma 4 3 2 4 2 2 3" xfId="43151"/>
    <cellStyle name="Comma 4 3 2 4 2 2 4" xfId="47999"/>
    <cellStyle name="Comma 4 3 2 4 2 2 5" xfId="51015"/>
    <cellStyle name="Comma 4 3 2 4 2 2 6" xfId="15442"/>
    <cellStyle name="Comma 4 3 2 4 2 3" xfId="11618"/>
    <cellStyle name="Comma 4 3 2 4 2 3 2" xfId="19160"/>
    <cellStyle name="Comma 4 3 2 4 2 3 3" xfId="44839"/>
    <cellStyle name="Comma 4 3 2 4 2 3 4" xfId="48476"/>
    <cellStyle name="Comma 4 3 2 4 2 3 5" xfId="51492"/>
    <cellStyle name="Comma 4 3 2 4 2 3 6" xfId="15585"/>
    <cellStyle name="Comma 4 3 2 4 2 4" xfId="12105"/>
    <cellStyle name="Comma 4 3 2 4 2 4 2" xfId="19637"/>
    <cellStyle name="Comma 4 3 2 4 2 4 3" xfId="43542"/>
    <cellStyle name="Comma 4 3 2 4 2 4 4" xfId="48953"/>
    <cellStyle name="Comma 4 3 2 4 2 4 5" xfId="51969"/>
    <cellStyle name="Comma 4 3 2 4 2 4 6" xfId="15730"/>
    <cellStyle name="Comma 4 3 2 4 2 5" xfId="9167"/>
    <cellStyle name="Comma 4 3 2 4 2 5 2" xfId="44427"/>
    <cellStyle name="Comma 4 3 2 4 2 5 3" xfId="47522"/>
    <cellStyle name="Comma 4 3 2 4 2 5 4" xfId="50538"/>
    <cellStyle name="Comma 4 3 2 4 2 5 5" xfId="18300"/>
    <cellStyle name="Comma 4 3 2 4 2 6" xfId="42398"/>
    <cellStyle name="Comma 4 3 2 4 2 7" xfId="46416"/>
    <cellStyle name="Comma 4 3 2 4 2 8" xfId="49432"/>
    <cellStyle name="Comma 4 3 2 4 2 9" xfId="15247"/>
    <cellStyle name="Comma 4 3 2 4 3" xfId="10921"/>
    <cellStyle name="Comma 4 3 2 4 3 2" xfId="18471"/>
    <cellStyle name="Comma 4 3 2 4 3 3" xfId="42694"/>
    <cellStyle name="Comma 4 3 2 4 3 4" xfId="47787"/>
    <cellStyle name="Comma 4 3 2 4 3 5" xfId="50803"/>
    <cellStyle name="Comma 4 3 2 4 3 6" xfId="15382"/>
    <cellStyle name="Comma 4 3 2 4 4" xfId="11406"/>
    <cellStyle name="Comma 4 3 2 4 4 2" xfId="18948"/>
    <cellStyle name="Comma 4 3 2 4 4 3" xfId="43828"/>
    <cellStyle name="Comma 4 3 2 4 4 4" xfId="48264"/>
    <cellStyle name="Comma 4 3 2 4 4 5" xfId="51280"/>
    <cellStyle name="Comma 4 3 2 4 4 6" xfId="15525"/>
    <cellStyle name="Comma 4 3 2 4 5" xfId="11893"/>
    <cellStyle name="Comma 4 3 2 4 5 2" xfId="19425"/>
    <cellStyle name="Comma 4 3 2 4 5 3" xfId="42981"/>
    <cellStyle name="Comma 4 3 2 4 5 4" xfId="48741"/>
    <cellStyle name="Comma 4 3 2 4 5 5" xfId="51757"/>
    <cellStyle name="Comma 4 3 2 4 5 6" xfId="15670"/>
    <cellStyle name="Comma 4 3 2 4 6" xfId="8858"/>
    <cellStyle name="Comma 4 3 2 4 6 2" xfId="44200"/>
    <cellStyle name="Comma 4 3 2 4 6 3" xfId="47310"/>
    <cellStyle name="Comma 4 3 2 4 6 4" xfId="50326"/>
    <cellStyle name="Comma 4 3 2 4 6 5" xfId="18240"/>
    <cellStyle name="Comma 4 3 2 4 7" xfId="42329"/>
    <cellStyle name="Comma 4 3 2 4 8" xfId="46204"/>
    <cellStyle name="Comma 4 3 2 4 9" xfId="49220"/>
    <cellStyle name="Comma 4 3 2 5" xfId="6294"/>
    <cellStyle name="Comma 4 3 2 5 10" xfId="15128"/>
    <cellStyle name="Comma 4 3 2 5 2" xfId="6614"/>
    <cellStyle name="Comma 4 3 2 5 2 2" xfId="11186"/>
    <cellStyle name="Comma 4 3 2 5 2 2 2" xfId="18736"/>
    <cellStyle name="Comma 4 3 2 5 2 2 3" xfId="43553"/>
    <cellStyle name="Comma 4 3 2 5 2 2 4" xfId="48052"/>
    <cellStyle name="Comma 4 3 2 5 2 2 5" xfId="51068"/>
    <cellStyle name="Comma 4 3 2 5 2 2 6" xfId="15457"/>
    <cellStyle name="Comma 4 3 2 5 2 3" xfId="11671"/>
    <cellStyle name="Comma 4 3 2 5 2 3 2" xfId="19213"/>
    <cellStyle name="Comma 4 3 2 5 2 3 3" xfId="44799"/>
    <cellStyle name="Comma 4 3 2 5 2 3 4" xfId="48529"/>
    <cellStyle name="Comma 4 3 2 5 2 3 5" xfId="51545"/>
    <cellStyle name="Comma 4 3 2 5 2 3 6" xfId="15600"/>
    <cellStyle name="Comma 4 3 2 5 2 4" xfId="12158"/>
    <cellStyle name="Comma 4 3 2 5 2 4 2" xfId="19690"/>
    <cellStyle name="Comma 4 3 2 5 2 4 3" xfId="44235"/>
    <cellStyle name="Comma 4 3 2 5 2 4 4" xfId="49006"/>
    <cellStyle name="Comma 4 3 2 5 2 4 5" xfId="52022"/>
    <cellStyle name="Comma 4 3 2 5 2 4 6" xfId="15745"/>
    <cellStyle name="Comma 4 3 2 5 2 5" xfId="9247"/>
    <cellStyle name="Comma 4 3 2 5 2 5 2" xfId="43337"/>
    <cellStyle name="Comma 4 3 2 5 2 5 3" xfId="47575"/>
    <cellStyle name="Comma 4 3 2 5 2 5 4" xfId="50591"/>
    <cellStyle name="Comma 4 3 2 5 2 5 5" xfId="18315"/>
    <cellStyle name="Comma 4 3 2 5 2 6" xfId="42418"/>
    <cellStyle name="Comma 4 3 2 5 2 7" xfId="46469"/>
    <cellStyle name="Comma 4 3 2 5 2 8" xfId="49485"/>
    <cellStyle name="Comma 4 3 2 5 2 9" xfId="15289"/>
    <cellStyle name="Comma 4 3 2 5 3" xfId="10974"/>
    <cellStyle name="Comma 4 3 2 5 3 2" xfId="18524"/>
    <cellStyle name="Comma 4 3 2 5 3 3" xfId="43463"/>
    <cellStyle name="Comma 4 3 2 5 3 4" xfId="47840"/>
    <cellStyle name="Comma 4 3 2 5 3 5" xfId="50856"/>
    <cellStyle name="Comma 4 3 2 5 3 6" xfId="15397"/>
    <cellStyle name="Comma 4 3 2 5 4" xfId="11459"/>
    <cellStyle name="Comma 4 3 2 5 4 2" xfId="19001"/>
    <cellStyle name="Comma 4 3 2 5 4 3" xfId="43672"/>
    <cellStyle name="Comma 4 3 2 5 4 4" xfId="48317"/>
    <cellStyle name="Comma 4 3 2 5 4 5" xfId="51333"/>
    <cellStyle name="Comma 4 3 2 5 4 6" xfId="15540"/>
    <cellStyle name="Comma 4 3 2 5 5" xfId="11946"/>
    <cellStyle name="Comma 4 3 2 5 5 2" xfId="19478"/>
    <cellStyle name="Comma 4 3 2 5 5 3" xfId="42848"/>
    <cellStyle name="Comma 4 3 2 5 5 4" xfId="48794"/>
    <cellStyle name="Comma 4 3 2 5 5 5" xfId="51810"/>
    <cellStyle name="Comma 4 3 2 5 5 6" xfId="15685"/>
    <cellStyle name="Comma 4 3 2 5 6" xfId="8934"/>
    <cellStyle name="Comma 4 3 2 5 6 2" xfId="43683"/>
    <cellStyle name="Comma 4 3 2 5 6 3" xfId="47363"/>
    <cellStyle name="Comma 4 3 2 5 6 4" xfId="50379"/>
    <cellStyle name="Comma 4 3 2 5 6 5" xfId="18255"/>
    <cellStyle name="Comma 4 3 2 5 7" xfId="44518"/>
    <cellStyle name="Comma 4 3 2 5 8" xfId="46257"/>
    <cellStyle name="Comma 4 3 2 5 9" xfId="49273"/>
    <cellStyle name="Comma 4 3 2 6" xfId="6374"/>
    <cellStyle name="Comma 4 3 2 6 2" xfId="11027"/>
    <cellStyle name="Comma 4 3 2 6 2 2" xfId="18577"/>
    <cellStyle name="Comma 4 3 2 6 2 3" xfId="44116"/>
    <cellStyle name="Comma 4 3 2 6 2 4" xfId="47893"/>
    <cellStyle name="Comma 4 3 2 6 2 5" xfId="50909"/>
    <cellStyle name="Comma 4 3 2 6 2 6" xfId="15412"/>
    <cellStyle name="Comma 4 3 2 6 3" xfId="11512"/>
    <cellStyle name="Comma 4 3 2 6 3 2" xfId="19054"/>
    <cellStyle name="Comma 4 3 2 6 3 3" xfId="44269"/>
    <cellStyle name="Comma 4 3 2 6 3 4" xfId="48370"/>
    <cellStyle name="Comma 4 3 2 6 3 5" xfId="51386"/>
    <cellStyle name="Comma 4 3 2 6 3 6" xfId="15555"/>
    <cellStyle name="Comma 4 3 2 6 4" xfId="11999"/>
    <cellStyle name="Comma 4 3 2 6 4 2" xfId="19531"/>
    <cellStyle name="Comma 4 3 2 6 4 3" xfId="42983"/>
    <cellStyle name="Comma 4 3 2 6 4 4" xfId="48847"/>
    <cellStyle name="Comma 4 3 2 6 4 5" xfId="51863"/>
    <cellStyle name="Comma 4 3 2 6 4 6" xfId="15700"/>
    <cellStyle name="Comma 4 3 2 6 5" xfId="9013"/>
    <cellStyle name="Comma 4 3 2 6 5 2" xfId="20972"/>
    <cellStyle name="Comma 4 3 2 6 5 3" xfId="47416"/>
    <cellStyle name="Comma 4 3 2 6 5 4" xfId="50432"/>
    <cellStyle name="Comma 4 3 2 6 5 5" xfId="18270"/>
    <cellStyle name="Comma 4 3 2 6 6" xfId="30854"/>
    <cellStyle name="Comma 4 3 2 6 7" xfId="46310"/>
    <cellStyle name="Comma 4 3 2 6 8" xfId="49326"/>
    <cellStyle name="Comma 4 3 2 6 9" xfId="15169"/>
    <cellStyle name="Comma 4 3 2 7" xfId="6694"/>
    <cellStyle name="Comma 4 3 2 7 2" xfId="11239"/>
    <cellStyle name="Comma 4 3 2 7 2 2" xfId="18789"/>
    <cellStyle name="Comma 4 3 2 7 2 3" xfId="42970"/>
    <cellStyle name="Comma 4 3 2 7 2 4" xfId="48105"/>
    <cellStyle name="Comma 4 3 2 7 2 5" xfId="51121"/>
    <cellStyle name="Comma 4 3 2 7 2 6" xfId="15472"/>
    <cellStyle name="Comma 4 3 2 7 3" xfId="11724"/>
    <cellStyle name="Comma 4 3 2 7 3 2" xfId="19266"/>
    <cellStyle name="Comma 4 3 2 7 3 3" xfId="44552"/>
    <cellStyle name="Comma 4 3 2 7 3 4" xfId="48582"/>
    <cellStyle name="Comma 4 3 2 7 3 5" xfId="51598"/>
    <cellStyle name="Comma 4 3 2 7 3 6" xfId="15615"/>
    <cellStyle name="Comma 4 3 2 7 4" xfId="12212"/>
    <cellStyle name="Comma 4 3 2 7 4 2" xfId="19743"/>
    <cellStyle name="Comma 4 3 2 7 4 3" xfId="43369"/>
    <cellStyle name="Comma 4 3 2 7 4 4" xfId="49059"/>
    <cellStyle name="Comma 4 3 2 7 4 5" xfId="52075"/>
    <cellStyle name="Comma 4 3 2 7 4 6" xfId="15761"/>
    <cellStyle name="Comma 4 3 2 7 5" xfId="9327"/>
    <cellStyle name="Comma 4 3 2 7 5 2" xfId="21309"/>
    <cellStyle name="Comma 4 3 2 7 5 3" xfId="47628"/>
    <cellStyle name="Comma 4 3 2 7 5 4" xfId="50644"/>
    <cellStyle name="Comma 4 3 2 7 5 5" xfId="18330"/>
    <cellStyle name="Comma 4 3 2 7 6" xfId="28666"/>
    <cellStyle name="Comma 4 3 2 7 7" xfId="46522"/>
    <cellStyle name="Comma 4 3 2 7 8" xfId="49538"/>
    <cellStyle name="Comma 4 3 2 7 9" xfId="15331"/>
    <cellStyle name="Comma 4 3 2 8" xfId="10666"/>
    <cellStyle name="Comma 4 3 2 9" xfId="10815"/>
    <cellStyle name="Comma 4 3 2 9 2" xfId="18365"/>
    <cellStyle name="Comma 4 3 2 9 3" xfId="21262"/>
    <cellStyle name="Comma 4 3 2 9 4" xfId="47681"/>
    <cellStyle name="Comma 4 3 2 9 5" xfId="50697"/>
    <cellStyle name="Comma 4 3 2 9 6" xfId="15352"/>
    <cellStyle name="Comma 4 3 3" xfId="4872"/>
    <cellStyle name="Comma 4 3 3 10" xfId="8482"/>
    <cellStyle name="Comma 4 3 3 10 2" xfId="43040"/>
    <cellStyle name="Comma 4 3 3 10 3" xfId="47220"/>
    <cellStyle name="Comma 4 3 3 10 4" xfId="50236"/>
    <cellStyle name="Comma 4 3 3 10 5" xfId="18210"/>
    <cellStyle name="Comma 4 3 3 11" xfId="20050"/>
    <cellStyle name="Comma 4 3 3 12" xfId="20288"/>
    <cellStyle name="Comma 4 3 3 13" xfId="44933"/>
    <cellStyle name="Comma 4 3 3 14" xfId="45841"/>
    <cellStyle name="Comma 4 3 3 15" xfId="46100"/>
    <cellStyle name="Comma 4 3 3 16" xfId="49115"/>
    <cellStyle name="Comma 4 3 3 17" xfId="14872"/>
    <cellStyle name="Comma 4 3 3 2" xfId="6136"/>
    <cellStyle name="Comma 4 3 3 2 10" xfId="15059"/>
    <cellStyle name="Comma 4 3 3 2 2" xfId="6456"/>
    <cellStyle name="Comma 4 3 3 2 2 2" xfId="11082"/>
    <cellStyle name="Comma 4 3 3 2 2 2 2" xfId="18632"/>
    <cellStyle name="Comma 4 3 3 2 2 2 3" xfId="44268"/>
    <cellStyle name="Comma 4 3 3 2 2 2 4" xfId="47948"/>
    <cellStyle name="Comma 4 3 3 2 2 2 5" xfId="50964"/>
    <cellStyle name="Comma 4 3 3 2 2 2 6" xfId="15429"/>
    <cellStyle name="Comma 4 3 3 2 2 3" xfId="11567"/>
    <cellStyle name="Comma 4 3 3 2 2 3 2" xfId="19109"/>
    <cellStyle name="Comma 4 3 3 2 2 3 3" xfId="42790"/>
    <cellStyle name="Comma 4 3 3 2 2 3 4" xfId="48425"/>
    <cellStyle name="Comma 4 3 3 2 2 3 5" xfId="51441"/>
    <cellStyle name="Comma 4 3 3 2 2 3 6" xfId="15572"/>
    <cellStyle name="Comma 4 3 3 2 2 4" xfId="12054"/>
    <cellStyle name="Comma 4 3 3 2 2 4 2" xfId="19586"/>
    <cellStyle name="Comma 4 3 3 2 2 4 3" xfId="43729"/>
    <cellStyle name="Comma 4 3 3 2 2 4 4" xfId="48902"/>
    <cellStyle name="Comma 4 3 3 2 2 4 5" xfId="51918"/>
    <cellStyle name="Comma 4 3 3 2 2 4 6" xfId="15717"/>
    <cellStyle name="Comma 4 3 3 2 2 5" xfId="9090"/>
    <cellStyle name="Comma 4 3 3 2 2 5 2" xfId="33397"/>
    <cellStyle name="Comma 4 3 3 2 2 5 3" xfId="47471"/>
    <cellStyle name="Comma 4 3 3 2 2 5 4" xfId="50487"/>
    <cellStyle name="Comma 4 3 3 2 2 5 5" xfId="18287"/>
    <cellStyle name="Comma 4 3 3 2 2 6" xfId="42909"/>
    <cellStyle name="Comma 4 3 3 2 2 7" xfId="46365"/>
    <cellStyle name="Comma 4 3 3 2 2 8" xfId="49381"/>
    <cellStyle name="Comma 4 3 3 2 2 9" xfId="15208"/>
    <cellStyle name="Comma 4 3 3 2 3" xfId="10870"/>
    <cellStyle name="Comma 4 3 3 2 3 2" xfId="18420"/>
    <cellStyle name="Comma 4 3 3 2 3 3" xfId="20740"/>
    <cellStyle name="Comma 4 3 3 2 3 4" xfId="47736"/>
    <cellStyle name="Comma 4 3 3 2 3 5" xfId="50752"/>
    <cellStyle name="Comma 4 3 3 2 3 6" xfId="15369"/>
    <cellStyle name="Comma 4 3 3 2 4" xfId="11354"/>
    <cellStyle name="Comma 4 3 3 2 4 2" xfId="18897"/>
    <cellStyle name="Comma 4 3 3 2 4 3" xfId="44865"/>
    <cellStyle name="Comma 4 3 3 2 4 4" xfId="48213"/>
    <cellStyle name="Comma 4 3 3 2 4 5" xfId="51229"/>
    <cellStyle name="Comma 4 3 3 2 4 6" xfId="15511"/>
    <cellStyle name="Comma 4 3 3 2 5" xfId="11841"/>
    <cellStyle name="Comma 4 3 3 2 5 2" xfId="19374"/>
    <cellStyle name="Comma 4 3 3 2 5 3" xfId="42832"/>
    <cellStyle name="Comma 4 3 3 2 5 4" xfId="48690"/>
    <cellStyle name="Comma 4 3 3 2 5 5" xfId="51706"/>
    <cellStyle name="Comma 4 3 3 2 5 6" xfId="15656"/>
    <cellStyle name="Comma 4 3 3 2 6" xfId="8789"/>
    <cellStyle name="Comma 4 3 3 2 6 2" xfId="20500"/>
    <cellStyle name="Comma 4 3 3 2 6 3" xfId="47259"/>
    <cellStyle name="Comma 4 3 3 2 6 4" xfId="50275"/>
    <cellStyle name="Comma 4 3 3 2 6 5" xfId="18226"/>
    <cellStyle name="Comma 4 3 3 2 7" xfId="42313"/>
    <cellStyle name="Comma 4 3 3 2 8" xfId="46153"/>
    <cellStyle name="Comma 4 3 3 2 9" xfId="49169"/>
    <cellStyle name="Comma 4 3 3 3" xfId="6216"/>
    <cellStyle name="Comma 4 3 3 3 10" xfId="15092"/>
    <cellStyle name="Comma 4 3 3 3 2" xfId="6536"/>
    <cellStyle name="Comma 4 3 3 3 2 2" xfId="11135"/>
    <cellStyle name="Comma 4 3 3 3 2 2 2" xfId="18685"/>
    <cellStyle name="Comma 4 3 3 3 2 2 3" xfId="44497"/>
    <cellStyle name="Comma 4 3 3 3 2 2 4" xfId="48001"/>
    <cellStyle name="Comma 4 3 3 3 2 2 5" xfId="51017"/>
    <cellStyle name="Comma 4 3 3 3 2 2 6" xfId="15444"/>
    <cellStyle name="Comma 4 3 3 3 2 3" xfId="11620"/>
    <cellStyle name="Comma 4 3 3 3 2 3 2" xfId="19162"/>
    <cellStyle name="Comma 4 3 3 3 2 3 3" xfId="44544"/>
    <cellStyle name="Comma 4 3 3 3 2 3 4" xfId="48478"/>
    <cellStyle name="Comma 4 3 3 3 2 3 5" xfId="51494"/>
    <cellStyle name="Comma 4 3 3 3 2 3 6" xfId="15587"/>
    <cellStyle name="Comma 4 3 3 3 2 4" xfId="12107"/>
    <cellStyle name="Comma 4 3 3 3 2 4 2" xfId="19639"/>
    <cellStyle name="Comma 4 3 3 3 2 4 3" xfId="43486"/>
    <cellStyle name="Comma 4 3 3 3 2 4 4" xfId="48955"/>
    <cellStyle name="Comma 4 3 3 3 2 4 5" xfId="51971"/>
    <cellStyle name="Comma 4 3 3 3 2 4 6" xfId="15732"/>
    <cellStyle name="Comma 4 3 3 3 2 5" xfId="9169"/>
    <cellStyle name="Comma 4 3 3 3 2 5 2" xfId="44526"/>
    <cellStyle name="Comma 4 3 3 3 2 5 3" xfId="47524"/>
    <cellStyle name="Comma 4 3 3 3 2 5 4" xfId="50540"/>
    <cellStyle name="Comma 4 3 3 3 2 5 5" xfId="18302"/>
    <cellStyle name="Comma 4 3 3 3 2 6" xfId="44742"/>
    <cellStyle name="Comma 4 3 3 3 2 7" xfId="46418"/>
    <cellStyle name="Comma 4 3 3 3 2 8" xfId="49434"/>
    <cellStyle name="Comma 4 3 3 3 2 9" xfId="15249"/>
    <cellStyle name="Comma 4 3 3 3 3" xfId="10923"/>
    <cellStyle name="Comma 4 3 3 3 3 2" xfId="18473"/>
    <cellStyle name="Comma 4 3 3 3 3 3" xfId="28614"/>
    <cellStyle name="Comma 4 3 3 3 3 4" xfId="47789"/>
    <cellStyle name="Comma 4 3 3 3 3 5" xfId="50805"/>
    <cellStyle name="Comma 4 3 3 3 3 6" xfId="15384"/>
    <cellStyle name="Comma 4 3 3 3 4" xfId="11408"/>
    <cellStyle name="Comma 4 3 3 3 4 2" xfId="18950"/>
    <cellStyle name="Comma 4 3 3 3 4 3" xfId="43472"/>
    <cellStyle name="Comma 4 3 3 3 4 4" xfId="48266"/>
    <cellStyle name="Comma 4 3 3 3 4 5" xfId="51282"/>
    <cellStyle name="Comma 4 3 3 3 4 6" xfId="15527"/>
    <cellStyle name="Comma 4 3 3 3 5" xfId="11895"/>
    <cellStyle name="Comma 4 3 3 3 5 2" xfId="19427"/>
    <cellStyle name="Comma 4 3 3 3 5 3" xfId="43556"/>
    <cellStyle name="Comma 4 3 3 3 5 4" xfId="48743"/>
    <cellStyle name="Comma 4 3 3 3 5 5" xfId="51759"/>
    <cellStyle name="Comma 4 3 3 3 5 6" xfId="15672"/>
    <cellStyle name="Comma 4 3 3 3 6" xfId="8860"/>
    <cellStyle name="Comma 4 3 3 3 6 2" xfId="30464"/>
    <cellStyle name="Comma 4 3 3 3 6 3" xfId="47312"/>
    <cellStyle name="Comma 4 3 3 3 6 4" xfId="50328"/>
    <cellStyle name="Comma 4 3 3 3 6 5" xfId="18242"/>
    <cellStyle name="Comma 4 3 3 3 7" xfId="42330"/>
    <cellStyle name="Comma 4 3 3 3 8" xfId="46206"/>
    <cellStyle name="Comma 4 3 3 3 9" xfId="49222"/>
    <cellStyle name="Comma 4 3 3 4" xfId="6296"/>
    <cellStyle name="Comma 4 3 3 4 10" xfId="15130"/>
    <cellStyle name="Comma 4 3 3 4 2" xfId="6616"/>
    <cellStyle name="Comma 4 3 3 4 2 2" xfId="11188"/>
    <cellStyle name="Comma 4 3 3 4 2 2 2" xfId="18738"/>
    <cellStyle name="Comma 4 3 3 4 2 2 3" xfId="21215"/>
    <cellStyle name="Comma 4 3 3 4 2 2 4" xfId="48054"/>
    <cellStyle name="Comma 4 3 3 4 2 2 5" xfId="51070"/>
    <cellStyle name="Comma 4 3 3 4 2 2 6" xfId="15459"/>
    <cellStyle name="Comma 4 3 3 4 2 3" xfId="11673"/>
    <cellStyle name="Comma 4 3 3 4 2 3 2" xfId="19215"/>
    <cellStyle name="Comma 4 3 3 4 2 3 3" xfId="33234"/>
    <cellStyle name="Comma 4 3 3 4 2 3 4" xfId="48531"/>
    <cellStyle name="Comma 4 3 3 4 2 3 5" xfId="51547"/>
    <cellStyle name="Comma 4 3 3 4 2 3 6" xfId="15602"/>
    <cellStyle name="Comma 4 3 3 4 2 4" xfId="12160"/>
    <cellStyle name="Comma 4 3 3 4 2 4 2" xfId="19692"/>
    <cellStyle name="Comma 4 3 3 4 2 4 3" xfId="44016"/>
    <cellStyle name="Comma 4 3 3 4 2 4 4" xfId="49008"/>
    <cellStyle name="Comma 4 3 3 4 2 4 5" xfId="52024"/>
    <cellStyle name="Comma 4 3 3 4 2 4 6" xfId="15747"/>
    <cellStyle name="Comma 4 3 3 4 2 5" xfId="9249"/>
    <cellStyle name="Comma 4 3 3 4 2 5 2" xfId="44052"/>
    <cellStyle name="Comma 4 3 3 4 2 5 3" xfId="47577"/>
    <cellStyle name="Comma 4 3 3 4 2 5 4" xfId="50593"/>
    <cellStyle name="Comma 4 3 3 4 2 5 5" xfId="18317"/>
    <cellStyle name="Comma 4 3 3 4 2 6" xfId="42419"/>
    <cellStyle name="Comma 4 3 3 4 2 7" xfId="46471"/>
    <cellStyle name="Comma 4 3 3 4 2 8" xfId="49487"/>
    <cellStyle name="Comma 4 3 3 4 2 9" xfId="15291"/>
    <cellStyle name="Comma 4 3 3 4 3" xfId="10976"/>
    <cellStyle name="Comma 4 3 3 4 3 2" xfId="18526"/>
    <cellStyle name="Comma 4 3 3 4 3 3" xfId="42700"/>
    <cellStyle name="Comma 4 3 3 4 3 4" xfId="47842"/>
    <cellStyle name="Comma 4 3 3 4 3 5" xfId="50858"/>
    <cellStyle name="Comma 4 3 3 4 3 6" xfId="15399"/>
    <cellStyle name="Comma 4 3 3 4 4" xfId="11461"/>
    <cellStyle name="Comma 4 3 3 4 4 2" xfId="19003"/>
    <cellStyle name="Comma 4 3 3 4 4 3" xfId="44252"/>
    <cellStyle name="Comma 4 3 3 4 4 4" xfId="48319"/>
    <cellStyle name="Comma 4 3 3 4 4 5" xfId="51335"/>
    <cellStyle name="Comma 4 3 3 4 4 6" xfId="15542"/>
    <cellStyle name="Comma 4 3 3 4 5" xfId="11948"/>
    <cellStyle name="Comma 4 3 3 4 5 2" xfId="19480"/>
    <cellStyle name="Comma 4 3 3 4 5 3" xfId="44131"/>
    <cellStyle name="Comma 4 3 3 4 5 4" xfId="48796"/>
    <cellStyle name="Comma 4 3 3 4 5 5" xfId="51812"/>
    <cellStyle name="Comma 4 3 3 4 5 6" xfId="15687"/>
    <cellStyle name="Comma 4 3 3 4 6" xfId="8936"/>
    <cellStyle name="Comma 4 3 3 4 6 2" xfId="44044"/>
    <cellStyle name="Comma 4 3 3 4 6 3" xfId="47365"/>
    <cellStyle name="Comma 4 3 3 4 6 4" xfId="50381"/>
    <cellStyle name="Comma 4 3 3 4 6 5" xfId="18257"/>
    <cellStyle name="Comma 4 3 3 4 7" xfId="42344"/>
    <cellStyle name="Comma 4 3 3 4 8" xfId="46259"/>
    <cellStyle name="Comma 4 3 3 4 9" xfId="49275"/>
    <cellStyle name="Comma 4 3 3 5" xfId="6376"/>
    <cellStyle name="Comma 4 3 3 5 2" xfId="11029"/>
    <cellStyle name="Comma 4 3 3 5 2 2" xfId="18579"/>
    <cellStyle name="Comma 4 3 3 5 2 3" xfId="43766"/>
    <cellStyle name="Comma 4 3 3 5 2 4" xfId="47895"/>
    <cellStyle name="Comma 4 3 3 5 2 5" xfId="50911"/>
    <cellStyle name="Comma 4 3 3 5 2 6" xfId="15414"/>
    <cellStyle name="Comma 4 3 3 5 3" xfId="11514"/>
    <cellStyle name="Comma 4 3 3 5 3 2" xfId="19056"/>
    <cellStyle name="Comma 4 3 3 5 3 3" xfId="43963"/>
    <cellStyle name="Comma 4 3 3 5 3 4" xfId="48372"/>
    <cellStyle name="Comma 4 3 3 5 3 5" xfId="51388"/>
    <cellStyle name="Comma 4 3 3 5 3 6" xfId="15557"/>
    <cellStyle name="Comma 4 3 3 5 4" xfId="12001"/>
    <cellStyle name="Comma 4 3 3 5 4 2" xfId="19533"/>
    <cellStyle name="Comma 4 3 3 5 4 3" xfId="44729"/>
    <cellStyle name="Comma 4 3 3 5 4 4" xfId="48849"/>
    <cellStyle name="Comma 4 3 3 5 4 5" xfId="51865"/>
    <cellStyle name="Comma 4 3 3 5 4 6" xfId="15702"/>
    <cellStyle name="Comma 4 3 3 5 5" xfId="9015"/>
    <cellStyle name="Comma 4 3 3 5 5 2" xfId="42630"/>
    <cellStyle name="Comma 4 3 3 5 5 3" xfId="47418"/>
    <cellStyle name="Comma 4 3 3 5 5 4" xfId="50434"/>
    <cellStyle name="Comma 4 3 3 5 5 5" xfId="18272"/>
    <cellStyle name="Comma 4 3 3 5 6" xfId="42907"/>
    <cellStyle name="Comma 4 3 3 5 7" xfId="46312"/>
    <cellStyle name="Comma 4 3 3 5 8" xfId="49328"/>
    <cellStyle name="Comma 4 3 3 5 9" xfId="15171"/>
    <cellStyle name="Comma 4 3 3 6" xfId="6696"/>
    <cellStyle name="Comma 4 3 3 6 2" xfId="11241"/>
    <cellStyle name="Comma 4 3 3 6 2 2" xfId="18791"/>
    <cellStyle name="Comma 4 3 3 6 2 3" xfId="43852"/>
    <cellStyle name="Comma 4 3 3 6 2 4" xfId="48107"/>
    <cellStyle name="Comma 4 3 3 6 2 5" xfId="51123"/>
    <cellStyle name="Comma 4 3 3 6 2 6" xfId="15474"/>
    <cellStyle name="Comma 4 3 3 6 3" xfId="11726"/>
    <cellStyle name="Comma 4 3 3 6 3 2" xfId="19268"/>
    <cellStyle name="Comma 4 3 3 6 3 3" xfId="44030"/>
    <cellStyle name="Comma 4 3 3 6 3 4" xfId="48584"/>
    <cellStyle name="Comma 4 3 3 6 3 5" xfId="51600"/>
    <cellStyle name="Comma 4 3 3 6 3 6" xfId="15617"/>
    <cellStyle name="Comma 4 3 3 6 4" xfId="12214"/>
    <cellStyle name="Comma 4 3 3 6 4 2" xfId="19745"/>
    <cellStyle name="Comma 4 3 3 6 4 3" xfId="42890"/>
    <cellStyle name="Comma 4 3 3 6 4 4" xfId="49061"/>
    <cellStyle name="Comma 4 3 3 6 4 5" xfId="52077"/>
    <cellStyle name="Comma 4 3 3 6 4 6" xfId="15763"/>
    <cellStyle name="Comma 4 3 3 6 5" xfId="9329"/>
    <cellStyle name="Comma 4 3 3 6 5 2" xfId="43107"/>
    <cellStyle name="Comma 4 3 3 6 5 3" xfId="47630"/>
    <cellStyle name="Comma 4 3 3 6 5 4" xfId="50646"/>
    <cellStyle name="Comma 4 3 3 6 5 5" xfId="18332"/>
    <cellStyle name="Comma 4 3 3 6 6" xfId="20280"/>
    <cellStyle name="Comma 4 3 3 6 7" xfId="46524"/>
    <cellStyle name="Comma 4 3 3 6 8" xfId="49540"/>
    <cellStyle name="Comma 4 3 3 6 9" xfId="15333"/>
    <cellStyle name="Comma 4 3 3 7" xfId="10817"/>
    <cellStyle name="Comma 4 3 3 7 2" xfId="18367"/>
    <cellStyle name="Comma 4 3 3 7 3" xfId="43116"/>
    <cellStyle name="Comma 4 3 3 7 4" xfId="47683"/>
    <cellStyle name="Comma 4 3 3 7 5" xfId="50699"/>
    <cellStyle name="Comma 4 3 3 7 6" xfId="15354"/>
    <cellStyle name="Comma 4 3 3 8" xfId="11301"/>
    <cellStyle name="Comma 4 3 3 8 2" xfId="18844"/>
    <cellStyle name="Comma 4 3 3 8 3" xfId="44122"/>
    <cellStyle name="Comma 4 3 3 8 4" xfId="48160"/>
    <cellStyle name="Comma 4 3 3 8 5" xfId="51176"/>
    <cellStyle name="Comma 4 3 3 8 6" xfId="15496"/>
    <cellStyle name="Comma 4 3 3 9" xfId="11788"/>
    <cellStyle name="Comma 4 3 3 9 2" xfId="19321"/>
    <cellStyle name="Comma 4 3 3 9 3" xfId="28661"/>
    <cellStyle name="Comma 4 3 3 9 4" xfId="48637"/>
    <cellStyle name="Comma 4 3 3 9 5" xfId="51653"/>
    <cellStyle name="Comma 4 3 3 9 6" xfId="15641"/>
    <cellStyle name="Comma 4 3 4" xfId="8509"/>
    <cellStyle name="Comma 4 3 5" xfId="7497"/>
    <cellStyle name="Comma 4 3 5 2" xfId="17999"/>
    <cellStyle name="Comma 4 3 5 3" xfId="20778"/>
    <cellStyle name="Comma 4 3 5 4" xfId="46994"/>
    <cellStyle name="Comma 4 3 5 5" xfId="50010"/>
    <cellStyle name="Comma 4 3 5 6" xfId="14360"/>
    <cellStyle name="Comma 4 3 6" xfId="15797"/>
    <cellStyle name="Comma 4 3 7" xfId="20047"/>
    <cellStyle name="Comma 4 3 8" xfId="44930"/>
    <cellStyle name="Comma 4 3 9" xfId="45838"/>
    <cellStyle name="Comma 4 4" xfId="4873"/>
    <cellStyle name="Comma 4 4 10" xfId="10818"/>
    <cellStyle name="Comma 4 4 10 2" xfId="18368"/>
    <cellStyle name="Comma 4 4 10 3" xfId="20950"/>
    <cellStyle name="Comma 4 4 10 4" xfId="47684"/>
    <cellStyle name="Comma 4 4 10 5" xfId="50700"/>
    <cellStyle name="Comma 4 4 11" xfId="11302"/>
    <cellStyle name="Comma 4 4 11 2" xfId="18845"/>
    <cellStyle name="Comma 4 4 11 3" xfId="28796"/>
    <cellStyle name="Comma 4 4 11 4" xfId="48161"/>
    <cellStyle name="Comma 4 4 11 5" xfId="51177"/>
    <cellStyle name="Comma 4 4 12" xfId="11789"/>
    <cellStyle name="Comma 4 4 12 2" xfId="19322"/>
    <cellStyle name="Comma 4 4 12 3" xfId="20594"/>
    <cellStyle name="Comma 4 4 12 4" xfId="48638"/>
    <cellStyle name="Comma 4 4 12 5" xfId="51654"/>
    <cellStyle name="Comma 4 4 13" xfId="7498"/>
    <cellStyle name="Comma 4 4 13 2" xfId="18000"/>
    <cellStyle name="Comma 4 4 13 3" xfId="43013"/>
    <cellStyle name="Comma 4 4 13 4" xfId="46995"/>
    <cellStyle name="Comma 4 4 13 5" xfId="50011"/>
    <cellStyle name="Comma 4 4 14" xfId="20051"/>
    <cellStyle name="Comma 4 4 15" xfId="44934"/>
    <cellStyle name="Comma 4 4 16" xfId="45842"/>
    <cellStyle name="Comma 4 4 17" xfId="46101"/>
    <cellStyle name="Comma 4 4 18" xfId="49116"/>
    <cellStyle name="Comma 4 4 2" xfId="4874"/>
    <cellStyle name="Comma 4 4 2 10" xfId="11790"/>
    <cellStyle name="Comma 4 4 2 10 2" xfId="19323"/>
    <cellStyle name="Comma 4 4 2 10 3" xfId="43659"/>
    <cellStyle name="Comma 4 4 2 10 4" xfId="48639"/>
    <cellStyle name="Comma 4 4 2 10 5" xfId="51655"/>
    <cellStyle name="Comma 4 4 2 11" xfId="7889"/>
    <cellStyle name="Comma 4 4 2 11 2" xfId="42940"/>
    <cellStyle name="Comma 4 4 2 11 3" xfId="47019"/>
    <cellStyle name="Comma 4 4 2 11 4" xfId="50035"/>
    <cellStyle name="Comma 4 4 2 12" xfId="20052"/>
    <cellStyle name="Comma 4 4 2 13" xfId="44935"/>
    <cellStyle name="Comma 4 4 2 14" xfId="45843"/>
    <cellStyle name="Comma 4 4 2 15" xfId="46102"/>
    <cellStyle name="Comma 4 4 2 16" xfId="49117"/>
    <cellStyle name="Comma 4 4 2 2" xfId="4875"/>
    <cellStyle name="Comma 4 4 2 2 10" xfId="8499"/>
    <cellStyle name="Comma 4 4 2 2 10 2" xfId="42946"/>
    <cellStyle name="Comma 4 4 2 2 10 3" xfId="47225"/>
    <cellStyle name="Comma 4 4 2 2 10 4" xfId="50241"/>
    <cellStyle name="Comma 4 4 2 2 11" xfId="20053"/>
    <cellStyle name="Comma 4 4 2 2 12" xfId="44936"/>
    <cellStyle name="Comma 4 4 2 2 13" xfId="45844"/>
    <cellStyle name="Comma 4 4 2 2 14" xfId="46103"/>
    <cellStyle name="Comma 4 4 2 2 15" xfId="49118"/>
    <cellStyle name="Comma 4 4 2 2 2" xfId="6139"/>
    <cellStyle name="Comma 4 4 2 2 2 2" xfId="6459"/>
    <cellStyle name="Comma 4 4 2 2 2 2 2" xfId="11085"/>
    <cellStyle name="Comma 4 4 2 2 2 2 2 2" xfId="18635"/>
    <cellStyle name="Comma 4 4 2 2 2 2 2 3" xfId="43988"/>
    <cellStyle name="Comma 4 4 2 2 2 2 2 4" xfId="47951"/>
    <cellStyle name="Comma 4 4 2 2 2 2 2 5" xfId="50967"/>
    <cellStyle name="Comma 4 4 2 2 2 2 3" xfId="11570"/>
    <cellStyle name="Comma 4 4 2 2 2 2 3 2" xfId="19112"/>
    <cellStyle name="Comma 4 4 2 2 2 2 3 3" xfId="43184"/>
    <cellStyle name="Comma 4 4 2 2 2 2 3 4" xfId="48428"/>
    <cellStyle name="Comma 4 4 2 2 2 2 3 5" xfId="51444"/>
    <cellStyle name="Comma 4 4 2 2 2 2 4" xfId="12057"/>
    <cellStyle name="Comma 4 4 2 2 2 2 4 2" xfId="19589"/>
    <cellStyle name="Comma 4 4 2 2 2 2 4 3" xfId="20926"/>
    <cellStyle name="Comma 4 4 2 2 2 2 4 4" xfId="48905"/>
    <cellStyle name="Comma 4 4 2 2 2 2 4 5" xfId="51921"/>
    <cellStyle name="Comma 4 4 2 2 2 2 5" xfId="9093"/>
    <cellStyle name="Comma 4 4 2 2 2 2 5 2" xfId="43756"/>
    <cellStyle name="Comma 4 4 2 2 2 2 5 3" xfId="47474"/>
    <cellStyle name="Comma 4 4 2 2 2 2 5 4" xfId="50490"/>
    <cellStyle name="Comma 4 4 2 2 2 2 6" xfId="44810"/>
    <cellStyle name="Comma 4 4 2 2 2 2 7" xfId="46368"/>
    <cellStyle name="Comma 4 4 2 2 2 2 8" xfId="49384"/>
    <cellStyle name="Comma 4 4 2 2 2 3" xfId="10873"/>
    <cellStyle name="Comma 4 4 2 2 2 3 2" xfId="18423"/>
    <cellStyle name="Comma 4 4 2 2 2 3 3" xfId="43614"/>
    <cellStyle name="Comma 4 4 2 2 2 3 4" xfId="47739"/>
    <cellStyle name="Comma 4 4 2 2 2 3 5" xfId="50755"/>
    <cellStyle name="Comma 4 4 2 2 2 4" xfId="11357"/>
    <cellStyle name="Comma 4 4 2 2 2 4 2" xfId="18900"/>
    <cellStyle name="Comma 4 4 2 2 2 4 3" xfId="42972"/>
    <cellStyle name="Comma 4 4 2 2 2 4 4" xfId="48216"/>
    <cellStyle name="Comma 4 4 2 2 2 4 5" xfId="51232"/>
    <cellStyle name="Comma 4 4 2 2 2 5" xfId="11844"/>
    <cellStyle name="Comma 4 4 2 2 2 5 2" xfId="19377"/>
    <cellStyle name="Comma 4 4 2 2 2 5 3" xfId="43217"/>
    <cellStyle name="Comma 4 4 2 2 2 5 4" xfId="48693"/>
    <cellStyle name="Comma 4 4 2 2 2 5 5" xfId="51709"/>
    <cellStyle name="Comma 4 4 2 2 2 6" xfId="8792"/>
    <cellStyle name="Comma 4 4 2 2 2 6 2" xfId="28621"/>
    <cellStyle name="Comma 4 4 2 2 2 6 3" xfId="47262"/>
    <cellStyle name="Comma 4 4 2 2 2 6 4" xfId="50278"/>
    <cellStyle name="Comma 4 4 2 2 2 7" xfId="43859"/>
    <cellStyle name="Comma 4 4 2 2 2 8" xfId="46156"/>
    <cellStyle name="Comma 4 4 2 2 2 9" xfId="49172"/>
    <cellStyle name="Comma 4 4 2 2 3" xfId="6219"/>
    <cellStyle name="Comma 4 4 2 2 3 2" xfId="6539"/>
    <cellStyle name="Comma 4 4 2 2 3 2 2" xfId="11138"/>
    <cellStyle name="Comma 4 4 2 2 3 2 2 2" xfId="18688"/>
    <cellStyle name="Comma 4 4 2 2 3 2 2 3" xfId="44404"/>
    <cellStyle name="Comma 4 4 2 2 3 2 2 4" xfId="48004"/>
    <cellStyle name="Comma 4 4 2 2 3 2 2 5" xfId="51020"/>
    <cellStyle name="Comma 4 4 2 2 3 2 3" xfId="11623"/>
    <cellStyle name="Comma 4 4 2 2 3 2 3 2" xfId="19165"/>
    <cellStyle name="Comma 4 4 2 2 3 2 3 3" xfId="42800"/>
    <cellStyle name="Comma 4 4 2 2 3 2 3 4" xfId="48481"/>
    <cellStyle name="Comma 4 4 2 2 3 2 3 5" xfId="51497"/>
    <cellStyle name="Comma 4 4 2 2 3 2 4" xfId="12110"/>
    <cellStyle name="Comma 4 4 2 2 3 2 4 2" xfId="19642"/>
    <cellStyle name="Comma 4 4 2 2 3 2 4 3" xfId="44540"/>
    <cellStyle name="Comma 4 4 2 2 3 2 4 4" xfId="48958"/>
    <cellStyle name="Comma 4 4 2 2 3 2 4 5" xfId="51974"/>
    <cellStyle name="Comma 4 4 2 2 3 2 5" xfId="9172"/>
    <cellStyle name="Comma 4 4 2 2 3 2 5 2" xfId="43516"/>
    <cellStyle name="Comma 4 4 2 2 3 2 5 3" xfId="47527"/>
    <cellStyle name="Comma 4 4 2 2 3 2 5 4" xfId="50543"/>
    <cellStyle name="Comma 4 4 2 2 3 2 6" xfId="42401"/>
    <cellStyle name="Comma 4 4 2 2 3 2 7" xfId="46421"/>
    <cellStyle name="Comma 4 4 2 2 3 2 8" xfId="49437"/>
    <cellStyle name="Comma 4 4 2 2 3 3" xfId="10926"/>
    <cellStyle name="Comma 4 4 2 2 3 3 2" xfId="18476"/>
    <cellStyle name="Comma 4 4 2 2 3 3 3" xfId="43615"/>
    <cellStyle name="Comma 4 4 2 2 3 3 4" xfId="47792"/>
    <cellStyle name="Comma 4 4 2 2 3 3 5" xfId="50808"/>
    <cellStyle name="Comma 4 4 2 2 3 4" xfId="11411"/>
    <cellStyle name="Comma 4 4 2 2 3 4 2" xfId="18953"/>
    <cellStyle name="Comma 4 4 2 2 3 4 3" xfId="43718"/>
    <cellStyle name="Comma 4 4 2 2 3 4 4" xfId="48269"/>
    <cellStyle name="Comma 4 4 2 2 3 4 5" xfId="51285"/>
    <cellStyle name="Comma 4 4 2 2 3 5" xfId="11898"/>
    <cellStyle name="Comma 4 4 2 2 3 5 2" xfId="19430"/>
    <cellStyle name="Comma 4 4 2 2 3 5 3" xfId="44308"/>
    <cellStyle name="Comma 4 4 2 2 3 5 4" xfId="48746"/>
    <cellStyle name="Comma 4 4 2 2 3 5 5" xfId="51762"/>
    <cellStyle name="Comma 4 4 2 2 3 6" xfId="8863"/>
    <cellStyle name="Comma 4 4 2 2 3 6 2" xfId="20977"/>
    <cellStyle name="Comma 4 4 2 2 3 6 3" xfId="47315"/>
    <cellStyle name="Comma 4 4 2 2 3 6 4" xfId="50331"/>
    <cellStyle name="Comma 4 4 2 2 3 7" xfId="42331"/>
    <cellStyle name="Comma 4 4 2 2 3 8" xfId="46209"/>
    <cellStyle name="Comma 4 4 2 2 3 9" xfId="49225"/>
    <cellStyle name="Comma 4 4 2 2 4" xfId="6299"/>
    <cellStyle name="Comma 4 4 2 2 4 2" xfId="6619"/>
    <cellStyle name="Comma 4 4 2 2 4 2 2" xfId="11191"/>
    <cellStyle name="Comma 4 4 2 2 4 2 2 2" xfId="18741"/>
    <cellStyle name="Comma 4 4 2 2 4 2 2 3" xfId="43469"/>
    <cellStyle name="Comma 4 4 2 2 4 2 2 4" xfId="48057"/>
    <cellStyle name="Comma 4 4 2 2 4 2 2 5" xfId="51073"/>
    <cellStyle name="Comma 4 4 2 2 4 2 3" xfId="11676"/>
    <cellStyle name="Comma 4 4 2 2 4 2 3 2" xfId="19218"/>
    <cellStyle name="Comma 4 4 2 2 4 2 3 3" xfId="32860"/>
    <cellStyle name="Comma 4 4 2 2 4 2 3 4" xfId="48534"/>
    <cellStyle name="Comma 4 4 2 2 4 2 3 5" xfId="51550"/>
    <cellStyle name="Comma 4 4 2 2 4 2 4" xfId="12163"/>
    <cellStyle name="Comma 4 4 2 2 4 2 4 2" xfId="19695"/>
    <cellStyle name="Comma 4 4 2 2 4 2 4 3" xfId="43789"/>
    <cellStyle name="Comma 4 4 2 2 4 2 4 4" xfId="49011"/>
    <cellStyle name="Comma 4 4 2 2 4 2 4 5" xfId="52027"/>
    <cellStyle name="Comma 4 4 2 2 4 2 5" xfId="9252"/>
    <cellStyle name="Comma 4 4 2 2 4 2 5 2" xfId="21315"/>
    <cellStyle name="Comma 4 4 2 2 4 2 5 3" xfId="47580"/>
    <cellStyle name="Comma 4 4 2 2 4 2 5 4" xfId="50596"/>
    <cellStyle name="Comma 4 4 2 2 4 2 6" xfId="43577"/>
    <cellStyle name="Comma 4 4 2 2 4 2 7" xfId="46474"/>
    <cellStyle name="Comma 4 4 2 2 4 2 8" xfId="49490"/>
    <cellStyle name="Comma 4 4 2 2 4 3" xfId="10979"/>
    <cellStyle name="Comma 4 4 2 2 4 3 2" xfId="18529"/>
    <cellStyle name="Comma 4 4 2 2 4 3 3" xfId="28815"/>
    <cellStyle name="Comma 4 4 2 2 4 3 4" xfId="47845"/>
    <cellStyle name="Comma 4 4 2 2 4 3 5" xfId="50861"/>
    <cellStyle name="Comma 4 4 2 2 4 4" xfId="11464"/>
    <cellStyle name="Comma 4 4 2 2 4 4 2" xfId="19006"/>
    <cellStyle name="Comma 4 4 2 2 4 4 3" xfId="43172"/>
    <cellStyle name="Comma 4 4 2 2 4 4 4" xfId="48322"/>
    <cellStyle name="Comma 4 4 2 2 4 4 5" xfId="51338"/>
    <cellStyle name="Comma 4 4 2 2 4 5" xfId="11951"/>
    <cellStyle name="Comma 4 4 2 2 4 5 2" xfId="19483"/>
    <cellStyle name="Comma 4 4 2 2 4 5 3" xfId="44512"/>
    <cellStyle name="Comma 4 4 2 2 4 5 4" xfId="48799"/>
    <cellStyle name="Comma 4 4 2 2 4 5 5" xfId="51815"/>
    <cellStyle name="Comma 4 4 2 2 4 6" xfId="8939"/>
    <cellStyle name="Comma 4 4 2 2 4 6 2" xfId="33408"/>
    <cellStyle name="Comma 4 4 2 2 4 6 3" xfId="47368"/>
    <cellStyle name="Comma 4 4 2 2 4 6 4" xfId="50384"/>
    <cellStyle name="Comma 4 4 2 2 4 7" xfId="43863"/>
    <cellStyle name="Comma 4 4 2 2 4 8" xfId="46262"/>
    <cellStyle name="Comma 4 4 2 2 4 9" xfId="49278"/>
    <cellStyle name="Comma 4 4 2 2 5" xfId="6379"/>
    <cellStyle name="Comma 4 4 2 2 5 2" xfId="11032"/>
    <cellStyle name="Comma 4 4 2 2 5 2 2" xfId="18582"/>
    <cellStyle name="Comma 4 4 2 2 5 2 3" xfId="30332"/>
    <cellStyle name="Comma 4 4 2 2 5 2 4" xfId="47898"/>
    <cellStyle name="Comma 4 4 2 2 5 2 5" xfId="50914"/>
    <cellStyle name="Comma 4 4 2 2 5 3" xfId="11517"/>
    <cellStyle name="Comma 4 4 2 2 5 3 2" xfId="19059"/>
    <cellStyle name="Comma 4 4 2 2 5 3 3" xfId="20119"/>
    <cellStyle name="Comma 4 4 2 2 5 3 4" xfId="48375"/>
    <cellStyle name="Comma 4 4 2 2 5 3 5" xfId="51391"/>
    <cellStyle name="Comma 4 4 2 2 5 4" xfId="12004"/>
    <cellStyle name="Comma 4 4 2 2 5 4 2" xfId="19536"/>
    <cellStyle name="Comma 4 4 2 2 5 4 3" xfId="21565"/>
    <cellStyle name="Comma 4 4 2 2 5 4 4" xfId="48852"/>
    <cellStyle name="Comma 4 4 2 2 5 4 5" xfId="51868"/>
    <cellStyle name="Comma 4 4 2 2 5 5" xfId="9018"/>
    <cellStyle name="Comma 4 4 2 2 5 5 2" xfId="43070"/>
    <cellStyle name="Comma 4 4 2 2 5 5 3" xfId="47421"/>
    <cellStyle name="Comma 4 4 2 2 5 5 4" xfId="50437"/>
    <cellStyle name="Comma 4 4 2 2 5 6" xfId="44519"/>
    <cellStyle name="Comma 4 4 2 2 5 7" xfId="46315"/>
    <cellStyle name="Comma 4 4 2 2 5 8" xfId="49331"/>
    <cellStyle name="Comma 4 4 2 2 6" xfId="6699"/>
    <cellStyle name="Comma 4 4 2 2 6 2" xfId="11244"/>
    <cellStyle name="Comma 4 4 2 2 6 2 2" xfId="18794"/>
    <cellStyle name="Comma 4 4 2 2 6 2 3" xfId="42742"/>
    <cellStyle name="Comma 4 4 2 2 6 2 4" xfId="48110"/>
    <cellStyle name="Comma 4 4 2 2 6 2 5" xfId="51126"/>
    <cellStyle name="Comma 4 4 2 2 6 3" xfId="11729"/>
    <cellStyle name="Comma 4 4 2 2 6 3 2" xfId="19271"/>
    <cellStyle name="Comma 4 4 2 2 6 3 3" xfId="42817"/>
    <cellStyle name="Comma 4 4 2 2 6 3 4" xfId="48587"/>
    <cellStyle name="Comma 4 4 2 2 6 3 5" xfId="51603"/>
    <cellStyle name="Comma 4 4 2 2 6 4" xfId="12217"/>
    <cellStyle name="Comma 4 4 2 2 6 4 2" xfId="19748"/>
    <cellStyle name="Comma 4 4 2 2 6 4 3" xfId="43268"/>
    <cellStyle name="Comma 4 4 2 2 6 4 4" xfId="49064"/>
    <cellStyle name="Comma 4 4 2 2 6 4 5" xfId="52080"/>
    <cellStyle name="Comma 4 4 2 2 6 5" xfId="9332"/>
    <cellStyle name="Comma 4 4 2 2 6 5 2" xfId="42669"/>
    <cellStyle name="Comma 4 4 2 2 6 5 3" xfId="47633"/>
    <cellStyle name="Comma 4 4 2 2 6 5 4" xfId="50649"/>
    <cellStyle name="Comma 4 4 2 2 6 6" xfId="42437"/>
    <cellStyle name="Comma 4 4 2 2 6 7" xfId="46527"/>
    <cellStyle name="Comma 4 4 2 2 6 8" xfId="49543"/>
    <cellStyle name="Comma 4 4 2 2 7" xfId="10820"/>
    <cellStyle name="Comma 4 4 2 2 7 2" xfId="18370"/>
    <cellStyle name="Comma 4 4 2 2 7 3" xfId="21264"/>
    <cellStyle name="Comma 4 4 2 2 7 4" xfId="47686"/>
    <cellStyle name="Comma 4 4 2 2 7 5" xfId="50702"/>
    <cellStyle name="Comma 4 4 2 2 8" xfId="11304"/>
    <cellStyle name="Comma 4 4 2 2 8 2" xfId="18847"/>
    <cellStyle name="Comma 4 4 2 2 8 3" xfId="43914"/>
    <cellStyle name="Comma 4 4 2 2 8 4" xfId="48163"/>
    <cellStyle name="Comma 4 4 2 2 8 5" xfId="51179"/>
    <cellStyle name="Comma 4 4 2 2 9" xfId="11791"/>
    <cellStyle name="Comma 4 4 2 2 9 2" xfId="19324"/>
    <cellStyle name="Comma 4 4 2 2 9 3" xfId="44254"/>
    <cellStyle name="Comma 4 4 2 2 9 4" xfId="48640"/>
    <cellStyle name="Comma 4 4 2 2 9 5" xfId="51656"/>
    <cellStyle name="Comma 4 4 2 3" xfId="6138"/>
    <cellStyle name="Comma 4 4 2 3 2" xfId="6458"/>
    <cellStyle name="Comma 4 4 2 3 2 2" xfId="11084"/>
    <cellStyle name="Comma 4 4 2 3 2 2 2" xfId="18634"/>
    <cellStyle name="Comma 4 4 2 3 2 2 3" xfId="21029"/>
    <cellStyle name="Comma 4 4 2 3 2 2 4" xfId="47950"/>
    <cellStyle name="Comma 4 4 2 3 2 2 5" xfId="50966"/>
    <cellStyle name="Comma 4 4 2 3 2 3" xfId="11569"/>
    <cellStyle name="Comma 4 4 2 3 2 3 2" xfId="19111"/>
    <cellStyle name="Comma 4 4 2 3 2 3 3" xfId="43533"/>
    <cellStyle name="Comma 4 4 2 3 2 3 4" xfId="48427"/>
    <cellStyle name="Comma 4 4 2 3 2 3 5" xfId="51443"/>
    <cellStyle name="Comma 4 4 2 3 2 4" xfId="12056"/>
    <cellStyle name="Comma 4 4 2 3 2 4 2" xfId="19588"/>
    <cellStyle name="Comma 4 4 2 3 2 4 3" xfId="43245"/>
    <cellStyle name="Comma 4 4 2 3 2 4 4" xfId="48904"/>
    <cellStyle name="Comma 4 4 2 3 2 4 5" xfId="51920"/>
    <cellStyle name="Comma 4 4 2 3 2 5" xfId="9092"/>
    <cellStyle name="Comma 4 4 2 3 2 5 2" xfId="43079"/>
    <cellStyle name="Comma 4 4 2 3 2 5 3" xfId="47473"/>
    <cellStyle name="Comma 4 4 2 3 2 5 4" xfId="50489"/>
    <cellStyle name="Comma 4 4 2 3 2 6" xfId="44139"/>
    <cellStyle name="Comma 4 4 2 3 2 7" xfId="46367"/>
    <cellStyle name="Comma 4 4 2 3 2 8" xfId="49383"/>
    <cellStyle name="Comma 4 4 2 3 3" xfId="10872"/>
    <cellStyle name="Comma 4 4 2 3 3 2" xfId="18422"/>
    <cellStyle name="Comma 4 4 2 3 3 3" xfId="44344"/>
    <cellStyle name="Comma 4 4 2 3 3 4" xfId="47738"/>
    <cellStyle name="Comma 4 4 2 3 3 5" xfId="50754"/>
    <cellStyle name="Comma 4 4 2 3 4" xfId="11356"/>
    <cellStyle name="Comma 4 4 2 3 4 2" xfId="18899"/>
    <cellStyle name="Comma 4 4 2 3 4 3" xfId="43798"/>
    <cellStyle name="Comma 4 4 2 3 4 4" xfId="48215"/>
    <cellStyle name="Comma 4 4 2 3 4 5" xfId="51231"/>
    <cellStyle name="Comma 4 4 2 3 5" xfId="11843"/>
    <cellStyle name="Comma 4 4 2 3 5 2" xfId="19376"/>
    <cellStyle name="Comma 4 4 2 3 5 3" xfId="44414"/>
    <cellStyle name="Comma 4 4 2 3 5 4" xfId="48692"/>
    <cellStyle name="Comma 4 4 2 3 5 5" xfId="51708"/>
    <cellStyle name="Comma 4 4 2 3 6" xfId="8791"/>
    <cellStyle name="Comma 4 4 2 3 6 2" xfId="21371"/>
    <cellStyle name="Comma 4 4 2 3 6 3" xfId="47261"/>
    <cellStyle name="Comma 4 4 2 3 6 4" xfId="50277"/>
    <cellStyle name="Comma 4 4 2 3 7" xfId="42315"/>
    <cellStyle name="Comma 4 4 2 3 8" xfId="46155"/>
    <cellStyle name="Comma 4 4 2 3 9" xfId="49171"/>
    <cellStyle name="Comma 4 4 2 4" xfId="6218"/>
    <cellStyle name="Comma 4 4 2 4 2" xfId="6538"/>
    <cellStyle name="Comma 4 4 2 4 2 2" xfId="11137"/>
    <cellStyle name="Comma 4 4 2 4 2 2 2" xfId="18687"/>
    <cellStyle name="Comma 4 4 2 4 2 2 3" xfId="21222"/>
    <cellStyle name="Comma 4 4 2 4 2 2 4" xfId="48003"/>
    <cellStyle name="Comma 4 4 2 4 2 2 5" xfId="51019"/>
    <cellStyle name="Comma 4 4 2 4 2 3" xfId="11622"/>
    <cellStyle name="Comma 4 4 2 4 2 3 2" xfId="19164"/>
    <cellStyle name="Comma 4 4 2 4 2 3 3" xfId="43658"/>
    <cellStyle name="Comma 4 4 2 4 2 3 4" xfId="48480"/>
    <cellStyle name="Comma 4 4 2 4 2 3 5" xfId="51496"/>
    <cellStyle name="Comma 4 4 2 4 2 4" xfId="12109"/>
    <cellStyle name="Comma 4 4 2 4 2 4 2" xfId="19641"/>
    <cellStyle name="Comma 4 4 2 4 2 4 3" xfId="42874"/>
    <cellStyle name="Comma 4 4 2 4 2 4 4" xfId="48957"/>
    <cellStyle name="Comma 4 4 2 4 2 4 5" xfId="51973"/>
    <cellStyle name="Comma 4 4 2 4 2 5" xfId="9171"/>
    <cellStyle name="Comma 4 4 2 4 2 5 2" xfId="21323"/>
    <cellStyle name="Comma 4 4 2 4 2 5 3" xfId="47526"/>
    <cellStyle name="Comma 4 4 2 4 2 5 4" xfId="50542"/>
    <cellStyle name="Comma 4 4 2 4 2 6" xfId="42400"/>
    <cellStyle name="Comma 4 4 2 4 2 7" xfId="46420"/>
    <cellStyle name="Comma 4 4 2 4 2 8" xfId="49436"/>
    <cellStyle name="Comma 4 4 2 4 3" xfId="10925"/>
    <cellStyle name="Comma 4 4 2 4 3 2" xfId="18475"/>
    <cellStyle name="Comma 4 4 2 4 3 3" xfId="44055"/>
    <cellStyle name="Comma 4 4 2 4 3 4" xfId="47791"/>
    <cellStyle name="Comma 4 4 2 4 3 5" xfId="50807"/>
    <cellStyle name="Comma 4 4 2 4 4" xfId="11410"/>
    <cellStyle name="Comma 4 4 2 4 4 2" xfId="18952"/>
    <cellStyle name="Comma 4 4 2 4 4 3" xfId="42765"/>
    <cellStyle name="Comma 4 4 2 4 4 4" xfId="48268"/>
    <cellStyle name="Comma 4 4 2 4 4 5" xfId="51284"/>
    <cellStyle name="Comma 4 4 2 4 5" xfId="11897"/>
    <cellStyle name="Comma 4 4 2 4 5 2" xfId="19429"/>
    <cellStyle name="Comma 4 4 2 4 5 3" xfId="42841"/>
    <cellStyle name="Comma 4 4 2 4 5 4" xfId="48745"/>
    <cellStyle name="Comma 4 4 2 4 5 5" xfId="51761"/>
    <cellStyle name="Comma 4 4 2 4 6" xfId="8862"/>
    <cellStyle name="Comma 4 4 2 4 6 2" xfId="28823"/>
    <cellStyle name="Comma 4 4 2 4 6 3" xfId="47314"/>
    <cellStyle name="Comma 4 4 2 4 6 4" xfId="50330"/>
    <cellStyle name="Comma 4 4 2 4 7" xfId="20560"/>
    <cellStyle name="Comma 4 4 2 4 8" xfId="46208"/>
    <cellStyle name="Comma 4 4 2 4 9" xfId="49224"/>
    <cellStyle name="Comma 4 4 2 5" xfId="6298"/>
    <cellStyle name="Comma 4 4 2 5 2" xfId="6618"/>
    <cellStyle name="Comma 4 4 2 5 2 2" xfId="11190"/>
    <cellStyle name="Comma 4 4 2 5 2 2 2" xfId="18740"/>
    <cellStyle name="Comma 4 4 2 5 2 2 3" xfId="28811"/>
    <cellStyle name="Comma 4 4 2 5 2 2 4" xfId="48056"/>
    <cellStyle name="Comma 4 4 2 5 2 2 5" xfId="51072"/>
    <cellStyle name="Comma 4 4 2 5 2 3" xfId="11675"/>
    <cellStyle name="Comma 4 4 2 5 2 3 2" xfId="19217"/>
    <cellStyle name="Comma 4 4 2 5 2 3 3" xfId="28787"/>
    <cellStyle name="Comma 4 4 2 5 2 3 4" xfId="48533"/>
    <cellStyle name="Comma 4 4 2 5 2 3 5" xfId="51549"/>
    <cellStyle name="Comma 4 4 2 5 2 4" xfId="12162"/>
    <cellStyle name="Comma 4 4 2 5 2 4 2" xfId="19694"/>
    <cellStyle name="Comma 4 4 2 5 2 4 3" xfId="43261"/>
    <cellStyle name="Comma 4 4 2 5 2 4 4" xfId="49010"/>
    <cellStyle name="Comma 4 4 2 5 2 4 5" xfId="52026"/>
    <cellStyle name="Comma 4 4 2 5 2 5" xfId="9251"/>
    <cellStyle name="Comma 4 4 2 5 2 5 2" xfId="42661"/>
    <cellStyle name="Comma 4 4 2 5 2 5 3" xfId="47579"/>
    <cellStyle name="Comma 4 4 2 5 2 5 4" xfId="50595"/>
    <cellStyle name="Comma 4 4 2 5 2 6" xfId="42420"/>
    <cellStyle name="Comma 4 4 2 5 2 7" xfId="46473"/>
    <cellStyle name="Comma 4 4 2 5 2 8" xfId="49489"/>
    <cellStyle name="Comma 4 4 2 5 3" xfId="10978"/>
    <cellStyle name="Comma 4 4 2 5 3 2" xfId="18528"/>
    <cellStyle name="Comma 4 4 2 5 3 3" xfId="32564"/>
    <cellStyle name="Comma 4 4 2 5 3 4" xfId="47844"/>
    <cellStyle name="Comma 4 4 2 5 3 5" xfId="50860"/>
    <cellStyle name="Comma 4 4 2 5 4" xfId="11463"/>
    <cellStyle name="Comma 4 4 2 5 4 2" xfId="19005"/>
    <cellStyle name="Comma 4 4 2 5 4 3" xfId="43981"/>
    <cellStyle name="Comma 4 4 2 5 4 4" xfId="48321"/>
    <cellStyle name="Comma 4 4 2 5 4 5" xfId="51337"/>
    <cellStyle name="Comma 4 4 2 5 5" xfId="11950"/>
    <cellStyle name="Comma 4 4 2 5 5 2" xfId="19482"/>
    <cellStyle name="Comma 4 4 2 5 5 3" xfId="29929"/>
    <cellStyle name="Comma 4 4 2 5 5 4" xfId="48798"/>
    <cellStyle name="Comma 4 4 2 5 5 5" xfId="51814"/>
    <cellStyle name="Comma 4 4 2 5 6" xfId="8938"/>
    <cellStyle name="Comma 4 4 2 5 6 2" xfId="42618"/>
    <cellStyle name="Comma 4 4 2 5 6 3" xfId="47367"/>
    <cellStyle name="Comma 4 4 2 5 6 4" xfId="50383"/>
    <cellStyle name="Comma 4 4 2 5 7" xfId="42346"/>
    <cellStyle name="Comma 4 4 2 5 8" xfId="46261"/>
    <cellStyle name="Comma 4 4 2 5 9" xfId="49277"/>
    <cellStyle name="Comma 4 4 2 6" xfId="6378"/>
    <cellStyle name="Comma 4 4 2 6 2" xfId="11031"/>
    <cellStyle name="Comma 4 4 2 6 2 2" xfId="18581"/>
    <cellStyle name="Comma 4 4 2 6 2 3" xfId="42709"/>
    <cellStyle name="Comma 4 4 2 6 2 4" xfId="47897"/>
    <cellStyle name="Comma 4 4 2 6 2 5" xfId="50913"/>
    <cellStyle name="Comma 4 4 2 6 3" xfId="11516"/>
    <cellStyle name="Comma 4 4 2 6 3 2" xfId="19058"/>
    <cellStyle name="Comma 4 4 2 6 3 3" xfId="44531"/>
    <cellStyle name="Comma 4 4 2 6 3 4" xfId="48374"/>
    <cellStyle name="Comma 4 4 2 6 3 5" xfId="51390"/>
    <cellStyle name="Comma 4 4 2 6 4" xfId="12003"/>
    <cellStyle name="Comma 4 4 2 6 4 2" xfId="19535"/>
    <cellStyle name="Comma 4 4 2 6 4 3" xfId="42858"/>
    <cellStyle name="Comma 4 4 2 6 4 4" xfId="48851"/>
    <cellStyle name="Comma 4 4 2 6 4 5" xfId="51867"/>
    <cellStyle name="Comma 4 4 2 6 5" xfId="9017"/>
    <cellStyle name="Comma 4 4 2 6 5 2" xfId="43336"/>
    <cellStyle name="Comma 4 4 2 6 5 3" xfId="47420"/>
    <cellStyle name="Comma 4 4 2 6 5 4" xfId="50436"/>
    <cellStyle name="Comma 4 4 2 6 6" xfId="44716"/>
    <cellStyle name="Comma 4 4 2 6 7" xfId="46314"/>
    <cellStyle name="Comma 4 4 2 6 8" xfId="49330"/>
    <cellStyle name="Comma 4 4 2 7" xfId="6698"/>
    <cellStyle name="Comma 4 4 2 7 2" xfId="11243"/>
    <cellStyle name="Comma 4 4 2 7 2 2" xfId="18793"/>
    <cellStyle name="Comma 4 4 2 7 2 3" xfId="44822"/>
    <cellStyle name="Comma 4 4 2 7 2 4" xfId="48109"/>
    <cellStyle name="Comma 4 4 2 7 2 5" xfId="51125"/>
    <cellStyle name="Comma 4 4 2 7 3" xfId="11728"/>
    <cellStyle name="Comma 4 4 2 7 3 2" xfId="19270"/>
    <cellStyle name="Comma 4 4 2 7 3 3" xfId="43955"/>
    <cellStyle name="Comma 4 4 2 7 3 4" xfId="48586"/>
    <cellStyle name="Comma 4 4 2 7 3 5" xfId="51602"/>
    <cellStyle name="Comma 4 4 2 7 4" xfId="12216"/>
    <cellStyle name="Comma 4 4 2 7 4 2" xfId="19747"/>
    <cellStyle name="Comma 4 4 2 7 4 3" xfId="44422"/>
    <cellStyle name="Comma 4 4 2 7 4 4" xfId="49063"/>
    <cellStyle name="Comma 4 4 2 7 4 5" xfId="52079"/>
    <cellStyle name="Comma 4 4 2 7 5" xfId="9331"/>
    <cellStyle name="Comma 4 4 2 7 5 2" xfId="44292"/>
    <cellStyle name="Comma 4 4 2 7 5 3" xfId="47632"/>
    <cellStyle name="Comma 4 4 2 7 5 4" xfId="50648"/>
    <cellStyle name="Comma 4 4 2 7 6" xfId="42436"/>
    <cellStyle name="Comma 4 4 2 7 7" xfId="46526"/>
    <cellStyle name="Comma 4 4 2 7 8" xfId="49542"/>
    <cellStyle name="Comma 4 4 2 8" xfId="10819"/>
    <cellStyle name="Comma 4 4 2 8 2" xfId="18369"/>
    <cellStyle name="Comma 4 4 2 8 3" xfId="44490"/>
    <cellStyle name="Comma 4 4 2 8 4" xfId="47685"/>
    <cellStyle name="Comma 4 4 2 8 5" xfId="50701"/>
    <cellStyle name="Comma 4 4 2 9" xfId="11303"/>
    <cellStyle name="Comma 4 4 2 9 2" xfId="18846"/>
    <cellStyle name="Comma 4 4 2 9 3" xfId="43773"/>
    <cellStyle name="Comma 4 4 2 9 4" xfId="48162"/>
    <cellStyle name="Comma 4 4 2 9 5" xfId="51178"/>
    <cellStyle name="Comma 4 4 3" xfId="4876"/>
    <cellStyle name="Comma 4 4 3 10" xfId="7424"/>
    <cellStyle name="Comma 4 4 3 10 2" xfId="43442"/>
    <cellStyle name="Comma 4 4 3 10 3" xfId="46975"/>
    <cellStyle name="Comma 4 4 3 10 4" xfId="49991"/>
    <cellStyle name="Comma 4 4 3 11" xfId="20054"/>
    <cellStyle name="Comma 4 4 3 12" xfId="44937"/>
    <cellStyle name="Comma 4 4 3 13" xfId="45845"/>
    <cellStyle name="Comma 4 4 3 14" xfId="46104"/>
    <cellStyle name="Comma 4 4 3 15" xfId="49119"/>
    <cellStyle name="Comma 4 4 3 2" xfId="6140"/>
    <cellStyle name="Comma 4 4 3 2 2" xfId="6460"/>
    <cellStyle name="Comma 4 4 3 2 2 2" xfId="11086"/>
    <cellStyle name="Comma 4 4 3 2 2 2 2" xfId="18636"/>
    <cellStyle name="Comma 4 4 3 2 2 2 3" xfId="44250"/>
    <cellStyle name="Comma 4 4 3 2 2 2 4" xfId="47952"/>
    <cellStyle name="Comma 4 4 3 2 2 2 5" xfId="50968"/>
    <cellStyle name="Comma 4 4 3 2 2 3" xfId="11571"/>
    <cellStyle name="Comma 4 4 3 2 2 3 2" xfId="19113"/>
    <cellStyle name="Comma 4 4 3 2 2 3 3" xfId="43776"/>
    <cellStyle name="Comma 4 4 3 2 2 3 4" xfId="48429"/>
    <cellStyle name="Comma 4 4 3 2 2 3 5" xfId="51445"/>
    <cellStyle name="Comma 4 4 3 2 2 4" xfId="12058"/>
    <cellStyle name="Comma 4 4 3 2 2 4 2" xfId="19590"/>
    <cellStyle name="Comma 4 4 3 2 2 4 3" xfId="44514"/>
    <cellStyle name="Comma 4 4 3 2 2 4 4" xfId="48906"/>
    <cellStyle name="Comma 4 4 3 2 2 4 5" xfId="51922"/>
    <cellStyle name="Comma 4 4 3 2 2 5" xfId="9094"/>
    <cellStyle name="Comma 4 4 3 2 2 5 2" xfId="44205"/>
    <cellStyle name="Comma 4 4 3 2 2 5 3" xfId="47475"/>
    <cellStyle name="Comma 4 4 3 2 2 5 4" xfId="50491"/>
    <cellStyle name="Comma 4 4 3 2 2 6" xfId="43938"/>
    <cellStyle name="Comma 4 4 3 2 2 7" xfId="46369"/>
    <cellStyle name="Comma 4 4 3 2 2 8" xfId="49385"/>
    <cellStyle name="Comma 4 4 3 2 3" xfId="10874"/>
    <cellStyle name="Comma 4 4 3 2 3 2" xfId="18424"/>
    <cellStyle name="Comma 4 4 3 2 3 3" xfId="42684"/>
    <cellStyle name="Comma 4 4 3 2 3 4" xfId="47740"/>
    <cellStyle name="Comma 4 4 3 2 3 5" xfId="50756"/>
    <cellStyle name="Comma 4 4 3 2 4" xfId="11358"/>
    <cellStyle name="Comma 4 4 3 2 4 2" xfId="18901"/>
    <cellStyle name="Comma 4 4 3 2 4 3" xfId="21028"/>
    <cellStyle name="Comma 4 4 3 2 4 4" xfId="48217"/>
    <cellStyle name="Comma 4 4 3 2 4 5" xfId="51233"/>
    <cellStyle name="Comma 4 4 3 2 5" xfId="11845"/>
    <cellStyle name="Comma 4 4 3 2 5 2" xfId="19378"/>
    <cellStyle name="Comma 4 4 3 2 5 3" xfId="44650"/>
    <cellStyle name="Comma 4 4 3 2 5 4" xfId="48694"/>
    <cellStyle name="Comma 4 4 3 2 5 5" xfId="51710"/>
    <cellStyle name="Comma 4 4 3 2 6" xfId="8793"/>
    <cellStyle name="Comma 4 4 3 2 6 2" xfId="43044"/>
    <cellStyle name="Comma 4 4 3 2 6 3" xfId="47263"/>
    <cellStyle name="Comma 4 4 3 2 6 4" xfId="50279"/>
    <cellStyle name="Comma 4 4 3 2 7" xfId="43858"/>
    <cellStyle name="Comma 4 4 3 2 8" xfId="46157"/>
    <cellStyle name="Comma 4 4 3 2 9" xfId="49173"/>
    <cellStyle name="Comma 4 4 3 3" xfId="6220"/>
    <cellStyle name="Comma 4 4 3 3 2" xfId="6540"/>
    <cellStyle name="Comma 4 4 3 3 2 2" xfId="11139"/>
    <cellStyle name="Comma 4 4 3 3 2 2 2" xfId="18689"/>
    <cellStyle name="Comma 4 4 3 3 2 2 3" xfId="43152"/>
    <cellStyle name="Comma 4 4 3 3 2 2 4" xfId="48005"/>
    <cellStyle name="Comma 4 4 3 3 2 2 5" xfId="51021"/>
    <cellStyle name="Comma 4 4 3 3 2 3" xfId="11624"/>
    <cellStyle name="Comma 4 4 3 3 2 3 2" xfId="19166"/>
    <cellStyle name="Comma 4 4 3 3 2 3 3" xfId="44002"/>
    <cellStyle name="Comma 4 4 3 3 2 3 4" xfId="48482"/>
    <cellStyle name="Comma 4 4 3 3 2 3 5" xfId="51498"/>
    <cellStyle name="Comma 4 4 3 3 2 4" xfId="12111"/>
    <cellStyle name="Comma 4 4 3 3 2 4 2" xfId="19643"/>
    <cellStyle name="Comma 4 4 3 3 2 4 3" xfId="44134"/>
    <cellStyle name="Comma 4 4 3 3 2 4 4" xfId="48959"/>
    <cellStyle name="Comma 4 4 3 3 2 4 5" xfId="51975"/>
    <cellStyle name="Comma 4 4 3 3 2 5" xfId="9173"/>
    <cellStyle name="Comma 4 4 3 3 2 5 2" xfId="43092"/>
    <cellStyle name="Comma 4 4 3 3 2 5 3" xfId="47528"/>
    <cellStyle name="Comma 4 4 3 3 2 5 4" xfId="50544"/>
    <cellStyle name="Comma 4 4 3 3 2 6" xfId="42402"/>
    <cellStyle name="Comma 4 4 3 3 2 7" xfId="46422"/>
    <cellStyle name="Comma 4 4 3 3 2 8" xfId="49438"/>
    <cellStyle name="Comma 4 4 3 3 3" xfId="10927"/>
    <cellStyle name="Comma 4 4 3 3 3 2" xfId="18477"/>
    <cellStyle name="Comma 4 4 3 3 3 3" xfId="42695"/>
    <cellStyle name="Comma 4 4 3 3 3 4" xfId="47793"/>
    <cellStyle name="Comma 4 4 3 3 3 5" xfId="50809"/>
    <cellStyle name="Comma 4 4 3 3 4" xfId="11412"/>
    <cellStyle name="Comma 4 4 3 3 4 2" xfId="18954"/>
    <cellStyle name="Comma 4 4 3 3 4 3" xfId="44409"/>
    <cellStyle name="Comma 4 4 3 3 4 4" xfId="48270"/>
    <cellStyle name="Comma 4 4 3 3 4 5" xfId="51286"/>
    <cellStyle name="Comma 4 4 3 3 5" xfId="11899"/>
    <cellStyle name="Comma 4 4 3 3 5 2" xfId="19431"/>
    <cellStyle name="Comma 4 4 3 3 5 3" xfId="43538"/>
    <cellStyle name="Comma 4 4 3 3 5 4" xfId="48747"/>
    <cellStyle name="Comma 4 4 3 3 5 5" xfId="51763"/>
    <cellStyle name="Comma 4 4 3 3 6" xfId="8864"/>
    <cellStyle name="Comma 4 4 3 3 6 2" xfId="44774"/>
    <cellStyle name="Comma 4 4 3 3 6 3" xfId="47316"/>
    <cellStyle name="Comma 4 4 3 3 6 4" xfId="50332"/>
    <cellStyle name="Comma 4 4 3 3 7" xfId="43561"/>
    <cellStyle name="Comma 4 4 3 3 8" xfId="46210"/>
    <cellStyle name="Comma 4 4 3 3 9" xfId="49226"/>
    <cellStyle name="Comma 4 4 3 4" xfId="6300"/>
    <cellStyle name="Comma 4 4 3 4 2" xfId="6620"/>
    <cellStyle name="Comma 4 4 3 4 2 2" xfId="11192"/>
    <cellStyle name="Comma 4 4 3 4 2 2 2" xfId="18742"/>
    <cellStyle name="Comma 4 4 3 4 2 2 3" xfId="20466"/>
    <cellStyle name="Comma 4 4 3 4 2 2 4" xfId="48058"/>
    <cellStyle name="Comma 4 4 3 4 2 2 5" xfId="51074"/>
    <cellStyle name="Comma 4 4 3 4 2 3" xfId="11677"/>
    <cellStyle name="Comma 4 4 3 4 2 3 2" xfId="19219"/>
    <cellStyle name="Comma 4 4 3 4 2 3 3" xfId="43924"/>
    <cellStyle name="Comma 4 4 3 4 2 3 4" xfId="48535"/>
    <cellStyle name="Comma 4 4 3 4 2 3 5" xfId="51551"/>
    <cellStyle name="Comma 4 4 3 4 2 4" xfId="12164"/>
    <cellStyle name="Comma 4 4 3 4 2 4 2" xfId="19696"/>
    <cellStyle name="Comma 4 4 3 4 2 4 3" xfId="44809"/>
    <cellStyle name="Comma 4 4 3 4 2 4 4" xfId="49012"/>
    <cellStyle name="Comma 4 4 3 4 2 4 5" xfId="52028"/>
    <cellStyle name="Comma 4 4 3 4 2 5" xfId="9253"/>
    <cellStyle name="Comma 4 4 3 4 2 5 2" xfId="43685"/>
    <cellStyle name="Comma 4 4 3 4 2 5 3" xfId="47581"/>
    <cellStyle name="Comma 4 4 3 4 2 5 4" xfId="50597"/>
    <cellStyle name="Comma 4 4 3 4 2 6" xfId="28586"/>
    <cellStyle name="Comma 4 4 3 4 2 7" xfId="46475"/>
    <cellStyle name="Comma 4 4 3 4 2 8" xfId="49491"/>
    <cellStyle name="Comma 4 4 3 4 3" xfId="10980"/>
    <cellStyle name="Comma 4 4 3 4 3 2" xfId="18530"/>
    <cellStyle name="Comma 4 4 3 4 3 3" xfId="44056"/>
    <cellStyle name="Comma 4 4 3 4 3 4" xfId="47846"/>
    <cellStyle name="Comma 4 4 3 4 3 5" xfId="50862"/>
    <cellStyle name="Comma 4 4 3 4 4" xfId="11465"/>
    <cellStyle name="Comma 4 4 3 4 4 2" xfId="19007"/>
    <cellStyle name="Comma 4 4 3 4 4 3" xfId="43676"/>
    <cellStyle name="Comma 4 4 3 4 4 4" xfId="48323"/>
    <cellStyle name="Comma 4 4 3 4 4 5" xfId="51339"/>
    <cellStyle name="Comma 4 4 3 4 5" xfId="11952"/>
    <cellStyle name="Comma 4 4 3 4 5 2" xfId="19484"/>
    <cellStyle name="Comma 4 4 3 4 5 3" xfId="42849"/>
    <cellStyle name="Comma 4 4 3 4 5 4" xfId="48800"/>
    <cellStyle name="Comma 4 4 3 4 5 5" xfId="51816"/>
    <cellStyle name="Comma 4 4 3 4 6" xfId="8940"/>
    <cellStyle name="Comma 4 4 3 4 6 2" xfId="44273"/>
    <cellStyle name="Comma 4 4 3 4 6 3" xfId="47369"/>
    <cellStyle name="Comma 4 4 3 4 6 4" xfId="50385"/>
    <cellStyle name="Comma 4 4 3 4 7" xfId="42347"/>
    <cellStyle name="Comma 4 4 3 4 8" xfId="46263"/>
    <cellStyle name="Comma 4 4 3 4 9" xfId="49279"/>
    <cellStyle name="Comma 4 4 3 5" xfId="6380"/>
    <cellStyle name="Comma 4 4 3 5 2" xfId="11033"/>
    <cellStyle name="Comma 4 4 3 5 2 2" xfId="18583"/>
    <cellStyle name="Comma 4 4 3 5 2 3" xfId="44692"/>
    <cellStyle name="Comma 4 4 3 5 2 4" xfId="47899"/>
    <cellStyle name="Comma 4 4 3 5 2 5" xfId="50915"/>
    <cellStyle name="Comma 4 4 3 5 3" xfId="11518"/>
    <cellStyle name="Comma 4 4 3 5 3 2" xfId="19060"/>
    <cellStyle name="Comma 4 4 3 5 3 3" xfId="42781"/>
    <cellStyle name="Comma 4 4 3 5 3 4" xfId="48376"/>
    <cellStyle name="Comma 4 4 3 5 3 5" xfId="51392"/>
    <cellStyle name="Comma 4 4 3 5 4" xfId="12005"/>
    <cellStyle name="Comma 4 4 3 5 4 2" xfId="19537"/>
    <cellStyle name="Comma 4 4 3 5 4 3" xfId="43680"/>
    <cellStyle name="Comma 4 4 3 5 4 4" xfId="48853"/>
    <cellStyle name="Comma 4 4 3 5 4 5" xfId="51869"/>
    <cellStyle name="Comma 4 4 3 5 5" xfId="9019"/>
    <cellStyle name="Comma 4 4 3 5 5 2" xfId="43453"/>
    <cellStyle name="Comma 4 4 3 5 5 3" xfId="47422"/>
    <cellStyle name="Comma 4 4 3 5 5 4" xfId="50438"/>
    <cellStyle name="Comma 4 4 3 5 6" xfId="28563"/>
    <cellStyle name="Comma 4 4 3 5 7" xfId="46316"/>
    <cellStyle name="Comma 4 4 3 5 8" xfId="49332"/>
    <cellStyle name="Comma 4 4 3 6" xfId="6700"/>
    <cellStyle name="Comma 4 4 3 6 2" xfId="11245"/>
    <cellStyle name="Comma 4 4 3 6 2 2" xfId="18795"/>
    <cellStyle name="Comma 4 4 3 6 2 3" xfId="43312"/>
    <cellStyle name="Comma 4 4 3 6 2 4" xfId="48111"/>
    <cellStyle name="Comma 4 4 3 6 2 5" xfId="51127"/>
    <cellStyle name="Comma 4 4 3 6 3" xfId="11730"/>
    <cellStyle name="Comma 4 4 3 6 3 2" xfId="19272"/>
    <cellStyle name="Comma 4 4 3 6 3 3" xfId="21568"/>
    <cellStyle name="Comma 4 4 3 6 3 4" xfId="48588"/>
    <cellStyle name="Comma 4 4 3 6 3 5" xfId="51604"/>
    <cellStyle name="Comma 4 4 3 6 4" xfId="12218"/>
    <cellStyle name="Comma 4 4 3 6 4 2" xfId="19749"/>
    <cellStyle name="Comma 4 4 3 6 4 3" xfId="44371"/>
    <cellStyle name="Comma 4 4 3 6 4 4" xfId="49065"/>
    <cellStyle name="Comma 4 4 3 6 4 5" xfId="52081"/>
    <cellStyle name="Comma 4 4 3 6 5" xfId="9333"/>
    <cellStyle name="Comma 4 4 3 6 5 2" xfId="30423"/>
    <cellStyle name="Comma 4 4 3 6 5 3" xfId="47634"/>
    <cellStyle name="Comma 4 4 3 6 5 4" xfId="50650"/>
    <cellStyle name="Comma 4 4 3 6 6" xfId="42438"/>
    <cellStyle name="Comma 4 4 3 6 7" xfId="46528"/>
    <cellStyle name="Comma 4 4 3 6 8" xfId="49544"/>
    <cellStyle name="Comma 4 4 3 7" xfId="10821"/>
    <cellStyle name="Comma 4 4 3 7 2" xfId="18371"/>
    <cellStyle name="Comma 4 4 3 7 3" xfId="44687"/>
    <cellStyle name="Comma 4 4 3 7 4" xfId="47687"/>
    <cellStyle name="Comma 4 4 3 7 5" xfId="50703"/>
    <cellStyle name="Comma 4 4 3 8" xfId="11305"/>
    <cellStyle name="Comma 4 4 3 8 2" xfId="18848"/>
    <cellStyle name="Comma 4 4 3 8 3" xfId="42749"/>
    <cellStyle name="Comma 4 4 3 8 4" xfId="48164"/>
    <cellStyle name="Comma 4 4 3 8 5" xfId="51180"/>
    <cellStyle name="Comma 4 4 3 9" xfId="11792"/>
    <cellStyle name="Comma 4 4 3 9 2" xfId="19325"/>
    <cellStyle name="Comma 4 4 3 9 3" xfId="42824"/>
    <cellStyle name="Comma 4 4 3 9 4" xfId="48641"/>
    <cellStyle name="Comma 4 4 3 9 5" xfId="51657"/>
    <cellStyle name="Comma 4 4 4" xfId="6137"/>
    <cellStyle name="Comma 4 4 4 2" xfId="6457"/>
    <cellStyle name="Comma 4 4 4 2 2" xfId="11083"/>
    <cellStyle name="Comma 4 4 4 2 2 2" xfId="18633"/>
    <cellStyle name="Comma 4 4 4 2 2 3" xfId="42965"/>
    <cellStyle name="Comma 4 4 4 2 2 4" xfId="47949"/>
    <cellStyle name="Comma 4 4 4 2 2 5" xfId="50965"/>
    <cellStyle name="Comma 4 4 4 2 3" xfId="11568"/>
    <cellStyle name="Comma 4 4 4 2 3 2" xfId="19110"/>
    <cellStyle name="Comma 4 4 4 2 3 3" xfId="44303"/>
    <cellStyle name="Comma 4 4 4 2 3 4" xfId="48426"/>
    <cellStyle name="Comma 4 4 4 2 3 5" xfId="51442"/>
    <cellStyle name="Comma 4 4 4 2 4" xfId="12055"/>
    <cellStyle name="Comma 4 4 4 2 4 2" xfId="19587"/>
    <cellStyle name="Comma 4 4 4 2 4 3" xfId="28608"/>
    <cellStyle name="Comma 4 4 4 2 4 4" xfId="48903"/>
    <cellStyle name="Comma 4 4 4 2 4 5" xfId="51919"/>
    <cellStyle name="Comma 4 4 4 2 5" xfId="9091"/>
    <cellStyle name="Comma 4 4 4 2 5 2" xfId="43811"/>
    <cellStyle name="Comma 4 4 4 2 5 3" xfId="47472"/>
    <cellStyle name="Comma 4 4 4 2 5 4" xfId="50488"/>
    <cellStyle name="Comma 4 4 4 2 6" xfId="44019"/>
    <cellStyle name="Comma 4 4 4 2 7" xfId="46366"/>
    <cellStyle name="Comma 4 4 4 2 8" xfId="49382"/>
    <cellStyle name="Comma 4 4 4 3" xfId="10871"/>
    <cellStyle name="Comma 4 4 4 3 2" xfId="18421"/>
    <cellStyle name="Comma 4 4 4 3 3" xfId="43121"/>
    <cellStyle name="Comma 4 4 4 3 4" xfId="47737"/>
    <cellStyle name="Comma 4 4 4 3 5" xfId="50753"/>
    <cellStyle name="Comma 4 4 4 4" xfId="11355"/>
    <cellStyle name="Comma 4 4 4 4 2" xfId="18898"/>
    <cellStyle name="Comma 4 4 4 4 3" xfId="28746"/>
    <cellStyle name="Comma 4 4 4 4 4" xfId="48214"/>
    <cellStyle name="Comma 4 4 4 4 5" xfId="51230"/>
    <cellStyle name="Comma 4 4 4 5" xfId="11842"/>
    <cellStyle name="Comma 4 4 4 5 2" xfId="19375"/>
    <cellStyle name="Comma 4 4 4 5 3" xfId="44591"/>
    <cellStyle name="Comma 4 4 4 5 4" xfId="48691"/>
    <cellStyle name="Comma 4 4 4 5 5" xfId="51707"/>
    <cellStyle name="Comma 4 4 4 6" xfId="8790"/>
    <cellStyle name="Comma 4 4 4 6 2" xfId="42597"/>
    <cellStyle name="Comma 4 4 4 6 3" xfId="47260"/>
    <cellStyle name="Comma 4 4 4 6 4" xfId="50276"/>
    <cellStyle name="Comma 4 4 4 7" xfId="42314"/>
    <cellStyle name="Comma 4 4 4 8" xfId="46154"/>
    <cellStyle name="Comma 4 4 4 9" xfId="49170"/>
    <cellStyle name="Comma 4 4 5" xfId="6217"/>
    <cellStyle name="Comma 4 4 5 2" xfId="6537"/>
    <cellStyle name="Comma 4 4 5 2 2" xfId="11136"/>
    <cellStyle name="Comma 4 4 5 2 2 2" xfId="18686"/>
    <cellStyle name="Comma 4 4 5 2 2 3" xfId="42726"/>
    <cellStyle name="Comma 4 4 5 2 2 4" xfId="48002"/>
    <cellStyle name="Comma 4 4 5 2 2 5" xfId="51018"/>
    <cellStyle name="Comma 4 4 5 2 3" xfId="11621"/>
    <cellStyle name="Comma 4 4 5 2 3 2" xfId="19163"/>
    <cellStyle name="Comma 4 4 5 2 3 3" xfId="20595"/>
    <cellStyle name="Comma 4 4 5 2 3 4" xfId="48479"/>
    <cellStyle name="Comma 4 4 5 2 3 5" xfId="51495"/>
    <cellStyle name="Comma 4 4 5 2 4" xfId="12108"/>
    <cellStyle name="Comma 4 4 5 2 4 2" xfId="19640"/>
    <cellStyle name="Comma 4 4 5 2 4 3" xfId="20437"/>
    <cellStyle name="Comma 4 4 5 2 4 4" xfId="48956"/>
    <cellStyle name="Comma 4 4 5 2 4 5" xfId="51972"/>
    <cellStyle name="Comma 4 4 5 2 5" xfId="9170"/>
    <cellStyle name="Comma 4 4 5 2 5 2" xfId="42649"/>
    <cellStyle name="Comma 4 4 5 2 5 3" xfId="47525"/>
    <cellStyle name="Comma 4 4 5 2 5 4" xfId="50541"/>
    <cellStyle name="Comma 4 4 5 2 6" xfId="42399"/>
    <cellStyle name="Comma 4 4 5 2 7" xfId="46419"/>
    <cellStyle name="Comma 4 4 5 2 8" xfId="49435"/>
    <cellStyle name="Comma 4 4 5 3" xfId="10924"/>
    <cellStyle name="Comma 4 4 5 3 2" xfId="18474"/>
    <cellStyle name="Comma 4 4 5 3 3" xfId="43127"/>
    <cellStyle name="Comma 4 4 5 3 4" xfId="47790"/>
    <cellStyle name="Comma 4 4 5 3 5" xfId="50806"/>
    <cellStyle name="Comma 4 4 5 4" xfId="11409"/>
    <cellStyle name="Comma 4 4 5 4 2" xfId="18951"/>
    <cellStyle name="Comma 4 4 5 4 3" xfId="20460"/>
    <cellStyle name="Comma 4 4 5 4 4" xfId="48267"/>
    <cellStyle name="Comma 4 4 5 4 5" xfId="51283"/>
    <cellStyle name="Comma 4 4 5 5" xfId="11896"/>
    <cellStyle name="Comma 4 4 5 5 2" xfId="19428"/>
    <cellStyle name="Comma 4 4 5 5 3" xfId="44825"/>
    <cellStyle name="Comma 4 4 5 5 4" xfId="48744"/>
    <cellStyle name="Comma 4 4 5 5 5" xfId="51760"/>
    <cellStyle name="Comma 4 4 5 6" xfId="8861"/>
    <cellStyle name="Comma 4 4 5 6 2" xfId="44843"/>
    <cellStyle name="Comma 4 4 5 6 3" xfId="47313"/>
    <cellStyle name="Comma 4 4 5 6 4" xfId="50329"/>
    <cellStyle name="Comma 4 4 5 7" xfId="44155"/>
    <cellStyle name="Comma 4 4 5 8" xfId="46207"/>
    <cellStyle name="Comma 4 4 5 9" xfId="49223"/>
    <cellStyle name="Comma 4 4 6" xfId="6297"/>
    <cellStyle name="Comma 4 4 6 2" xfId="6617"/>
    <cellStyle name="Comma 4 4 6 2 2" xfId="11189"/>
    <cellStyle name="Comma 4 4 6 2 2 2" xfId="18739"/>
    <cellStyle name="Comma 4 4 6 2 2 3" xfId="44405"/>
    <cellStyle name="Comma 4 4 6 2 2 4" xfId="48055"/>
    <cellStyle name="Comma 4 4 6 2 2 5" xfId="51071"/>
    <cellStyle name="Comma 4 4 6 2 3" xfId="11674"/>
    <cellStyle name="Comma 4 4 6 2 3 2" xfId="19216"/>
    <cellStyle name="Comma 4 4 6 2 3 3" xfId="43535"/>
    <cellStyle name="Comma 4 4 6 2 3 4" xfId="48532"/>
    <cellStyle name="Comma 4 4 6 2 3 5" xfId="51548"/>
    <cellStyle name="Comma 4 4 6 2 4" xfId="12161"/>
    <cellStyle name="Comma 4 4 6 2 4 2" xfId="19693"/>
    <cellStyle name="Comma 4 4 6 2 4 3" xfId="43840"/>
    <cellStyle name="Comma 4 4 6 2 4 4" xfId="49009"/>
    <cellStyle name="Comma 4 4 6 2 4 5" xfId="52025"/>
    <cellStyle name="Comma 4 4 6 2 5" xfId="9250"/>
    <cellStyle name="Comma 4 4 6 2 5 2" xfId="44204"/>
    <cellStyle name="Comma 4 4 6 2 5 3" xfId="47578"/>
    <cellStyle name="Comma 4 4 6 2 5 4" xfId="50594"/>
    <cellStyle name="Comma 4 4 6 2 6" xfId="44447"/>
    <cellStyle name="Comma 4 4 6 2 7" xfId="46472"/>
    <cellStyle name="Comma 4 4 6 2 8" xfId="49488"/>
    <cellStyle name="Comma 4 4 6 3" xfId="10977"/>
    <cellStyle name="Comma 4 4 6 3 2" xfId="18527"/>
    <cellStyle name="Comma 4 4 6 3 3" xfId="21246"/>
    <cellStyle name="Comma 4 4 6 3 4" xfId="47843"/>
    <cellStyle name="Comma 4 4 6 3 5" xfId="50859"/>
    <cellStyle name="Comma 4 4 6 4" xfId="11462"/>
    <cellStyle name="Comma 4 4 6 4 2" xfId="19004"/>
    <cellStyle name="Comma 4 4 6 4 3" xfId="44585"/>
    <cellStyle name="Comma 4 4 6 4 4" xfId="48320"/>
    <cellStyle name="Comma 4 4 6 4 5" xfId="51336"/>
    <cellStyle name="Comma 4 4 6 5" xfId="11949"/>
    <cellStyle name="Comma 4 4 6 5 2" xfId="19481"/>
    <cellStyle name="Comma 4 4 6 5 3" xfId="43232"/>
    <cellStyle name="Comma 4 4 6 5 4" xfId="48797"/>
    <cellStyle name="Comma 4 4 6 5 5" xfId="51813"/>
    <cellStyle name="Comma 4 4 6 6" xfId="8937"/>
    <cellStyle name="Comma 4 4 6 6 2" xfId="43604"/>
    <cellStyle name="Comma 4 4 6 6 3" xfId="47366"/>
    <cellStyle name="Comma 4 4 6 6 4" xfId="50382"/>
    <cellStyle name="Comma 4 4 6 7" xfId="42345"/>
    <cellStyle name="Comma 4 4 6 8" xfId="46260"/>
    <cellStyle name="Comma 4 4 6 9" xfId="49276"/>
    <cellStyle name="Comma 4 4 7" xfId="6377"/>
    <cellStyle name="Comma 4 4 7 2" xfId="11030"/>
    <cellStyle name="Comma 4 4 7 2 2" xfId="18580"/>
    <cellStyle name="Comma 4 4 7 2 3" xfId="44788"/>
    <cellStyle name="Comma 4 4 7 2 4" xfId="47896"/>
    <cellStyle name="Comma 4 4 7 2 5" xfId="50912"/>
    <cellStyle name="Comma 4 4 7 3" xfId="11515"/>
    <cellStyle name="Comma 4 4 7 3 2" xfId="19057"/>
    <cellStyle name="Comma 4 4 7 3 3" xfId="44430"/>
    <cellStyle name="Comma 4 4 7 3 4" xfId="48373"/>
    <cellStyle name="Comma 4 4 7 3 5" xfId="51389"/>
    <cellStyle name="Comma 4 4 7 4" xfId="12002"/>
    <cellStyle name="Comma 4 4 7 4 2" xfId="19534"/>
    <cellStyle name="Comma 4 4 7 4 3" xfId="20116"/>
    <cellStyle name="Comma 4 4 7 4 4" xfId="48850"/>
    <cellStyle name="Comma 4 4 7 4 5" xfId="51866"/>
    <cellStyle name="Comma 4 4 7 5" xfId="9016"/>
    <cellStyle name="Comma 4 4 7 5 2" xfId="43303"/>
    <cellStyle name="Comma 4 4 7 5 3" xfId="47419"/>
    <cellStyle name="Comma 4 4 7 5 4" xfId="50435"/>
    <cellStyle name="Comma 4 4 7 6" xfId="44599"/>
    <cellStyle name="Comma 4 4 7 7" xfId="46313"/>
    <cellStyle name="Comma 4 4 7 8" xfId="49329"/>
    <cellStyle name="Comma 4 4 8" xfId="6697"/>
    <cellStyle name="Comma 4 4 8 2" xfId="11242"/>
    <cellStyle name="Comma 4 4 8 2 2" xfId="18792"/>
    <cellStyle name="Comma 4 4 8 2 3" xfId="44251"/>
    <cellStyle name="Comma 4 4 8 2 4" xfId="48108"/>
    <cellStyle name="Comma 4 4 8 2 5" xfId="51124"/>
    <cellStyle name="Comma 4 4 8 3" xfId="11727"/>
    <cellStyle name="Comma 4 4 8 3 2" xfId="19269"/>
    <cellStyle name="Comma 4 4 8 3 3" xfId="44148"/>
    <cellStyle name="Comma 4 4 8 3 4" xfId="48585"/>
    <cellStyle name="Comma 4 4 8 3 5" xfId="51601"/>
    <cellStyle name="Comma 4 4 8 4" xfId="12215"/>
    <cellStyle name="Comma 4 4 8 4 2" xfId="19746"/>
    <cellStyle name="Comma 4 4 8 4 3" xfId="43727"/>
    <cellStyle name="Comma 4 4 8 4 4" xfId="49062"/>
    <cellStyle name="Comma 4 4 8 4 5" xfId="52078"/>
    <cellStyle name="Comma 4 4 8 5" xfId="9330"/>
    <cellStyle name="Comma 4 4 8 5 2" xfId="44338"/>
    <cellStyle name="Comma 4 4 8 5 3" xfId="47631"/>
    <cellStyle name="Comma 4 4 8 5 4" xfId="50647"/>
    <cellStyle name="Comma 4 4 8 6" xfId="43579"/>
    <cellStyle name="Comma 4 4 8 7" xfId="46525"/>
    <cellStyle name="Comma 4 4 8 8" xfId="49541"/>
    <cellStyle name="Comma 4 4 9" xfId="7449"/>
    <cellStyle name="Comma 4 5" xfId="4877"/>
    <cellStyle name="Comma 4 5 10" xfId="11306"/>
    <cellStyle name="Comma 4 5 10 2" xfId="18849"/>
    <cellStyle name="Comma 4 5 10 3" xfId="21205"/>
    <cellStyle name="Comma 4 5 10 4" xfId="48165"/>
    <cellStyle name="Comma 4 5 10 5" xfId="51181"/>
    <cellStyle name="Comma 4 5 11" xfId="11793"/>
    <cellStyle name="Comma 4 5 11 2" xfId="19326"/>
    <cellStyle name="Comma 4 5 11 3" xfId="43314"/>
    <cellStyle name="Comma 4 5 11 4" xfId="48642"/>
    <cellStyle name="Comma 4 5 11 5" xfId="51658"/>
    <cellStyle name="Comma 4 5 12" xfId="7887"/>
    <cellStyle name="Comma 4 5 12 2" xfId="18016"/>
    <cellStyle name="Comma 4 5 12 3" xfId="43278"/>
    <cellStyle name="Comma 4 5 12 4" xfId="47017"/>
    <cellStyle name="Comma 4 5 12 5" xfId="50033"/>
    <cellStyle name="Comma 4 5 13" xfId="17550"/>
    <cellStyle name="Comma 4 5 14" xfId="20055"/>
    <cellStyle name="Comma 4 5 15" xfId="44938"/>
    <cellStyle name="Comma 4 5 16" xfId="45846"/>
    <cellStyle name="Comma 4 5 17" xfId="46105"/>
    <cellStyle name="Comma 4 5 18" xfId="49120"/>
    <cellStyle name="Comma 4 5 19" xfId="13783"/>
    <cellStyle name="Comma 4 5 2" xfId="4878"/>
    <cellStyle name="Comma 4 5 2 10" xfId="8498"/>
    <cellStyle name="Comma 4 5 2 10 2" xfId="20818"/>
    <cellStyle name="Comma 4 5 2 10 3" xfId="47224"/>
    <cellStyle name="Comma 4 5 2 10 4" xfId="50240"/>
    <cellStyle name="Comma 4 5 2 11" xfId="20056"/>
    <cellStyle name="Comma 4 5 2 12" xfId="44939"/>
    <cellStyle name="Comma 4 5 2 13" xfId="45847"/>
    <cellStyle name="Comma 4 5 2 14" xfId="46106"/>
    <cellStyle name="Comma 4 5 2 15" xfId="49121"/>
    <cellStyle name="Comma 4 5 2 2" xfId="6142"/>
    <cellStyle name="Comma 4 5 2 2 2" xfId="6462"/>
    <cellStyle name="Comma 4 5 2 2 2 2" xfId="11088"/>
    <cellStyle name="Comma 4 5 2 2 2 2 2" xfId="18638"/>
    <cellStyle name="Comma 4 5 2 2 2 2 3" xfId="42718"/>
    <cellStyle name="Comma 4 5 2 2 2 2 4" xfId="47954"/>
    <cellStyle name="Comma 4 5 2 2 2 2 5" xfId="50970"/>
    <cellStyle name="Comma 4 5 2 2 2 3" xfId="11573"/>
    <cellStyle name="Comma 4 5 2 2 2 3 2" xfId="19115"/>
    <cellStyle name="Comma 4 5 2 2 2 3 3" xfId="42791"/>
    <cellStyle name="Comma 4 5 2 2 2 3 4" xfId="48431"/>
    <cellStyle name="Comma 4 5 2 2 2 3 5" xfId="51447"/>
    <cellStyle name="Comma 4 5 2 2 2 4" xfId="12060"/>
    <cellStyle name="Comma 4 5 2 2 2 4 2" xfId="19592"/>
    <cellStyle name="Comma 4 5 2 2 2 4 3" xfId="43972"/>
    <cellStyle name="Comma 4 5 2 2 2 4 4" xfId="48908"/>
    <cellStyle name="Comma 4 5 2 2 2 4 5" xfId="51924"/>
    <cellStyle name="Comma 4 5 2 2 2 5" xfId="9096"/>
    <cellStyle name="Comma 4 5 2 2 2 5 2" xfId="21335"/>
    <cellStyle name="Comma 4 5 2 2 2 5 3" xfId="47477"/>
    <cellStyle name="Comma 4 5 2 2 2 5 4" xfId="50493"/>
    <cellStyle name="Comma 4 5 2 2 2 6" xfId="44442"/>
    <cellStyle name="Comma 4 5 2 2 2 7" xfId="46371"/>
    <cellStyle name="Comma 4 5 2 2 2 8" xfId="49387"/>
    <cellStyle name="Comma 4 5 2 2 3" xfId="10876"/>
    <cellStyle name="Comma 4 5 2 2 3 2" xfId="18426"/>
    <cellStyle name="Comma 4 5 2 2 3 3" xfId="42686"/>
    <cellStyle name="Comma 4 5 2 2 3 4" xfId="47742"/>
    <cellStyle name="Comma 4 5 2 2 3 5" xfId="50758"/>
    <cellStyle name="Comma 4 5 2 2 4" xfId="11360"/>
    <cellStyle name="Comma 4 5 2 2 4 2" xfId="18903"/>
    <cellStyle name="Comma 4 5 2 2 4 3" xfId="44530"/>
    <cellStyle name="Comma 4 5 2 2 4 4" xfId="48219"/>
    <cellStyle name="Comma 4 5 2 2 4 5" xfId="51235"/>
    <cellStyle name="Comma 4 5 2 2 5" xfId="11847"/>
    <cellStyle name="Comma 4 5 2 2 5 2" xfId="19380"/>
    <cellStyle name="Comma 4 5 2 2 5 3" xfId="42833"/>
    <cellStyle name="Comma 4 5 2 2 5 4" xfId="48696"/>
    <cellStyle name="Comma 4 5 2 2 5 5" xfId="51712"/>
    <cellStyle name="Comma 4 5 2 2 6" xfId="8795"/>
    <cellStyle name="Comma 4 5 2 2 6 2" xfId="43601"/>
    <cellStyle name="Comma 4 5 2 2 6 3" xfId="47265"/>
    <cellStyle name="Comma 4 5 2 2 6 4" xfId="50281"/>
    <cellStyle name="Comma 4 5 2 2 7" xfId="44434"/>
    <cellStyle name="Comma 4 5 2 2 8" xfId="46159"/>
    <cellStyle name="Comma 4 5 2 2 9" xfId="49175"/>
    <cellStyle name="Comma 4 5 2 3" xfId="6222"/>
    <cellStyle name="Comma 4 5 2 3 2" xfId="6542"/>
    <cellStyle name="Comma 4 5 2 3 2 2" xfId="11141"/>
    <cellStyle name="Comma 4 5 2 3 2 2 2" xfId="18691"/>
    <cellStyle name="Comma 4 5 2 3 2 2 3" xfId="20467"/>
    <cellStyle name="Comma 4 5 2 3 2 2 4" xfId="48007"/>
    <cellStyle name="Comma 4 5 2 3 2 2 5" xfId="51023"/>
    <cellStyle name="Comma 4 5 2 3 2 3" xfId="11626"/>
    <cellStyle name="Comma 4 5 2 3 2 3 2" xfId="19168"/>
    <cellStyle name="Comma 4 5 2 3 2 3 3" xfId="43192"/>
    <cellStyle name="Comma 4 5 2 3 2 3 4" xfId="48484"/>
    <cellStyle name="Comma 4 5 2 3 2 3 5" xfId="51500"/>
    <cellStyle name="Comma 4 5 2 3 2 4" xfId="12113"/>
    <cellStyle name="Comma 4 5 2 3 2 4 2" xfId="19645"/>
    <cellStyle name="Comma 4 5 2 3 2 4 3" xfId="44079"/>
    <cellStyle name="Comma 4 5 2 3 2 4 4" xfId="48961"/>
    <cellStyle name="Comma 4 5 2 3 2 4 5" xfId="51977"/>
    <cellStyle name="Comma 4 5 2 3 2 5" xfId="9175"/>
    <cellStyle name="Comma 4 5 2 3 2 5 2" xfId="44488"/>
    <cellStyle name="Comma 4 5 2 3 2 5 3" xfId="47530"/>
    <cellStyle name="Comma 4 5 2 3 2 5 4" xfId="50546"/>
    <cellStyle name="Comma 4 5 2 3 2 6" xfId="43573"/>
    <cellStyle name="Comma 4 5 2 3 2 7" xfId="46424"/>
    <cellStyle name="Comma 4 5 2 3 2 8" xfId="49440"/>
    <cellStyle name="Comma 4 5 2 3 3" xfId="10929"/>
    <cellStyle name="Comma 4 5 2 3 3 2" xfId="18479"/>
    <cellStyle name="Comma 4 5 2 3 3 3" xfId="43522"/>
    <cellStyle name="Comma 4 5 2 3 3 4" xfId="47795"/>
    <cellStyle name="Comma 4 5 2 3 3 5" xfId="50811"/>
    <cellStyle name="Comma 4 5 2 3 4" xfId="11414"/>
    <cellStyle name="Comma 4 5 2 3 4 2" xfId="18956"/>
    <cellStyle name="Comma 4 5 2 3 4 3" xfId="44065"/>
    <cellStyle name="Comma 4 5 2 3 4 4" xfId="48272"/>
    <cellStyle name="Comma 4 5 2 3 4 5" xfId="51288"/>
    <cellStyle name="Comma 4 5 2 3 5" xfId="11901"/>
    <cellStyle name="Comma 4 5 2 3 5 2" xfId="19433"/>
    <cellStyle name="Comma 4 5 2 3 5 3" xfId="44364"/>
    <cellStyle name="Comma 4 5 2 3 5 4" xfId="48749"/>
    <cellStyle name="Comma 4 5 2 3 5 5" xfId="51765"/>
    <cellStyle name="Comma 4 5 2 3 6" xfId="8866"/>
    <cellStyle name="Comma 4 5 2 3 6 2" xfId="21359"/>
    <cellStyle name="Comma 4 5 2 3 6 3" xfId="47318"/>
    <cellStyle name="Comma 4 5 2 3 6 4" xfId="50334"/>
    <cellStyle name="Comma 4 5 2 3 7" xfId="42333"/>
    <cellStyle name="Comma 4 5 2 3 8" xfId="46212"/>
    <cellStyle name="Comma 4 5 2 3 9" xfId="49228"/>
    <cellStyle name="Comma 4 5 2 4" xfId="6302"/>
    <cellStyle name="Comma 4 5 2 4 2" xfId="6622"/>
    <cellStyle name="Comma 4 5 2 4 2 2" xfId="11194"/>
    <cellStyle name="Comma 4 5 2 4 2 2 2" xfId="18744"/>
    <cellStyle name="Comma 4 5 2 4 2 2 3" xfId="42736"/>
    <cellStyle name="Comma 4 5 2 4 2 2 4" xfId="48060"/>
    <cellStyle name="Comma 4 5 2 4 2 2 5" xfId="51076"/>
    <cellStyle name="Comma 4 5 2 4 2 3" xfId="11679"/>
    <cellStyle name="Comma 4 5 2 4 2 3 2" xfId="19221"/>
    <cellStyle name="Comma 4 5 2 4 2 3 3" xfId="43416"/>
    <cellStyle name="Comma 4 5 2 4 2 3 4" xfId="48537"/>
    <cellStyle name="Comma 4 5 2 4 2 3 5" xfId="51553"/>
    <cellStyle name="Comma 4 5 2 4 2 4" xfId="12166"/>
    <cellStyle name="Comma 4 5 2 4 2 4 2" xfId="19698"/>
    <cellStyle name="Comma 4 5 2 4 2 4 3" xfId="44553"/>
    <cellStyle name="Comma 4 5 2 4 2 4 4" xfId="49014"/>
    <cellStyle name="Comma 4 5 2 4 2 4 5" xfId="52030"/>
    <cellStyle name="Comma 4 5 2 4 2 5" xfId="9255"/>
    <cellStyle name="Comma 4 5 2 4 2 5 2" xfId="44630"/>
    <cellStyle name="Comma 4 5 2 4 2 5 3" xfId="47583"/>
    <cellStyle name="Comma 4 5 2 4 2 5 4" xfId="50599"/>
    <cellStyle name="Comma 4 5 2 4 2 6" xfId="20543"/>
    <cellStyle name="Comma 4 5 2 4 2 7" xfId="46477"/>
    <cellStyle name="Comma 4 5 2 4 2 8" xfId="49493"/>
    <cellStyle name="Comma 4 5 2 4 3" xfId="10982"/>
    <cellStyle name="Comma 4 5 2 4 3 2" xfId="18532"/>
    <cellStyle name="Comma 4 5 2 4 3 3" xfId="42701"/>
    <cellStyle name="Comma 4 5 2 4 3 4" xfId="47848"/>
    <cellStyle name="Comma 4 5 2 4 3 5" xfId="50864"/>
    <cellStyle name="Comma 4 5 2 4 4" xfId="11467"/>
    <cellStyle name="Comma 4 5 2 4 4 2" xfId="19009"/>
    <cellStyle name="Comma 4 5 2 4 4 3" xfId="42775"/>
    <cellStyle name="Comma 4 5 2 4 4 4" xfId="48325"/>
    <cellStyle name="Comma 4 5 2 4 4 5" xfId="51341"/>
    <cellStyle name="Comma 4 5 2 4 5" xfId="11954"/>
    <cellStyle name="Comma 4 5 2 4 5 2" xfId="19486"/>
    <cellStyle name="Comma 4 5 2 4 5 3" xfId="44707"/>
    <cellStyle name="Comma 4 5 2 4 5 4" xfId="48802"/>
    <cellStyle name="Comma 4 5 2 4 5 5" xfId="51818"/>
    <cellStyle name="Comma 4 5 2 4 6" xfId="8942"/>
    <cellStyle name="Comma 4 5 2 4 6 2" xfId="44622"/>
    <cellStyle name="Comma 4 5 2 4 6 3" xfId="47371"/>
    <cellStyle name="Comma 4 5 2 4 6 4" xfId="50387"/>
    <cellStyle name="Comma 4 5 2 4 7" xfId="42348"/>
    <cellStyle name="Comma 4 5 2 4 8" xfId="46265"/>
    <cellStyle name="Comma 4 5 2 4 9" xfId="49281"/>
    <cellStyle name="Comma 4 5 2 5" xfId="6382"/>
    <cellStyle name="Comma 4 5 2 5 2" xfId="11035"/>
    <cellStyle name="Comma 4 5 2 5 2 2" xfId="18585"/>
    <cellStyle name="Comma 4 5 2 5 2 3" xfId="44347"/>
    <cellStyle name="Comma 4 5 2 5 2 4" xfId="47901"/>
    <cellStyle name="Comma 4 5 2 5 2 5" xfId="50917"/>
    <cellStyle name="Comma 4 5 2 5 3" xfId="11520"/>
    <cellStyle name="Comma 4 5 2 5 3 2" xfId="19062"/>
    <cellStyle name="Comma 4 5 2 5 3 3" xfId="44410"/>
    <cellStyle name="Comma 4 5 2 5 3 4" xfId="48378"/>
    <cellStyle name="Comma 4 5 2 5 3 5" xfId="51394"/>
    <cellStyle name="Comma 4 5 2 5 4" xfId="12007"/>
    <cellStyle name="Comma 4 5 2 5 4 2" xfId="19539"/>
    <cellStyle name="Comma 4 5 2 5 4 3" xfId="43741"/>
    <cellStyle name="Comma 4 5 2 5 4 4" xfId="48855"/>
    <cellStyle name="Comma 4 5 2 5 4 5" xfId="51871"/>
    <cellStyle name="Comma 4 5 2 5 5" xfId="9021"/>
    <cellStyle name="Comma 4 5 2 5 5 2" xfId="33774"/>
    <cellStyle name="Comma 4 5 2 5 5 3" xfId="47424"/>
    <cellStyle name="Comma 4 5 2 5 5 4" xfId="50440"/>
    <cellStyle name="Comma 4 5 2 5 6" xfId="44737"/>
    <cellStyle name="Comma 4 5 2 5 7" xfId="46318"/>
    <cellStyle name="Comma 4 5 2 5 8" xfId="49334"/>
    <cellStyle name="Comma 4 5 2 6" xfId="6702"/>
    <cellStyle name="Comma 4 5 2 6 2" xfId="11247"/>
    <cellStyle name="Comma 4 5 2 6 2 2" xfId="18797"/>
    <cellStyle name="Comma 4 5 2 6 2 3" xfId="28805"/>
    <cellStyle name="Comma 4 5 2 6 2 4" xfId="48113"/>
    <cellStyle name="Comma 4 5 2 6 2 5" xfId="51129"/>
    <cellStyle name="Comma 4 5 2 6 3" xfId="11732"/>
    <cellStyle name="Comma 4 5 2 6 3 2" xfId="19274"/>
    <cellStyle name="Comma 4 5 2 6 3 3" xfId="42977"/>
    <cellStyle name="Comma 4 5 2 6 3 4" xfId="48590"/>
    <cellStyle name="Comma 4 5 2 6 3 5" xfId="51606"/>
    <cellStyle name="Comma 4 5 2 6 4" xfId="12220"/>
    <cellStyle name="Comma 4 5 2 6 4 2" xfId="19751"/>
    <cellStyle name="Comma 4 5 2 6 4 3" xfId="42891"/>
    <cellStyle name="Comma 4 5 2 6 4 4" xfId="49067"/>
    <cellStyle name="Comma 4 5 2 6 4 5" xfId="52083"/>
    <cellStyle name="Comma 4 5 2 6 5" xfId="9335"/>
    <cellStyle name="Comma 4 5 2 6 5 2" xfId="43108"/>
    <cellStyle name="Comma 4 5 2 6 5 3" xfId="47636"/>
    <cellStyle name="Comma 4 5 2 6 5 4" xfId="50652"/>
    <cellStyle name="Comma 4 5 2 6 6" xfId="42439"/>
    <cellStyle name="Comma 4 5 2 6 7" xfId="46530"/>
    <cellStyle name="Comma 4 5 2 6 8" xfId="49546"/>
    <cellStyle name="Comma 4 5 2 7" xfId="10823"/>
    <cellStyle name="Comma 4 5 2 7 2" xfId="18373"/>
    <cellStyle name="Comma 4 5 2 7 3" xfId="44053"/>
    <cellStyle name="Comma 4 5 2 7 4" xfId="47689"/>
    <cellStyle name="Comma 4 5 2 7 5" xfId="50705"/>
    <cellStyle name="Comma 4 5 2 8" xfId="11307"/>
    <cellStyle name="Comma 4 5 2 8 2" xfId="18850"/>
    <cellStyle name="Comma 4 5 2 8 3" xfId="44698"/>
    <cellStyle name="Comma 4 5 2 8 4" xfId="48166"/>
    <cellStyle name="Comma 4 5 2 8 5" xfId="51182"/>
    <cellStyle name="Comma 4 5 2 9" xfId="11794"/>
    <cellStyle name="Comma 4 5 2 9 2" xfId="19327"/>
    <cellStyle name="Comma 4 5 2 9 3" xfId="44280"/>
    <cellStyle name="Comma 4 5 2 9 4" xfId="48643"/>
    <cellStyle name="Comma 4 5 2 9 5" xfId="51659"/>
    <cellStyle name="Comma 4 5 3" xfId="6141"/>
    <cellStyle name="Comma 4 5 3 2" xfId="6461"/>
    <cellStyle name="Comma 4 5 3 2 2" xfId="11087"/>
    <cellStyle name="Comma 4 5 3 2 2 2" xfId="18637"/>
    <cellStyle name="Comma 4 5 3 2 2 3" xfId="44821"/>
    <cellStyle name="Comma 4 5 3 2 2 4" xfId="47953"/>
    <cellStyle name="Comma 4 5 3 2 2 5" xfId="50969"/>
    <cellStyle name="Comma 4 5 3 2 3" xfId="11572"/>
    <cellStyle name="Comma 4 5 3 2 3 2" xfId="19114"/>
    <cellStyle name="Comma 4 5 3 2 3 3" xfId="44797"/>
    <cellStyle name="Comma 4 5 3 2 3 4" xfId="48430"/>
    <cellStyle name="Comma 4 5 3 2 3 5" xfId="51446"/>
    <cellStyle name="Comma 4 5 3 2 4" xfId="12059"/>
    <cellStyle name="Comma 4 5 3 2 4 2" xfId="19591"/>
    <cellStyle name="Comma 4 5 3 2 4 3" xfId="43288"/>
    <cellStyle name="Comma 4 5 3 2 4 4" xfId="48907"/>
    <cellStyle name="Comma 4 5 3 2 4 5" xfId="51923"/>
    <cellStyle name="Comma 4 5 3 2 5" xfId="9095"/>
    <cellStyle name="Comma 4 5 3 2 5 2" xfId="42638"/>
    <cellStyle name="Comma 4 5 3 2 5 3" xfId="47476"/>
    <cellStyle name="Comma 4 5 3 2 5 4" xfId="50492"/>
    <cellStyle name="Comma 4 5 3 2 6" xfId="42375"/>
    <cellStyle name="Comma 4 5 3 2 7" xfId="46370"/>
    <cellStyle name="Comma 4 5 3 2 8" xfId="49386"/>
    <cellStyle name="Comma 4 5 3 3" xfId="10875"/>
    <cellStyle name="Comma 4 5 3 3 2" xfId="18425"/>
    <cellStyle name="Comma 4 5 3 3 3" xfId="42685"/>
    <cellStyle name="Comma 4 5 3 3 4" xfId="47741"/>
    <cellStyle name="Comma 4 5 3 3 5" xfId="50757"/>
    <cellStyle name="Comma 4 5 3 4" xfId="11359"/>
    <cellStyle name="Comma 4 5 3 4 2" xfId="18902"/>
    <cellStyle name="Comma 4 5 3 4 3" xfId="29453"/>
    <cellStyle name="Comma 4 5 3 4 4" xfId="48218"/>
    <cellStyle name="Comma 4 5 3 4 5" xfId="51234"/>
    <cellStyle name="Comma 4 5 3 5" xfId="11846"/>
    <cellStyle name="Comma 4 5 3 5 2" xfId="19379"/>
    <cellStyle name="Comma 4 5 3 5 3" xfId="44228"/>
    <cellStyle name="Comma 4 5 3 5 4" xfId="48695"/>
    <cellStyle name="Comma 4 5 3 5 5" xfId="51711"/>
    <cellStyle name="Comma 4 5 3 6" xfId="8794"/>
    <cellStyle name="Comma 4 5 3 6 2" xfId="44041"/>
    <cellStyle name="Comma 4 5 3 6 3" xfId="47264"/>
    <cellStyle name="Comma 4 5 3 6 4" xfId="50280"/>
    <cellStyle name="Comma 4 5 3 7" xfId="42316"/>
    <cellStyle name="Comma 4 5 3 8" xfId="46158"/>
    <cellStyle name="Comma 4 5 3 9" xfId="49174"/>
    <cellStyle name="Comma 4 5 4" xfId="6221"/>
    <cellStyle name="Comma 4 5 4 2" xfId="6541"/>
    <cellStyle name="Comma 4 5 4 2 2" xfId="11140"/>
    <cellStyle name="Comma 4 5 4 2 2 2" xfId="18690"/>
    <cellStyle name="Comma 4 5 4 2 2 3" xfId="43468"/>
    <cellStyle name="Comma 4 5 4 2 2 4" xfId="48006"/>
    <cellStyle name="Comma 4 5 4 2 2 5" xfId="51022"/>
    <cellStyle name="Comma 4 5 4 2 3" xfId="11625"/>
    <cellStyle name="Comma 4 5 4 2 3 2" xfId="19167"/>
    <cellStyle name="Comma 4 5 4 2 3 3" xfId="44126"/>
    <cellStyle name="Comma 4 5 4 2 3 4" xfId="48483"/>
    <cellStyle name="Comma 4 5 4 2 3 5" xfId="51499"/>
    <cellStyle name="Comma 4 5 4 2 4" xfId="12112"/>
    <cellStyle name="Comma 4 5 4 2 4 2" xfId="19644"/>
    <cellStyle name="Comma 4 5 4 2 4 3" xfId="43253"/>
    <cellStyle name="Comma 4 5 4 2 4 4" xfId="48960"/>
    <cellStyle name="Comma 4 5 4 2 4 5" xfId="51976"/>
    <cellStyle name="Comma 4 5 4 2 5" xfId="9174"/>
    <cellStyle name="Comma 4 5 4 2 5 2" xfId="20968"/>
    <cellStyle name="Comma 4 5 4 2 5 3" xfId="47529"/>
    <cellStyle name="Comma 4 5 4 2 5 4" xfId="50545"/>
    <cellStyle name="Comma 4 5 4 2 6" xfId="43574"/>
    <cellStyle name="Comma 4 5 4 2 7" xfId="46423"/>
    <cellStyle name="Comma 4 5 4 2 8" xfId="49439"/>
    <cellStyle name="Comma 4 5 4 3" xfId="10928"/>
    <cellStyle name="Comma 4 5 4 3 2" xfId="18478"/>
    <cellStyle name="Comma 4 5 4 3 3" xfId="21250"/>
    <cellStyle name="Comma 4 5 4 3 4" xfId="47794"/>
    <cellStyle name="Comma 4 5 4 3 5" xfId="50810"/>
    <cellStyle name="Comma 4 5 4 4" xfId="11413"/>
    <cellStyle name="Comma 4 5 4 4 2" xfId="18955"/>
    <cellStyle name="Comma 4 5 4 4 3" xfId="43166"/>
    <cellStyle name="Comma 4 5 4 4 4" xfId="48271"/>
    <cellStyle name="Comma 4 5 4 4 5" xfId="51287"/>
    <cellStyle name="Comma 4 5 4 5" xfId="11900"/>
    <cellStyle name="Comma 4 5 4 5 2" xfId="19432"/>
    <cellStyle name="Comma 4 5 4 5 3" xfId="43225"/>
    <cellStyle name="Comma 4 5 4 5 4" xfId="48748"/>
    <cellStyle name="Comma 4 5 4 5 5" xfId="51764"/>
    <cellStyle name="Comma 4 5 4 6" xfId="8865"/>
    <cellStyle name="Comma 4 5 4 6 2" xfId="43376"/>
    <cellStyle name="Comma 4 5 4 6 3" xfId="47317"/>
    <cellStyle name="Comma 4 5 4 6 4" xfId="50333"/>
    <cellStyle name="Comma 4 5 4 7" xfId="42332"/>
    <cellStyle name="Comma 4 5 4 8" xfId="46211"/>
    <cellStyle name="Comma 4 5 4 9" xfId="49227"/>
    <cellStyle name="Comma 4 5 5" xfId="6301"/>
    <cellStyle name="Comma 4 5 5 2" xfId="6621"/>
    <cellStyle name="Comma 4 5 5 2 2" xfId="11193"/>
    <cellStyle name="Comma 4 5 5 2 2 2" xfId="18743"/>
    <cellStyle name="Comma 4 5 5 2 2 3" xfId="42735"/>
    <cellStyle name="Comma 4 5 5 2 2 4" xfId="48059"/>
    <cellStyle name="Comma 4 5 5 2 2 5" xfId="51075"/>
    <cellStyle name="Comma 4 5 5 2 3" xfId="11678"/>
    <cellStyle name="Comma 4 5 5 2 3 2" xfId="19220"/>
    <cellStyle name="Comma 4 5 5 2 3 3" xfId="42807"/>
    <cellStyle name="Comma 4 5 5 2 3 4" xfId="48536"/>
    <cellStyle name="Comma 4 5 5 2 3 5" xfId="51552"/>
    <cellStyle name="Comma 4 5 5 2 4" xfId="12165"/>
    <cellStyle name="Comma 4 5 5 2 4 2" xfId="19697"/>
    <cellStyle name="Comma 4 5 5 2 4 3" xfId="33726"/>
    <cellStyle name="Comma 4 5 5 2 4 4" xfId="49013"/>
    <cellStyle name="Comma 4 5 5 2 4 5" xfId="52029"/>
    <cellStyle name="Comma 4 5 5 2 5" xfId="9254"/>
    <cellStyle name="Comma 4 5 5 2 5 2" xfId="43101"/>
    <cellStyle name="Comma 4 5 5 2 5 3" xfId="47582"/>
    <cellStyle name="Comma 4 5 5 2 5 4" xfId="50598"/>
    <cellStyle name="Comma 4 5 5 2 6" xfId="42421"/>
    <cellStyle name="Comma 4 5 5 2 7" xfId="46476"/>
    <cellStyle name="Comma 4 5 5 2 8" xfId="49492"/>
    <cellStyle name="Comma 4 5 5 3" xfId="10981"/>
    <cellStyle name="Comma 4 5 5 3 2" xfId="18531"/>
    <cellStyle name="Comma 4 5 5 3 3" xfId="43616"/>
    <cellStyle name="Comma 4 5 5 3 4" xfId="47847"/>
    <cellStyle name="Comma 4 5 5 3 5" xfId="50863"/>
    <cellStyle name="Comma 4 5 5 4" xfId="11466"/>
    <cellStyle name="Comma 4 5 5 4 2" xfId="19008"/>
    <cellStyle name="Comma 4 5 5 4 3" xfId="43625"/>
    <cellStyle name="Comma 4 5 5 4 4" xfId="48324"/>
    <cellStyle name="Comma 4 5 5 4 5" xfId="51340"/>
    <cellStyle name="Comma 4 5 5 5" xfId="11953"/>
    <cellStyle name="Comma 4 5 5 5 2" xfId="19485"/>
    <cellStyle name="Comma 4 5 5 5 3" xfId="21176"/>
    <cellStyle name="Comma 4 5 5 5 4" xfId="48801"/>
    <cellStyle name="Comma 4 5 5 5 5" xfId="51817"/>
    <cellStyle name="Comma 4 5 5 6" xfId="8941"/>
    <cellStyle name="Comma 4 5 5 6 2" xfId="43063"/>
    <cellStyle name="Comma 4 5 5 6 3" xfId="47370"/>
    <cellStyle name="Comma 4 5 5 6 4" xfId="50386"/>
    <cellStyle name="Comma 4 5 5 7" xfId="44439"/>
    <cellStyle name="Comma 4 5 5 8" xfId="46264"/>
    <cellStyle name="Comma 4 5 5 9" xfId="49280"/>
    <cellStyle name="Comma 4 5 6" xfId="6381"/>
    <cellStyle name="Comma 4 5 6 2" xfId="11034"/>
    <cellStyle name="Comma 4 5 6 2 2" xfId="18584"/>
    <cellStyle name="Comma 4 5 6 2 3" xfId="43140"/>
    <cellStyle name="Comma 4 5 6 2 4" xfId="47900"/>
    <cellStyle name="Comma 4 5 6 2 5" xfId="50916"/>
    <cellStyle name="Comma 4 5 6 3" xfId="11519"/>
    <cellStyle name="Comma 4 5 6 3 2" xfId="19061"/>
    <cellStyle name="Comma 4 5 6 3 3" xfId="44257"/>
    <cellStyle name="Comma 4 5 6 3 4" xfId="48377"/>
    <cellStyle name="Comma 4 5 6 3 5" xfId="51393"/>
    <cellStyle name="Comma 4 5 6 4" xfId="12006"/>
    <cellStyle name="Comma 4 5 6 4 2" xfId="19538"/>
    <cellStyle name="Comma 4 5 6 4 3" xfId="42984"/>
    <cellStyle name="Comma 4 5 6 4 4" xfId="48854"/>
    <cellStyle name="Comma 4 5 6 4 5" xfId="51870"/>
    <cellStyle name="Comma 4 5 6 5" xfId="9020"/>
    <cellStyle name="Comma 4 5 6 5 2" xfId="20494"/>
    <cellStyle name="Comma 4 5 6 5 3" xfId="47423"/>
    <cellStyle name="Comma 4 5 6 5 4" xfId="50439"/>
    <cellStyle name="Comma 4 5 6 6" xfId="42360"/>
    <cellStyle name="Comma 4 5 6 7" xfId="46317"/>
    <cellStyle name="Comma 4 5 6 8" xfId="49333"/>
    <cellStyle name="Comma 4 5 7" xfId="6701"/>
    <cellStyle name="Comma 4 5 7 2" xfId="11246"/>
    <cellStyle name="Comma 4 5 7 2 2" xfId="18796"/>
    <cellStyle name="Comma 4 5 7 2 3" xfId="44406"/>
    <cellStyle name="Comma 4 5 7 2 4" xfId="48112"/>
    <cellStyle name="Comma 4 5 7 2 5" xfId="51128"/>
    <cellStyle name="Comma 4 5 7 3" xfId="11731"/>
    <cellStyle name="Comma 4 5 7 3 2" xfId="19273"/>
    <cellStyle name="Comma 4 5 7 3 3" xfId="43502"/>
    <cellStyle name="Comma 4 5 7 3 4" xfId="48589"/>
    <cellStyle name="Comma 4 5 7 3 5" xfId="51605"/>
    <cellStyle name="Comma 4 5 7 4" xfId="12219"/>
    <cellStyle name="Comma 4 5 7 4 2" xfId="19750"/>
    <cellStyle name="Comma 4 5 7 4 3" xfId="44295"/>
    <cellStyle name="Comma 4 5 7 4 4" xfId="49066"/>
    <cellStyle name="Comma 4 5 7 4 5" xfId="52082"/>
    <cellStyle name="Comma 4 5 7 5" xfId="9334"/>
    <cellStyle name="Comma 4 5 7 5 2" xfId="44686"/>
    <cellStyle name="Comma 4 5 7 5 3" xfId="47635"/>
    <cellStyle name="Comma 4 5 7 5 4" xfId="50651"/>
    <cellStyle name="Comma 4 5 7 6" xfId="43876"/>
    <cellStyle name="Comma 4 5 7 7" xfId="46529"/>
    <cellStyle name="Comma 4 5 7 8" xfId="49545"/>
    <cellStyle name="Comma 4 5 8" xfId="9679"/>
    <cellStyle name="Comma 4 5 9" xfId="10822"/>
    <cellStyle name="Comma 4 5 9 2" xfId="18372"/>
    <cellStyle name="Comma 4 5 9 3" xfId="43114"/>
    <cellStyle name="Comma 4 5 9 4" xfId="47688"/>
    <cellStyle name="Comma 4 5 9 5" xfId="50704"/>
    <cellStyle name="Comma 4 6" xfId="4879"/>
    <cellStyle name="Comma 4 6 10" xfId="8003"/>
    <cellStyle name="Comma 4 6 10 2" xfId="44037"/>
    <cellStyle name="Comma 4 6 10 3" xfId="47032"/>
    <cellStyle name="Comma 4 6 10 4" xfId="50048"/>
    <cellStyle name="Comma 4 6 11" xfId="20057"/>
    <cellStyle name="Comma 4 6 12" xfId="44940"/>
    <cellStyle name="Comma 4 6 13" xfId="45848"/>
    <cellStyle name="Comma 4 6 14" xfId="46107"/>
    <cellStyle name="Comma 4 6 15" xfId="49122"/>
    <cellStyle name="Comma 4 6 2" xfId="6143"/>
    <cellStyle name="Comma 4 6 2 2" xfId="6463"/>
    <cellStyle name="Comma 4 6 2 2 2" xfId="11089"/>
    <cellStyle name="Comma 4 6 2 2 2 2" xfId="18639"/>
    <cellStyle name="Comma 4 6 2 2 2 3" xfId="21224"/>
    <cellStyle name="Comma 4 6 2 2 2 4" xfId="47955"/>
    <cellStyle name="Comma 4 6 2 2 2 5" xfId="50971"/>
    <cellStyle name="Comma 4 6 2 2 3" xfId="11574"/>
    <cellStyle name="Comma 4 6 2 2 3 2" xfId="19116"/>
    <cellStyle name="Comma 4 6 2 2 3 3" xfId="21188"/>
    <cellStyle name="Comma 4 6 2 2 3 4" xfId="48432"/>
    <cellStyle name="Comma 4 6 2 2 3 5" xfId="51448"/>
    <cellStyle name="Comma 4 6 2 2 4" xfId="12061"/>
    <cellStyle name="Comma 4 6 2 2 4 2" xfId="19593"/>
    <cellStyle name="Comma 4 6 2 2 4 3" xfId="42987"/>
    <cellStyle name="Comma 4 6 2 2 4 4" xfId="48909"/>
    <cellStyle name="Comma 4 6 2 2 4 5" xfId="51925"/>
    <cellStyle name="Comma 4 6 2 2 5" xfId="9097"/>
    <cellStyle name="Comma 4 6 2 2 5 2" xfId="44392"/>
    <cellStyle name="Comma 4 6 2 2 5 3" xfId="47478"/>
    <cellStyle name="Comma 4 6 2 2 5 4" xfId="50494"/>
    <cellStyle name="Comma 4 6 2 2 6" xfId="20551"/>
    <cellStyle name="Comma 4 6 2 2 7" xfId="46372"/>
    <cellStyle name="Comma 4 6 2 2 8" xfId="49388"/>
    <cellStyle name="Comma 4 6 2 3" xfId="10877"/>
    <cellStyle name="Comma 4 6 2 3 2" xfId="18427"/>
    <cellStyle name="Comma 4 6 2 3 3" xfId="42687"/>
    <cellStyle name="Comma 4 6 2 3 4" xfId="47743"/>
    <cellStyle name="Comma 4 6 2 3 5" xfId="50759"/>
    <cellStyle name="Comma 4 6 2 4" xfId="11361"/>
    <cellStyle name="Comma 4 6 2 4 2" xfId="18904"/>
    <cellStyle name="Comma 4 6 2 4 3" xfId="20142"/>
    <cellStyle name="Comma 4 6 2 4 4" xfId="48220"/>
    <cellStyle name="Comma 4 6 2 4 5" xfId="51236"/>
    <cellStyle name="Comma 4 6 2 5" xfId="11848"/>
    <cellStyle name="Comma 4 6 2 5 2" xfId="19381"/>
    <cellStyle name="Comma 4 6 2 5 3" xfId="43725"/>
    <cellStyle name="Comma 4 6 2 5 4" xfId="48697"/>
    <cellStyle name="Comma 4 6 2 5 5" xfId="51713"/>
    <cellStyle name="Comma 4 6 2 6" xfId="8796"/>
    <cellStyle name="Comma 4 6 2 6 2" xfId="42598"/>
    <cellStyle name="Comma 4 6 2 6 3" xfId="47266"/>
    <cellStyle name="Comma 4 6 2 6 4" xfId="50282"/>
    <cellStyle name="Comma 4 6 2 7" xfId="42317"/>
    <cellStyle name="Comma 4 6 2 8" xfId="46160"/>
    <cellStyle name="Comma 4 6 2 9" xfId="49176"/>
    <cellStyle name="Comma 4 6 3" xfId="6223"/>
    <cellStyle name="Comma 4 6 3 2" xfId="6543"/>
    <cellStyle name="Comma 4 6 3 2 2" xfId="11142"/>
    <cellStyle name="Comma 4 6 3 2 2 2" xfId="18692"/>
    <cellStyle name="Comma 4 6 3 2 2 3" xfId="42727"/>
    <cellStyle name="Comma 4 6 3 2 2 4" xfId="48008"/>
    <cellStyle name="Comma 4 6 3 2 2 5" xfId="51024"/>
    <cellStyle name="Comma 4 6 3 2 3" xfId="11627"/>
    <cellStyle name="Comma 4 6 3 2 3 2" xfId="19169"/>
    <cellStyle name="Comma 4 6 3 2 3 3" xfId="20938"/>
    <cellStyle name="Comma 4 6 3 2 3 4" xfId="48485"/>
    <cellStyle name="Comma 4 6 3 2 3 5" xfId="51501"/>
    <cellStyle name="Comma 4 6 3 2 4" xfId="12114"/>
    <cellStyle name="Comma 4 6 3 2 4 2" xfId="19646"/>
    <cellStyle name="Comma 4 6 3 2 4 3" xfId="43639"/>
    <cellStyle name="Comma 4 6 3 2 4 4" xfId="48962"/>
    <cellStyle name="Comma 4 6 3 2 4 5" xfId="51978"/>
    <cellStyle name="Comma 4 6 3 2 5" xfId="9176"/>
    <cellStyle name="Comma 4 6 3 2 5 2" xfId="28708"/>
    <cellStyle name="Comma 4 6 3 2 5 3" xfId="47531"/>
    <cellStyle name="Comma 4 6 3 2 5 4" xfId="50547"/>
    <cellStyle name="Comma 4 6 3 2 6" xfId="42403"/>
    <cellStyle name="Comma 4 6 3 2 7" xfId="46425"/>
    <cellStyle name="Comma 4 6 3 2 8" xfId="49441"/>
    <cellStyle name="Comma 4 6 3 3" xfId="10930"/>
    <cellStyle name="Comma 4 6 3 3 2" xfId="18480"/>
    <cellStyle name="Comma 4 6 3 3 3" xfId="43128"/>
    <cellStyle name="Comma 4 6 3 3 4" xfId="47796"/>
    <cellStyle name="Comma 4 6 3 3 5" xfId="50812"/>
    <cellStyle name="Comma 4 6 3 4" xfId="11415"/>
    <cellStyle name="Comma 4 6 3 4 2" xfId="18957"/>
    <cellStyle name="Comma 4 6 3 4 3" xfId="43367"/>
    <cellStyle name="Comma 4 6 3 4 4" xfId="48273"/>
    <cellStyle name="Comma 4 6 3 4 5" xfId="51289"/>
    <cellStyle name="Comma 4 6 3 5" xfId="11902"/>
    <cellStyle name="Comma 4 6 3 5 2" xfId="19434"/>
    <cellStyle name="Comma 4 6 3 5 3" xfId="43929"/>
    <cellStyle name="Comma 4 6 3 5 4" xfId="48750"/>
    <cellStyle name="Comma 4 6 3 5 5" xfId="51766"/>
    <cellStyle name="Comma 4 6 3 6" xfId="8867"/>
    <cellStyle name="Comma 4 6 3 6 2" xfId="43977"/>
    <cellStyle name="Comma 4 6 3 6 3" xfId="47319"/>
    <cellStyle name="Comma 4 6 3 6 4" xfId="50335"/>
    <cellStyle name="Comma 4 6 3 7" xfId="42334"/>
    <cellStyle name="Comma 4 6 3 8" xfId="46213"/>
    <cellStyle name="Comma 4 6 3 9" xfId="49229"/>
    <cellStyle name="Comma 4 6 4" xfId="6303"/>
    <cellStyle name="Comma 4 6 4 2" xfId="6623"/>
    <cellStyle name="Comma 4 6 4 2 2" xfId="11195"/>
    <cellStyle name="Comma 4 6 4 2 2 2" xfId="18745"/>
    <cellStyle name="Comma 4 6 4 2 2 3" xfId="42737"/>
    <cellStyle name="Comma 4 6 4 2 2 4" xfId="48061"/>
    <cellStyle name="Comma 4 6 4 2 2 5" xfId="51077"/>
    <cellStyle name="Comma 4 6 4 2 3" xfId="11680"/>
    <cellStyle name="Comma 4 6 4 2 3 2" xfId="19222"/>
    <cellStyle name="Comma 4 6 4 2 3 3" xfId="44127"/>
    <cellStyle name="Comma 4 6 4 2 3 4" xfId="48538"/>
    <cellStyle name="Comma 4 6 4 2 3 5" xfId="51554"/>
    <cellStyle name="Comma 4 6 4 2 4" xfId="12167"/>
    <cellStyle name="Comma 4 6 4 2 4 2" xfId="19699"/>
    <cellStyle name="Comma 4 6 4 2 4 3" xfId="42988"/>
    <cellStyle name="Comma 4 6 4 2 4 4" xfId="49015"/>
    <cellStyle name="Comma 4 6 4 2 4 5" xfId="52031"/>
    <cellStyle name="Comma 4 6 4 2 5" xfId="9256"/>
    <cellStyle name="Comma 4 6 4 2 5 2" xfId="44779"/>
    <cellStyle name="Comma 4 6 4 2 5 3" xfId="47584"/>
    <cellStyle name="Comma 4 6 4 2 5 4" xfId="50600"/>
    <cellStyle name="Comma 4 6 4 2 6" xfId="42422"/>
    <cellStyle name="Comma 4 6 4 2 7" xfId="46478"/>
    <cellStyle name="Comma 4 6 4 2 8" xfId="49494"/>
    <cellStyle name="Comma 4 6 4 3" xfId="10983"/>
    <cellStyle name="Comma 4 6 4 3 2" xfId="18533"/>
    <cellStyle name="Comma 4 6 4 3 3" xfId="21245"/>
    <cellStyle name="Comma 4 6 4 3 4" xfId="47849"/>
    <cellStyle name="Comma 4 6 4 3 5" xfId="50865"/>
    <cellStyle name="Comma 4 6 4 4" xfId="11468"/>
    <cellStyle name="Comma 4 6 4 4 2" xfId="19010"/>
    <cellStyle name="Comma 4 6 4 4 3" xfId="42776"/>
    <cellStyle name="Comma 4 6 4 4 4" xfId="48326"/>
    <cellStyle name="Comma 4 6 4 4 5" xfId="51342"/>
    <cellStyle name="Comma 4 6 4 5" xfId="11955"/>
    <cellStyle name="Comma 4 6 4 5 2" xfId="19487"/>
    <cellStyle name="Comma 4 6 4 5 3" xfId="43233"/>
    <cellStyle name="Comma 4 6 4 5 4" xfId="48803"/>
    <cellStyle name="Comma 4 6 4 5 5" xfId="51819"/>
    <cellStyle name="Comma 4 6 4 6" xfId="8943"/>
    <cellStyle name="Comma 4 6 4 6 2" xfId="44202"/>
    <cellStyle name="Comma 4 6 4 6 3" xfId="47372"/>
    <cellStyle name="Comma 4 6 4 6 4" xfId="50388"/>
    <cellStyle name="Comma 4 6 4 7" xfId="20559"/>
    <cellStyle name="Comma 4 6 4 8" xfId="46266"/>
    <cellStyle name="Comma 4 6 4 9" xfId="49282"/>
    <cellStyle name="Comma 4 6 5" xfId="6383"/>
    <cellStyle name="Comma 4 6 5 2" xfId="11036"/>
    <cellStyle name="Comma 4 6 5 2 2" xfId="18586"/>
    <cellStyle name="Comma 4 6 5 2 3" xfId="43912"/>
    <cellStyle name="Comma 4 6 5 2 4" xfId="47902"/>
    <cellStyle name="Comma 4 6 5 2 5" xfId="50918"/>
    <cellStyle name="Comma 4 6 5 3" xfId="11521"/>
    <cellStyle name="Comma 4 6 5 3 2" xfId="19063"/>
    <cellStyle name="Comma 4 6 5 3 3" xfId="43178"/>
    <cellStyle name="Comma 4 6 5 3 4" xfId="48379"/>
    <cellStyle name="Comma 4 6 5 3 5" xfId="51395"/>
    <cellStyle name="Comma 4 6 5 4" xfId="12008"/>
    <cellStyle name="Comma 4 6 5 4 2" xfId="19540"/>
    <cellStyle name="Comma 4 6 5 4 3" xfId="43855"/>
    <cellStyle name="Comma 4 6 5 4 4" xfId="48856"/>
    <cellStyle name="Comma 4 6 5 4 5" xfId="51872"/>
    <cellStyle name="Comma 4 6 5 5" xfId="9022"/>
    <cellStyle name="Comma 4 6 5 5 2" xfId="20812"/>
    <cellStyle name="Comma 4 6 5 5 3" xfId="47425"/>
    <cellStyle name="Comma 4 6 5 5 4" xfId="50441"/>
    <cellStyle name="Comma 4 6 5 6" xfId="43989"/>
    <cellStyle name="Comma 4 6 5 7" xfId="46319"/>
    <cellStyle name="Comma 4 6 5 8" xfId="49335"/>
    <cellStyle name="Comma 4 6 6" xfId="6703"/>
    <cellStyle name="Comma 4 6 6 2" xfId="11248"/>
    <cellStyle name="Comma 4 6 6 2 2" xfId="18798"/>
    <cellStyle name="Comma 4 6 6 2 3" xfId="43470"/>
    <cellStyle name="Comma 4 6 6 2 4" xfId="48114"/>
    <cellStyle name="Comma 4 6 6 2 5" xfId="51130"/>
    <cellStyle name="Comma 4 6 6 3" xfId="11733"/>
    <cellStyle name="Comma 4 6 6 3 2" xfId="19275"/>
    <cellStyle name="Comma 4 6 6 3 3" xfId="44609"/>
    <cellStyle name="Comma 4 6 6 3 4" xfId="48591"/>
    <cellStyle name="Comma 4 6 6 3 5" xfId="51607"/>
    <cellStyle name="Comma 4 6 6 4" xfId="12221"/>
    <cellStyle name="Comma 4 6 6 4 2" xfId="19752"/>
    <cellStyle name="Comma 4 6 6 4 3" xfId="44309"/>
    <cellStyle name="Comma 4 6 6 4 4" xfId="49068"/>
    <cellStyle name="Comma 4 6 6 4 5" xfId="52084"/>
    <cellStyle name="Comma 4 6 6 5" xfId="9336"/>
    <cellStyle name="Comma 4 6 6 5 2" xfId="20967"/>
    <cellStyle name="Comma 4 6 6 5 3" xfId="47637"/>
    <cellStyle name="Comma 4 6 6 5 4" xfId="50653"/>
    <cellStyle name="Comma 4 6 6 6" xfId="44451"/>
    <cellStyle name="Comma 4 6 6 7" xfId="46531"/>
    <cellStyle name="Comma 4 6 6 8" xfId="49547"/>
    <cellStyle name="Comma 4 6 7" xfId="10824"/>
    <cellStyle name="Comma 4 6 7 2" xfId="18374"/>
    <cellStyle name="Comma 4 6 7 3" xfId="43613"/>
    <cellStyle name="Comma 4 6 7 4" xfId="47690"/>
    <cellStyle name="Comma 4 6 7 5" xfId="50706"/>
    <cellStyle name="Comma 4 6 8" xfId="11308"/>
    <cellStyle name="Comma 4 6 8 2" xfId="18851"/>
    <cellStyle name="Comma 4 6 8 3" xfId="28795"/>
    <cellStyle name="Comma 4 6 8 4" xfId="48167"/>
    <cellStyle name="Comma 4 6 8 5" xfId="51183"/>
    <cellStyle name="Comma 4 6 9" xfId="11795"/>
    <cellStyle name="Comma 4 6 9 2" xfId="19328"/>
    <cellStyle name="Comma 4 6 9 3" xfId="43211"/>
    <cellStyle name="Comma 4 6 9 4" xfId="48644"/>
    <cellStyle name="Comma 4 6 9 5" xfId="51660"/>
    <cellStyle name="Comma 4 7" xfId="7494"/>
    <cellStyle name="Comma 4 7 2" xfId="17996"/>
    <cellStyle name="Comma 4 7 3" xfId="20058"/>
    <cellStyle name="Comma 4 7 4" xfId="43598"/>
    <cellStyle name="Comma 4 7 5" xfId="44941"/>
    <cellStyle name="Comma 4 7 6" xfId="45849"/>
    <cellStyle name="Comma 4 7 7" xfId="46991"/>
    <cellStyle name="Comma 4 7 8" xfId="50007"/>
    <cellStyle name="Comma 4 8" xfId="15793"/>
    <cellStyle name="Comma 4 8 2" xfId="20059"/>
    <cellStyle name="Comma 4 8 3" xfId="44942"/>
    <cellStyle name="Comma 4 8 4" xfId="45850"/>
    <cellStyle name="Comma 4 9" xfId="20060"/>
    <cellStyle name="Comma 5" xfId="2082"/>
    <cellStyle name="Comma 5 10" xfId="44943"/>
    <cellStyle name="Comma 5 11" xfId="45851"/>
    <cellStyle name="Comma 5 2" xfId="2076"/>
    <cellStyle name="Comma 5 2 10" xfId="11756"/>
    <cellStyle name="Comma 5 2 10 2" xfId="19294"/>
    <cellStyle name="Comma 5 2 10 3" xfId="37005"/>
    <cellStyle name="Comma 5 2 10 4" xfId="43724"/>
    <cellStyle name="Comma 5 2 10 5" xfId="48610"/>
    <cellStyle name="Comma 5 2 10 6" xfId="51626"/>
    <cellStyle name="Comma 5 2 11" xfId="7890"/>
    <cellStyle name="Comma 5 2 11 2" xfId="18018"/>
    <cellStyle name="Comma 5 2 11 3" xfId="43432"/>
    <cellStyle name="Comma 5 2 11 4" xfId="47020"/>
    <cellStyle name="Comma 5 2 11 5" xfId="50036"/>
    <cellStyle name="Comma 5 2 12" xfId="15799"/>
    <cellStyle name="Comma 5 2 13" xfId="20062"/>
    <cellStyle name="Comma 5 2 14" xfId="46073"/>
    <cellStyle name="Comma 5 2 15" xfId="49088"/>
    <cellStyle name="Comma 5 2 2" xfId="4880"/>
    <cellStyle name="Comma 5 2 2 10" xfId="7798"/>
    <cellStyle name="Comma 5 2 2 10 2" xfId="44245"/>
    <cellStyle name="Comma 5 2 2 10 3" xfId="47006"/>
    <cellStyle name="Comma 5 2 2 10 4" xfId="50022"/>
    <cellStyle name="Comma 5 2 2 11" xfId="20063"/>
    <cellStyle name="Comma 5 2 2 12" xfId="46108"/>
    <cellStyle name="Comma 5 2 2 13" xfId="49123"/>
    <cellStyle name="Comma 5 2 2 2" xfId="6144"/>
    <cellStyle name="Comma 5 2 2 2 10" xfId="46161"/>
    <cellStyle name="Comma 5 2 2 2 11" xfId="49177"/>
    <cellStyle name="Comma 5 2 2 2 2" xfId="6464"/>
    <cellStyle name="Comma 5 2 2 2 2 2" xfId="11090"/>
    <cellStyle name="Comma 5 2 2 2 2 2 2" xfId="18640"/>
    <cellStyle name="Comma 5 2 2 2 2 2 3" xfId="43526"/>
    <cellStyle name="Comma 5 2 2 2 2 2 4" xfId="47956"/>
    <cellStyle name="Comma 5 2 2 2 2 2 5" xfId="50972"/>
    <cellStyle name="Comma 5 2 2 2 2 3" xfId="11575"/>
    <cellStyle name="Comma 5 2 2 2 2 3 2" xfId="19117"/>
    <cellStyle name="Comma 5 2 2 2 2 3 3" xfId="44125"/>
    <cellStyle name="Comma 5 2 2 2 2 3 4" xfId="48433"/>
    <cellStyle name="Comma 5 2 2 2 2 3 5" xfId="51449"/>
    <cellStyle name="Comma 5 2 2 2 2 4" xfId="12062"/>
    <cellStyle name="Comma 5 2 2 2 2 4 2" xfId="19594"/>
    <cellStyle name="Comma 5 2 2 2 2 4 3" xfId="44027"/>
    <cellStyle name="Comma 5 2 2 2 2 4 4" xfId="48910"/>
    <cellStyle name="Comma 5 2 2 2 2 4 5" xfId="51926"/>
    <cellStyle name="Comma 5 2 2 2 2 5" xfId="9098"/>
    <cellStyle name="Comma 5 2 2 2 2 5 2" xfId="43080"/>
    <cellStyle name="Comma 5 2 2 2 2 5 3" xfId="47479"/>
    <cellStyle name="Comma 5 2 2 2 2 5 4" xfId="50495"/>
    <cellStyle name="Comma 5 2 2 2 2 6" xfId="42376"/>
    <cellStyle name="Comma 5 2 2 2 2 7" xfId="46373"/>
    <cellStyle name="Comma 5 2 2 2 2 8" xfId="49389"/>
    <cellStyle name="Comma 5 2 2 2 3" xfId="10878"/>
    <cellStyle name="Comma 5 2 2 2 3 2" xfId="18428"/>
    <cellStyle name="Comma 5 2 2 2 3 3" xfId="21257"/>
    <cellStyle name="Comma 5 2 2 2 3 4" xfId="47744"/>
    <cellStyle name="Comma 5 2 2 2 3 5" xfId="50760"/>
    <cellStyle name="Comma 5 2 2 2 4" xfId="11362"/>
    <cellStyle name="Comma 5 2 2 2 4 2" xfId="18905"/>
    <cellStyle name="Comma 5 2 2 2 4 3" xfId="42757"/>
    <cellStyle name="Comma 5 2 2 2 4 4" xfId="48221"/>
    <cellStyle name="Comma 5 2 2 2 4 5" xfId="51237"/>
    <cellStyle name="Comma 5 2 2 2 5" xfId="11849"/>
    <cellStyle name="Comma 5 2 2 2 5 2" xfId="19382"/>
    <cellStyle name="Comma 5 2 2 2 5 3" xfId="20720"/>
    <cellStyle name="Comma 5 2 2 2 5 4" xfId="48698"/>
    <cellStyle name="Comma 5 2 2 2 5 5" xfId="51714"/>
    <cellStyle name="Comma 5 2 2 2 6" xfId="8797"/>
    <cellStyle name="Comma 5 2 2 2 6 2" xfId="21368"/>
    <cellStyle name="Comma 5 2 2 2 6 3" xfId="47267"/>
    <cellStyle name="Comma 5 2 2 2 6 4" xfId="50283"/>
    <cellStyle name="Comma 5 2 2 2 7" xfId="20064"/>
    <cellStyle name="Comma 5 2 2 2 8" xfId="44944"/>
    <cellStyle name="Comma 5 2 2 2 9" xfId="45852"/>
    <cellStyle name="Comma 5 2 2 3" xfId="6224"/>
    <cellStyle name="Comma 5 2 2 3 10" xfId="49230"/>
    <cellStyle name="Comma 5 2 2 3 2" xfId="6544"/>
    <cellStyle name="Comma 5 2 2 3 2 2" xfId="11143"/>
    <cellStyle name="Comma 5 2 2 3 2 2 2" xfId="18693"/>
    <cellStyle name="Comma 5 2 2 3 2 2 3" xfId="21219"/>
    <cellStyle name="Comma 5 2 2 3 2 2 4" xfId="48009"/>
    <cellStyle name="Comma 5 2 2 3 2 2 5" xfId="51025"/>
    <cellStyle name="Comma 5 2 2 3 2 3" xfId="11628"/>
    <cellStyle name="Comma 5 2 2 3 2 3 2" xfId="19170"/>
    <cellStyle name="Comma 5 2 2 3 2 3 3" xfId="44505"/>
    <cellStyle name="Comma 5 2 2 3 2 3 4" xfId="48486"/>
    <cellStyle name="Comma 5 2 2 3 2 3 5" xfId="51502"/>
    <cellStyle name="Comma 5 2 2 3 2 4" xfId="12115"/>
    <cellStyle name="Comma 5 2 2 3 2 4 2" xfId="19647"/>
    <cellStyle name="Comma 5 2 2 3 2 4 3" xfId="42875"/>
    <cellStyle name="Comma 5 2 2 3 2 4 4" xfId="48963"/>
    <cellStyle name="Comma 5 2 2 3 2 4 5" xfId="51979"/>
    <cellStyle name="Comma 5 2 2 3 2 5" xfId="9177"/>
    <cellStyle name="Comma 5 2 2 3 2 5 2" xfId="44109"/>
    <cellStyle name="Comma 5 2 2 3 2 5 3" xfId="47532"/>
    <cellStyle name="Comma 5 2 2 3 2 5 4" xfId="50548"/>
    <cellStyle name="Comma 5 2 2 3 2 6" xfId="34355"/>
    <cellStyle name="Comma 5 2 2 3 2 7" xfId="44167"/>
    <cellStyle name="Comma 5 2 2 3 2 8" xfId="46426"/>
    <cellStyle name="Comma 5 2 2 3 2 9" xfId="49442"/>
    <cellStyle name="Comma 5 2 2 3 3" xfId="10931"/>
    <cellStyle name="Comma 5 2 2 3 3 2" xfId="18481"/>
    <cellStyle name="Comma 5 2 2 3 3 3" xfId="39657"/>
    <cellStyle name="Comma 5 2 2 3 3 4" xfId="44633"/>
    <cellStyle name="Comma 5 2 2 3 3 5" xfId="47797"/>
    <cellStyle name="Comma 5 2 2 3 3 6" xfId="50813"/>
    <cellStyle name="Comma 5 2 2 3 4" xfId="11416"/>
    <cellStyle name="Comma 5 2 2 3 4 2" xfId="18958"/>
    <cellStyle name="Comma 5 2 2 3 4 3" xfId="42766"/>
    <cellStyle name="Comma 5 2 2 3 4 4" xfId="48274"/>
    <cellStyle name="Comma 5 2 2 3 4 5" xfId="51290"/>
    <cellStyle name="Comma 5 2 2 3 5" xfId="11903"/>
    <cellStyle name="Comma 5 2 2 3 5 2" xfId="19435"/>
    <cellStyle name="Comma 5 2 2 3 5 3" xfId="21566"/>
    <cellStyle name="Comma 5 2 2 3 5 4" xfId="48751"/>
    <cellStyle name="Comma 5 2 2 3 5 5" xfId="51767"/>
    <cellStyle name="Comma 5 2 2 3 6" xfId="8868"/>
    <cellStyle name="Comma 5 2 2 3 6 2" xfId="28822"/>
    <cellStyle name="Comma 5 2 2 3 6 3" xfId="47320"/>
    <cellStyle name="Comma 5 2 2 3 6 4" xfId="50336"/>
    <cellStyle name="Comma 5 2 2 3 7" xfId="28981"/>
    <cellStyle name="Comma 5 2 2 3 8" xfId="44158"/>
    <cellStyle name="Comma 5 2 2 3 9" xfId="46214"/>
    <cellStyle name="Comma 5 2 2 4" xfId="6304"/>
    <cellStyle name="Comma 5 2 2 4 10" xfId="49283"/>
    <cellStyle name="Comma 5 2 2 4 2" xfId="6624"/>
    <cellStyle name="Comma 5 2 2 4 2 2" xfId="11196"/>
    <cellStyle name="Comma 5 2 2 4 2 2 2" xfId="18746"/>
    <cellStyle name="Comma 5 2 2 4 2 2 3" xfId="30312"/>
    <cellStyle name="Comma 5 2 2 4 2 2 4" xfId="48062"/>
    <cellStyle name="Comma 5 2 2 4 2 2 5" xfId="51078"/>
    <cellStyle name="Comma 5 2 2 4 2 3" xfId="11681"/>
    <cellStyle name="Comma 5 2 2 4 2 3 2" xfId="19223"/>
    <cellStyle name="Comma 5 2 2 4 2 3 3" xfId="43199"/>
    <cellStyle name="Comma 5 2 2 4 2 3 4" xfId="48539"/>
    <cellStyle name="Comma 5 2 2 4 2 3 5" xfId="51555"/>
    <cellStyle name="Comma 5 2 2 4 2 4" xfId="12168"/>
    <cellStyle name="Comma 5 2 2 4 2 4 2" xfId="19700"/>
    <cellStyle name="Comma 5 2 2 4 2 4 3" xfId="44606"/>
    <cellStyle name="Comma 5 2 2 4 2 4 4" xfId="49016"/>
    <cellStyle name="Comma 5 2 2 4 2 4 5" xfId="52032"/>
    <cellStyle name="Comma 5 2 2 4 2 5" xfId="9257"/>
    <cellStyle name="Comma 5 2 2 4 2 5 2" xfId="28750"/>
    <cellStyle name="Comma 5 2 2 4 2 5 3" xfId="47585"/>
    <cellStyle name="Comma 5 2 2 4 2 5 4" xfId="50601"/>
    <cellStyle name="Comma 5 2 2 4 2 6" xfId="42423"/>
    <cellStyle name="Comma 5 2 2 4 2 7" xfId="46479"/>
    <cellStyle name="Comma 5 2 2 4 2 8" xfId="49495"/>
    <cellStyle name="Comma 5 2 2 4 3" xfId="10984"/>
    <cellStyle name="Comma 5 2 2 4 3 2" xfId="18534"/>
    <cellStyle name="Comma 5 2 2 4 3 3" xfId="43523"/>
    <cellStyle name="Comma 5 2 2 4 3 4" xfId="47850"/>
    <cellStyle name="Comma 5 2 2 4 3 5" xfId="50866"/>
    <cellStyle name="Comma 5 2 2 4 4" xfId="11469"/>
    <cellStyle name="Comma 5 2 2 4 4 2" xfId="19011"/>
    <cellStyle name="Comma 5 2 2 4 4 3" xfId="42777"/>
    <cellStyle name="Comma 5 2 2 4 4 4" xfId="48327"/>
    <cellStyle name="Comma 5 2 2 4 4 5" xfId="51343"/>
    <cellStyle name="Comma 5 2 2 4 5" xfId="11956"/>
    <cellStyle name="Comma 5 2 2 4 5 2" xfId="19488"/>
    <cellStyle name="Comma 5 2 2 4 5 3" xfId="43483"/>
    <cellStyle name="Comma 5 2 2 4 5 4" xfId="48804"/>
    <cellStyle name="Comma 5 2 2 4 5 5" xfId="51820"/>
    <cellStyle name="Comma 5 2 2 4 6" xfId="8944"/>
    <cellStyle name="Comma 5 2 2 4 6 2" xfId="42619"/>
    <cellStyle name="Comma 5 2 2 4 6 3" xfId="47373"/>
    <cellStyle name="Comma 5 2 2 4 6 4" xfId="50389"/>
    <cellStyle name="Comma 5 2 2 4 7" xfId="31890"/>
    <cellStyle name="Comma 5 2 2 4 8" xfId="43270"/>
    <cellStyle name="Comma 5 2 2 4 9" xfId="46267"/>
    <cellStyle name="Comma 5 2 2 5" xfId="6384"/>
    <cellStyle name="Comma 5 2 2 5 2" xfId="11037"/>
    <cellStyle name="Comma 5 2 2 5 2 2" xfId="18587"/>
    <cellStyle name="Comma 5 2 2 5 2 3" xfId="42710"/>
    <cellStyle name="Comma 5 2 2 5 2 4" xfId="47903"/>
    <cellStyle name="Comma 5 2 2 5 2 5" xfId="50919"/>
    <cellStyle name="Comma 5 2 2 5 3" xfId="11522"/>
    <cellStyle name="Comma 5 2 2 5 3 2" xfId="19064"/>
    <cellStyle name="Comma 5 2 2 5 3 3" xfId="44066"/>
    <cellStyle name="Comma 5 2 2 5 3 4" xfId="48380"/>
    <cellStyle name="Comma 5 2 2 5 3 5" xfId="51396"/>
    <cellStyle name="Comma 5 2 2 5 4" xfId="12009"/>
    <cellStyle name="Comma 5 2 2 5 4 2" xfId="19541"/>
    <cellStyle name="Comma 5 2 2 5 4 3" xfId="43660"/>
    <cellStyle name="Comma 5 2 2 5 4 4" xfId="48857"/>
    <cellStyle name="Comma 5 2 2 5 4 5" xfId="51873"/>
    <cellStyle name="Comma 5 2 2 5 5" xfId="9023"/>
    <cellStyle name="Comma 5 2 2 5 5 2" xfId="42952"/>
    <cellStyle name="Comma 5 2 2 5 5 3" xfId="47426"/>
    <cellStyle name="Comma 5 2 2 5 5 4" xfId="50442"/>
    <cellStyle name="Comma 5 2 2 5 6" xfId="37006"/>
    <cellStyle name="Comma 5 2 2 5 7" xfId="42361"/>
    <cellStyle name="Comma 5 2 2 5 8" xfId="46320"/>
    <cellStyle name="Comma 5 2 2 5 9" xfId="49336"/>
    <cellStyle name="Comma 5 2 2 6" xfId="6704"/>
    <cellStyle name="Comma 5 2 2 6 2" xfId="11249"/>
    <cellStyle name="Comma 5 2 2 6 2 2" xfId="18799"/>
    <cellStyle name="Comma 5 2 2 6 2 3" xfId="20464"/>
    <cellStyle name="Comma 5 2 2 6 2 4" xfId="48115"/>
    <cellStyle name="Comma 5 2 2 6 2 5" xfId="51131"/>
    <cellStyle name="Comma 5 2 2 6 3" xfId="11734"/>
    <cellStyle name="Comma 5 2 2 6 3 2" xfId="19276"/>
    <cellStyle name="Comma 5 2 2 6 3 3" xfId="44728"/>
    <cellStyle name="Comma 5 2 2 6 3 4" xfId="48592"/>
    <cellStyle name="Comma 5 2 2 6 3 5" xfId="51608"/>
    <cellStyle name="Comma 5 2 2 6 4" xfId="12222"/>
    <cellStyle name="Comma 5 2 2 6 4 2" xfId="19753"/>
    <cellStyle name="Comma 5 2 2 6 4 3" xfId="29630"/>
    <cellStyle name="Comma 5 2 2 6 4 4" xfId="49069"/>
    <cellStyle name="Comma 5 2 2 6 4 5" xfId="52085"/>
    <cellStyle name="Comma 5 2 2 6 5" xfId="9337"/>
    <cellStyle name="Comma 5 2 2 6 5 2" xfId="44864"/>
    <cellStyle name="Comma 5 2 2 6 5 3" xfId="47638"/>
    <cellStyle name="Comma 5 2 2 6 5 4" xfId="50654"/>
    <cellStyle name="Comma 5 2 2 6 6" xfId="42440"/>
    <cellStyle name="Comma 5 2 2 6 7" xfId="46532"/>
    <cellStyle name="Comma 5 2 2 6 8" xfId="49548"/>
    <cellStyle name="Comma 5 2 2 7" xfId="10825"/>
    <cellStyle name="Comma 5 2 2 7 2" xfId="18375"/>
    <cellStyle name="Comma 5 2 2 7 3" xfId="42676"/>
    <cellStyle name="Comma 5 2 2 7 4" xfId="47691"/>
    <cellStyle name="Comma 5 2 2 7 5" xfId="50707"/>
    <cellStyle name="Comma 5 2 2 8" xfId="11309"/>
    <cellStyle name="Comma 5 2 2 8 2" xfId="18852"/>
    <cellStyle name="Comma 5 2 2 8 3" xfId="44354"/>
    <cellStyle name="Comma 5 2 2 8 4" xfId="48168"/>
    <cellStyle name="Comma 5 2 2 8 5" xfId="51184"/>
    <cellStyle name="Comma 5 2 2 9" xfId="11796"/>
    <cellStyle name="Comma 5 2 2 9 2" xfId="19329"/>
    <cellStyle name="Comma 5 2 2 9 3" xfId="43479"/>
    <cellStyle name="Comma 5 2 2 9 4" xfId="48645"/>
    <cellStyle name="Comma 5 2 2 9 5" xfId="51661"/>
    <cellStyle name="Comma 5 2 3" xfId="5693"/>
    <cellStyle name="Comma 5 2 3 10" xfId="49142"/>
    <cellStyle name="Comma 5 2 3 2" xfId="6408"/>
    <cellStyle name="Comma 5 2 3 2 2" xfId="11055"/>
    <cellStyle name="Comma 5 2 3 2 2 2" xfId="18605"/>
    <cellStyle name="Comma 5 2 3 2 2 3" xfId="34356"/>
    <cellStyle name="Comma 5 2 3 2 2 4" xfId="44058"/>
    <cellStyle name="Comma 5 2 3 2 2 5" xfId="47921"/>
    <cellStyle name="Comma 5 2 3 2 2 6" xfId="50937"/>
    <cellStyle name="Comma 5 2 3 2 3" xfId="11540"/>
    <cellStyle name="Comma 5 2 3 2 3 2" xfId="19082"/>
    <cellStyle name="Comma 5 2 3 2 3 3" xfId="39658"/>
    <cellStyle name="Comma 5 2 3 2 3 4" xfId="44356"/>
    <cellStyle name="Comma 5 2 3 2 3 5" xfId="48398"/>
    <cellStyle name="Comma 5 2 3 2 3 6" xfId="51414"/>
    <cellStyle name="Comma 5 2 3 2 4" xfId="12027"/>
    <cellStyle name="Comma 5 2 3 2 4 2" xfId="19559"/>
    <cellStyle name="Comma 5 2 3 2 4 3" xfId="44654"/>
    <cellStyle name="Comma 5 2 3 2 4 4" xfId="48875"/>
    <cellStyle name="Comma 5 2 3 2 4 5" xfId="51891"/>
    <cellStyle name="Comma 5 2 3 2 5" xfId="9047"/>
    <cellStyle name="Comma 5 2 3 2 5 2" xfId="42954"/>
    <cellStyle name="Comma 5 2 3 2 5 3" xfId="47444"/>
    <cellStyle name="Comma 5 2 3 2 5 4" xfId="50460"/>
    <cellStyle name="Comma 5 2 3 2 6" xfId="28982"/>
    <cellStyle name="Comma 5 2 3 2 7" xfId="44570"/>
    <cellStyle name="Comma 5 2 3 2 8" xfId="46338"/>
    <cellStyle name="Comma 5 2 3 2 9" xfId="49354"/>
    <cellStyle name="Comma 5 2 3 3" xfId="10843"/>
    <cellStyle name="Comma 5 2 3 3 2" xfId="18393"/>
    <cellStyle name="Comma 5 2 3 3 3" xfId="31891"/>
    <cellStyle name="Comma 5 2 3 3 4" xfId="43390"/>
    <cellStyle name="Comma 5 2 3 3 5" xfId="47709"/>
    <cellStyle name="Comma 5 2 3 3 6" xfId="50725"/>
    <cellStyle name="Comma 5 2 3 4" xfId="11327"/>
    <cellStyle name="Comma 5 2 3 4 2" xfId="18870"/>
    <cellStyle name="Comma 5 2 3 4 3" xfId="37007"/>
    <cellStyle name="Comma 5 2 3 4 4" xfId="20733"/>
    <cellStyle name="Comma 5 2 3 4 5" xfId="48186"/>
    <cellStyle name="Comma 5 2 3 4 6" xfId="51202"/>
    <cellStyle name="Comma 5 2 3 5" xfId="11814"/>
    <cellStyle name="Comma 5 2 3 5 2" xfId="19347"/>
    <cellStyle name="Comma 5 2 3 5 3" xfId="43781"/>
    <cellStyle name="Comma 5 2 3 5 4" xfId="48663"/>
    <cellStyle name="Comma 5 2 3 5 5" xfId="51679"/>
    <cellStyle name="Comma 5 2 3 6" xfId="8753"/>
    <cellStyle name="Comma 5 2 3 6 2" xfId="42593"/>
    <cellStyle name="Comma 5 2 3 6 3" xfId="47233"/>
    <cellStyle name="Comma 5 2 3 6 4" xfId="50249"/>
    <cellStyle name="Comma 5 2 3 7" xfId="20065"/>
    <cellStyle name="Comma 5 2 3 8" xfId="42300"/>
    <cellStyle name="Comma 5 2 3 9" xfId="46126"/>
    <cellStyle name="Comma 5 2 4" xfId="6168"/>
    <cellStyle name="Comma 5 2 4 10" xfId="46179"/>
    <cellStyle name="Comma 5 2 4 11" xfId="49195"/>
    <cellStyle name="Comma 5 2 4 2" xfId="6488"/>
    <cellStyle name="Comma 5 2 4 2 2" xfId="11108"/>
    <cellStyle name="Comma 5 2 4 2 2 2" xfId="18658"/>
    <cellStyle name="Comma 5 2 4 2 2 3" xfId="28814"/>
    <cellStyle name="Comma 5 2 4 2 2 4" xfId="47974"/>
    <cellStyle name="Comma 5 2 4 2 2 5" xfId="50990"/>
    <cellStyle name="Comma 5 2 4 2 3" xfId="11593"/>
    <cellStyle name="Comma 5 2 4 2 3 2" xfId="19135"/>
    <cellStyle name="Comma 5 2 4 2 3 3" xfId="42796"/>
    <cellStyle name="Comma 5 2 4 2 3 4" xfId="48451"/>
    <cellStyle name="Comma 5 2 4 2 3 5" xfId="51467"/>
    <cellStyle name="Comma 5 2 4 2 4" xfId="12080"/>
    <cellStyle name="Comma 5 2 4 2 4 2" xfId="19612"/>
    <cellStyle name="Comma 5 2 4 2 4 3" xfId="44709"/>
    <cellStyle name="Comma 5 2 4 2 4 4" xfId="48928"/>
    <cellStyle name="Comma 5 2 4 2 4 5" xfId="51944"/>
    <cellStyle name="Comma 5 2 4 2 5" xfId="9121"/>
    <cellStyle name="Comma 5 2 4 2 5 2" xfId="44683"/>
    <cellStyle name="Comma 5 2 4 2 5 3" xfId="47497"/>
    <cellStyle name="Comma 5 2 4 2 5 4" xfId="50513"/>
    <cellStyle name="Comma 5 2 4 2 6" xfId="20550"/>
    <cellStyle name="Comma 5 2 4 2 7" xfId="46391"/>
    <cellStyle name="Comma 5 2 4 2 8" xfId="49407"/>
    <cellStyle name="Comma 5 2 4 3" xfId="10896"/>
    <cellStyle name="Comma 5 2 4 3 2" xfId="18446"/>
    <cellStyle name="Comma 5 2 4 3 3" xfId="30344"/>
    <cellStyle name="Comma 5 2 4 3 4" xfId="47762"/>
    <cellStyle name="Comma 5 2 4 3 5" xfId="50778"/>
    <cellStyle name="Comma 5 2 4 4" xfId="11381"/>
    <cellStyle name="Comma 5 2 4 4 2" xfId="18923"/>
    <cellStyle name="Comma 5 2 4 4 3" xfId="43980"/>
    <cellStyle name="Comma 5 2 4 4 4" xfId="48239"/>
    <cellStyle name="Comma 5 2 4 4 5" xfId="51255"/>
    <cellStyle name="Comma 5 2 4 5" xfId="11868"/>
    <cellStyle name="Comma 5 2 4 5 2" xfId="19400"/>
    <cellStyle name="Comma 5 2 4 5 3" xfId="43419"/>
    <cellStyle name="Comma 5 2 4 5 4" xfId="48716"/>
    <cellStyle name="Comma 5 2 4 5 5" xfId="51732"/>
    <cellStyle name="Comma 5 2 4 6" xfId="8819"/>
    <cellStyle name="Comma 5 2 4 6 2" xfId="32908"/>
    <cellStyle name="Comma 5 2 4 6 3" xfId="47285"/>
    <cellStyle name="Comma 5 2 4 6 4" xfId="50301"/>
    <cellStyle name="Comma 5 2 4 7" xfId="20066"/>
    <cellStyle name="Comma 5 2 4 8" xfId="44945"/>
    <cellStyle name="Comma 5 2 4 9" xfId="45853"/>
    <cellStyle name="Comma 5 2 5" xfId="6248"/>
    <cellStyle name="Comma 5 2 5 10" xfId="49248"/>
    <cellStyle name="Comma 5 2 5 2" xfId="6568"/>
    <cellStyle name="Comma 5 2 5 2 2" xfId="11161"/>
    <cellStyle name="Comma 5 2 5 2 2 2" xfId="18711"/>
    <cellStyle name="Comma 5 2 5 2 2 3" xfId="34357"/>
    <cellStyle name="Comma 5 2 5 2 2 4" xfId="43770"/>
    <cellStyle name="Comma 5 2 5 2 2 5" xfId="48027"/>
    <cellStyle name="Comma 5 2 5 2 2 6" xfId="51043"/>
    <cellStyle name="Comma 5 2 5 2 3" xfId="11646"/>
    <cellStyle name="Comma 5 2 5 2 3 2" xfId="19188"/>
    <cellStyle name="Comma 5 2 5 2 3 3" xfId="39659"/>
    <cellStyle name="Comma 5 2 5 2 3 4" xfId="20456"/>
    <cellStyle name="Comma 5 2 5 2 3 5" xfId="48504"/>
    <cellStyle name="Comma 5 2 5 2 3 6" xfId="51520"/>
    <cellStyle name="Comma 5 2 5 2 4" xfId="12133"/>
    <cellStyle name="Comma 5 2 5 2 4 2" xfId="19665"/>
    <cellStyle name="Comma 5 2 5 2 4 3" xfId="42878"/>
    <cellStyle name="Comma 5 2 5 2 4 4" xfId="48981"/>
    <cellStyle name="Comma 5 2 5 2 4 5" xfId="51997"/>
    <cellStyle name="Comma 5 2 5 2 5" xfId="9201"/>
    <cellStyle name="Comma 5 2 5 2 5 2" xfId="43308"/>
    <cellStyle name="Comma 5 2 5 2 5 3" xfId="47550"/>
    <cellStyle name="Comma 5 2 5 2 5 4" xfId="50566"/>
    <cellStyle name="Comma 5 2 5 2 6" xfId="28983"/>
    <cellStyle name="Comma 5 2 5 2 7" xfId="42407"/>
    <cellStyle name="Comma 5 2 5 2 8" xfId="46444"/>
    <cellStyle name="Comma 5 2 5 2 9" xfId="49460"/>
    <cellStyle name="Comma 5 2 5 3" xfId="10949"/>
    <cellStyle name="Comma 5 2 5 3 2" xfId="18499"/>
    <cellStyle name="Comma 5 2 5 3 3" xfId="31892"/>
    <cellStyle name="Comma 5 2 5 3 4" xfId="44345"/>
    <cellStyle name="Comma 5 2 5 3 5" xfId="47815"/>
    <cellStyle name="Comma 5 2 5 3 6" xfId="50831"/>
    <cellStyle name="Comma 5 2 5 4" xfId="11434"/>
    <cellStyle name="Comma 5 2 5 4 2" xfId="18976"/>
    <cellStyle name="Comma 5 2 5 4 3" xfId="37008"/>
    <cellStyle name="Comma 5 2 5 4 4" xfId="43169"/>
    <cellStyle name="Comma 5 2 5 4 5" xfId="48292"/>
    <cellStyle name="Comma 5 2 5 4 6" xfId="51308"/>
    <cellStyle name="Comma 5 2 5 5" xfId="11921"/>
    <cellStyle name="Comma 5 2 5 5 2" xfId="19453"/>
    <cellStyle name="Comma 5 2 5 5 3" xfId="42843"/>
    <cellStyle name="Comma 5 2 5 5 4" xfId="48769"/>
    <cellStyle name="Comma 5 2 5 5 5" xfId="51785"/>
    <cellStyle name="Comma 5 2 5 6" xfId="8891"/>
    <cellStyle name="Comma 5 2 5 6 2" xfId="42950"/>
    <cellStyle name="Comma 5 2 5 6 3" xfId="47338"/>
    <cellStyle name="Comma 5 2 5 6 4" xfId="50354"/>
    <cellStyle name="Comma 5 2 5 7" xfId="20067"/>
    <cellStyle name="Comma 5 2 5 8" xfId="43563"/>
    <cellStyle name="Comma 5 2 5 9" xfId="46232"/>
    <cellStyle name="Comma 5 2 6" xfId="6328"/>
    <cellStyle name="Comma 5 2 6 2" xfId="11002"/>
    <cellStyle name="Comma 5 2 6 2 2" xfId="18552"/>
    <cellStyle name="Comma 5 2 6 2 2 2" xfId="34358"/>
    <cellStyle name="Comma 5 2 6 2 3" xfId="39660"/>
    <cellStyle name="Comma 5 2 6 2 4" xfId="28984"/>
    <cellStyle name="Comma 5 2 6 2 5" xfId="28694"/>
    <cellStyle name="Comma 5 2 6 2 6" xfId="47868"/>
    <cellStyle name="Comma 5 2 6 2 7" xfId="50884"/>
    <cellStyle name="Comma 5 2 6 3" xfId="11487"/>
    <cellStyle name="Comma 5 2 6 3 2" xfId="19029"/>
    <cellStyle name="Comma 5 2 6 3 3" xfId="31893"/>
    <cellStyle name="Comma 5 2 6 3 4" xfId="28745"/>
    <cellStyle name="Comma 5 2 6 3 5" xfId="48345"/>
    <cellStyle name="Comma 5 2 6 3 6" xfId="51361"/>
    <cellStyle name="Comma 5 2 6 4" xfId="11974"/>
    <cellStyle name="Comma 5 2 6 4 2" xfId="19506"/>
    <cellStyle name="Comma 5 2 6 4 3" xfId="37009"/>
    <cellStyle name="Comma 5 2 6 4 4" xfId="44013"/>
    <cellStyle name="Comma 5 2 6 4 5" xfId="48822"/>
    <cellStyle name="Comma 5 2 6 4 6" xfId="51838"/>
    <cellStyle name="Comma 5 2 6 5" xfId="8967"/>
    <cellStyle name="Comma 5 2 6 5 2" xfId="43513"/>
    <cellStyle name="Comma 5 2 6 5 3" xfId="47391"/>
    <cellStyle name="Comma 5 2 6 5 4" xfId="50407"/>
    <cellStyle name="Comma 5 2 6 6" xfId="20068"/>
    <cellStyle name="Comma 5 2 6 7" xfId="44161"/>
    <cellStyle name="Comma 5 2 6 8" xfId="46285"/>
    <cellStyle name="Comma 5 2 6 9" xfId="49301"/>
    <cellStyle name="Comma 5 2 7" xfId="6648"/>
    <cellStyle name="Comma 5 2 7 2" xfId="11214"/>
    <cellStyle name="Comma 5 2 7 2 2" xfId="18764"/>
    <cellStyle name="Comma 5 2 7 2 2 2" xfId="34359"/>
    <cellStyle name="Comma 5 2 7 2 3" xfId="39661"/>
    <cellStyle name="Comma 5 2 7 2 4" xfId="28985"/>
    <cellStyle name="Comma 5 2 7 2 5" xfId="44551"/>
    <cellStyle name="Comma 5 2 7 2 6" xfId="48080"/>
    <cellStyle name="Comma 5 2 7 2 7" xfId="51096"/>
    <cellStyle name="Comma 5 2 7 3" xfId="11699"/>
    <cellStyle name="Comma 5 2 7 3 2" xfId="19241"/>
    <cellStyle name="Comma 5 2 7 3 3" xfId="31894"/>
    <cellStyle name="Comma 5 2 7 3 4" xfId="42813"/>
    <cellStyle name="Comma 5 2 7 3 5" xfId="48557"/>
    <cellStyle name="Comma 5 2 7 3 6" xfId="51573"/>
    <cellStyle name="Comma 5 2 7 4" xfId="12186"/>
    <cellStyle name="Comma 5 2 7 4 2" xfId="19718"/>
    <cellStyle name="Comma 5 2 7 4 3" xfId="37010"/>
    <cellStyle name="Comma 5 2 7 4 4" xfId="43841"/>
    <cellStyle name="Comma 5 2 7 4 5" xfId="49034"/>
    <cellStyle name="Comma 5 2 7 4 6" xfId="52050"/>
    <cellStyle name="Comma 5 2 7 5" xfId="9281"/>
    <cellStyle name="Comma 5 2 7 5 2" xfId="44342"/>
    <cellStyle name="Comma 5 2 7 5 3" xfId="47603"/>
    <cellStyle name="Comma 5 2 7 5 4" xfId="50619"/>
    <cellStyle name="Comma 5 2 7 6" xfId="20069"/>
    <cellStyle name="Comma 5 2 7 7" xfId="43939"/>
    <cellStyle name="Comma 5 2 7 8" xfId="46497"/>
    <cellStyle name="Comma 5 2 7 9" xfId="49513"/>
    <cellStyle name="Comma 5 2 8" xfId="10790"/>
    <cellStyle name="Comma 5 2 8 2" xfId="18340"/>
    <cellStyle name="Comma 5 2 8 2 2" xfId="34354"/>
    <cellStyle name="Comma 5 2 8 3" xfId="39656"/>
    <cellStyle name="Comma 5 2 8 4" xfId="28980"/>
    <cellStyle name="Comma 5 2 8 5" xfId="28699"/>
    <cellStyle name="Comma 5 2 8 6" xfId="47656"/>
    <cellStyle name="Comma 5 2 8 7" xfId="50672"/>
    <cellStyle name="Comma 5 2 9" xfId="11270"/>
    <cellStyle name="Comma 5 2 9 2" xfId="18817"/>
    <cellStyle name="Comma 5 2 9 3" xfId="31889"/>
    <cellStyle name="Comma 5 2 9 4" xfId="44697"/>
    <cellStyle name="Comma 5 2 9 5" xfId="48133"/>
    <cellStyle name="Comma 5 2 9 6" xfId="51149"/>
    <cellStyle name="Comma 5 3" xfId="4198"/>
    <cellStyle name="Comma 5 3 2" xfId="5990"/>
    <cellStyle name="Comma 5 3 2 2" xfId="31351"/>
    <cellStyle name="Comma 5 3 2 2 2" xfId="36512"/>
    <cellStyle name="Comma 5 3 2 2 3" xfId="41814"/>
    <cellStyle name="Comma 5 3 2 3" xfId="33861"/>
    <cellStyle name="Comma 5 3 2 4" xfId="39163"/>
    <cellStyle name="Comma 5 3 3" xfId="8664"/>
    <cellStyle name="Comma 5 3 4" xfId="8004"/>
    <cellStyle name="Comma 5 3 4 2" xfId="18028"/>
    <cellStyle name="Comma 5 3 4 3" xfId="20507"/>
    <cellStyle name="Comma 5 3 4 4" xfId="47033"/>
    <cellStyle name="Comma 5 3 4 5" xfId="50049"/>
    <cellStyle name="Comma 5 3 5" xfId="15800"/>
    <cellStyle name="Comma 5 3 6" xfId="20070"/>
    <cellStyle name="Comma 5 3 7" xfId="44946"/>
    <cellStyle name="Comma 5 3 8" xfId="45854"/>
    <cellStyle name="Comma 5 4" xfId="3456"/>
    <cellStyle name="Comma 5 4 10" xfId="11765"/>
    <cellStyle name="Comma 5 4 10 2" xfId="19300"/>
    <cellStyle name="Comma 5 4 10 3" xfId="43854"/>
    <cellStyle name="Comma 5 4 10 4" xfId="48616"/>
    <cellStyle name="Comma 5 4 10 5" xfId="51632"/>
    <cellStyle name="Comma 5 4 10 6" xfId="15633"/>
    <cellStyle name="Comma 5 4 11" xfId="7499"/>
    <cellStyle name="Comma 5 4 11 2" xfId="18001"/>
    <cellStyle name="Comma 5 4 11 3" xfId="43443"/>
    <cellStyle name="Comma 5 4 11 4" xfId="46996"/>
    <cellStyle name="Comma 5 4 11 5" xfId="50012"/>
    <cellStyle name="Comma 5 4 12" xfId="15801"/>
    <cellStyle name="Comma 5 4 13" xfId="20071"/>
    <cellStyle name="Comma 5 4 14" xfId="43663"/>
    <cellStyle name="Comma 5 4 15" xfId="44947"/>
    <cellStyle name="Comma 5 4 16" xfId="45855"/>
    <cellStyle name="Comma 5 4 17" xfId="46079"/>
    <cellStyle name="Comma 5 4 18" xfId="49094"/>
    <cellStyle name="Comma 5 4 19" xfId="12250"/>
    <cellStyle name="Comma 5 4 2" xfId="5977"/>
    <cellStyle name="Comma 5 4 2 10" xfId="15045"/>
    <cellStyle name="Comma 5 4 2 2" xfId="6419"/>
    <cellStyle name="Comma 5 4 2 2 2" xfId="11061"/>
    <cellStyle name="Comma 5 4 2 2 2 2" xfId="18611"/>
    <cellStyle name="Comma 5 4 2 2 2 3" xfId="44636"/>
    <cellStyle name="Comma 5 4 2 2 2 4" xfId="47927"/>
    <cellStyle name="Comma 5 4 2 2 2 5" xfId="50943"/>
    <cellStyle name="Comma 5 4 2 2 2 6" xfId="15423"/>
    <cellStyle name="Comma 5 4 2 2 3" xfId="11546"/>
    <cellStyle name="Comma 5 4 2 2 3 2" xfId="19088"/>
    <cellStyle name="Comma 5 4 2 2 3 3" xfId="32864"/>
    <cellStyle name="Comma 5 4 2 2 3 4" xfId="48404"/>
    <cellStyle name="Comma 5 4 2 2 3 5" xfId="51420"/>
    <cellStyle name="Comma 5 4 2 2 3 6" xfId="15566"/>
    <cellStyle name="Comma 5 4 2 2 4" xfId="12033"/>
    <cellStyle name="Comma 5 4 2 2 4 2" xfId="19565"/>
    <cellStyle name="Comma 5 4 2 2 4 3" xfId="43786"/>
    <cellStyle name="Comma 5 4 2 2 4 4" xfId="48881"/>
    <cellStyle name="Comma 5 4 2 2 4 5" xfId="51897"/>
    <cellStyle name="Comma 5 4 2 2 4 6" xfId="15711"/>
    <cellStyle name="Comma 5 4 2 2 5" xfId="9057"/>
    <cellStyle name="Comma 5 4 2 2 5 2" xfId="44778"/>
    <cellStyle name="Comma 5 4 2 2 5 3" xfId="47450"/>
    <cellStyle name="Comma 5 4 2 2 5 4" xfId="50466"/>
    <cellStyle name="Comma 5 4 2 2 5 5" xfId="18281"/>
    <cellStyle name="Comma 5 4 2 2 6" xfId="43843"/>
    <cellStyle name="Comma 5 4 2 2 7" xfId="46344"/>
    <cellStyle name="Comma 5 4 2 2 8" xfId="49360"/>
    <cellStyle name="Comma 5 4 2 2 9" xfId="15190"/>
    <cellStyle name="Comma 5 4 2 3" xfId="10849"/>
    <cellStyle name="Comma 5 4 2 3 2" xfId="18399"/>
    <cellStyle name="Comma 5 4 2 3 3" xfId="20474"/>
    <cellStyle name="Comma 5 4 2 3 4" xfId="47715"/>
    <cellStyle name="Comma 5 4 2 3 5" xfId="50731"/>
    <cellStyle name="Comma 5 4 2 3 6" xfId="15363"/>
    <cellStyle name="Comma 5 4 2 4" xfId="11333"/>
    <cellStyle name="Comma 5 4 2 4 2" xfId="18876"/>
    <cellStyle name="Comma 5 4 2 4 3" xfId="43339"/>
    <cellStyle name="Comma 5 4 2 4 4" xfId="48192"/>
    <cellStyle name="Comma 5 4 2 4 5" xfId="51208"/>
    <cellStyle name="Comma 5 4 2 4 6" xfId="15505"/>
    <cellStyle name="Comma 5 4 2 5" xfId="11820"/>
    <cellStyle name="Comma 5 4 2 5 2" xfId="19353"/>
    <cellStyle name="Comma 5 4 2 5 3" xfId="44362"/>
    <cellStyle name="Comma 5 4 2 5 4" xfId="48669"/>
    <cellStyle name="Comma 5 4 2 5 5" xfId="51685"/>
    <cellStyle name="Comma 5 4 2 5 6" xfId="15650"/>
    <cellStyle name="Comma 5 4 2 6" xfId="8760"/>
    <cellStyle name="Comma 5 4 2 6 2" xfId="20817"/>
    <cellStyle name="Comma 5 4 2 6 3" xfId="47238"/>
    <cellStyle name="Comma 5 4 2 6 4" xfId="50254"/>
    <cellStyle name="Comma 5 4 2 6 5" xfId="18219"/>
    <cellStyle name="Comma 5 4 2 7" xfId="43706"/>
    <cellStyle name="Comma 5 4 2 8" xfId="46132"/>
    <cellStyle name="Comma 5 4 2 9" xfId="49148"/>
    <cellStyle name="Comma 5 4 3" xfId="6179"/>
    <cellStyle name="Comma 5 4 3 10" xfId="15076"/>
    <cellStyle name="Comma 5 4 3 2" xfId="6499"/>
    <cellStyle name="Comma 5 4 3 2 2" xfId="11114"/>
    <cellStyle name="Comma 5 4 3 2 2 2" xfId="18664"/>
    <cellStyle name="Comma 5 4 3 2 2 3" xfId="28813"/>
    <cellStyle name="Comma 5 4 3 2 2 4" xfId="47980"/>
    <cellStyle name="Comma 5 4 3 2 2 5" xfId="50996"/>
    <cellStyle name="Comma 5 4 3 2 2 6" xfId="15438"/>
    <cellStyle name="Comma 5 4 3 2 3" xfId="11599"/>
    <cellStyle name="Comma 5 4 3 2 3 2" xfId="19141"/>
    <cellStyle name="Comma 5 4 3 2 3 3" xfId="42797"/>
    <cellStyle name="Comma 5 4 3 2 3 4" xfId="48457"/>
    <cellStyle name="Comma 5 4 3 2 3 5" xfId="51473"/>
    <cellStyle name="Comma 5 4 3 2 3 6" xfId="15581"/>
    <cellStyle name="Comma 5 4 3 2 4" xfId="12086"/>
    <cellStyle name="Comma 5 4 3 2 4 2" xfId="19618"/>
    <cellStyle name="Comma 5 4 3 2 4 3" xfId="43838"/>
    <cellStyle name="Comma 5 4 3 2 4 4" xfId="48934"/>
    <cellStyle name="Comma 5 4 3 2 4 5" xfId="51950"/>
    <cellStyle name="Comma 5 4 3 2 4 6" xfId="15726"/>
    <cellStyle name="Comma 5 4 3 2 5" xfId="9132"/>
    <cellStyle name="Comma 5 4 3 2 5 2" xfId="44206"/>
    <cellStyle name="Comma 5 4 3 2 5 3" xfId="47503"/>
    <cellStyle name="Comma 5 4 3 2 5 4" xfId="50519"/>
    <cellStyle name="Comma 5 4 3 2 5 5" xfId="18296"/>
    <cellStyle name="Comma 5 4 3 2 6" xfId="43868"/>
    <cellStyle name="Comma 5 4 3 2 7" xfId="46397"/>
    <cellStyle name="Comma 5 4 3 2 8" xfId="49413"/>
    <cellStyle name="Comma 5 4 3 2 9" xfId="15227"/>
    <cellStyle name="Comma 5 4 3 3" xfId="10902"/>
    <cellStyle name="Comma 5 4 3 3 2" xfId="18452"/>
    <cellStyle name="Comma 5 4 3 3 3" xfId="43797"/>
    <cellStyle name="Comma 5 4 3 3 4" xfId="47768"/>
    <cellStyle name="Comma 5 4 3 3 5" xfId="50784"/>
    <cellStyle name="Comma 5 4 3 3 6" xfId="15378"/>
    <cellStyle name="Comma 5 4 3 4" xfId="11387"/>
    <cellStyle name="Comma 5 4 3 4 2" xfId="18929"/>
    <cellStyle name="Comma 5 4 3 4 3" xfId="44560"/>
    <cellStyle name="Comma 5 4 3 4 4" xfId="48245"/>
    <cellStyle name="Comma 5 4 3 4 5" xfId="51261"/>
    <cellStyle name="Comma 5 4 3 4 6" xfId="15521"/>
    <cellStyle name="Comma 5 4 3 5" xfId="11874"/>
    <cellStyle name="Comma 5 4 3 5 2" xfId="19406"/>
    <cellStyle name="Comma 5 4 3 5 3" xfId="44011"/>
    <cellStyle name="Comma 5 4 3 5 4" xfId="48722"/>
    <cellStyle name="Comma 5 4 3 5 5" xfId="51738"/>
    <cellStyle name="Comma 5 4 3 5 6" xfId="15666"/>
    <cellStyle name="Comma 5 4 3 6" xfId="8829"/>
    <cellStyle name="Comma 5 4 3 6 2" xfId="32597"/>
    <cellStyle name="Comma 5 4 3 6 3" xfId="47291"/>
    <cellStyle name="Comma 5 4 3 6 4" xfId="50307"/>
    <cellStyle name="Comma 5 4 3 6 5" xfId="18236"/>
    <cellStyle name="Comma 5 4 3 7" xfId="43490"/>
    <cellStyle name="Comma 5 4 3 8" xfId="46185"/>
    <cellStyle name="Comma 5 4 3 9" xfId="49201"/>
    <cellStyle name="Comma 5 4 4" xfId="6259"/>
    <cellStyle name="Comma 5 4 4 10" xfId="15110"/>
    <cellStyle name="Comma 5 4 4 2" xfId="6579"/>
    <cellStyle name="Comma 5 4 4 2 2" xfId="11167"/>
    <cellStyle name="Comma 5 4 4 2 2 2" xfId="18717"/>
    <cellStyle name="Comma 5 4 4 2 2 3" xfId="44351"/>
    <cellStyle name="Comma 5 4 4 2 2 4" xfId="48033"/>
    <cellStyle name="Comma 5 4 4 2 2 5" xfId="51049"/>
    <cellStyle name="Comma 5 4 4 2 2 6" xfId="15453"/>
    <cellStyle name="Comma 5 4 4 2 3" xfId="11652"/>
    <cellStyle name="Comma 5 4 4 2 3 2" xfId="19194"/>
    <cellStyle name="Comma 5 4 4 2 3 3" xfId="20453"/>
    <cellStyle name="Comma 5 4 4 2 3 4" xfId="48510"/>
    <cellStyle name="Comma 5 4 4 2 3 5" xfId="51526"/>
    <cellStyle name="Comma 5 4 4 2 3 6" xfId="15596"/>
    <cellStyle name="Comma 5 4 4 2 4" xfId="12139"/>
    <cellStyle name="Comma 5 4 4 2 4 2" xfId="19671"/>
    <cellStyle name="Comma 5 4 4 2 4 3" xfId="42879"/>
    <cellStyle name="Comma 5 4 4 2 4 4" xfId="48987"/>
    <cellStyle name="Comma 5 4 4 2 4 5" xfId="52003"/>
    <cellStyle name="Comma 5 4 4 2 4 6" xfId="15741"/>
    <cellStyle name="Comma 5 4 4 2 5" xfId="9212"/>
    <cellStyle name="Comma 5 4 4 2 5 2" xfId="42653"/>
    <cellStyle name="Comma 5 4 4 2 5 3" xfId="47556"/>
    <cellStyle name="Comma 5 4 4 2 5 4" xfId="50572"/>
    <cellStyle name="Comma 5 4 4 2 5 5" xfId="18311"/>
    <cellStyle name="Comma 5 4 4 2 6" xfId="44445"/>
    <cellStyle name="Comma 5 4 4 2 7" xfId="46450"/>
    <cellStyle name="Comma 5 4 4 2 8" xfId="49466"/>
    <cellStyle name="Comma 5 4 4 2 9" xfId="15269"/>
    <cellStyle name="Comma 5 4 4 3" xfId="10955"/>
    <cellStyle name="Comma 5 4 4 3 2" xfId="18505"/>
    <cellStyle name="Comma 5 4 4 3 3" xfId="43693"/>
    <cellStyle name="Comma 5 4 4 3 4" xfId="47821"/>
    <cellStyle name="Comma 5 4 4 3 5" xfId="50837"/>
    <cellStyle name="Comma 5 4 4 3 6" xfId="15393"/>
    <cellStyle name="Comma 5 4 4 4" xfId="11440"/>
    <cellStyle name="Comma 5 4 4 4 2" xfId="18982"/>
    <cellStyle name="Comma 5 4 4 4 3" xfId="43170"/>
    <cellStyle name="Comma 5 4 4 4 4" xfId="48298"/>
    <cellStyle name="Comma 5 4 4 4 5" xfId="51314"/>
    <cellStyle name="Comma 5 4 4 4 6" xfId="15536"/>
    <cellStyle name="Comma 5 4 4 5" xfId="11927"/>
    <cellStyle name="Comma 5 4 4 5 2" xfId="19459"/>
    <cellStyle name="Comma 5 4 4 5 3" xfId="42844"/>
    <cellStyle name="Comma 5 4 4 5 4" xfId="48775"/>
    <cellStyle name="Comma 5 4 4 5 5" xfId="51791"/>
    <cellStyle name="Comma 5 4 4 5 6" xfId="15681"/>
    <cellStyle name="Comma 5 4 4 6" xfId="8901"/>
    <cellStyle name="Comma 5 4 4 6 2" xfId="44482"/>
    <cellStyle name="Comma 5 4 4 6 3" xfId="47344"/>
    <cellStyle name="Comma 5 4 4 6 4" xfId="50360"/>
    <cellStyle name="Comma 5 4 4 6 5" xfId="18251"/>
    <cellStyle name="Comma 5 4 4 7" xfId="44157"/>
    <cellStyle name="Comma 5 4 4 8" xfId="46238"/>
    <cellStyle name="Comma 5 4 4 9" xfId="49254"/>
    <cellStyle name="Comma 5 4 5" xfId="6339"/>
    <cellStyle name="Comma 5 4 5 2" xfId="11008"/>
    <cellStyle name="Comma 5 4 5 2 2" xfId="18558"/>
    <cellStyle name="Comma 5 4 5 2 3" xfId="21243"/>
    <cellStyle name="Comma 5 4 5 2 4" xfId="47874"/>
    <cellStyle name="Comma 5 4 5 2 5" xfId="50890"/>
    <cellStyle name="Comma 5 4 5 2 6" xfId="15408"/>
    <cellStyle name="Comma 5 4 5 3" xfId="11493"/>
    <cellStyle name="Comma 5 4 5 3 2" xfId="19035"/>
    <cellStyle name="Comma 5 4 5 3 3" xfId="42779"/>
    <cellStyle name="Comma 5 4 5 3 4" xfId="48351"/>
    <cellStyle name="Comma 5 4 5 3 5" xfId="51367"/>
    <cellStyle name="Comma 5 4 5 3 6" xfId="15551"/>
    <cellStyle name="Comma 5 4 5 4" xfId="11980"/>
    <cellStyle name="Comma 5 4 5 4 2" xfId="19512"/>
    <cellStyle name="Comma 5 4 5 4 3" xfId="44594"/>
    <cellStyle name="Comma 5 4 5 4 4" xfId="48828"/>
    <cellStyle name="Comma 5 4 5 4 5" xfId="51844"/>
    <cellStyle name="Comma 5 4 5 4 6" xfId="15696"/>
    <cellStyle name="Comma 5 4 5 5" xfId="8978"/>
    <cellStyle name="Comma 5 4 5 5 2" xfId="28711"/>
    <cellStyle name="Comma 5 4 5 5 3" xfId="47397"/>
    <cellStyle name="Comma 5 4 5 5 4" xfId="50413"/>
    <cellStyle name="Comma 5 4 5 5 5" xfId="18266"/>
    <cellStyle name="Comma 5 4 5 6" xfId="42353"/>
    <cellStyle name="Comma 5 4 5 7" xfId="46291"/>
    <cellStyle name="Comma 5 4 5 8" xfId="49307"/>
    <cellStyle name="Comma 5 4 5 9" xfId="15149"/>
    <cellStyle name="Comma 5 4 6" xfId="6659"/>
    <cellStyle name="Comma 5 4 6 2" xfId="11220"/>
    <cellStyle name="Comma 5 4 6 2 2" xfId="18770"/>
    <cellStyle name="Comma 5 4 6 2 3" xfId="21213"/>
    <cellStyle name="Comma 5 4 6 2 4" xfId="48086"/>
    <cellStyle name="Comma 5 4 6 2 5" xfId="51102"/>
    <cellStyle name="Comma 5 4 6 2 6" xfId="15468"/>
    <cellStyle name="Comma 5 4 6 3" xfId="11705"/>
    <cellStyle name="Comma 5 4 6 3 2" xfId="19247"/>
    <cellStyle name="Comma 5 4 6 3 3" xfId="42814"/>
    <cellStyle name="Comma 5 4 6 3 4" xfId="48563"/>
    <cellStyle name="Comma 5 4 6 3 5" xfId="51579"/>
    <cellStyle name="Comma 5 4 6 3 6" xfId="15611"/>
    <cellStyle name="Comma 5 4 6 4" xfId="12193"/>
    <cellStyle name="Comma 5 4 6 4 2" xfId="19724"/>
    <cellStyle name="Comma 5 4 6 4 3" xfId="28642"/>
    <cellStyle name="Comma 5 4 6 4 4" xfId="49040"/>
    <cellStyle name="Comma 5 4 6 4 5" xfId="52056"/>
    <cellStyle name="Comma 5 4 6 4 6" xfId="15757"/>
    <cellStyle name="Comma 5 4 6 5" xfId="9292"/>
    <cellStyle name="Comma 5 4 6 5 2" xfId="43104"/>
    <cellStyle name="Comma 5 4 6 5 3" xfId="47609"/>
    <cellStyle name="Comma 5 4 6 5 4" xfId="50625"/>
    <cellStyle name="Comma 5 4 6 5 5" xfId="18326"/>
    <cellStyle name="Comma 5 4 6 6" xfId="42431"/>
    <cellStyle name="Comma 5 4 6 7" xfId="46503"/>
    <cellStyle name="Comma 5 4 6 8" xfId="49519"/>
    <cellStyle name="Comma 5 4 6 9" xfId="15311"/>
    <cellStyle name="Comma 5 4 7" xfId="8727"/>
    <cellStyle name="Comma 5 4 7 2" xfId="18215"/>
    <cellStyle name="Comma 5 4 7 3" xfId="42591"/>
    <cellStyle name="Comma 5 4 7 4" xfId="47231"/>
    <cellStyle name="Comma 5 4 7 5" xfId="50247"/>
    <cellStyle name="Comma 5 4 7 6" xfId="15037"/>
    <cellStyle name="Comma 5 4 8" xfId="10796"/>
    <cellStyle name="Comma 5 4 8 2" xfId="18346"/>
    <cellStyle name="Comma 5 4 8 3" xfId="44092"/>
    <cellStyle name="Comma 5 4 8 4" xfId="47662"/>
    <cellStyle name="Comma 5 4 8 5" xfId="50678"/>
    <cellStyle name="Comma 5 4 8 6" xfId="15348"/>
    <cellStyle name="Comma 5 4 9" xfId="11278"/>
    <cellStyle name="Comma 5 4 9 2" xfId="18823"/>
    <cellStyle name="Comma 5 4 9 3" xfId="28800"/>
    <cellStyle name="Comma 5 4 9 4" xfId="48139"/>
    <cellStyle name="Comma 5 4 9 5" xfId="51155"/>
    <cellStyle name="Comma 5 4 9 6" xfId="15488"/>
    <cellStyle name="Comma 5 5" xfId="5696"/>
    <cellStyle name="Comma 5 5 2" xfId="20072"/>
    <cellStyle name="Comma 5 5 3" xfId="44948"/>
    <cellStyle name="Comma 5 5 4" xfId="45856"/>
    <cellStyle name="Comma 5 6" xfId="7532"/>
    <cellStyle name="Comma 5 6 2" xfId="20073"/>
    <cellStyle name="Comma 5 7" xfId="6727"/>
    <cellStyle name="Comma 5 7 2" xfId="17555"/>
    <cellStyle name="Comma 5 7 3" xfId="44811"/>
    <cellStyle name="Comma 5 7 4" xfId="46551"/>
    <cellStyle name="Comma 5 7 5" xfId="49567"/>
    <cellStyle name="Comma 5 7 6" xfId="14023"/>
    <cellStyle name="Comma 5 8" xfId="15798"/>
    <cellStyle name="Comma 5 9" xfId="20061"/>
    <cellStyle name="Comma 6" xfId="39"/>
    <cellStyle name="Comma 6 10" xfId="45857"/>
    <cellStyle name="Comma 6 11" xfId="2090"/>
    <cellStyle name="Comma 6 2" xfId="4881"/>
    <cellStyle name="Comma 6 2 10" xfId="11310"/>
    <cellStyle name="Comma 6 2 10 2" xfId="18853"/>
    <cellStyle name="Comma 6 2 10 3" xfId="44496"/>
    <cellStyle name="Comma 6 2 10 4" xfId="48169"/>
    <cellStyle name="Comma 6 2 10 5" xfId="51185"/>
    <cellStyle name="Comma 6 2 11" xfId="11797"/>
    <cellStyle name="Comma 6 2 11 2" xfId="19330"/>
    <cellStyle name="Comma 6 2 11 3" xfId="20450"/>
    <cellStyle name="Comma 6 2 11 4" xfId="48646"/>
    <cellStyle name="Comma 6 2 11 5" xfId="51662"/>
    <cellStyle name="Comma 6 2 12" xfId="7891"/>
    <cellStyle name="Comma 6 2 12 2" xfId="18019"/>
    <cellStyle name="Comma 6 2 12 3" xfId="43848"/>
    <cellStyle name="Comma 6 2 12 4" xfId="47021"/>
    <cellStyle name="Comma 6 2 12 5" xfId="50037"/>
    <cellStyle name="Comma 6 2 13" xfId="20075"/>
    <cellStyle name="Comma 6 2 14" xfId="44950"/>
    <cellStyle name="Comma 6 2 15" xfId="45858"/>
    <cellStyle name="Comma 6 2 16" xfId="46109"/>
    <cellStyle name="Comma 6 2 17" xfId="49124"/>
    <cellStyle name="Comma 6 2 2" xfId="4882"/>
    <cellStyle name="Comma 6 2 2 10" xfId="7799"/>
    <cellStyle name="Comma 6 2 2 10 2" xfId="44816"/>
    <cellStyle name="Comma 6 2 2 10 3" xfId="47007"/>
    <cellStyle name="Comma 6 2 2 10 4" xfId="50023"/>
    <cellStyle name="Comma 6 2 2 11" xfId="20076"/>
    <cellStyle name="Comma 6 2 2 12" xfId="44951"/>
    <cellStyle name="Comma 6 2 2 13" xfId="45859"/>
    <cellStyle name="Comma 6 2 2 14" xfId="46110"/>
    <cellStyle name="Comma 6 2 2 15" xfId="49125"/>
    <cellStyle name="Comma 6 2 2 2" xfId="6146"/>
    <cellStyle name="Comma 6 2 2 2 2" xfId="6466"/>
    <cellStyle name="Comma 6 2 2 2 2 2" xfId="11092"/>
    <cellStyle name="Comma 6 2 2 2 2 2 2" xfId="18642"/>
    <cellStyle name="Comma 6 2 2 2 2 2 3" xfId="43768"/>
    <cellStyle name="Comma 6 2 2 2 2 2 4" xfId="47958"/>
    <cellStyle name="Comma 6 2 2 2 2 2 5" xfId="50974"/>
    <cellStyle name="Comma 6 2 2 2 2 3" xfId="11577"/>
    <cellStyle name="Comma 6 2 2 2 2 3 2" xfId="19119"/>
    <cellStyle name="Comma 6 2 2 2 2 3 3" xfId="44357"/>
    <cellStyle name="Comma 6 2 2 2 2 3 4" xfId="48435"/>
    <cellStyle name="Comma 6 2 2 2 2 3 5" xfId="51451"/>
    <cellStyle name="Comma 6 2 2 2 2 4" xfId="12064"/>
    <cellStyle name="Comma 6 2 2 2 2 4 2" xfId="19596"/>
    <cellStyle name="Comma 6 2 2 2 2 4 3" xfId="43957"/>
    <cellStyle name="Comma 6 2 2 2 2 4 4" xfId="48912"/>
    <cellStyle name="Comma 6 2 2 2 2 4 5" xfId="51928"/>
    <cellStyle name="Comma 6 2 2 2 2 5" xfId="9100"/>
    <cellStyle name="Comma 6 2 2 2 2 5 2" xfId="44780"/>
    <cellStyle name="Comma 6 2 2 2 2 5 3" xfId="47481"/>
    <cellStyle name="Comma 6 2 2 2 2 5 4" xfId="50497"/>
    <cellStyle name="Comma 6 2 2 2 2 6" xfId="42377"/>
    <cellStyle name="Comma 6 2 2 2 2 7" xfId="46375"/>
    <cellStyle name="Comma 6 2 2 2 2 8" xfId="49391"/>
    <cellStyle name="Comma 6 2 2 2 3" xfId="10880"/>
    <cellStyle name="Comma 6 2 2 2 3 2" xfId="18430"/>
    <cellStyle name="Comma 6 2 2 2 3 3" xfId="43122"/>
    <cellStyle name="Comma 6 2 2 2 3 4" xfId="47746"/>
    <cellStyle name="Comma 6 2 2 2 3 5" xfId="50762"/>
    <cellStyle name="Comma 6 2 2 2 4" xfId="11364"/>
    <cellStyle name="Comma 6 2 2 2 4 2" xfId="18907"/>
    <cellStyle name="Comma 6 2 2 2 4 3" xfId="43531"/>
    <cellStyle name="Comma 6 2 2 2 4 4" xfId="48223"/>
    <cellStyle name="Comma 6 2 2 2 4 5" xfId="51239"/>
    <cellStyle name="Comma 6 2 2 2 5" xfId="11851"/>
    <cellStyle name="Comma 6 2 2 2 5 2" xfId="19384"/>
    <cellStyle name="Comma 6 2 2 2 5 3" xfId="43782"/>
    <cellStyle name="Comma 6 2 2 2 5 4" xfId="48700"/>
    <cellStyle name="Comma 6 2 2 2 5 5" xfId="51716"/>
    <cellStyle name="Comma 6 2 2 2 6" xfId="8799"/>
    <cellStyle name="Comma 6 2 2 2 6 2" xfId="43045"/>
    <cellStyle name="Comma 6 2 2 2 6 3" xfId="47269"/>
    <cellStyle name="Comma 6 2 2 2 6 4" xfId="50285"/>
    <cellStyle name="Comma 6 2 2 2 7" xfId="43559"/>
    <cellStyle name="Comma 6 2 2 2 8" xfId="46163"/>
    <cellStyle name="Comma 6 2 2 2 9" xfId="49179"/>
    <cellStyle name="Comma 6 2 2 3" xfId="6226"/>
    <cellStyle name="Comma 6 2 2 3 2" xfId="6546"/>
    <cellStyle name="Comma 6 2 2 3 2 2" xfId="11145"/>
    <cellStyle name="Comma 6 2 2 3 2 2 2" xfId="18695"/>
    <cellStyle name="Comma 6 2 2 3 2 2 3" xfId="43153"/>
    <cellStyle name="Comma 6 2 2 3 2 2 4" xfId="48011"/>
    <cellStyle name="Comma 6 2 2 3 2 2 5" xfId="51027"/>
    <cellStyle name="Comma 6 2 2 3 2 3" xfId="11630"/>
    <cellStyle name="Comma 6 2 2 3 2 3 2" xfId="19172"/>
    <cellStyle name="Comma 6 2 2 3 2 3 3" xfId="43971"/>
    <cellStyle name="Comma 6 2 2 3 2 3 4" xfId="48488"/>
    <cellStyle name="Comma 6 2 2 3 2 3 5" xfId="51504"/>
    <cellStyle name="Comma 6 2 2 3 2 4" xfId="12117"/>
    <cellStyle name="Comma 6 2 2 3 2 4 2" xfId="19649"/>
    <cellStyle name="Comma 6 2 2 3 2 4 3" xfId="44710"/>
    <cellStyle name="Comma 6 2 2 3 2 4 4" xfId="48965"/>
    <cellStyle name="Comma 6 2 2 3 2 4 5" xfId="51981"/>
    <cellStyle name="Comma 6 2 2 3 2 5" xfId="9179"/>
    <cellStyle name="Comma 6 2 2 3 2 5 2" xfId="44050"/>
    <cellStyle name="Comma 6 2 2 3 2 5 3" xfId="47534"/>
    <cellStyle name="Comma 6 2 2 3 2 5 4" xfId="50550"/>
    <cellStyle name="Comma 6 2 2 3 2 6" xfId="44743"/>
    <cellStyle name="Comma 6 2 2 3 2 7" xfId="46428"/>
    <cellStyle name="Comma 6 2 2 3 2 8" xfId="49444"/>
    <cellStyle name="Comma 6 2 2 3 3" xfId="10933"/>
    <cellStyle name="Comma 6 2 2 3 3 2" xfId="18483"/>
    <cellStyle name="Comma 6 2 2 3 3 3" xfId="42696"/>
    <cellStyle name="Comma 6 2 2 3 3 4" xfId="47799"/>
    <cellStyle name="Comma 6 2 2 3 3 5" xfId="50815"/>
    <cellStyle name="Comma 6 2 2 3 4" xfId="11418"/>
    <cellStyle name="Comma 6 2 2 3 4 2" xfId="18960"/>
    <cellStyle name="Comma 6 2 2 3 4 3" xfId="20729"/>
    <cellStyle name="Comma 6 2 2 3 4 4" xfId="48276"/>
    <cellStyle name="Comma 6 2 2 3 4 5" xfId="51292"/>
    <cellStyle name="Comma 6 2 2 3 5" xfId="11905"/>
    <cellStyle name="Comma 6 2 2 3 5 2" xfId="19437"/>
    <cellStyle name="Comma 6 2 2 3 5 3" xfId="42982"/>
    <cellStyle name="Comma 6 2 2 3 5 4" xfId="48753"/>
    <cellStyle name="Comma 6 2 2 3 5 5" xfId="51769"/>
    <cellStyle name="Comma 6 2 2 3 6" xfId="8870"/>
    <cellStyle name="Comma 6 2 2 3 6 2" xfId="43899"/>
    <cellStyle name="Comma 6 2 2 3 6 3" xfId="47322"/>
    <cellStyle name="Comma 6 2 2 3 6 4" xfId="50338"/>
    <cellStyle name="Comma 6 2 2 3 7" xfId="42335"/>
    <cellStyle name="Comma 6 2 2 3 8" xfId="46216"/>
    <cellStyle name="Comma 6 2 2 3 9" xfId="49232"/>
    <cellStyle name="Comma 6 2 2 4" xfId="6306"/>
    <cellStyle name="Comma 6 2 2 4 2" xfId="6626"/>
    <cellStyle name="Comma 6 2 2 4 2 2" xfId="11198"/>
    <cellStyle name="Comma 6 2 2 4 2 2 2" xfId="18748"/>
    <cellStyle name="Comma 6 2 2 4 2 2 3" xfId="28810"/>
    <cellStyle name="Comma 6 2 2 4 2 2 4" xfId="48064"/>
    <cellStyle name="Comma 6 2 2 4 2 2 5" xfId="51080"/>
    <cellStyle name="Comma 6 2 2 4 2 3" xfId="11683"/>
    <cellStyle name="Comma 6 2 2 4 2 3 2" xfId="19225"/>
    <cellStyle name="Comma 6 2 2 4 2 3 3" xfId="44506"/>
    <cellStyle name="Comma 6 2 2 4 2 3 4" xfId="48541"/>
    <cellStyle name="Comma 6 2 2 4 2 3 5" xfId="51557"/>
    <cellStyle name="Comma 6 2 2 4 2 4" xfId="12170"/>
    <cellStyle name="Comma 6 2 2 4 2 4 2" xfId="19702"/>
    <cellStyle name="Comma 6 2 2 4 2 4 3" xfId="20115"/>
    <cellStyle name="Comma 6 2 2 4 2 4 4" xfId="49018"/>
    <cellStyle name="Comma 6 2 2 4 2 4 5" xfId="52034"/>
    <cellStyle name="Comma 6 2 2 4 2 5" xfId="9259"/>
    <cellStyle name="Comma 6 2 2 4 2 5 2" xfId="42957"/>
    <cellStyle name="Comma 6 2 2 4 2 5 3" xfId="47587"/>
    <cellStyle name="Comma 6 2 2 4 2 5 4" xfId="50603"/>
    <cellStyle name="Comma 6 2 2 4 2 6" xfId="44172"/>
    <cellStyle name="Comma 6 2 2 4 2 7" xfId="46481"/>
    <cellStyle name="Comma 6 2 2 4 2 8" xfId="49497"/>
    <cellStyle name="Comma 6 2 2 4 3" xfId="10986"/>
    <cellStyle name="Comma 6 2 2 4 3 2" xfId="18536"/>
    <cellStyle name="Comma 6 2 2 4 3 3" xfId="44634"/>
    <cellStyle name="Comma 6 2 2 4 3 4" xfId="47852"/>
    <cellStyle name="Comma 6 2 2 4 3 5" xfId="50868"/>
    <cellStyle name="Comma 6 2 2 4 4" xfId="11471"/>
    <cellStyle name="Comma 6 2 2 4 4 2" xfId="19013"/>
    <cellStyle name="Comma 6 2 2 4 4 3" xfId="44561"/>
    <cellStyle name="Comma 6 2 2 4 4 4" xfId="48329"/>
    <cellStyle name="Comma 6 2 2 4 4 5" xfId="51345"/>
    <cellStyle name="Comma 6 2 2 4 5" xfId="11958"/>
    <cellStyle name="Comma 6 2 2 4 5 2" xfId="19490"/>
    <cellStyle name="Comma 6 2 2 4 5 3" xfId="42850"/>
    <cellStyle name="Comma 6 2 2 4 5 4" xfId="48806"/>
    <cellStyle name="Comma 6 2 2 4 5 5" xfId="51822"/>
    <cellStyle name="Comma 6 2 2 4 6" xfId="8946"/>
    <cellStyle name="Comma 6 2 2 4 6 2" xfId="44844"/>
    <cellStyle name="Comma 6 2 2 4 6 3" xfId="47375"/>
    <cellStyle name="Comma 6 2 2 4 6 4" xfId="50391"/>
    <cellStyle name="Comma 6 2 2 4 7" xfId="42904"/>
    <cellStyle name="Comma 6 2 2 4 8" xfId="46269"/>
    <cellStyle name="Comma 6 2 2 4 9" xfId="49285"/>
    <cellStyle name="Comma 6 2 2 5" xfId="6386"/>
    <cellStyle name="Comma 6 2 2 5 2" xfId="11039"/>
    <cellStyle name="Comma 6 2 2 5 2 2" xfId="18589"/>
    <cellStyle name="Comma 6 2 2 5 2 3" xfId="43821"/>
    <cellStyle name="Comma 6 2 2 5 2 4" xfId="47905"/>
    <cellStyle name="Comma 6 2 2 5 2 5" xfId="50921"/>
    <cellStyle name="Comma 6 2 2 5 3" xfId="11524"/>
    <cellStyle name="Comma 6 2 2 5 3 2" xfId="19066"/>
    <cellStyle name="Comma 6 2 2 5 3 3" xfId="42782"/>
    <cellStyle name="Comma 6 2 2 5 3 4" xfId="48382"/>
    <cellStyle name="Comma 6 2 2 5 3 5" xfId="51398"/>
    <cellStyle name="Comma 6 2 2 5 4" xfId="12011"/>
    <cellStyle name="Comma 6 2 2 5 4 2" xfId="19543"/>
    <cellStyle name="Comma 6 2 2 5 4 3" xfId="43540"/>
    <cellStyle name="Comma 6 2 2 5 4 4" xfId="48859"/>
    <cellStyle name="Comma 6 2 2 5 4 5" xfId="51875"/>
    <cellStyle name="Comma 6 2 2 5 5" xfId="9025"/>
    <cellStyle name="Comma 6 2 2 5 5 2" xfId="43552"/>
    <cellStyle name="Comma 6 2 2 5 5 3" xfId="47428"/>
    <cellStyle name="Comma 6 2 2 5 5 4" xfId="50444"/>
    <cellStyle name="Comma 6 2 2 5 6" xfId="42362"/>
    <cellStyle name="Comma 6 2 2 5 7" xfId="46322"/>
    <cellStyle name="Comma 6 2 2 5 8" xfId="49338"/>
    <cellStyle name="Comma 6 2 2 6" xfId="6706"/>
    <cellStyle name="Comma 6 2 2 6 2" xfId="11251"/>
    <cellStyle name="Comma 6 2 2 6 2 2" xfId="18801"/>
    <cellStyle name="Comma 6 2 2 6 2 3" xfId="21207"/>
    <cellStyle name="Comma 6 2 2 6 2 4" xfId="48117"/>
    <cellStyle name="Comma 6 2 2 6 2 5" xfId="51133"/>
    <cellStyle name="Comma 6 2 2 6 3" xfId="11736"/>
    <cellStyle name="Comma 6 2 2 6 3 2" xfId="19278"/>
    <cellStyle name="Comma 6 2 2 6 3 3" xfId="43417"/>
    <cellStyle name="Comma 6 2 2 6 3 4" xfId="48594"/>
    <cellStyle name="Comma 6 2 2 6 3 5" xfId="51610"/>
    <cellStyle name="Comma 6 2 2 6 4" xfId="12224"/>
    <cellStyle name="Comma 6 2 2 6 4 2" xfId="19755"/>
    <cellStyle name="Comma 6 2 2 6 4 3" xfId="20924"/>
    <cellStyle name="Comma 6 2 2 6 4 4" xfId="49071"/>
    <cellStyle name="Comma 6 2 2 6 4 5" xfId="52087"/>
    <cellStyle name="Comma 6 2 2 6 5" xfId="9339"/>
    <cellStyle name="Comma 6 2 2 6 5 2" xfId="43311"/>
    <cellStyle name="Comma 6 2 2 6 5 3" xfId="47640"/>
    <cellStyle name="Comma 6 2 2 6 5 4" xfId="50656"/>
    <cellStyle name="Comma 6 2 2 6 6" xfId="28757"/>
    <cellStyle name="Comma 6 2 2 6 7" xfId="46534"/>
    <cellStyle name="Comma 6 2 2 6 8" xfId="49550"/>
    <cellStyle name="Comma 6 2 2 7" xfId="10827"/>
    <cellStyle name="Comma 6 2 2 7 2" xfId="18377"/>
    <cellStyle name="Comma 6 2 2 7 3" xfId="43816"/>
    <cellStyle name="Comma 6 2 2 7 4" xfId="47693"/>
    <cellStyle name="Comma 6 2 2 7 5" xfId="50709"/>
    <cellStyle name="Comma 6 2 2 8" xfId="11311"/>
    <cellStyle name="Comma 6 2 2 8 2" xfId="18854"/>
    <cellStyle name="Comma 6 2 2 8 3" xfId="42750"/>
    <cellStyle name="Comma 6 2 2 8 4" xfId="48170"/>
    <cellStyle name="Comma 6 2 2 8 5" xfId="51186"/>
    <cellStyle name="Comma 6 2 2 9" xfId="11798"/>
    <cellStyle name="Comma 6 2 2 9 2" xfId="19331"/>
    <cellStyle name="Comma 6 2 2 9 3" xfId="42825"/>
    <cellStyle name="Comma 6 2 2 9 4" xfId="48647"/>
    <cellStyle name="Comma 6 2 2 9 5" xfId="51663"/>
    <cellStyle name="Comma 6 2 3" xfId="6145"/>
    <cellStyle name="Comma 6 2 3 10" xfId="45860"/>
    <cellStyle name="Comma 6 2 3 11" xfId="46162"/>
    <cellStyle name="Comma 6 2 3 12" xfId="49178"/>
    <cellStyle name="Comma 6 2 3 2" xfId="6465"/>
    <cellStyle name="Comma 6 2 3 2 2" xfId="11091"/>
    <cellStyle name="Comma 6 2 3 2 2 2" xfId="18641"/>
    <cellStyle name="Comma 6 2 3 2 2 3" xfId="43149"/>
    <cellStyle name="Comma 6 2 3 2 2 4" xfId="47957"/>
    <cellStyle name="Comma 6 2 3 2 2 5" xfId="50973"/>
    <cellStyle name="Comma 6 2 3 2 3" xfId="11576"/>
    <cellStyle name="Comma 6 2 3 2 3 2" xfId="19118"/>
    <cellStyle name="Comma 6 2 3 2 3 3" xfId="43185"/>
    <cellStyle name="Comma 6 2 3 2 3 4" xfId="48434"/>
    <cellStyle name="Comma 6 2 3 2 3 5" xfId="51450"/>
    <cellStyle name="Comma 6 2 3 2 4" xfId="12063"/>
    <cellStyle name="Comma 6 2 3 2 4 2" xfId="19595"/>
    <cellStyle name="Comma 6 2 3 2 4 3" xfId="20589"/>
    <cellStyle name="Comma 6 2 3 2 4 4" xfId="48911"/>
    <cellStyle name="Comma 6 2 3 2 4 5" xfId="51927"/>
    <cellStyle name="Comma 6 2 3 2 5" xfId="9099"/>
    <cellStyle name="Comma 6 2 3 2 5 2" xfId="44337"/>
    <cellStyle name="Comma 6 2 3 2 5 3" xfId="47480"/>
    <cellStyle name="Comma 6 2 3 2 5 4" xfId="50496"/>
    <cellStyle name="Comma 6 2 3 2 6" xfId="43569"/>
    <cellStyle name="Comma 6 2 3 2 7" xfId="46374"/>
    <cellStyle name="Comma 6 2 3 2 8" xfId="49390"/>
    <cellStyle name="Comma 6 2 3 3" xfId="10879"/>
    <cellStyle name="Comma 6 2 3 3 2" xfId="18429"/>
    <cellStyle name="Comma 6 2 3 3 3" xfId="43521"/>
    <cellStyle name="Comma 6 2 3 3 4" xfId="47745"/>
    <cellStyle name="Comma 6 2 3 3 5" xfId="50761"/>
    <cellStyle name="Comma 6 2 3 4" xfId="11363"/>
    <cellStyle name="Comma 6 2 3 4 2" xfId="18906"/>
    <cellStyle name="Comma 6 2 3 4 3" xfId="21194"/>
    <cellStyle name="Comma 6 2 3 4 4" xfId="48222"/>
    <cellStyle name="Comma 6 2 3 4 5" xfId="51238"/>
    <cellStyle name="Comma 6 2 3 5" xfId="11850"/>
    <cellStyle name="Comma 6 2 3 5 2" xfId="19383"/>
    <cellStyle name="Comma 6 2 3 5 3" xfId="43218"/>
    <cellStyle name="Comma 6 2 3 5 4" xfId="48699"/>
    <cellStyle name="Comma 6 2 3 5 5" xfId="51715"/>
    <cellStyle name="Comma 6 2 3 6" xfId="8798"/>
    <cellStyle name="Comma 6 2 3 6 2" xfId="43511"/>
    <cellStyle name="Comma 6 2 3 6 3" xfId="47268"/>
    <cellStyle name="Comma 6 2 3 6 4" xfId="50284"/>
    <cellStyle name="Comma 6 2 3 7" xfId="20077"/>
    <cellStyle name="Comma 6 2 3 8" xfId="42318"/>
    <cellStyle name="Comma 6 2 3 9" xfId="44952"/>
    <cellStyle name="Comma 6 2 4" xfId="6225"/>
    <cellStyle name="Comma 6 2 4 10" xfId="46215"/>
    <cellStyle name="Comma 6 2 4 11" xfId="49231"/>
    <cellStyle name="Comma 6 2 4 2" xfId="6545"/>
    <cellStyle name="Comma 6 2 4 2 2" xfId="11144"/>
    <cellStyle name="Comma 6 2 4 2 2 2" xfId="18694"/>
    <cellStyle name="Comma 6 2 4 2 2 3" xfId="20735"/>
    <cellStyle name="Comma 6 2 4 2 2 4" xfId="48010"/>
    <cellStyle name="Comma 6 2 4 2 2 5" xfId="51026"/>
    <cellStyle name="Comma 6 2 4 2 3" xfId="11629"/>
    <cellStyle name="Comma 6 2 4 2 3 2" xfId="19171"/>
    <cellStyle name="Comma 6 2 4 2 3 3" xfId="30760"/>
    <cellStyle name="Comma 6 2 4 2 3 4" xfId="48487"/>
    <cellStyle name="Comma 6 2 4 2 3 5" xfId="51503"/>
    <cellStyle name="Comma 6 2 4 2 4" xfId="12116"/>
    <cellStyle name="Comma 6 2 4 2 4 2" xfId="19648"/>
    <cellStyle name="Comma 6 2 4 2 4 3" xfId="43423"/>
    <cellStyle name="Comma 6 2 4 2 4 4" xfId="48964"/>
    <cellStyle name="Comma 6 2 4 2 4 5" xfId="51980"/>
    <cellStyle name="Comma 6 2 4 2 5" xfId="9178"/>
    <cellStyle name="Comma 6 2 4 2 5 2" xfId="43088"/>
    <cellStyle name="Comma 6 2 4 2 5 3" xfId="47533"/>
    <cellStyle name="Comma 6 2 4 2 5 4" xfId="50549"/>
    <cellStyle name="Comma 6 2 4 2 6" xfId="42404"/>
    <cellStyle name="Comma 6 2 4 2 7" xfId="46427"/>
    <cellStyle name="Comma 6 2 4 2 8" xfId="49443"/>
    <cellStyle name="Comma 6 2 4 3" xfId="10932"/>
    <cellStyle name="Comma 6 2 4 3 2" xfId="18482"/>
    <cellStyle name="Comma 6 2 4 3 3" xfId="44211"/>
    <cellStyle name="Comma 6 2 4 3 4" xfId="47798"/>
    <cellStyle name="Comma 6 2 4 3 5" xfId="50814"/>
    <cellStyle name="Comma 6 2 4 4" xfId="11417"/>
    <cellStyle name="Comma 6 2 4 4 2" xfId="18959"/>
    <cellStyle name="Comma 6 2 4 4 3" xfId="44301"/>
    <cellStyle name="Comma 6 2 4 4 4" xfId="48275"/>
    <cellStyle name="Comma 6 2 4 4 5" xfId="51291"/>
    <cellStyle name="Comma 6 2 4 5" xfId="11904"/>
    <cellStyle name="Comma 6 2 4 5 2" xfId="19436"/>
    <cellStyle name="Comma 6 2 4 5 3" xfId="20807"/>
    <cellStyle name="Comma 6 2 4 5 4" xfId="48752"/>
    <cellStyle name="Comma 6 2 4 5 5" xfId="51768"/>
    <cellStyle name="Comma 6 2 4 6" xfId="8869"/>
    <cellStyle name="Comma 6 2 4 6 2" xfId="28652"/>
    <cellStyle name="Comma 6 2 4 6 3" xfId="47321"/>
    <cellStyle name="Comma 6 2 4 6 4" xfId="50337"/>
    <cellStyle name="Comma 6 2 4 7" xfId="20078"/>
    <cellStyle name="Comma 6 2 4 8" xfId="44953"/>
    <cellStyle name="Comma 6 2 4 9" xfId="45861"/>
    <cellStyle name="Comma 6 2 5" xfId="6305"/>
    <cellStyle name="Comma 6 2 5 2" xfId="6625"/>
    <cellStyle name="Comma 6 2 5 2 2" xfId="11197"/>
    <cellStyle name="Comma 6 2 5 2 2 2" xfId="18747"/>
    <cellStyle name="Comma 6 2 5 2 2 3" xfId="28612"/>
    <cellStyle name="Comma 6 2 5 2 2 4" xfId="48063"/>
    <cellStyle name="Comma 6 2 5 2 2 5" xfId="51079"/>
    <cellStyle name="Comma 6 2 5 2 3" xfId="11682"/>
    <cellStyle name="Comma 6 2 5 2 3 2" xfId="19224"/>
    <cellStyle name="Comma 6 2 5 2 3 3" xfId="29931"/>
    <cellStyle name="Comma 6 2 5 2 3 4" xfId="48540"/>
    <cellStyle name="Comma 6 2 5 2 3 5" xfId="51556"/>
    <cellStyle name="Comma 6 2 5 2 4" xfId="12169"/>
    <cellStyle name="Comma 6 2 5 2 4 2" xfId="19701"/>
    <cellStyle name="Comma 6 2 5 2 4 3" xfId="32343"/>
    <cellStyle name="Comma 6 2 5 2 4 4" xfId="49017"/>
    <cellStyle name="Comma 6 2 5 2 4 5" xfId="52033"/>
    <cellStyle name="Comma 6 2 5 2 5" xfId="9258"/>
    <cellStyle name="Comma 6 2 5 2 5 2" xfId="44379"/>
    <cellStyle name="Comma 6 2 5 2 5 3" xfId="47586"/>
    <cellStyle name="Comma 6 2 5 2 5 4" xfId="50602"/>
    <cellStyle name="Comma 6 2 5 2 6" xfId="42424"/>
    <cellStyle name="Comma 6 2 5 2 7" xfId="46480"/>
    <cellStyle name="Comma 6 2 5 2 8" xfId="49496"/>
    <cellStyle name="Comma 6 2 5 3" xfId="10985"/>
    <cellStyle name="Comma 6 2 5 3 2" xfId="18535"/>
    <cellStyle name="Comma 6 2 5 3 3" xfId="43132"/>
    <cellStyle name="Comma 6 2 5 3 4" xfId="47851"/>
    <cellStyle name="Comma 6 2 5 3 5" xfId="50867"/>
    <cellStyle name="Comma 6 2 5 4" xfId="11470"/>
    <cellStyle name="Comma 6 2 5 4 2" xfId="19012"/>
    <cellStyle name="Comma 6 2 5 4 3" xfId="43719"/>
    <cellStyle name="Comma 6 2 5 4 4" xfId="48328"/>
    <cellStyle name="Comma 6 2 5 4 5" xfId="51344"/>
    <cellStyle name="Comma 6 2 5 5" xfId="11957"/>
    <cellStyle name="Comma 6 2 5 5 2" xfId="19489"/>
    <cellStyle name="Comma 6 2 5 5 3" xfId="28566"/>
    <cellStyle name="Comma 6 2 5 5 4" xfId="48805"/>
    <cellStyle name="Comma 6 2 5 5 5" xfId="51821"/>
    <cellStyle name="Comma 6 2 5 6" xfId="8945"/>
    <cellStyle name="Comma 6 2 5 6 2" xfId="43302"/>
    <cellStyle name="Comma 6 2 5 6 3" xfId="47374"/>
    <cellStyle name="Comma 6 2 5 6 4" xfId="50390"/>
    <cellStyle name="Comma 6 2 5 7" xfId="43491"/>
    <cellStyle name="Comma 6 2 5 8" xfId="46268"/>
    <cellStyle name="Comma 6 2 5 9" xfId="49284"/>
    <cellStyle name="Comma 6 2 6" xfId="6385"/>
    <cellStyle name="Comma 6 2 6 2" xfId="11038"/>
    <cellStyle name="Comma 6 2 6 2 2" xfId="18588"/>
    <cellStyle name="Comma 6 2 6 2 3" xfId="21237"/>
    <cellStyle name="Comma 6 2 6 2 4" xfId="47904"/>
    <cellStyle name="Comma 6 2 6 2 5" xfId="50920"/>
    <cellStyle name="Comma 6 2 6 3" xfId="11523"/>
    <cellStyle name="Comma 6 2 6 3 2" xfId="19065"/>
    <cellStyle name="Comma 6 2 6 3 3" xfId="43626"/>
    <cellStyle name="Comma 6 2 6 3 4" xfId="48381"/>
    <cellStyle name="Comma 6 2 6 3 5" xfId="51397"/>
    <cellStyle name="Comma 6 2 6 4" xfId="12010"/>
    <cellStyle name="Comma 6 2 6 4 2" xfId="19542"/>
    <cellStyle name="Comma 6 2 6 4 3" xfId="30279"/>
    <cellStyle name="Comma 6 2 6 4 4" xfId="48858"/>
    <cellStyle name="Comma 6 2 6 4 5" xfId="51874"/>
    <cellStyle name="Comma 6 2 6 5" xfId="9024"/>
    <cellStyle name="Comma 6 2 6 5 2" xfId="43431"/>
    <cellStyle name="Comma 6 2 6 5 3" xfId="47427"/>
    <cellStyle name="Comma 6 2 6 5 4" xfId="50443"/>
    <cellStyle name="Comma 6 2 6 6" xfId="44569"/>
    <cellStyle name="Comma 6 2 6 7" xfId="46321"/>
    <cellStyle name="Comma 6 2 6 8" xfId="49337"/>
    <cellStyle name="Comma 6 2 7" xfId="6705"/>
    <cellStyle name="Comma 6 2 7 2" xfId="11250"/>
    <cellStyle name="Comma 6 2 7 2 2" xfId="18800"/>
    <cellStyle name="Comma 6 2 7 2 3" xfId="42743"/>
    <cellStyle name="Comma 6 2 7 2 4" xfId="48116"/>
    <cellStyle name="Comma 6 2 7 2 5" xfId="51132"/>
    <cellStyle name="Comma 6 2 7 3" xfId="11735"/>
    <cellStyle name="Comma 6 2 7 3 2" xfId="19277"/>
    <cellStyle name="Comma 6 2 7 3 3" xfId="44532"/>
    <cellStyle name="Comma 6 2 7 3 4" xfId="48593"/>
    <cellStyle name="Comma 6 2 7 3 5" xfId="51609"/>
    <cellStyle name="Comma 6 2 7 4" xfId="12223"/>
    <cellStyle name="Comma 6 2 7 4 2" xfId="19754"/>
    <cellStyle name="Comma 6 2 7 4 3" xfId="28784"/>
    <cellStyle name="Comma 6 2 7 4 4" xfId="49070"/>
    <cellStyle name="Comma 6 2 7 4 5" xfId="52086"/>
    <cellStyle name="Comma 6 2 7 5" xfId="9338"/>
    <cellStyle name="Comma 6 2 7 5 2" xfId="43389"/>
    <cellStyle name="Comma 6 2 7 5 3" xfId="47639"/>
    <cellStyle name="Comma 6 2 7 5 4" xfId="50655"/>
    <cellStyle name="Comma 6 2 7 6" xfId="20538"/>
    <cellStyle name="Comma 6 2 7 7" xfId="46533"/>
    <cellStyle name="Comma 6 2 7 8" xfId="49549"/>
    <cellStyle name="Comma 6 2 8" xfId="7473"/>
    <cellStyle name="Comma 6 2 9" xfId="10826"/>
    <cellStyle name="Comma 6 2 9 2" xfId="18376"/>
    <cellStyle name="Comma 6 2 9 3" xfId="33302"/>
    <cellStyle name="Comma 6 2 9 4" xfId="47692"/>
    <cellStyle name="Comma 6 2 9 5" xfId="50708"/>
    <cellStyle name="Comma 6 3" xfId="4883"/>
    <cellStyle name="Comma 6 3 10" xfId="11799"/>
    <cellStyle name="Comma 6 3 10 2" xfId="19332"/>
    <cellStyle name="Comma 6 3 10 3" xfId="43669"/>
    <cellStyle name="Comma 6 3 10 4" xfId="48648"/>
    <cellStyle name="Comma 6 3 10 5" xfId="51664"/>
    <cellStyle name="Comma 6 3 11" xfId="8005"/>
    <cellStyle name="Comma 6 3 11 2" xfId="42568"/>
    <cellStyle name="Comma 6 3 11 3" xfId="47034"/>
    <cellStyle name="Comma 6 3 11 4" xfId="50050"/>
    <cellStyle name="Comma 6 3 12" xfId="20079"/>
    <cellStyle name="Comma 6 3 13" xfId="44954"/>
    <cellStyle name="Comma 6 3 14" xfId="45862"/>
    <cellStyle name="Comma 6 3 15" xfId="46111"/>
    <cellStyle name="Comma 6 3 16" xfId="49126"/>
    <cellStyle name="Comma 6 3 2" xfId="6147"/>
    <cellStyle name="Comma 6 3 2 2" xfId="6467"/>
    <cellStyle name="Comma 6 3 2 2 2" xfId="11093"/>
    <cellStyle name="Comma 6 3 2 2 2 2" xfId="18643"/>
    <cellStyle name="Comma 6 3 2 2 2 3" xfId="44216"/>
    <cellStyle name="Comma 6 3 2 2 2 4" xfId="47959"/>
    <cellStyle name="Comma 6 3 2 2 2 5" xfId="50975"/>
    <cellStyle name="Comma 6 3 2 2 3" xfId="11578"/>
    <cellStyle name="Comma 6 3 2 2 3 2" xfId="19120"/>
    <cellStyle name="Comma 6 3 2 2 3 3" xfId="43922"/>
    <cellStyle name="Comma 6 3 2 2 3 4" xfId="48436"/>
    <cellStyle name="Comma 6 3 2 2 3 5" xfId="51452"/>
    <cellStyle name="Comma 6 3 2 2 4" xfId="12065"/>
    <cellStyle name="Comma 6 3 2 2 4 2" xfId="19597"/>
    <cellStyle name="Comma 6 3 2 2 4 3" xfId="44534"/>
    <cellStyle name="Comma 6 3 2 2 4 4" xfId="48913"/>
    <cellStyle name="Comma 6 3 2 2 4 5" xfId="51929"/>
    <cellStyle name="Comma 6 3 2 2 5" xfId="9101"/>
    <cellStyle name="Comma 6 3 2 2 5 2" xfId="42639"/>
    <cellStyle name="Comma 6 3 2 2 5 3" xfId="47482"/>
    <cellStyle name="Comma 6 3 2 2 5 4" xfId="50498"/>
    <cellStyle name="Comma 6 3 2 2 6" xfId="44163"/>
    <cellStyle name="Comma 6 3 2 2 7" xfId="46376"/>
    <cellStyle name="Comma 6 3 2 2 8" xfId="49392"/>
    <cellStyle name="Comma 6 3 2 3" xfId="10881"/>
    <cellStyle name="Comma 6 3 2 3 2" xfId="18431"/>
    <cellStyle name="Comma 6 3 2 3 3" xfId="32875"/>
    <cellStyle name="Comma 6 3 2 3 4" xfId="47747"/>
    <cellStyle name="Comma 6 3 2 3 5" xfId="50763"/>
    <cellStyle name="Comma 6 3 2 4" xfId="11365"/>
    <cellStyle name="Comma 6 3 2 4 2" xfId="18908"/>
    <cellStyle name="Comma 6 3 2 4 3" xfId="43164"/>
    <cellStyle name="Comma 6 3 2 4 4" xfId="48224"/>
    <cellStyle name="Comma 6 3 2 4 5" xfId="51240"/>
    <cellStyle name="Comma 6 3 2 5" xfId="11852"/>
    <cellStyle name="Comma 6 3 2 5 2" xfId="19385"/>
    <cellStyle name="Comma 6 3 2 5 3" xfId="44802"/>
    <cellStyle name="Comma 6 3 2 5 4" xfId="48701"/>
    <cellStyle name="Comma 6 3 2 5 5" xfId="51717"/>
    <cellStyle name="Comma 6 3 2 6" xfId="8800"/>
    <cellStyle name="Comma 6 3 2 6 2" xfId="44619"/>
    <cellStyle name="Comma 6 3 2 6 3" xfId="47270"/>
    <cellStyle name="Comma 6 3 2 6 4" xfId="50286"/>
    <cellStyle name="Comma 6 3 2 7" xfId="42896"/>
    <cellStyle name="Comma 6 3 2 8" xfId="46164"/>
    <cellStyle name="Comma 6 3 2 9" xfId="49180"/>
    <cellStyle name="Comma 6 3 3" xfId="6227"/>
    <cellStyle name="Comma 6 3 3 2" xfId="6547"/>
    <cellStyle name="Comma 6 3 3 2 2" xfId="11146"/>
    <cellStyle name="Comma 6 3 3 2 2 2" xfId="18696"/>
    <cellStyle name="Comma 6 3 3 2 2 3" xfId="44061"/>
    <cellStyle name="Comma 6 3 3 2 2 4" xfId="48012"/>
    <cellStyle name="Comma 6 3 3 2 2 5" xfId="51028"/>
    <cellStyle name="Comma 6 3 3 2 3" xfId="11631"/>
    <cellStyle name="Comma 6 3 3 2 3 2" xfId="19173"/>
    <cellStyle name="Comma 6 3 3 2 3 3" xfId="28829"/>
    <cellStyle name="Comma 6 3 3 2 3 4" xfId="48489"/>
    <cellStyle name="Comma 6 3 3 2 3 5" xfId="51505"/>
    <cellStyle name="Comma 6 3 3 2 4" xfId="12118"/>
    <cellStyle name="Comma 6 3 3 2 4 2" xfId="19650"/>
    <cellStyle name="Comma 6 3 3 2 4 3" xfId="43254"/>
    <cellStyle name="Comma 6 3 3 2 4 4" xfId="48966"/>
    <cellStyle name="Comma 6 3 3 2 4 5" xfId="51982"/>
    <cellStyle name="Comma 6 3 3 2 5" xfId="9180"/>
    <cellStyle name="Comma 6 3 3 2 5 2" xfId="43610"/>
    <cellStyle name="Comma 6 3 3 2 5 3" xfId="47535"/>
    <cellStyle name="Comma 6 3 3 2 5 4" xfId="50551"/>
    <cellStyle name="Comma 6 3 3 2 6" xfId="42405"/>
    <cellStyle name="Comma 6 3 3 2 7" xfId="46429"/>
    <cellStyle name="Comma 6 3 3 2 8" xfId="49445"/>
    <cellStyle name="Comma 6 3 3 3" xfId="10934"/>
    <cellStyle name="Comma 6 3 3 3 2" xfId="18484"/>
    <cellStyle name="Comma 6 3 3 3 3" xfId="28696"/>
    <cellStyle name="Comma 6 3 3 3 4" xfId="47800"/>
    <cellStyle name="Comma 6 3 3 3 5" xfId="50816"/>
    <cellStyle name="Comma 6 3 3 4" xfId="11419"/>
    <cellStyle name="Comma 6 3 3 4 2" xfId="18961"/>
    <cellStyle name="Comma 6 3 3 4 3" xfId="43167"/>
    <cellStyle name="Comma 6 3 3 4 4" xfId="48277"/>
    <cellStyle name="Comma 6 3 3 4 5" xfId="51293"/>
    <cellStyle name="Comma 6 3 3 5" xfId="11906"/>
    <cellStyle name="Comma 6 3 3 5 2" xfId="19438"/>
    <cellStyle name="Comma 6 3 3 5 3" xfId="44031"/>
    <cellStyle name="Comma 6 3 3 5 4" xfId="48754"/>
    <cellStyle name="Comma 6 3 3 5 5" xfId="51770"/>
    <cellStyle name="Comma 6 3 3 6" xfId="8871"/>
    <cellStyle name="Comma 6 3 3 6 2" xfId="42610"/>
    <cellStyle name="Comma 6 3 3 6 3" xfId="47323"/>
    <cellStyle name="Comma 6 3 3 6 4" xfId="50339"/>
    <cellStyle name="Comma 6 3 3 7" xfId="44437"/>
    <cellStyle name="Comma 6 3 3 8" xfId="46217"/>
    <cellStyle name="Comma 6 3 3 9" xfId="49233"/>
    <cellStyle name="Comma 6 3 4" xfId="6307"/>
    <cellStyle name="Comma 6 3 4 2" xfId="6627"/>
    <cellStyle name="Comma 6 3 4 2 2" xfId="11199"/>
    <cellStyle name="Comma 6 3 4 2 2 2" xfId="18749"/>
    <cellStyle name="Comma 6 3 4 2 2 3" xfId="44062"/>
    <cellStyle name="Comma 6 3 4 2 2 4" xfId="48065"/>
    <cellStyle name="Comma 6 3 4 2 2 5" xfId="51081"/>
    <cellStyle name="Comma 6 3 4 2 3" xfId="11684"/>
    <cellStyle name="Comma 6 3 4 2 3 2" xfId="19226"/>
    <cellStyle name="Comma 6 3 4 2 3 3" xfId="42808"/>
    <cellStyle name="Comma 6 3 4 2 3 4" xfId="48542"/>
    <cellStyle name="Comma 6 3 4 2 3 5" xfId="51558"/>
    <cellStyle name="Comma 6 3 4 2 4" xfId="12171"/>
    <cellStyle name="Comma 6 3 4 2 4 2" xfId="19703"/>
    <cellStyle name="Comma 6 3 4 2 4 3" xfId="42884"/>
    <cellStyle name="Comma 6 3 4 2 4 4" xfId="49019"/>
    <cellStyle name="Comma 6 3 4 2 4 5" xfId="52035"/>
    <cellStyle name="Comma 6 3 4 2 5" xfId="9260"/>
    <cellStyle name="Comma 6 3 4 2 5 2" xfId="32993"/>
    <cellStyle name="Comma 6 3 4 2 5 3" xfId="47588"/>
    <cellStyle name="Comma 6 3 4 2 5 4" xfId="50604"/>
    <cellStyle name="Comma 6 3 4 2 6" xfId="44747"/>
    <cellStyle name="Comma 6 3 4 2 7" xfId="46482"/>
    <cellStyle name="Comma 6 3 4 2 8" xfId="49498"/>
    <cellStyle name="Comma 6 3 4 3" xfId="10987"/>
    <cellStyle name="Comma 6 3 4 3 2" xfId="18537"/>
    <cellStyle name="Comma 6 3 4 3 3" xfId="44212"/>
    <cellStyle name="Comma 6 3 4 3 4" xfId="47853"/>
    <cellStyle name="Comma 6 3 4 3 5" xfId="50869"/>
    <cellStyle name="Comma 6 3 4 4" xfId="11472"/>
    <cellStyle name="Comma 6 3 4 4 2" xfId="19014"/>
    <cellStyle name="Comma 6 3 4 4 3" xfId="43173"/>
    <cellStyle name="Comma 6 3 4 4 4" xfId="48330"/>
    <cellStyle name="Comma 6 3 4 4 5" xfId="51346"/>
    <cellStyle name="Comma 6 3 4 5" xfId="11959"/>
    <cellStyle name="Comma 6 3 4 5 2" xfId="19491"/>
    <cellStyle name="Comma 6 3 4 5 3" xfId="33228"/>
    <cellStyle name="Comma 6 3 4 5 4" xfId="48807"/>
    <cellStyle name="Comma 6 3 4 5 5" xfId="51823"/>
    <cellStyle name="Comma 6 3 4 6" xfId="8947"/>
    <cellStyle name="Comma 6 3 4 6 2" xfId="43064"/>
    <cellStyle name="Comma 6 3 4 6 3" xfId="47376"/>
    <cellStyle name="Comma 6 3 4 6 4" xfId="50392"/>
    <cellStyle name="Comma 6 3 4 7" xfId="43961"/>
    <cellStyle name="Comma 6 3 4 8" xfId="46270"/>
    <cellStyle name="Comma 6 3 4 9" xfId="49286"/>
    <cellStyle name="Comma 6 3 5" xfId="6387"/>
    <cellStyle name="Comma 6 3 5 2" xfId="11040"/>
    <cellStyle name="Comma 6 3 5 2 2" xfId="18590"/>
    <cellStyle name="Comma 6 3 5 2 3" xfId="43141"/>
    <cellStyle name="Comma 6 3 5 2 4" xfId="47906"/>
    <cellStyle name="Comma 6 3 5 2 5" xfId="50922"/>
    <cellStyle name="Comma 6 3 5 3" xfId="11525"/>
    <cellStyle name="Comma 6 3 5 3 2" xfId="19067"/>
    <cellStyle name="Comma 6 3 5 3 3" xfId="44827"/>
    <cellStyle name="Comma 6 3 5 3 4" xfId="48383"/>
    <cellStyle name="Comma 6 3 5 3 5" xfId="51399"/>
    <cellStyle name="Comma 6 3 5 4" xfId="12012"/>
    <cellStyle name="Comma 6 3 5 4 2" xfId="19544"/>
    <cellStyle name="Comma 6 3 5 4 3" xfId="43240"/>
    <cellStyle name="Comma 6 3 5 4 4" xfId="48860"/>
    <cellStyle name="Comma 6 3 5 4 5" xfId="51876"/>
    <cellStyle name="Comma 6 3 5 5" xfId="9026"/>
    <cellStyle name="Comma 6 3 5 5 2" xfId="44525"/>
    <cellStyle name="Comma 6 3 5 5 3" xfId="47429"/>
    <cellStyle name="Comma 6 3 5 5 4" xfId="50445"/>
    <cellStyle name="Comma 6 3 5 6" xfId="43567"/>
    <cellStyle name="Comma 6 3 5 7" xfId="46323"/>
    <cellStyle name="Comma 6 3 5 8" xfId="49339"/>
    <cellStyle name="Comma 6 3 6" xfId="6707"/>
    <cellStyle name="Comma 6 3 6 2" xfId="11252"/>
    <cellStyle name="Comma 6 3 6 2 2" xfId="18802"/>
    <cellStyle name="Comma 6 3 6 2 3" xfId="20734"/>
    <cellStyle name="Comma 6 3 6 2 4" xfId="48118"/>
    <cellStyle name="Comma 6 3 6 2 5" xfId="51134"/>
    <cellStyle name="Comma 6 3 6 3" xfId="11737"/>
    <cellStyle name="Comma 6 3 6 3 2" xfId="19279"/>
    <cellStyle name="Comma 6 3 6 3 3" xfId="44850"/>
    <cellStyle name="Comma 6 3 6 3 4" xfId="48595"/>
    <cellStyle name="Comma 6 3 6 3 5" xfId="51611"/>
    <cellStyle name="Comma 6 3 6 4" xfId="12225"/>
    <cellStyle name="Comma 6 3 6 4 2" xfId="19756"/>
    <cellStyle name="Comma 6 3 6 4 3" xfId="44867"/>
    <cellStyle name="Comma 6 3 6 4 4" xfId="49072"/>
    <cellStyle name="Comma 6 3 6 4 5" xfId="52088"/>
    <cellStyle name="Comma 6 3 6 5" xfId="9340"/>
    <cellStyle name="Comma 6 3 6 5 2" xfId="43815"/>
    <cellStyle name="Comma 6 3 6 5 3" xfId="47641"/>
    <cellStyle name="Comma 6 3 6 5 4" xfId="50657"/>
    <cellStyle name="Comma 6 3 6 6" xfId="44373"/>
    <cellStyle name="Comma 6 3 6 7" xfId="46535"/>
    <cellStyle name="Comma 6 3 6 8" xfId="49551"/>
    <cellStyle name="Comma 6 3 7" xfId="9680"/>
    <cellStyle name="Comma 6 3 8" xfId="10828"/>
    <cellStyle name="Comma 6 3 8 2" xfId="18378"/>
    <cellStyle name="Comma 6 3 8 3" xfId="28818"/>
    <cellStyle name="Comma 6 3 8 4" xfId="47694"/>
    <cellStyle name="Comma 6 3 8 5" xfId="50710"/>
    <cellStyle name="Comma 6 3 9" xfId="11312"/>
    <cellStyle name="Comma 6 3 9 2" xfId="18855"/>
    <cellStyle name="Comma 6 3 9 3" xfId="21202"/>
    <cellStyle name="Comma 6 3 9 4" xfId="48171"/>
    <cellStyle name="Comma 6 3 9 5" xfId="51187"/>
    <cellStyle name="Comma 6 4" xfId="7500"/>
    <cellStyle name="Comma 6 4 2" xfId="18002"/>
    <cellStyle name="Comma 6 4 3" xfId="20080"/>
    <cellStyle name="Comma 6 4 4" xfId="44955"/>
    <cellStyle name="Comma 6 4 5" xfId="45863"/>
    <cellStyle name="Comma 6 4 6" xfId="46997"/>
    <cellStyle name="Comma 6 4 7" xfId="50013"/>
    <cellStyle name="Comma 6 5" xfId="8572"/>
    <cellStyle name="Comma 6 5 2" xfId="20081"/>
    <cellStyle name="Comma 6 6" xfId="14051"/>
    <cellStyle name="Comma 6 6 2" xfId="17559"/>
    <cellStyle name="Comma 6 7" xfId="15802"/>
    <cellStyle name="Comma 6 8" xfId="20074"/>
    <cellStyle name="Comma 6 9" xfId="44949"/>
    <cellStyle name="Comma 7" xfId="3952"/>
    <cellStyle name="Comma 7 2" xfId="4884"/>
    <cellStyle name="Comma 7 2 10" xfId="11313"/>
    <cellStyle name="Comma 7 2 10 2" xfId="18856"/>
    <cellStyle name="Comma 7 2 10 3" xfId="43827"/>
    <cellStyle name="Comma 7 2 10 4" xfId="48172"/>
    <cellStyle name="Comma 7 2 10 5" xfId="51188"/>
    <cellStyle name="Comma 7 2 10 6" xfId="15497"/>
    <cellStyle name="Comma 7 2 11" xfId="11800"/>
    <cellStyle name="Comma 7 2 11 2" xfId="19333"/>
    <cellStyle name="Comma 7 2 11 3" xfId="44851"/>
    <cellStyle name="Comma 7 2 11 4" xfId="48649"/>
    <cellStyle name="Comma 7 2 11 5" xfId="51665"/>
    <cellStyle name="Comma 7 2 11 6" xfId="15642"/>
    <cellStyle name="Comma 7 2 12" xfId="7979"/>
    <cellStyle name="Comma 7 2 12 2" xfId="18021"/>
    <cellStyle name="Comma 7 2 12 3" xfId="44192"/>
    <cellStyle name="Comma 7 2 12 4" xfId="47024"/>
    <cellStyle name="Comma 7 2 12 5" xfId="50040"/>
    <cellStyle name="Comma 7 2 12 6" xfId="14605"/>
    <cellStyle name="Comma 7 2 13" xfId="20083"/>
    <cellStyle name="Comma 7 2 14" xfId="44299"/>
    <cellStyle name="Comma 7 2 15" xfId="44956"/>
    <cellStyle name="Comma 7 2 16" xfId="45864"/>
    <cellStyle name="Comma 7 2 17" xfId="46112"/>
    <cellStyle name="Comma 7 2 18" xfId="49127"/>
    <cellStyle name="Comma 7 2 2" xfId="4885"/>
    <cellStyle name="Comma 7 2 2 10" xfId="7816"/>
    <cellStyle name="Comma 7 2 2 10 2" xfId="44471"/>
    <cellStyle name="Comma 7 2 2 10 3" xfId="47010"/>
    <cellStyle name="Comma 7 2 2 10 4" xfId="50026"/>
    <cellStyle name="Comma 7 2 2 10 5" xfId="18009"/>
    <cellStyle name="Comma 7 2 2 11" xfId="20084"/>
    <cellStyle name="Comma 7 2 2 12" xfId="44714"/>
    <cellStyle name="Comma 7 2 2 13" xfId="44957"/>
    <cellStyle name="Comma 7 2 2 14" xfId="45865"/>
    <cellStyle name="Comma 7 2 2 15" xfId="46113"/>
    <cellStyle name="Comma 7 2 2 16" xfId="49128"/>
    <cellStyle name="Comma 7 2 2 17" xfId="14455"/>
    <cellStyle name="Comma 7 2 2 2" xfId="6149"/>
    <cellStyle name="Comma 7 2 2 2 10" xfId="15061"/>
    <cellStyle name="Comma 7 2 2 2 2" xfId="6469"/>
    <cellStyle name="Comma 7 2 2 2 2 2" xfId="11095"/>
    <cellStyle name="Comma 7 2 2 2 2 2 2" xfId="18645"/>
    <cellStyle name="Comma 7 2 2 2 2 2 3" xfId="43822"/>
    <cellStyle name="Comma 7 2 2 2 2 2 4" xfId="47961"/>
    <cellStyle name="Comma 7 2 2 2 2 2 5" xfId="50977"/>
    <cellStyle name="Comma 7 2 2 2 2 2 6" xfId="15431"/>
    <cellStyle name="Comma 7 2 2 2 2 3" xfId="11580"/>
    <cellStyle name="Comma 7 2 2 2 2 3 2" xfId="19122"/>
    <cellStyle name="Comma 7 2 2 2 2 3 3" xfId="43414"/>
    <cellStyle name="Comma 7 2 2 2 2 3 4" xfId="48438"/>
    <cellStyle name="Comma 7 2 2 2 2 3 5" xfId="51454"/>
    <cellStyle name="Comma 7 2 2 2 2 3 6" xfId="15574"/>
    <cellStyle name="Comma 7 2 2 2 2 4" xfId="12067"/>
    <cellStyle name="Comma 7 2 2 2 2 4 2" xfId="19599"/>
    <cellStyle name="Comma 7 2 2 2 2 4 3" xfId="44311"/>
    <cellStyle name="Comma 7 2 2 2 2 4 4" xfId="48915"/>
    <cellStyle name="Comma 7 2 2 2 2 4 5" xfId="51931"/>
    <cellStyle name="Comma 7 2 2 2 2 4 6" xfId="15719"/>
    <cellStyle name="Comma 7 2 2 2 2 5" xfId="9103"/>
    <cellStyle name="Comma 7 2 2 2 2 5 2" xfId="20760"/>
    <cellStyle name="Comma 7 2 2 2 2 5 3" xfId="47484"/>
    <cellStyle name="Comma 7 2 2 2 2 5 4" xfId="50500"/>
    <cellStyle name="Comma 7 2 2 2 2 5 5" xfId="18289"/>
    <cellStyle name="Comma 7 2 2 2 2 6" xfId="44739"/>
    <cellStyle name="Comma 7 2 2 2 2 7" xfId="46378"/>
    <cellStyle name="Comma 7 2 2 2 2 8" xfId="49394"/>
    <cellStyle name="Comma 7 2 2 2 2 9" xfId="15210"/>
    <cellStyle name="Comma 7 2 2 2 3" xfId="10883"/>
    <cellStyle name="Comma 7 2 2 2 3 2" xfId="18433"/>
    <cellStyle name="Comma 7 2 2 2 3 3" xfId="42688"/>
    <cellStyle name="Comma 7 2 2 2 3 4" xfId="47749"/>
    <cellStyle name="Comma 7 2 2 2 3 5" xfId="50765"/>
    <cellStyle name="Comma 7 2 2 2 3 6" xfId="15371"/>
    <cellStyle name="Comma 7 2 2 2 4" xfId="11367"/>
    <cellStyle name="Comma 7 2 2 2 4 2" xfId="18910"/>
    <cellStyle name="Comma 7 2 2 2 4 3" xfId="44794"/>
    <cellStyle name="Comma 7 2 2 2 4 4" xfId="48226"/>
    <cellStyle name="Comma 7 2 2 2 4 5" xfId="51242"/>
    <cellStyle name="Comma 7 2 2 2 4 6" xfId="15513"/>
    <cellStyle name="Comma 7 2 2 2 5" xfId="11854"/>
    <cellStyle name="Comma 7 2 2 2 5 2" xfId="19387"/>
    <cellStyle name="Comma 7 2 2 2 5 3" xfId="44307"/>
    <cellStyle name="Comma 7 2 2 2 5 4" xfId="48703"/>
    <cellStyle name="Comma 7 2 2 2 5 5" xfId="51719"/>
    <cellStyle name="Comma 7 2 2 2 5 6" xfId="15658"/>
    <cellStyle name="Comma 7 2 2 2 6" xfId="8802"/>
    <cellStyle name="Comma 7 2 2 2 6 2" xfId="42599"/>
    <cellStyle name="Comma 7 2 2 2 6 3" xfId="47272"/>
    <cellStyle name="Comma 7 2 2 2 6 4" xfId="50288"/>
    <cellStyle name="Comma 7 2 2 2 6 5" xfId="18228"/>
    <cellStyle name="Comma 7 2 2 2 7" xfId="42899"/>
    <cellStyle name="Comma 7 2 2 2 8" xfId="46166"/>
    <cellStyle name="Comma 7 2 2 2 9" xfId="49182"/>
    <cellStyle name="Comma 7 2 2 3" xfId="6229"/>
    <cellStyle name="Comma 7 2 2 3 10" xfId="15094"/>
    <cellStyle name="Comma 7 2 2 3 2" xfId="6549"/>
    <cellStyle name="Comma 7 2 2 3 2 2" xfId="11148"/>
    <cellStyle name="Comma 7 2 2 3 2 2 2" xfId="18698"/>
    <cellStyle name="Comma 7 2 2 3 2 2 3" xfId="42728"/>
    <cellStyle name="Comma 7 2 2 3 2 2 4" xfId="48014"/>
    <cellStyle name="Comma 7 2 2 3 2 2 5" xfId="51030"/>
    <cellStyle name="Comma 7 2 2 3 2 2 6" xfId="15446"/>
    <cellStyle name="Comma 7 2 2 3 2 3" xfId="11633"/>
    <cellStyle name="Comma 7 2 2 3 2 3 2" xfId="19175"/>
    <cellStyle name="Comma 7 2 2 3 2 3 3" xfId="43555"/>
    <cellStyle name="Comma 7 2 2 3 2 3 4" xfId="48491"/>
    <cellStyle name="Comma 7 2 2 3 2 3 5" xfId="51507"/>
    <cellStyle name="Comma 7 2 2 3 2 3 6" xfId="15589"/>
    <cellStyle name="Comma 7 2 2 3 2 4" xfId="12120"/>
    <cellStyle name="Comma 7 2 2 3 2 4 2" xfId="19652"/>
    <cellStyle name="Comma 7 2 2 3 2 4 3" xfId="44234"/>
    <cellStyle name="Comma 7 2 2 3 2 4 4" xfId="48968"/>
    <cellStyle name="Comma 7 2 2 3 2 4 5" xfId="51984"/>
    <cellStyle name="Comma 7 2 2 3 2 4 6" xfId="15734"/>
    <cellStyle name="Comma 7 2 2 3 2 5" xfId="9182"/>
    <cellStyle name="Comma 7 2 2 3 2 5 2" xfId="33391"/>
    <cellStyle name="Comma 7 2 2 3 2 5 3" xfId="47537"/>
    <cellStyle name="Comma 7 2 2 3 2 5 4" xfId="50553"/>
    <cellStyle name="Comma 7 2 2 3 2 5 5" xfId="18304"/>
    <cellStyle name="Comma 7 2 2 3 2 6" xfId="30852"/>
    <cellStyle name="Comma 7 2 2 3 2 7" xfId="46431"/>
    <cellStyle name="Comma 7 2 2 3 2 8" xfId="49447"/>
    <cellStyle name="Comma 7 2 2 3 2 9" xfId="15251"/>
    <cellStyle name="Comma 7 2 2 3 3" xfId="10936"/>
    <cellStyle name="Comma 7 2 2 3 3 2" xfId="18486"/>
    <cellStyle name="Comma 7 2 2 3 3 3" xfId="43129"/>
    <cellStyle name="Comma 7 2 2 3 3 4" xfId="47802"/>
    <cellStyle name="Comma 7 2 2 3 3 5" xfId="50818"/>
    <cellStyle name="Comma 7 2 2 3 3 6" xfId="15386"/>
    <cellStyle name="Comma 7 2 2 3 4" xfId="11421"/>
    <cellStyle name="Comma 7 2 2 3 4 2" xfId="18963"/>
    <cellStyle name="Comma 7 2 2 3 4 3" xfId="43703"/>
    <cellStyle name="Comma 7 2 2 3 4 4" xfId="48279"/>
    <cellStyle name="Comma 7 2 2 3 4 5" xfId="51295"/>
    <cellStyle name="Comma 7 2 2 3 4 6" xfId="15529"/>
    <cellStyle name="Comma 7 2 2 3 5" xfId="11908"/>
    <cellStyle name="Comma 7 2 2 3 5 2" xfId="19440"/>
    <cellStyle name="Comma 7 2 2 3 5 3" xfId="43956"/>
    <cellStyle name="Comma 7 2 2 3 5 4" xfId="48756"/>
    <cellStyle name="Comma 7 2 2 3 5 5" xfId="51772"/>
    <cellStyle name="Comma 7 2 2 3 5 6" xfId="15674"/>
    <cellStyle name="Comma 7 2 2 3 6" xfId="8873"/>
    <cellStyle name="Comma 7 2 2 3 6 2" xfId="44556"/>
    <cellStyle name="Comma 7 2 2 3 6 3" xfId="47325"/>
    <cellStyle name="Comma 7 2 2 3 6 4" xfId="50341"/>
    <cellStyle name="Comma 7 2 2 3 6 5" xfId="18244"/>
    <cellStyle name="Comma 7 2 2 3 7" xfId="28589"/>
    <cellStyle name="Comma 7 2 2 3 8" xfId="46219"/>
    <cellStyle name="Comma 7 2 2 3 9" xfId="49235"/>
    <cellStyle name="Comma 7 2 2 4" xfId="6309"/>
    <cellStyle name="Comma 7 2 2 4 10" xfId="15132"/>
    <cellStyle name="Comma 7 2 2 4 2" xfId="6629"/>
    <cellStyle name="Comma 7 2 2 4 2 2" xfId="11201"/>
    <cellStyle name="Comma 7 2 2 4 2 2 2" xfId="18751"/>
    <cellStyle name="Comma 7 2 2 4 2 2 3" xfId="42738"/>
    <cellStyle name="Comma 7 2 2 4 2 2 4" xfId="48067"/>
    <cellStyle name="Comma 7 2 2 4 2 2 5" xfId="51083"/>
    <cellStyle name="Comma 7 2 2 4 2 2 6" xfId="15461"/>
    <cellStyle name="Comma 7 2 2 4 2 3" xfId="11686"/>
    <cellStyle name="Comma 7 2 2 4 2 3 2" xfId="19228"/>
    <cellStyle name="Comma 7 2 2 4 2 3 3" xfId="44703"/>
    <cellStyle name="Comma 7 2 2 4 2 3 4" xfId="48544"/>
    <cellStyle name="Comma 7 2 2 4 2 3 5" xfId="51560"/>
    <cellStyle name="Comma 7 2 2 4 2 3 6" xfId="15604"/>
    <cellStyle name="Comma 7 2 2 4 2 4" xfId="12173"/>
    <cellStyle name="Comma 7 2 2 4 2 4 2" xfId="19705"/>
    <cellStyle name="Comma 7 2 2 4 2 4 3" xfId="44421"/>
    <cellStyle name="Comma 7 2 2 4 2 4 4" xfId="49021"/>
    <cellStyle name="Comma 7 2 2 4 2 4 5" xfId="52037"/>
    <cellStyle name="Comma 7 2 2 4 2 4 6" xfId="15749"/>
    <cellStyle name="Comma 7 2 2 4 2 5" xfId="9262"/>
    <cellStyle name="Comma 7 2 2 4 2 5 2" xfId="20267"/>
    <cellStyle name="Comma 7 2 2 4 2 5 3" xfId="47590"/>
    <cellStyle name="Comma 7 2 2 4 2 5 4" xfId="50606"/>
    <cellStyle name="Comma 7 2 2 4 2 5 5" xfId="18319"/>
    <cellStyle name="Comma 7 2 2 4 2 6" xfId="43874"/>
    <cellStyle name="Comma 7 2 2 4 2 7" xfId="46484"/>
    <cellStyle name="Comma 7 2 2 4 2 8" xfId="49500"/>
    <cellStyle name="Comma 7 2 2 4 2 9" xfId="15293"/>
    <cellStyle name="Comma 7 2 2 4 3" xfId="10989"/>
    <cellStyle name="Comma 7 2 2 4 3 2" xfId="18539"/>
    <cellStyle name="Comma 7 2 2 4 3 3" xfId="28695"/>
    <cellStyle name="Comma 7 2 2 4 3 4" xfId="47855"/>
    <cellStyle name="Comma 7 2 2 4 3 5" xfId="50871"/>
    <cellStyle name="Comma 7 2 2 4 3 6" xfId="15401"/>
    <cellStyle name="Comma 7 2 2 4 4" xfId="11474"/>
    <cellStyle name="Comma 7 2 2 4 4 2" xfId="19016"/>
    <cellStyle name="Comma 7 2 2 4 4 3" xfId="44221"/>
    <cellStyle name="Comma 7 2 2 4 4 4" xfId="48332"/>
    <cellStyle name="Comma 7 2 2 4 4 5" xfId="51348"/>
    <cellStyle name="Comma 7 2 2 4 4 6" xfId="15544"/>
    <cellStyle name="Comma 7 2 2 4 5" xfId="11961"/>
    <cellStyle name="Comma 7 2 2 4 5 2" xfId="19493"/>
    <cellStyle name="Comma 7 2 2 4 5 3" xfId="43234"/>
    <cellStyle name="Comma 7 2 2 4 5 4" xfId="48809"/>
    <cellStyle name="Comma 7 2 2 4 5 5" xfId="51825"/>
    <cellStyle name="Comma 7 2 2 4 5 6" xfId="15689"/>
    <cellStyle name="Comma 7 2 2 4 6" xfId="8949"/>
    <cellStyle name="Comma 7 2 2 4 6 2" xfId="44776"/>
    <cellStyle name="Comma 7 2 2 4 6 3" xfId="47378"/>
    <cellStyle name="Comma 7 2 2 4 6 4" xfId="50394"/>
    <cellStyle name="Comma 7 2 2 4 6 5" xfId="18259"/>
    <cellStyle name="Comma 7 2 2 4 7" xfId="20284"/>
    <cellStyle name="Comma 7 2 2 4 8" xfId="46272"/>
    <cellStyle name="Comma 7 2 2 4 9" xfId="49288"/>
    <cellStyle name="Comma 7 2 2 5" xfId="6389"/>
    <cellStyle name="Comma 7 2 2 5 2" xfId="11042"/>
    <cellStyle name="Comma 7 2 2 5 2 2" xfId="18592"/>
    <cellStyle name="Comma 7 2 2 5 2 3" xfId="44494"/>
    <cellStyle name="Comma 7 2 2 5 2 4" xfId="47908"/>
    <cellStyle name="Comma 7 2 2 5 2 5" xfId="50924"/>
    <cellStyle name="Comma 7 2 2 5 2 6" xfId="15416"/>
    <cellStyle name="Comma 7 2 2 5 3" xfId="11527"/>
    <cellStyle name="Comma 7 2 2 5 3 2" xfId="19069"/>
    <cellStyle name="Comma 7 2 2 5 3 3" xfId="43179"/>
    <cellStyle name="Comma 7 2 2 5 3 4" xfId="48385"/>
    <cellStyle name="Comma 7 2 2 5 3 5" xfId="51401"/>
    <cellStyle name="Comma 7 2 2 5 3 6" xfId="15559"/>
    <cellStyle name="Comma 7 2 2 5 4" xfId="12014"/>
    <cellStyle name="Comma 7 2 2 5 4 2" xfId="19546"/>
    <cellStyle name="Comma 7 2 2 5 4 3" xfId="20442"/>
    <cellStyle name="Comma 7 2 2 5 4 4" xfId="48862"/>
    <cellStyle name="Comma 7 2 2 5 4 5" xfId="51878"/>
    <cellStyle name="Comma 7 2 2 5 4 6" xfId="15704"/>
    <cellStyle name="Comma 7 2 2 5 5" xfId="9028"/>
    <cellStyle name="Comma 7 2 2 5 5 2" xfId="43304"/>
    <cellStyle name="Comma 7 2 2 5 5 3" xfId="47431"/>
    <cellStyle name="Comma 7 2 2 5 5 4" xfId="50447"/>
    <cellStyle name="Comma 7 2 2 5 5 5" xfId="18274"/>
    <cellStyle name="Comma 7 2 2 5 6" xfId="44162"/>
    <cellStyle name="Comma 7 2 2 5 7" xfId="46325"/>
    <cellStyle name="Comma 7 2 2 5 8" xfId="49341"/>
    <cellStyle name="Comma 7 2 2 5 9" xfId="15173"/>
    <cellStyle name="Comma 7 2 2 6" xfId="6709"/>
    <cellStyle name="Comma 7 2 2 6 2" xfId="11254"/>
    <cellStyle name="Comma 7 2 2 6 2 2" xfId="18804"/>
    <cellStyle name="Comma 7 2 2 6 2 3" xfId="44063"/>
    <cellStyle name="Comma 7 2 2 6 2 4" xfId="48120"/>
    <cellStyle name="Comma 7 2 2 6 2 5" xfId="51136"/>
    <cellStyle name="Comma 7 2 2 6 2 6" xfId="15476"/>
    <cellStyle name="Comma 7 2 2 6 3" xfId="11739"/>
    <cellStyle name="Comma 7 2 2 6 3 2" xfId="19281"/>
    <cellStyle name="Comma 7 2 2 6 3 3" xfId="43478"/>
    <cellStyle name="Comma 7 2 2 6 3 4" xfId="48597"/>
    <cellStyle name="Comma 7 2 2 6 3 5" xfId="51613"/>
    <cellStyle name="Comma 7 2 2 6 3 6" xfId="15619"/>
    <cellStyle name="Comma 7 2 2 6 4" xfId="12227"/>
    <cellStyle name="Comma 7 2 2 6 4 2" xfId="19758"/>
    <cellStyle name="Comma 7 2 2 6 4 3" xfId="30275"/>
    <cellStyle name="Comma 7 2 2 6 4 4" xfId="49074"/>
    <cellStyle name="Comma 7 2 2 6 4 5" xfId="52090"/>
    <cellStyle name="Comma 7 2 2 6 4 6" xfId="15765"/>
    <cellStyle name="Comma 7 2 2 6 5" xfId="9342"/>
    <cellStyle name="Comma 7 2 2 6 5 2" xfId="43320"/>
    <cellStyle name="Comma 7 2 2 6 5 3" xfId="47643"/>
    <cellStyle name="Comma 7 2 2 6 5 4" xfId="50659"/>
    <cellStyle name="Comma 7 2 2 6 5 5" xfId="18334"/>
    <cellStyle name="Comma 7 2 2 6 6" xfId="21045"/>
    <cellStyle name="Comma 7 2 2 6 7" xfId="46537"/>
    <cellStyle name="Comma 7 2 2 6 8" xfId="49553"/>
    <cellStyle name="Comma 7 2 2 6 9" xfId="15335"/>
    <cellStyle name="Comma 7 2 2 7" xfId="10830"/>
    <cellStyle name="Comma 7 2 2 7 2" xfId="18380"/>
    <cellStyle name="Comma 7 2 2 7 3" xfId="44209"/>
    <cellStyle name="Comma 7 2 2 7 4" xfId="47696"/>
    <cellStyle name="Comma 7 2 2 7 5" xfId="50712"/>
    <cellStyle name="Comma 7 2 2 7 6" xfId="15356"/>
    <cellStyle name="Comma 7 2 2 8" xfId="11314"/>
    <cellStyle name="Comma 7 2 2 8 2" xfId="18857"/>
    <cellStyle name="Comma 7 2 2 8 3" xfId="28794"/>
    <cellStyle name="Comma 7 2 2 8 4" xfId="48173"/>
    <cellStyle name="Comma 7 2 2 8 5" xfId="51189"/>
    <cellStyle name="Comma 7 2 2 8 6" xfId="15498"/>
    <cellStyle name="Comma 7 2 2 9" xfId="11801"/>
    <cellStyle name="Comma 7 2 2 9 2" xfId="19334"/>
    <cellStyle name="Comma 7 2 2 9 3" xfId="43212"/>
    <cellStyle name="Comma 7 2 2 9 4" xfId="48650"/>
    <cellStyle name="Comma 7 2 2 9 5" xfId="51666"/>
    <cellStyle name="Comma 7 2 2 9 6" xfId="15643"/>
    <cellStyle name="Comma 7 2 3" xfId="6148"/>
    <cellStyle name="Comma 7 2 3 10" xfId="45866"/>
    <cellStyle name="Comma 7 2 3 11" xfId="46165"/>
    <cellStyle name="Comma 7 2 3 12" xfId="49181"/>
    <cellStyle name="Comma 7 2 3 13" xfId="15060"/>
    <cellStyle name="Comma 7 2 3 2" xfId="6468"/>
    <cellStyle name="Comma 7 2 3 2 2" xfId="11094"/>
    <cellStyle name="Comma 7 2 3 2 2 2" xfId="18644"/>
    <cellStyle name="Comma 7 2 3 2 2 3" xfId="21229"/>
    <cellStyle name="Comma 7 2 3 2 2 4" xfId="47960"/>
    <cellStyle name="Comma 7 2 3 2 2 5" xfId="50976"/>
    <cellStyle name="Comma 7 2 3 2 2 6" xfId="15430"/>
    <cellStyle name="Comma 7 2 3 2 3" xfId="11579"/>
    <cellStyle name="Comma 7 2 3 2 3 2" xfId="19121"/>
    <cellStyle name="Comma 7 2 3 2 3 3" xfId="42792"/>
    <cellStyle name="Comma 7 2 3 2 3 4" xfId="48437"/>
    <cellStyle name="Comma 7 2 3 2 3 5" xfId="51453"/>
    <cellStyle name="Comma 7 2 3 2 3 6" xfId="15573"/>
    <cellStyle name="Comma 7 2 3 2 4" xfId="12066"/>
    <cellStyle name="Comma 7 2 3 2 4 2" xfId="19598"/>
    <cellStyle name="Comma 7 2 3 2 4 3" xfId="42866"/>
    <cellStyle name="Comma 7 2 3 2 4 4" xfId="48914"/>
    <cellStyle name="Comma 7 2 3 2 4 5" xfId="51930"/>
    <cellStyle name="Comma 7 2 3 2 4 6" xfId="15718"/>
    <cellStyle name="Comma 7 2 3 2 5" xfId="9102"/>
    <cellStyle name="Comma 7 2 3 2 5 2" xfId="21334"/>
    <cellStyle name="Comma 7 2 3 2 5 3" xfId="47483"/>
    <cellStyle name="Comma 7 2 3 2 5 4" xfId="50499"/>
    <cellStyle name="Comma 7 2 3 2 5 5" xfId="18288"/>
    <cellStyle name="Comma 7 2 3 2 6" xfId="42378"/>
    <cellStyle name="Comma 7 2 3 2 7" xfId="46377"/>
    <cellStyle name="Comma 7 2 3 2 8" xfId="49393"/>
    <cellStyle name="Comma 7 2 3 2 9" xfId="15209"/>
    <cellStyle name="Comma 7 2 3 3" xfId="10882"/>
    <cellStyle name="Comma 7 2 3 3 2" xfId="18432"/>
    <cellStyle name="Comma 7 2 3 3 3" xfId="44210"/>
    <cellStyle name="Comma 7 2 3 3 4" xfId="47748"/>
    <cellStyle name="Comma 7 2 3 3 5" xfId="50764"/>
    <cellStyle name="Comma 7 2 3 3 6" xfId="15370"/>
    <cellStyle name="Comma 7 2 3 4" xfId="11366"/>
    <cellStyle name="Comma 7 2 3 4 2" xfId="18909"/>
    <cellStyle name="Comma 7 2 3 4 3" xfId="44834"/>
    <cellStyle name="Comma 7 2 3 4 4" xfId="48225"/>
    <cellStyle name="Comma 7 2 3 4 5" xfId="51241"/>
    <cellStyle name="Comma 7 2 3 4 6" xfId="15512"/>
    <cellStyle name="Comma 7 2 3 5" xfId="11853"/>
    <cellStyle name="Comma 7 2 3 5 2" xfId="19386"/>
    <cellStyle name="Comma 7 2 3 5 3" xfId="42834"/>
    <cellStyle name="Comma 7 2 3 5 4" xfId="48702"/>
    <cellStyle name="Comma 7 2 3 5 5" xfId="51718"/>
    <cellStyle name="Comma 7 2 3 5 6" xfId="15657"/>
    <cellStyle name="Comma 7 2 3 6" xfId="8801"/>
    <cellStyle name="Comma 7 2 3 6 2" xfId="44199"/>
    <cellStyle name="Comma 7 2 3 6 3" xfId="47271"/>
    <cellStyle name="Comma 7 2 3 6 4" xfId="50287"/>
    <cellStyle name="Comma 7 2 3 6 5" xfId="18227"/>
    <cellStyle name="Comma 7 2 3 7" xfId="20085"/>
    <cellStyle name="Comma 7 2 3 8" xfId="44372"/>
    <cellStyle name="Comma 7 2 3 9" xfId="44958"/>
    <cellStyle name="Comma 7 2 4" xfId="6228"/>
    <cellStyle name="Comma 7 2 4 10" xfId="15093"/>
    <cellStyle name="Comma 7 2 4 2" xfId="6548"/>
    <cellStyle name="Comma 7 2 4 2 2" xfId="11147"/>
    <cellStyle name="Comma 7 2 4 2 2 2" xfId="18697"/>
    <cellStyle name="Comma 7 2 4 2 2 3" xfId="43621"/>
    <cellStyle name="Comma 7 2 4 2 2 4" xfId="48013"/>
    <cellStyle name="Comma 7 2 4 2 2 5" xfId="51029"/>
    <cellStyle name="Comma 7 2 4 2 2 6" xfId="15445"/>
    <cellStyle name="Comma 7 2 4 2 3" xfId="11632"/>
    <cellStyle name="Comma 7 2 4 2 3 2" xfId="19174"/>
    <cellStyle name="Comma 7 2 4 2 3 3" xfId="43438"/>
    <cellStyle name="Comma 7 2 4 2 3 4" xfId="48490"/>
    <cellStyle name="Comma 7 2 4 2 3 5" xfId="51506"/>
    <cellStyle name="Comma 7 2 4 2 3 6" xfId="15588"/>
    <cellStyle name="Comma 7 2 4 2 4" xfId="12119"/>
    <cellStyle name="Comma 7 2 4 2 4 2" xfId="19651"/>
    <cellStyle name="Comma 7 2 4 2 4 3" xfId="44656"/>
    <cellStyle name="Comma 7 2 4 2 4 4" xfId="48967"/>
    <cellStyle name="Comma 7 2 4 2 4 5" xfId="51983"/>
    <cellStyle name="Comma 7 2 4 2 4 6" xfId="15733"/>
    <cellStyle name="Comma 7 2 4 2 5" xfId="9181"/>
    <cellStyle name="Comma 7 2 4 2 5 2" xfId="42650"/>
    <cellStyle name="Comma 7 2 4 2 5 3" xfId="47536"/>
    <cellStyle name="Comma 7 2 4 2 5 4" xfId="50552"/>
    <cellStyle name="Comma 7 2 4 2 5 5" xfId="18303"/>
    <cellStyle name="Comma 7 2 4 2 6" xfId="43870"/>
    <cellStyle name="Comma 7 2 4 2 7" xfId="46430"/>
    <cellStyle name="Comma 7 2 4 2 8" xfId="49446"/>
    <cellStyle name="Comma 7 2 4 2 9" xfId="15250"/>
    <cellStyle name="Comma 7 2 4 3" xfId="10935"/>
    <cellStyle name="Comma 7 2 4 3 2" xfId="18485"/>
    <cellStyle name="Comma 7 2 4 3 3" xfId="44114"/>
    <cellStyle name="Comma 7 2 4 3 4" xfId="47801"/>
    <cellStyle name="Comma 7 2 4 3 5" xfId="50817"/>
    <cellStyle name="Comma 7 2 4 3 6" xfId="15385"/>
    <cellStyle name="Comma 7 2 4 4" xfId="11420"/>
    <cellStyle name="Comma 7 2 4 4 2" xfId="18962"/>
    <cellStyle name="Comma 7 2 4 4 3" xfId="44643"/>
    <cellStyle name="Comma 7 2 4 4 4" xfId="48278"/>
    <cellStyle name="Comma 7 2 4 4 5" xfId="51294"/>
    <cellStyle name="Comma 7 2 4 4 6" xfId="15528"/>
    <cellStyle name="Comma 7 2 4 5" xfId="11907"/>
    <cellStyle name="Comma 7 2 4 5 2" xfId="19439"/>
    <cellStyle name="Comma 7 2 4 5 3" xfId="44149"/>
    <cellStyle name="Comma 7 2 4 5 4" xfId="48755"/>
    <cellStyle name="Comma 7 2 4 5 5" xfId="51771"/>
    <cellStyle name="Comma 7 2 4 5 6" xfId="15673"/>
    <cellStyle name="Comma 7 2 4 6" xfId="8872"/>
    <cellStyle name="Comma 7 2 4 6 2" xfId="21355"/>
    <cellStyle name="Comma 7 2 4 6 3" xfId="47324"/>
    <cellStyle name="Comma 7 2 4 6 4" xfId="50340"/>
    <cellStyle name="Comma 7 2 4 6 5" xfId="18243"/>
    <cellStyle name="Comma 7 2 4 7" xfId="42336"/>
    <cellStyle name="Comma 7 2 4 8" xfId="46218"/>
    <cellStyle name="Comma 7 2 4 9" xfId="49234"/>
    <cellStyle name="Comma 7 2 5" xfId="6308"/>
    <cellStyle name="Comma 7 2 5 10" xfId="15131"/>
    <cellStyle name="Comma 7 2 5 2" xfId="6628"/>
    <cellStyle name="Comma 7 2 5 2 2" xfId="11200"/>
    <cellStyle name="Comma 7 2 5 2 2 2" xfId="18750"/>
    <cellStyle name="Comma 7 2 5 2 2 3" xfId="43622"/>
    <cellStyle name="Comma 7 2 5 2 2 4" xfId="48066"/>
    <cellStyle name="Comma 7 2 5 2 2 5" xfId="51082"/>
    <cellStyle name="Comma 7 2 5 2 2 6" xfId="15460"/>
    <cellStyle name="Comma 7 2 5 2 3" xfId="11685"/>
    <cellStyle name="Comma 7 2 5 2 3 2" xfId="19227"/>
    <cellStyle name="Comma 7 2 5 2 3 3" xfId="44008"/>
    <cellStyle name="Comma 7 2 5 2 3 4" xfId="48543"/>
    <cellStyle name="Comma 7 2 5 2 3 5" xfId="51559"/>
    <cellStyle name="Comma 7 2 5 2 3 6" xfId="15603"/>
    <cellStyle name="Comma 7 2 5 2 4" xfId="12172"/>
    <cellStyle name="Comma 7 2 5 2 4 2" xfId="19704"/>
    <cellStyle name="Comma 7 2 5 2 4 3" xfId="44597"/>
    <cellStyle name="Comma 7 2 5 2 4 4" xfId="49020"/>
    <cellStyle name="Comma 7 2 5 2 4 5" xfId="52036"/>
    <cellStyle name="Comma 7 2 5 2 4 6" xfId="15748"/>
    <cellStyle name="Comma 7 2 5 2 5" xfId="9261"/>
    <cellStyle name="Comma 7 2 5 2 5 2" xfId="28595"/>
    <cellStyle name="Comma 7 2 5 2 5 3" xfId="47589"/>
    <cellStyle name="Comma 7 2 5 2 5 4" xfId="50605"/>
    <cellStyle name="Comma 7 2 5 2 5 5" xfId="18318"/>
    <cellStyle name="Comma 7 2 5 2 6" xfId="42425"/>
    <cellStyle name="Comma 7 2 5 2 7" xfId="46483"/>
    <cellStyle name="Comma 7 2 5 2 8" xfId="49499"/>
    <cellStyle name="Comma 7 2 5 2 9" xfId="15292"/>
    <cellStyle name="Comma 7 2 5 3" xfId="10988"/>
    <cellStyle name="Comma 7 2 5 3 2" xfId="18538"/>
    <cellStyle name="Comma 7 2 5 3 3" xfId="42702"/>
    <cellStyle name="Comma 7 2 5 3 4" xfId="47854"/>
    <cellStyle name="Comma 7 2 5 3 5" xfId="50870"/>
    <cellStyle name="Comma 7 2 5 3 6" xfId="15400"/>
    <cellStyle name="Comma 7 2 5 4" xfId="11473"/>
    <cellStyle name="Comma 7 2 5 4 2" xfId="19015"/>
    <cellStyle name="Comma 7 2 5 4 3" xfId="44265"/>
    <cellStyle name="Comma 7 2 5 4 4" xfId="48331"/>
    <cellStyle name="Comma 7 2 5 4 5" xfId="51347"/>
    <cellStyle name="Comma 7 2 5 4 6" xfId="15543"/>
    <cellStyle name="Comma 7 2 5 5" xfId="11960"/>
    <cellStyle name="Comma 7 2 5 5 2" xfId="19492"/>
    <cellStyle name="Comma 7 2 5 5 3" xfId="43836"/>
    <cellStyle name="Comma 7 2 5 5 4" xfId="48808"/>
    <cellStyle name="Comma 7 2 5 5 5" xfId="51824"/>
    <cellStyle name="Comma 7 2 5 5 6" xfId="15688"/>
    <cellStyle name="Comma 7 2 5 6" xfId="8948"/>
    <cellStyle name="Comma 7 2 5 6 2" xfId="43753"/>
    <cellStyle name="Comma 7 2 5 6 3" xfId="47377"/>
    <cellStyle name="Comma 7 2 5 6 4" xfId="50393"/>
    <cellStyle name="Comma 7 2 5 6 5" xfId="18258"/>
    <cellStyle name="Comma 7 2 5 7" xfId="43985"/>
    <cellStyle name="Comma 7 2 5 8" xfId="46271"/>
    <cellStyle name="Comma 7 2 5 9" xfId="49287"/>
    <cellStyle name="Comma 7 2 6" xfId="6388"/>
    <cellStyle name="Comma 7 2 6 2" xfId="11041"/>
    <cellStyle name="Comma 7 2 6 2 2" xfId="18591"/>
    <cellStyle name="Comma 7 2 6 2 3" xfId="20947"/>
    <cellStyle name="Comma 7 2 6 2 4" xfId="47907"/>
    <cellStyle name="Comma 7 2 6 2 5" xfId="50923"/>
    <cellStyle name="Comma 7 2 6 2 6" xfId="15415"/>
    <cellStyle name="Comma 7 2 6 3" xfId="11526"/>
    <cellStyle name="Comma 7 2 6 3 2" xfId="19068"/>
    <cellStyle name="Comma 7 2 6 3 3" xfId="29646"/>
    <cellStyle name="Comma 7 2 6 3 4" xfId="48384"/>
    <cellStyle name="Comma 7 2 6 3 5" xfId="51400"/>
    <cellStyle name="Comma 7 2 6 3 6" xfId="15558"/>
    <cellStyle name="Comma 7 2 6 4" xfId="12013"/>
    <cellStyle name="Comma 7 2 6 4 2" xfId="19545"/>
    <cellStyle name="Comma 7 2 6 4 3" xfId="43484"/>
    <cellStyle name="Comma 7 2 6 4 4" xfId="48861"/>
    <cellStyle name="Comma 7 2 6 4 5" xfId="51877"/>
    <cellStyle name="Comma 7 2 6 4 6" xfId="15703"/>
    <cellStyle name="Comma 7 2 6 5" xfId="9027"/>
    <cellStyle name="Comma 7 2 6 5 2" xfId="42631"/>
    <cellStyle name="Comma 7 2 6 5 3" xfId="47430"/>
    <cellStyle name="Comma 7 2 6 5 4" xfId="50446"/>
    <cellStyle name="Comma 7 2 6 5 5" xfId="18273"/>
    <cellStyle name="Comma 7 2 6 6" xfId="42363"/>
    <cellStyle name="Comma 7 2 6 7" xfId="46324"/>
    <cellStyle name="Comma 7 2 6 8" xfId="49340"/>
    <cellStyle name="Comma 7 2 6 9" xfId="15172"/>
    <cellStyle name="Comma 7 2 7" xfId="6708"/>
    <cellStyle name="Comma 7 2 7 2" xfId="11253"/>
    <cellStyle name="Comma 7 2 7 2 2" xfId="18803"/>
    <cellStyle name="Comma 7 2 7 2 3" xfId="28804"/>
    <cellStyle name="Comma 7 2 7 2 4" xfId="48119"/>
    <cellStyle name="Comma 7 2 7 2 5" xfId="51135"/>
    <cellStyle name="Comma 7 2 7 2 6" xfId="15475"/>
    <cellStyle name="Comma 7 2 7 3" xfId="11738"/>
    <cellStyle name="Comma 7 2 7 3 2" xfId="19280"/>
    <cellStyle name="Comma 7 2 7 3 3" xfId="43206"/>
    <cellStyle name="Comma 7 2 7 3 4" xfId="48596"/>
    <cellStyle name="Comma 7 2 7 3 5" xfId="51612"/>
    <cellStyle name="Comma 7 2 7 3 6" xfId="15618"/>
    <cellStyle name="Comma 7 2 7 4" xfId="12226"/>
    <cellStyle name="Comma 7 2 7 4 2" xfId="19757"/>
    <cellStyle name="Comma 7 2 7 4 3" xfId="42892"/>
    <cellStyle name="Comma 7 2 7 4 4" xfId="49073"/>
    <cellStyle name="Comma 7 2 7 4 5" xfId="52089"/>
    <cellStyle name="Comma 7 2 7 4 6" xfId="15764"/>
    <cellStyle name="Comma 7 2 7 5" xfId="9341"/>
    <cellStyle name="Comma 7 2 7 5 2" xfId="43109"/>
    <cellStyle name="Comma 7 2 7 5 3" xfId="47642"/>
    <cellStyle name="Comma 7 2 7 5 4" xfId="50658"/>
    <cellStyle name="Comma 7 2 7 5 5" xfId="18333"/>
    <cellStyle name="Comma 7 2 7 6" xfId="42917"/>
    <cellStyle name="Comma 7 2 7 7" xfId="46536"/>
    <cellStyle name="Comma 7 2 7 8" xfId="49552"/>
    <cellStyle name="Comma 7 2 7 9" xfId="15334"/>
    <cellStyle name="Comma 7 2 8" xfId="10483"/>
    <cellStyle name="Comma 7 2 9" xfId="10829"/>
    <cellStyle name="Comma 7 2 9 2" xfId="18379"/>
    <cellStyle name="Comma 7 2 9 3" xfId="44631"/>
    <cellStyle name="Comma 7 2 9 4" xfId="47695"/>
    <cellStyle name="Comma 7 2 9 5" xfId="50711"/>
    <cellStyle name="Comma 7 2 9 6" xfId="15355"/>
    <cellStyle name="Comma 7 3" xfId="4886"/>
    <cellStyle name="Comma 7 3 10" xfId="8483"/>
    <cellStyle name="Comma 7 3 10 2" xfId="44329"/>
    <cellStyle name="Comma 7 3 10 3" xfId="47221"/>
    <cellStyle name="Comma 7 3 10 4" xfId="50237"/>
    <cellStyle name="Comma 7 3 10 5" xfId="18211"/>
    <cellStyle name="Comma 7 3 11" xfId="20086"/>
    <cellStyle name="Comma 7 3 12" xfId="43641"/>
    <cellStyle name="Comma 7 3 13" xfId="44959"/>
    <cellStyle name="Comma 7 3 14" xfId="45867"/>
    <cellStyle name="Comma 7 3 15" xfId="46114"/>
    <cellStyle name="Comma 7 3 16" xfId="49129"/>
    <cellStyle name="Comma 7 3 17" xfId="14873"/>
    <cellStyle name="Comma 7 3 2" xfId="6150"/>
    <cellStyle name="Comma 7 3 2 10" xfId="15062"/>
    <cellStyle name="Comma 7 3 2 2" xfId="6470"/>
    <cellStyle name="Comma 7 3 2 2 2" xfId="11096"/>
    <cellStyle name="Comma 7 3 2 2 2 2" xfId="18646"/>
    <cellStyle name="Comma 7 3 2 2 2 3" xfId="43147"/>
    <cellStyle name="Comma 7 3 2 2 2 4" xfId="47962"/>
    <cellStyle name="Comma 7 3 2 2 2 5" xfId="50978"/>
    <cellStyle name="Comma 7 3 2 2 2 6" xfId="15432"/>
    <cellStyle name="Comma 7 3 2 2 3" xfId="11581"/>
    <cellStyle name="Comma 7 3 2 2 3 2" xfId="19123"/>
    <cellStyle name="Comma 7 3 2 2 3 3" xfId="44701"/>
    <cellStyle name="Comma 7 3 2 2 3 4" xfId="48439"/>
    <cellStyle name="Comma 7 3 2 2 3 5" xfId="51455"/>
    <cellStyle name="Comma 7 3 2 2 3 6" xfId="15575"/>
    <cellStyle name="Comma 7 3 2 2 4" xfId="12068"/>
    <cellStyle name="Comma 7 3 2 2 4 2" xfId="19600"/>
    <cellStyle name="Comma 7 3 2 2 4 3" xfId="43541"/>
    <cellStyle name="Comma 7 3 2 2 4 4" xfId="48916"/>
    <cellStyle name="Comma 7 3 2 2 4 5" xfId="51932"/>
    <cellStyle name="Comma 7 3 2 2 4 6" xfId="15720"/>
    <cellStyle name="Comma 7 3 2 2 5" xfId="9104"/>
    <cellStyle name="Comma 7 3 2 2 5 2" xfId="43081"/>
    <cellStyle name="Comma 7 3 2 2 5 3" xfId="47485"/>
    <cellStyle name="Comma 7 3 2 2 5 4" xfId="50501"/>
    <cellStyle name="Comma 7 3 2 2 5 5" xfId="18290"/>
    <cellStyle name="Comma 7 3 2 2 6" xfId="42379"/>
    <cellStyle name="Comma 7 3 2 2 7" xfId="46379"/>
    <cellStyle name="Comma 7 3 2 2 8" xfId="49395"/>
    <cellStyle name="Comma 7 3 2 2 9" xfId="15211"/>
    <cellStyle name="Comma 7 3 2 3" xfId="10884"/>
    <cellStyle name="Comma 7 3 2 3 2" xfId="18434"/>
    <cellStyle name="Comma 7 3 2 3 3" xfId="21252"/>
    <cellStyle name="Comma 7 3 2 3 4" xfId="47750"/>
    <cellStyle name="Comma 7 3 2 3 5" xfId="50766"/>
    <cellStyle name="Comma 7 3 2 3 6" xfId="15372"/>
    <cellStyle name="Comma 7 3 2 4" xfId="11368"/>
    <cellStyle name="Comma 7 3 2 4 2" xfId="18911"/>
    <cellStyle name="Comma 7 3 2 4 3" xfId="28684"/>
    <cellStyle name="Comma 7 3 2 4 4" xfId="48227"/>
    <cellStyle name="Comma 7 3 2 4 5" xfId="51243"/>
    <cellStyle name="Comma 7 3 2 4 6" xfId="15514"/>
    <cellStyle name="Comma 7 3 2 5" xfId="11855"/>
    <cellStyle name="Comma 7 3 2 5 2" xfId="19388"/>
    <cellStyle name="Comma 7 3 2 5 3" xfId="43537"/>
    <cellStyle name="Comma 7 3 2 5 4" xfId="48704"/>
    <cellStyle name="Comma 7 3 2 5 5" xfId="51720"/>
    <cellStyle name="Comma 7 3 2 5 6" xfId="15659"/>
    <cellStyle name="Comma 7 3 2 6" xfId="8803"/>
    <cellStyle name="Comma 7 3 2 6 2" xfId="21367"/>
    <cellStyle name="Comma 7 3 2 6 3" xfId="47273"/>
    <cellStyle name="Comma 7 3 2 6 4" xfId="50289"/>
    <cellStyle name="Comma 7 3 2 6 5" xfId="18229"/>
    <cellStyle name="Comma 7 3 2 7" xfId="44017"/>
    <cellStyle name="Comma 7 3 2 8" xfId="46167"/>
    <cellStyle name="Comma 7 3 2 9" xfId="49183"/>
    <cellStyle name="Comma 7 3 3" xfId="6230"/>
    <cellStyle name="Comma 7 3 3 10" xfId="15095"/>
    <cellStyle name="Comma 7 3 3 2" xfId="6550"/>
    <cellStyle name="Comma 7 3 3 2 2" xfId="11149"/>
    <cellStyle name="Comma 7 3 3 2 2 2" xfId="18699"/>
    <cellStyle name="Comma 7 3 3 2 2 3" xfId="42729"/>
    <cellStyle name="Comma 7 3 3 2 2 4" xfId="48015"/>
    <cellStyle name="Comma 7 3 3 2 2 5" xfId="51031"/>
    <cellStyle name="Comma 7 3 3 2 2 6" xfId="15447"/>
    <cellStyle name="Comma 7 3 3 2 3" xfId="11634"/>
    <cellStyle name="Comma 7 3 3 2 3 2" xfId="19176"/>
    <cellStyle name="Comma 7 3 3 2 3 3" xfId="44253"/>
    <cellStyle name="Comma 7 3 3 2 3 4" xfId="48492"/>
    <cellStyle name="Comma 7 3 3 2 3 5" xfId="51508"/>
    <cellStyle name="Comma 7 3 3 2 3 6" xfId="15590"/>
    <cellStyle name="Comma 7 3 3 2 4" xfId="12121"/>
    <cellStyle name="Comma 7 3 3 2 4 2" xfId="19653"/>
    <cellStyle name="Comma 7 3 3 2 4 3" xfId="42876"/>
    <cellStyle name="Comma 7 3 3 2 4 4" xfId="48969"/>
    <cellStyle name="Comma 7 3 3 2 4 5" xfId="51985"/>
    <cellStyle name="Comma 7 3 3 2 4 6" xfId="15735"/>
    <cellStyle name="Comma 7 3 3 2 5" xfId="9183"/>
    <cellStyle name="Comma 7 3 3 2 5 2" xfId="44685"/>
    <cellStyle name="Comma 7 3 3 2 5 3" xfId="47538"/>
    <cellStyle name="Comma 7 3 3 2 5 4" xfId="50554"/>
    <cellStyle name="Comma 7 3 3 2 5 5" xfId="18305"/>
    <cellStyle name="Comma 7 3 3 2 6" xfId="43492"/>
    <cellStyle name="Comma 7 3 3 2 7" xfId="46432"/>
    <cellStyle name="Comma 7 3 3 2 8" xfId="49448"/>
    <cellStyle name="Comma 7 3 3 2 9" xfId="15252"/>
    <cellStyle name="Comma 7 3 3 3" xfId="10937"/>
    <cellStyle name="Comma 7 3 3 3 2" xfId="18487"/>
    <cellStyle name="Comma 7 3 3 3 3" xfId="43764"/>
    <cellStyle name="Comma 7 3 3 3 4" xfId="47803"/>
    <cellStyle name="Comma 7 3 3 3 5" xfId="50819"/>
    <cellStyle name="Comma 7 3 3 3 6" xfId="15387"/>
    <cellStyle name="Comma 7 3 3 4" xfId="11422"/>
    <cellStyle name="Comma 7 3 3 4 2" xfId="18964"/>
    <cellStyle name="Comma 7 3 3 4 3" xfId="42767"/>
    <cellStyle name="Comma 7 3 3 4 4" xfId="48280"/>
    <cellStyle name="Comma 7 3 3 4 5" xfId="51296"/>
    <cellStyle name="Comma 7 3 3 4 6" xfId="15530"/>
    <cellStyle name="Comma 7 3 3 5" xfId="11909"/>
    <cellStyle name="Comma 7 3 3 5 2" xfId="19441"/>
    <cellStyle name="Comma 7 3 3 5 3" xfId="44533"/>
    <cellStyle name="Comma 7 3 3 5 4" xfId="48757"/>
    <cellStyle name="Comma 7 3 3 5 5" xfId="51773"/>
    <cellStyle name="Comma 7 3 3 5 6" xfId="15675"/>
    <cellStyle name="Comma 7 3 3 6" xfId="8874"/>
    <cellStyle name="Comma 7 3 3 6 2" xfId="43054"/>
    <cellStyle name="Comma 7 3 3 6 3" xfId="47326"/>
    <cellStyle name="Comma 7 3 3 6 4" xfId="50342"/>
    <cellStyle name="Comma 7 3 3 6 5" xfId="18245"/>
    <cellStyle name="Comma 7 3 3 7" xfId="42337"/>
    <cellStyle name="Comma 7 3 3 8" xfId="46220"/>
    <cellStyle name="Comma 7 3 3 9" xfId="49236"/>
    <cellStyle name="Comma 7 3 4" xfId="6310"/>
    <cellStyle name="Comma 7 3 4 10" xfId="15133"/>
    <cellStyle name="Comma 7 3 4 2" xfId="6630"/>
    <cellStyle name="Comma 7 3 4 2 2" xfId="11202"/>
    <cellStyle name="Comma 7 3 4 2 2 2" xfId="18752"/>
    <cellStyle name="Comma 7 3 4 2 2 3" xfId="21214"/>
    <cellStyle name="Comma 7 3 4 2 2 4" xfId="48068"/>
    <cellStyle name="Comma 7 3 4 2 2 5" xfId="51084"/>
    <cellStyle name="Comma 7 3 4 2 2 6" xfId="15462"/>
    <cellStyle name="Comma 7 3 4 2 3" xfId="11687"/>
    <cellStyle name="Comma 7 3 4 2 3 2" xfId="19229"/>
    <cellStyle name="Comma 7 3 4 2 3 3" xfId="43200"/>
    <cellStyle name="Comma 7 3 4 2 3 4" xfId="48545"/>
    <cellStyle name="Comma 7 3 4 2 3 5" xfId="51561"/>
    <cellStyle name="Comma 7 3 4 2 3 6" xfId="15605"/>
    <cellStyle name="Comma 7 3 4 2 4" xfId="12174"/>
    <cellStyle name="Comma 7 3 4 2 4 2" xfId="19706"/>
    <cellStyle name="Comma 7 3 4 2 4 3" xfId="43262"/>
    <cellStyle name="Comma 7 3 4 2 4 4" xfId="49022"/>
    <cellStyle name="Comma 7 3 4 2 4 5" xfId="52038"/>
    <cellStyle name="Comma 7 3 4 2 4 6" xfId="15750"/>
    <cellStyle name="Comma 7 3 4 2 5" xfId="9263"/>
    <cellStyle name="Comma 7 3 4 2 5 2" xfId="42662"/>
    <cellStyle name="Comma 7 3 4 2 5 3" xfId="47591"/>
    <cellStyle name="Comma 7 3 4 2 5 4" xfId="50607"/>
    <cellStyle name="Comma 7 3 4 2 5 5" xfId="18320"/>
    <cellStyle name="Comma 7 3 4 2 6" xfId="42426"/>
    <cellStyle name="Comma 7 3 4 2 7" xfId="46485"/>
    <cellStyle name="Comma 7 3 4 2 8" xfId="49501"/>
    <cellStyle name="Comma 7 3 4 2 9" xfId="15294"/>
    <cellStyle name="Comma 7 3 4 3" xfId="10990"/>
    <cellStyle name="Comma 7 3 4 3 2" xfId="18540"/>
    <cellStyle name="Comma 7 3 4 3 3" xfId="44115"/>
    <cellStyle name="Comma 7 3 4 3 4" xfId="47856"/>
    <cellStyle name="Comma 7 3 4 3 5" xfId="50872"/>
    <cellStyle name="Comma 7 3 4 3 6" xfId="15402"/>
    <cellStyle name="Comma 7 3 4 4" xfId="11475"/>
    <cellStyle name="Comma 7 3 4 4 2" xfId="19017"/>
    <cellStyle name="Comma 7 3 4 4 3" xfId="42778"/>
    <cellStyle name="Comma 7 3 4 4 4" xfId="48333"/>
    <cellStyle name="Comma 7 3 4 4 5" xfId="51349"/>
    <cellStyle name="Comma 7 3 4 4 6" xfId="15545"/>
    <cellStyle name="Comma 7 3 4 5" xfId="11962"/>
    <cellStyle name="Comma 7 3 4 5 2" xfId="19494"/>
    <cellStyle name="Comma 7 3 4 5 3" xfId="44076"/>
    <cellStyle name="Comma 7 3 4 5 4" xfId="48810"/>
    <cellStyle name="Comma 7 3 4 5 5" xfId="51826"/>
    <cellStyle name="Comma 7 3 4 5 6" xfId="15690"/>
    <cellStyle name="Comma 7 3 4 6" xfId="8950"/>
    <cellStyle name="Comma 7 3 4 6 2" xfId="42620"/>
    <cellStyle name="Comma 7 3 4 6 3" xfId="47379"/>
    <cellStyle name="Comma 7 3 4 6 4" xfId="50395"/>
    <cellStyle name="Comma 7 3 4 6 5" xfId="18260"/>
    <cellStyle name="Comma 7 3 4 7" xfId="42349"/>
    <cellStyle name="Comma 7 3 4 8" xfId="46273"/>
    <cellStyle name="Comma 7 3 4 9" xfId="49289"/>
    <cellStyle name="Comma 7 3 5" xfId="6390"/>
    <cellStyle name="Comma 7 3 5 2" xfId="11043"/>
    <cellStyle name="Comma 7 3 5 2 2" xfId="18593"/>
    <cellStyle name="Comma 7 3 5 2 3" xfId="42711"/>
    <cellStyle name="Comma 7 3 5 2 4" xfId="47909"/>
    <cellStyle name="Comma 7 3 5 2 5" xfId="50925"/>
    <cellStyle name="Comma 7 3 5 2 6" xfId="15417"/>
    <cellStyle name="Comma 7 3 5 3" xfId="11528"/>
    <cellStyle name="Comma 7 3 5 3 2" xfId="19070"/>
    <cellStyle name="Comma 7 3 5 3 3" xfId="44644"/>
    <cellStyle name="Comma 7 3 5 3 4" xfId="48386"/>
    <cellStyle name="Comma 7 3 5 3 5" xfId="51402"/>
    <cellStyle name="Comma 7 3 5 3 6" xfId="15560"/>
    <cellStyle name="Comma 7 3 5 4" xfId="12015"/>
    <cellStyle name="Comma 7 3 5 4 2" xfId="19547"/>
    <cellStyle name="Comma 7 3 5 4 3" xfId="42859"/>
    <cellStyle name="Comma 7 3 5 4 4" xfId="48863"/>
    <cellStyle name="Comma 7 3 5 4 5" xfId="51879"/>
    <cellStyle name="Comma 7 3 5 4 6" xfId="15705"/>
    <cellStyle name="Comma 7 3 5 5" xfId="9029"/>
    <cellStyle name="Comma 7 3 5 5 2" xfId="43684"/>
    <cellStyle name="Comma 7 3 5 5 3" xfId="47432"/>
    <cellStyle name="Comma 7 3 5 5 4" xfId="50448"/>
    <cellStyle name="Comma 7 3 5 5 5" xfId="18275"/>
    <cellStyle name="Comma 7 3 5 6" xfId="42364"/>
    <cellStyle name="Comma 7 3 5 7" xfId="46326"/>
    <cellStyle name="Comma 7 3 5 8" xfId="49342"/>
    <cellStyle name="Comma 7 3 5 9" xfId="15174"/>
    <cellStyle name="Comma 7 3 6" xfId="6710"/>
    <cellStyle name="Comma 7 3 6 2" xfId="11255"/>
    <cellStyle name="Comma 7 3 6 2 2" xfId="18805"/>
    <cellStyle name="Comma 7 3 6 2 3" xfId="43623"/>
    <cellStyle name="Comma 7 3 6 2 4" xfId="48121"/>
    <cellStyle name="Comma 7 3 6 2 5" xfId="51137"/>
    <cellStyle name="Comma 7 3 6 2 6" xfId="15477"/>
    <cellStyle name="Comma 7 3 6 3" xfId="11740"/>
    <cellStyle name="Comma 7 3 6 3 2" xfId="19282"/>
    <cellStyle name="Comma 7 3 6 3 3" xfId="20451"/>
    <cellStyle name="Comma 7 3 6 3 4" xfId="48598"/>
    <cellStyle name="Comma 7 3 6 3 5" xfId="51614"/>
    <cellStyle name="Comma 7 3 6 3 6" xfId="15620"/>
    <cellStyle name="Comma 7 3 6 4" xfId="12228"/>
    <cellStyle name="Comma 7 3 6 4 2" xfId="19759"/>
    <cellStyle name="Comma 7 3 6 4 3" xfId="20709"/>
    <cellStyle name="Comma 7 3 6 4 4" xfId="49075"/>
    <cellStyle name="Comma 7 3 6 4 5" xfId="52091"/>
    <cellStyle name="Comma 7 3 6 4 6" xfId="15766"/>
    <cellStyle name="Comma 7 3 6 5" xfId="9343"/>
    <cellStyle name="Comma 7 3 6 5 2" xfId="43996"/>
    <cellStyle name="Comma 7 3 6 5 3" xfId="47644"/>
    <cellStyle name="Comma 7 3 6 5 4" xfId="50660"/>
    <cellStyle name="Comma 7 3 6 5 5" xfId="18335"/>
    <cellStyle name="Comma 7 3 6 6" xfId="20607"/>
    <cellStyle name="Comma 7 3 6 7" xfId="46538"/>
    <cellStyle name="Comma 7 3 6 8" xfId="49554"/>
    <cellStyle name="Comma 7 3 6 9" xfId="15336"/>
    <cellStyle name="Comma 7 3 7" xfId="10831"/>
    <cellStyle name="Comma 7 3 7 2" xfId="18381"/>
    <cellStyle name="Comma 7 3 7 3" xfId="42677"/>
    <cellStyle name="Comma 7 3 7 4" xfId="47697"/>
    <cellStyle name="Comma 7 3 7 5" xfId="50713"/>
    <cellStyle name="Comma 7 3 7 6" xfId="15357"/>
    <cellStyle name="Comma 7 3 8" xfId="11315"/>
    <cellStyle name="Comma 7 3 8 2" xfId="18858"/>
    <cellStyle name="Comma 7 3 8 3" xfId="43467"/>
    <cellStyle name="Comma 7 3 8 4" xfId="48174"/>
    <cellStyle name="Comma 7 3 8 5" xfId="51190"/>
    <cellStyle name="Comma 7 3 8 6" xfId="15499"/>
    <cellStyle name="Comma 7 3 9" xfId="11802"/>
    <cellStyle name="Comma 7 3 9 2" xfId="19335"/>
    <cellStyle name="Comma 7 3 9 3" xfId="44072"/>
    <cellStyle name="Comma 7 3 9 4" xfId="48651"/>
    <cellStyle name="Comma 7 3 9 5" xfId="51667"/>
    <cellStyle name="Comma 7 3 9 6" xfId="15644"/>
    <cellStyle name="Comma 7 4" xfId="7965"/>
    <cellStyle name="Comma 7 4 2" xfId="20087"/>
    <cellStyle name="Comma 7 4 3" xfId="44960"/>
    <cellStyle name="Comma 7 4 4" xfId="45868"/>
    <cellStyle name="Comma 7 5" xfId="7881"/>
    <cellStyle name="Comma 7 5 2" xfId="18010"/>
    <cellStyle name="Comma 7 5 3" xfId="20088"/>
    <cellStyle name="Comma 7 5 4" xfId="42565"/>
    <cellStyle name="Comma 7 5 5" xfId="44961"/>
    <cellStyle name="Comma 7 5 6" xfId="45869"/>
    <cellStyle name="Comma 7 5 7" xfId="47011"/>
    <cellStyle name="Comma 7 5 8" xfId="50027"/>
    <cellStyle name="Comma 7 5 9" xfId="14466"/>
    <cellStyle name="Comma 7 6" xfId="15803"/>
    <cellStyle name="Comma 7 7" xfId="20082"/>
    <cellStyle name="Comma 7 8" xfId="12251"/>
    <cellStyle name="Comma 8" xfId="3454"/>
    <cellStyle name="Comma 8 10" xfId="7403"/>
    <cellStyle name="Comma 8 10 2" xfId="17980"/>
    <cellStyle name="Comma 8 10 3" xfId="42938"/>
    <cellStyle name="Comma 8 10 4" xfId="46973"/>
    <cellStyle name="Comma 8 10 5" xfId="49989"/>
    <cellStyle name="Comma 8 10 6" xfId="14318"/>
    <cellStyle name="Comma 8 11" xfId="15804"/>
    <cellStyle name="Comma 8 12" xfId="20089"/>
    <cellStyle name="Comma 8 13" xfId="44537"/>
    <cellStyle name="Comma 8 14" xfId="44962"/>
    <cellStyle name="Comma 8 15" xfId="45870"/>
    <cellStyle name="Comma 8 16" xfId="46078"/>
    <cellStyle name="Comma 8 17" xfId="49093"/>
    <cellStyle name="Comma 8 18" xfId="12252"/>
    <cellStyle name="Comma 8 2" xfId="5976"/>
    <cellStyle name="Comma 8 2 10" xfId="45871"/>
    <cellStyle name="Comma 8 2 11" xfId="46131"/>
    <cellStyle name="Comma 8 2 12" xfId="49147"/>
    <cellStyle name="Comma 8 2 13" xfId="15044"/>
    <cellStyle name="Comma 8 2 2" xfId="6418"/>
    <cellStyle name="Comma 8 2 2 2" xfId="11060"/>
    <cellStyle name="Comma 8 2 2 2 2" xfId="18610"/>
    <cellStyle name="Comma 8 2 2 2 3" xfId="43144"/>
    <cellStyle name="Comma 8 2 2 2 4" xfId="47926"/>
    <cellStyle name="Comma 8 2 2 2 5" xfId="50942"/>
    <cellStyle name="Comma 8 2 2 2 6" xfId="15422"/>
    <cellStyle name="Comma 8 2 2 3" xfId="11545"/>
    <cellStyle name="Comma 8 2 2 3 2" xfId="19087"/>
    <cellStyle name="Comma 8 2 2 3 3" xfId="28789"/>
    <cellStyle name="Comma 8 2 2 3 4" xfId="48403"/>
    <cellStyle name="Comma 8 2 2 3 5" xfId="51419"/>
    <cellStyle name="Comma 8 2 2 3 6" xfId="15565"/>
    <cellStyle name="Comma 8 2 2 4" xfId="12032"/>
    <cellStyle name="Comma 8 2 2 4 2" xfId="19564"/>
    <cellStyle name="Comma 8 2 2 4 3" xfId="43243"/>
    <cellStyle name="Comma 8 2 2 4 4" xfId="48880"/>
    <cellStyle name="Comma 8 2 2 4 5" xfId="51896"/>
    <cellStyle name="Comma 8 2 2 4 6" xfId="15710"/>
    <cellStyle name="Comma 8 2 2 5" xfId="9056"/>
    <cellStyle name="Comma 8 2 2 5 2" xfId="43755"/>
    <cellStyle name="Comma 8 2 2 5 3" xfId="47449"/>
    <cellStyle name="Comma 8 2 2 5 4" xfId="50465"/>
    <cellStyle name="Comma 8 2 2 5 5" xfId="18280"/>
    <cellStyle name="Comma 8 2 2 6" xfId="43731"/>
    <cellStyle name="Comma 8 2 2 7" xfId="46343"/>
    <cellStyle name="Comma 8 2 2 8" xfId="49359"/>
    <cellStyle name="Comma 8 2 2 9" xfId="15189"/>
    <cellStyle name="Comma 8 2 3" xfId="10848"/>
    <cellStyle name="Comma 8 2 3 2" xfId="18398"/>
    <cellStyle name="Comma 8 2 3 3" xfId="43461"/>
    <cellStyle name="Comma 8 2 3 4" xfId="47714"/>
    <cellStyle name="Comma 8 2 3 5" xfId="50730"/>
    <cellStyle name="Comma 8 2 3 6" xfId="15362"/>
    <cellStyle name="Comma 8 2 4" xfId="11332"/>
    <cellStyle name="Comma 8 2 4 2" xfId="18875"/>
    <cellStyle name="Comma 8 2 4 3" xfId="21200"/>
    <cellStyle name="Comma 8 2 4 4" xfId="48191"/>
    <cellStyle name="Comma 8 2 4 5" xfId="51207"/>
    <cellStyle name="Comma 8 2 4 6" xfId="15504"/>
    <cellStyle name="Comma 8 2 5" xfId="11819"/>
    <cellStyle name="Comma 8 2 5 2" xfId="19352"/>
    <cellStyle name="Comma 8 2 5 3" xfId="43214"/>
    <cellStyle name="Comma 8 2 5 4" xfId="48668"/>
    <cellStyle name="Comma 8 2 5 5" xfId="51684"/>
    <cellStyle name="Comma 8 2 5 6" xfId="15649"/>
    <cellStyle name="Comma 8 2 6" xfId="8759"/>
    <cellStyle name="Comma 8 2 6 2" xfId="43279"/>
    <cellStyle name="Comma 8 2 6 3" xfId="47237"/>
    <cellStyle name="Comma 8 2 6 4" xfId="50253"/>
    <cellStyle name="Comma 8 2 6 5" xfId="18218"/>
    <cellStyle name="Comma 8 2 7" xfId="20090"/>
    <cellStyle name="Comma 8 2 8" xfId="32368"/>
    <cellStyle name="Comma 8 2 9" xfId="44963"/>
    <cellStyle name="Comma 8 3" xfId="6178"/>
    <cellStyle name="Comma 8 3 10" xfId="15075"/>
    <cellStyle name="Comma 8 3 2" xfId="6498"/>
    <cellStyle name="Comma 8 3 2 2" xfId="11113"/>
    <cellStyle name="Comma 8 3 2 2 2" xfId="18663"/>
    <cellStyle name="Comma 8 3 2 2 3" xfId="28613"/>
    <cellStyle name="Comma 8 3 2 2 4" xfId="47979"/>
    <cellStyle name="Comma 8 3 2 2 5" xfId="50995"/>
    <cellStyle name="Comma 8 3 2 2 6" xfId="15437"/>
    <cellStyle name="Comma 8 3 2 3" xfId="11598"/>
    <cellStyle name="Comma 8 3 2 3 2" xfId="19140"/>
    <cellStyle name="Comma 8 3 2 3 3" xfId="43628"/>
    <cellStyle name="Comma 8 3 2 3 4" xfId="48456"/>
    <cellStyle name="Comma 8 3 2 3 5" xfId="51472"/>
    <cellStyle name="Comma 8 3 2 3 6" xfId="15580"/>
    <cellStyle name="Comma 8 3 2 4" xfId="12085"/>
    <cellStyle name="Comma 8 3 2 4 2" xfId="19617"/>
    <cellStyle name="Comma 8 3 2 4 3" xfId="43670"/>
    <cellStyle name="Comma 8 3 2 4 4" xfId="48933"/>
    <cellStyle name="Comma 8 3 2 4 5" xfId="51949"/>
    <cellStyle name="Comma 8 3 2 4 6" xfId="15725"/>
    <cellStyle name="Comma 8 3 2 5" xfId="9131"/>
    <cellStyle name="Comma 8 3 2 5 2" xfId="44627"/>
    <cellStyle name="Comma 8 3 2 5 3" xfId="47502"/>
    <cellStyle name="Comma 8 3 2 5 4" xfId="50518"/>
    <cellStyle name="Comma 8 3 2 5 5" xfId="18295"/>
    <cellStyle name="Comma 8 3 2 6" xfId="42389"/>
    <cellStyle name="Comma 8 3 2 7" xfId="46396"/>
    <cellStyle name="Comma 8 3 2 8" xfId="49412"/>
    <cellStyle name="Comma 8 3 2 9" xfId="15226"/>
    <cellStyle name="Comma 8 3 3" xfId="10901"/>
    <cellStyle name="Comma 8 3 3 2" xfId="18451"/>
    <cellStyle name="Comma 8 3 3 3" xfId="21588"/>
    <cellStyle name="Comma 8 3 3 4" xfId="47767"/>
    <cellStyle name="Comma 8 3 3 5" xfId="50783"/>
    <cellStyle name="Comma 8 3 3 6" xfId="15377"/>
    <cellStyle name="Comma 8 3 4" xfId="11386"/>
    <cellStyle name="Comma 8 3 4 2" xfId="18928"/>
    <cellStyle name="Comma 8 3 4 3" xfId="30295"/>
    <cellStyle name="Comma 8 3 4 4" xfId="48244"/>
    <cellStyle name="Comma 8 3 4 5" xfId="51260"/>
    <cellStyle name="Comma 8 3 4 6" xfId="15520"/>
    <cellStyle name="Comma 8 3 5" xfId="11873"/>
    <cellStyle name="Comma 8 3 5 2" xfId="19405"/>
    <cellStyle name="Comma 8 3 5 3" xfId="42838"/>
    <cellStyle name="Comma 8 3 5 4" xfId="48721"/>
    <cellStyle name="Comma 8 3 5 5" xfId="51737"/>
    <cellStyle name="Comma 8 3 5 6" xfId="15665"/>
    <cellStyle name="Comma 8 3 6" xfId="8828"/>
    <cellStyle name="Comma 8 3 6 2" xfId="43299"/>
    <cellStyle name="Comma 8 3 6 3" xfId="47290"/>
    <cellStyle name="Comma 8 3 6 4" xfId="50306"/>
    <cellStyle name="Comma 8 3 6 5" xfId="18235"/>
    <cellStyle name="Comma 8 3 7" xfId="21662"/>
    <cellStyle name="Comma 8 3 8" xfId="46184"/>
    <cellStyle name="Comma 8 3 9" xfId="49200"/>
    <cellStyle name="Comma 8 4" xfId="6258"/>
    <cellStyle name="Comma 8 4 10" xfId="15109"/>
    <cellStyle name="Comma 8 4 2" xfId="6578"/>
    <cellStyle name="Comma 8 4 2 2" xfId="11166"/>
    <cellStyle name="Comma 8 4 2 2 2" xfId="18716"/>
    <cellStyle name="Comma 8 4 2 2 3" xfId="43156"/>
    <cellStyle name="Comma 8 4 2 2 4" xfId="48032"/>
    <cellStyle name="Comma 8 4 2 2 5" xfId="51048"/>
    <cellStyle name="Comma 8 4 2 2 6" xfId="15452"/>
    <cellStyle name="Comma 8 4 2 3" xfId="11651"/>
    <cellStyle name="Comma 8 4 2 3 2" xfId="19193"/>
    <cellStyle name="Comma 8 4 2 3 3" xfId="44069"/>
    <cellStyle name="Comma 8 4 2 3 4" xfId="48509"/>
    <cellStyle name="Comma 8 4 2 3 5" xfId="51525"/>
    <cellStyle name="Comma 8 4 2 3 6" xfId="15595"/>
    <cellStyle name="Comma 8 4 2 4" xfId="12138"/>
    <cellStyle name="Comma 8 4 2 4 2" xfId="19670"/>
    <cellStyle name="Comma 8 4 2 4 3" xfId="44516"/>
    <cellStyle name="Comma 8 4 2 4 4" xfId="48986"/>
    <cellStyle name="Comma 8 4 2 4 5" xfId="52002"/>
    <cellStyle name="Comma 8 4 2 4 6" xfId="15740"/>
    <cellStyle name="Comma 8 4 2 5" xfId="9211"/>
    <cellStyle name="Comma 8 4 2 5 2" xfId="43611"/>
    <cellStyle name="Comma 8 4 2 5 3" xfId="47555"/>
    <cellStyle name="Comma 8 4 2 5 4" xfId="50571"/>
    <cellStyle name="Comma 8 4 2 5 5" xfId="18310"/>
    <cellStyle name="Comma 8 4 2 6" xfId="42409"/>
    <cellStyle name="Comma 8 4 2 7" xfId="46449"/>
    <cellStyle name="Comma 8 4 2 8" xfId="49465"/>
    <cellStyle name="Comma 8 4 2 9" xfId="15268"/>
    <cellStyle name="Comma 8 4 3" xfId="10954"/>
    <cellStyle name="Comma 8 4 3 2" xfId="18504"/>
    <cellStyle name="Comma 8 4 3 3" xfId="44607"/>
    <cellStyle name="Comma 8 4 3 4" xfId="47820"/>
    <cellStyle name="Comma 8 4 3 5" xfId="50836"/>
    <cellStyle name="Comma 8 4 3 6" xfId="15392"/>
    <cellStyle name="Comma 8 4 4" xfId="11439"/>
    <cellStyle name="Comma 8 4 4 2" xfId="18981"/>
    <cellStyle name="Comma 8 4 4 3" xfId="44277"/>
    <cellStyle name="Comma 8 4 4 4" xfId="48297"/>
    <cellStyle name="Comma 8 4 4 5" xfId="51313"/>
    <cellStyle name="Comma 8 4 4 6" xfId="15535"/>
    <cellStyle name="Comma 8 4 5" xfId="11926"/>
    <cellStyle name="Comma 8 4 5 2" xfId="19458"/>
    <cellStyle name="Comma 8 4 5 3" xfId="20444"/>
    <cellStyle name="Comma 8 4 5 4" xfId="48774"/>
    <cellStyle name="Comma 8 4 5 5" xfId="51790"/>
    <cellStyle name="Comma 8 4 5 6" xfId="15680"/>
    <cellStyle name="Comma 8 4 6" xfId="8900"/>
    <cellStyle name="Comma 8 4 6 2" xfId="28651"/>
    <cellStyle name="Comma 8 4 6 3" xfId="47343"/>
    <cellStyle name="Comma 8 4 6 4" xfId="50359"/>
    <cellStyle name="Comma 8 4 6 5" xfId="18250"/>
    <cellStyle name="Comma 8 4 7" xfId="43564"/>
    <cellStyle name="Comma 8 4 8" xfId="46237"/>
    <cellStyle name="Comma 8 4 9" xfId="49253"/>
    <cellStyle name="Comma 8 5" xfId="6338"/>
    <cellStyle name="Comma 8 5 2" xfId="11007"/>
    <cellStyle name="Comma 8 5 2 2" xfId="18557"/>
    <cellStyle name="Comma 8 5 2 3" xfId="42705"/>
    <cellStyle name="Comma 8 5 2 4" xfId="47873"/>
    <cellStyle name="Comma 8 5 2 5" xfId="50889"/>
    <cellStyle name="Comma 8 5 2 6" xfId="15407"/>
    <cellStyle name="Comma 8 5 3" xfId="11492"/>
    <cellStyle name="Comma 8 5 3 2" xfId="19034"/>
    <cellStyle name="Comma 8 5 3 3" xfId="44823"/>
    <cellStyle name="Comma 8 5 3 4" xfId="48350"/>
    <cellStyle name="Comma 8 5 3 5" xfId="51366"/>
    <cellStyle name="Comma 8 5 3 6" xfId="15550"/>
    <cellStyle name="Comma 8 5 4" xfId="11979"/>
    <cellStyle name="Comma 8 5 4 2" xfId="19511"/>
    <cellStyle name="Comma 8 5 4 3" xfId="42855"/>
    <cellStyle name="Comma 8 5 4 4" xfId="48827"/>
    <cellStyle name="Comma 8 5 4 5" xfId="51843"/>
    <cellStyle name="Comma 8 5 4 6" xfId="15695"/>
    <cellStyle name="Comma 8 5 5" xfId="8977"/>
    <cellStyle name="Comma 8 5 5 2" xfId="42625"/>
    <cellStyle name="Comma 8 5 5 3" xfId="47396"/>
    <cellStyle name="Comma 8 5 5 4" xfId="50412"/>
    <cellStyle name="Comma 8 5 5 5" xfId="18265"/>
    <cellStyle name="Comma 8 5 6" xfId="42352"/>
    <cellStyle name="Comma 8 5 7" xfId="46290"/>
    <cellStyle name="Comma 8 5 8" xfId="49306"/>
    <cellStyle name="Comma 8 5 9" xfId="15148"/>
    <cellStyle name="Comma 8 6" xfId="6658"/>
    <cellStyle name="Comma 8 6 2" xfId="11219"/>
    <cellStyle name="Comma 8 6 2 2" xfId="18769"/>
    <cellStyle name="Comma 8 6 2 3" xfId="42740"/>
    <cellStyle name="Comma 8 6 2 4" xfId="48085"/>
    <cellStyle name="Comma 8 6 2 5" xfId="51101"/>
    <cellStyle name="Comma 8 6 2 6" xfId="15467"/>
    <cellStyle name="Comma 8 6 3" xfId="11704"/>
    <cellStyle name="Comma 8 6 3 2" xfId="19246"/>
    <cellStyle name="Comma 8 6 3 3" xfId="44226"/>
    <cellStyle name="Comma 8 6 3 4" xfId="48562"/>
    <cellStyle name="Comma 8 6 3 5" xfId="51578"/>
    <cellStyle name="Comma 8 6 3 6" xfId="15610"/>
    <cellStyle name="Comma 8 6 4" xfId="12192"/>
    <cellStyle name="Comma 8 6 4 2" xfId="19723"/>
    <cellStyle name="Comma 8 6 4 3" xfId="43263"/>
    <cellStyle name="Comma 8 6 4 4" xfId="49039"/>
    <cellStyle name="Comma 8 6 4 5" xfId="52055"/>
    <cellStyle name="Comma 8 6 4 6" xfId="15756"/>
    <cellStyle name="Comma 8 6 5" xfId="9291"/>
    <cellStyle name="Comma 8 6 5 2" xfId="44559"/>
    <cellStyle name="Comma 8 6 5 3" xfId="47608"/>
    <cellStyle name="Comma 8 6 5 4" xfId="50624"/>
    <cellStyle name="Comma 8 6 5 5" xfId="18325"/>
    <cellStyle name="Comma 8 6 6" xfId="42430"/>
    <cellStyle name="Comma 8 6 7" xfId="46502"/>
    <cellStyle name="Comma 8 6 8" xfId="49518"/>
    <cellStyle name="Comma 8 6 9" xfId="15310"/>
    <cellStyle name="Comma 8 7" xfId="10795"/>
    <cellStyle name="Comma 8 7 2" xfId="18345"/>
    <cellStyle name="Comma 8 7 3" xfId="43282"/>
    <cellStyle name="Comma 8 7 4" xfId="47661"/>
    <cellStyle name="Comma 8 7 5" xfId="50677"/>
    <cellStyle name="Comma 8 7 6" xfId="15347"/>
    <cellStyle name="Comma 8 8" xfId="11277"/>
    <cellStyle name="Comma 8 8 2" xfId="18822"/>
    <cellStyle name="Comma 8 8 3" xfId="43826"/>
    <cellStyle name="Comma 8 8 4" xfId="48138"/>
    <cellStyle name="Comma 8 8 5" xfId="51154"/>
    <cellStyle name="Comma 8 8 6" xfId="15487"/>
    <cellStyle name="Comma 8 9" xfId="11764"/>
    <cellStyle name="Comma 8 9 2" xfId="19299"/>
    <cellStyle name="Comma 8 9 3" xfId="43740"/>
    <cellStyle name="Comma 8 9 4" xfId="48615"/>
    <cellStyle name="Comma 8 9 5" xfId="51631"/>
    <cellStyle name="Comma 8 9 6" xfId="15632"/>
    <cellStyle name="Comma 9" xfId="8535"/>
    <cellStyle name="Comma 9 10" xfId="44964"/>
    <cellStyle name="Comma 9 11" xfId="45872"/>
    <cellStyle name="Comma 9 12" xfId="12253"/>
    <cellStyle name="Comma 9 2" xfId="14930"/>
    <cellStyle name="Comma 9 2 2" xfId="20093"/>
    <cellStyle name="Comma 9 2 2 2" xfId="20094"/>
    <cellStyle name="Comma 9 2 2 2 2" xfId="44967"/>
    <cellStyle name="Comma 9 2 2 2 3" xfId="45875"/>
    <cellStyle name="Comma 9 2 2 3" xfId="44966"/>
    <cellStyle name="Comma 9 2 2 4" xfId="45874"/>
    <cellStyle name="Comma 9 2 3" xfId="20095"/>
    <cellStyle name="Comma 9 2 3 2" xfId="20096"/>
    <cellStyle name="Comma 9 2 3 2 2" xfId="44969"/>
    <cellStyle name="Comma 9 2 3 2 3" xfId="45877"/>
    <cellStyle name="Comma 9 2 3 3" xfId="44968"/>
    <cellStyle name="Comma 9 2 3 4" xfId="45876"/>
    <cellStyle name="Comma 9 2 4" xfId="20097"/>
    <cellStyle name="Comma 9 2 4 2" xfId="44970"/>
    <cellStyle name="Comma 9 2 4 3" xfId="45878"/>
    <cellStyle name="Comma 9 2 5" xfId="20092"/>
    <cellStyle name="Comma 9 2 6" xfId="44965"/>
    <cellStyle name="Comma 9 2 7" xfId="45873"/>
    <cellStyle name="Comma 9 3" xfId="15805"/>
    <cellStyle name="Comma 9 3 2" xfId="20099"/>
    <cellStyle name="Comma 9 3 2 2" xfId="44972"/>
    <cellStyle name="Comma 9 3 2 3" xfId="45880"/>
    <cellStyle name="Comma 9 3 3" xfId="20098"/>
    <cellStyle name="Comma 9 3 4" xfId="44971"/>
    <cellStyle name="Comma 9 3 5" xfId="45879"/>
    <cellStyle name="Comma 9 4" xfId="20100"/>
    <cellStyle name="Comma 9 4 2" xfId="20101"/>
    <cellStyle name="Comma 9 4 2 2" xfId="44974"/>
    <cellStyle name="Comma 9 4 2 3" xfId="45882"/>
    <cellStyle name="Comma 9 4 3" xfId="44973"/>
    <cellStyle name="Comma 9 4 4" xfId="45881"/>
    <cellStyle name="Comma 9 5" xfId="20102"/>
    <cellStyle name="Comma 9 5 2" xfId="20103"/>
    <cellStyle name="Comma 9 5 2 2" xfId="44976"/>
    <cellStyle name="Comma 9 5 2 3" xfId="45884"/>
    <cellStyle name="Comma 9 5 3" xfId="44975"/>
    <cellStyle name="Comma 9 5 4" xfId="45883"/>
    <cellStyle name="Comma 9 6" xfId="20104"/>
    <cellStyle name="Comma 9 6 2" xfId="44977"/>
    <cellStyle name="Comma 9 6 3" xfId="45885"/>
    <cellStyle name="Comma 9 7" xfId="20105"/>
    <cellStyle name="Comma 9 7 2" xfId="44978"/>
    <cellStyle name="Comma 9 7 3" xfId="45886"/>
    <cellStyle name="Comma 9 8" xfId="20106"/>
    <cellStyle name="Comma 9 8 2" xfId="28986"/>
    <cellStyle name="Comma 9 8 3" xfId="44979"/>
    <cellStyle name="Comma 9 8 4" xfId="45887"/>
    <cellStyle name="Comma 9 9" xfId="20091"/>
    <cellStyle name="Comma0" xfId="28548"/>
    <cellStyle name="Comma0 - Type3" xfId="40"/>
    <cellStyle name="Comma0 - Typografi1" xfId="28549"/>
    <cellStyle name="Comma0 - Typografi1 2" xfId="28550"/>
    <cellStyle name="Comma0 - Typografi1 2 2" xfId="28551"/>
    <cellStyle name="Comma0 - Typografi1 3" xfId="28552"/>
    <cellStyle name="Comma0 - Typografi1 4" xfId="28553"/>
    <cellStyle name="Comma1 - Typografi1" xfId="28554"/>
    <cellStyle name="Constants" xfId="26514"/>
    <cellStyle name="Currency0" xfId="28555"/>
    <cellStyle name="CustomizationCells" xfId="41"/>
    <cellStyle name="CustomizationCells 2" xfId="3457"/>
    <cellStyle name="CustomizationCells 2 2" xfId="13786"/>
    <cellStyle name="CustomizationCells 2 2 2" xfId="17551"/>
    <cellStyle name="CustomizationCells 2 3" xfId="14009"/>
    <cellStyle name="CustomizationCells 2 3 2" xfId="31352"/>
    <cellStyle name="CustomizationCells 2 4" xfId="28988"/>
    <cellStyle name="CustomizationCells 3" xfId="4887"/>
    <cellStyle name="CustomizationCells 3 2" xfId="14015"/>
    <cellStyle name="CustomizationCells 3 2 2" xfId="31353"/>
    <cellStyle name="CustomizationCells 3 3" xfId="28989"/>
    <cellStyle name="CustomizationCells 4" xfId="4888"/>
    <cellStyle name="CustomizationCells 4 2" xfId="28904"/>
    <cellStyle name="CustomizationCells 4 2 2" xfId="31853"/>
    <cellStyle name="CustomizationCells 4 3" xfId="28990"/>
    <cellStyle name="CustomizationCells 5" xfId="4889"/>
    <cellStyle name="CustomizationCells 5 2" xfId="28905"/>
    <cellStyle name="CustomizationCells 5 2 2" xfId="31854"/>
    <cellStyle name="CustomizationCells 5 3" xfId="28991"/>
    <cellStyle name="CustomizationCells 6" xfId="4890"/>
    <cellStyle name="CustomizationCells 6 2" xfId="28906"/>
    <cellStyle name="CustomizationCells 6 2 2" xfId="31855"/>
    <cellStyle name="CustomizationCells 6 3" xfId="28992"/>
    <cellStyle name="CustomizationCells 7" xfId="28907"/>
    <cellStyle name="CustomizationCells 7 2" xfId="31856"/>
    <cellStyle name="CustomizationCells 8" xfId="28987"/>
    <cellStyle name="Date" xfId="28556"/>
    <cellStyle name="Date - Typografi3" xfId="28557"/>
    <cellStyle name="DocBox_EmptyRow" xfId="26515"/>
    <cellStyle name="Eingabe" xfId="1609"/>
    <cellStyle name="Emphasis 1" xfId="1610"/>
    <cellStyle name="Emphasis 2" xfId="1611"/>
    <cellStyle name="Emphasis 3" xfId="1612"/>
    <cellStyle name="Empty_B_border" xfId="26516"/>
    <cellStyle name="Ergebnis" xfId="1613"/>
    <cellStyle name="Erklärender Text" xfId="1614"/>
    <cellStyle name="Euro" xfId="42"/>
    <cellStyle name="Euro 10" xfId="43"/>
    <cellStyle name="Euro 10 2" xfId="44"/>
    <cellStyle name="Euro 10 2 2" xfId="2094"/>
    <cellStyle name="Euro 10 2 2 2" xfId="9682"/>
    <cellStyle name="Euro 10 2 3" xfId="9362"/>
    <cellStyle name="Euro 10 3" xfId="45"/>
    <cellStyle name="Euro 10 3 2" xfId="46"/>
    <cellStyle name="Euro 10 3 2 2" xfId="4200"/>
    <cellStyle name="Euro 10 3 2 3" xfId="3458"/>
    <cellStyle name="Euro 10 3 2 3 2" xfId="10144"/>
    <cellStyle name="Euro 10 3 3" xfId="2095"/>
    <cellStyle name="Euro 10 3 3 2" xfId="4891"/>
    <cellStyle name="Euro 10 3 4" xfId="2075"/>
    <cellStyle name="Euro 10 3 4 2" xfId="9676"/>
    <cellStyle name="Euro 10 3 5" xfId="8460"/>
    <cellStyle name="Euro 10 3 6" xfId="1681"/>
    <cellStyle name="Euro 10 4" xfId="47"/>
    <cellStyle name="Euro 10 4 2" xfId="4892"/>
    <cellStyle name="Euro 10 4 2 2" xfId="4893"/>
    <cellStyle name="Euro 10 4 2 3" xfId="14052"/>
    <cellStyle name="Euro 10 4 2 4" xfId="13782"/>
    <cellStyle name="Euro 10 4 3" xfId="4894"/>
    <cellStyle name="Euro 10 4 4" xfId="2096"/>
    <cellStyle name="Euro 10 5" xfId="48"/>
    <cellStyle name="Euro 10 6" xfId="2093"/>
    <cellStyle name="Euro 10 6 2" xfId="5700"/>
    <cellStyle name="Euro 11" xfId="49"/>
    <cellStyle name="Euro 11 2" xfId="50"/>
    <cellStyle name="Euro 11 2 2" xfId="2098"/>
    <cellStyle name="Euro 11 2 2 2" xfId="9683"/>
    <cellStyle name="Euro 11 2 3" xfId="9363"/>
    <cellStyle name="Euro 11 3" xfId="51"/>
    <cellStyle name="Euro 11 3 2" xfId="52"/>
    <cellStyle name="Euro 11 3 2 2" xfId="4201"/>
    <cellStyle name="Euro 11 3 2 3" xfId="3459"/>
    <cellStyle name="Euro 11 3 2 3 2" xfId="10145"/>
    <cellStyle name="Euro 11 3 3" xfId="2099"/>
    <cellStyle name="Euro 11 3 3 2" xfId="4895"/>
    <cellStyle name="Euro 11 3 4" xfId="2073"/>
    <cellStyle name="Euro 11 3 4 2" xfId="9674"/>
    <cellStyle name="Euro 11 3 5" xfId="7804"/>
    <cellStyle name="Euro 11 3 6" xfId="1682"/>
    <cellStyle name="Euro 11 4" xfId="53"/>
    <cellStyle name="Euro 11 4 2" xfId="4896"/>
    <cellStyle name="Euro 11 4 2 2" xfId="4897"/>
    <cellStyle name="Euro 11 4 2 3" xfId="14053"/>
    <cellStyle name="Euro 11 4 2 4" xfId="13781"/>
    <cellStyle name="Euro 11 4 3" xfId="4898"/>
    <cellStyle name="Euro 11 4 4" xfId="2100"/>
    <cellStyle name="Euro 11 5" xfId="54"/>
    <cellStyle name="Euro 11 6" xfId="2097"/>
    <cellStyle name="Euro 11 6 2" xfId="5701"/>
    <cellStyle name="Euro 12" xfId="55"/>
    <cellStyle name="Euro 12 2" xfId="56"/>
    <cellStyle name="Euro 12 2 2" xfId="2102"/>
    <cellStyle name="Euro 12 2 2 2" xfId="9684"/>
    <cellStyle name="Euro 12 2 3" xfId="9364"/>
    <cellStyle name="Euro 12 3" xfId="57"/>
    <cellStyle name="Euro 12 3 2" xfId="58"/>
    <cellStyle name="Euro 12 3 2 2" xfId="4202"/>
    <cellStyle name="Euro 12 3 2 3" xfId="3460"/>
    <cellStyle name="Euro 12 3 2 3 2" xfId="10146"/>
    <cellStyle name="Euro 12 3 3" xfId="2103"/>
    <cellStyle name="Euro 12 3 3 2" xfId="4899"/>
    <cellStyle name="Euro 12 3 4" xfId="2072"/>
    <cellStyle name="Euro 12 3 4 2" xfId="9673"/>
    <cellStyle name="Euro 12 3 5" xfId="8472"/>
    <cellStyle name="Euro 12 3 6" xfId="1683"/>
    <cellStyle name="Euro 12 4" xfId="59"/>
    <cellStyle name="Euro 12 4 2" xfId="4900"/>
    <cellStyle name="Euro 12 4 2 2" xfId="4901"/>
    <cellStyle name="Euro 12 4 2 3" xfId="14054"/>
    <cellStyle name="Euro 12 4 2 4" xfId="13780"/>
    <cellStyle name="Euro 12 4 3" xfId="4902"/>
    <cellStyle name="Euro 12 4 4" xfId="2104"/>
    <cellStyle name="Euro 12 5" xfId="60"/>
    <cellStyle name="Euro 12 6" xfId="2101"/>
    <cellStyle name="Euro 12 6 2" xfId="5702"/>
    <cellStyle name="Euro 13" xfId="61"/>
    <cellStyle name="Euro 13 2" xfId="62"/>
    <cellStyle name="Euro 13 2 2" xfId="2106"/>
    <cellStyle name="Euro 13 2 2 2" xfId="9685"/>
    <cellStyle name="Euro 13 2 3" xfId="9365"/>
    <cellStyle name="Euro 13 3" xfId="63"/>
    <cellStyle name="Euro 13 3 2" xfId="64"/>
    <cellStyle name="Euro 13 3 2 2" xfId="4203"/>
    <cellStyle name="Euro 13 3 2 3" xfId="3461"/>
    <cellStyle name="Euro 13 3 2 3 2" xfId="10147"/>
    <cellStyle name="Euro 13 3 3" xfId="2107"/>
    <cellStyle name="Euro 13 3 3 2" xfId="4903"/>
    <cellStyle name="Euro 13 3 4" xfId="3221"/>
    <cellStyle name="Euro 13 3 4 2" xfId="9935"/>
    <cellStyle name="Euro 13 3 5" xfId="8729"/>
    <cellStyle name="Euro 13 3 6" xfId="1684"/>
    <cellStyle name="Euro 13 4" xfId="65"/>
    <cellStyle name="Euro 13 4 2" xfId="4904"/>
    <cellStyle name="Euro 13 4 2 2" xfId="4905"/>
    <cellStyle name="Euro 13 4 2 3" xfId="14055"/>
    <cellStyle name="Euro 13 4 2 4" xfId="13779"/>
    <cellStyle name="Euro 13 4 3" xfId="4906"/>
    <cellStyle name="Euro 13 4 4" xfId="2108"/>
    <cellStyle name="Euro 13 5" xfId="66"/>
    <cellStyle name="Euro 13 6" xfId="2105"/>
    <cellStyle name="Euro 13 6 2" xfId="5703"/>
    <cellStyle name="Euro 14" xfId="67"/>
    <cellStyle name="Euro 14 2" xfId="68"/>
    <cellStyle name="Euro 14 2 2" xfId="2110"/>
    <cellStyle name="Euro 14 2 2 2" xfId="9686"/>
    <cellStyle name="Euro 14 2 3" xfId="9366"/>
    <cellStyle name="Euro 14 3" xfId="69"/>
    <cellStyle name="Euro 14 3 2" xfId="70"/>
    <cellStyle name="Euro 14 3 2 2" xfId="4204"/>
    <cellStyle name="Euro 14 3 2 3" xfId="3462"/>
    <cellStyle name="Euro 14 3 2 3 2" xfId="10148"/>
    <cellStyle name="Euro 14 3 3" xfId="2111"/>
    <cellStyle name="Euro 14 3 3 2" xfId="4907"/>
    <cellStyle name="Euro 14 3 4" xfId="3222"/>
    <cellStyle name="Euro 14 3 4 2" xfId="9936"/>
    <cellStyle name="Euro 14 3 5" xfId="7803"/>
    <cellStyle name="Euro 14 3 6" xfId="1685"/>
    <cellStyle name="Euro 14 4" xfId="71"/>
    <cellStyle name="Euro 14 4 2" xfId="4908"/>
    <cellStyle name="Euro 14 4 2 2" xfId="4909"/>
    <cellStyle name="Euro 14 4 2 3" xfId="14056"/>
    <cellStyle name="Euro 14 4 2 4" xfId="13778"/>
    <cellStyle name="Euro 14 4 3" xfId="4910"/>
    <cellStyle name="Euro 14 4 4" xfId="2112"/>
    <cellStyle name="Euro 14 5" xfId="72"/>
    <cellStyle name="Euro 14 6" xfId="2109"/>
    <cellStyle name="Euro 14 6 2" xfId="5704"/>
    <cellStyle name="Euro 15" xfId="73"/>
    <cellStyle name="Euro 15 2" xfId="74"/>
    <cellStyle name="Euro 15 2 2" xfId="2114"/>
    <cellStyle name="Euro 15 2 2 2" xfId="9687"/>
    <cellStyle name="Euro 15 2 3" xfId="9367"/>
    <cellStyle name="Euro 15 3" xfId="75"/>
    <cellStyle name="Euro 15 3 2" xfId="76"/>
    <cellStyle name="Euro 15 3 2 2" xfId="4205"/>
    <cellStyle name="Euro 15 3 2 3" xfId="3463"/>
    <cellStyle name="Euro 15 3 2 3 2" xfId="10149"/>
    <cellStyle name="Euro 15 3 3" xfId="2115"/>
    <cellStyle name="Euro 15 3 3 2" xfId="4911"/>
    <cellStyle name="Euro 15 3 4" xfId="3223"/>
    <cellStyle name="Euro 15 3 4 2" xfId="9937"/>
    <cellStyle name="Euro 15 3 5" xfId="7842"/>
    <cellStyle name="Euro 15 3 6" xfId="1686"/>
    <cellStyle name="Euro 15 4" xfId="77"/>
    <cellStyle name="Euro 15 4 2" xfId="4912"/>
    <cellStyle name="Euro 15 4 2 2" xfId="4913"/>
    <cellStyle name="Euro 15 4 2 3" xfId="14057"/>
    <cellStyle name="Euro 15 4 2 4" xfId="13777"/>
    <cellStyle name="Euro 15 4 3" xfId="4914"/>
    <cellStyle name="Euro 15 4 4" xfId="2116"/>
    <cellStyle name="Euro 15 5" xfId="78"/>
    <cellStyle name="Euro 15 6" xfId="2113"/>
    <cellStyle name="Euro 15 6 2" xfId="5705"/>
    <cellStyle name="Euro 16" xfId="79"/>
    <cellStyle name="Euro 16 2" xfId="80"/>
    <cellStyle name="Euro 16 2 2" xfId="2118"/>
    <cellStyle name="Euro 16 2 2 2" xfId="9688"/>
    <cellStyle name="Euro 16 2 3" xfId="9368"/>
    <cellStyle name="Euro 16 3" xfId="81"/>
    <cellStyle name="Euro 16 3 2" xfId="82"/>
    <cellStyle name="Euro 16 3 2 2" xfId="4206"/>
    <cellStyle name="Euro 16 3 2 3" xfId="3464"/>
    <cellStyle name="Euro 16 3 2 3 2" xfId="10150"/>
    <cellStyle name="Euro 16 3 3" xfId="2119"/>
    <cellStyle name="Euro 16 3 3 2" xfId="4915"/>
    <cellStyle name="Euro 16 3 4" xfId="3224"/>
    <cellStyle name="Euro 16 3 4 2" xfId="9938"/>
    <cellStyle name="Euro 16 3 5" xfId="7427"/>
    <cellStyle name="Euro 16 3 6" xfId="1687"/>
    <cellStyle name="Euro 16 4" xfId="83"/>
    <cellStyle name="Euro 16 4 2" xfId="4916"/>
    <cellStyle name="Euro 16 4 2 2" xfId="4917"/>
    <cellStyle name="Euro 16 4 2 3" xfId="14058"/>
    <cellStyle name="Euro 16 4 2 4" xfId="13776"/>
    <cellStyle name="Euro 16 4 3" xfId="4918"/>
    <cellStyle name="Euro 16 4 4" xfId="2120"/>
    <cellStyle name="Euro 16 5" xfId="84"/>
    <cellStyle name="Euro 16 6" xfId="2117"/>
    <cellStyle name="Euro 16 6 2" xfId="5706"/>
    <cellStyle name="Euro 17" xfId="85"/>
    <cellStyle name="Euro 17 2" xfId="86"/>
    <cellStyle name="Euro 17 2 2" xfId="2122"/>
    <cellStyle name="Euro 17 2 2 2" xfId="9689"/>
    <cellStyle name="Euro 17 2 3" xfId="9369"/>
    <cellStyle name="Euro 17 3" xfId="87"/>
    <cellStyle name="Euro 17 3 2" xfId="88"/>
    <cellStyle name="Euro 17 3 2 2" xfId="4207"/>
    <cellStyle name="Euro 17 3 2 3" xfId="3465"/>
    <cellStyle name="Euro 17 3 2 3 2" xfId="10151"/>
    <cellStyle name="Euro 17 3 3" xfId="2123"/>
    <cellStyle name="Euro 17 3 3 2" xfId="4919"/>
    <cellStyle name="Euro 17 3 4" xfId="3225"/>
    <cellStyle name="Euro 17 3 4 2" xfId="9939"/>
    <cellStyle name="Euro 17 3 5" xfId="8536"/>
    <cellStyle name="Euro 17 3 6" xfId="1688"/>
    <cellStyle name="Euro 17 4" xfId="89"/>
    <cellStyle name="Euro 17 4 2" xfId="4920"/>
    <cellStyle name="Euro 17 4 2 2" xfId="4921"/>
    <cellStyle name="Euro 17 4 2 3" xfId="14059"/>
    <cellStyle name="Euro 17 4 2 4" xfId="13775"/>
    <cellStyle name="Euro 17 4 3" xfId="4922"/>
    <cellStyle name="Euro 17 4 4" xfId="2124"/>
    <cellStyle name="Euro 17 5" xfId="90"/>
    <cellStyle name="Euro 17 6" xfId="2121"/>
    <cellStyle name="Euro 17 6 2" xfId="5707"/>
    <cellStyle name="Euro 18" xfId="91"/>
    <cellStyle name="Euro 18 2" xfId="92"/>
    <cellStyle name="Euro 18 2 2" xfId="2126"/>
    <cellStyle name="Euro 18 2 2 2" xfId="9690"/>
    <cellStyle name="Euro 18 2 3" xfId="9370"/>
    <cellStyle name="Euro 18 3" xfId="93"/>
    <cellStyle name="Euro 18 3 2" xfId="94"/>
    <cellStyle name="Euro 18 3 2 2" xfId="4208"/>
    <cellStyle name="Euro 18 3 2 3" xfId="3466"/>
    <cellStyle name="Euro 18 3 2 3 2" xfId="10152"/>
    <cellStyle name="Euro 18 3 3" xfId="2127"/>
    <cellStyle name="Euro 18 3 3 2" xfId="4923"/>
    <cellStyle name="Euro 18 3 4" xfId="3226"/>
    <cellStyle name="Euro 18 3 4 2" xfId="9940"/>
    <cellStyle name="Euro 18 3 5" xfId="8576"/>
    <cellStyle name="Euro 18 3 6" xfId="1689"/>
    <cellStyle name="Euro 18 4" xfId="95"/>
    <cellStyle name="Euro 18 4 2" xfId="4924"/>
    <cellStyle name="Euro 18 4 2 2" xfId="4925"/>
    <cellStyle name="Euro 18 4 2 3" xfId="14060"/>
    <cellStyle name="Euro 18 4 2 4" xfId="13773"/>
    <cellStyle name="Euro 18 4 3" xfId="4926"/>
    <cellStyle name="Euro 18 4 4" xfId="2128"/>
    <cellStyle name="Euro 18 5" xfId="96"/>
    <cellStyle name="Euro 18 6" xfId="2125"/>
    <cellStyle name="Euro 18 6 2" xfId="5708"/>
    <cellStyle name="Euro 19" xfId="97"/>
    <cellStyle name="Euro 19 2" xfId="98"/>
    <cellStyle name="Euro 19 2 2" xfId="2130"/>
    <cellStyle name="Euro 19 2 2 2" xfId="9691"/>
    <cellStyle name="Euro 19 2 3" xfId="9371"/>
    <cellStyle name="Euro 19 3" xfId="99"/>
    <cellStyle name="Euro 19 3 2" xfId="100"/>
    <cellStyle name="Euro 19 3 2 2" xfId="4209"/>
    <cellStyle name="Euro 19 3 2 3" xfId="3467"/>
    <cellStyle name="Euro 19 3 2 3 2" xfId="10153"/>
    <cellStyle name="Euro 19 3 3" xfId="2131"/>
    <cellStyle name="Euro 19 3 3 2" xfId="4927"/>
    <cellStyle name="Euro 19 3 4" xfId="3227"/>
    <cellStyle name="Euro 19 3 4 2" xfId="9941"/>
    <cellStyle name="Euro 19 3 5" xfId="8537"/>
    <cellStyle name="Euro 19 3 6" xfId="1690"/>
    <cellStyle name="Euro 19 4" xfId="101"/>
    <cellStyle name="Euro 19 4 2" xfId="4928"/>
    <cellStyle name="Euro 19 4 2 2" xfId="4929"/>
    <cellStyle name="Euro 19 4 2 3" xfId="14061"/>
    <cellStyle name="Euro 19 4 2 4" xfId="13772"/>
    <cellStyle name="Euro 19 4 3" xfId="4930"/>
    <cellStyle name="Euro 19 4 4" xfId="2132"/>
    <cellStyle name="Euro 19 5" xfId="102"/>
    <cellStyle name="Euro 19 6" xfId="2129"/>
    <cellStyle name="Euro 19 6 2" xfId="5709"/>
    <cellStyle name="Euro 2" xfId="103"/>
    <cellStyle name="Euro 2 2" xfId="104"/>
    <cellStyle name="Euro 2 2 2" xfId="2134"/>
    <cellStyle name="Euro 2 2 2 2" xfId="9692"/>
    <cellStyle name="Euro 2 2 3" xfId="9372"/>
    <cellStyle name="Euro 2 3" xfId="105"/>
    <cellStyle name="Euro 2 3 2" xfId="106"/>
    <cellStyle name="Euro 2 3 2 2" xfId="4210"/>
    <cellStyle name="Euro 2 3 2 3" xfId="3468"/>
    <cellStyle name="Euro 2 3 2 3 2" xfId="10154"/>
    <cellStyle name="Euro 2 3 3" xfId="2135"/>
    <cellStyle name="Euro 2 3 3 2" xfId="4931"/>
    <cellStyle name="Euro 2 3 4" xfId="3228"/>
    <cellStyle name="Euro 2 3 4 2" xfId="9942"/>
    <cellStyle name="Euro 2 3 5" xfId="8575"/>
    <cellStyle name="Euro 2 3 6" xfId="1691"/>
    <cellStyle name="Euro 2 4" xfId="107"/>
    <cellStyle name="Euro 2 4 2" xfId="4932"/>
    <cellStyle name="Euro 2 4 2 2" xfId="4933"/>
    <cellStyle name="Euro 2 4 2 3" xfId="14062"/>
    <cellStyle name="Euro 2 4 2 4" xfId="13771"/>
    <cellStyle name="Euro 2 4 3" xfId="4934"/>
    <cellStyle name="Euro 2 4 4" xfId="2136"/>
    <cellStyle name="Euro 2 5" xfId="108"/>
    <cellStyle name="Euro 2 6" xfId="2133"/>
    <cellStyle name="Euro 2 6 2" xfId="5710"/>
    <cellStyle name="Euro 20" xfId="109"/>
    <cellStyle name="Euro 20 2" xfId="110"/>
    <cellStyle name="Euro 20 2 2" xfId="2138"/>
    <cellStyle name="Euro 20 2 2 2" xfId="9693"/>
    <cellStyle name="Euro 20 2 3" xfId="9373"/>
    <cellStyle name="Euro 20 3" xfId="111"/>
    <cellStyle name="Euro 20 3 2" xfId="112"/>
    <cellStyle name="Euro 20 3 2 2" xfId="4211"/>
    <cellStyle name="Euro 20 3 2 3" xfId="3469"/>
    <cellStyle name="Euro 20 3 2 3 2" xfId="10155"/>
    <cellStyle name="Euro 20 3 3" xfId="2139"/>
    <cellStyle name="Euro 20 3 3 2" xfId="4935"/>
    <cellStyle name="Euro 20 3 4" xfId="3229"/>
    <cellStyle name="Euro 20 3 4 2" xfId="9943"/>
    <cellStyle name="Euro 20 3 5" xfId="7455"/>
    <cellStyle name="Euro 20 3 6" xfId="1692"/>
    <cellStyle name="Euro 20 4" xfId="113"/>
    <cellStyle name="Euro 20 4 2" xfId="4936"/>
    <cellStyle name="Euro 20 4 2 2" xfId="4937"/>
    <cellStyle name="Euro 20 4 2 3" xfId="14063"/>
    <cellStyle name="Euro 20 4 2 4" xfId="13770"/>
    <cellStyle name="Euro 20 4 3" xfId="4938"/>
    <cellStyle name="Euro 20 4 4" xfId="2140"/>
    <cellStyle name="Euro 20 5" xfId="114"/>
    <cellStyle name="Euro 20 6" xfId="2137"/>
    <cellStyle name="Euro 20 6 2" xfId="5711"/>
    <cellStyle name="Euro 21" xfId="115"/>
    <cellStyle name="Euro 21 2" xfId="116"/>
    <cellStyle name="Euro 21 2 2" xfId="2142"/>
    <cellStyle name="Euro 21 2 2 2" xfId="9694"/>
    <cellStyle name="Euro 21 2 3" xfId="9374"/>
    <cellStyle name="Euro 21 3" xfId="117"/>
    <cellStyle name="Euro 21 3 2" xfId="118"/>
    <cellStyle name="Euro 21 3 2 2" xfId="4212"/>
    <cellStyle name="Euro 21 3 2 3" xfId="3470"/>
    <cellStyle name="Euro 21 3 2 3 2" xfId="10156"/>
    <cellStyle name="Euro 21 3 3" xfId="2143"/>
    <cellStyle name="Euro 21 3 3 2" xfId="4939"/>
    <cellStyle name="Euro 21 3 4" xfId="3230"/>
    <cellStyle name="Euro 21 3 4 2" xfId="9944"/>
    <cellStyle name="Euro 21 3 5" xfId="7396"/>
    <cellStyle name="Euro 21 3 6" xfId="1693"/>
    <cellStyle name="Euro 21 4" xfId="119"/>
    <cellStyle name="Euro 21 4 2" xfId="4940"/>
    <cellStyle name="Euro 21 4 2 2" xfId="4941"/>
    <cellStyle name="Euro 21 4 2 3" xfId="14064"/>
    <cellStyle name="Euro 21 4 2 4" xfId="13769"/>
    <cellStyle name="Euro 21 4 3" xfId="4942"/>
    <cellStyle name="Euro 21 4 4" xfId="2144"/>
    <cellStyle name="Euro 21 5" xfId="120"/>
    <cellStyle name="Euro 21 6" xfId="2141"/>
    <cellStyle name="Euro 21 6 2" xfId="5712"/>
    <cellStyle name="Euro 22" xfId="121"/>
    <cellStyle name="Euro 22 2" xfId="122"/>
    <cellStyle name="Euro 22 2 2" xfId="2146"/>
    <cellStyle name="Euro 22 2 2 2" xfId="9695"/>
    <cellStyle name="Euro 22 2 3" xfId="9375"/>
    <cellStyle name="Euro 22 3" xfId="123"/>
    <cellStyle name="Euro 22 3 2" xfId="124"/>
    <cellStyle name="Euro 22 3 2 2" xfId="4213"/>
    <cellStyle name="Euro 22 3 2 3" xfId="3471"/>
    <cellStyle name="Euro 22 3 2 3 2" xfId="10157"/>
    <cellStyle name="Euro 22 3 3" xfId="2147"/>
    <cellStyle name="Euro 22 3 3 2" xfId="4943"/>
    <cellStyle name="Euro 22 3 4" xfId="3231"/>
    <cellStyle name="Euro 22 3 4 2" xfId="9945"/>
    <cellStyle name="Euro 22 3 5" xfId="8540"/>
    <cellStyle name="Euro 22 3 6" xfId="1694"/>
    <cellStyle name="Euro 22 4" xfId="125"/>
    <cellStyle name="Euro 22 4 2" xfId="4944"/>
    <cellStyle name="Euro 22 4 2 2" xfId="4945"/>
    <cellStyle name="Euro 22 4 2 3" xfId="14065"/>
    <cellStyle name="Euro 22 4 2 4" xfId="13767"/>
    <cellStyle name="Euro 22 4 3" xfId="4946"/>
    <cellStyle name="Euro 22 4 4" xfId="2148"/>
    <cellStyle name="Euro 22 5" xfId="126"/>
    <cellStyle name="Euro 22 6" xfId="2145"/>
    <cellStyle name="Euro 22 6 2" xfId="5713"/>
    <cellStyle name="Euro 23" xfId="127"/>
    <cellStyle name="Euro 23 2" xfId="128"/>
    <cellStyle name="Euro 23 2 2" xfId="2150"/>
    <cellStyle name="Euro 23 2 2 2" xfId="9696"/>
    <cellStyle name="Euro 23 2 3" xfId="9376"/>
    <cellStyle name="Euro 23 3" xfId="129"/>
    <cellStyle name="Euro 23 3 2" xfId="130"/>
    <cellStyle name="Euro 23 3 2 2" xfId="4214"/>
    <cellStyle name="Euro 23 3 2 3" xfId="3472"/>
    <cellStyle name="Euro 23 3 2 3 2" xfId="10158"/>
    <cellStyle name="Euro 23 3 3" xfId="2151"/>
    <cellStyle name="Euro 23 3 3 2" xfId="4947"/>
    <cellStyle name="Euro 23 3 4" xfId="3232"/>
    <cellStyle name="Euro 23 3 4 2" xfId="9946"/>
    <cellStyle name="Euro 23 3 5" xfId="7802"/>
    <cellStyle name="Euro 23 3 6" xfId="1695"/>
    <cellStyle name="Euro 23 4" xfId="131"/>
    <cellStyle name="Euro 23 4 2" xfId="4948"/>
    <cellStyle name="Euro 23 4 2 2" xfId="4949"/>
    <cellStyle name="Euro 23 4 2 3" xfId="14066"/>
    <cellStyle name="Euro 23 4 2 4" xfId="13766"/>
    <cellStyle name="Euro 23 4 3" xfId="4950"/>
    <cellStyle name="Euro 23 4 4" xfId="2152"/>
    <cellStyle name="Euro 23 5" xfId="132"/>
    <cellStyle name="Euro 23 6" xfId="2149"/>
    <cellStyle name="Euro 23 6 2" xfId="5714"/>
    <cellStyle name="Euro 24" xfId="133"/>
    <cellStyle name="Euro 24 2" xfId="134"/>
    <cellStyle name="Euro 24 2 2" xfId="2154"/>
    <cellStyle name="Euro 24 2 2 2" xfId="9697"/>
    <cellStyle name="Euro 24 2 3" xfId="9377"/>
    <cellStyle name="Euro 24 3" xfId="135"/>
    <cellStyle name="Euro 24 3 2" xfId="136"/>
    <cellStyle name="Euro 24 3 2 2" xfId="4215"/>
    <cellStyle name="Euro 24 3 2 3" xfId="3473"/>
    <cellStyle name="Euro 24 3 2 3 2" xfId="10159"/>
    <cellStyle name="Euro 24 3 3" xfId="2155"/>
    <cellStyle name="Euro 24 3 3 2" xfId="4951"/>
    <cellStyle name="Euro 24 3 4" xfId="3233"/>
    <cellStyle name="Euro 24 3 4 2" xfId="9947"/>
    <cellStyle name="Euro 24 3 5" xfId="7472"/>
    <cellStyle name="Euro 24 3 6" xfId="1696"/>
    <cellStyle name="Euro 24 4" xfId="137"/>
    <cellStyle name="Euro 24 4 2" xfId="4952"/>
    <cellStyle name="Euro 24 4 2 2" xfId="4953"/>
    <cellStyle name="Euro 24 4 2 3" xfId="14067"/>
    <cellStyle name="Euro 24 4 2 4" xfId="13765"/>
    <cellStyle name="Euro 24 4 3" xfId="4954"/>
    <cellStyle name="Euro 24 4 4" xfId="2156"/>
    <cellStyle name="Euro 24 5" xfId="138"/>
    <cellStyle name="Euro 24 6" xfId="2153"/>
    <cellStyle name="Euro 24 6 2" xfId="5715"/>
    <cellStyle name="Euro 25" xfId="139"/>
    <cellStyle name="Euro 25 2" xfId="140"/>
    <cellStyle name="Euro 25 2 2" xfId="2158"/>
    <cellStyle name="Euro 25 2 2 2" xfId="9698"/>
    <cellStyle name="Euro 25 2 3" xfId="9378"/>
    <cellStyle name="Euro 25 3" xfId="141"/>
    <cellStyle name="Euro 25 3 2" xfId="142"/>
    <cellStyle name="Euro 25 3 2 2" xfId="4216"/>
    <cellStyle name="Euro 25 3 2 3" xfId="3474"/>
    <cellStyle name="Euro 25 3 2 3 2" xfId="10160"/>
    <cellStyle name="Euro 25 3 3" xfId="2159"/>
    <cellStyle name="Euro 25 3 3 2" xfId="4955"/>
    <cellStyle name="Euro 25 3 4" xfId="3234"/>
    <cellStyle name="Euro 25 3 4 2" xfId="9948"/>
    <cellStyle name="Euro 25 3 5" xfId="8494"/>
    <cellStyle name="Euro 25 3 6" xfId="1697"/>
    <cellStyle name="Euro 25 4" xfId="143"/>
    <cellStyle name="Euro 25 4 2" xfId="4956"/>
    <cellStyle name="Euro 25 4 2 2" xfId="4957"/>
    <cellStyle name="Euro 25 4 2 3" xfId="14068"/>
    <cellStyle name="Euro 25 4 2 4" xfId="13764"/>
    <cellStyle name="Euro 25 4 3" xfId="4958"/>
    <cellStyle name="Euro 25 4 4" xfId="2160"/>
    <cellStyle name="Euro 25 5" xfId="144"/>
    <cellStyle name="Euro 25 6" xfId="2157"/>
    <cellStyle name="Euro 25 6 2" xfId="5716"/>
    <cellStyle name="Euro 26" xfId="145"/>
    <cellStyle name="Euro 26 2" xfId="146"/>
    <cellStyle name="Euro 26 2 2" xfId="2162"/>
    <cellStyle name="Euro 26 2 2 2" xfId="9699"/>
    <cellStyle name="Euro 26 2 3" xfId="9379"/>
    <cellStyle name="Euro 26 3" xfId="147"/>
    <cellStyle name="Euro 26 3 2" xfId="148"/>
    <cellStyle name="Euro 26 3 2 2" xfId="4217"/>
    <cellStyle name="Euro 26 3 2 3" xfId="3475"/>
    <cellStyle name="Euro 26 3 2 3 2" xfId="10161"/>
    <cellStyle name="Euro 26 3 3" xfId="2163"/>
    <cellStyle name="Euro 26 3 3 2" xfId="4959"/>
    <cellStyle name="Euro 26 3 4" xfId="3235"/>
    <cellStyle name="Euro 26 3 4 2" xfId="9949"/>
    <cellStyle name="Euro 26 3 5" xfId="8617"/>
    <cellStyle name="Euro 26 3 6" xfId="1698"/>
    <cellStyle name="Euro 26 4" xfId="149"/>
    <cellStyle name="Euro 26 4 2" xfId="4960"/>
    <cellStyle name="Euro 26 4 2 2" xfId="4961"/>
    <cellStyle name="Euro 26 4 2 3" xfId="14069"/>
    <cellStyle name="Euro 26 4 2 4" xfId="13763"/>
    <cellStyle name="Euro 26 4 3" xfId="4962"/>
    <cellStyle name="Euro 26 4 4" xfId="2164"/>
    <cellStyle name="Euro 26 5" xfId="150"/>
    <cellStyle name="Euro 26 6" xfId="2161"/>
    <cellStyle name="Euro 26 6 2" xfId="5717"/>
    <cellStyle name="Euro 27" xfId="151"/>
    <cellStyle name="Euro 27 2" xfId="152"/>
    <cellStyle name="Euro 27 2 2" xfId="2166"/>
    <cellStyle name="Euro 27 2 2 2" xfId="9700"/>
    <cellStyle name="Euro 27 2 3" xfId="9380"/>
    <cellStyle name="Euro 27 3" xfId="153"/>
    <cellStyle name="Euro 27 3 2" xfId="154"/>
    <cellStyle name="Euro 27 3 2 2" xfId="4218"/>
    <cellStyle name="Euro 27 3 2 3" xfId="3476"/>
    <cellStyle name="Euro 27 3 2 3 2" xfId="10162"/>
    <cellStyle name="Euro 27 3 3" xfId="2167"/>
    <cellStyle name="Euro 27 3 3 2" xfId="4963"/>
    <cellStyle name="Euro 27 3 4" xfId="3236"/>
    <cellStyle name="Euro 27 3 4 2" xfId="9950"/>
    <cellStyle name="Euro 27 3 5" xfId="7993"/>
    <cellStyle name="Euro 27 3 6" xfId="1699"/>
    <cellStyle name="Euro 27 4" xfId="155"/>
    <cellStyle name="Euro 27 4 2" xfId="4964"/>
    <cellStyle name="Euro 27 4 2 2" xfId="4965"/>
    <cellStyle name="Euro 27 4 2 3" xfId="14070"/>
    <cellStyle name="Euro 27 4 2 4" xfId="13762"/>
    <cellStyle name="Euro 27 4 3" xfId="4966"/>
    <cellStyle name="Euro 27 4 4" xfId="2168"/>
    <cellStyle name="Euro 27 5" xfId="156"/>
    <cellStyle name="Euro 27 6" xfId="2165"/>
    <cellStyle name="Euro 27 6 2" xfId="5718"/>
    <cellStyle name="Euro 28" xfId="157"/>
    <cellStyle name="Euro 28 2" xfId="158"/>
    <cellStyle name="Euro 28 2 2" xfId="2170"/>
    <cellStyle name="Euro 28 2 2 2" xfId="9701"/>
    <cellStyle name="Euro 28 2 3" xfId="9381"/>
    <cellStyle name="Euro 28 3" xfId="159"/>
    <cellStyle name="Euro 28 3 2" xfId="160"/>
    <cellStyle name="Euro 28 3 2 2" xfId="4219"/>
    <cellStyle name="Euro 28 3 2 3" xfId="3477"/>
    <cellStyle name="Euro 28 3 2 3 2" xfId="10163"/>
    <cellStyle name="Euro 28 3 3" xfId="2171"/>
    <cellStyle name="Euro 28 3 3 2" xfId="4967"/>
    <cellStyle name="Euro 28 3 4" xfId="3237"/>
    <cellStyle name="Euro 28 3 4 2" xfId="9951"/>
    <cellStyle name="Euro 28 3 5" xfId="8538"/>
    <cellStyle name="Euro 28 3 6" xfId="1700"/>
    <cellStyle name="Euro 28 4" xfId="161"/>
    <cellStyle name="Euro 28 4 2" xfId="4968"/>
    <cellStyle name="Euro 28 4 2 2" xfId="4969"/>
    <cellStyle name="Euro 28 4 2 3" xfId="14071"/>
    <cellStyle name="Euro 28 4 2 4" xfId="13761"/>
    <cellStyle name="Euro 28 4 3" xfId="4970"/>
    <cellStyle name="Euro 28 4 4" xfId="2172"/>
    <cellStyle name="Euro 28 5" xfId="162"/>
    <cellStyle name="Euro 28 6" xfId="2169"/>
    <cellStyle name="Euro 28 6 2" xfId="5719"/>
    <cellStyle name="Euro 29" xfId="163"/>
    <cellStyle name="Euro 29 2" xfId="164"/>
    <cellStyle name="Euro 29 2 2" xfId="2174"/>
    <cellStyle name="Euro 29 2 2 2" xfId="9702"/>
    <cellStyle name="Euro 29 2 3" xfId="9382"/>
    <cellStyle name="Euro 29 3" xfId="165"/>
    <cellStyle name="Euro 29 3 2" xfId="166"/>
    <cellStyle name="Euro 29 3 2 2" xfId="4220"/>
    <cellStyle name="Euro 29 3 2 3" xfId="3478"/>
    <cellStyle name="Euro 29 3 2 3 2" xfId="10164"/>
    <cellStyle name="Euro 29 3 3" xfId="2175"/>
    <cellStyle name="Euro 29 3 3 2" xfId="4971"/>
    <cellStyle name="Euro 29 3 4" xfId="3238"/>
    <cellStyle name="Euro 29 3 4 2" xfId="9952"/>
    <cellStyle name="Euro 29 3 5" xfId="7844"/>
    <cellStyle name="Euro 29 3 6" xfId="1701"/>
    <cellStyle name="Euro 29 4" xfId="167"/>
    <cellStyle name="Euro 29 4 2" xfId="4972"/>
    <cellStyle name="Euro 29 4 2 2" xfId="4973"/>
    <cellStyle name="Euro 29 4 2 3" xfId="14072"/>
    <cellStyle name="Euro 29 4 2 4" xfId="13760"/>
    <cellStyle name="Euro 29 4 3" xfId="4974"/>
    <cellStyle name="Euro 29 4 4" xfId="2176"/>
    <cellStyle name="Euro 29 5" xfId="168"/>
    <cellStyle name="Euro 29 6" xfId="2173"/>
    <cellStyle name="Euro 29 6 2" xfId="5720"/>
    <cellStyle name="Euro 3" xfId="169"/>
    <cellStyle name="Euro 3 2" xfId="170"/>
    <cellStyle name="Euro 3 2 2" xfId="2178"/>
    <cellStyle name="Euro 3 2 2 2" xfId="9703"/>
    <cellStyle name="Euro 3 2 3" xfId="9383"/>
    <cellStyle name="Euro 3 3" xfId="171"/>
    <cellStyle name="Euro 3 3 2" xfId="172"/>
    <cellStyle name="Euro 3 3 2 2" xfId="4221"/>
    <cellStyle name="Euro 3 3 2 3" xfId="3479"/>
    <cellStyle name="Euro 3 3 2 3 2" xfId="10165"/>
    <cellStyle name="Euro 3 3 3" xfId="2179"/>
    <cellStyle name="Euro 3 3 3 2" xfId="4975"/>
    <cellStyle name="Euro 3 3 4" xfId="3239"/>
    <cellStyle name="Euro 3 3 4 2" xfId="9953"/>
    <cellStyle name="Euro 3 3 5" xfId="8618"/>
    <cellStyle name="Euro 3 3 6" xfId="1702"/>
    <cellStyle name="Euro 3 4" xfId="173"/>
    <cellStyle name="Euro 3 4 2" xfId="4976"/>
    <cellStyle name="Euro 3 4 2 2" xfId="4977"/>
    <cellStyle name="Euro 3 4 2 3" xfId="14073"/>
    <cellStyle name="Euro 3 4 2 4" xfId="13759"/>
    <cellStyle name="Euro 3 4 3" xfId="4978"/>
    <cellStyle name="Euro 3 4 4" xfId="2180"/>
    <cellStyle name="Euro 3 5" xfId="174"/>
    <cellStyle name="Euro 3 6" xfId="2177"/>
    <cellStyle name="Euro 3 6 2" xfId="5721"/>
    <cellStyle name="Euro 30" xfId="175"/>
    <cellStyle name="Euro 30 2" xfId="176"/>
    <cellStyle name="Euro 30 2 2" xfId="2182"/>
    <cellStyle name="Euro 30 2 2 2" xfId="9704"/>
    <cellStyle name="Euro 30 2 3" xfId="9384"/>
    <cellStyle name="Euro 30 3" xfId="177"/>
    <cellStyle name="Euro 30 3 2" xfId="178"/>
    <cellStyle name="Euro 30 3 2 2" xfId="4222"/>
    <cellStyle name="Euro 30 3 2 3" xfId="3480"/>
    <cellStyle name="Euro 30 3 2 3 2" xfId="10166"/>
    <cellStyle name="Euro 30 3 3" xfId="2183"/>
    <cellStyle name="Euro 30 3 3 2" xfId="4979"/>
    <cellStyle name="Euro 30 3 4" xfId="3240"/>
    <cellStyle name="Euro 30 3 4 2" xfId="9954"/>
    <cellStyle name="Euro 30 3 5" xfId="8539"/>
    <cellStyle name="Euro 30 3 6" xfId="1703"/>
    <cellStyle name="Euro 30 4" xfId="179"/>
    <cellStyle name="Euro 30 4 2" xfId="4980"/>
    <cellStyle name="Euro 30 4 2 2" xfId="4981"/>
    <cellStyle name="Euro 30 4 2 3" xfId="14074"/>
    <cellStyle name="Euro 30 4 2 4" xfId="13758"/>
    <cellStyle name="Euro 30 4 3" xfId="4982"/>
    <cellStyle name="Euro 30 4 4" xfId="2184"/>
    <cellStyle name="Euro 30 5" xfId="180"/>
    <cellStyle name="Euro 30 6" xfId="2181"/>
    <cellStyle name="Euro 30 6 2" xfId="5722"/>
    <cellStyle name="Euro 31" xfId="181"/>
    <cellStyle name="Euro 31 2" xfId="182"/>
    <cellStyle name="Euro 31 2 2" xfId="2186"/>
    <cellStyle name="Euro 31 2 2 2" xfId="9705"/>
    <cellStyle name="Euro 31 2 3" xfId="9385"/>
    <cellStyle name="Euro 31 3" xfId="183"/>
    <cellStyle name="Euro 31 3 2" xfId="184"/>
    <cellStyle name="Euro 31 3 2 2" xfId="4223"/>
    <cellStyle name="Euro 31 3 2 3" xfId="3481"/>
    <cellStyle name="Euro 31 3 2 3 2" xfId="10167"/>
    <cellStyle name="Euro 31 3 3" xfId="2187"/>
    <cellStyle name="Euro 31 3 3 2" xfId="4983"/>
    <cellStyle name="Euro 31 3 4" xfId="3241"/>
    <cellStyle name="Euro 31 3 4 2" xfId="9955"/>
    <cellStyle name="Euro 31 3 5" xfId="7411"/>
    <cellStyle name="Euro 31 3 6" xfId="1704"/>
    <cellStyle name="Euro 31 4" xfId="185"/>
    <cellStyle name="Euro 31 4 2" xfId="4984"/>
    <cellStyle name="Euro 31 4 2 2" xfId="4985"/>
    <cellStyle name="Euro 31 4 2 3" xfId="14075"/>
    <cellStyle name="Euro 31 4 2 4" xfId="13757"/>
    <cellStyle name="Euro 31 4 3" xfId="4986"/>
    <cellStyle name="Euro 31 4 4" xfId="2188"/>
    <cellStyle name="Euro 31 5" xfId="186"/>
    <cellStyle name="Euro 31 6" xfId="2185"/>
    <cellStyle name="Euro 31 6 2" xfId="5723"/>
    <cellStyle name="Euro 32" xfId="187"/>
    <cellStyle name="Euro 32 2" xfId="188"/>
    <cellStyle name="Euro 32 2 2" xfId="2190"/>
    <cellStyle name="Euro 32 2 2 2" xfId="9706"/>
    <cellStyle name="Euro 32 2 3" xfId="9386"/>
    <cellStyle name="Euro 32 3" xfId="189"/>
    <cellStyle name="Euro 32 3 2" xfId="190"/>
    <cellStyle name="Euro 32 3 2 2" xfId="4224"/>
    <cellStyle name="Euro 32 3 2 3" xfId="3482"/>
    <cellStyle name="Euro 32 3 2 3 2" xfId="10168"/>
    <cellStyle name="Euro 32 3 3" xfId="2191"/>
    <cellStyle name="Euro 32 3 3 2" xfId="4987"/>
    <cellStyle name="Euro 32 3 4" xfId="3242"/>
    <cellStyle name="Euro 32 3 4 2" xfId="9956"/>
    <cellStyle name="Euro 32 3 5" xfId="8504"/>
    <cellStyle name="Euro 32 3 6" xfId="1705"/>
    <cellStyle name="Euro 32 4" xfId="191"/>
    <cellStyle name="Euro 32 4 2" xfId="4988"/>
    <cellStyle name="Euro 32 4 2 2" xfId="4989"/>
    <cellStyle name="Euro 32 4 2 3" xfId="14076"/>
    <cellStyle name="Euro 32 4 2 4" xfId="13756"/>
    <cellStyle name="Euro 32 4 3" xfId="4990"/>
    <cellStyle name="Euro 32 4 4" xfId="2192"/>
    <cellStyle name="Euro 32 5" xfId="192"/>
    <cellStyle name="Euro 32 6" xfId="2189"/>
    <cellStyle name="Euro 32 6 2" xfId="5724"/>
    <cellStyle name="Euro 33" xfId="193"/>
    <cellStyle name="Euro 33 2" xfId="194"/>
    <cellStyle name="Euro 33 2 2" xfId="2194"/>
    <cellStyle name="Euro 33 2 2 2" xfId="9707"/>
    <cellStyle name="Euro 33 2 3" xfId="9387"/>
    <cellStyle name="Euro 33 3" xfId="195"/>
    <cellStyle name="Euro 33 3 2" xfId="196"/>
    <cellStyle name="Euro 33 3 2 2" xfId="4225"/>
    <cellStyle name="Euro 33 3 2 3" xfId="3483"/>
    <cellStyle name="Euro 33 3 2 3 2" xfId="10169"/>
    <cellStyle name="Euro 33 3 3" xfId="2195"/>
    <cellStyle name="Euro 33 3 3 2" xfId="4991"/>
    <cellStyle name="Euro 33 3 4" xfId="3243"/>
    <cellStyle name="Euro 33 3 4 2" xfId="9957"/>
    <cellStyle name="Euro 33 3 5" xfId="7431"/>
    <cellStyle name="Euro 33 3 6" xfId="1706"/>
    <cellStyle name="Euro 33 4" xfId="197"/>
    <cellStyle name="Euro 33 4 2" xfId="4992"/>
    <cellStyle name="Euro 33 4 2 2" xfId="4993"/>
    <cellStyle name="Euro 33 4 2 3" xfId="14077"/>
    <cellStyle name="Euro 33 4 2 4" xfId="13755"/>
    <cellStyle name="Euro 33 4 3" xfId="4994"/>
    <cellStyle name="Euro 33 4 4" xfId="2196"/>
    <cellStyle name="Euro 33 5" xfId="198"/>
    <cellStyle name="Euro 33 6" xfId="2193"/>
    <cellStyle name="Euro 33 6 2" xfId="5725"/>
    <cellStyle name="Euro 34" xfId="199"/>
    <cellStyle name="Euro 34 2" xfId="200"/>
    <cellStyle name="Euro 34 2 2" xfId="2198"/>
    <cellStyle name="Euro 34 2 2 2" xfId="9708"/>
    <cellStyle name="Euro 34 2 3" xfId="9388"/>
    <cellStyle name="Euro 34 3" xfId="201"/>
    <cellStyle name="Euro 34 3 2" xfId="202"/>
    <cellStyle name="Euro 34 3 2 2" xfId="4226"/>
    <cellStyle name="Euro 34 3 2 3" xfId="3484"/>
    <cellStyle name="Euro 34 3 2 3 2" xfId="10170"/>
    <cellStyle name="Euro 34 3 3" xfId="2199"/>
    <cellStyle name="Euro 34 3 3 2" xfId="4995"/>
    <cellStyle name="Euro 34 3 4" xfId="3244"/>
    <cellStyle name="Euro 34 3 4 2" xfId="9958"/>
    <cellStyle name="Euro 34 3 5" xfId="8578"/>
    <cellStyle name="Euro 34 3 6" xfId="1707"/>
    <cellStyle name="Euro 34 4" xfId="203"/>
    <cellStyle name="Euro 34 4 2" xfId="4996"/>
    <cellStyle name="Euro 34 4 2 2" xfId="4997"/>
    <cellStyle name="Euro 34 4 2 3" xfId="14078"/>
    <cellStyle name="Euro 34 4 2 4" xfId="13753"/>
    <cellStyle name="Euro 34 4 3" xfId="4998"/>
    <cellStyle name="Euro 34 4 4" xfId="2200"/>
    <cellStyle name="Euro 34 5" xfId="204"/>
    <cellStyle name="Euro 34 6" xfId="2197"/>
    <cellStyle name="Euro 34 6 2" xfId="5726"/>
    <cellStyle name="Euro 35" xfId="205"/>
    <cellStyle name="Euro 35 2" xfId="206"/>
    <cellStyle name="Euro 35 2 2" xfId="2202"/>
    <cellStyle name="Euro 35 2 2 2" xfId="9709"/>
    <cellStyle name="Euro 35 2 3" xfId="9389"/>
    <cellStyle name="Euro 35 3" xfId="207"/>
    <cellStyle name="Euro 35 3 2" xfId="208"/>
    <cellStyle name="Euro 35 3 2 2" xfId="4227"/>
    <cellStyle name="Euro 35 3 2 3" xfId="3485"/>
    <cellStyle name="Euro 35 3 2 3 2" xfId="10171"/>
    <cellStyle name="Euro 35 3 3" xfId="2203"/>
    <cellStyle name="Euro 35 3 3 2" xfId="4999"/>
    <cellStyle name="Euro 35 3 4" xfId="3245"/>
    <cellStyle name="Euro 35 3 4 2" xfId="9959"/>
    <cellStyle name="Euro 35 3 5" xfId="7841"/>
    <cellStyle name="Euro 35 3 6" xfId="1708"/>
    <cellStyle name="Euro 35 4" xfId="209"/>
    <cellStyle name="Euro 35 4 2" xfId="5000"/>
    <cellStyle name="Euro 35 4 2 2" xfId="5001"/>
    <cellStyle name="Euro 35 4 2 3" xfId="14079"/>
    <cellStyle name="Euro 35 4 2 4" xfId="13750"/>
    <cellStyle name="Euro 35 4 3" xfId="5002"/>
    <cellStyle name="Euro 35 4 4" xfId="2204"/>
    <cellStyle name="Euro 35 5" xfId="210"/>
    <cellStyle name="Euro 35 6" xfId="2201"/>
    <cellStyle name="Euro 35 6 2" xfId="5727"/>
    <cellStyle name="Euro 36" xfId="211"/>
    <cellStyle name="Euro 36 2" xfId="212"/>
    <cellStyle name="Euro 36 2 2" xfId="2206"/>
    <cellStyle name="Euro 36 2 2 2" xfId="9710"/>
    <cellStyle name="Euro 36 2 3" xfId="9390"/>
    <cellStyle name="Euro 36 3" xfId="213"/>
    <cellStyle name="Euro 36 3 2" xfId="214"/>
    <cellStyle name="Euro 36 3 2 2" xfId="4228"/>
    <cellStyle name="Euro 36 3 2 3" xfId="3486"/>
    <cellStyle name="Euro 36 3 2 3 2" xfId="10172"/>
    <cellStyle name="Euro 36 3 3" xfId="2207"/>
    <cellStyle name="Euro 36 3 3 2" xfId="5003"/>
    <cellStyle name="Euro 36 3 4" xfId="3246"/>
    <cellStyle name="Euro 36 3 4 2" xfId="9960"/>
    <cellStyle name="Euro 36 3 5" xfId="8577"/>
    <cellStyle name="Euro 36 3 6" xfId="1709"/>
    <cellStyle name="Euro 36 4" xfId="215"/>
    <cellStyle name="Euro 36 4 2" xfId="5004"/>
    <cellStyle name="Euro 36 4 2 2" xfId="5005"/>
    <cellStyle name="Euro 36 4 2 3" xfId="14080"/>
    <cellStyle name="Euro 36 4 2 4" xfId="13748"/>
    <cellStyle name="Euro 36 4 3" xfId="5006"/>
    <cellStyle name="Euro 36 4 4" xfId="2208"/>
    <cellStyle name="Euro 36 5" xfId="216"/>
    <cellStyle name="Euro 36 6" xfId="2205"/>
    <cellStyle name="Euro 36 6 2" xfId="5728"/>
    <cellStyle name="Euro 37" xfId="217"/>
    <cellStyle name="Euro 37 2" xfId="218"/>
    <cellStyle name="Euro 37 2 2" xfId="2210"/>
    <cellStyle name="Euro 37 2 2 2" xfId="9711"/>
    <cellStyle name="Euro 37 2 3" xfId="9391"/>
    <cellStyle name="Euro 37 3" xfId="219"/>
    <cellStyle name="Euro 37 3 2" xfId="220"/>
    <cellStyle name="Euro 37 3 2 2" xfId="4229"/>
    <cellStyle name="Euro 37 3 2 3" xfId="3487"/>
    <cellStyle name="Euro 37 3 2 3 2" xfId="10173"/>
    <cellStyle name="Euro 37 3 3" xfId="2211"/>
    <cellStyle name="Euro 37 3 3 2" xfId="5007"/>
    <cellStyle name="Euro 37 3 4" xfId="3247"/>
    <cellStyle name="Euro 37 3 4 2" xfId="9961"/>
    <cellStyle name="Euro 37 3 5" xfId="7527"/>
    <cellStyle name="Euro 37 3 6" xfId="1710"/>
    <cellStyle name="Euro 37 4" xfId="221"/>
    <cellStyle name="Euro 37 4 2" xfId="5008"/>
    <cellStyle name="Euro 37 4 2 2" xfId="5009"/>
    <cellStyle name="Euro 37 4 2 3" xfId="14081"/>
    <cellStyle name="Euro 37 4 2 4" xfId="13746"/>
    <cellStyle name="Euro 37 4 3" xfId="5010"/>
    <cellStyle name="Euro 37 4 4" xfId="2212"/>
    <cellStyle name="Euro 37 5" xfId="222"/>
    <cellStyle name="Euro 37 6" xfId="2209"/>
    <cellStyle name="Euro 37 6 2" xfId="5729"/>
    <cellStyle name="Euro 38" xfId="223"/>
    <cellStyle name="Euro 38 2" xfId="224"/>
    <cellStyle name="Euro 38 2 2" xfId="2214"/>
    <cellStyle name="Euro 38 2 2 2" xfId="9712"/>
    <cellStyle name="Euro 38 2 3" xfId="9392"/>
    <cellStyle name="Euro 38 3" xfId="225"/>
    <cellStyle name="Euro 38 3 2" xfId="226"/>
    <cellStyle name="Euro 38 3 2 2" xfId="4230"/>
    <cellStyle name="Euro 38 3 2 3" xfId="3488"/>
    <cellStyle name="Euro 38 3 2 3 2" xfId="10174"/>
    <cellStyle name="Euro 38 3 3" xfId="2215"/>
    <cellStyle name="Euro 38 3 3 2" xfId="5011"/>
    <cellStyle name="Euro 38 3 4" xfId="3248"/>
    <cellStyle name="Euro 38 3 4 2" xfId="9962"/>
    <cellStyle name="Euro 38 3 5" xfId="7821"/>
    <cellStyle name="Euro 38 3 6" xfId="1711"/>
    <cellStyle name="Euro 38 4" xfId="227"/>
    <cellStyle name="Euro 38 4 2" xfId="5012"/>
    <cellStyle name="Euro 38 4 2 2" xfId="5013"/>
    <cellStyle name="Euro 38 4 2 3" xfId="14082"/>
    <cellStyle name="Euro 38 4 2 4" xfId="13745"/>
    <cellStyle name="Euro 38 4 3" xfId="5014"/>
    <cellStyle name="Euro 38 4 4" xfId="2216"/>
    <cellStyle name="Euro 38 5" xfId="228"/>
    <cellStyle name="Euro 38 6" xfId="2213"/>
    <cellStyle name="Euro 38 6 2" xfId="5730"/>
    <cellStyle name="Euro 39" xfId="229"/>
    <cellStyle name="Euro 39 2" xfId="230"/>
    <cellStyle name="Euro 39 2 2" xfId="2218"/>
    <cellStyle name="Euro 39 2 2 2" xfId="9713"/>
    <cellStyle name="Euro 39 2 3" xfId="9393"/>
    <cellStyle name="Euro 39 3" xfId="231"/>
    <cellStyle name="Euro 39 3 2" xfId="232"/>
    <cellStyle name="Euro 39 3 2 2" xfId="4231"/>
    <cellStyle name="Euro 39 3 2 3" xfId="3489"/>
    <cellStyle name="Euro 39 3 2 3 2" xfId="10175"/>
    <cellStyle name="Euro 39 3 3" xfId="2219"/>
    <cellStyle name="Euro 39 3 3 2" xfId="5015"/>
    <cellStyle name="Euro 39 3 4" xfId="3249"/>
    <cellStyle name="Euro 39 3 4 2" xfId="9963"/>
    <cellStyle name="Euro 39 3 5" xfId="7809"/>
    <cellStyle name="Euro 39 3 6" xfId="1712"/>
    <cellStyle name="Euro 39 4" xfId="233"/>
    <cellStyle name="Euro 39 4 2" xfId="5016"/>
    <cellStyle name="Euro 39 4 2 2" xfId="5017"/>
    <cellStyle name="Euro 39 4 2 3" xfId="14083"/>
    <cellStyle name="Euro 39 4 2 4" xfId="13744"/>
    <cellStyle name="Euro 39 4 3" xfId="5018"/>
    <cellStyle name="Euro 39 4 4" xfId="2220"/>
    <cellStyle name="Euro 39 5" xfId="234"/>
    <cellStyle name="Euro 39 6" xfId="2217"/>
    <cellStyle name="Euro 39 6 2" xfId="5731"/>
    <cellStyle name="Euro 4" xfId="235"/>
    <cellStyle name="Euro 4 2" xfId="236"/>
    <cellStyle name="Euro 4 2 2" xfId="2222"/>
    <cellStyle name="Euro 4 2 2 2" xfId="9714"/>
    <cellStyle name="Euro 4 2 3" xfId="9394"/>
    <cellStyle name="Euro 4 3" xfId="237"/>
    <cellStyle name="Euro 4 3 2" xfId="238"/>
    <cellStyle name="Euro 4 3 2 2" xfId="4232"/>
    <cellStyle name="Euro 4 3 2 3" xfId="3490"/>
    <cellStyle name="Euro 4 3 2 3 2" xfId="10176"/>
    <cellStyle name="Euro 4 3 3" xfId="2223"/>
    <cellStyle name="Euro 4 3 3 2" xfId="5019"/>
    <cellStyle name="Euro 4 3 4" xfId="3250"/>
    <cellStyle name="Euro 4 3 4 2" xfId="9964"/>
    <cellStyle name="Euro 4 3 5" xfId="7839"/>
    <cellStyle name="Euro 4 3 6" xfId="1713"/>
    <cellStyle name="Euro 4 4" xfId="239"/>
    <cellStyle name="Euro 4 4 2" xfId="5020"/>
    <cellStyle name="Euro 4 4 2 2" xfId="5021"/>
    <cellStyle name="Euro 4 4 2 3" xfId="14084"/>
    <cellStyle name="Euro 4 4 2 4" xfId="13743"/>
    <cellStyle name="Euro 4 4 3" xfId="5022"/>
    <cellStyle name="Euro 4 4 4" xfId="2224"/>
    <cellStyle name="Euro 4 5" xfId="240"/>
    <cellStyle name="Euro 4 6" xfId="2221"/>
    <cellStyle name="Euro 4 6 2" xfId="5732"/>
    <cellStyle name="Euro 40" xfId="241"/>
    <cellStyle name="Euro 40 2" xfId="242"/>
    <cellStyle name="Euro 40 2 2" xfId="2226"/>
    <cellStyle name="Euro 40 2 2 2" xfId="9715"/>
    <cellStyle name="Euro 40 2 3" xfId="9395"/>
    <cellStyle name="Euro 40 3" xfId="243"/>
    <cellStyle name="Euro 40 3 2" xfId="244"/>
    <cellStyle name="Euro 40 3 2 2" xfId="4233"/>
    <cellStyle name="Euro 40 3 2 3" xfId="3491"/>
    <cellStyle name="Euro 40 3 2 3 2" xfId="10177"/>
    <cellStyle name="Euro 40 3 3" xfId="2227"/>
    <cellStyle name="Euro 40 3 3 2" xfId="5023"/>
    <cellStyle name="Euro 40 3 4" xfId="3251"/>
    <cellStyle name="Euro 40 3 4 2" xfId="9965"/>
    <cellStyle name="Euro 40 3 5" xfId="7840"/>
    <cellStyle name="Euro 40 3 6" xfId="1714"/>
    <cellStyle name="Euro 40 4" xfId="245"/>
    <cellStyle name="Euro 40 4 2" xfId="5024"/>
    <cellStyle name="Euro 40 4 2 2" xfId="5025"/>
    <cellStyle name="Euro 40 4 2 3" xfId="14085"/>
    <cellStyle name="Euro 40 4 2 4" xfId="13742"/>
    <cellStyle name="Euro 40 4 3" xfId="5026"/>
    <cellStyle name="Euro 40 4 4" xfId="2228"/>
    <cellStyle name="Euro 40 5" xfId="246"/>
    <cellStyle name="Euro 40 6" xfId="2225"/>
    <cellStyle name="Euro 40 6 2" xfId="5733"/>
    <cellStyle name="Euro 41" xfId="247"/>
    <cellStyle name="Euro 41 2" xfId="248"/>
    <cellStyle name="Euro 41 2 2" xfId="2230"/>
    <cellStyle name="Euro 41 2 2 2" xfId="9716"/>
    <cellStyle name="Euro 41 2 3" xfId="9396"/>
    <cellStyle name="Euro 41 3" xfId="249"/>
    <cellStyle name="Euro 41 3 2" xfId="250"/>
    <cellStyle name="Euro 41 3 2 2" xfId="4234"/>
    <cellStyle name="Euro 41 3 2 3" xfId="3492"/>
    <cellStyle name="Euro 41 3 2 3 2" xfId="10178"/>
    <cellStyle name="Euro 41 3 3" xfId="2231"/>
    <cellStyle name="Euro 41 3 3 2" xfId="5027"/>
    <cellStyle name="Euro 41 3 4" xfId="3252"/>
    <cellStyle name="Euro 41 3 4 2" xfId="9966"/>
    <cellStyle name="Euro 41 3 5" xfId="8579"/>
    <cellStyle name="Euro 41 3 6" xfId="1715"/>
    <cellStyle name="Euro 41 4" xfId="251"/>
    <cellStyle name="Euro 41 4 2" xfId="5028"/>
    <cellStyle name="Euro 41 4 2 2" xfId="5029"/>
    <cellStyle name="Euro 41 4 2 3" xfId="14086"/>
    <cellStyle name="Euro 41 4 2 4" xfId="13741"/>
    <cellStyle name="Euro 41 4 3" xfId="5030"/>
    <cellStyle name="Euro 41 4 4" xfId="2232"/>
    <cellStyle name="Euro 41 5" xfId="252"/>
    <cellStyle name="Euro 41 6" xfId="2229"/>
    <cellStyle name="Euro 41 6 2" xfId="5734"/>
    <cellStyle name="Euro 42" xfId="253"/>
    <cellStyle name="Euro 42 2" xfId="254"/>
    <cellStyle name="Euro 42 2 2" xfId="2234"/>
    <cellStyle name="Euro 42 2 2 2" xfId="9717"/>
    <cellStyle name="Euro 42 2 3" xfId="9397"/>
    <cellStyle name="Euro 42 3" xfId="255"/>
    <cellStyle name="Euro 42 3 2" xfId="256"/>
    <cellStyle name="Euro 42 3 2 2" xfId="4235"/>
    <cellStyle name="Euro 42 3 2 3" xfId="3493"/>
    <cellStyle name="Euro 42 3 2 3 2" xfId="10179"/>
    <cellStyle name="Euro 42 3 3" xfId="2235"/>
    <cellStyle name="Euro 42 3 3 2" xfId="5031"/>
    <cellStyle name="Euro 42 3 4" xfId="3253"/>
    <cellStyle name="Euro 42 3 4 2" xfId="9967"/>
    <cellStyle name="Euro 42 3 5" xfId="8541"/>
    <cellStyle name="Euro 42 3 6" xfId="1716"/>
    <cellStyle name="Euro 42 4" xfId="257"/>
    <cellStyle name="Euro 42 4 2" xfId="5032"/>
    <cellStyle name="Euro 42 4 2 2" xfId="5033"/>
    <cellStyle name="Euro 42 4 2 3" xfId="14087"/>
    <cellStyle name="Euro 42 4 2 4" xfId="13740"/>
    <cellStyle name="Euro 42 4 3" xfId="5034"/>
    <cellStyle name="Euro 42 4 4" xfId="2236"/>
    <cellStyle name="Euro 42 5" xfId="258"/>
    <cellStyle name="Euro 42 6" xfId="2233"/>
    <cellStyle name="Euro 42 6 2" xfId="5735"/>
    <cellStyle name="Euro 43" xfId="259"/>
    <cellStyle name="Euro 43 2" xfId="260"/>
    <cellStyle name="Euro 43 2 2" xfId="2238"/>
    <cellStyle name="Euro 43 2 2 2" xfId="9718"/>
    <cellStyle name="Euro 43 2 3" xfId="9398"/>
    <cellStyle name="Euro 43 3" xfId="261"/>
    <cellStyle name="Euro 43 3 2" xfId="262"/>
    <cellStyle name="Euro 43 3 2 2" xfId="4236"/>
    <cellStyle name="Euro 43 3 2 3" xfId="3494"/>
    <cellStyle name="Euro 43 3 2 3 2" xfId="10180"/>
    <cellStyle name="Euro 43 3 3" xfId="2239"/>
    <cellStyle name="Euro 43 3 3 2" xfId="5035"/>
    <cellStyle name="Euro 43 3 4" xfId="3254"/>
    <cellStyle name="Euro 43 3 4 2" xfId="9968"/>
    <cellStyle name="Euro 43 3 5" xfId="7526"/>
    <cellStyle name="Euro 43 3 6" xfId="1717"/>
    <cellStyle name="Euro 43 4" xfId="263"/>
    <cellStyle name="Euro 43 4 2" xfId="5036"/>
    <cellStyle name="Euro 43 4 2 2" xfId="5037"/>
    <cellStyle name="Euro 43 4 2 3" xfId="14088"/>
    <cellStyle name="Euro 43 4 2 4" xfId="13739"/>
    <cellStyle name="Euro 43 4 3" xfId="5038"/>
    <cellStyle name="Euro 43 4 4" xfId="2240"/>
    <cellStyle name="Euro 43 5" xfId="264"/>
    <cellStyle name="Euro 43 6" xfId="2237"/>
    <cellStyle name="Euro 43 6 2" xfId="5736"/>
    <cellStyle name="Euro 44" xfId="265"/>
    <cellStyle name="Euro 44 2" xfId="266"/>
    <cellStyle name="Euro 44 2 2" xfId="2242"/>
    <cellStyle name="Euro 44 2 2 2" xfId="9719"/>
    <cellStyle name="Euro 44 2 3" xfId="9399"/>
    <cellStyle name="Euro 44 3" xfId="267"/>
    <cellStyle name="Euro 44 3 2" xfId="268"/>
    <cellStyle name="Euro 44 3 2 2" xfId="4237"/>
    <cellStyle name="Euro 44 3 2 3" xfId="3495"/>
    <cellStyle name="Euro 44 3 2 3 2" xfId="10181"/>
    <cellStyle name="Euro 44 3 3" xfId="2243"/>
    <cellStyle name="Euro 44 3 3 2" xfId="5039"/>
    <cellStyle name="Euro 44 3 4" xfId="3255"/>
    <cellStyle name="Euro 44 3 4 2" xfId="9969"/>
    <cellStyle name="Euro 44 3 5" xfId="7525"/>
    <cellStyle name="Euro 44 3 6" xfId="1718"/>
    <cellStyle name="Euro 44 4" xfId="269"/>
    <cellStyle name="Euro 44 4 2" xfId="5040"/>
    <cellStyle name="Euro 44 4 2 2" xfId="5041"/>
    <cellStyle name="Euro 44 4 2 3" xfId="14089"/>
    <cellStyle name="Euro 44 4 2 4" xfId="13738"/>
    <cellStyle name="Euro 44 4 3" xfId="5042"/>
    <cellStyle name="Euro 44 4 4" xfId="2244"/>
    <cellStyle name="Euro 44 5" xfId="270"/>
    <cellStyle name="Euro 44 6" xfId="2241"/>
    <cellStyle name="Euro 44 6 2" xfId="5737"/>
    <cellStyle name="Euro 45" xfId="271"/>
    <cellStyle name="Euro 45 2" xfId="2245"/>
    <cellStyle name="Euro 45 2 2" xfId="5043"/>
    <cellStyle name="Euro 45 2 2 2" xfId="9720"/>
    <cellStyle name="Euro 45 2 3" xfId="8011"/>
    <cellStyle name="Euro 45 2 4" xfId="7530"/>
    <cellStyle name="Euro 45 3" xfId="5044"/>
    <cellStyle name="Euro 45 4" xfId="7529"/>
    <cellStyle name="Euro 45 4 2" xfId="14361"/>
    <cellStyle name="Euro 45 4 3" xfId="13870"/>
    <cellStyle name="Euro 45 5" xfId="8012"/>
    <cellStyle name="Euro 45 6" xfId="7448"/>
    <cellStyle name="Euro 45 7" xfId="20107"/>
    <cellStyle name="Euro 46" xfId="272"/>
    <cellStyle name="Euro 46 2" xfId="2246"/>
    <cellStyle name="Euro 46 2 2" xfId="9721"/>
    <cellStyle name="Euro 46 3" xfId="9400"/>
    <cellStyle name="Euro 47" xfId="273"/>
    <cellStyle name="Euro 47 2" xfId="274"/>
    <cellStyle name="Euro 47 2 2" xfId="4238"/>
    <cellStyle name="Euro 47 2 3" xfId="3496"/>
    <cellStyle name="Euro 47 2 3 2" xfId="10182"/>
    <cellStyle name="Euro 47 3" xfId="2247"/>
    <cellStyle name="Euro 47 3 2" xfId="5045"/>
    <cellStyle name="Euro 47 4" xfId="3256"/>
    <cellStyle name="Euro 47 4 2" xfId="9970"/>
    <cellStyle name="Euro 47 5" xfId="8742"/>
    <cellStyle name="Euro 47 6" xfId="1719"/>
    <cellStyle name="Euro 48" xfId="275"/>
    <cellStyle name="Euro 48 2" xfId="2248"/>
    <cellStyle name="Euro 48 2 2" xfId="9722"/>
    <cellStyle name="Euro 48 3" xfId="9401"/>
    <cellStyle name="Euro 49" xfId="276"/>
    <cellStyle name="Euro 49 2" xfId="5046"/>
    <cellStyle name="Euro 49 2 2" xfId="5047"/>
    <cellStyle name="Euro 49 2 3" xfId="14090"/>
    <cellStyle name="Euro 49 2 4" xfId="13737"/>
    <cellStyle name="Euro 49 3" xfId="5048"/>
    <cellStyle name="Euro 49 4" xfId="2249"/>
    <cellStyle name="Euro 5" xfId="277"/>
    <cellStyle name="Euro 5 2" xfId="278"/>
    <cellStyle name="Euro 5 2 2" xfId="2251"/>
    <cellStyle name="Euro 5 2 2 2" xfId="9723"/>
    <cellStyle name="Euro 5 2 3" xfId="9402"/>
    <cellStyle name="Euro 5 3" xfId="279"/>
    <cellStyle name="Euro 5 3 2" xfId="280"/>
    <cellStyle name="Euro 5 3 2 2" xfId="4239"/>
    <cellStyle name="Euro 5 3 2 3" xfId="3497"/>
    <cellStyle name="Euro 5 3 2 3 2" xfId="10183"/>
    <cellStyle name="Euro 5 3 3" xfId="2252"/>
    <cellStyle name="Euro 5 3 3 2" xfId="5049"/>
    <cellStyle name="Euro 5 3 4" xfId="3257"/>
    <cellStyle name="Euro 5 3 4 2" xfId="9971"/>
    <cellStyle name="Euro 5 3 5" xfId="8543"/>
    <cellStyle name="Euro 5 3 6" xfId="1720"/>
    <cellStyle name="Euro 5 4" xfId="281"/>
    <cellStyle name="Euro 5 4 2" xfId="5050"/>
    <cellStyle name="Euro 5 4 2 2" xfId="5051"/>
    <cellStyle name="Euro 5 4 2 3" xfId="14091"/>
    <cellStyle name="Euro 5 4 2 4" xfId="13736"/>
    <cellStyle name="Euro 5 4 3" xfId="5052"/>
    <cellStyle name="Euro 5 4 4" xfId="2253"/>
    <cellStyle name="Euro 5 5" xfId="282"/>
    <cellStyle name="Euro 5 6" xfId="2250"/>
    <cellStyle name="Euro 5 6 2" xfId="5738"/>
    <cellStyle name="Euro 50" xfId="283"/>
    <cellStyle name="Euro 51" xfId="2092"/>
    <cellStyle name="Euro 51 2" xfId="5053"/>
    <cellStyle name="Euro 51 2 2" xfId="9681"/>
    <cellStyle name="Euro 51 2 3" xfId="14469"/>
    <cellStyle name="Euro 51 3" xfId="5699"/>
    <cellStyle name="Euro 51 4" xfId="7533"/>
    <cellStyle name="Euro 51 5" xfId="14362"/>
    <cellStyle name="Euro 6" xfId="284"/>
    <cellStyle name="Euro 6 2" xfId="285"/>
    <cellStyle name="Euro 6 2 2" xfId="2255"/>
    <cellStyle name="Euro 6 2 2 2" xfId="9724"/>
    <cellStyle name="Euro 6 2 3" xfId="9403"/>
    <cellStyle name="Euro 6 3" xfId="286"/>
    <cellStyle name="Euro 6 3 2" xfId="287"/>
    <cellStyle name="Euro 6 3 2 2" xfId="4240"/>
    <cellStyle name="Euro 6 3 2 3" xfId="3498"/>
    <cellStyle name="Euro 6 3 2 3 2" xfId="10184"/>
    <cellStyle name="Euro 6 3 3" xfId="2256"/>
    <cellStyle name="Euro 6 3 3 2" xfId="5054"/>
    <cellStyle name="Euro 6 3 4" xfId="3258"/>
    <cellStyle name="Euro 6 3 4 2" xfId="9972"/>
    <cellStyle name="Euro 6 3 5" xfId="8542"/>
    <cellStyle name="Euro 6 3 6" xfId="1721"/>
    <cellStyle name="Euro 6 4" xfId="288"/>
    <cellStyle name="Euro 6 4 2" xfId="5055"/>
    <cellStyle name="Euro 6 4 2 2" xfId="5056"/>
    <cellStyle name="Euro 6 4 2 3" xfId="14092"/>
    <cellStyle name="Euro 6 4 2 4" xfId="13735"/>
    <cellStyle name="Euro 6 4 3" xfId="5057"/>
    <cellStyle name="Euro 6 4 4" xfId="2257"/>
    <cellStyle name="Euro 6 5" xfId="289"/>
    <cellStyle name="Euro 6 6" xfId="2254"/>
    <cellStyle name="Euro 6 6 2" xfId="5739"/>
    <cellStyle name="Euro 7" xfId="290"/>
    <cellStyle name="Euro 7 2" xfId="291"/>
    <cellStyle name="Euro 7 2 2" xfId="2259"/>
    <cellStyle name="Euro 7 2 2 2" xfId="9725"/>
    <cellStyle name="Euro 7 2 3" xfId="9404"/>
    <cellStyle name="Euro 7 3" xfId="292"/>
    <cellStyle name="Euro 7 3 2" xfId="293"/>
    <cellStyle name="Euro 7 3 2 2" xfId="4241"/>
    <cellStyle name="Euro 7 3 2 3" xfId="3499"/>
    <cellStyle name="Euro 7 3 2 3 2" xfId="10185"/>
    <cellStyle name="Euro 7 3 3" xfId="2260"/>
    <cellStyle name="Euro 7 3 3 2" xfId="5058"/>
    <cellStyle name="Euro 7 3 4" xfId="3259"/>
    <cellStyle name="Euro 7 3 4 2" xfId="9973"/>
    <cellStyle name="Euro 7 3 5" xfId="8010"/>
    <cellStyle name="Euro 7 3 6" xfId="1722"/>
    <cellStyle name="Euro 7 4" xfId="294"/>
    <cellStyle name="Euro 7 4 2" xfId="5059"/>
    <cellStyle name="Euro 7 4 2 2" xfId="5060"/>
    <cellStyle name="Euro 7 4 2 3" xfId="14093"/>
    <cellStyle name="Euro 7 4 2 4" xfId="13734"/>
    <cellStyle name="Euro 7 4 3" xfId="5061"/>
    <cellStyle name="Euro 7 4 4" xfId="2261"/>
    <cellStyle name="Euro 7 5" xfId="295"/>
    <cellStyle name="Euro 7 6" xfId="2258"/>
    <cellStyle name="Euro 7 6 2" xfId="5740"/>
    <cellStyle name="Euro 8" xfId="296"/>
    <cellStyle name="Euro 8 2" xfId="297"/>
    <cellStyle name="Euro 8 2 2" xfId="2263"/>
    <cellStyle name="Euro 8 2 2 2" xfId="9726"/>
    <cellStyle name="Euro 8 2 3" xfId="9405"/>
    <cellStyle name="Euro 8 3" xfId="298"/>
    <cellStyle name="Euro 8 3 2" xfId="299"/>
    <cellStyle name="Euro 8 3 2 2" xfId="4242"/>
    <cellStyle name="Euro 8 3 2 3" xfId="3500"/>
    <cellStyle name="Euro 8 3 2 3 2" xfId="10186"/>
    <cellStyle name="Euro 8 3 3" xfId="2264"/>
    <cellStyle name="Euro 8 3 3 2" xfId="5062"/>
    <cellStyle name="Euro 8 3 4" xfId="3260"/>
    <cellStyle name="Euro 8 3 4 2" xfId="9974"/>
    <cellStyle name="Euro 8 3 5" xfId="8471"/>
    <cellStyle name="Euro 8 3 6" xfId="1723"/>
    <cellStyle name="Euro 8 4" xfId="300"/>
    <cellStyle name="Euro 8 4 2" xfId="5063"/>
    <cellStyle name="Euro 8 4 2 2" xfId="5064"/>
    <cellStyle name="Euro 8 4 2 3" xfId="14094"/>
    <cellStyle name="Euro 8 4 2 4" xfId="13733"/>
    <cellStyle name="Euro 8 4 3" xfId="5065"/>
    <cellStyle name="Euro 8 4 4" xfId="2265"/>
    <cellStyle name="Euro 8 5" xfId="301"/>
    <cellStyle name="Euro 8 6" xfId="2262"/>
    <cellStyle name="Euro 8 6 2" xfId="5741"/>
    <cellStyle name="Euro 9" xfId="302"/>
    <cellStyle name="Euro 9 2" xfId="303"/>
    <cellStyle name="Euro 9 2 2" xfId="2267"/>
    <cellStyle name="Euro 9 2 2 2" xfId="9727"/>
    <cellStyle name="Euro 9 2 3" xfId="9406"/>
    <cellStyle name="Euro 9 3" xfId="304"/>
    <cellStyle name="Euro 9 3 2" xfId="305"/>
    <cellStyle name="Euro 9 3 2 2" xfId="4243"/>
    <cellStyle name="Euro 9 3 2 3" xfId="3501"/>
    <cellStyle name="Euro 9 3 2 3 2" xfId="10187"/>
    <cellStyle name="Euro 9 3 3" xfId="2268"/>
    <cellStyle name="Euro 9 3 3 2" xfId="5066"/>
    <cellStyle name="Euro 9 3 4" xfId="3261"/>
    <cellStyle name="Euro 9 3 4 2" xfId="9975"/>
    <cellStyle name="Euro 9 3 5" xfId="8581"/>
    <cellStyle name="Euro 9 3 6" xfId="1724"/>
    <cellStyle name="Euro 9 4" xfId="306"/>
    <cellStyle name="Euro 9 4 2" xfId="5067"/>
    <cellStyle name="Euro 9 4 2 2" xfId="5068"/>
    <cellStyle name="Euro 9 4 2 3" xfId="14095"/>
    <cellStyle name="Euro 9 4 2 4" xfId="13732"/>
    <cellStyle name="Euro 9 4 3" xfId="5069"/>
    <cellStyle name="Euro 9 4 4" xfId="2269"/>
    <cellStyle name="Euro 9 5" xfId="307"/>
    <cellStyle name="Euro 9 6" xfId="2266"/>
    <cellStyle name="Euro 9 6 2" xfId="5742"/>
    <cellStyle name="Explanatory Text 2" xfId="1615"/>
    <cellStyle name="Explanatory Text 2 2" xfId="20108"/>
    <cellStyle name="Explanatory Text 2 3" xfId="6739"/>
    <cellStyle name="Fixed" xfId="28558"/>
    <cellStyle name="Fixed2 - Type2" xfId="308"/>
    <cellStyle name="Good 2" xfId="1616"/>
    <cellStyle name="Good 2 2" xfId="20109"/>
    <cellStyle name="Good 2 3" xfId="6776"/>
    <cellStyle name="Gut" xfId="1617"/>
    <cellStyle name="Heading 1 2" xfId="1618"/>
    <cellStyle name="Heading 1 2 2" xfId="20110"/>
    <cellStyle name="Heading 1 2 3" xfId="6740"/>
    <cellStyle name="Heading 1 3" xfId="6741"/>
    <cellStyle name="Heading 2 2" xfId="1619"/>
    <cellStyle name="Heading 2 2 2" xfId="20111"/>
    <cellStyle name="Heading 2 2 3" xfId="6742"/>
    <cellStyle name="Heading 3 2" xfId="1620"/>
    <cellStyle name="Heading 4 2" xfId="1621"/>
    <cellStyle name="Headline" xfId="26517"/>
    <cellStyle name="Hyperlink 2" xfId="1622"/>
    <cellStyle name="Hyperlink 2 2" xfId="8013"/>
    <cellStyle name="Hyperlink 2 2 2" xfId="20112"/>
    <cellStyle name="Hyperlink 2 3" xfId="7534"/>
    <cellStyle name="Hyperlink 2 4" xfId="8497"/>
    <cellStyle name="Hyperlink 2 5" xfId="6777"/>
    <cellStyle name="Hyperlink 3" xfId="20113"/>
    <cellStyle name="Hyperlänk 2" xfId="1623"/>
    <cellStyle name="Input 2" xfId="309"/>
    <cellStyle name="Input 2 10" xfId="28993"/>
    <cellStyle name="Input 2 2" xfId="3502"/>
    <cellStyle name="Input 2 2 2" xfId="6778"/>
    <cellStyle name="Input 2 2 2 2" xfId="14096"/>
    <cellStyle name="Input 2 2 2 2 2" xfId="31857"/>
    <cellStyle name="Input 2 2 2 3" xfId="28995"/>
    <cellStyle name="Input 2 2 3" xfId="14014"/>
    <cellStyle name="Input 2 2 3 2" xfId="31342"/>
    <cellStyle name="Input 2 2 4" xfId="26525"/>
    <cellStyle name="Input 2 2 4 2" xfId="31343"/>
    <cellStyle name="Input 2 2 5" xfId="26526"/>
    <cellStyle name="Input 2 2 5 2" xfId="31344"/>
    <cellStyle name="Input 2 2 6" xfId="28994"/>
    <cellStyle name="Input 2 3" xfId="5070"/>
    <cellStyle name="Input 2 3 2" xfId="14008"/>
    <cellStyle name="Input 2 3 2 2" xfId="31354"/>
    <cellStyle name="Input 2 3 3" xfId="28996"/>
    <cellStyle name="Input 2 4" xfId="5071"/>
    <cellStyle name="Input 2 4 2" xfId="28908"/>
    <cellStyle name="Input 2 4 2 2" xfId="31858"/>
    <cellStyle name="Input 2 4 3" xfId="28997"/>
    <cellStyle name="Input 2 5" xfId="5072"/>
    <cellStyle name="Input 2 5 2" xfId="28909"/>
    <cellStyle name="Input 2 5 2 2" xfId="31859"/>
    <cellStyle name="Input 2 5 3" xfId="28998"/>
    <cellStyle name="Input 2 6" xfId="5073"/>
    <cellStyle name="Input 2 6 2" xfId="28910"/>
    <cellStyle name="Input 2 6 2 2" xfId="31860"/>
    <cellStyle name="Input 2 6 3" xfId="28999"/>
    <cellStyle name="Input 2 7" xfId="5074"/>
    <cellStyle name="Input 2 7 2" xfId="28911"/>
    <cellStyle name="Input 2 7 2 2" xfId="31861"/>
    <cellStyle name="Input 2 7 3" xfId="29000"/>
    <cellStyle name="Input 2 8" xfId="20114"/>
    <cellStyle name="Input 2 8 2" xfId="28912"/>
    <cellStyle name="Input 2 8 2 2" xfId="31862"/>
    <cellStyle name="Input 2 8 3" xfId="29001"/>
    <cellStyle name="Input 2 9" xfId="28913"/>
    <cellStyle name="Input 2 9 2" xfId="31863"/>
    <cellStyle name="Input 3" xfId="3262"/>
    <cellStyle name="Input 3 2" xfId="4774"/>
    <cellStyle name="Input 3 2 2" xfId="7876"/>
    <cellStyle name="Input 3 2 2 2" xfId="31864"/>
    <cellStyle name="Input 3 2 2 3" xfId="28914"/>
    <cellStyle name="Input 3 2 3" xfId="6779"/>
    <cellStyle name="Input 3 3" xfId="3503"/>
    <cellStyle name="Input 3 3 2" xfId="8465"/>
    <cellStyle name="Input 3 3 3" xfId="8014"/>
    <cellStyle name="Input 3 4" xfId="5075"/>
    <cellStyle name="Input 3 4 2" xfId="7800"/>
    <cellStyle name="Input 3 4 2 2" xfId="31865"/>
    <cellStyle name="Input 3 4 3" xfId="7535"/>
    <cellStyle name="Input 3 4 3 2" xfId="29003"/>
    <cellStyle name="Input 3 5" xfId="5076"/>
    <cellStyle name="Input 3 5 2" xfId="28915"/>
    <cellStyle name="Input 3 5 2 2" xfId="31866"/>
    <cellStyle name="Input 3 5 3" xfId="29004"/>
    <cellStyle name="Input 3 6" xfId="5077"/>
    <cellStyle name="Input 3 6 2" xfId="28916"/>
    <cellStyle name="Input 3 6 2 2" xfId="31867"/>
    <cellStyle name="Input 3 6 3" xfId="29005"/>
    <cellStyle name="Input 3 7" xfId="20117"/>
    <cellStyle name="Input 3 8" xfId="28917"/>
    <cellStyle name="Input 3 8 2" xfId="31868"/>
    <cellStyle name="Input 3 9" xfId="29002"/>
    <cellStyle name="Input 4" xfId="5078"/>
    <cellStyle name="Input 4 2" xfId="14343"/>
    <cellStyle name="Input 4 2 2" xfId="31869"/>
    <cellStyle name="Input 4 3" xfId="29006"/>
    <cellStyle name="InputCells" xfId="310"/>
    <cellStyle name="InputCells12_BBorder" xfId="26518"/>
    <cellStyle name="Komma 10" xfId="20120"/>
    <cellStyle name="Komma 10 2" xfId="20121"/>
    <cellStyle name="Komma 10 2 2" xfId="44981"/>
    <cellStyle name="Komma 10 2 3" xfId="45889"/>
    <cellStyle name="Komma 10 3" xfId="44980"/>
    <cellStyle name="Komma 10 4" xfId="45888"/>
    <cellStyle name="Komma 11" xfId="20122"/>
    <cellStyle name="Komma 11 2" xfId="44982"/>
    <cellStyle name="Komma 11 3" xfId="45890"/>
    <cellStyle name="Komma 2" xfId="3263"/>
    <cellStyle name="Komma 2 10" xfId="11276"/>
    <cellStyle name="Komma 2 10 2" xfId="18821"/>
    <cellStyle name="Komma 2 10 3" xfId="28688"/>
    <cellStyle name="Komma 2 10 4" xfId="48137"/>
    <cellStyle name="Komma 2 10 5" xfId="51153"/>
    <cellStyle name="Komma 2 11" xfId="11763"/>
    <cellStyle name="Komma 2 11 2" xfId="19298"/>
    <cellStyle name="Komma 2 11 3" xfId="42978"/>
    <cellStyle name="Komma 2 11 4" xfId="48614"/>
    <cellStyle name="Komma 2 11 5" xfId="51630"/>
    <cellStyle name="Komma 2 12" xfId="6780"/>
    <cellStyle name="Komma 2 12 2" xfId="17560"/>
    <cellStyle name="Komma 2 12 3" xfId="43845"/>
    <cellStyle name="Komma 2 12 4" xfId="46553"/>
    <cellStyle name="Komma 2 12 5" xfId="49569"/>
    <cellStyle name="Komma 2 13" xfId="15806"/>
    <cellStyle name="Komma 2 14" xfId="20123"/>
    <cellStyle name="Komma 2 15" xfId="44983"/>
    <cellStyle name="Komma 2 16" xfId="45891"/>
    <cellStyle name="Komma 2 17" xfId="46077"/>
    <cellStyle name="Komma 2 18" xfId="49092"/>
    <cellStyle name="Komma 2 2" xfId="5079"/>
    <cellStyle name="Komma 2 2 10" xfId="11803"/>
    <cellStyle name="Komma 2 2 10 2" xfId="19336"/>
    <cellStyle name="Komma 2 2 10 3" xfId="43632"/>
    <cellStyle name="Komma 2 2 10 4" xfId="48652"/>
    <cellStyle name="Komma 2 2 10 5" xfId="51668"/>
    <cellStyle name="Komma 2 2 11" xfId="7537"/>
    <cellStyle name="Komma 2 2 11 2" xfId="42564"/>
    <cellStyle name="Komma 2 2 11 3" xfId="47000"/>
    <cellStyle name="Komma 2 2 11 4" xfId="50016"/>
    <cellStyle name="Komma 2 2 12" xfId="20124"/>
    <cellStyle name="Komma 2 2 13" xfId="44984"/>
    <cellStyle name="Komma 2 2 14" xfId="45892"/>
    <cellStyle name="Komma 2 2 15" xfId="46115"/>
    <cellStyle name="Komma 2 2 16" xfId="49130"/>
    <cellStyle name="Komma 2 2 2" xfId="5080"/>
    <cellStyle name="Komma 2 2 2 10" xfId="8467"/>
    <cellStyle name="Komma 2 2 2 10 2" xfId="42590"/>
    <cellStyle name="Komma 2 2 2 10 3" xfId="47218"/>
    <cellStyle name="Komma 2 2 2 10 4" xfId="50234"/>
    <cellStyle name="Komma 2 2 2 11" xfId="20125"/>
    <cellStyle name="Komma 2 2 2 12" xfId="44985"/>
    <cellStyle name="Komma 2 2 2 13" xfId="45893"/>
    <cellStyle name="Komma 2 2 2 14" xfId="46116"/>
    <cellStyle name="Komma 2 2 2 15" xfId="49131"/>
    <cellStyle name="Komma 2 2 2 2" xfId="6152"/>
    <cellStyle name="Komma 2 2 2 2 2" xfId="6472"/>
    <cellStyle name="Komma 2 2 2 2 2 2" xfId="11098"/>
    <cellStyle name="Komma 2 2 2 2 2 2 2" xfId="18648"/>
    <cellStyle name="Komma 2 2 2 2 2 2 3" xfId="44495"/>
    <cellStyle name="Komma 2 2 2 2 2 2 4" xfId="47964"/>
    <cellStyle name="Komma 2 2 2 2 2 2 5" xfId="50980"/>
    <cellStyle name="Komma 2 2 2 2 2 3" xfId="11583"/>
    <cellStyle name="Komma 2 2 2 2 2 3 2" xfId="19125"/>
    <cellStyle name="Komma 2 2 2 2 2 3 3" xfId="20939"/>
    <cellStyle name="Komma 2 2 2 2 2 3 4" xfId="48441"/>
    <cellStyle name="Komma 2 2 2 2 2 3 5" xfId="51457"/>
    <cellStyle name="Komma 2 2 2 2 2 4" xfId="12070"/>
    <cellStyle name="Komma 2 2 2 2 2 4 2" xfId="19602"/>
    <cellStyle name="Komma 2 2 2 2 2 4 3" xfId="43485"/>
    <cellStyle name="Komma 2 2 2 2 2 4 4" xfId="48918"/>
    <cellStyle name="Komma 2 2 2 2 2 4 5" xfId="51934"/>
    <cellStyle name="Komma 2 2 2 2 2 5" xfId="9106"/>
    <cellStyle name="Komma 2 2 2 2 2 5 2" xfId="43905"/>
    <cellStyle name="Komma 2 2 2 2 2 5 3" xfId="47487"/>
    <cellStyle name="Komma 2 2 2 2 2 5 4" xfId="50503"/>
    <cellStyle name="Komma 2 2 2 2 2 6" xfId="42380"/>
    <cellStyle name="Komma 2 2 2 2 2 7" xfId="46381"/>
    <cellStyle name="Komma 2 2 2 2 2 8" xfId="49397"/>
    <cellStyle name="Komma 2 2 2 2 3" xfId="10886"/>
    <cellStyle name="Komma 2 2 2 2 3 2" xfId="18436"/>
    <cellStyle name="Komma 2 2 2 2 3 3" xfId="43123"/>
    <cellStyle name="Komma 2 2 2 2 3 4" xfId="47752"/>
    <cellStyle name="Komma 2 2 2 2 3 5" xfId="50768"/>
    <cellStyle name="Komma 2 2 2 2 4" xfId="11370"/>
    <cellStyle name="Komma 2 2 2 2 4 2" xfId="18913"/>
    <cellStyle name="Komma 2 2 2 2 4 3" xfId="43161"/>
    <cellStyle name="Komma 2 2 2 2 4 4" xfId="48229"/>
    <cellStyle name="Komma 2 2 2 2 4 5" xfId="51245"/>
    <cellStyle name="Komma 2 2 2 2 5" xfId="11857"/>
    <cellStyle name="Komma 2 2 2 2 5 2" xfId="19390"/>
    <cellStyle name="Komma 2 2 2 2 5 3" xfId="44363"/>
    <cellStyle name="Komma 2 2 2 2 5 4" xfId="48706"/>
    <cellStyle name="Komma 2 2 2 2 5 5" xfId="51722"/>
    <cellStyle name="Komma 2 2 2 2 6" xfId="8805"/>
    <cellStyle name="Komma 2 2 2 2 6 2" xfId="43046"/>
    <cellStyle name="Komma 2 2 2 2 6 3" xfId="47275"/>
    <cellStyle name="Komma 2 2 2 2 6 4" xfId="50291"/>
    <cellStyle name="Komma 2 2 2 2 7" xfId="43642"/>
    <cellStyle name="Komma 2 2 2 2 8" xfId="46169"/>
    <cellStyle name="Komma 2 2 2 2 9" xfId="49185"/>
    <cellStyle name="Komma 2 2 2 3" xfId="6232"/>
    <cellStyle name="Komma 2 2 2 3 2" xfId="6552"/>
    <cellStyle name="Komma 2 2 2 3 2 2" xfId="11151"/>
    <cellStyle name="Komma 2 2 2 3 2 2 2" xfId="18701"/>
    <cellStyle name="Komma 2 2 2 3 2 2 3" xfId="43392"/>
    <cellStyle name="Komma 2 2 2 3 2 2 4" xfId="48017"/>
    <cellStyle name="Komma 2 2 2 3 2 2 5" xfId="51033"/>
    <cellStyle name="Komma 2 2 2 3 2 3" xfId="11636"/>
    <cellStyle name="Komma 2 2 2 3 2 3 2" xfId="19178"/>
    <cellStyle name="Komma 2 2 2 3 2 3 3" xfId="42801"/>
    <cellStyle name="Komma 2 2 2 3 2 3 4" xfId="48494"/>
    <cellStyle name="Komma 2 2 2 3 2 3 5" xfId="51510"/>
    <cellStyle name="Komma 2 2 2 3 2 4" xfId="12123"/>
    <cellStyle name="Komma 2 2 2 3 2 4 2" xfId="19655"/>
    <cellStyle name="Komma 2 2 2 3 2 4 3" xfId="43839"/>
    <cellStyle name="Komma 2 2 2 3 2 4 4" xfId="48971"/>
    <cellStyle name="Komma 2 2 2 3 2 4 5" xfId="51987"/>
    <cellStyle name="Komma 2 2 2 3 2 5" xfId="9185"/>
    <cellStyle name="Komma 2 2 2 3 2 5 2" xfId="44628"/>
    <cellStyle name="Komma 2 2 2 3 2 5 3" xfId="47540"/>
    <cellStyle name="Komma 2 2 2 3 2 5 4" xfId="50556"/>
    <cellStyle name="Komma 2 2 2 3 2 6" xfId="44315"/>
    <cellStyle name="Komma 2 2 2 3 2 7" xfId="46434"/>
    <cellStyle name="Komma 2 2 2 3 2 8" xfId="49450"/>
    <cellStyle name="Komma 2 2 2 3 3" xfId="10939"/>
    <cellStyle name="Komma 2 2 2 3 3 2" xfId="18489"/>
    <cellStyle name="Komma 2 2 2 3 3 3" xfId="21583"/>
    <cellStyle name="Komma 2 2 2 3 3 4" xfId="47805"/>
    <cellStyle name="Komma 2 2 2 3 3 5" xfId="50821"/>
    <cellStyle name="Komma 2 2 2 3 4" xfId="11424"/>
    <cellStyle name="Komma 2 2 2 3 4 2" xfId="18966"/>
    <cellStyle name="Komma 2 2 2 3 4 3" xfId="42769"/>
    <cellStyle name="Komma 2 2 2 3 4 4" xfId="48282"/>
    <cellStyle name="Komma 2 2 2 3 4 5" xfId="51298"/>
    <cellStyle name="Komma 2 2 2 3 5" xfId="11911"/>
    <cellStyle name="Komma 2 2 2 3 5 2" xfId="19443"/>
    <cellStyle name="Komma 2 2 2 3 5 3" xfId="44305"/>
    <cellStyle name="Komma 2 2 2 3 5 4" xfId="48759"/>
    <cellStyle name="Komma 2 2 2 3 5 5" xfId="51775"/>
    <cellStyle name="Komma 2 2 2 3 6" xfId="8876"/>
    <cellStyle name="Komma 2 2 2 3 6 2" xfId="44481"/>
    <cellStyle name="Komma 2 2 2 3 6 3" xfId="47328"/>
    <cellStyle name="Komma 2 2 2 3 6 4" xfId="50344"/>
    <cellStyle name="Komma 2 2 2 3 7" xfId="30859"/>
    <cellStyle name="Komma 2 2 2 3 8" xfId="46222"/>
    <cellStyle name="Komma 2 2 2 3 9" xfId="49238"/>
    <cellStyle name="Komma 2 2 2 4" xfId="6312"/>
    <cellStyle name="Komma 2 2 2 4 2" xfId="6632"/>
    <cellStyle name="Komma 2 2 2 4 2 2" xfId="11204"/>
    <cellStyle name="Komma 2 2 2 4 2 2 2" xfId="18754"/>
    <cellStyle name="Komma 2 2 2 4 2 2 3" xfId="28809"/>
    <cellStyle name="Komma 2 2 2 4 2 2 4" xfId="48070"/>
    <cellStyle name="Komma 2 2 2 4 2 2 5" xfId="51086"/>
    <cellStyle name="Komma 2 2 2 4 2 3" xfId="11689"/>
    <cellStyle name="Komma 2 2 2 4 2 3 2" xfId="19231"/>
    <cellStyle name="Komma 2 2 2 4 2 3 3" xfId="28567"/>
    <cellStyle name="Komma 2 2 2 4 2 3 4" xfId="48547"/>
    <cellStyle name="Komma 2 2 2 4 2 3 5" xfId="51563"/>
    <cellStyle name="Komma 2 2 2 4 2 4" xfId="12176"/>
    <cellStyle name="Komma 2 2 2 4 2 4 2" xfId="19708"/>
    <cellStyle name="Komma 2 2 2 4 2 4 3" xfId="43935"/>
    <cellStyle name="Komma 2 2 2 4 2 4 4" xfId="49024"/>
    <cellStyle name="Komma 2 2 2 4 2 4 5" xfId="52040"/>
    <cellStyle name="Komma 2 2 2 4 2 5" xfId="9265"/>
    <cellStyle name="Komma 2 2 2 4 2 5 2" xfId="32664"/>
    <cellStyle name="Komma 2 2 2 4 2 5 3" xfId="47593"/>
    <cellStyle name="Komma 2 2 2 4 2 5 4" xfId="50609"/>
    <cellStyle name="Komma 2 2 2 4 2 6" xfId="42427"/>
    <cellStyle name="Komma 2 2 2 4 2 7" xfId="46487"/>
    <cellStyle name="Komma 2 2 2 4 2 8" xfId="49503"/>
    <cellStyle name="Komma 2 2 2 4 3" xfId="10992"/>
    <cellStyle name="Komma 2 2 2 4 3 2" xfId="18542"/>
    <cellStyle name="Komma 2 2 2 4 3 3" xfId="43765"/>
    <cellStyle name="Komma 2 2 2 4 3 4" xfId="47858"/>
    <cellStyle name="Komma 2 2 2 4 3 5" xfId="50874"/>
    <cellStyle name="Komma 2 2 2 4 4" xfId="11477"/>
    <cellStyle name="Komma 2 2 2 4 4 2" xfId="19019"/>
    <cellStyle name="Komma 2 2 2 4 4 3" xfId="43532"/>
    <cellStyle name="Komma 2 2 2 4 4 4" xfId="48335"/>
    <cellStyle name="Komma 2 2 2 4 4 5" xfId="51351"/>
    <cellStyle name="Komma 2 2 2 4 5" xfId="11964"/>
    <cellStyle name="Komma 2 2 2 4 5 2" xfId="19496"/>
    <cellStyle name="Komma 2 2 2 4 5 3" xfId="42851"/>
    <cellStyle name="Komma 2 2 2 4 5 4" xfId="48812"/>
    <cellStyle name="Komma 2 2 2 4 5 5" xfId="51828"/>
    <cellStyle name="Komma 2 2 2 4 6" xfId="8952"/>
    <cellStyle name="Komma 2 2 2 4 6 2" xfId="43978"/>
    <cellStyle name="Komma 2 2 2 4 6 3" xfId="47381"/>
    <cellStyle name="Komma 2 2 2 4 6 4" xfId="50397"/>
    <cellStyle name="Komma 2 2 2 4 7" xfId="21658"/>
    <cellStyle name="Komma 2 2 2 4 8" xfId="46275"/>
    <cellStyle name="Komma 2 2 2 4 9" xfId="49291"/>
    <cellStyle name="Komma 2 2 2 5" xfId="6392"/>
    <cellStyle name="Komma 2 2 2 5 2" xfId="11045"/>
    <cellStyle name="Komma 2 2 2 5 2 2" xfId="18595"/>
    <cellStyle name="Komma 2 2 2 5 2 3" xfId="42713"/>
    <cellStyle name="Komma 2 2 2 5 2 4" xfId="47911"/>
    <cellStyle name="Komma 2 2 2 5 2 5" xfId="50927"/>
    <cellStyle name="Komma 2 2 2 5 3" xfId="11530"/>
    <cellStyle name="Komma 2 2 2 5 3 2" xfId="19072"/>
    <cellStyle name="Komma 2 2 2 5 3 3" xfId="42783"/>
    <cellStyle name="Komma 2 2 2 5 3 4" xfId="48388"/>
    <cellStyle name="Komma 2 2 2 5 3 5" xfId="51404"/>
    <cellStyle name="Komma 2 2 2 5 4" xfId="12017"/>
    <cellStyle name="Komma 2 2 2 5 4 2" xfId="19549"/>
    <cellStyle name="Komma 2 2 2 5 4 3" xfId="42861"/>
    <cellStyle name="Komma 2 2 2 5 4 4" xfId="48865"/>
    <cellStyle name="Komma 2 2 2 5 4 5" xfId="51881"/>
    <cellStyle name="Komma 2 2 2 5 5" xfId="9031"/>
    <cellStyle name="Komma 2 2 2 5 5 2" xfId="44046"/>
    <cellStyle name="Komma 2 2 2 5 5 3" xfId="47434"/>
    <cellStyle name="Komma 2 2 2 5 5 4" xfId="50450"/>
    <cellStyle name="Komma 2 2 2 5 6" xfId="44857"/>
    <cellStyle name="Komma 2 2 2 5 7" xfId="46328"/>
    <cellStyle name="Komma 2 2 2 5 8" xfId="49344"/>
    <cellStyle name="Komma 2 2 2 6" xfId="6712"/>
    <cellStyle name="Komma 2 2 2 6 2" xfId="11257"/>
    <cellStyle name="Komma 2 2 2 6 2 2" xfId="18807"/>
    <cellStyle name="Komma 2 2 2 6 2 3" xfId="33256"/>
    <cellStyle name="Komma 2 2 2 6 2 4" xfId="48123"/>
    <cellStyle name="Komma 2 2 2 6 2 5" xfId="51139"/>
    <cellStyle name="Komma 2 2 2 6 3" xfId="11742"/>
    <cellStyle name="Komma 2 2 2 6 3 2" xfId="19284"/>
    <cellStyle name="Komma 2 2 2 6 3 3" xfId="42819"/>
    <cellStyle name="Komma 2 2 2 6 3 4" xfId="48600"/>
    <cellStyle name="Komma 2 2 2 6 3 5" xfId="51616"/>
    <cellStyle name="Komma 2 2 2 6 4" xfId="12230"/>
    <cellStyle name="Komma 2 2 2 6 4 2" xfId="19761"/>
    <cellStyle name="Komma 2 2 2 6 4 3" xfId="43325"/>
    <cellStyle name="Komma 2 2 2 6 4 4" xfId="49077"/>
    <cellStyle name="Komma 2 2 2 6 4 5" xfId="52093"/>
    <cellStyle name="Komma 2 2 2 6 5" xfId="9345"/>
    <cellStyle name="Komma 2 2 2 6 5 2" xfId="21308"/>
    <cellStyle name="Komma 2 2 2 6 5 3" xfId="47646"/>
    <cellStyle name="Komma 2 2 2 6 5 4" xfId="50662"/>
    <cellStyle name="Komma 2 2 2 6 6" xfId="42441"/>
    <cellStyle name="Komma 2 2 2 6 7" xfId="46540"/>
    <cellStyle name="Komma 2 2 2 6 8" xfId="49556"/>
    <cellStyle name="Komma 2 2 2 7" xfId="10833"/>
    <cellStyle name="Komma 2 2 2 7 2" xfId="18383"/>
    <cellStyle name="Komma 2 2 2 7 3" xfId="44397"/>
    <cellStyle name="Komma 2 2 2 7 4" xfId="47699"/>
    <cellStyle name="Komma 2 2 2 7 5" xfId="50715"/>
    <cellStyle name="Komma 2 2 2 8" xfId="11317"/>
    <cellStyle name="Komma 2 2 2 8 2" xfId="18860"/>
    <cellStyle name="Komma 2 2 2 8 3" xfId="42751"/>
    <cellStyle name="Komma 2 2 2 8 4" xfId="48176"/>
    <cellStyle name="Komma 2 2 2 8 5" xfId="51192"/>
    <cellStyle name="Komma 2 2 2 9" xfId="11804"/>
    <cellStyle name="Komma 2 2 2 9 2" xfId="19337"/>
    <cellStyle name="Komma 2 2 2 9 3" xfId="42826"/>
    <cellStyle name="Komma 2 2 2 9 4" xfId="48653"/>
    <cellStyle name="Komma 2 2 2 9 5" xfId="51669"/>
    <cellStyle name="Komma 2 2 3" xfId="6151"/>
    <cellStyle name="Komma 2 2 3 10" xfId="45894"/>
    <cellStyle name="Komma 2 2 3 11" xfId="46168"/>
    <cellStyle name="Komma 2 2 3 12" xfId="49184"/>
    <cellStyle name="Komma 2 2 3 2" xfId="6471"/>
    <cellStyle name="Komma 2 2 3 2 2" xfId="11097"/>
    <cellStyle name="Komma 2 2 3 2 2 2" xfId="18647"/>
    <cellStyle name="Komma 2 2 3 2 2 3" xfId="20944"/>
    <cellStyle name="Komma 2 2 3 2 2 4" xfId="47963"/>
    <cellStyle name="Komma 2 2 3 2 2 5" xfId="50979"/>
    <cellStyle name="Komma 2 2 3 2 3" xfId="11582"/>
    <cellStyle name="Komma 2 2 3 2 3 2" xfId="19124"/>
    <cellStyle name="Komma 2 2 3 2 3 3" xfId="43186"/>
    <cellStyle name="Komma 2 2 3 2 3 4" xfId="48440"/>
    <cellStyle name="Komma 2 2 3 2 3 5" xfId="51456"/>
    <cellStyle name="Komma 2 2 3 2 4" xfId="12069"/>
    <cellStyle name="Komma 2 2 3 2 4 2" xfId="19601"/>
    <cellStyle name="Komma 2 2 3 2 4 3" xfId="43246"/>
    <cellStyle name="Komma 2 2 3 2 4 4" xfId="48917"/>
    <cellStyle name="Komma 2 2 3 2 4 5" xfId="51933"/>
    <cellStyle name="Komma 2 2 3 2 5" xfId="9105"/>
    <cellStyle name="Komma 2 2 3 2 5 2" xfId="29973"/>
    <cellStyle name="Komma 2 2 3 2 5 3" xfId="47486"/>
    <cellStyle name="Komma 2 2 3 2 5 4" xfId="50502"/>
    <cellStyle name="Komma 2 2 3 2 6" xfId="43867"/>
    <cellStyle name="Komma 2 2 3 2 7" xfId="46380"/>
    <cellStyle name="Komma 2 2 3 2 8" xfId="49396"/>
    <cellStyle name="Komma 2 2 3 3" xfId="10885"/>
    <cellStyle name="Komma 2 2 3 3 2" xfId="18435"/>
    <cellStyle name="Komma 2 2 3 3 3" xfId="44113"/>
    <cellStyle name="Komma 2 2 3 3 4" xfId="47751"/>
    <cellStyle name="Komma 2 2 3 3 5" xfId="50767"/>
    <cellStyle name="Komma 2 2 3 4" xfId="11369"/>
    <cellStyle name="Komma 2 2 3 4 2" xfId="18912"/>
    <cellStyle name="Komma 2 2 3 4 3" xfId="44276"/>
    <cellStyle name="Komma 2 2 3 4 4" xfId="48228"/>
    <cellStyle name="Komma 2 2 3 4 5" xfId="51244"/>
    <cellStyle name="Komma 2 2 3 5" xfId="11856"/>
    <cellStyle name="Komma 2 2 3 5 2" xfId="19389"/>
    <cellStyle name="Komma 2 2 3 5 3" xfId="43219"/>
    <cellStyle name="Komma 2 2 3 5 4" xfId="48705"/>
    <cellStyle name="Komma 2 2 3 5 5" xfId="51721"/>
    <cellStyle name="Komma 2 2 3 6" xfId="8804"/>
    <cellStyle name="Komma 2 2 3 6 2" xfId="44104"/>
    <cellStyle name="Komma 2 2 3 6 3" xfId="47274"/>
    <cellStyle name="Komma 2 2 3 6 4" xfId="50290"/>
    <cellStyle name="Komma 2 2 3 7" xfId="20126"/>
    <cellStyle name="Komma 2 2 3 8" xfId="44137"/>
    <cellStyle name="Komma 2 2 3 9" xfId="44986"/>
    <cellStyle name="Komma 2 2 4" xfId="6231"/>
    <cellStyle name="Komma 2 2 4 2" xfId="6551"/>
    <cellStyle name="Komma 2 2 4 2 2" xfId="11150"/>
    <cellStyle name="Komma 2 2 4 2 2 2" xfId="18700"/>
    <cellStyle name="Komma 2 2 4 2 2 3" xfId="42730"/>
    <cellStyle name="Komma 2 2 4 2 2 4" xfId="48016"/>
    <cellStyle name="Komma 2 2 4 2 2 5" xfId="51032"/>
    <cellStyle name="Komma 2 2 4 2 3" xfId="11635"/>
    <cellStyle name="Komma 2 2 4 2 3 2" xfId="19177"/>
    <cellStyle name="Komma 2 2 4 2 3 3" xfId="44824"/>
    <cellStyle name="Komma 2 2 4 2 3 4" xfId="48493"/>
    <cellStyle name="Komma 2 2 4 2 3 5" xfId="51509"/>
    <cellStyle name="Komma 2 2 4 2 4" xfId="12122"/>
    <cellStyle name="Komma 2 2 4 2 4 2" xfId="19654"/>
    <cellStyle name="Komma 2 2 4 2 4 3" xfId="44015"/>
    <cellStyle name="Komma 2 2 4 2 4 4" xfId="48970"/>
    <cellStyle name="Komma 2 2 4 2 4 5" xfId="51986"/>
    <cellStyle name="Komma 2 2 4 2 5" xfId="9184"/>
    <cellStyle name="Komma 2 2 4 2 5 2" xfId="43089"/>
    <cellStyle name="Komma 2 2 4 2 5 3" xfId="47539"/>
    <cellStyle name="Komma 2 2 4 2 5 4" xfId="50555"/>
    <cellStyle name="Komma 2 2 4 2 6" xfId="42911"/>
    <cellStyle name="Komma 2 2 4 2 7" xfId="46433"/>
    <cellStyle name="Komma 2 2 4 2 8" xfId="49449"/>
    <cellStyle name="Komma 2 2 4 3" xfId="10938"/>
    <cellStyle name="Komma 2 2 4 3 2" xfId="18488"/>
    <cellStyle name="Komma 2 2 4 3 3" xfId="44786"/>
    <cellStyle name="Komma 2 2 4 3 4" xfId="47804"/>
    <cellStyle name="Komma 2 2 4 3 5" xfId="50820"/>
    <cellStyle name="Komma 2 2 4 4" xfId="11423"/>
    <cellStyle name="Komma 2 2 4 4 2" xfId="18965"/>
    <cellStyle name="Komma 2 2 4 4 3" xfId="42768"/>
    <cellStyle name="Komma 2 2 4 4 4" xfId="48281"/>
    <cellStyle name="Komma 2 2 4 4 5" xfId="51297"/>
    <cellStyle name="Komma 2 2 4 5" xfId="11910"/>
    <cellStyle name="Komma 2 2 4 5 2" xfId="19442"/>
    <cellStyle name="Komma 2 2 4 5 3" xfId="42842"/>
    <cellStyle name="Komma 2 2 4 5 4" xfId="48758"/>
    <cellStyle name="Komma 2 2 4 5 5" xfId="51774"/>
    <cellStyle name="Komma 2 2 4 6" xfId="8875"/>
    <cellStyle name="Komma 2 2 4 6 2" xfId="20976"/>
    <cellStyle name="Komma 2 2 4 6 3" xfId="47327"/>
    <cellStyle name="Komma 2 2 4 6 4" xfId="50343"/>
    <cellStyle name="Komma 2 2 4 7" xfId="43562"/>
    <cellStyle name="Komma 2 2 4 8" xfId="46221"/>
    <cellStyle name="Komma 2 2 4 9" xfId="49237"/>
    <cellStyle name="Komma 2 2 5" xfId="6311"/>
    <cellStyle name="Komma 2 2 5 2" xfId="6631"/>
    <cellStyle name="Komma 2 2 5 2 2" xfId="11203"/>
    <cellStyle name="Komma 2 2 5 2 2 2" xfId="18753"/>
    <cellStyle name="Komma 2 2 5 2 2 3" xfId="43528"/>
    <cellStyle name="Komma 2 2 5 2 2 4" xfId="48069"/>
    <cellStyle name="Komma 2 2 5 2 2 5" xfId="51085"/>
    <cellStyle name="Komma 2 2 5 2 3" xfId="11688"/>
    <cellStyle name="Komma 2 2 5 2 3 2" xfId="19230"/>
    <cellStyle name="Komma 2 2 5 2 3 3" xfId="43477"/>
    <cellStyle name="Komma 2 2 5 2 3 4" xfId="48546"/>
    <cellStyle name="Komma 2 2 5 2 3 5" xfId="51562"/>
    <cellStyle name="Komma 2 2 5 2 4" xfId="12175"/>
    <cellStyle name="Komma 2 2 5 2 4 2" xfId="19707"/>
    <cellStyle name="Komma 2 2 5 2 4 3" xfId="44370"/>
    <cellStyle name="Komma 2 2 5 2 4 4" xfId="49023"/>
    <cellStyle name="Komma 2 2 5 2 4 5" xfId="52039"/>
    <cellStyle name="Komma 2 2 5 2 5" xfId="9264"/>
    <cellStyle name="Komma 2 2 5 2 5 2" xfId="21603"/>
    <cellStyle name="Komma 2 2 5 2 5 3" xfId="47592"/>
    <cellStyle name="Komma 2 2 5 2 5 4" xfId="50608"/>
    <cellStyle name="Komma 2 2 5 2 6" xfId="44448"/>
    <cellStyle name="Komma 2 2 5 2 7" xfId="46486"/>
    <cellStyle name="Komma 2 2 5 2 8" xfId="49502"/>
    <cellStyle name="Komma 2 2 5 3" xfId="10991"/>
    <cellStyle name="Komma 2 2 5 3 2" xfId="18541"/>
    <cellStyle name="Komma 2 2 5 3 3" xfId="43133"/>
    <cellStyle name="Komma 2 2 5 3 4" xfId="47857"/>
    <cellStyle name="Komma 2 2 5 3 5" xfId="50873"/>
    <cellStyle name="Komma 2 2 5 4" xfId="11476"/>
    <cellStyle name="Komma 2 2 5 4 2" xfId="19018"/>
    <cellStyle name="Komma 2 2 5 4 3" xfId="44302"/>
    <cellStyle name="Komma 2 2 5 4 4" xfId="48334"/>
    <cellStyle name="Komma 2 2 5 4 5" xfId="51350"/>
    <cellStyle name="Komma 2 2 5 5" xfId="11963"/>
    <cellStyle name="Komma 2 2 5 5 2" xfId="19495"/>
    <cellStyle name="Komma 2 2 5 5 3" xfId="20443"/>
    <cellStyle name="Komma 2 2 5 5 4" xfId="48811"/>
    <cellStyle name="Komma 2 2 5 5 5" xfId="51827"/>
    <cellStyle name="Komma 2 2 5 6" xfId="8951"/>
    <cellStyle name="Komma 2 2 5 6 2" xfId="30454"/>
    <cellStyle name="Komma 2 2 5 6 3" xfId="47380"/>
    <cellStyle name="Komma 2 2 5 6 4" xfId="50396"/>
    <cellStyle name="Komma 2 2 5 7" xfId="43566"/>
    <cellStyle name="Komma 2 2 5 8" xfId="46274"/>
    <cellStyle name="Komma 2 2 5 9" xfId="49290"/>
    <cellStyle name="Komma 2 2 6" xfId="6391"/>
    <cellStyle name="Komma 2 2 6 2" xfId="11044"/>
    <cellStyle name="Komma 2 2 6 2 2" xfId="18594"/>
    <cellStyle name="Komma 2 2 6 2 3" xfId="42712"/>
    <cellStyle name="Komma 2 2 6 2 4" xfId="47910"/>
    <cellStyle name="Komma 2 2 6 2 5" xfId="50926"/>
    <cellStyle name="Komma 2 2 6 3" xfId="11529"/>
    <cellStyle name="Komma 2 2 6 3 2" xfId="19071"/>
    <cellStyle name="Komma 2 2 6 3 3" xfId="44222"/>
    <cellStyle name="Komma 2 2 6 3 4" xfId="48387"/>
    <cellStyle name="Komma 2 2 6 3 5" xfId="51403"/>
    <cellStyle name="Komma 2 2 6 4" xfId="12016"/>
    <cellStyle name="Komma 2 2 6 4 2" xfId="19548"/>
    <cellStyle name="Komma 2 2 6 4 3" xfId="42860"/>
    <cellStyle name="Komma 2 2 6 4 4" xfId="48864"/>
    <cellStyle name="Komma 2 2 6 4 5" xfId="51880"/>
    <cellStyle name="Komma 2 2 6 5" xfId="9030"/>
    <cellStyle name="Komma 2 2 6 5 2" xfId="43071"/>
    <cellStyle name="Komma 2 2 6 5 3" xfId="47433"/>
    <cellStyle name="Komma 2 2 6 5 4" xfId="50449"/>
    <cellStyle name="Komma 2 2 6 6" xfId="42365"/>
    <cellStyle name="Komma 2 2 6 7" xfId="46327"/>
    <cellStyle name="Komma 2 2 6 8" xfId="49343"/>
    <cellStyle name="Komma 2 2 7" xfId="6711"/>
    <cellStyle name="Komma 2 2 7 2" xfId="11256"/>
    <cellStyle name="Komma 2 2 7 2 2" xfId="18806"/>
    <cellStyle name="Komma 2 2 7 2 3" xfId="42744"/>
    <cellStyle name="Komma 2 2 7 2 4" xfId="48122"/>
    <cellStyle name="Komma 2 2 7 2 5" xfId="51138"/>
    <cellStyle name="Komma 2 2 7 3" xfId="11741"/>
    <cellStyle name="Komma 2 2 7 3 2" xfId="19283"/>
    <cellStyle name="Komma 2 2 7 3 3" xfId="42818"/>
    <cellStyle name="Komma 2 2 7 3 4" xfId="48599"/>
    <cellStyle name="Komma 2 2 7 3 5" xfId="51615"/>
    <cellStyle name="Komma 2 2 7 4" xfId="12229"/>
    <cellStyle name="Komma 2 2 7 4 2" xfId="19760"/>
    <cellStyle name="Komma 2 2 7 4 3" xfId="28783"/>
    <cellStyle name="Komma 2 2 7 4 4" xfId="49076"/>
    <cellStyle name="Komma 2 2 7 4 5" xfId="52092"/>
    <cellStyle name="Komma 2 2 7 5" xfId="9344"/>
    <cellStyle name="Komma 2 2 7 5 2" xfId="42670"/>
    <cellStyle name="Komma 2 2 7 5 3" xfId="47645"/>
    <cellStyle name="Komma 2 2 7 5 4" xfId="50661"/>
    <cellStyle name="Komma 2 2 7 6" xfId="43646"/>
    <cellStyle name="Komma 2 2 7 7" xfId="46539"/>
    <cellStyle name="Komma 2 2 7 8" xfId="49555"/>
    <cellStyle name="Komma 2 2 8" xfId="10832"/>
    <cellStyle name="Komma 2 2 8 2" xfId="18382"/>
    <cellStyle name="Komma 2 2 8 3" xfId="30353"/>
    <cellStyle name="Komma 2 2 8 4" xfId="47698"/>
    <cellStyle name="Komma 2 2 8 5" xfId="50714"/>
    <cellStyle name="Komma 2 2 9" xfId="11316"/>
    <cellStyle name="Komma 2 2 9 2" xfId="18859"/>
    <cellStyle name="Komma 2 2 9 3" xfId="20461"/>
    <cellStyle name="Komma 2 2 9 4" xfId="48175"/>
    <cellStyle name="Komma 2 2 9 5" xfId="51191"/>
    <cellStyle name="Komma 2 3" xfId="5081"/>
    <cellStyle name="Komma 2 3 10" xfId="7536"/>
    <cellStyle name="Komma 2 3 10 2" xfId="44470"/>
    <cellStyle name="Komma 2 3 10 3" xfId="46999"/>
    <cellStyle name="Komma 2 3 10 4" xfId="50015"/>
    <cellStyle name="Komma 2 3 11" xfId="20127"/>
    <cellStyle name="Komma 2 3 12" xfId="42298"/>
    <cellStyle name="Komma 2 3 13" xfId="46117"/>
    <cellStyle name="Komma 2 3 14" xfId="49132"/>
    <cellStyle name="Komma 2 3 2" xfId="6153"/>
    <cellStyle name="Komma 2 3 2 10" xfId="45895"/>
    <cellStyle name="Komma 2 3 2 11" xfId="46170"/>
    <cellStyle name="Komma 2 3 2 12" xfId="49186"/>
    <cellStyle name="Komma 2 3 2 2" xfId="6473"/>
    <cellStyle name="Komma 2 3 2 2 2" xfId="11099"/>
    <cellStyle name="Komma 2 3 2 2 2 2" xfId="18649"/>
    <cellStyle name="Komma 2 3 2 2 2 3" xfId="42719"/>
    <cellStyle name="Komma 2 3 2 2 2 4" xfId="47965"/>
    <cellStyle name="Komma 2 3 2 2 2 5" xfId="50981"/>
    <cellStyle name="Komma 2 3 2 2 3" xfId="11584"/>
    <cellStyle name="Komma 2 3 2 2 3 2" xfId="19126"/>
    <cellStyle name="Komma 2 3 2 2 3 3" xfId="44504"/>
    <cellStyle name="Komma 2 3 2 2 3 4" xfId="48442"/>
    <cellStyle name="Komma 2 3 2 2 3 5" xfId="51458"/>
    <cellStyle name="Komma 2 3 2 2 4" xfId="12071"/>
    <cellStyle name="Komma 2 3 2 2 4 2" xfId="19603"/>
    <cellStyle name="Komma 2 3 2 2 4 3" xfId="20440"/>
    <cellStyle name="Komma 2 3 2 2 4 4" xfId="48919"/>
    <cellStyle name="Komma 2 3 2 2 4 5" xfId="51935"/>
    <cellStyle name="Komma 2 3 2 2 5" xfId="9107"/>
    <cellStyle name="Komma 2 3 2 2 5 2" xfId="42640"/>
    <cellStyle name="Komma 2 3 2 2 5 3" xfId="47488"/>
    <cellStyle name="Komma 2 3 2 2 5 4" xfId="50504"/>
    <cellStyle name="Komma 2 3 2 2 6" xfId="42381"/>
    <cellStyle name="Komma 2 3 2 2 7" xfId="46382"/>
    <cellStyle name="Komma 2 3 2 2 8" xfId="49398"/>
    <cellStyle name="Komma 2 3 2 3" xfId="10887"/>
    <cellStyle name="Komma 2 3 2 3 2" xfId="18437"/>
    <cellStyle name="Komma 2 3 2 3 3" xfId="29946"/>
    <cellStyle name="Komma 2 3 2 3 4" xfId="47753"/>
    <cellStyle name="Komma 2 3 2 3 5" xfId="50769"/>
    <cellStyle name="Komma 2 3 2 4" xfId="11371"/>
    <cellStyle name="Komma 2 3 2 4 2" xfId="18914"/>
    <cellStyle name="Komma 2 3 2 4 3" xfId="43322"/>
    <cellStyle name="Komma 2 3 2 4 4" xfId="48230"/>
    <cellStyle name="Komma 2 3 2 4 5" xfId="51246"/>
    <cellStyle name="Komma 2 3 2 5" xfId="11858"/>
    <cellStyle name="Komma 2 3 2 5 2" xfId="19391"/>
    <cellStyle name="Komma 2 3 2 5 3" xfId="43928"/>
    <cellStyle name="Komma 2 3 2 5 4" xfId="48707"/>
    <cellStyle name="Komma 2 3 2 5 5" xfId="51723"/>
    <cellStyle name="Komma 2 3 2 6" xfId="8806"/>
    <cellStyle name="Komma 2 3 2 6 2" xfId="43750"/>
    <cellStyle name="Komma 2 3 2 6 3" xfId="47276"/>
    <cellStyle name="Komma 2 3 2 6 4" xfId="50292"/>
    <cellStyle name="Komma 2 3 2 7" xfId="20128"/>
    <cellStyle name="Komma 2 3 2 8" xfId="42319"/>
    <cellStyle name="Komma 2 3 2 9" xfId="44987"/>
    <cellStyle name="Komma 2 3 3" xfId="6233"/>
    <cellStyle name="Komma 2 3 3 10" xfId="49239"/>
    <cellStyle name="Komma 2 3 3 2" xfId="6553"/>
    <cellStyle name="Komma 2 3 3 2 2" xfId="11152"/>
    <cellStyle name="Komma 2 3 3 2 2 2" xfId="18702"/>
    <cellStyle name="Komma 2 3 3 2 2 3" xfId="33265"/>
    <cellStyle name="Komma 2 3 3 2 2 4" xfId="48018"/>
    <cellStyle name="Komma 2 3 3 2 2 5" xfId="51034"/>
    <cellStyle name="Komma 2 3 3 2 3" xfId="11637"/>
    <cellStyle name="Komma 2 3 3 2 3 2" xfId="19179"/>
    <cellStyle name="Komma 2 3 3 2 3 3" xfId="21186"/>
    <cellStyle name="Komma 2 3 3 2 3 4" xfId="48495"/>
    <cellStyle name="Komma 2 3 3 2 3 5" xfId="51511"/>
    <cellStyle name="Komma 2 3 3 2 4" xfId="12124"/>
    <cellStyle name="Komma 2 3 3 2 4 2" xfId="19656"/>
    <cellStyle name="Komma 2 3 3 2 4 3" xfId="43255"/>
    <cellStyle name="Komma 2 3 3 2 4 4" xfId="48972"/>
    <cellStyle name="Komma 2 3 3 2 4 5" xfId="51988"/>
    <cellStyle name="Komma 2 3 3 2 5" xfId="9186"/>
    <cellStyle name="Komma 2 3 3 2 5 2" xfId="44207"/>
    <cellStyle name="Komma 2 3 3 2 5 3" xfId="47541"/>
    <cellStyle name="Komma 2 3 3 2 5 4" xfId="50557"/>
    <cellStyle name="Komma 2 3 3 2 6" xfId="34360"/>
    <cellStyle name="Komma 2 3 3 2 7" xfId="44423"/>
    <cellStyle name="Komma 2 3 3 2 8" xfId="46435"/>
    <cellStyle name="Komma 2 3 3 2 9" xfId="49451"/>
    <cellStyle name="Komma 2 3 3 3" xfId="10940"/>
    <cellStyle name="Komma 2 3 3 3 2" xfId="18490"/>
    <cellStyle name="Komma 2 3 3 3 3" xfId="39662"/>
    <cellStyle name="Komma 2 3 3 3 4" xfId="20811"/>
    <cellStyle name="Komma 2 3 3 3 5" xfId="47806"/>
    <cellStyle name="Komma 2 3 3 3 6" xfId="50822"/>
    <cellStyle name="Komma 2 3 3 4" xfId="11425"/>
    <cellStyle name="Komma 2 3 3 4 2" xfId="18967"/>
    <cellStyle name="Komma 2 3 3 4 3" xfId="42770"/>
    <cellStyle name="Komma 2 3 3 4 4" xfId="48283"/>
    <cellStyle name="Komma 2 3 3 4 5" xfId="51299"/>
    <cellStyle name="Komma 2 3 3 5" xfId="11912"/>
    <cellStyle name="Komma 2 3 3 5 2" xfId="19444"/>
    <cellStyle name="Komma 2 3 3 5 3" xfId="32545"/>
    <cellStyle name="Komma 2 3 3 5 4" xfId="48760"/>
    <cellStyle name="Komma 2 3 3 5 5" xfId="51776"/>
    <cellStyle name="Komma 2 3 3 6" xfId="8877"/>
    <cellStyle name="Komma 2 3 3 6 2" xfId="21611"/>
    <cellStyle name="Komma 2 3 3 6 3" xfId="47329"/>
    <cellStyle name="Komma 2 3 3 6 4" xfId="50345"/>
    <cellStyle name="Komma 2 3 3 7" xfId="29007"/>
    <cellStyle name="Komma 2 3 3 8" xfId="44660"/>
    <cellStyle name="Komma 2 3 3 9" xfId="46223"/>
    <cellStyle name="Komma 2 3 4" xfId="6313"/>
    <cellStyle name="Komma 2 3 4 10" xfId="49292"/>
    <cellStyle name="Komma 2 3 4 2" xfId="6633"/>
    <cellStyle name="Komma 2 3 4 2 2" xfId="11205"/>
    <cellStyle name="Komma 2 3 4 2 2 2" xfId="18755"/>
    <cellStyle name="Komma 2 3 4 2 2 3" xfId="44640"/>
    <cellStyle name="Komma 2 3 4 2 2 4" xfId="48071"/>
    <cellStyle name="Komma 2 3 4 2 2 5" xfId="51087"/>
    <cellStyle name="Komma 2 3 4 2 3" xfId="11690"/>
    <cellStyle name="Komma 2 3 4 2 3 2" xfId="19232"/>
    <cellStyle name="Komma 2 3 4 2 3 3" xfId="42809"/>
    <cellStyle name="Komma 2 3 4 2 3 4" xfId="48548"/>
    <cellStyle name="Komma 2 3 4 2 3 5" xfId="51564"/>
    <cellStyle name="Komma 2 3 4 2 4" xfId="12177"/>
    <cellStyle name="Komma 2 3 4 2 4 2" xfId="19709"/>
    <cellStyle name="Komma 2 3 4 2 4 3" xfId="30751"/>
    <cellStyle name="Komma 2 3 4 2 4 4" xfId="49025"/>
    <cellStyle name="Komma 2 3 4 2 4 5" xfId="52041"/>
    <cellStyle name="Komma 2 3 4 2 5" xfId="9266"/>
    <cellStyle name="Komma 2 3 4 2 5 2" xfId="42958"/>
    <cellStyle name="Komma 2 3 4 2 5 3" xfId="47594"/>
    <cellStyle name="Komma 2 3 4 2 5 4" xfId="50610"/>
    <cellStyle name="Komma 2 3 4 2 6" xfId="20540"/>
    <cellStyle name="Komma 2 3 4 2 7" xfId="46488"/>
    <cellStyle name="Komma 2 3 4 2 8" xfId="49504"/>
    <cellStyle name="Komma 2 3 4 3" xfId="10993"/>
    <cellStyle name="Komma 2 3 4 3 2" xfId="18543"/>
    <cellStyle name="Komma 2 3 4 3 3" xfId="44787"/>
    <cellStyle name="Komma 2 3 4 3 4" xfId="47859"/>
    <cellStyle name="Komma 2 3 4 3 5" xfId="50875"/>
    <cellStyle name="Komma 2 3 4 4" xfId="11478"/>
    <cellStyle name="Komma 2 3 4 4 2" xfId="19020"/>
    <cellStyle name="Komma 2 3 4 4 3" xfId="43174"/>
    <cellStyle name="Komma 2 3 4 4 4" xfId="48336"/>
    <cellStyle name="Komma 2 3 4 4 5" xfId="51352"/>
    <cellStyle name="Komma 2 3 4 5" xfId="11965"/>
    <cellStyle name="Komma 2 3 4 5 2" xfId="19497"/>
    <cellStyle name="Komma 2 3 4 5 3" xfId="43421"/>
    <cellStyle name="Komma 2 3 4 5 4" xfId="48813"/>
    <cellStyle name="Komma 2 3 4 5 5" xfId="51829"/>
    <cellStyle name="Komma 2 3 4 6" xfId="8953"/>
    <cellStyle name="Komma 2 3 4 6 2" xfId="43065"/>
    <cellStyle name="Komma 2 3 4 6 3" xfId="47382"/>
    <cellStyle name="Komma 2 3 4 6 4" xfId="50398"/>
    <cellStyle name="Komma 2 3 4 7" xfId="31895"/>
    <cellStyle name="Komma 2 3 4 8" xfId="44082"/>
    <cellStyle name="Komma 2 3 4 9" xfId="46276"/>
    <cellStyle name="Komma 2 3 5" xfId="6393"/>
    <cellStyle name="Komma 2 3 5 2" xfId="11046"/>
    <cellStyle name="Komma 2 3 5 2 2" xfId="18596"/>
    <cellStyle name="Komma 2 3 5 2 3" xfId="21233"/>
    <cellStyle name="Komma 2 3 5 2 4" xfId="47912"/>
    <cellStyle name="Komma 2 3 5 2 5" xfId="50928"/>
    <cellStyle name="Komma 2 3 5 3" xfId="11531"/>
    <cellStyle name="Komma 2 3 5 3 2" xfId="19073"/>
    <cellStyle name="Komma 2 3 5 3 3" xfId="43958"/>
    <cellStyle name="Komma 2 3 5 3 4" xfId="48389"/>
    <cellStyle name="Komma 2 3 5 3 5" xfId="51405"/>
    <cellStyle name="Komma 2 3 5 4" xfId="12018"/>
    <cellStyle name="Komma 2 3 5 4 2" xfId="19550"/>
    <cellStyle name="Komma 2 3 5 4 3" xfId="21175"/>
    <cellStyle name="Komma 2 3 5 4 4" xfId="48866"/>
    <cellStyle name="Komma 2 3 5 4 5" xfId="51882"/>
    <cellStyle name="Komma 2 3 5 5" xfId="9032"/>
    <cellStyle name="Komma 2 3 5 5 2" xfId="43606"/>
    <cellStyle name="Komma 2 3 5 5 3" xfId="47435"/>
    <cellStyle name="Komma 2 3 5 5 4" xfId="50451"/>
    <cellStyle name="Komma 2 3 5 6" xfId="37011"/>
    <cellStyle name="Komma 2 3 5 7" xfId="43865"/>
    <cellStyle name="Komma 2 3 5 8" xfId="46329"/>
    <cellStyle name="Komma 2 3 5 9" xfId="49345"/>
    <cellStyle name="Komma 2 3 6" xfId="6713"/>
    <cellStyle name="Komma 2 3 6 2" xfId="11258"/>
    <cellStyle name="Komma 2 3 6 2 2" xfId="18808"/>
    <cellStyle name="Komma 2 3 6 2 3" xfId="43529"/>
    <cellStyle name="Komma 2 3 6 2 4" xfId="48124"/>
    <cellStyle name="Komma 2 3 6 2 5" xfId="51140"/>
    <cellStyle name="Komma 2 3 6 3" xfId="11743"/>
    <cellStyle name="Komma 2 3 6 3 2" xfId="19285"/>
    <cellStyle name="Komma 2 3 6 3 3" xfId="42820"/>
    <cellStyle name="Komma 2 3 6 3 4" xfId="48601"/>
    <cellStyle name="Komma 2 3 6 3 5" xfId="51617"/>
    <cellStyle name="Komma 2 3 6 4" xfId="12231"/>
    <cellStyle name="Komma 2 3 6 4 2" xfId="19762"/>
    <cellStyle name="Komma 2 3 6 4 3" xfId="43999"/>
    <cellStyle name="Komma 2 3 6 4 4" xfId="49078"/>
    <cellStyle name="Komma 2 3 6 4 5" xfId="52094"/>
    <cellStyle name="Komma 2 3 6 5" xfId="9346"/>
    <cellStyle name="Komma 2 3 6 5 2" xfId="44396"/>
    <cellStyle name="Komma 2 3 6 5 3" xfId="47647"/>
    <cellStyle name="Komma 2 3 6 5 4" xfId="50663"/>
    <cellStyle name="Komma 2 3 6 6" xfId="43353"/>
    <cellStyle name="Komma 2 3 6 7" xfId="46541"/>
    <cellStyle name="Komma 2 3 6 8" xfId="49557"/>
    <cellStyle name="Komma 2 3 7" xfId="10834"/>
    <cellStyle name="Komma 2 3 7 2" xfId="18384"/>
    <cellStyle name="Komma 2 3 7 3" xfId="28817"/>
    <cellStyle name="Komma 2 3 7 4" xfId="47700"/>
    <cellStyle name="Komma 2 3 7 5" xfId="50716"/>
    <cellStyle name="Komma 2 3 8" xfId="11318"/>
    <cellStyle name="Komma 2 3 8 2" xfId="18861"/>
    <cellStyle name="Komma 2 3 8 3" xfId="42752"/>
    <cellStyle name="Komma 2 3 8 4" xfId="48177"/>
    <cellStyle name="Komma 2 3 8 5" xfId="51193"/>
    <cellStyle name="Komma 2 3 9" xfId="11805"/>
    <cellStyle name="Komma 2 3 9 2" xfId="19338"/>
    <cellStyle name="Komma 2 3 9 3" xfId="44258"/>
    <cellStyle name="Komma 2 3 9 4" xfId="48654"/>
    <cellStyle name="Komma 2 3 9 5" xfId="51670"/>
    <cellStyle name="Komma 2 4" xfId="5974"/>
    <cellStyle name="Komma 2 4 10" xfId="46130"/>
    <cellStyle name="Komma 2 4 11" xfId="49146"/>
    <cellStyle name="Komma 2 4 12" xfId="14608"/>
    <cellStyle name="Komma 2 4 2" xfId="6416"/>
    <cellStyle name="Komma 2 4 2 10" xfId="49358"/>
    <cellStyle name="Komma 2 4 2 2" xfId="11059"/>
    <cellStyle name="Komma 2 4 2 2 2" xfId="18609"/>
    <cellStyle name="Komma 2 4 2 2 3" xfId="43525"/>
    <cellStyle name="Komma 2 4 2 2 4" xfId="47925"/>
    <cellStyle name="Komma 2 4 2 2 5" xfId="50941"/>
    <cellStyle name="Komma 2 4 2 3" xfId="11544"/>
    <cellStyle name="Komma 2 4 2 3 2" xfId="19086"/>
    <cellStyle name="Komma 2 4 2 3 3" xfId="44278"/>
    <cellStyle name="Komma 2 4 2 3 4" xfId="48402"/>
    <cellStyle name="Komma 2 4 2 3 5" xfId="51418"/>
    <cellStyle name="Komma 2 4 2 4" xfId="12031"/>
    <cellStyle name="Komma 2 4 2 4 2" xfId="19563"/>
    <cellStyle name="Komma 2 4 2 4 3" xfId="43837"/>
    <cellStyle name="Komma 2 4 2 4 4" xfId="48879"/>
    <cellStyle name="Komma 2 4 2 4 5" xfId="51895"/>
    <cellStyle name="Komma 2 4 2 5" xfId="9054"/>
    <cellStyle name="Komma 2 4 2 5 2" xfId="44845"/>
    <cellStyle name="Komma 2 4 2 5 3" xfId="47448"/>
    <cellStyle name="Komma 2 4 2 5 4" xfId="50464"/>
    <cellStyle name="Komma 2 4 2 6" xfId="20130"/>
    <cellStyle name="Komma 2 4 2 7" xfId="44989"/>
    <cellStyle name="Komma 2 4 2 8" xfId="45897"/>
    <cellStyle name="Komma 2 4 2 9" xfId="46342"/>
    <cellStyle name="Komma 2 4 3" xfId="8757"/>
    <cellStyle name="Komma 2 4 3 2" xfId="18217"/>
    <cellStyle name="Komma 2 4 3 3" xfId="20131"/>
    <cellStyle name="Komma 2 4 3 4" xfId="44990"/>
    <cellStyle name="Komma 2 4 3 5" xfId="45898"/>
    <cellStyle name="Komma 2 4 3 6" xfId="47236"/>
    <cellStyle name="Komma 2 4 3 7" xfId="50252"/>
    <cellStyle name="Komma 2 4 4" xfId="10847"/>
    <cellStyle name="Komma 2 4 4 2" xfId="18397"/>
    <cellStyle name="Komma 2 4 4 3" xfId="43117"/>
    <cellStyle name="Komma 2 4 4 4" xfId="47713"/>
    <cellStyle name="Komma 2 4 4 5" xfId="50729"/>
    <cellStyle name="Komma 2 4 5" xfId="11331"/>
    <cellStyle name="Komma 2 4 5 2" xfId="18874"/>
    <cellStyle name="Komma 2 4 5 3" xfId="42754"/>
    <cellStyle name="Komma 2 4 5 4" xfId="48190"/>
    <cellStyle name="Komma 2 4 5 5" xfId="51206"/>
    <cellStyle name="Komma 2 4 6" xfId="11818"/>
    <cellStyle name="Komma 2 4 6 2" xfId="19351"/>
    <cellStyle name="Komma 2 4 6 3" xfId="43536"/>
    <cellStyle name="Komma 2 4 6 4" xfId="48667"/>
    <cellStyle name="Komma 2 4 6 5" xfId="51683"/>
    <cellStyle name="Komma 2 4 7" xfId="8015"/>
    <cellStyle name="Komma 2 4 7 2" xfId="43746"/>
    <cellStyle name="Komma 2 4 7 3" xfId="20129"/>
    <cellStyle name="Komma 2 4 8" xfId="44988"/>
    <cellStyle name="Komma 2 4 9" xfId="45896"/>
    <cellStyle name="Komma 2 5" xfId="6176"/>
    <cellStyle name="Komma 2 5 10" xfId="45899"/>
    <cellStyle name="Komma 2 5 11" xfId="46183"/>
    <cellStyle name="Komma 2 5 12" xfId="49199"/>
    <cellStyle name="Komma 2 5 13" xfId="14350"/>
    <cellStyle name="Komma 2 5 2" xfId="6496"/>
    <cellStyle name="Komma 2 5 2 2" xfId="11112"/>
    <cellStyle name="Komma 2 5 2 2 2" xfId="18662"/>
    <cellStyle name="Komma 2 5 2 2 3" xfId="30322"/>
    <cellStyle name="Komma 2 5 2 2 4" xfId="47978"/>
    <cellStyle name="Komma 2 5 2 2 5" xfId="50994"/>
    <cellStyle name="Komma 2 5 2 3" xfId="11597"/>
    <cellStyle name="Komma 2 5 2 3 2" xfId="19139"/>
    <cellStyle name="Komma 2 5 2 3 3" xfId="44068"/>
    <cellStyle name="Komma 2 5 2 3 4" xfId="48455"/>
    <cellStyle name="Komma 2 5 2 3 5" xfId="51471"/>
    <cellStyle name="Komma 2 5 2 4" xfId="12084"/>
    <cellStyle name="Komma 2 5 2 4 2" xfId="19616"/>
    <cellStyle name="Komma 2 5 2 4 3" xfId="42869"/>
    <cellStyle name="Komma 2 5 2 4 4" xfId="48932"/>
    <cellStyle name="Komma 2 5 2 4 5" xfId="51948"/>
    <cellStyle name="Komma 2 5 2 5" xfId="9129"/>
    <cellStyle name="Komma 2 5 2 5 2" xfId="43812"/>
    <cellStyle name="Komma 2 5 2 5 3" xfId="47501"/>
    <cellStyle name="Komma 2 5 2 5 4" xfId="50517"/>
    <cellStyle name="Komma 2 5 2 6" xfId="28559"/>
    <cellStyle name="Komma 2 5 2 7" xfId="42388"/>
    <cellStyle name="Komma 2 5 2 8" xfId="46395"/>
    <cellStyle name="Komma 2 5 2 9" xfId="49411"/>
    <cellStyle name="Komma 2 5 3" xfId="8826"/>
    <cellStyle name="Komma 2 5 3 2" xfId="18234"/>
    <cellStyle name="Komma 2 5 3 3" xfId="28560"/>
    <cellStyle name="Komma 2 5 3 4" xfId="28577"/>
    <cellStyle name="Komma 2 5 3 5" xfId="47289"/>
    <cellStyle name="Komma 2 5 3 6" xfId="50305"/>
    <cellStyle name="Komma 2 5 4" xfId="10900"/>
    <cellStyle name="Komma 2 5 4 2" xfId="18450"/>
    <cellStyle name="Komma 2 5 4 3" xfId="44491"/>
    <cellStyle name="Komma 2 5 4 4" xfId="47766"/>
    <cellStyle name="Komma 2 5 4 5" xfId="50782"/>
    <cellStyle name="Komma 2 5 5" xfId="11385"/>
    <cellStyle name="Komma 2 5 5 2" xfId="18927"/>
    <cellStyle name="Komma 2 5 5 3" xfId="42760"/>
    <cellStyle name="Komma 2 5 5 4" xfId="48243"/>
    <cellStyle name="Komma 2 5 5 5" xfId="51259"/>
    <cellStyle name="Komma 2 5 6" xfId="11872"/>
    <cellStyle name="Komma 2 5 6 2" xfId="19404"/>
    <cellStyle name="Komma 2 5 6 3" xfId="20445"/>
    <cellStyle name="Komma 2 5 6 4" xfId="48720"/>
    <cellStyle name="Komma 2 5 6 5" xfId="51736"/>
    <cellStyle name="Komma 2 5 7" xfId="7445"/>
    <cellStyle name="Komma 2 5 7 2" xfId="42558"/>
    <cellStyle name="Komma 2 5 7 3" xfId="20132"/>
    <cellStyle name="Komma 2 5 8" xfId="42320"/>
    <cellStyle name="Komma 2 5 9" xfId="44991"/>
    <cellStyle name="Komma 2 6" xfId="6256"/>
    <cellStyle name="Komma 2 6 10" xfId="46236"/>
    <cellStyle name="Komma 2 6 11" xfId="49252"/>
    <cellStyle name="Komma 2 6 2" xfId="6576"/>
    <cellStyle name="Komma 2 6 2 2" xfId="11165"/>
    <cellStyle name="Komma 2 6 2 2 2" xfId="18715"/>
    <cellStyle name="Komma 2 6 2 2 3" xfId="44695"/>
    <cellStyle name="Komma 2 6 2 2 4" xfId="48031"/>
    <cellStyle name="Komma 2 6 2 2 5" xfId="51047"/>
    <cellStyle name="Komma 2 6 2 3" xfId="11650"/>
    <cellStyle name="Komma 2 6 2 3 2" xfId="19192"/>
    <cellStyle name="Komma 2 6 2 3 3" xfId="43194"/>
    <cellStyle name="Komma 2 6 2 3 4" xfId="48508"/>
    <cellStyle name="Komma 2 6 2 3 5" xfId="51524"/>
    <cellStyle name="Komma 2 6 2 4" xfId="12137"/>
    <cellStyle name="Komma 2 6 2 4 2" xfId="19669"/>
    <cellStyle name="Komma 2 6 2 4 3" xfId="20925"/>
    <cellStyle name="Komma 2 6 2 4 4" xfId="48985"/>
    <cellStyle name="Komma 2 6 2 4 5" xfId="52001"/>
    <cellStyle name="Komma 2 6 2 5" xfId="9209"/>
    <cellStyle name="Komma 2 6 2 5 2" xfId="43094"/>
    <cellStyle name="Komma 2 6 2 5 3" xfId="47554"/>
    <cellStyle name="Komma 2 6 2 5 4" xfId="50570"/>
    <cellStyle name="Komma 2 6 2 6" xfId="43547"/>
    <cellStyle name="Komma 2 6 2 7" xfId="46448"/>
    <cellStyle name="Komma 2 6 2 8" xfId="49464"/>
    <cellStyle name="Komma 2 6 3" xfId="10953"/>
    <cellStyle name="Komma 2 6 3 2" xfId="18503"/>
    <cellStyle name="Komma 2 6 3 3" xfId="42963"/>
    <cellStyle name="Komma 2 6 3 4" xfId="47819"/>
    <cellStyle name="Komma 2 6 3 5" xfId="50835"/>
    <cellStyle name="Komma 2 6 4" xfId="11438"/>
    <cellStyle name="Komma 2 6 4 2" xfId="18980"/>
    <cellStyle name="Komma 2 6 4 3" xfId="43412"/>
    <cellStyle name="Komma 2 6 4 4" xfId="48296"/>
    <cellStyle name="Komma 2 6 4 5" xfId="51312"/>
    <cellStyle name="Komma 2 6 5" xfId="11925"/>
    <cellStyle name="Komma 2 6 5 2" xfId="19457"/>
    <cellStyle name="Komma 2 6 5 3" xfId="43482"/>
    <cellStyle name="Komma 2 6 5 4" xfId="48773"/>
    <cellStyle name="Komma 2 6 5 5" xfId="51789"/>
    <cellStyle name="Komma 2 6 6" xfId="8898"/>
    <cellStyle name="Komma 2 6 6 2" xfId="29686"/>
    <cellStyle name="Komma 2 6 6 3" xfId="47342"/>
    <cellStyle name="Komma 2 6 6 4" xfId="50358"/>
    <cellStyle name="Komma 2 6 7" xfId="20133"/>
    <cellStyle name="Komma 2 6 8" xfId="44992"/>
    <cellStyle name="Komma 2 6 9" xfId="45900"/>
    <cellStyle name="Komma 2 7" xfId="6336"/>
    <cellStyle name="Komma 2 7 10" xfId="49305"/>
    <cellStyle name="Komma 2 7 2" xfId="11006"/>
    <cellStyle name="Komma 2 7 2 2" xfId="18556"/>
    <cellStyle name="Komma 2 7 2 3" xfId="44493"/>
    <cellStyle name="Komma 2 7 2 4" xfId="47872"/>
    <cellStyle name="Komma 2 7 2 5" xfId="50888"/>
    <cellStyle name="Komma 2 7 3" xfId="11491"/>
    <cellStyle name="Komma 2 7 3 2" xfId="19033"/>
    <cellStyle name="Komma 2 7 3 3" xfId="44727"/>
    <cellStyle name="Komma 2 7 3 4" xfId="48349"/>
    <cellStyle name="Komma 2 7 3 5" xfId="51365"/>
    <cellStyle name="Komma 2 7 4" xfId="11978"/>
    <cellStyle name="Komma 2 7 4 2" xfId="19510"/>
    <cellStyle name="Komma 2 7 4 3" xfId="44231"/>
    <cellStyle name="Komma 2 7 4 4" xfId="48826"/>
    <cellStyle name="Komma 2 7 4 5" xfId="51842"/>
    <cellStyle name="Komma 2 7 5" xfId="8975"/>
    <cellStyle name="Komma 2 7 5 2" xfId="44045"/>
    <cellStyle name="Komma 2 7 5 3" xfId="47395"/>
    <cellStyle name="Komma 2 7 5 4" xfId="50411"/>
    <cellStyle name="Komma 2 7 6" xfId="20134"/>
    <cellStyle name="Komma 2 7 7" xfId="44993"/>
    <cellStyle name="Komma 2 7 8" xfId="45901"/>
    <cellStyle name="Komma 2 7 9" xfId="46289"/>
    <cellStyle name="Komma 2 8" xfId="6656"/>
    <cellStyle name="Komma 2 8 10" xfId="49517"/>
    <cellStyle name="Komma 2 8 2" xfId="11218"/>
    <cellStyle name="Komma 2 8 2 2" xfId="18768"/>
    <cellStyle name="Komma 2 8 2 3" xfId="29008"/>
    <cellStyle name="Komma 2 8 2 4" xfId="48084"/>
    <cellStyle name="Komma 2 8 2 5" xfId="51100"/>
    <cellStyle name="Komma 2 8 3" xfId="11703"/>
    <cellStyle name="Komma 2 8 3 2" xfId="19245"/>
    <cellStyle name="Komma 2 8 3 3" xfId="44648"/>
    <cellStyle name="Komma 2 8 3 4" xfId="48561"/>
    <cellStyle name="Komma 2 8 3 5" xfId="51577"/>
    <cellStyle name="Komma 2 8 4" xfId="12191"/>
    <cellStyle name="Komma 2 8 4 2" xfId="19722"/>
    <cellStyle name="Komma 2 8 4 3" xfId="32539"/>
    <cellStyle name="Komma 2 8 4 4" xfId="49038"/>
    <cellStyle name="Komma 2 8 4 5" xfId="52054"/>
    <cellStyle name="Komma 2 8 5" xfId="9289"/>
    <cellStyle name="Komma 2 8 5 2" xfId="42665"/>
    <cellStyle name="Komma 2 8 5 3" xfId="47607"/>
    <cellStyle name="Komma 2 8 5 4" xfId="50623"/>
    <cellStyle name="Komma 2 8 6" xfId="20135"/>
    <cellStyle name="Komma 2 8 7" xfId="44994"/>
    <cellStyle name="Komma 2 8 8" xfId="45902"/>
    <cellStyle name="Komma 2 8 9" xfId="46501"/>
    <cellStyle name="Komma 2 9" xfId="10794"/>
    <cellStyle name="Komma 2 9 2" xfId="18344"/>
    <cellStyle name="Komma 2 9 3" xfId="20136"/>
    <cellStyle name="Komma 2 9 4" xfId="47660"/>
    <cellStyle name="Komma 2 9 5" xfId="50676"/>
    <cellStyle name="Komma 3" xfId="3264"/>
    <cellStyle name="Komma 3 10" xfId="20138"/>
    <cellStyle name="Komma 3 10 2" xfId="44996"/>
    <cellStyle name="Komma 3 10 3" xfId="45904"/>
    <cellStyle name="Komma 3 11" xfId="20139"/>
    <cellStyle name="Komma 3 11 2" xfId="29009"/>
    <cellStyle name="Komma 3 11 2 2" xfId="34361"/>
    <cellStyle name="Komma 3 11 2 3" xfId="39663"/>
    <cellStyle name="Komma 3 11 3" xfId="31896"/>
    <cellStyle name="Komma 3 11 4" xfId="37012"/>
    <cellStyle name="Komma 3 12" xfId="20140"/>
    <cellStyle name="Komma 3 12 2" xfId="44997"/>
    <cellStyle name="Komma 3 12 3" xfId="45905"/>
    <cellStyle name="Komma 3 13" xfId="20141"/>
    <cellStyle name="Komma 3 13 2" xfId="29010"/>
    <cellStyle name="Komma 3 13 3" xfId="44998"/>
    <cellStyle name="Komma 3 13 4" xfId="45906"/>
    <cellStyle name="Komma 3 14" xfId="20137"/>
    <cellStyle name="Komma 3 15" xfId="44995"/>
    <cellStyle name="Komma 3 16" xfId="45903"/>
    <cellStyle name="Komma 3 17" xfId="12254"/>
    <cellStyle name="Komma 3 2" xfId="4775"/>
    <cellStyle name="Komma 3 2 10" xfId="12255"/>
    <cellStyle name="Komma 3 2 2" xfId="14363"/>
    <cellStyle name="Komma 3 2 2 2" xfId="20144"/>
    <cellStyle name="Komma 3 2 2 2 2" xfId="20145"/>
    <cellStyle name="Komma 3 2 2 2 2 2" xfId="45001"/>
    <cellStyle name="Komma 3 2 2 2 2 3" xfId="45909"/>
    <cellStyle name="Komma 3 2 2 2 3" xfId="45000"/>
    <cellStyle name="Komma 3 2 2 2 4" xfId="45908"/>
    <cellStyle name="Komma 3 2 2 3" xfId="20146"/>
    <cellStyle name="Komma 3 2 2 3 2" xfId="45002"/>
    <cellStyle name="Komma 3 2 2 3 3" xfId="45910"/>
    <cellStyle name="Komma 3 2 2 4" xfId="20143"/>
    <cellStyle name="Komma 3 2 2 5" xfId="44999"/>
    <cellStyle name="Komma 3 2 2 6" xfId="45907"/>
    <cellStyle name="Komma 3 2 3" xfId="15808"/>
    <cellStyle name="Komma 3 2 3 2" xfId="20148"/>
    <cellStyle name="Komma 3 2 3 2 2" xfId="20149"/>
    <cellStyle name="Komma 3 2 3 2 2 2" xfId="45005"/>
    <cellStyle name="Komma 3 2 3 2 2 3" xfId="45913"/>
    <cellStyle name="Komma 3 2 3 2 3" xfId="45004"/>
    <cellStyle name="Komma 3 2 3 2 4" xfId="45912"/>
    <cellStyle name="Komma 3 2 3 3" xfId="20150"/>
    <cellStyle name="Komma 3 2 3 3 2" xfId="45006"/>
    <cellStyle name="Komma 3 2 3 3 3" xfId="45914"/>
    <cellStyle name="Komma 3 2 3 4" xfId="20147"/>
    <cellStyle name="Komma 3 2 3 5" xfId="45003"/>
    <cellStyle name="Komma 3 2 3 6" xfId="45911"/>
    <cellStyle name="Komma 3 2 4" xfId="20151"/>
    <cellStyle name="Komma 3 2 4 2" xfId="20152"/>
    <cellStyle name="Komma 3 2 4 2 2" xfId="45008"/>
    <cellStyle name="Komma 3 2 4 2 3" xfId="45916"/>
    <cellStyle name="Komma 3 2 4 3" xfId="45007"/>
    <cellStyle name="Komma 3 2 4 4" xfId="45915"/>
    <cellStyle name="Komma 3 2 5" xfId="20153"/>
    <cellStyle name="Komma 3 2 5 2" xfId="45009"/>
    <cellStyle name="Komma 3 2 5 3" xfId="45917"/>
    <cellStyle name="Komma 3 2 6" xfId="20154"/>
    <cellStyle name="Komma 3 2 6 2" xfId="45010"/>
    <cellStyle name="Komma 3 2 6 3" xfId="45918"/>
    <cellStyle name="Komma 3 2 7" xfId="29011"/>
    <cellStyle name="Komma 3 2 7 2" xfId="34362"/>
    <cellStyle name="Komma 3 2 7 3" xfId="39664"/>
    <cellStyle name="Komma 3 2 8" xfId="31897"/>
    <cellStyle name="Komma 3 2 9" xfId="37013"/>
    <cellStyle name="Komma 3 3" xfId="7538"/>
    <cellStyle name="Komma 3 3 2" xfId="20156"/>
    <cellStyle name="Komma 3 3 2 2" xfId="20157"/>
    <cellStyle name="Komma 3 3 2 2 2" xfId="45013"/>
    <cellStyle name="Komma 3 3 2 2 3" xfId="45921"/>
    <cellStyle name="Komma 3 3 2 3" xfId="45012"/>
    <cellStyle name="Komma 3 3 2 4" xfId="45920"/>
    <cellStyle name="Komma 3 3 3" xfId="20158"/>
    <cellStyle name="Komma 3 3 3 2" xfId="45014"/>
    <cellStyle name="Komma 3 3 3 3" xfId="45922"/>
    <cellStyle name="Komma 3 3 4" xfId="20155"/>
    <cellStyle name="Komma 3 3 5" xfId="45011"/>
    <cellStyle name="Komma 3 3 6" xfId="45919"/>
    <cellStyle name="Komma 3 4" xfId="7531"/>
    <cellStyle name="Komma 3 4 2" xfId="18003"/>
    <cellStyle name="Komma 3 4 2 2" xfId="20161"/>
    <cellStyle name="Komma 3 4 2 2 2" xfId="45017"/>
    <cellStyle name="Komma 3 4 2 2 3" xfId="45925"/>
    <cellStyle name="Komma 3 4 2 3" xfId="20160"/>
    <cellStyle name="Komma 3 4 2 4" xfId="45016"/>
    <cellStyle name="Komma 3 4 2 5" xfId="45924"/>
    <cellStyle name="Komma 3 4 3" xfId="20162"/>
    <cellStyle name="Komma 3 4 3 2" xfId="45018"/>
    <cellStyle name="Komma 3 4 3 3" xfId="45926"/>
    <cellStyle name="Komma 3 4 4" xfId="20159"/>
    <cellStyle name="Komma 3 4 5" xfId="44766"/>
    <cellStyle name="Komma 3 4 6" xfId="45015"/>
    <cellStyle name="Komma 3 4 7" xfId="45923"/>
    <cellStyle name="Komma 3 4 8" xfId="46998"/>
    <cellStyle name="Komma 3 4 9" xfId="50014"/>
    <cellStyle name="Komma 3 5" xfId="7446"/>
    <cellStyle name="Komma 3 5 2" xfId="17983"/>
    <cellStyle name="Komma 3 5 2 2" xfId="20164"/>
    <cellStyle name="Komma 3 5 2 3" xfId="45020"/>
    <cellStyle name="Komma 3 5 2 4" xfId="45928"/>
    <cellStyle name="Komma 3 5 3" xfId="20163"/>
    <cellStyle name="Komma 3 5 4" xfId="21444"/>
    <cellStyle name="Komma 3 5 5" xfId="45019"/>
    <cellStyle name="Komma 3 5 6" xfId="45927"/>
    <cellStyle name="Komma 3 5 7" xfId="46977"/>
    <cellStyle name="Komma 3 5 8" xfId="49993"/>
    <cellStyle name="Komma 3 6" xfId="15807"/>
    <cellStyle name="Komma 3 6 2" xfId="20165"/>
    <cellStyle name="Komma 3 6 3" xfId="45021"/>
    <cellStyle name="Komma 3 6 4" xfId="45929"/>
    <cellStyle name="Komma 3 7" xfId="20166"/>
    <cellStyle name="Komma 3 7 2" xfId="20167"/>
    <cellStyle name="Komma 3 7 2 2" xfId="45023"/>
    <cellStyle name="Komma 3 7 2 3" xfId="45931"/>
    <cellStyle name="Komma 3 7 3" xfId="45022"/>
    <cellStyle name="Komma 3 7 4" xfId="45930"/>
    <cellStyle name="Komma 3 8" xfId="20168"/>
    <cellStyle name="Komma 3 8 2" xfId="45024"/>
    <cellStyle name="Komma 3 8 3" xfId="45932"/>
    <cellStyle name="Komma 3 9" xfId="20169"/>
    <cellStyle name="Komma 3 9 2" xfId="45025"/>
    <cellStyle name="Komma 3 9 3" xfId="45933"/>
    <cellStyle name="Komma 4" xfId="5082"/>
    <cellStyle name="Komma 4 10" xfId="10835"/>
    <cellStyle name="Komma 4 10 2" xfId="18385"/>
    <cellStyle name="Komma 4 10 2 2" xfId="34364"/>
    <cellStyle name="Komma 4 10 2 3" xfId="39666"/>
    <cellStyle name="Komma 4 10 2 4" xfId="29013"/>
    <cellStyle name="Komma 4 10 3" xfId="31899"/>
    <cellStyle name="Komma 4 10 4" xfId="37015"/>
    <cellStyle name="Komma 4 10 5" xfId="20171"/>
    <cellStyle name="Komma 4 10 6" xfId="43762"/>
    <cellStyle name="Komma 4 10 7" xfId="47701"/>
    <cellStyle name="Komma 4 10 8" xfId="50717"/>
    <cellStyle name="Komma 4 10 9" xfId="15358"/>
    <cellStyle name="Komma 4 11" xfId="11319"/>
    <cellStyle name="Komma 4 11 10" xfId="15500"/>
    <cellStyle name="Komma 4 11 2" xfId="18862"/>
    <cellStyle name="Komma 4 11 2 2" xfId="34365"/>
    <cellStyle name="Komma 4 11 2 3" xfId="39667"/>
    <cellStyle name="Komma 4 11 2 4" xfId="29014"/>
    <cellStyle name="Komma 4 11 3" xfId="31900"/>
    <cellStyle name="Komma 4 11 4" xfId="37016"/>
    <cellStyle name="Komma 4 11 5" xfId="20172"/>
    <cellStyle name="Komma 4 11 6" xfId="43393"/>
    <cellStyle name="Komma 4 11 7" xfId="45026"/>
    <cellStyle name="Komma 4 11 8" xfId="48178"/>
    <cellStyle name="Komma 4 11 9" xfId="51194"/>
    <cellStyle name="Komma 4 12" xfId="11806"/>
    <cellStyle name="Komma 4 12 10" xfId="15645"/>
    <cellStyle name="Komma 4 12 2" xfId="19339"/>
    <cellStyle name="Komma 4 12 2 2" xfId="34366"/>
    <cellStyle name="Komma 4 12 2 3" xfId="39668"/>
    <cellStyle name="Komma 4 12 2 4" xfId="29015"/>
    <cellStyle name="Komma 4 12 3" xfId="31901"/>
    <cellStyle name="Komma 4 12 4" xfId="37017"/>
    <cellStyle name="Komma 4 12 5" xfId="20173"/>
    <cellStyle name="Komma 4 12 6" xfId="43984"/>
    <cellStyle name="Komma 4 12 7" xfId="45027"/>
    <cellStyle name="Komma 4 12 8" xfId="48655"/>
    <cellStyle name="Komma 4 12 9" xfId="51671"/>
    <cellStyle name="Komma 4 13" xfId="7539"/>
    <cellStyle name="Komma 4 13 2" xfId="34363"/>
    <cellStyle name="Komma 4 13 3" xfId="39665"/>
    <cellStyle name="Komma 4 13 4" xfId="29012"/>
    <cellStyle name="Komma 4 13 5" xfId="44674"/>
    <cellStyle name="Komma 4 13 6" xfId="47001"/>
    <cellStyle name="Komma 4 13 7" xfId="50017"/>
    <cellStyle name="Komma 4 13 8" xfId="18004"/>
    <cellStyle name="Komma 4 14" xfId="31898"/>
    <cellStyle name="Komma 4 15" xfId="37014"/>
    <cellStyle name="Komma 4 16" xfId="20170"/>
    <cellStyle name="Komma 4 17" xfId="43666"/>
    <cellStyle name="Komma 4 18" xfId="46118"/>
    <cellStyle name="Komma 4 19" xfId="49133"/>
    <cellStyle name="Komma 4 2" xfId="5083"/>
    <cellStyle name="Komma 4 2 10" xfId="11807"/>
    <cellStyle name="Komma 4 2 10 2" xfId="19340"/>
    <cellStyle name="Komma 4 2 10 3" xfId="37018"/>
    <cellStyle name="Komma 4 2 10 4" xfId="43213"/>
    <cellStyle name="Komma 4 2 10 5" xfId="48656"/>
    <cellStyle name="Komma 4 2 10 6" xfId="51672"/>
    <cellStyle name="Komma 4 2 10 7" xfId="15646"/>
    <cellStyle name="Komma 4 2 11" xfId="7892"/>
    <cellStyle name="Komma 4 2 11 2" xfId="43946"/>
    <cellStyle name="Komma 4 2 11 3" xfId="47022"/>
    <cellStyle name="Komma 4 2 11 4" xfId="50038"/>
    <cellStyle name="Komma 4 2 11 5" xfId="18020"/>
    <cellStyle name="Komma 4 2 12" xfId="20174"/>
    <cellStyle name="Komma 4 2 13" xfId="42299"/>
    <cellStyle name="Komma 4 2 14" xfId="46119"/>
    <cellStyle name="Komma 4 2 15" xfId="49134"/>
    <cellStyle name="Komma 4 2 16" xfId="14470"/>
    <cellStyle name="Komma 4 2 2" xfId="5084"/>
    <cellStyle name="Komma 4 2 2 10" xfId="8496"/>
    <cellStyle name="Komma 4 2 2 10 2" xfId="44478"/>
    <cellStyle name="Komma 4 2 2 10 3" xfId="47223"/>
    <cellStyle name="Komma 4 2 2 10 4" xfId="50239"/>
    <cellStyle name="Komma 4 2 2 10 5" xfId="18212"/>
    <cellStyle name="Komma 4 2 2 11" xfId="20175"/>
    <cellStyle name="Komma 4 2 2 12" xfId="43667"/>
    <cellStyle name="Komma 4 2 2 13" xfId="45028"/>
    <cellStyle name="Komma 4 2 2 14" xfId="45934"/>
    <cellStyle name="Komma 4 2 2 15" xfId="46120"/>
    <cellStyle name="Komma 4 2 2 16" xfId="49135"/>
    <cellStyle name="Komma 4 2 2 17" xfId="14876"/>
    <cellStyle name="Komma 4 2 2 2" xfId="6156"/>
    <cellStyle name="Komma 4 2 2 2 10" xfId="45935"/>
    <cellStyle name="Komma 4 2 2 2 11" xfId="46173"/>
    <cellStyle name="Komma 4 2 2 2 12" xfId="49189"/>
    <cellStyle name="Komma 4 2 2 2 13" xfId="15065"/>
    <cellStyle name="Komma 4 2 2 2 2" xfId="6476"/>
    <cellStyle name="Komma 4 2 2 2 2 2" xfId="11102"/>
    <cellStyle name="Komma 4 2 2 2 2 2 2" xfId="18652"/>
    <cellStyle name="Komma 4 2 2 2 2 2 3" xfId="43148"/>
    <cellStyle name="Komma 4 2 2 2 2 2 4" xfId="47968"/>
    <cellStyle name="Komma 4 2 2 2 2 2 5" xfId="50984"/>
    <cellStyle name="Komma 4 2 2 2 2 2 6" xfId="15435"/>
    <cellStyle name="Komma 4 2 2 2 2 3" xfId="11587"/>
    <cellStyle name="Komma 4 2 2 2 2 3 2" xfId="19129"/>
    <cellStyle name="Komma 4 2 2 2 2 3 3" xfId="43830"/>
    <cellStyle name="Komma 4 2 2 2 2 3 4" xfId="48445"/>
    <cellStyle name="Komma 4 2 2 2 2 3 5" xfId="51461"/>
    <cellStyle name="Komma 4 2 2 2 2 3 6" xfId="15578"/>
    <cellStyle name="Komma 4 2 2 2 2 4" xfId="12074"/>
    <cellStyle name="Komma 4 2 2 2 2 4 2" xfId="19606"/>
    <cellStyle name="Komma 4 2 2 2 2 4 3" xfId="44133"/>
    <cellStyle name="Komma 4 2 2 2 2 4 4" xfId="48922"/>
    <cellStyle name="Komma 4 2 2 2 2 4 5" xfId="51938"/>
    <cellStyle name="Komma 4 2 2 2 2 4 6" xfId="15723"/>
    <cellStyle name="Komma 4 2 2 2 2 5" xfId="9110"/>
    <cellStyle name="Komma 4 2 2 2 2 5 2" xfId="43082"/>
    <cellStyle name="Komma 4 2 2 2 2 5 3" xfId="47491"/>
    <cellStyle name="Komma 4 2 2 2 2 5 4" xfId="50507"/>
    <cellStyle name="Komma 4 2 2 2 2 5 5" xfId="18293"/>
    <cellStyle name="Komma 4 2 2 2 2 6" xfId="42382"/>
    <cellStyle name="Komma 4 2 2 2 2 7" xfId="46385"/>
    <cellStyle name="Komma 4 2 2 2 2 8" xfId="49401"/>
    <cellStyle name="Komma 4 2 2 2 2 9" xfId="15214"/>
    <cellStyle name="Komma 4 2 2 2 3" xfId="10890"/>
    <cellStyle name="Komma 4 2 2 2 3 2" xfId="18440"/>
    <cellStyle name="Komma 4 2 2 2 3 3" xfId="33293"/>
    <cellStyle name="Komma 4 2 2 2 3 4" xfId="47756"/>
    <cellStyle name="Komma 4 2 2 2 3 5" xfId="50772"/>
    <cellStyle name="Komma 4 2 2 2 3 6" xfId="15375"/>
    <cellStyle name="Komma 4 2 2 2 4" xfId="11374"/>
    <cellStyle name="Komma 4 2 2 2 4 2" xfId="18917"/>
    <cellStyle name="Komma 4 2 2 2 4 3" xfId="21198"/>
    <cellStyle name="Komma 4 2 2 2 4 4" xfId="48233"/>
    <cellStyle name="Komma 4 2 2 2 4 5" xfId="51249"/>
    <cellStyle name="Komma 4 2 2 2 4 6" xfId="15517"/>
    <cellStyle name="Komma 4 2 2 2 5" xfId="11861"/>
    <cellStyle name="Komma 4 2 2 2 5 2" xfId="19394"/>
    <cellStyle name="Komma 4 2 2 2 5 3" xfId="44129"/>
    <cellStyle name="Komma 4 2 2 2 5 4" xfId="48710"/>
    <cellStyle name="Komma 4 2 2 2 5 5" xfId="51726"/>
    <cellStyle name="Komma 4 2 2 2 5 6" xfId="15662"/>
    <cellStyle name="Komma 4 2 2 2 6" xfId="8809"/>
    <cellStyle name="Komma 4 2 2 2 6 2" xfId="42601"/>
    <cellStyle name="Komma 4 2 2 2 6 3" xfId="47279"/>
    <cellStyle name="Komma 4 2 2 2 6 4" xfId="50295"/>
    <cellStyle name="Komma 4 2 2 2 6 5" xfId="18232"/>
    <cellStyle name="Komma 4 2 2 2 7" xfId="20176"/>
    <cellStyle name="Komma 4 2 2 2 8" xfId="20824"/>
    <cellStyle name="Komma 4 2 2 2 9" xfId="45029"/>
    <cellStyle name="Komma 4 2 2 3" xfId="6236"/>
    <cellStyle name="Komma 4 2 2 3 10" xfId="45936"/>
    <cellStyle name="Komma 4 2 2 3 11" xfId="46226"/>
    <cellStyle name="Komma 4 2 2 3 12" xfId="49242"/>
    <cellStyle name="Komma 4 2 2 3 13" xfId="15098"/>
    <cellStyle name="Komma 4 2 2 3 2" xfId="6556"/>
    <cellStyle name="Komma 4 2 2 3 2 2" xfId="11155"/>
    <cellStyle name="Komma 4 2 2 3 2 2 2" xfId="18705"/>
    <cellStyle name="Komma 4 2 2 3 2 2 3" xfId="44639"/>
    <cellStyle name="Komma 4 2 2 3 2 2 4" xfId="48021"/>
    <cellStyle name="Komma 4 2 2 3 2 2 5" xfId="51037"/>
    <cellStyle name="Komma 4 2 2 3 2 2 6" xfId="15450"/>
    <cellStyle name="Komma 4 2 2 3 2 3" xfId="11640"/>
    <cellStyle name="Komma 4 2 2 3 2 3 2" xfId="19182"/>
    <cellStyle name="Komma 4 2 2 3 2 3 3" xfId="44359"/>
    <cellStyle name="Komma 4 2 2 3 2 3 4" xfId="48498"/>
    <cellStyle name="Komma 4 2 2 3 2 3 5" xfId="51514"/>
    <cellStyle name="Komma 4 2 2 3 2 3 6" xfId="15593"/>
    <cellStyle name="Komma 4 2 2 3 2 4" xfId="12127"/>
    <cellStyle name="Komma 4 2 2 3 2 4 2" xfId="19659"/>
    <cellStyle name="Komma 4 2 2 3 2 4 3" xfId="42877"/>
    <cellStyle name="Komma 4 2 2 3 2 4 4" xfId="48975"/>
    <cellStyle name="Komma 4 2 2 3 2 4 5" xfId="51991"/>
    <cellStyle name="Komma 4 2 2 3 2 4 6" xfId="15738"/>
    <cellStyle name="Komma 4 2 2 3 2 5" xfId="9189"/>
    <cellStyle name="Komma 4 2 2 3 2 5 2" xfId="43814"/>
    <cellStyle name="Komma 4 2 2 3 2 5 3" xfId="47544"/>
    <cellStyle name="Komma 4 2 2 3 2 5 4" xfId="50560"/>
    <cellStyle name="Komma 4 2 2 3 2 5 5" xfId="18308"/>
    <cellStyle name="Komma 4 2 2 3 2 6" xfId="20544"/>
    <cellStyle name="Komma 4 2 2 3 2 7" xfId="46438"/>
    <cellStyle name="Komma 4 2 2 3 2 8" xfId="49454"/>
    <cellStyle name="Komma 4 2 2 3 2 9" xfId="15255"/>
    <cellStyle name="Komma 4 2 2 3 3" xfId="10943"/>
    <cellStyle name="Komma 4 2 2 3 3 2" xfId="18493"/>
    <cellStyle name="Komma 4 2 2 3 3 3" xfId="43349"/>
    <cellStyle name="Komma 4 2 2 3 3 4" xfId="47809"/>
    <cellStyle name="Komma 4 2 2 3 3 5" xfId="50825"/>
    <cellStyle name="Komma 4 2 2 3 3 6" xfId="15390"/>
    <cellStyle name="Komma 4 2 2 3 4" xfId="11428"/>
    <cellStyle name="Komma 4 2 2 3 4 2" xfId="18970"/>
    <cellStyle name="Komma 4 2 2 3 4 3" xfId="43168"/>
    <cellStyle name="Komma 4 2 2 3 4 4" xfId="48286"/>
    <cellStyle name="Komma 4 2 2 3 4 5" xfId="51302"/>
    <cellStyle name="Komma 4 2 2 3 4 6" xfId="15533"/>
    <cellStyle name="Komma 4 2 2 3 5" xfId="11915"/>
    <cellStyle name="Komma 4 2 2 3 5 2" xfId="19447"/>
    <cellStyle name="Komma 4 2 2 3 5 3" xfId="44804"/>
    <cellStyle name="Komma 4 2 2 3 5 4" xfId="48763"/>
    <cellStyle name="Komma 4 2 2 3 5 5" xfId="51779"/>
    <cellStyle name="Komma 4 2 2 3 5 6" xfId="15678"/>
    <cellStyle name="Komma 4 2 2 3 6" xfId="8880"/>
    <cellStyle name="Komma 4 2 2 3 6 2" xfId="44026"/>
    <cellStyle name="Komma 4 2 2 3 6 3" xfId="47332"/>
    <cellStyle name="Komma 4 2 2 3 6 4" xfId="50348"/>
    <cellStyle name="Komma 4 2 2 3 6 5" xfId="18248"/>
    <cellStyle name="Komma 4 2 2 3 7" xfId="20177"/>
    <cellStyle name="Komma 4 2 2 3 8" xfId="43346"/>
    <cellStyle name="Komma 4 2 2 3 9" xfId="45030"/>
    <cellStyle name="Komma 4 2 2 4" xfId="6316"/>
    <cellStyle name="Komma 4 2 2 4 10" xfId="15136"/>
    <cellStyle name="Komma 4 2 2 4 2" xfId="6636"/>
    <cellStyle name="Komma 4 2 2 4 2 2" xfId="11208"/>
    <cellStyle name="Komma 4 2 2 4 2 2 2" xfId="18758"/>
    <cellStyle name="Komma 4 2 2 4 2 2 3" xfId="33260"/>
    <cellStyle name="Komma 4 2 2 4 2 2 4" xfId="48074"/>
    <cellStyle name="Komma 4 2 2 4 2 2 5" xfId="51090"/>
    <cellStyle name="Komma 4 2 2 4 2 2 6" xfId="15465"/>
    <cellStyle name="Komma 4 2 2 4 2 3" xfId="11693"/>
    <cellStyle name="Komma 4 2 2 4 2 3 2" xfId="19235"/>
    <cellStyle name="Komma 4 2 2 4 2 3 3" xfId="43201"/>
    <cellStyle name="Komma 4 2 2 4 2 3 4" xfId="48551"/>
    <cellStyle name="Komma 4 2 2 4 2 3 5" xfId="51567"/>
    <cellStyle name="Komma 4 2 2 4 2 3 6" xfId="15608"/>
    <cellStyle name="Komma 4 2 2 4 2 4" xfId="12180"/>
    <cellStyle name="Komma 4 2 2 4 2 4 2" xfId="19712"/>
    <cellStyle name="Komma 4 2 2 4 2 4 3" xfId="43737"/>
    <cellStyle name="Komma 4 2 2 4 2 4 4" xfId="49028"/>
    <cellStyle name="Komma 4 2 2 4 2 4 5" xfId="52044"/>
    <cellStyle name="Komma 4 2 2 4 2 4 6" xfId="15753"/>
    <cellStyle name="Komma 4 2 2 4 2 5" xfId="9269"/>
    <cellStyle name="Komma 4 2 2 4 2 5 2" xfId="43653"/>
    <cellStyle name="Komma 4 2 2 4 2 5 3" xfId="47597"/>
    <cellStyle name="Komma 4 2 2 4 2 5 4" xfId="50613"/>
    <cellStyle name="Komma 4 2 2 4 2 5 5" xfId="18323"/>
    <cellStyle name="Komma 4 2 2 4 2 6" xfId="42914"/>
    <cellStyle name="Komma 4 2 2 4 2 7" xfId="46491"/>
    <cellStyle name="Komma 4 2 2 4 2 8" xfId="49507"/>
    <cellStyle name="Komma 4 2 2 4 2 9" xfId="15297"/>
    <cellStyle name="Komma 4 2 2 4 3" xfId="10996"/>
    <cellStyle name="Komma 4 2 2 4 3 2" xfId="18546"/>
    <cellStyle name="Komma 4 2 2 4 3 3" xfId="44691"/>
    <cellStyle name="Komma 4 2 2 4 3 4" xfId="47862"/>
    <cellStyle name="Komma 4 2 2 4 3 5" xfId="50878"/>
    <cellStyle name="Komma 4 2 2 4 3 6" xfId="15405"/>
    <cellStyle name="Komma 4 2 2 4 4" xfId="11481"/>
    <cellStyle name="Komma 4 2 2 4 4 2" xfId="19023"/>
    <cellStyle name="Komma 4 2 2 4 4 3" xfId="43394"/>
    <cellStyle name="Komma 4 2 2 4 4 4" xfId="48339"/>
    <cellStyle name="Komma 4 2 2 4 4 5" xfId="51355"/>
    <cellStyle name="Komma 4 2 2 4 4 6" xfId="15548"/>
    <cellStyle name="Komma 4 2 2 4 5" xfId="11968"/>
    <cellStyle name="Komma 4 2 2 4 5 2" xfId="19500"/>
    <cellStyle name="Komma 4 2 2 4 5 3" xfId="44653"/>
    <cellStyle name="Komma 4 2 2 4 5 4" xfId="48816"/>
    <cellStyle name="Komma 4 2 2 4 5 5" xfId="51832"/>
    <cellStyle name="Komma 4 2 2 4 5 6" xfId="15693"/>
    <cellStyle name="Komma 4 2 2 4 6" xfId="8956"/>
    <cellStyle name="Komma 4 2 2 4 6 2" xfId="42621"/>
    <cellStyle name="Komma 4 2 2 4 6 3" xfId="47385"/>
    <cellStyle name="Komma 4 2 2 4 6 4" xfId="50401"/>
    <cellStyle name="Komma 4 2 2 4 6 5" xfId="18263"/>
    <cellStyle name="Komma 4 2 2 4 7" xfId="44565"/>
    <cellStyle name="Komma 4 2 2 4 8" xfId="46279"/>
    <cellStyle name="Komma 4 2 2 4 9" xfId="49295"/>
    <cellStyle name="Komma 4 2 2 5" xfId="6396"/>
    <cellStyle name="Komma 4 2 2 5 2" xfId="11049"/>
    <cellStyle name="Komma 4 2 2 5 2 2" xfId="18599"/>
    <cellStyle name="Komma 4 2 2 5 2 3" xfId="43465"/>
    <cellStyle name="Komma 4 2 2 5 2 4" xfId="47915"/>
    <cellStyle name="Komma 4 2 2 5 2 5" xfId="50931"/>
    <cellStyle name="Komma 4 2 2 5 2 6" xfId="15420"/>
    <cellStyle name="Komma 4 2 2 5 3" xfId="11534"/>
    <cellStyle name="Komma 4 2 2 5 3 2" xfId="19076"/>
    <cellStyle name="Komma 4 2 2 5 3 3" xfId="43775"/>
    <cellStyle name="Komma 4 2 2 5 3 4" xfId="48392"/>
    <cellStyle name="Komma 4 2 2 5 3 5" xfId="51408"/>
    <cellStyle name="Komma 4 2 2 5 3 6" xfId="15563"/>
    <cellStyle name="Komma 4 2 2 5 4" xfId="12021"/>
    <cellStyle name="Komma 4 2 2 5 4 2" xfId="19553"/>
    <cellStyle name="Komma 4 2 2 5 4 3" xfId="44077"/>
    <cellStyle name="Komma 4 2 2 5 4 4" xfId="48869"/>
    <cellStyle name="Komma 4 2 2 5 4 5" xfId="51885"/>
    <cellStyle name="Komma 4 2 2 5 4 6" xfId="15708"/>
    <cellStyle name="Komma 4 2 2 5 5" xfId="9035"/>
    <cellStyle name="Komma 4 2 2 5 5 2" xfId="42953"/>
    <cellStyle name="Komma 4 2 2 5 5 3" xfId="47438"/>
    <cellStyle name="Komma 4 2 2 5 5 4" xfId="50454"/>
    <cellStyle name="Komma 4 2 2 5 5 5" xfId="18278"/>
    <cellStyle name="Komma 4 2 2 5 6" xfId="42367"/>
    <cellStyle name="Komma 4 2 2 5 7" xfId="46332"/>
    <cellStyle name="Komma 4 2 2 5 8" xfId="49348"/>
    <cellStyle name="Komma 4 2 2 5 9" xfId="15177"/>
    <cellStyle name="Komma 4 2 2 6" xfId="6716"/>
    <cellStyle name="Komma 4 2 2 6 2" xfId="11261"/>
    <cellStyle name="Komma 4 2 2 6 2 2" xfId="18811"/>
    <cellStyle name="Komma 4 2 2 6 2 3" xfId="44219"/>
    <cellStyle name="Komma 4 2 2 6 2 4" xfId="48127"/>
    <cellStyle name="Komma 4 2 2 6 2 5" xfId="51143"/>
    <cellStyle name="Komma 4 2 2 6 2 6" xfId="15480"/>
    <cellStyle name="Komma 4 2 2 6 3" xfId="11746"/>
    <cellStyle name="Komma 4 2 2 6 3 2" xfId="19288"/>
    <cellStyle name="Komma 4 2 2 6 3 3" xfId="43207"/>
    <cellStyle name="Komma 4 2 2 6 3 4" xfId="48604"/>
    <cellStyle name="Komma 4 2 2 6 3 5" xfId="51620"/>
    <cellStyle name="Komma 4 2 2 6 3 6" xfId="15623"/>
    <cellStyle name="Komma 4 2 2 6 4" xfId="12234"/>
    <cellStyle name="Komma 4 2 2 6 4 2" xfId="19765"/>
    <cellStyle name="Komma 4 2 2 6 4 3" xfId="43545"/>
    <cellStyle name="Komma 4 2 2 6 4 4" xfId="49081"/>
    <cellStyle name="Komma 4 2 2 6 4 5" xfId="52097"/>
    <cellStyle name="Komma 4 2 2 6 4 6" xfId="15769"/>
    <cellStyle name="Komma 4 2 2 6 5" xfId="9349"/>
    <cellStyle name="Komma 4 2 2 6 5 2" xfId="44577"/>
    <cellStyle name="Komma 4 2 2 6 5 3" xfId="47650"/>
    <cellStyle name="Komma 4 2 2 6 5 4" xfId="50666"/>
    <cellStyle name="Komma 4 2 2 6 5 5" xfId="18338"/>
    <cellStyle name="Komma 4 2 2 6 6" xfId="42918"/>
    <cellStyle name="Komma 4 2 2 6 7" xfId="46544"/>
    <cellStyle name="Komma 4 2 2 6 8" xfId="49560"/>
    <cellStyle name="Komma 4 2 2 6 9" xfId="15339"/>
    <cellStyle name="Komma 4 2 2 7" xfId="10837"/>
    <cellStyle name="Komma 4 2 2 7 2" xfId="18387"/>
    <cellStyle name="Komma 4 2 2 7 3" xfId="42678"/>
    <cellStyle name="Komma 4 2 2 7 4" xfId="47703"/>
    <cellStyle name="Komma 4 2 2 7 5" xfId="50719"/>
    <cellStyle name="Komma 4 2 2 7 6" xfId="15360"/>
    <cellStyle name="Komma 4 2 2 8" xfId="11321"/>
    <cellStyle name="Komma 4 2 2 8 2" xfId="18864"/>
    <cellStyle name="Komma 4 2 2 8 3" xfId="44408"/>
    <cellStyle name="Komma 4 2 2 8 4" xfId="48180"/>
    <cellStyle name="Komma 4 2 2 8 5" xfId="51196"/>
    <cellStyle name="Komma 4 2 2 8 6" xfId="15502"/>
    <cellStyle name="Komma 4 2 2 9" xfId="11808"/>
    <cellStyle name="Komma 4 2 2 9 2" xfId="19341"/>
    <cellStyle name="Komma 4 2 2 9 3" xfId="44649"/>
    <cellStyle name="Komma 4 2 2 9 4" xfId="48657"/>
    <cellStyle name="Komma 4 2 2 9 5" xfId="51673"/>
    <cellStyle name="Komma 4 2 2 9 6" xfId="15647"/>
    <cellStyle name="Komma 4 2 3" xfId="6155"/>
    <cellStyle name="Komma 4 2 3 10" xfId="45937"/>
    <cellStyle name="Komma 4 2 3 11" xfId="46172"/>
    <cellStyle name="Komma 4 2 3 12" xfId="49188"/>
    <cellStyle name="Komma 4 2 3 13" xfId="15064"/>
    <cellStyle name="Komma 4 2 3 2" xfId="6475"/>
    <cellStyle name="Komma 4 2 3 2 10" xfId="46384"/>
    <cellStyle name="Komma 4 2 3 2 11" xfId="49400"/>
    <cellStyle name="Komma 4 2 3 2 12" xfId="15213"/>
    <cellStyle name="Komma 4 2 3 2 2" xfId="11101"/>
    <cellStyle name="Komma 4 2 3 2 2 2" xfId="18651"/>
    <cellStyle name="Komma 4 2 3 2 2 3" xfId="44403"/>
    <cellStyle name="Komma 4 2 3 2 2 4" xfId="47967"/>
    <cellStyle name="Komma 4 2 3 2 2 5" xfId="50983"/>
    <cellStyle name="Komma 4 2 3 2 2 6" xfId="15434"/>
    <cellStyle name="Komma 4 2 3 2 3" xfId="11586"/>
    <cellStyle name="Komma 4 2 3 2 3 2" xfId="19128"/>
    <cellStyle name="Komma 4 2 3 2 3 3" xfId="44006"/>
    <cellStyle name="Komma 4 2 3 2 3 4" xfId="48444"/>
    <cellStyle name="Komma 4 2 3 2 3 5" xfId="51460"/>
    <cellStyle name="Komma 4 2 3 2 3 6" xfId="15577"/>
    <cellStyle name="Komma 4 2 3 2 4" xfId="12073"/>
    <cellStyle name="Komma 4 2 3 2 4 2" xfId="19605"/>
    <cellStyle name="Komma 4 2 3 2 4 3" xfId="21174"/>
    <cellStyle name="Komma 4 2 3 2 4 4" xfId="48921"/>
    <cellStyle name="Komma 4 2 3 2 4 5" xfId="51937"/>
    <cellStyle name="Komma 4 2 3 2 4 6" xfId="15722"/>
    <cellStyle name="Komma 4 2 3 2 5" xfId="9109"/>
    <cellStyle name="Komma 4 2 3 2 5 2" xfId="43515"/>
    <cellStyle name="Komma 4 2 3 2 5 3" xfId="47490"/>
    <cellStyle name="Komma 4 2 3 2 5 4" xfId="50506"/>
    <cellStyle name="Komma 4 2 3 2 5 5" xfId="18292"/>
    <cellStyle name="Komma 4 2 3 2 6" xfId="20179"/>
    <cellStyle name="Komma 4 2 3 2 7" xfId="29392"/>
    <cellStyle name="Komma 4 2 3 2 8" xfId="45032"/>
    <cellStyle name="Komma 4 2 3 2 9" xfId="45938"/>
    <cellStyle name="Komma 4 2 3 3" xfId="10889"/>
    <cellStyle name="Komma 4 2 3 3 2" xfId="18439"/>
    <cellStyle name="Komma 4 2 3 3 3" xfId="42689"/>
    <cellStyle name="Komma 4 2 3 3 4" xfId="47755"/>
    <cellStyle name="Komma 4 2 3 3 5" xfId="50771"/>
    <cellStyle name="Komma 4 2 3 3 6" xfId="15374"/>
    <cellStyle name="Komma 4 2 3 4" xfId="11373"/>
    <cellStyle name="Komma 4 2 3 4 2" xfId="18916"/>
    <cellStyle name="Komma 4 2 3 4 3" xfId="42758"/>
    <cellStyle name="Komma 4 2 3 4 4" xfId="48232"/>
    <cellStyle name="Komma 4 2 3 4 5" xfId="51248"/>
    <cellStyle name="Komma 4 2 3 4 6" xfId="15516"/>
    <cellStyle name="Komma 4 2 3 5" xfId="11860"/>
    <cellStyle name="Komma 4 2 3 5 2" xfId="19393"/>
    <cellStyle name="Komma 4 2 3 5 3" xfId="21180"/>
    <cellStyle name="Komma 4 2 3 5 4" xfId="48709"/>
    <cellStyle name="Komma 4 2 3 5 5" xfId="51725"/>
    <cellStyle name="Komma 4 2 3 5 6" xfId="15661"/>
    <cellStyle name="Komma 4 2 3 6" xfId="8808"/>
    <cellStyle name="Komma 4 2 3 6 2" xfId="42600"/>
    <cellStyle name="Komma 4 2 3 6 3" xfId="47278"/>
    <cellStyle name="Komma 4 2 3 6 4" xfId="50294"/>
    <cellStyle name="Komma 4 2 3 6 5" xfId="18231"/>
    <cellStyle name="Komma 4 2 3 7" xfId="20178"/>
    <cellStyle name="Komma 4 2 3 8" xfId="42897"/>
    <cellStyle name="Komma 4 2 3 9" xfId="45031"/>
    <cellStyle name="Komma 4 2 4" xfId="6235"/>
    <cellStyle name="Komma 4 2 4 10" xfId="45939"/>
    <cellStyle name="Komma 4 2 4 11" xfId="46225"/>
    <cellStyle name="Komma 4 2 4 12" xfId="49241"/>
    <cellStyle name="Komma 4 2 4 13" xfId="15097"/>
    <cellStyle name="Komma 4 2 4 2" xfId="6555"/>
    <cellStyle name="Komma 4 2 4 2 10" xfId="46437"/>
    <cellStyle name="Komma 4 2 4 2 11" xfId="49453"/>
    <cellStyle name="Komma 4 2 4 2 12" xfId="15254"/>
    <cellStyle name="Komma 4 2 4 2 2" xfId="11154"/>
    <cellStyle name="Komma 4 2 4 2 2 2" xfId="18704"/>
    <cellStyle name="Komma 4 2 4 2 2 3" xfId="43154"/>
    <cellStyle name="Komma 4 2 4 2 2 4" xfId="48020"/>
    <cellStyle name="Komma 4 2 4 2 2 5" xfId="51036"/>
    <cellStyle name="Komma 4 2 4 2 2 6" xfId="15449"/>
    <cellStyle name="Komma 4 2 4 2 3" xfId="11639"/>
    <cellStyle name="Komma 4 2 4 2 3 2" xfId="19181"/>
    <cellStyle name="Komma 4 2 4 2 3 3" xfId="43197"/>
    <cellStyle name="Komma 4 2 4 2 3 4" xfId="48497"/>
    <cellStyle name="Komma 4 2 4 2 3 5" xfId="51513"/>
    <cellStyle name="Komma 4 2 4 2 3 6" xfId="15592"/>
    <cellStyle name="Komma 4 2 4 2 4" xfId="12126"/>
    <cellStyle name="Komma 4 2 4 2 4 2" xfId="19658"/>
    <cellStyle name="Komma 4 2 4 2 4 3" xfId="44808"/>
    <cellStyle name="Komma 4 2 4 2 4 4" xfId="48974"/>
    <cellStyle name="Komma 4 2 4 2 4 5" xfId="51990"/>
    <cellStyle name="Komma 4 2 4 2 4 6" xfId="15737"/>
    <cellStyle name="Komma 4 2 4 2 5" xfId="9188"/>
    <cellStyle name="Komma 4 2 4 2 5 2" xfId="30438"/>
    <cellStyle name="Komma 4 2 4 2 5 3" xfId="47543"/>
    <cellStyle name="Komma 4 2 4 2 5 4" xfId="50559"/>
    <cellStyle name="Komma 4 2 4 2 5 5" xfId="18307"/>
    <cellStyle name="Komma 4 2 4 2 6" xfId="20181"/>
    <cellStyle name="Komma 4 2 4 2 7" xfId="42406"/>
    <cellStyle name="Komma 4 2 4 2 8" xfId="45034"/>
    <cellStyle name="Komma 4 2 4 2 9" xfId="45940"/>
    <cellStyle name="Komma 4 2 4 3" xfId="10942"/>
    <cellStyle name="Komma 4 2 4 3 2" xfId="18492"/>
    <cellStyle name="Komma 4 2 4 3 3" xfId="44028"/>
    <cellStyle name="Komma 4 2 4 3 4" xfId="47808"/>
    <cellStyle name="Komma 4 2 4 3 5" xfId="50824"/>
    <cellStyle name="Komma 4 2 4 3 6" xfId="15389"/>
    <cellStyle name="Komma 4 2 4 4" xfId="11427"/>
    <cellStyle name="Komma 4 2 4 4 2" xfId="18969"/>
    <cellStyle name="Komma 4 2 4 4 3" xfId="43341"/>
    <cellStyle name="Komma 4 2 4 4 4" xfId="48285"/>
    <cellStyle name="Komma 4 2 4 4 5" xfId="51301"/>
    <cellStyle name="Komma 4 2 4 4 6" xfId="15532"/>
    <cellStyle name="Komma 4 2 4 5" xfId="11914"/>
    <cellStyle name="Komma 4 2 4 5 2" xfId="19446"/>
    <cellStyle name="Komma 4 2 4 5 3" xfId="43784"/>
    <cellStyle name="Komma 4 2 4 5 4" xfId="48762"/>
    <cellStyle name="Komma 4 2 4 5 5" xfId="51778"/>
    <cellStyle name="Komma 4 2 4 5 6" xfId="15677"/>
    <cellStyle name="Komma 4 2 4 6" xfId="8879"/>
    <cellStyle name="Komma 4 2 4 6 2" xfId="42949"/>
    <cellStyle name="Komma 4 2 4 6 3" xfId="47331"/>
    <cellStyle name="Komma 4 2 4 6 4" xfId="50347"/>
    <cellStyle name="Komma 4 2 4 6 5" xfId="18247"/>
    <cellStyle name="Komma 4 2 4 7" xfId="20180"/>
    <cellStyle name="Komma 4 2 4 8" xfId="43316"/>
    <cellStyle name="Komma 4 2 4 9" xfId="45033"/>
    <cellStyle name="Komma 4 2 5" xfId="6315"/>
    <cellStyle name="Komma 4 2 5 10" xfId="45941"/>
    <cellStyle name="Komma 4 2 5 11" xfId="46278"/>
    <cellStyle name="Komma 4 2 5 12" xfId="49294"/>
    <cellStyle name="Komma 4 2 5 13" xfId="15135"/>
    <cellStyle name="Komma 4 2 5 2" xfId="6635"/>
    <cellStyle name="Komma 4 2 5 2 2" xfId="11207"/>
    <cellStyle name="Komma 4 2 5 2 2 2" xfId="18757"/>
    <cellStyle name="Komma 4 2 5 2 2 3" xfId="42739"/>
    <cellStyle name="Komma 4 2 5 2 2 4" xfId="48073"/>
    <cellStyle name="Komma 4 2 5 2 2 5" xfId="51089"/>
    <cellStyle name="Komma 4 2 5 2 2 6" xfId="15464"/>
    <cellStyle name="Komma 4 2 5 2 3" xfId="11692"/>
    <cellStyle name="Komma 4 2 5 2 3 2" xfId="19234"/>
    <cellStyle name="Komma 4 2 5 2 3 3" xfId="43832"/>
    <cellStyle name="Komma 4 2 5 2 3 4" xfId="48550"/>
    <cellStyle name="Komma 4 2 5 2 3 5" xfId="51566"/>
    <cellStyle name="Komma 4 2 5 2 3 6" xfId="15607"/>
    <cellStyle name="Komma 4 2 5 2 4" xfId="12179"/>
    <cellStyle name="Komma 4 2 5 2 4 2" xfId="19711"/>
    <cellStyle name="Komma 4 2 5 2 4 3" xfId="42989"/>
    <cellStyle name="Komma 4 2 5 2 4 4" xfId="49027"/>
    <cellStyle name="Komma 4 2 5 2 4 5" xfId="52043"/>
    <cellStyle name="Komma 4 2 5 2 4 6" xfId="15752"/>
    <cellStyle name="Komma 4 2 5 2 5" xfId="9268"/>
    <cellStyle name="Komma 4 2 5 2 5 2" xfId="20603"/>
    <cellStyle name="Komma 4 2 5 2 5 3" xfId="47596"/>
    <cellStyle name="Komma 4 2 5 2 5 4" xfId="50612"/>
    <cellStyle name="Komma 4 2 5 2 5 5" xfId="18322"/>
    <cellStyle name="Komma 4 2 5 2 6" xfId="43489"/>
    <cellStyle name="Komma 4 2 5 2 7" xfId="46490"/>
    <cellStyle name="Komma 4 2 5 2 8" xfId="49506"/>
    <cellStyle name="Komma 4 2 5 2 9" xfId="15296"/>
    <cellStyle name="Komma 4 2 5 3" xfId="10995"/>
    <cellStyle name="Komma 4 2 5 3 2" xfId="18545"/>
    <cellStyle name="Komma 4 2 5 3 3" xfId="21244"/>
    <cellStyle name="Komma 4 2 5 3 4" xfId="47861"/>
    <cellStyle name="Komma 4 2 5 3 5" xfId="50877"/>
    <cellStyle name="Komma 4 2 5 3 6" xfId="15404"/>
    <cellStyle name="Komma 4 2 5 4" xfId="11480"/>
    <cellStyle name="Komma 4 2 5 4 2" xfId="19022"/>
    <cellStyle name="Komma 4 2 5 4 3" xfId="44795"/>
    <cellStyle name="Komma 4 2 5 4 4" xfId="48338"/>
    <cellStyle name="Komma 4 2 5 4 5" xfId="51354"/>
    <cellStyle name="Komma 4 2 5 4 6" xfId="15547"/>
    <cellStyle name="Komma 4 2 5 5" xfId="11967"/>
    <cellStyle name="Komma 4 2 5 5 2" xfId="19499"/>
    <cellStyle name="Komma 4 2 5 5 3" xfId="43235"/>
    <cellStyle name="Komma 4 2 5 5 4" xfId="48815"/>
    <cellStyle name="Komma 4 2 5 5 5" xfId="51831"/>
    <cellStyle name="Komma 4 2 5 5 6" xfId="15692"/>
    <cellStyle name="Komma 4 2 5 6" xfId="8955"/>
    <cellStyle name="Komma 4 2 5 6 2" xfId="43901"/>
    <cellStyle name="Komma 4 2 5 6 3" xfId="47384"/>
    <cellStyle name="Komma 4 2 5 6 4" xfId="50400"/>
    <cellStyle name="Komma 4 2 5 6 5" xfId="18262"/>
    <cellStyle name="Komma 4 2 5 7" xfId="20182"/>
    <cellStyle name="Komma 4 2 5 8" xfId="44541"/>
    <cellStyle name="Komma 4 2 5 9" xfId="45035"/>
    <cellStyle name="Komma 4 2 6" xfId="6395"/>
    <cellStyle name="Komma 4 2 6 10" xfId="46331"/>
    <cellStyle name="Komma 4 2 6 11" xfId="49347"/>
    <cellStyle name="Komma 4 2 6 12" xfId="15176"/>
    <cellStyle name="Komma 4 2 6 2" xfId="11048"/>
    <cellStyle name="Komma 4 2 6 2 2" xfId="18598"/>
    <cellStyle name="Komma 4 2 6 2 3" xfId="43142"/>
    <cellStyle name="Komma 4 2 6 2 4" xfId="47914"/>
    <cellStyle name="Komma 4 2 6 2 5" xfId="50930"/>
    <cellStyle name="Komma 4 2 6 2 6" xfId="15419"/>
    <cellStyle name="Komma 4 2 6 3" xfId="11533"/>
    <cellStyle name="Komma 4 2 6 3 2" xfId="19075"/>
    <cellStyle name="Komma 4 2 6 3 3" xfId="43180"/>
    <cellStyle name="Komma 4 2 6 3 4" xfId="48391"/>
    <cellStyle name="Komma 4 2 6 3 5" xfId="51407"/>
    <cellStyle name="Komma 4 2 6 3 6" xfId="15562"/>
    <cellStyle name="Komma 4 2 6 4" xfId="12020"/>
    <cellStyle name="Komma 4 2 6 4 2" xfId="19552"/>
    <cellStyle name="Komma 4 2 6 4 3" xfId="43241"/>
    <cellStyle name="Komma 4 2 6 4 4" xfId="48868"/>
    <cellStyle name="Komma 4 2 6 4 5" xfId="51884"/>
    <cellStyle name="Komma 4 2 6 4 6" xfId="15707"/>
    <cellStyle name="Komma 4 2 6 5" xfId="9034"/>
    <cellStyle name="Komma 4 2 6 5 2" xfId="43499"/>
    <cellStyle name="Komma 4 2 6 5 3" xfId="47437"/>
    <cellStyle name="Komma 4 2 6 5 4" xfId="50453"/>
    <cellStyle name="Komma 4 2 6 5 5" xfId="18277"/>
    <cellStyle name="Komma 4 2 6 6" xfId="20183"/>
    <cellStyle name="Komma 4 2 6 7" xfId="44440"/>
    <cellStyle name="Komma 4 2 6 8" xfId="45036"/>
    <cellStyle name="Komma 4 2 6 9" xfId="45942"/>
    <cellStyle name="Komma 4 2 7" xfId="6715"/>
    <cellStyle name="Komma 4 2 7 10" xfId="46543"/>
    <cellStyle name="Komma 4 2 7 11" xfId="49559"/>
    <cellStyle name="Komma 4 2 7 12" xfId="15338"/>
    <cellStyle name="Komma 4 2 7 2" xfId="11260"/>
    <cellStyle name="Komma 4 2 7 2 2" xfId="18810"/>
    <cellStyle name="Komma 4 2 7 2 3" xfId="44641"/>
    <cellStyle name="Komma 4 2 7 2 4" xfId="48126"/>
    <cellStyle name="Komma 4 2 7 2 5" xfId="51142"/>
    <cellStyle name="Komma 4 2 7 2 6" xfId="15479"/>
    <cellStyle name="Komma 4 2 7 3" xfId="11745"/>
    <cellStyle name="Komma 4 2 7 3 2" xfId="19287"/>
    <cellStyle name="Komma 4 2 7 3 3" xfId="43983"/>
    <cellStyle name="Komma 4 2 7 3 4" xfId="48603"/>
    <cellStyle name="Komma 4 2 7 3 5" xfId="51619"/>
    <cellStyle name="Komma 4 2 7 3 6" xfId="15622"/>
    <cellStyle name="Komma 4 2 7 4" xfId="12233"/>
    <cellStyle name="Komma 4 2 7 4 2" xfId="19764"/>
    <cellStyle name="Komma 4 2 7 4 3" xfId="21171"/>
    <cellStyle name="Komma 4 2 7 4 4" xfId="49080"/>
    <cellStyle name="Komma 4 2 7 4 5" xfId="52096"/>
    <cellStyle name="Komma 4 2 7 4 6" xfId="15768"/>
    <cellStyle name="Komma 4 2 7 5" xfId="9348"/>
    <cellStyle name="Komma 4 2 7 5 2" xfId="43321"/>
    <cellStyle name="Komma 4 2 7 5 3" xfId="47649"/>
    <cellStyle name="Komma 4 2 7 5 4" xfId="50665"/>
    <cellStyle name="Komma 4 2 7 5 5" xfId="18337"/>
    <cellStyle name="Komma 4 2 7 6" xfId="20184"/>
    <cellStyle name="Komma 4 2 7 7" xfId="20820"/>
    <cellStyle name="Komma 4 2 7 8" xfId="45037"/>
    <cellStyle name="Komma 4 2 7 9" xfId="45943"/>
    <cellStyle name="Komma 4 2 8" xfId="10836"/>
    <cellStyle name="Komma 4 2 8 2" xfId="18386"/>
    <cellStyle name="Komma 4 2 8 2 2" xfId="34367"/>
    <cellStyle name="Komma 4 2 8 3" xfId="39669"/>
    <cellStyle name="Komma 4 2 8 4" xfId="29016"/>
    <cellStyle name="Komma 4 2 8 5" xfId="44784"/>
    <cellStyle name="Komma 4 2 8 6" xfId="47702"/>
    <cellStyle name="Komma 4 2 8 7" xfId="50718"/>
    <cellStyle name="Komma 4 2 8 8" xfId="15359"/>
    <cellStyle name="Komma 4 2 9" xfId="11320"/>
    <cellStyle name="Komma 4 2 9 2" xfId="18863"/>
    <cellStyle name="Komma 4 2 9 3" xfId="31902"/>
    <cellStyle name="Komma 4 2 9 4" xfId="21201"/>
    <cellStyle name="Komma 4 2 9 5" xfId="48179"/>
    <cellStyle name="Komma 4 2 9 6" xfId="51195"/>
    <cellStyle name="Komma 4 2 9 7" xfId="15501"/>
    <cellStyle name="Komma 4 20" xfId="14364"/>
    <cellStyle name="Komma 4 3" xfId="5085"/>
    <cellStyle name="Komma 4 3 10" xfId="7801"/>
    <cellStyle name="Komma 4 3 10 2" xfId="43294"/>
    <cellStyle name="Komma 4 3 10 3" xfId="47008"/>
    <cellStyle name="Komma 4 3 10 4" xfId="50024"/>
    <cellStyle name="Komma 4 3 10 5" xfId="18007"/>
    <cellStyle name="Komma 4 3 11" xfId="20185"/>
    <cellStyle name="Komma 4 3 12" xfId="43665"/>
    <cellStyle name="Komma 4 3 13" xfId="45038"/>
    <cellStyle name="Komma 4 3 14" xfId="45944"/>
    <cellStyle name="Komma 4 3 15" xfId="46121"/>
    <cellStyle name="Komma 4 3 16" xfId="49136"/>
    <cellStyle name="Komma 4 3 17" xfId="14447"/>
    <cellStyle name="Komma 4 3 2" xfId="6157"/>
    <cellStyle name="Komma 4 3 2 10" xfId="45945"/>
    <cellStyle name="Komma 4 3 2 11" xfId="46174"/>
    <cellStyle name="Komma 4 3 2 12" xfId="49190"/>
    <cellStyle name="Komma 4 3 2 13" xfId="15066"/>
    <cellStyle name="Komma 4 3 2 2" xfId="6477"/>
    <cellStyle name="Komma 4 3 2 2 10" xfId="46386"/>
    <cellStyle name="Komma 4 3 2 2 11" xfId="49402"/>
    <cellStyle name="Komma 4 3 2 2 12" xfId="15215"/>
    <cellStyle name="Komma 4 3 2 2 2" xfId="11103"/>
    <cellStyle name="Komma 4 3 2 2 2 2" xfId="18653"/>
    <cellStyle name="Komma 4 3 2 2 2 3" xfId="43466"/>
    <cellStyle name="Komma 4 3 2 2 2 4" xfId="47969"/>
    <cellStyle name="Komma 4 3 2 2 2 5" xfId="50985"/>
    <cellStyle name="Komma 4 3 2 2 2 6" xfId="15436"/>
    <cellStyle name="Komma 4 3 2 2 3" xfId="11588"/>
    <cellStyle name="Komma 4 3 2 2 3 2" xfId="19130"/>
    <cellStyle name="Komma 4 3 2 2 3 3" xfId="43187"/>
    <cellStyle name="Komma 4 3 2 2 3 4" xfId="48446"/>
    <cellStyle name="Komma 4 3 2 2 3 5" xfId="51462"/>
    <cellStyle name="Komma 4 3 2 2 3 6" xfId="15579"/>
    <cellStyle name="Komma 4 3 2 2 4" xfId="12075"/>
    <cellStyle name="Komma 4 3 2 2 4 2" xfId="19607"/>
    <cellStyle name="Komma 4 3 2 2 4 3" xfId="43247"/>
    <cellStyle name="Komma 4 3 2 2 4 4" xfId="48923"/>
    <cellStyle name="Komma 4 3 2 2 4 5" xfId="51939"/>
    <cellStyle name="Komma 4 3 2 2 4 6" xfId="15724"/>
    <cellStyle name="Komma 4 3 2 2 5" xfId="9111"/>
    <cellStyle name="Komma 4 3 2 2 5 2" xfId="20971"/>
    <cellStyle name="Komma 4 3 2 2 5 3" xfId="47492"/>
    <cellStyle name="Komma 4 3 2 2 5 4" xfId="50508"/>
    <cellStyle name="Komma 4 3 2 2 5 5" xfId="18294"/>
    <cellStyle name="Komma 4 3 2 2 6" xfId="20187"/>
    <cellStyle name="Komma 4 3 2 2 7" xfId="43570"/>
    <cellStyle name="Komma 4 3 2 2 8" xfId="45040"/>
    <cellStyle name="Komma 4 3 2 2 9" xfId="45946"/>
    <cellStyle name="Komma 4 3 2 3" xfId="10891"/>
    <cellStyle name="Komma 4 3 2 3 2" xfId="18441"/>
    <cellStyle name="Komma 4 3 2 3 3" xfId="44689"/>
    <cellStyle name="Komma 4 3 2 3 4" xfId="47757"/>
    <cellStyle name="Komma 4 3 2 3 5" xfId="50773"/>
    <cellStyle name="Komma 4 3 2 3 6" xfId="15376"/>
    <cellStyle name="Komma 4 3 2 4" xfId="11375"/>
    <cellStyle name="Komma 4 3 2 4 2" xfId="18918"/>
    <cellStyle name="Komma 4 3 2 4 3" xfId="44847"/>
    <cellStyle name="Komma 4 3 2 4 4" xfId="48234"/>
    <cellStyle name="Komma 4 3 2 4 5" xfId="51250"/>
    <cellStyle name="Komma 4 3 2 4 6" xfId="15518"/>
    <cellStyle name="Komma 4 3 2 5" xfId="11862"/>
    <cellStyle name="Komma 4 3 2 5 2" xfId="19395"/>
    <cellStyle name="Komma 4 3 2 5 3" xfId="43220"/>
    <cellStyle name="Komma 4 3 2 5 4" xfId="48711"/>
    <cellStyle name="Komma 4 3 2 5 5" xfId="51727"/>
    <cellStyle name="Komma 4 3 2 5 6" xfId="15663"/>
    <cellStyle name="Komma 4 3 2 6" xfId="8810"/>
    <cellStyle name="Komma 4 3 2 6 2" xfId="28715"/>
    <cellStyle name="Komma 4 3 2 6 3" xfId="47280"/>
    <cellStyle name="Komma 4 3 2 6 4" xfId="50296"/>
    <cellStyle name="Komma 4 3 2 6 5" xfId="18233"/>
    <cellStyle name="Komma 4 3 2 7" xfId="20186"/>
    <cellStyle name="Komma 4 3 2 8" xfId="42900"/>
    <cellStyle name="Komma 4 3 2 9" xfId="45039"/>
    <cellStyle name="Komma 4 3 3" xfId="6237"/>
    <cellStyle name="Komma 4 3 3 10" xfId="45947"/>
    <cellStyle name="Komma 4 3 3 11" xfId="46227"/>
    <cellStyle name="Komma 4 3 3 12" xfId="49243"/>
    <cellStyle name="Komma 4 3 3 13" xfId="15099"/>
    <cellStyle name="Komma 4 3 3 2" xfId="6557"/>
    <cellStyle name="Komma 4 3 3 2 10" xfId="46439"/>
    <cellStyle name="Komma 4 3 3 2 11" xfId="49455"/>
    <cellStyle name="Komma 4 3 3 2 12" xfId="15256"/>
    <cellStyle name="Komma 4 3 3 2 2" xfId="11156"/>
    <cellStyle name="Komma 4 3 3 2 2 2" xfId="18706"/>
    <cellStyle name="Komma 4 3 3 2 2 3" xfId="44217"/>
    <cellStyle name="Komma 4 3 3 2 2 4" xfId="48022"/>
    <cellStyle name="Komma 4 3 3 2 2 5" xfId="51038"/>
    <cellStyle name="Komma 4 3 3 2 2 6" xfId="15451"/>
    <cellStyle name="Komma 4 3 3 2 3" xfId="11641"/>
    <cellStyle name="Komma 4 3 3 2 3 2" xfId="19183"/>
    <cellStyle name="Komma 4 3 3 2 3 3" xfId="44225"/>
    <cellStyle name="Komma 4 3 3 2 3 4" xfId="48499"/>
    <cellStyle name="Komma 4 3 3 2 3 5" xfId="51515"/>
    <cellStyle name="Komma 4 3 3 2 3 6" xfId="15594"/>
    <cellStyle name="Komma 4 3 3 2 4" xfId="12128"/>
    <cellStyle name="Komma 4 3 3 2 4 2" xfId="19660"/>
    <cellStyle name="Komma 4 3 3 2 4 3" xfId="44596"/>
    <cellStyle name="Komma 4 3 3 2 4 4" xfId="48976"/>
    <cellStyle name="Komma 4 3 3 2 4 5" xfId="51992"/>
    <cellStyle name="Komma 4 3 3 2 4 6" xfId="15739"/>
    <cellStyle name="Komma 4 3 3 2 5" xfId="9190"/>
    <cellStyle name="Komma 4 3 3 2 5 2" xfId="43090"/>
    <cellStyle name="Komma 4 3 3 2 5 3" xfId="47545"/>
    <cellStyle name="Komma 4 3 3 2 5 4" xfId="50561"/>
    <cellStyle name="Komma 4 3 3 2 5 5" xfId="18309"/>
    <cellStyle name="Komma 4 3 3 2 6" xfId="20189"/>
    <cellStyle name="Komma 4 3 3 2 7" xfId="21651"/>
    <cellStyle name="Komma 4 3 3 2 8" xfId="45042"/>
    <cellStyle name="Komma 4 3 3 2 9" xfId="45948"/>
    <cellStyle name="Komma 4 3 3 3" xfId="10944"/>
    <cellStyle name="Komma 4 3 3 3 2" xfId="18494"/>
    <cellStyle name="Komma 4 3 3 3 3" xfId="44820"/>
    <cellStyle name="Komma 4 3 3 3 4" xfId="47810"/>
    <cellStyle name="Komma 4 3 3 3 5" xfId="50826"/>
    <cellStyle name="Komma 4 3 3 3 6" xfId="15391"/>
    <cellStyle name="Komma 4 3 3 4" xfId="11429"/>
    <cellStyle name="Komma 4 3 3 4 2" xfId="18971"/>
    <cellStyle name="Komma 4 3 3 4 3" xfId="43774"/>
    <cellStyle name="Komma 4 3 3 4 4" xfId="48287"/>
    <cellStyle name="Komma 4 3 3 4 5" xfId="51303"/>
    <cellStyle name="Komma 4 3 3 4 6" xfId="15534"/>
    <cellStyle name="Komma 4 3 3 5" xfId="11916"/>
    <cellStyle name="Komma 4 3 3 5 2" xfId="19448"/>
    <cellStyle name="Komma 4 3 3 5 3" xfId="43415"/>
    <cellStyle name="Komma 4 3 3 5 4" xfId="48764"/>
    <cellStyle name="Komma 4 3 3 5 5" xfId="51780"/>
    <cellStyle name="Komma 4 3 3 5 6" xfId="15679"/>
    <cellStyle name="Komma 4 3 3 6" xfId="8881"/>
    <cellStyle name="Komma 4 3 3 6 2" xfId="44722"/>
    <cellStyle name="Komma 4 3 3 6 3" xfId="47333"/>
    <cellStyle name="Komma 4 3 3 6 4" xfId="50349"/>
    <cellStyle name="Komma 4 3 3 6 5" xfId="18249"/>
    <cellStyle name="Komma 4 3 3 7" xfId="20188"/>
    <cellStyle name="Komma 4 3 3 8" xfId="43643"/>
    <cellStyle name="Komma 4 3 3 9" xfId="45041"/>
    <cellStyle name="Komma 4 3 4" xfId="6317"/>
    <cellStyle name="Komma 4 3 4 10" xfId="45949"/>
    <cellStyle name="Komma 4 3 4 11" xfId="46280"/>
    <cellStyle name="Komma 4 3 4 12" xfId="49296"/>
    <cellStyle name="Komma 4 3 4 13" xfId="15137"/>
    <cellStyle name="Komma 4 3 4 2" xfId="6637"/>
    <cellStyle name="Komma 4 3 4 2 2" xfId="11209"/>
    <cellStyle name="Komma 4 3 4 2 2 2" xfId="18759"/>
    <cellStyle name="Komma 4 3 4 2 2 3" xfId="44120"/>
    <cellStyle name="Komma 4 3 4 2 2 4" xfId="48075"/>
    <cellStyle name="Komma 4 3 4 2 2 5" xfId="51091"/>
    <cellStyle name="Komma 4 3 4 2 2 6" xfId="15466"/>
    <cellStyle name="Komma 4 3 4 2 3" xfId="11694"/>
    <cellStyle name="Komma 4 3 4 2 3 2" xfId="19236"/>
    <cellStyle name="Komma 4 3 4 2 3 3" xfId="44070"/>
    <cellStyle name="Komma 4 3 4 2 3 4" xfId="48552"/>
    <cellStyle name="Komma 4 3 4 2 3 5" xfId="51568"/>
    <cellStyle name="Komma 4 3 4 2 3 6" xfId="15609"/>
    <cellStyle name="Komma 4 3 4 2 4" xfId="12181"/>
    <cellStyle name="Komma 4 3 4 2 4 2" xfId="19713"/>
    <cellStyle name="Komma 4 3 4 2 4 3" xfId="43557"/>
    <cellStyle name="Komma 4 3 4 2 4 4" xfId="49029"/>
    <cellStyle name="Komma 4 3 4 2 4 5" xfId="52045"/>
    <cellStyle name="Komma 4 3 4 2 4 6" xfId="15754"/>
    <cellStyle name="Komma 4 3 4 2 5" xfId="9270"/>
    <cellStyle name="Komma 4 3 4 2 5 2" xfId="43309"/>
    <cellStyle name="Komma 4 3 4 2 5 3" xfId="47598"/>
    <cellStyle name="Komma 4 3 4 2 5 4" xfId="50614"/>
    <cellStyle name="Komma 4 3 4 2 5 5" xfId="18324"/>
    <cellStyle name="Komma 4 3 4 2 6" xfId="44314"/>
    <cellStyle name="Komma 4 3 4 2 7" xfId="46492"/>
    <cellStyle name="Komma 4 3 4 2 8" xfId="49508"/>
    <cellStyle name="Komma 4 3 4 2 9" xfId="15298"/>
    <cellStyle name="Komma 4 3 4 3" xfId="10997"/>
    <cellStyle name="Komma 4 3 4 3 2" xfId="18547"/>
    <cellStyle name="Komma 4 3 4 3 3" xfId="43134"/>
    <cellStyle name="Komma 4 3 4 3 4" xfId="47863"/>
    <cellStyle name="Komma 4 3 4 3 5" xfId="50879"/>
    <cellStyle name="Komma 4 3 4 3 6" xfId="15406"/>
    <cellStyle name="Komma 4 3 4 4" xfId="11482"/>
    <cellStyle name="Komma 4 3 4 4 2" xfId="19024"/>
    <cellStyle name="Komma 4 3 4 4 3" xfId="30290"/>
    <cellStyle name="Komma 4 3 4 4 4" xfId="48340"/>
    <cellStyle name="Komma 4 3 4 4 5" xfId="51356"/>
    <cellStyle name="Komma 4 3 4 4 6" xfId="15549"/>
    <cellStyle name="Komma 4 3 4 5" xfId="11969"/>
    <cellStyle name="Komma 4 3 4 5 2" xfId="19501"/>
    <cellStyle name="Komma 4 3 4 5 3" xfId="43636"/>
    <cellStyle name="Komma 4 3 4 5 4" xfId="48817"/>
    <cellStyle name="Komma 4 3 4 5 5" xfId="51833"/>
    <cellStyle name="Komma 4 3 4 5 6" xfId="15694"/>
    <cellStyle name="Komma 4 3 4 6" xfId="8957"/>
    <cellStyle name="Komma 4 3 4 6 2" xfId="42622"/>
    <cellStyle name="Komma 4 3 4 6 3" xfId="47386"/>
    <cellStyle name="Komma 4 3 4 6 4" xfId="50402"/>
    <cellStyle name="Komma 4 3 4 6 5" xfId="18264"/>
    <cellStyle name="Komma 4 3 4 7" xfId="20190"/>
    <cellStyle name="Komma 4 3 4 8" xfId="43644"/>
    <cellStyle name="Komma 4 3 4 9" xfId="45043"/>
    <cellStyle name="Komma 4 3 5" xfId="6397"/>
    <cellStyle name="Komma 4 3 5 10" xfId="46333"/>
    <cellStyle name="Komma 4 3 5 11" xfId="49349"/>
    <cellStyle name="Komma 4 3 5 12" xfId="15178"/>
    <cellStyle name="Komma 4 3 5 2" xfId="11050"/>
    <cellStyle name="Komma 4 3 5 2 2" xfId="18600"/>
    <cellStyle name="Komma 4 3 5 2 3" xfId="20469"/>
    <cellStyle name="Komma 4 3 5 2 4" xfId="47916"/>
    <cellStyle name="Komma 4 3 5 2 5" xfId="50932"/>
    <cellStyle name="Komma 4 3 5 2 6" xfId="15421"/>
    <cellStyle name="Komma 4 3 5 3" xfId="11535"/>
    <cellStyle name="Komma 4 3 5 3 2" xfId="19077"/>
    <cellStyle name="Komma 4 3 5 3 3" xfId="44796"/>
    <cellStyle name="Komma 4 3 5 3 4" xfId="48393"/>
    <cellStyle name="Komma 4 3 5 3 5" xfId="51409"/>
    <cellStyle name="Komma 4 3 5 3 6" xfId="15564"/>
    <cellStyle name="Komma 4 3 5 4" xfId="12022"/>
    <cellStyle name="Komma 4 3 5 4 2" xfId="19554"/>
    <cellStyle name="Komma 4 3 5 4 3" xfId="43637"/>
    <cellStyle name="Komma 4 3 5 4 4" xfId="48870"/>
    <cellStyle name="Komma 4 3 5 4 5" xfId="51886"/>
    <cellStyle name="Komma 4 3 5 4 6" xfId="15709"/>
    <cellStyle name="Komma 4 3 5 5" xfId="9036"/>
    <cellStyle name="Komma 4 3 5 5 2" xfId="44024"/>
    <cellStyle name="Komma 4 3 5 5 3" xfId="47439"/>
    <cellStyle name="Komma 4 3 5 5 4" xfId="50455"/>
    <cellStyle name="Komma 4 3 5 5 5" xfId="18279"/>
    <cellStyle name="Komma 4 3 5 6" xfId="20191"/>
    <cellStyle name="Komma 4 3 5 7" xfId="20555"/>
    <cellStyle name="Komma 4 3 5 8" xfId="45044"/>
    <cellStyle name="Komma 4 3 5 9" xfId="45950"/>
    <cellStyle name="Komma 4 3 6" xfId="6717"/>
    <cellStyle name="Komma 4 3 6 2" xfId="11262"/>
    <cellStyle name="Komma 4 3 6 2 2" xfId="18812"/>
    <cellStyle name="Komma 4 3 6 2 3" xfId="42745"/>
    <cellStyle name="Komma 4 3 6 2 4" xfId="48128"/>
    <cellStyle name="Komma 4 3 6 2 5" xfId="51144"/>
    <cellStyle name="Komma 4 3 6 2 6" xfId="15481"/>
    <cellStyle name="Komma 4 3 6 3" xfId="11747"/>
    <cellStyle name="Komma 4 3 6 3 2" xfId="19289"/>
    <cellStyle name="Komma 4 3 6 3 3" xfId="44071"/>
    <cellStyle name="Komma 4 3 6 3 4" xfId="48605"/>
    <cellStyle name="Komma 4 3 6 3 5" xfId="51621"/>
    <cellStyle name="Komma 4 3 6 3 6" xfId="15624"/>
    <cellStyle name="Komma 4 3 6 4" xfId="12235"/>
    <cellStyle name="Komma 4 3 6 4 2" xfId="19766"/>
    <cellStyle name="Komma 4 3 6 4 3" xfId="43269"/>
    <cellStyle name="Komma 4 3 6 4 4" xfId="49082"/>
    <cellStyle name="Komma 4 3 6 4 5" xfId="52098"/>
    <cellStyle name="Komma 4 3 6 4 6" xfId="15770"/>
    <cellStyle name="Komma 4 3 6 5" xfId="9350"/>
    <cellStyle name="Komma 4 3 6 5 2" xfId="42671"/>
    <cellStyle name="Komma 4 3 6 5 3" xfId="47651"/>
    <cellStyle name="Komma 4 3 6 5 4" xfId="50667"/>
    <cellStyle name="Komma 4 3 6 5 5" xfId="18339"/>
    <cellStyle name="Komma 4 3 6 6" xfId="43427"/>
    <cellStyle name="Komma 4 3 6 7" xfId="46545"/>
    <cellStyle name="Komma 4 3 6 8" xfId="49561"/>
    <cellStyle name="Komma 4 3 6 9" xfId="15340"/>
    <cellStyle name="Komma 4 3 7" xfId="10838"/>
    <cellStyle name="Komma 4 3 7 2" xfId="18388"/>
    <cellStyle name="Komma 4 3 7 3" xfId="21263"/>
    <cellStyle name="Komma 4 3 7 4" xfId="47704"/>
    <cellStyle name="Komma 4 3 7 5" xfId="50720"/>
    <cellStyle name="Komma 4 3 7 6" xfId="15361"/>
    <cellStyle name="Komma 4 3 8" xfId="11322"/>
    <cellStyle name="Komma 4 3 8 2" xfId="18865"/>
    <cellStyle name="Komma 4 3 8 3" xfId="42895"/>
    <cellStyle name="Komma 4 3 8 4" xfId="48181"/>
    <cellStyle name="Komma 4 3 8 5" xfId="51197"/>
    <cellStyle name="Komma 4 3 8 6" xfId="15503"/>
    <cellStyle name="Komma 4 3 9" xfId="11809"/>
    <cellStyle name="Komma 4 3 9 2" xfId="19342"/>
    <cellStyle name="Komma 4 3 9 3" xfId="44227"/>
    <cellStyle name="Komma 4 3 9 4" xfId="48658"/>
    <cellStyle name="Komma 4 3 9 5" xfId="51674"/>
    <cellStyle name="Komma 4 3 9 6" xfId="15648"/>
    <cellStyle name="Komma 4 4" xfId="6154"/>
    <cellStyle name="Komma 4 4 10" xfId="45951"/>
    <cellStyle name="Komma 4 4 11" xfId="46171"/>
    <cellStyle name="Komma 4 4 12" xfId="49187"/>
    <cellStyle name="Komma 4 4 13" xfId="15063"/>
    <cellStyle name="Komma 4 4 2" xfId="6474"/>
    <cellStyle name="Komma 4 4 2 10" xfId="46383"/>
    <cellStyle name="Komma 4 4 2 11" xfId="49399"/>
    <cellStyle name="Komma 4 4 2 12" xfId="15212"/>
    <cellStyle name="Komma 4 4 2 2" xfId="11100"/>
    <cellStyle name="Komma 4 4 2 2 2" xfId="18650"/>
    <cellStyle name="Komma 4 4 2 2 3" xfId="21225"/>
    <cellStyle name="Komma 4 4 2 2 4" xfId="47966"/>
    <cellStyle name="Komma 4 4 2 2 5" xfId="50982"/>
    <cellStyle name="Komma 4 4 2 2 6" xfId="15433"/>
    <cellStyle name="Komma 4 4 2 3" xfId="11585"/>
    <cellStyle name="Komma 4 4 2 3 2" xfId="19127"/>
    <cellStyle name="Komma 4 4 2 3 3" xfId="42793"/>
    <cellStyle name="Komma 4 4 2 3 4" xfId="48443"/>
    <cellStyle name="Komma 4 4 2 3 5" xfId="51459"/>
    <cellStyle name="Komma 4 4 2 3 6" xfId="15576"/>
    <cellStyle name="Komma 4 4 2 4" xfId="12072"/>
    <cellStyle name="Komma 4 4 2 4 2" xfId="19604"/>
    <cellStyle name="Komma 4 4 2 4 3" xfId="42867"/>
    <cellStyle name="Komma 4 4 2 4 4" xfId="48920"/>
    <cellStyle name="Komma 4 4 2 4 5" xfId="51936"/>
    <cellStyle name="Komma 4 4 2 4 6" xfId="15721"/>
    <cellStyle name="Komma 4 4 2 5" xfId="9108"/>
    <cellStyle name="Komma 4 4 2 5 2" xfId="21329"/>
    <cellStyle name="Komma 4 4 2 5 3" xfId="47489"/>
    <cellStyle name="Komma 4 4 2 5 4" xfId="50505"/>
    <cellStyle name="Komma 4 4 2 5 5" xfId="18291"/>
    <cellStyle name="Komma 4 4 2 6" xfId="20193"/>
    <cellStyle name="Komma 4 4 2 7" xfId="20549"/>
    <cellStyle name="Komma 4 4 2 8" xfId="45046"/>
    <cellStyle name="Komma 4 4 2 9" xfId="45952"/>
    <cellStyle name="Komma 4 4 3" xfId="10888"/>
    <cellStyle name="Komma 4 4 3 2" xfId="18438"/>
    <cellStyle name="Komma 4 4 3 3" xfId="44785"/>
    <cellStyle name="Komma 4 4 3 4" xfId="47754"/>
    <cellStyle name="Komma 4 4 3 5" xfId="50770"/>
    <cellStyle name="Komma 4 4 3 6" xfId="15373"/>
    <cellStyle name="Komma 4 4 4" xfId="11372"/>
    <cellStyle name="Komma 4 4 4 2" xfId="18915"/>
    <cellStyle name="Komma 4 4 4 3" xfId="43997"/>
    <cellStyle name="Komma 4 4 4 4" xfId="48231"/>
    <cellStyle name="Komma 4 4 4 5" xfId="51247"/>
    <cellStyle name="Komma 4 4 4 6" xfId="15515"/>
    <cellStyle name="Komma 4 4 5" xfId="11859"/>
    <cellStyle name="Komma 4 4 5 2" xfId="19392"/>
    <cellStyle name="Komma 4 4 5 3" xfId="42835"/>
    <cellStyle name="Komma 4 4 5 4" xfId="48708"/>
    <cellStyle name="Komma 4 4 5 5" xfId="51724"/>
    <cellStyle name="Komma 4 4 5 6" xfId="15660"/>
    <cellStyle name="Komma 4 4 6" xfId="8807"/>
    <cellStyle name="Komma 4 4 6 2" xfId="44773"/>
    <cellStyle name="Komma 4 4 6 3" xfId="47277"/>
    <cellStyle name="Komma 4 4 6 4" xfId="50293"/>
    <cellStyle name="Komma 4 4 6 5" xfId="18230"/>
    <cellStyle name="Komma 4 4 7" xfId="20192"/>
    <cellStyle name="Komma 4 4 8" xfId="44731"/>
    <cellStyle name="Komma 4 4 9" xfId="45045"/>
    <cellStyle name="Komma 4 5" xfId="6234"/>
    <cellStyle name="Komma 4 5 10" xfId="45953"/>
    <cellStyle name="Komma 4 5 11" xfId="46224"/>
    <cellStyle name="Komma 4 5 12" xfId="49240"/>
    <cellStyle name="Komma 4 5 13" xfId="15096"/>
    <cellStyle name="Komma 4 5 2" xfId="6554"/>
    <cellStyle name="Komma 4 5 2 10" xfId="46436"/>
    <cellStyle name="Komma 4 5 2 11" xfId="49452"/>
    <cellStyle name="Komma 4 5 2 12" xfId="15253"/>
    <cellStyle name="Komma 4 5 2 2" xfId="11153"/>
    <cellStyle name="Komma 4 5 2 2 2" xfId="18703"/>
    <cellStyle name="Komma 4 5 2 2 3" xfId="43527"/>
    <cellStyle name="Komma 4 5 2 2 4" xfId="48019"/>
    <cellStyle name="Komma 4 5 2 2 5" xfId="51035"/>
    <cellStyle name="Komma 4 5 2 2 6" xfId="15448"/>
    <cellStyle name="Komma 4 5 2 3" xfId="11638"/>
    <cellStyle name="Komma 4 5 2 3 2" xfId="19180"/>
    <cellStyle name="Komma 4 5 2 3 3" xfId="29641"/>
    <cellStyle name="Komma 4 5 2 3 4" xfId="48496"/>
    <cellStyle name="Komma 4 5 2 3 5" xfId="51512"/>
    <cellStyle name="Komma 4 5 2 3 6" xfId="15591"/>
    <cellStyle name="Komma 4 5 2 4" xfId="12125"/>
    <cellStyle name="Komma 4 5 2 4 2" xfId="19657"/>
    <cellStyle name="Komma 4 5 2 4 3" xfId="43788"/>
    <cellStyle name="Komma 4 5 2 4 4" xfId="48973"/>
    <cellStyle name="Komma 4 5 2 4 5" xfId="51989"/>
    <cellStyle name="Komma 4 5 2 4 6" xfId="15736"/>
    <cellStyle name="Komma 4 5 2 5" xfId="9187"/>
    <cellStyle name="Komma 4 5 2 5 2" xfId="43384"/>
    <cellStyle name="Komma 4 5 2 5 3" xfId="47542"/>
    <cellStyle name="Komma 4 5 2 5 4" xfId="50558"/>
    <cellStyle name="Komma 4 5 2 5 5" xfId="18306"/>
    <cellStyle name="Komma 4 5 2 6" xfId="20195"/>
    <cellStyle name="Komma 4 5 2 7" xfId="44238"/>
    <cellStyle name="Komma 4 5 2 8" xfId="45048"/>
    <cellStyle name="Komma 4 5 2 9" xfId="45954"/>
    <cellStyle name="Komma 4 5 3" xfId="10941"/>
    <cellStyle name="Komma 4 5 3 2" xfId="18491"/>
    <cellStyle name="Komma 4 5 3 3" xfId="42962"/>
    <cellStyle name="Komma 4 5 3 4" xfId="47807"/>
    <cellStyle name="Komma 4 5 3 5" xfId="50823"/>
    <cellStyle name="Komma 4 5 3 6" xfId="15388"/>
    <cellStyle name="Komma 4 5 4" xfId="11426"/>
    <cellStyle name="Komma 4 5 4 2" xfId="18968"/>
    <cellStyle name="Komma 4 5 4 3" xfId="21190"/>
    <cellStyle name="Komma 4 5 4 4" xfId="48284"/>
    <cellStyle name="Komma 4 5 4 5" xfId="51300"/>
    <cellStyle name="Komma 4 5 4 6" xfId="15531"/>
    <cellStyle name="Komma 4 5 5" xfId="11913"/>
    <cellStyle name="Komma 4 5 5 2" xfId="19445"/>
    <cellStyle name="Komma 4 5 5 3" xfId="43230"/>
    <cellStyle name="Komma 4 5 5 4" xfId="48761"/>
    <cellStyle name="Komma 4 5 5 5" xfId="51777"/>
    <cellStyle name="Komma 4 5 5 6" xfId="15676"/>
    <cellStyle name="Komma 4 5 6" xfId="8878"/>
    <cellStyle name="Komma 4 5 6 2" xfId="44090"/>
    <cellStyle name="Komma 4 5 6 3" xfId="47330"/>
    <cellStyle name="Komma 4 5 6 4" xfId="50346"/>
    <cellStyle name="Komma 4 5 6 5" xfId="18246"/>
    <cellStyle name="Komma 4 5 7" xfId="20194"/>
    <cellStyle name="Komma 4 5 8" xfId="42901"/>
    <cellStyle name="Komma 4 5 9" xfId="45047"/>
    <cellStyle name="Komma 4 6" xfId="6314"/>
    <cellStyle name="Komma 4 6 10" xfId="45955"/>
    <cellStyle name="Komma 4 6 11" xfId="46277"/>
    <cellStyle name="Komma 4 6 12" xfId="49293"/>
    <cellStyle name="Komma 4 6 13" xfId="15134"/>
    <cellStyle name="Komma 4 6 2" xfId="6634"/>
    <cellStyle name="Komma 4 6 2 10" xfId="46489"/>
    <cellStyle name="Komma 4 6 2 11" xfId="49505"/>
    <cellStyle name="Komma 4 6 2 12" xfId="15295"/>
    <cellStyle name="Komma 4 6 2 2" xfId="11206"/>
    <cellStyle name="Komma 4 6 2 2 2" xfId="18756"/>
    <cellStyle name="Komma 4 6 2 2 3" xfId="44218"/>
    <cellStyle name="Komma 4 6 2 2 4" xfId="48072"/>
    <cellStyle name="Komma 4 6 2 2 5" xfId="51088"/>
    <cellStyle name="Komma 4 6 2 2 6" xfId="15463"/>
    <cellStyle name="Komma 4 6 2 3" xfId="11691"/>
    <cellStyle name="Komma 4 6 2 3 2" xfId="19233"/>
    <cellStyle name="Komma 4 6 2 3 3" xfId="44589"/>
    <cellStyle name="Komma 4 6 2 3 4" xfId="48549"/>
    <cellStyle name="Komma 4 6 2 3 5" xfId="51565"/>
    <cellStyle name="Komma 4 6 2 3 6" xfId="15606"/>
    <cellStyle name="Komma 4 6 2 4" xfId="12178"/>
    <cellStyle name="Komma 4 6 2 4 2" xfId="19710"/>
    <cellStyle name="Komma 4 6 2 4 3" xfId="43503"/>
    <cellStyle name="Komma 4 6 2 4 4" xfId="49026"/>
    <cellStyle name="Komma 4 6 2 4 5" xfId="52042"/>
    <cellStyle name="Komma 4 6 2 4 6" xfId="15751"/>
    <cellStyle name="Komma 4 6 2 5" xfId="9267"/>
    <cellStyle name="Komma 4 6 2 5 2" xfId="30059"/>
    <cellStyle name="Komma 4 6 2 5 3" xfId="47595"/>
    <cellStyle name="Komma 4 6 2 5 4" xfId="50611"/>
    <cellStyle name="Komma 4 6 2 5 5" xfId="18321"/>
    <cellStyle name="Komma 4 6 2 6" xfId="20197"/>
    <cellStyle name="Komma 4 6 2 7" xfId="43272"/>
    <cellStyle name="Komma 4 6 2 8" xfId="45050"/>
    <cellStyle name="Komma 4 6 2 9" xfId="45956"/>
    <cellStyle name="Komma 4 6 3" xfId="10994"/>
    <cellStyle name="Komma 4 6 3 2" xfId="18544"/>
    <cellStyle name="Komma 4 6 3 3" xfId="42703"/>
    <cellStyle name="Komma 4 6 3 4" xfId="47860"/>
    <cellStyle name="Komma 4 6 3 5" xfId="50876"/>
    <cellStyle name="Komma 4 6 3 6" xfId="15403"/>
    <cellStyle name="Komma 4 6 4" xfId="11479"/>
    <cellStyle name="Komma 4 6 4 2" xfId="19021"/>
    <cellStyle name="Komma 4 6 4 3" xfId="44835"/>
    <cellStyle name="Komma 4 6 4 4" xfId="48337"/>
    <cellStyle name="Komma 4 6 4 5" xfId="51353"/>
    <cellStyle name="Komma 4 6 4 6" xfId="15546"/>
    <cellStyle name="Komma 4 6 5" xfId="11966"/>
    <cellStyle name="Komma 4 6 5 2" xfId="19498"/>
    <cellStyle name="Komma 4 6 5 3" xfId="44417"/>
    <cellStyle name="Komma 4 6 5 4" xfId="48814"/>
    <cellStyle name="Komma 4 6 5 5" xfId="51830"/>
    <cellStyle name="Komma 4 6 5 6" xfId="15691"/>
    <cellStyle name="Komma 4 6 6" xfId="8954"/>
    <cellStyle name="Komma 4 6 6 2" xfId="44334"/>
    <cellStyle name="Komma 4 6 6 3" xfId="47383"/>
    <cellStyle name="Komma 4 6 6 4" xfId="50399"/>
    <cellStyle name="Komma 4 6 6 5" xfId="18261"/>
    <cellStyle name="Komma 4 6 7" xfId="20196"/>
    <cellStyle name="Komma 4 6 8" xfId="42905"/>
    <cellStyle name="Komma 4 6 9" xfId="45049"/>
    <cellStyle name="Komma 4 7" xfId="6394"/>
    <cellStyle name="Komma 4 7 10" xfId="46330"/>
    <cellStyle name="Komma 4 7 11" xfId="49346"/>
    <cellStyle name="Komma 4 7 12" xfId="15175"/>
    <cellStyle name="Komma 4 7 2" xfId="11047"/>
    <cellStyle name="Komma 4 7 2 2" xfId="18597"/>
    <cellStyle name="Komma 4 7 2 3" xfId="44402"/>
    <cellStyle name="Komma 4 7 2 4" xfId="47913"/>
    <cellStyle name="Komma 4 7 2 5" xfId="50929"/>
    <cellStyle name="Komma 4 7 2 6" xfId="15418"/>
    <cellStyle name="Komma 4 7 3" xfId="11532"/>
    <cellStyle name="Komma 4 7 3 2" xfId="19074"/>
    <cellStyle name="Komma 4 7 3 3" xfId="43342"/>
    <cellStyle name="Komma 4 7 3 4" xfId="48390"/>
    <cellStyle name="Komma 4 7 3 5" xfId="51406"/>
    <cellStyle name="Komma 4 7 3 6" xfId="15561"/>
    <cellStyle name="Komma 4 7 4" xfId="12019"/>
    <cellStyle name="Komma 4 7 4 2" xfId="19551"/>
    <cellStyle name="Komma 4 7 4 3" xfId="44132"/>
    <cellStyle name="Komma 4 7 4 4" xfId="48867"/>
    <cellStyle name="Komma 4 7 4 5" xfId="51883"/>
    <cellStyle name="Komma 4 7 4 6" xfId="15706"/>
    <cellStyle name="Komma 4 7 5" xfId="9033"/>
    <cellStyle name="Komma 4 7 5 2" xfId="30799"/>
    <cellStyle name="Komma 4 7 5 3" xfId="47436"/>
    <cellStyle name="Komma 4 7 5 4" xfId="50452"/>
    <cellStyle name="Komma 4 7 5 5" xfId="18276"/>
    <cellStyle name="Komma 4 7 6" xfId="20198"/>
    <cellStyle name="Komma 4 7 7" xfId="42366"/>
    <cellStyle name="Komma 4 7 8" xfId="45051"/>
    <cellStyle name="Komma 4 7 9" xfId="45957"/>
    <cellStyle name="Komma 4 8" xfId="6714"/>
    <cellStyle name="Komma 4 8 10" xfId="46542"/>
    <cellStyle name="Komma 4 8 11" xfId="49558"/>
    <cellStyle name="Komma 4 8 12" xfId="15337"/>
    <cellStyle name="Komma 4 8 2" xfId="11259"/>
    <cellStyle name="Komma 4 8 2 2" xfId="18809"/>
    <cellStyle name="Komma 4 8 2 3" xfId="28803"/>
    <cellStyle name="Komma 4 8 2 4" xfId="48125"/>
    <cellStyle name="Komma 4 8 2 5" xfId="51141"/>
    <cellStyle name="Komma 4 8 2 6" xfId="15478"/>
    <cellStyle name="Komma 4 8 3" xfId="11744"/>
    <cellStyle name="Komma 4 8 3 2" xfId="19286"/>
    <cellStyle name="Komma 4 8 3 3" xfId="44009"/>
    <cellStyle name="Komma 4 8 3 4" xfId="48602"/>
    <cellStyle name="Komma 4 8 3 5" xfId="51618"/>
    <cellStyle name="Komma 4 8 3 6" xfId="15621"/>
    <cellStyle name="Komma 4 8 4" xfId="12232"/>
    <cellStyle name="Komma 4 8 4 2" xfId="19763"/>
    <cellStyle name="Komma 4 8 4 3" xfId="42893"/>
    <cellStyle name="Komma 4 8 4 4" xfId="49079"/>
    <cellStyle name="Komma 4 8 4 5" xfId="52095"/>
    <cellStyle name="Komma 4 8 4 6" xfId="15767"/>
    <cellStyle name="Komma 4 8 5" xfId="9347"/>
    <cellStyle name="Komma 4 8 5 2" xfId="43110"/>
    <cellStyle name="Komma 4 8 5 3" xfId="47648"/>
    <cellStyle name="Komma 4 8 5 4" xfId="50664"/>
    <cellStyle name="Komma 4 8 5 5" xfId="18336"/>
    <cellStyle name="Komma 4 8 6" xfId="20199"/>
    <cellStyle name="Komma 4 8 7" xfId="21647"/>
    <cellStyle name="Komma 4 8 8" xfId="45052"/>
    <cellStyle name="Komma 4 8 9" xfId="45958"/>
    <cellStyle name="Komma 4 9" xfId="9359"/>
    <cellStyle name="Komma 4 9 2" xfId="20200"/>
    <cellStyle name="Komma 4 9 3" xfId="45053"/>
    <cellStyle name="Komma 4 9 4" xfId="45959"/>
    <cellStyle name="Komma 5" xfId="5086"/>
    <cellStyle name="Komma 5 10" xfId="11323"/>
    <cellStyle name="Komma 5 10 2" xfId="18866"/>
    <cellStyle name="Komma 5 10 3" xfId="44060"/>
    <cellStyle name="Komma 5 10 4" xfId="48182"/>
    <cellStyle name="Komma 5 10 5" xfId="51198"/>
    <cellStyle name="Komma 5 11" xfId="11810"/>
    <cellStyle name="Komma 5 11 2" xfId="19343"/>
    <cellStyle name="Komma 5 11 3" xfId="42827"/>
    <cellStyle name="Komma 5 11 4" xfId="48659"/>
    <cellStyle name="Komma 5 11 5" xfId="51675"/>
    <cellStyle name="Komma 5 12" xfId="7540"/>
    <cellStyle name="Komma 5 12 2" xfId="43014"/>
    <cellStyle name="Komma 5 12 3" xfId="47002"/>
    <cellStyle name="Komma 5 12 4" xfId="50018"/>
    <cellStyle name="Komma 5 13" xfId="20201"/>
    <cellStyle name="Komma 5 14" xfId="45054"/>
    <cellStyle name="Komma 5 15" xfId="45960"/>
    <cellStyle name="Komma 5 16" xfId="46122"/>
    <cellStyle name="Komma 5 17" xfId="49137"/>
    <cellStyle name="Komma 5 2" xfId="5087"/>
    <cellStyle name="Komma 5 2 10" xfId="11811"/>
    <cellStyle name="Komma 5 2 10 2" xfId="19344"/>
    <cellStyle name="Komma 5 2 10 3" xfId="44828"/>
    <cellStyle name="Komma 5 2 10 4" xfId="48660"/>
    <cellStyle name="Komma 5 2 10 5" xfId="51676"/>
    <cellStyle name="Komma 5 2 11" xfId="7893"/>
    <cellStyle name="Komma 5 2 11 2" xfId="42566"/>
    <cellStyle name="Komma 5 2 11 3" xfId="47023"/>
    <cellStyle name="Komma 5 2 11 4" xfId="50039"/>
    <cellStyle name="Komma 5 2 12" xfId="20202"/>
    <cellStyle name="Komma 5 2 13" xfId="45055"/>
    <cellStyle name="Komma 5 2 14" xfId="45961"/>
    <cellStyle name="Komma 5 2 15" xfId="46123"/>
    <cellStyle name="Komma 5 2 16" xfId="49138"/>
    <cellStyle name="Komma 5 2 2" xfId="5088"/>
    <cellStyle name="Komma 5 2 2 10" xfId="8495"/>
    <cellStyle name="Komma 5 2 2 10 2" xfId="20982"/>
    <cellStyle name="Komma 5 2 2 10 3" xfId="47222"/>
    <cellStyle name="Komma 5 2 2 10 4" xfId="50238"/>
    <cellStyle name="Komma 5 2 2 11" xfId="20203"/>
    <cellStyle name="Komma 5 2 2 12" xfId="45056"/>
    <cellStyle name="Komma 5 2 2 13" xfId="45962"/>
    <cellStyle name="Komma 5 2 2 14" xfId="46124"/>
    <cellStyle name="Komma 5 2 2 15" xfId="49139"/>
    <cellStyle name="Komma 5 2 2 2" xfId="6160"/>
    <cellStyle name="Komma 5 2 2 2 10" xfId="45963"/>
    <cellStyle name="Komma 5 2 2 2 11" xfId="46177"/>
    <cellStyle name="Komma 5 2 2 2 12" xfId="49193"/>
    <cellStyle name="Komma 5 2 2 2 2" xfId="6480"/>
    <cellStyle name="Komma 5 2 2 2 2 2" xfId="11106"/>
    <cellStyle name="Komma 5 2 2 2 2 2 2" xfId="18656"/>
    <cellStyle name="Komma 5 2 2 2 2 2 3" xfId="33271"/>
    <cellStyle name="Komma 5 2 2 2 2 2 4" xfId="47972"/>
    <cellStyle name="Komma 5 2 2 2 2 2 5" xfId="50988"/>
    <cellStyle name="Komma 5 2 2 2 2 3" xfId="11591"/>
    <cellStyle name="Komma 5 2 2 2 2 3 2" xfId="19133"/>
    <cellStyle name="Komma 5 2 2 2 2 3 3" xfId="42794"/>
    <cellStyle name="Komma 5 2 2 2 2 3 4" xfId="48449"/>
    <cellStyle name="Komma 5 2 2 2 2 3 5" xfId="51465"/>
    <cellStyle name="Komma 5 2 2 2 2 4" xfId="12078"/>
    <cellStyle name="Komma 5 2 2 2 2 4 2" xfId="19610"/>
    <cellStyle name="Komma 5 2 2 2 2 4 3" xfId="42868"/>
    <cellStyle name="Komma 5 2 2 2 2 4 4" xfId="48926"/>
    <cellStyle name="Komma 5 2 2 2 2 4 5" xfId="51942"/>
    <cellStyle name="Komma 5 2 2 2 2 5" xfId="9114"/>
    <cellStyle name="Komma 5 2 2 2 2 5 2" xfId="33393"/>
    <cellStyle name="Komma 5 2 2 2 2 5 3" xfId="47495"/>
    <cellStyle name="Komma 5 2 2 2 2 5 4" xfId="50511"/>
    <cellStyle name="Komma 5 2 2 2 2 6" xfId="42384"/>
    <cellStyle name="Komma 5 2 2 2 2 7" xfId="46389"/>
    <cellStyle name="Komma 5 2 2 2 2 8" xfId="49405"/>
    <cellStyle name="Komma 5 2 2 2 3" xfId="10894"/>
    <cellStyle name="Komma 5 2 2 2 3 2" xfId="18444"/>
    <cellStyle name="Komma 5 2 2 2 3 3" xfId="43909"/>
    <cellStyle name="Komma 5 2 2 2 3 4" xfId="47760"/>
    <cellStyle name="Komma 5 2 2 2 3 5" xfId="50776"/>
    <cellStyle name="Komma 5 2 2 2 4" xfId="11378"/>
    <cellStyle name="Komma 5 2 2 2 4 2" xfId="18921"/>
    <cellStyle name="Komma 5 2 2 2 4 3" xfId="44578"/>
    <cellStyle name="Komma 5 2 2 2 4 4" xfId="48237"/>
    <cellStyle name="Komma 5 2 2 2 4 5" xfId="51253"/>
    <cellStyle name="Komma 5 2 2 2 5" xfId="11865"/>
    <cellStyle name="Komma 5 2 2 2 5 2" xfId="19398"/>
    <cellStyle name="Komma 5 2 2 2 5 3" xfId="42836"/>
    <cellStyle name="Komma 5 2 2 2 5 4" xfId="48714"/>
    <cellStyle name="Komma 5 2 2 2 5 5" xfId="51730"/>
    <cellStyle name="Komma 5 2 2 2 6" xfId="8813"/>
    <cellStyle name="Komma 5 2 2 2 6 2" xfId="44331"/>
    <cellStyle name="Komma 5 2 2 2 6 3" xfId="47283"/>
    <cellStyle name="Komma 5 2 2 2 6 4" xfId="50299"/>
    <cellStyle name="Komma 5 2 2 2 7" xfId="20204"/>
    <cellStyle name="Komma 5 2 2 2 8" xfId="44236"/>
    <cellStyle name="Komma 5 2 2 2 9" xfId="45057"/>
    <cellStyle name="Komma 5 2 2 3" xfId="6240"/>
    <cellStyle name="Komma 5 2 2 3 10" xfId="45964"/>
    <cellStyle name="Komma 5 2 2 3 11" xfId="46230"/>
    <cellStyle name="Komma 5 2 2 3 12" xfId="49246"/>
    <cellStyle name="Komma 5 2 2 3 2" xfId="6560"/>
    <cellStyle name="Komma 5 2 2 3 2 2" xfId="11159"/>
    <cellStyle name="Komma 5 2 2 3 2 2 2" xfId="18709"/>
    <cellStyle name="Komma 5 2 2 3 2 2 3" xfId="44119"/>
    <cellStyle name="Komma 5 2 2 3 2 2 4" xfId="48025"/>
    <cellStyle name="Komma 5 2 2 3 2 2 5" xfId="51041"/>
    <cellStyle name="Komma 5 2 2 3 2 3" xfId="11644"/>
    <cellStyle name="Komma 5 2 2 3 2 3 2" xfId="19186"/>
    <cellStyle name="Komma 5 2 2 3 2 3 3" xfId="43193"/>
    <cellStyle name="Komma 5 2 2 3 2 3 4" xfId="48502"/>
    <cellStyle name="Komma 5 2 2 3 2 3 5" xfId="51518"/>
    <cellStyle name="Komma 5 2 2 3 2 4" xfId="12131"/>
    <cellStyle name="Komma 5 2 2 3 2 4 2" xfId="19663"/>
    <cellStyle name="Komma 5 2 2 3 2 4 3" xfId="44369"/>
    <cellStyle name="Komma 5 2 2 3 2 4 4" xfId="48979"/>
    <cellStyle name="Komma 5 2 2 3 2 4 5" xfId="51995"/>
    <cellStyle name="Komma 5 2 2 3 2 5" xfId="9193"/>
    <cellStyle name="Komma 5 2 2 3 2 5 2" xfId="43385"/>
    <cellStyle name="Komma 5 2 2 3 2 5 3" xfId="47548"/>
    <cellStyle name="Komma 5 2 2 3 2 5 4" xfId="50564"/>
    <cellStyle name="Komma 5 2 2 3 2 6" xfId="43425"/>
    <cellStyle name="Komma 5 2 2 3 2 7" xfId="46442"/>
    <cellStyle name="Komma 5 2 2 3 2 8" xfId="49458"/>
    <cellStyle name="Komma 5 2 2 3 3" xfId="10947"/>
    <cellStyle name="Komma 5 2 2 3 3 2" xfId="18497"/>
    <cellStyle name="Komma 5 2 2 3 3 3" xfId="44690"/>
    <cellStyle name="Komma 5 2 2 3 3 4" xfId="47813"/>
    <cellStyle name="Komma 5 2 2 3 3 5" xfId="50829"/>
    <cellStyle name="Komma 5 2 2 3 4" xfId="11432"/>
    <cellStyle name="Komma 5 2 2 3 4 2" xfId="18974"/>
    <cellStyle name="Komma 5 2 2 3 4 3" xfId="21189"/>
    <cellStyle name="Komma 5 2 2 3 4 4" xfId="48290"/>
    <cellStyle name="Komma 5 2 2 3 4 5" xfId="51306"/>
    <cellStyle name="Komma 5 2 2 3 5" xfId="11919"/>
    <cellStyle name="Komma 5 2 2 3 5 2" xfId="19451"/>
    <cellStyle name="Komma 5 2 2 3 5 3" xfId="32858"/>
    <cellStyle name="Komma 5 2 2 3 5 4" xfId="48767"/>
    <cellStyle name="Komma 5 2 2 3 5 5" xfId="51783"/>
    <cellStyle name="Komma 5 2 2 3 6" xfId="8884"/>
    <cellStyle name="Komma 5 2 2 3 6 2" xfId="21354"/>
    <cellStyle name="Komma 5 2 2 3 6 3" xfId="47336"/>
    <cellStyle name="Komma 5 2 2 3 6 4" xfId="50352"/>
    <cellStyle name="Komma 5 2 2 3 7" xfId="20205"/>
    <cellStyle name="Komma 5 2 2 3 8" xfId="21660"/>
    <cellStyle name="Komma 5 2 2 3 9" xfId="45058"/>
    <cellStyle name="Komma 5 2 2 4" xfId="6320"/>
    <cellStyle name="Komma 5 2 2 4 2" xfId="6640"/>
    <cellStyle name="Komma 5 2 2 4 2 2" xfId="11212"/>
    <cellStyle name="Komma 5 2 2 4 2 2 2" xfId="18762"/>
    <cellStyle name="Komma 5 2 2 4 2 2 3" xfId="44793"/>
    <cellStyle name="Komma 5 2 2 4 2 2 4" xfId="48078"/>
    <cellStyle name="Komma 5 2 2 4 2 2 5" xfId="51094"/>
    <cellStyle name="Komma 5 2 2 4 2 3" xfId="11697"/>
    <cellStyle name="Komma 5 2 2 4 2 3 2" xfId="19239"/>
    <cellStyle name="Komma 5 2 2 4 2 3 3" xfId="42811"/>
    <cellStyle name="Komma 5 2 2 4 2 3 4" xfId="48555"/>
    <cellStyle name="Komma 5 2 2 4 2 3 5" xfId="51571"/>
    <cellStyle name="Komma 5 2 2 4 2 4" xfId="12184"/>
    <cellStyle name="Komma 5 2 2 4 2 4 2" xfId="19716"/>
    <cellStyle name="Komma 5 2 2 4 2 4 3" xfId="42885"/>
    <cellStyle name="Komma 5 2 2 4 2 4 4" xfId="49032"/>
    <cellStyle name="Komma 5 2 2 4 2 4 5" xfId="52048"/>
    <cellStyle name="Komma 5 2 2 4 2 5" xfId="9273"/>
    <cellStyle name="Komma 5 2 2 4 2 5 2" xfId="43761"/>
    <cellStyle name="Komma 5 2 2 4 2 5 3" xfId="47601"/>
    <cellStyle name="Komma 5 2 2 4 2 5 4" xfId="50617"/>
    <cellStyle name="Komma 5 2 2 4 2 6" xfId="42428"/>
    <cellStyle name="Komma 5 2 2 4 2 7" xfId="46495"/>
    <cellStyle name="Komma 5 2 2 4 2 8" xfId="49511"/>
    <cellStyle name="Komma 5 2 2 4 3" xfId="11000"/>
    <cellStyle name="Komma 5 2 2 4 3 2" xfId="18550"/>
    <cellStyle name="Komma 5 2 2 4 3 3" xfId="42704"/>
    <cellStyle name="Komma 5 2 2 4 3 4" xfId="47866"/>
    <cellStyle name="Komma 5 2 2 4 3 5" xfId="50882"/>
    <cellStyle name="Komma 5 2 2 4 4" xfId="11485"/>
    <cellStyle name="Komma 5 2 2 4 4 2" xfId="19027"/>
    <cellStyle name="Komma 5 2 2 4 4 3" xfId="43967"/>
    <cellStyle name="Komma 5 2 2 4 4 4" xfId="48343"/>
    <cellStyle name="Komma 5 2 2 4 4 5" xfId="51359"/>
    <cellStyle name="Komma 5 2 2 4 5" xfId="11972"/>
    <cellStyle name="Komma 5 2 2 4 5 2" xfId="19504"/>
    <cellStyle name="Komma 5 2 2 4 5 3" xfId="42854"/>
    <cellStyle name="Komma 5 2 2 4 5 4" xfId="48820"/>
    <cellStyle name="Komma 5 2 2 4 5 5" xfId="51836"/>
    <cellStyle name="Komma 5 2 2 4 6" xfId="8960"/>
    <cellStyle name="Komma 5 2 2 4 6 2" xfId="21346"/>
    <cellStyle name="Komma 5 2 2 4 6 3" xfId="47389"/>
    <cellStyle name="Komma 5 2 2 4 6 4" xfId="50405"/>
    <cellStyle name="Komma 5 2 2 4 7" xfId="21653"/>
    <cellStyle name="Komma 5 2 2 4 8" xfId="46283"/>
    <cellStyle name="Komma 5 2 2 4 9" xfId="49299"/>
    <cellStyle name="Komma 5 2 2 5" xfId="6400"/>
    <cellStyle name="Komma 5 2 2 5 2" xfId="11053"/>
    <cellStyle name="Komma 5 2 2 5 2 2" xfId="18603"/>
    <cellStyle name="Komma 5 2 2 5 2 3" xfId="20739"/>
    <cellStyle name="Komma 5 2 2 5 2 4" xfId="47919"/>
    <cellStyle name="Komma 5 2 2 5 2 5" xfId="50935"/>
    <cellStyle name="Komma 5 2 2 5 3" xfId="11538"/>
    <cellStyle name="Komma 5 2 2 5 3 2" xfId="19080"/>
    <cellStyle name="Komma 5 2 2 5 3 3" xfId="43688"/>
    <cellStyle name="Komma 5 2 2 5 3 4" xfId="48396"/>
    <cellStyle name="Komma 5 2 2 5 3 5" xfId="51412"/>
    <cellStyle name="Komma 5 2 2 5 4" xfId="12025"/>
    <cellStyle name="Komma 5 2 2 5 4 2" xfId="19557"/>
    <cellStyle name="Komma 5 2 2 5 4 3" xfId="44708"/>
    <cellStyle name="Komma 5 2 2 5 4 4" xfId="48873"/>
    <cellStyle name="Komma 5 2 2 5 4 5" xfId="51889"/>
    <cellStyle name="Komma 5 2 2 5 5" xfId="9039"/>
    <cellStyle name="Komma 5 2 2 5 5 2" xfId="42632"/>
    <cellStyle name="Komma 5 2 2 5 5 3" xfId="47442"/>
    <cellStyle name="Komma 5 2 2 5 5 4" xfId="50458"/>
    <cellStyle name="Komma 5 2 2 5 6" xfId="42369"/>
    <cellStyle name="Komma 5 2 2 5 7" xfId="46336"/>
    <cellStyle name="Komma 5 2 2 5 8" xfId="49352"/>
    <cellStyle name="Komma 5 2 2 6" xfId="6720"/>
    <cellStyle name="Komma 5 2 2 6 2" xfId="11265"/>
    <cellStyle name="Komma 5 2 2 6 2 2" xfId="18815"/>
    <cellStyle name="Komma 5 2 2 6 2 3" xfId="28802"/>
    <cellStyle name="Komma 5 2 2 6 2 4" xfId="48131"/>
    <cellStyle name="Komma 5 2 2 6 2 5" xfId="51147"/>
    <cellStyle name="Komma 5 2 2 6 3" xfId="11750"/>
    <cellStyle name="Komma 5 2 2 6 3 2" xfId="19292"/>
    <cellStyle name="Komma 5 2 2 6 3 3" xfId="44590"/>
    <cellStyle name="Komma 5 2 2 6 3 4" xfId="48608"/>
    <cellStyle name="Komma 5 2 2 6 3 5" xfId="51624"/>
    <cellStyle name="Komma 5 2 2 6 4" xfId="12238"/>
    <cellStyle name="Komma 5 2 2 6 4 2" xfId="19769"/>
    <cellStyle name="Komma 5 2 2 6 4 3" xfId="42894"/>
    <cellStyle name="Komma 5 2 2 6 4 4" xfId="49085"/>
    <cellStyle name="Komma 5 2 2 6 4 5" xfId="52101"/>
    <cellStyle name="Komma 5 2 2 6 5" xfId="9353"/>
    <cellStyle name="Komma 5 2 2 6 5 2" xfId="43111"/>
    <cellStyle name="Komma 5 2 2 6 5 3" xfId="47654"/>
    <cellStyle name="Komma 5 2 2 6 5 4" xfId="50670"/>
    <cellStyle name="Komma 5 2 2 6 6" xfId="42442"/>
    <cellStyle name="Komma 5 2 2 6 7" xfId="46548"/>
    <cellStyle name="Komma 5 2 2 6 8" xfId="49564"/>
    <cellStyle name="Komma 5 2 2 7" xfId="10841"/>
    <cellStyle name="Komma 5 2 2 7 2" xfId="18391"/>
    <cellStyle name="Komma 5 2 2 7 3" xfId="44343"/>
    <cellStyle name="Komma 5 2 2 7 4" xfId="47707"/>
    <cellStyle name="Komma 5 2 2 7 5" xfId="50723"/>
    <cellStyle name="Komma 5 2 2 8" xfId="11325"/>
    <cellStyle name="Komma 5 2 2 8 2" xfId="18868"/>
    <cellStyle name="Komma 5 2 2 8 3" xfId="42753"/>
    <cellStyle name="Komma 5 2 2 8 4" xfId="48184"/>
    <cellStyle name="Komma 5 2 2 8 5" xfId="51200"/>
    <cellStyle name="Komma 5 2 2 9" xfId="11812"/>
    <cellStyle name="Komma 5 2 2 9 2" xfId="19345"/>
    <cellStyle name="Komma 5 2 2 9 3" xfId="44564"/>
    <cellStyle name="Komma 5 2 2 9 4" xfId="48661"/>
    <cellStyle name="Komma 5 2 2 9 5" xfId="51677"/>
    <cellStyle name="Komma 5 2 3" xfId="6159"/>
    <cellStyle name="Komma 5 2 3 10" xfId="45965"/>
    <cellStyle name="Komma 5 2 3 11" xfId="46176"/>
    <cellStyle name="Komma 5 2 3 12" xfId="49192"/>
    <cellStyle name="Komma 5 2 3 2" xfId="6479"/>
    <cellStyle name="Komma 5 2 3 2 10" xfId="46388"/>
    <cellStyle name="Komma 5 2 3 2 11" xfId="49404"/>
    <cellStyle name="Komma 5 2 3 2 2" xfId="11105"/>
    <cellStyle name="Komma 5 2 3 2 2 2" xfId="18655"/>
    <cellStyle name="Komma 5 2 3 2 2 3" xfId="42720"/>
    <cellStyle name="Komma 5 2 3 2 2 4" xfId="47971"/>
    <cellStyle name="Komma 5 2 3 2 2 5" xfId="50987"/>
    <cellStyle name="Komma 5 2 3 2 3" xfId="11590"/>
    <cellStyle name="Komma 5 2 3 2 3 2" xfId="19132"/>
    <cellStyle name="Komma 5 2 3 2 3 3" xfId="20458"/>
    <cellStyle name="Komma 5 2 3 2 3 4" xfId="48448"/>
    <cellStyle name="Komma 5 2 3 2 3 5" xfId="51464"/>
    <cellStyle name="Komma 5 2 3 2 4" xfId="12077"/>
    <cellStyle name="Komma 5 2 3 2 4 2" xfId="19609"/>
    <cellStyle name="Komma 5 2 3 2 4 3" xfId="43638"/>
    <cellStyle name="Komma 5 2 3 2 4 4" xfId="48925"/>
    <cellStyle name="Komma 5 2 3 2 4 5" xfId="51941"/>
    <cellStyle name="Komma 5 2 3 2 5" xfId="9113"/>
    <cellStyle name="Komma 5 2 3 2 5 2" xfId="42641"/>
    <cellStyle name="Komma 5 2 3 2 5 3" xfId="47494"/>
    <cellStyle name="Komma 5 2 3 2 5 4" xfId="50510"/>
    <cellStyle name="Komma 5 2 3 2 6" xfId="20207"/>
    <cellStyle name="Komma 5 2 3 2 7" xfId="44164"/>
    <cellStyle name="Komma 5 2 3 2 8" xfId="45060"/>
    <cellStyle name="Komma 5 2 3 2 9" xfId="45966"/>
    <cellStyle name="Komma 5 2 3 3" xfId="10893"/>
    <cellStyle name="Komma 5 2 3 3 2" xfId="18443"/>
    <cellStyle name="Komma 5 2 3 3 3" xfId="20949"/>
    <cellStyle name="Komma 5 2 3 3 4" xfId="47759"/>
    <cellStyle name="Komma 5 2 3 3 5" xfId="50775"/>
    <cellStyle name="Komma 5 2 3 4" xfId="11377"/>
    <cellStyle name="Komma 5 2 3 4 2" xfId="18920"/>
    <cellStyle name="Komma 5 2 3 4 3" xfId="43323"/>
    <cellStyle name="Komma 5 2 3 4 4" xfId="48236"/>
    <cellStyle name="Komma 5 2 3 4 5" xfId="51252"/>
    <cellStyle name="Komma 5 2 3 5" xfId="11864"/>
    <cellStyle name="Komma 5 2 3 5 2" xfId="19397"/>
    <cellStyle name="Komma 5 2 3 5 3" xfId="44510"/>
    <cellStyle name="Komma 5 2 3 5 4" xfId="48713"/>
    <cellStyle name="Komma 5 2 3 5 5" xfId="51729"/>
    <cellStyle name="Komma 5 2 3 6" xfId="8812"/>
    <cellStyle name="Komma 5 2 3 6 2" xfId="43047"/>
    <cellStyle name="Komma 5 2 3 6 3" xfId="47282"/>
    <cellStyle name="Komma 5 2 3 6 4" xfId="50298"/>
    <cellStyle name="Komma 5 2 3 7" xfId="20206"/>
    <cellStyle name="Komma 5 2 3 8" xfId="44715"/>
    <cellStyle name="Komma 5 2 3 9" xfId="45059"/>
    <cellStyle name="Komma 5 2 4" xfId="6239"/>
    <cellStyle name="Komma 5 2 4 10" xfId="45967"/>
    <cellStyle name="Komma 5 2 4 11" xfId="46229"/>
    <cellStyle name="Komma 5 2 4 12" xfId="49245"/>
    <cellStyle name="Komma 5 2 4 2" xfId="6559"/>
    <cellStyle name="Komma 5 2 4 2 2" xfId="11158"/>
    <cellStyle name="Komma 5 2 4 2 2 2" xfId="18708"/>
    <cellStyle name="Komma 5 2 4 2 2 3" xfId="30316"/>
    <cellStyle name="Komma 5 2 4 2 2 4" xfId="48024"/>
    <cellStyle name="Komma 5 2 4 2 2 5" xfId="51040"/>
    <cellStyle name="Komma 5 2 4 2 3" xfId="11643"/>
    <cellStyle name="Komma 5 2 4 2 3 2" xfId="19185"/>
    <cellStyle name="Komma 5 2 4 2 3 3" xfId="44702"/>
    <cellStyle name="Komma 5 2 4 2 3 4" xfId="48501"/>
    <cellStyle name="Komma 5 2 4 2 3 5" xfId="51517"/>
    <cellStyle name="Komma 5 2 4 2 4" xfId="12130"/>
    <cellStyle name="Komma 5 2 4 2 4 2" xfId="19662"/>
    <cellStyle name="Komma 5 2 4 2 4 3" xfId="43256"/>
    <cellStyle name="Komma 5 2 4 2 4 4" xfId="48978"/>
    <cellStyle name="Komma 5 2 4 2 4 5" xfId="51994"/>
    <cellStyle name="Komma 5 2 4 2 5" xfId="9192"/>
    <cellStyle name="Komma 5 2 4 2 5 2" xfId="44782"/>
    <cellStyle name="Komma 5 2 4 2 5 3" xfId="47547"/>
    <cellStyle name="Komma 5 2 4 2 5 4" xfId="50563"/>
    <cellStyle name="Komma 5 2 4 2 6" xfId="42912"/>
    <cellStyle name="Komma 5 2 4 2 7" xfId="46441"/>
    <cellStyle name="Komma 5 2 4 2 8" xfId="49457"/>
    <cellStyle name="Komma 5 2 4 3" xfId="10946"/>
    <cellStyle name="Komma 5 2 4 3 2" xfId="18496"/>
    <cellStyle name="Komma 5 2 4 3 3" xfId="33291"/>
    <cellStyle name="Komma 5 2 4 3 4" xfId="47812"/>
    <cellStyle name="Komma 5 2 4 3 5" xfId="50828"/>
    <cellStyle name="Komma 5 2 4 4" xfId="11431"/>
    <cellStyle name="Komma 5 2 4 4 2" xfId="18973"/>
    <cellStyle name="Komma 5 2 4 4 3" xfId="42771"/>
    <cellStyle name="Komma 5 2 4 4 4" xfId="48289"/>
    <cellStyle name="Komma 5 2 4 4 5" xfId="51305"/>
    <cellStyle name="Komma 5 2 4 5" xfId="11918"/>
    <cellStyle name="Komma 5 2 4 5 2" xfId="19450"/>
    <cellStyle name="Komma 5 2 4 5 3" xfId="43226"/>
    <cellStyle name="Komma 5 2 4 5 4" xfId="48766"/>
    <cellStyle name="Komma 5 2 4 5 5" xfId="51782"/>
    <cellStyle name="Komma 5 2 4 6" xfId="8883"/>
    <cellStyle name="Komma 5 2 4 6 2" xfId="42611"/>
    <cellStyle name="Komma 5 2 4 6 3" xfId="47335"/>
    <cellStyle name="Komma 5 2 4 6 4" xfId="50351"/>
    <cellStyle name="Komma 5 2 4 7" xfId="20208"/>
    <cellStyle name="Komma 5 2 4 8" xfId="44156"/>
    <cellStyle name="Komma 5 2 4 9" xfId="45061"/>
    <cellStyle name="Komma 5 2 5" xfId="6319"/>
    <cellStyle name="Komma 5 2 5 10" xfId="45968"/>
    <cellStyle name="Komma 5 2 5 11" xfId="46282"/>
    <cellStyle name="Komma 5 2 5 12" xfId="49298"/>
    <cellStyle name="Komma 5 2 5 2" xfId="6639"/>
    <cellStyle name="Komma 5 2 5 2 2" xfId="11211"/>
    <cellStyle name="Komma 5 2 5 2 2 2" xfId="18761"/>
    <cellStyle name="Komma 5 2 5 2 2 3" xfId="43771"/>
    <cellStyle name="Komma 5 2 5 2 2 4" xfId="48077"/>
    <cellStyle name="Komma 5 2 5 2 2 5" xfId="51093"/>
    <cellStyle name="Komma 5 2 5 2 3" xfId="11696"/>
    <cellStyle name="Komma 5 2 5 2 3 2" xfId="19238"/>
    <cellStyle name="Komma 5 2 5 2 3 3" xfId="42810"/>
    <cellStyle name="Komma 5 2 5 2 3 4" xfId="48554"/>
    <cellStyle name="Komma 5 2 5 2 3 5" xfId="51570"/>
    <cellStyle name="Komma 5 2 5 2 4" xfId="12183"/>
    <cellStyle name="Komma 5 2 5 2 4 2" xfId="19715"/>
    <cellStyle name="Komma 5 2 5 2 4 3" xfId="44256"/>
    <cellStyle name="Komma 5 2 5 2 4 4" xfId="49031"/>
    <cellStyle name="Komma 5 2 5 2 4 5" xfId="52047"/>
    <cellStyle name="Komma 5 2 5 2 5" xfId="9272"/>
    <cellStyle name="Komma 5 2 5 2 5 2" xfId="43102"/>
    <cellStyle name="Komma 5 2 5 2 5 3" xfId="47600"/>
    <cellStyle name="Komma 5 2 5 2 5 4" xfId="50616"/>
    <cellStyle name="Komma 5 2 5 2 6" xfId="44239"/>
    <cellStyle name="Komma 5 2 5 2 7" xfId="46494"/>
    <cellStyle name="Komma 5 2 5 2 8" xfId="49510"/>
    <cellStyle name="Komma 5 2 5 3" xfId="10999"/>
    <cellStyle name="Komma 5 2 5 3 2" xfId="18549"/>
    <cellStyle name="Komma 5 2 5 3 3" xfId="43911"/>
    <cellStyle name="Komma 5 2 5 3 4" xfId="47865"/>
    <cellStyle name="Komma 5 2 5 3 5" xfId="50881"/>
    <cellStyle name="Komma 5 2 5 4" xfId="11484"/>
    <cellStyle name="Komma 5 2 5 4 2" xfId="19026"/>
    <cellStyle name="Komma 5 2 5 4 3" xfId="43175"/>
    <cellStyle name="Komma 5 2 5 4 4" xfId="48342"/>
    <cellStyle name="Komma 5 2 5 4 5" xfId="51358"/>
    <cellStyle name="Komma 5 2 5 5" xfId="11971"/>
    <cellStyle name="Komma 5 2 5 5 2" xfId="19503"/>
    <cellStyle name="Komma 5 2 5 5 3" xfId="42853"/>
    <cellStyle name="Komma 5 2 5 5 4" xfId="48819"/>
    <cellStyle name="Komma 5 2 5 5 5" xfId="51835"/>
    <cellStyle name="Komma 5 2 5 6" xfId="8959"/>
    <cellStyle name="Komma 5 2 5 6 2" xfId="43378"/>
    <cellStyle name="Komma 5 2 5 6 3" xfId="47388"/>
    <cellStyle name="Komma 5 2 5 6 4" xfId="50404"/>
    <cellStyle name="Komma 5 2 5 7" xfId="20209"/>
    <cellStyle name="Komma 5 2 5 8" xfId="44160"/>
    <cellStyle name="Komma 5 2 5 9" xfId="45062"/>
    <cellStyle name="Komma 5 2 6" xfId="6399"/>
    <cellStyle name="Komma 5 2 6 2" xfId="11052"/>
    <cellStyle name="Komma 5 2 6 2 2" xfId="18602"/>
    <cellStyle name="Komma 5 2 6 2 3" xfId="21232"/>
    <cellStyle name="Komma 5 2 6 2 4" xfId="47918"/>
    <cellStyle name="Komma 5 2 6 2 5" xfId="50934"/>
    <cellStyle name="Komma 5 2 6 3" xfId="11537"/>
    <cellStyle name="Komma 5 2 6 3 2" xfId="19079"/>
    <cellStyle name="Komma 5 2 6 3 3" xfId="44538"/>
    <cellStyle name="Komma 5 2 6 3 4" xfId="48395"/>
    <cellStyle name="Komma 5 2 6 3 5" xfId="51411"/>
    <cellStyle name="Komma 5 2 6 4" xfId="12024"/>
    <cellStyle name="Komma 5 2 6 4 2" xfId="19556"/>
    <cellStyle name="Komma 5 2 6 4 3" xfId="43422"/>
    <cellStyle name="Komma 5 2 6 4 4" xfId="48872"/>
    <cellStyle name="Komma 5 2 6 4 5" xfId="51888"/>
    <cellStyle name="Komma 5 2 6 5" xfId="9038"/>
    <cellStyle name="Komma 5 2 6 5 2" xfId="28562"/>
    <cellStyle name="Komma 5 2 6 5 3" xfId="47441"/>
    <cellStyle name="Komma 5 2 6 5 4" xfId="50457"/>
    <cellStyle name="Komma 5 2 6 6" xfId="43352"/>
    <cellStyle name="Komma 5 2 6 7" xfId="46335"/>
    <cellStyle name="Komma 5 2 6 8" xfId="49351"/>
    <cellStyle name="Komma 5 2 7" xfId="6719"/>
    <cellStyle name="Komma 5 2 7 2" xfId="11264"/>
    <cellStyle name="Komma 5 2 7 2 2" xfId="18814"/>
    <cellStyle name="Komma 5 2 7 2 3" xfId="44121"/>
    <cellStyle name="Komma 5 2 7 2 4" xfId="48130"/>
    <cellStyle name="Komma 5 2 7 2 5" xfId="51146"/>
    <cellStyle name="Komma 5 2 7 3" xfId="11749"/>
    <cellStyle name="Komma 5 2 7 3 2" xfId="19291"/>
    <cellStyle name="Komma 5 2 7 3 3" xfId="42821"/>
    <cellStyle name="Komma 5 2 7 3 4" xfId="48607"/>
    <cellStyle name="Komma 5 2 7 3 5" xfId="51623"/>
    <cellStyle name="Komma 5 2 7 4" xfId="12237"/>
    <cellStyle name="Komma 5 2 7 4 2" xfId="19768"/>
    <cellStyle name="Komma 5 2 7 4 3" xfId="44580"/>
    <cellStyle name="Komma 5 2 7 4 4" xfId="49084"/>
    <cellStyle name="Komma 5 2 7 4 5" xfId="52100"/>
    <cellStyle name="Komma 5 2 7 5" xfId="9352"/>
    <cellStyle name="Komma 5 2 7 5 2" xfId="43338"/>
    <cellStyle name="Komma 5 2 7 5 3" xfId="47653"/>
    <cellStyle name="Komma 5 2 7 5 4" xfId="50669"/>
    <cellStyle name="Komma 5 2 7 6" xfId="44240"/>
    <cellStyle name="Komma 5 2 7 7" xfId="46547"/>
    <cellStyle name="Komma 5 2 7 8" xfId="49563"/>
    <cellStyle name="Komma 5 2 8" xfId="10840"/>
    <cellStyle name="Komma 5 2 8 2" xfId="18390"/>
    <cellStyle name="Komma 5 2 8 3" xfId="43115"/>
    <cellStyle name="Komma 5 2 8 4" xfId="47706"/>
    <cellStyle name="Komma 5 2 8 5" xfId="50722"/>
    <cellStyle name="Komma 5 2 9" xfId="11324"/>
    <cellStyle name="Komma 5 2 9 2" xfId="18867"/>
    <cellStyle name="Komma 5 2 9 3" xfId="43365"/>
    <cellStyle name="Komma 5 2 9 4" xfId="48183"/>
    <cellStyle name="Komma 5 2 9 5" xfId="51199"/>
    <cellStyle name="Komma 5 3" xfId="5089"/>
    <cellStyle name="Komma 5 3 10" xfId="8459"/>
    <cellStyle name="Komma 5 3 10 2" xfId="44039"/>
    <cellStyle name="Komma 5 3 10 3" xfId="47216"/>
    <cellStyle name="Komma 5 3 10 4" xfId="50232"/>
    <cellStyle name="Komma 5 3 11" xfId="20210"/>
    <cellStyle name="Komma 5 3 12" xfId="45063"/>
    <cellStyle name="Komma 5 3 13" xfId="45969"/>
    <cellStyle name="Komma 5 3 14" xfId="46125"/>
    <cellStyle name="Komma 5 3 15" xfId="49140"/>
    <cellStyle name="Komma 5 3 2" xfId="6161"/>
    <cellStyle name="Komma 5 3 2 10" xfId="45970"/>
    <cellStyle name="Komma 5 3 2 11" xfId="46178"/>
    <cellStyle name="Komma 5 3 2 12" xfId="49194"/>
    <cellStyle name="Komma 5 3 2 2" xfId="6481"/>
    <cellStyle name="Komma 5 3 2 2 2" xfId="11107"/>
    <cellStyle name="Komma 5 3 2 2 2 2" xfId="18657"/>
    <cellStyle name="Komma 5 3 2 2 2 3" xfId="20736"/>
    <cellStyle name="Komma 5 3 2 2 2 4" xfId="47973"/>
    <cellStyle name="Komma 5 3 2 2 2 5" xfId="50989"/>
    <cellStyle name="Komma 5 3 2 2 3" xfId="11592"/>
    <cellStyle name="Komma 5 3 2 2 3 2" xfId="19134"/>
    <cellStyle name="Komma 5 3 2 2 3 3" xfId="42795"/>
    <cellStyle name="Komma 5 3 2 2 3 4" xfId="48450"/>
    <cellStyle name="Komma 5 3 2 2 3 5" xfId="51466"/>
    <cellStyle name="Komma 5 3 2 2 4" xfId="12079"/>
    <cellStyle name="Komma 5 3 2 2 4 2" xfId="19611"/>
    <cellStyle name="Komma 5 3 2 2 4 3" xfId="43315"/>
    <cellStyle name="Komma 5 3 2 2 4 4" xfId="48927"/>
    <cellStyle name="Komma 5 3 2 2 4 5" xfId="51943"/>
    <cellStyle name="Komma 5 3 2 2 5" xfId="9115"/>
    <cellStyle name="Komma 5 3 2 2 5 2" xfId="44107"/>
    <cellStyle name="Komma 5 3 2 2 5 3" xfId="47496"/>
    <cellStyle name="Komma 5 3 2 2 5 4" xfId="50512"/>
    <cellStyle name="Komma 5 3 2 2 6" xfId="44740"/>
    <cellStyle name="Komma 5 3 2 2 7" xfId="46390"/>
    <cellStyle name="Komma 5 3 2 2 8" xfId="49406"/>
    <cellStyle name="Komma 5 3 2 3" xfId="10895"/>
    <cellStyle name="Komma 5 3 2 3 2" xfId="18445"/>
    <cellStyle name="Komma 5 3 2 3 3" xfId="42690"/>
    <cellStyle name="Komma 5 3 2 3 4" xfId="47761"/>
    <cellStyle name="Komma 5 3 2 3 5" xfId="50777"/>
    <cellStyle name="Komma 5 3 2 4" xfId="11379"/>
    <cellStyle name="Komma 5 3 2 4 2" xfId="18922"/>
    <cellStyle name="Komma 5 3 2 4 3" xfId="42759"/>
    <cellStyle name="Komma 5 3 2 4 4" xfId="48238"/>
    <cellStyle name="Komma 5 3 2 4 5" xfId="51254"/>
    <cellStyle name="Komma 5 3 2 5" xfId="11866"/>
    <cellStyle name="Komma 5 3 2 5 2" xfId="19399"/>
    <cellStyle name="Komma 5 3 2 5 3" xfId="42837"/>
    <cellStyle name="Komma 5 3 2 5 4" xfId="48715"/>
    <cellStyle name="Komma 5 3 2 5 5" xfId="51731"/>
    <cellStyle name="Komma 5 3 2 6" xfId="8814"/>
    <cellStyle name="Komma 5 3 2 6 2" xfId="43898"/>
    <cellStyle name="Komma 5 3 2 6 3" xfId="47284"/>
    <cellStyle name="Komma 5 3 2 6 4" xfId="50300"/>
    <cellStyle name="Komma 5 3 2 7" xfId="20211"/>
    <cellStyle name="Komma 5 3 2 8" xfId="44152"/>
    <cellStyle name="Komma 5 3 2 9" xfId="45064"/>
    <cellStyle name="Komma 5 3 3" xfId="6241"/>
    <cellStyle name="Komma 5 3 3 10" xfId="45971"/>
    <cellStyle name="Komma 5 3 3 11" xfId="46231"/>
    <cellStyle name="Komma 5 3 3 12" xfId="49247"/>
    <cellStyle name="Komma 5 3 3 2" xfId="6561"/>
    <cellStyle name="Komma 5 3 3 2 2" xfId="11160"/>
    <cellStyle name="Komma 5 3 3 2 2 2" xfId="18710"/>
    <cellStyle name="Komma 5 3 3 2 2 3" xfId="43155"/>
    <cellStyle name="Komma 5 3 3 2 2 4" xfId="48026"/>
    <cellStyle name="Komma 5 3 3 2 2 5" xfId="51042"/>
    <cellStyle name="Komma 5 3 3 2 3" xfId="11645"/>
    <cellStyle name="Komma 5 3 3 2 3 2" xfId="19187"/>
    <cellStyle name="Komma 5 3 3 2 3 3" xfId="43476"/>
    <cellStyle name="Komma 5 3 3 2 3 4" xfId="48503"/>
    <cellStyle name="Komma 5 3 3 2 3 5" xfId="51519"/>
    <cellStyle name="Komma 5 3 3 2 4" xfId="12132"/>
    <cellStyle name="Komma 5 3 3 2 4 2" xfId="19664"/>
    <cellStyle name="Komma 5 3 3 2 4 3" xfId="43934"/>
    <cellStyle name="Komma 5 3 3 2 4 4" xfId="48980"/>
    <cellStyle name="Komma 5 3 3 2 4 5" xfId="51996"/>
    <cellStyle name="Komma 5 3 3 2 5" xfId="9194"/>
    <cellStyle name="Komma 5 3 3 2 5 2" xfId="21326"/>
    <cellStyle name="Komma 5 3 3 2 5 3" xfId="47549"/>
    <cellStyle name="Komma 5 3 3 2 5 4" xfId="50565"/>
    <cellStyle name="Komma 5 3 3 2 6" xfId="20608"/>
    <cellStyle name="Komma 5 3 3 2 7" xfId="46443"/>
    <cellStyle name="Komma 5 3 3 2 8" xfId="49459"/>
    <cellStyle name="Komma 5 3 3 3" xfId="10948"/>
    <cellStyle name="Komma 5 3 3 3 2" xfId="18498"/>
    <cellStyle name="Komma 5 3 3 3 3" xfId="43130"/>
    <cellStyle name="Komma 5 3 3 3 4" xfId="47814"/>
    <cellStyle name="Komma 5 3 3 3 5" xfId="50830"/>
    <cellStyle name="Komma 5 3 3 4" xfId="11433"/>
    <cellStyle name="Komma 5 3 3 4 2" xfId="18975"/>
    <cellStyle name="Komma 5 3 3 4 3" xfId="43687"/>
    <cellStyle name="Komma 5 3 3 4 4" xfId="48291"/>
    <cellStyle name="Komma 5 3 3 4 5" xfId="51307"/>
    <cellStyle name="Komma 5 3 3 5" xfId="11920"/>
    <cellStyle name="Komma 5 3 3 5 2" xfId="19452"/>
    <cellStyle name="Komma 5 3 3 5 3" xfId="44511"/>
    <cellStyle name="Komma 5 3 3 5 4" xfId="48768"/>
    <cellStyle name="Komma 5 3 3 5 5" xfId="51784"/>
    <cellStyle name="Komma 5 3 3 6" xfId="8885"/>
    <cellStyle name="Komma 5 3 3 6 2" xfId="43512"/>
    <cellStyle name="Komma 5 3 3 6 3" xfId="47337"/>
    <cellStyle name="Komma 5 3 3 6 4" xfId="50353"/>
    <cellStyle name="Komma 5 3 3 7" xfId="20212"/>
    <cellStyle name="Komma 5 3 3 8" xfId="43792"/>
    <cellStyle name="Komma 5 3 3 9" xfId="45065"/>
    <cellStyle name="Komma 5 3 4" xfId="6321"/>
    <cellStyle name="Komma 5 3 4 2" xfId="6641"/>
    <cellStyle name="Komma 5 3 4 2 2" xfId="11213"/>
    <cellStyle name="Komma 5 3 4 2 2 2" xfId="18763"/>
    <cellStyle name="Komma 5 3 4 2 2 3" xfId="21576"/>
    <cellStyle name="Komma 5 3 4 2 2 4" xfId="48079"/>
    <cellStyle name="Komma 5 3 4 2 2 5" xfId="51095"/>
    <cellStyle name="Komma 5 3 4 2 3" xfId="11698"/>
    <cellStyle name="Komma 5 3 4 2 3 2" xfId="19240"/>
    <cellStyle name="Komma 5 3 4 2 3 3" xfId="42812"/>
    <cellStyle name="Komma 5 3 4 2 3 4" xfId="48556"/>
    <cellStyle name="Komma 5 3 4 2 3 5" xfId="51572"/>
    <cellStyle name="Komma 5 3 4 2 4" xfId="12185"/>
    <cellStyle name="Komma 5 3 4 2 4 2" xfId="19717"/>
    <cellStyle name="Komma 5 3 4 2 4 3" xfId="44593"/>
    <cellStyle name="Komma 5 3 4 2 4 4" xfId="49033"/>
    <cellStyle name="Komma 5 3 4 2 4 5" xfId="52049"/>
    <cellStyle name="Komma 5 3 4 2 5" xfId="9274"/>
    <cellStyle name="Komma 5 3 4 2 5 2" xfId="43904"/>
    <cellStyle name="Komma 5 3 4 2 5 3" xfId="47602"/>
    <cellStyle name="Komma 5 3 4 2 5 4" xfId="50618"/>
    <cellStyle name="Komma 5 3 4 2 6" xfId="43578"/>
    <cellStyle name="Komma 5 3 4 2 7" xfId="46496"/>
    <cellStyle name="Komma 5 3 4 2 8" xfId="49512"/>
    <cellStyle name="Komma 5 3 4 3" xfId="11001"/>
    <cellStyle name="Komma 5 3 4 3 2" xfId="18551"/>
    <cellStyle name="Komma 5 3 4 3 3" xfId="43391"/>
    <cellStyle name="Komma 5 3 4 3 4" xfId="47867"/>
    <cellStyle name="Komma 5 3 4 3 5" xfId="50883"/>
    <cellStyle name="Komma 5 3 4 4" xfId="11486"/>
    <cellStyle name="Komma 5 3 4 4 2" xfId="19028"/>
    <cellStyle name="Komma 5 3 4 4 3" xfId="43920"/>
    <cellStyle name="Komma 5 3 4 4 4" xfId="48344"/>
    <cellStyle name="Komma 5 3 4 4 5" xfId="51360"/>
    <cellStyle name="Komma 5 3 4 5" xfId="11973"/>
    <cellStyle name="Komma 5 3 4 5 2" xfId="19505"/>
    <cellStyle name="Komma 5 3 4 5 3" xfId="43397"/>
    <cellStyle name="Komma 5 3 4 5 4" xfId="48821"/>
    <cellStyle name="Komma 5 3 4 5 5" xfId="51837"/>
    <cellStyle name="Komma 5 3 4 6" xfId="8961"/>
    <cellStyle name="Komma 5 3 4 6 2" xfId="44557"/>
    <cellStyle name="Komma 5 3 4 6 3" xfId="47390"/>
    <cellStyle name="Komma 5 3 4 6 4" xfId="50406"/>
    <cellStyle name="Komma 5 3 4 7" xfId="44661"/>
    <cellStyle name="Komma 5 3 4 8" xfId="46284"/>
    <cellStyle name="Komma 5 3 4 9" xfId="49300"/>
    <cellStyle name="Komma 5 3 5" xfId="6401"/>
    <cellStyle name="Komma 5 3 5 2" xfId="11054"/>
    <cellStyle name="Komma 5 3 5 2 2" xfId="18604"/>
    <cellStyle name="Komma 5 3 5 2 3" xfId="43143"/>
    <cellStyle name="Komma 5 3 5 2 4" xfId="47920"/>
    <cellStyle name="Komma 5 3 5 2 5" xfId="50936"/>
    <cellStyle name="Komma 5 3 5 3" xfId="11539"/>
    <cellStyle name="Komma 5 3 5 3 2" xfId="19081"/>
    <cellStyle name="Komma 5 3 5 3 3" xfId="43181"/>
    <cellStyle name="Komma 5 3 5 3 4" xfId="48397"/>
    <cellStyle name="Komma 5 3 5 3 5" xfId="51413"/>
    <cellStyle name="Komma 5 3 5 4" xfId="12026"/>
    <cellStyle name="Komma 5 3 5 4 2" xfId="19558"/>
    <cellStyle name="Komma 5 3 5 4 3" xfId="43242"/>
    <cellStyle name="Komma 5 3 5 4 4" xfId="48874"/>
    <cellStyle name="Komma 5 3 5 4 5" xfId="51890"/>
    <cellStyle name="Komma 5 3 5 5" xfId="9040"/>
    <cellStyle name="Komma 5 3 5 5 2" xfId="30448"/>
    <cellStyle name="Komma 5 3 5 5 3" xfId="47443"/>
    <cellStyle name="Komma 5 3 5 5 4" xfId="50459"/>
    <cellStyle name="Komma 5 3 5 6" xfId="44286"/>
    <cellStyle name="Komma 5 3 5 7" xfId="46337"/>
    <cellStyle name="Komma 5 3 5 8" xfId="49353"/>
    <cellStyle name="Komma 5 3 6" xfId="6721"/>
    <cellStyle name="Komma 5 3 6 2" xfId="11266"/>
    <cellStyle name="Komma 5 3 6 2 2" xfId="18816"/>
    <cellStyle name="Komma 5 3 6 2 3" xfId="43772"/>
    <cellStyle name="Komma 5 3 6 2 4" xfId="48132"/>
    <cellStyle name="Komma 5 3 6 2 5" xfId="51148"/>
    <cellStyle name="Komma 5 3 6 3" xfId="11751"/>
    <cellStyle name="Komma 5 3 6 3 2" xfId="19293"/>
    <cellStyle name="Komma 5 3 6 3 3" xfId="44563"/>
    <cellStyle name="Komma 5 3 6 3 4" xfId="48609"/>
    <cellStyle name="Komma 5 3 6 3 5" xfId="51625"/>
    <cellStyle name="Komma 5 3 6 4" xfId="12239"/>
    <cellStyle name="Komma 5 3 6 4 2" xfId="19770"/>
    <cellStyle name="Komma 5 3 6 4 3" xfId="33223"/>
    <cellStyle name="Komma 5 3 6 4 4" xfId="49086"/>
    <cellStyle name="Komma 5 3 6 4 5" xfId="52102"/>
    <cellStyle name="Komma 5 3 6 5" xfId="9354"/>
    <cellStyle name="Komma 5 3 6 5 2" xfId="43674"/>
    <cellStyle name="Komma 5 3 6 5 3" xfId="47655"/>
    <cellStyle name="Komma 5 3 6 5 4" xfId="50671"/>
    <cellStyle name="Komma 5 3 6 6" xfId="43354"/>
    <cellStyle name="Komma 5 3 6 7" xfId="46549"/>
    <cellStyle name="Komma 5 3 6 8" xfId="49565"/>
    <cellStyle name="Komma 5 3 7" xfId="10842"/>
    <cellStyle name="Komma 5 3 7 2" xfId="18392"/>
    <cellStyle name="Komma 5 3 7 3" xfId="43908"/>
    <cellStyle name="Komma 5 3 7 4" xfId="47708"/>
    <cellStyle name="Komma 5 3 7 5" xfId="50724"/>
    <cellStyle name="Komma 5 3 8" xfId="11326"/>
    <cellStyle name="Komma 5 3 8 2" xfId="18869"/>
    <cellStyle name="Komma 5 3 8 3" xfId="28686"/>
    <cellStyle name="Komma 5 3 8 4" xfId="48185"/>
    <cellStyle name="Komma 5 3 8 5" xfId="51201"/>
    <cellStyle name="Komma 5 3 9" xfId="11813"/>
    <cellStyle name="Komma 5 3 9 2" xfId="19346"/>
    <cellStyle name="Komma 5 3 9 3" xfId="28786"/>
    <cellStyle name="Komma 5 3 9 4" xfId="48662"/>
    <cellStyle name="Komma 5 3 9 5" xfId="51678"/>
    <cellStyle name="Komma 5 4" xfId="6158"/>
    <cellStyle name="Komma 5 4 10" xfId="45972"/>
    <cellStyle name="Komma 5 4 11" xfId="46175"/>
    <cellStyle name="Komma 5 4 12" xfId="49191"/>
    <cellStyle name="Komma 5 4 2" xfId="6478"/>
    <cellStyle name="Komma 5 4 2 10" xfId="46387"/>
    <cellStyle name="Komma 5 4 2 11" xfId="49403"/>
    <cellStyle name="Komma 5 4 2 2" xfId="11104"/>
    <cellStyle name="Komma 5 4 2 2 2" xfId="18654"/>
    <cellStyle name="Komma 5 4 2 2 3" xfId="20468"/>
    <cellStyle name="Komma 5 4 2 2 4" xfId="47970"/>
    <cellStyle name="Komma 5 4 2 2 5" xfId="50986"/>
    <cellStyle name="Komma 5 4 2 3" xfId="11589"/>
    <cellStyle name="Komma 5 4 2 3 2" xfId="19131"/>
    <cellStyle name="Komma 5 4 2 3 3" xfId="43475"/>
    <cellStyle name="Komma 5 4 2 3 4" xfId="48447"/>
    <cellStyle name="Komma 5 4 2 3 5" xfId="51463"/>
    <cellStyle name="Komma 5 4 2 4" xfId="12076"/>
    <cellStyle name="Komma 5 4 2 4 2" xfId="19608"/>
    <cellStyle name="Komma 5 4 2 4 3" xfId="44078"/>
    <cellStyle name="Komma 5 4 2 4 4" xfId="48924"/>
    <cellStyle name="Komma 5 4 2 4 5" xfId="51940"/>
    <cellStyle name="Komma 5 4 2 5" xfId="9112"/>
    <cellStyle name="Komma 5 4 2 5 2" xfId="44486"/>
    <cellStyle name="Komma 5 4 2 5 3" xfId="47493"/>
    <cellStyle name="Komma 5 4 2 5 4" xfId="50509"/>
    <cellStyle name="Komma 5 4 2 6" xfId="20214"/>
    <cellStyle name="Komma 5 4 2 7" xfId="42383"/>
    <cellStyle name="Komma 5 4 2 8" xfId="45067"/>
    <cellStyle name="Komma 5 4 2 9" xfId="45973"/>
    <cellStyle name="Komma 5 4 3" xfId="10892"/>
    <cellStyle name="Komma 5 4 3 2" xfId="18442"/>
    <cellStyle name="Komma 5 4 3 3" xfId="43124"/>
    <cellStyle name="Komma 5 4 3 4" xfId="47758"/>
    <cellStyle name="Komma 5 4 3 5" xfId="50774"/>
    <cellStyle name="Komma 5 4 4" xfId="11376"/>
    <cellStyle name="Komma 5 4 4 2" xfId="18919"/>
    <cellStyle name="Komma 5 4 4 3" xfId="43162"/>
    <cellStyle name="Komma 5 4 4 4" xfId="48235"/>
    <cellStyle name="Komma 5 4 4 5" xfId="51251"/>
    <cellStyle name="Komma 5 4 5" xfId="11863"/>
    <cellStyle name="Komma 5 4 5 2" xfId="19396"/>
    <cellStyle name="Komma 5 4 5 3" xfId="28644"/>
    <cellStyle name="Komma 5 4 5 4" xfId="48712"/>
    <cellStyle name="Komma 5 4 5 5" xfId="51728"/>
    <cellStyle name="Komma 5 4 6" xfId="8811"/>
    <cellStyle name="Komma 5 4 6 2" xfId="44679"/>
    <cellStyle name="Komma 5 4 6 3" xfId="47281"/>
    <cellStyle name="Komma 5 4 6 4" xfId="50297"/>
    <cellStyle name="Komma 5 4 7" xfId="20213"/>
    <cellStyle name="Komma 5 4 8" xfId="44598"/>
    <cellStyle name="Komma 5 4 9" xfId="45066"/>
    <cellStyle name="Komma 5 5" xfId="6238"/>
    <cellStyle name="Komma 5 5 10" xfId="45974"/>
    <cellStyle name="Komma 5 5 11" xfId="46228"/>
    <cellStyle name="Komma 5 5 12" xfId="49244"/>
    <cellStyle name="Komma 5 5 2" xfId="6558"/>
    <cellStyle name="Komma 5 5 2 10" xfId="46440"/>
    <cellStyle name="Komma 5 5 2 11" xfId="49456"/>
    <cellStyle name="Komma 5 5 2 2" xfId="11157"/>
    <cellStyle name="Komma 5 5 2 2 2" xfId="18707"/>
    <cellStyle name="Komma 5 5 2 2 3" xfId="42731"/>
    <cellStyle name="Komma 5 5 2 2 4" xfId="48023"/>
    <cellStyle name="Komma 5 5 2 2 5" xfId="51039"/>
    <cellStyle name="Komma 5 5 2 3" xfId="11642"/>
    <cellStyle name="Komma 5 5 2 3 2" xfId="19184"/>
    <cellStyle name="Komma 5 5 2 3 3" xfId="44583"/>
    <cellStyle name="Komma 5 5 2 3 4" xfId="48500"/>
    <cellStyle name="Komma 5 5 2 3 5" xfId="51516"/>
    <cellStyle name="Komma 5 5 2 4" xfId="12129"/>
    <cellStyle name="Komma 5 5 2 4 2" xfId="19661"/>
    <cellStyle name="Komma 5 5 2 4 3" xfId="44420"/>
    <cellStyle name="Komma 5 5 2 4 4" xfId="48977"/>
    <cellStyle name="Komma 5 5 2 4 5" xfId="51993"/>
    <cellStyle name="Komma 5 5 2 5" xfId="9191"/>
    <cellStyle name="Komma 5 5 2 5 2" xfId="43759"/>
    <cellStyle name="Komma 5 5 2 5 3" xfId="47546"/>
    <cellStyle name="Komma 5 5 2 5 4" xfId="50562"/>
    <cellStyle name="Komma 5 5 2 6" xfId="20216"/>
    <cellStyle name="Komma 5 5 2 7" xfId="44084"/>
    <cellStyle name="Komma 5 5 2 8" xfId="45069"/>
    <cellStyle name="Komma 5 5 2 9" xfId="45975"/>
    <cellStyle name="Komma 5 5 3" xfId="10945"/>
    <cellStyle name="Komma 5 5 3 2" xfId="18495"/>
    <cellStyle name="Komma 5 5 3 3" xfId="42697"/>
    <cellStyle name="Komma 5 5 3 4" xfId="47811"/>
    <cellStyle name="Komma 5 5 3 5" xfId="50827"/>
    <cellStyle name="Komma 5 5 4" xfId="11430"/>
    <cellStyle name="Komma 5 5 4 2" xfId="18972"/>
    <cellStyle name="Komma 5 5 4 3" xfId="44294"/>
    <cellStyle name="Komma 5 5 4 4" xfId="48288"/>
    <cellStyle name="Komma 5 5 4 5" xfId="51304"/>
    <cellStyle name="Komma 5 5 5" xfId="11917"/>
    <cellStyle name="Komma 5 5 5 2" xfId="19449"/>
    <cellStyle name="Komma 5 5 5 3" xfId="44130"/>
    <cellStyle name="Komma 5 5 5 4" xfId="48765"/>
    <cellStyle name="Komma 5 5 5 5" xfId="51781"/>
    <cellStyle name="Komma 5 5 6" xfId="8882"/>
    <cellStyle name="Komma 5 5 6 2" xfId="44582"/>
    <cellStyle name="Komma 5 5 6 3" xfId="47334"/>
    <cellStyle name="Komma 5 5 6 4" xfId="50350"/>
    <cellStyle name="Komma 5 5 7" xfId="20215"/>
    <cellStyle name="Komma 5 5 8" xfId="42338"/>
    <cellStyle name="Komma 5 5 9" xfId="45068"/>
    <cellStyle name="Komma 5 6" xfId="6318"/>
    <cellStyle name="Komma 5 6 10" xfId="45976"/>
    <cellStyle name="Komma 5 6 11" xfId="46281"/>
    <cellStyle name="Komma 5 6 12" xfId="49297"/>
    <cellStyle name="Komma 5 6 2" xfId="6638"/>
    <cellStyle name="Komma 5 6 2 2" xfId="11210"/>
    <cellStyle name="Komma 5 6 2 2 2" xfId="18760"/>
    <cellStyle name="Komma 5 6 2 2 3" xfId="28808"/>
    <cellStyle name="Komma 5 6 2 2 4" xfId="48076"/>
    <cellStyle name="Komma 5 6 2 2 5" xfId="51092"/>
    <cellStyle name="Komma 5 6 2 3" xfId="11695"/>
    <cellStyle name="Komma 5 6 2 3 2" xfId="19237"/>
    <cellStyle name="Komma 5 6 2 3 3" xfId="43630"/>
    <cellStyle name="Komma 5 6 2 3 4" xfId="48553"/>
    <cellStyle name="Komma 5 6 2 3 5" xfId="51569"/>
    <cellStyle name="Komma 5 6 2 4" xfId="12182"/>
    <cellStyle name="Komma 5 6 2 4 2" xfId="19714"/>
    <cellStyle name="Komma 5 6 2 4 3" xfId="43661"/>
    <cellStyle name="Komma 5 6 2 4 4" xfId="49030"/>
    <cellStyle name="Komma 5 6 2 4 5" xfId="52046"/>
    <cellStyle name="Komma 5 6 2 5" xfId="9271"/>
    <cellStyle name="Komma 5 6 2 5 2" xfId="44275"/>
    <cellStyle name="Komma 5 6 2 5 3" xfId="47599"/>
    <cellStyle name="Komma 5 6 2 5 4" xfId="50615"/>
    <cellStyle name="Komma 5 6 2 6" xfId="43844"/>
    <cellStyle name="Komma 5 6 2 7" xfId="46493"/>
    <cellStyle name="Komma 5 6 2 8" xfId="49509"/>
    <cellStyle name="Komma 5 6 3" xfId="10998"/>
    <cellStyle name="Komma 5 6 3 2" xfId="18548"/>
    <cellStyle name="Komma 5 6 3 3" xfId="44346"/>
    <cellStyle name="Komma 5 6 3 4" xfId="47864"/>
    <cellStyle name="Komma 5 6 3 5" xfId="50880"/>
    <cellStyle name="Komma 5 6 4" xfId="11483"/>
    <cellStyle name="Komma 5 6 4 2" xfId="19025"/>
    <cellStyle name="Komma 5 6 4 3" xfId="44124"/>
    <cellStyle name="Komma 5 6 4 4" xfId="48341"/>
    <cellStyle name="Komma 5 6 4 5" xfId="51357"/>
    <cellStyle name="Komma 5 6 5" xfId="11970"/>
    <cellStyle name="Komma 5 6 5 2" xfId="19502"/>
    <cellStyle name="Komma 5 6 5 3" xfId="42852"/>
    <cellStyle name="Komma 5 6 5 4" xfId="48818"/>
    <cellStyle name="Komma 5 6 5 5" xfId="51834"/>
    <cellStyle name="Komma 5 6 6" xfId="8958"/>
    <cellStyle name="Komma 5 6 6 2" xfId="42623"/>
    <cellStyle name="Komma 5 6 6 3" xfId="47387"/>
    <cellStyle name="Komma 5 6 6 4" xfId="50403"/>
    <cellStyle name="Komma 5 6 7" xfId="20217"/>
    <cellStyle name="Komma 5 6 8" xfId="42350"/>
    <cellStyle name="Komma 5 6 9" xfId="45070"/>
    <cellStyle name="Komma 5 7" xfId="6398"/>
    <cellStyle name="Komma 5 7 10" xfId="46334"/>
    <cellStyle name="Komma 5 7 11" xfId="49350"/>
    <cellStyle name="Komma 5 7 2" xfId="11051"/>
    <cellStyle name="Komma 5 7 2 2" xfId="18601"/>
    <cellStyle name="Komma 5 7 2 3" xfId="42714"/>
    <cellStyle name="Komma 5 7 2 4" xfId="47917"/>
    <cellStyle name="Komma 5 7 2 5" xfId="50933"/>
    <cellStyle name="Komma 5 7 3" xfId="11536"/>
    <cellStyle name="Komma 5 7 3 2" xfId="19078"/>
    <cellStyle name="Komma 5 7 3 3" xfId="42784"/>
    <cellStyle name="Komma 5 7 3 4" xfId="48394"/>
    <cellStyle name="Komma 5 7 3 5" xfId="51410"/>
    <cellStyle name="Komma 5 7 4" xfId="12023"/>
    <cellStyle name="Komma 5 7 4 2" xfId="19555"/>
    <cellStyle name="Komma 5 7 4 3" xfId="42862"/>
    <cellStyle name="Komma 5 7 4 4" xfId="48871"/>
    <cellStyle name="Komma 5 7 4 5" xfId="51887"/>
    <cellStyle name="Komma 5 7 5" xfId="9037"/>
    <cellStyle name="Komma 5 7 5 2" xfId="44144"/>
    <cellStyle name="Komma 5 7 5 3" xfId="47440"/>
    <cellStyle name="Komma 5 7 5 4" xfId="50456"/>
    <cellStyle name="Komma 5 7 6" xfId="20218"/>
    <cellStyle name="Komma 5 7 7" xfId="42368"/>
    <cellStyle name="Komma 5 7 8" xfId="45071"/>
    <cellStyle name="Komma 5 7 9" xfId="45977"/>
    <cellStyle name="Komma 5 8" xfId="6718"/>
    <cellStyle name="Komma 5 8 2" xfId="11263"/>
    <cellStyle name="Komma 5 8 2 2" xfId="18813"/>
    <cellStyle name="Komma 5 8 2 3" xfId="30307"/>
    <cellStyle name="Komma 5 8 2 4" xfId="48129"/>
    <cellStyle name="Komma 5 8 2 5" xfId="51145"/>
    <cellStyle name="Komma 5 8 3" xfId="11748"/>
    <cellStyle name="Komma 5 8 3 2" xfId="19290"/>
    <cellStyle name="Komma 5 8 3 3" xfId="43631"/>
    <cellStyle name="Komma 5 8 3 4" xfId="48606"/>
    <cellStyle name="Komma 5 8 3 5" xfId="51622"/>
    <cellStyle name="Komma 5 8 4" xfId="12236"/>
    <cellStyle name="Komma 5 8 4 2" xfId="19767"/>
    <cellStyle name="Komma 5 8 4 3" xfId="43326"/>
    <cellStyle name="Komma 5 8 4 4" xfId="49083"/>
    <cellStyle name="Komma 5 8 4 5" xfId="52099"/>
    <cellStyle name="Komma 5 8 5" xfId="9351"/>
    <cellStyle name="Komma 5 8 5 2" xfId="21307"/>
    <cellStyle name="Komma 5 8 5 3" xfId="47652"/>
    <cellStyle name="Komma 5 8 5 4" xfId="50668"/>
    <cellStyle name="Komma 5 8 6" xfId="43548"/>
    <cellStyle name="Komma 5 8 7" xfId="46546"/>
    <cellStyle name="Komma 5 8 8" xfId="49562"/>
    <cellStyle name="Komma 5 9" xfId="10839"/>
    <cellStyle name="Komma 5 9 2" xfId="18389"/>
    <cellStyle name="Komma 5 9 3" xfId="28615"/>
    <cellStyle name="Komma 5 9 4" xfId="47705"/>
    <cellStyle name="Komma 5 9 5" xfId="50721"/>
    <cellStyle name="Komma 6" xfId="20219"/>
    <cellStyle name="Komma 6 2" xfId="20220"/>
    <cellStyle name="Komma 6 2 2" xfId="20221"/>
    <cellStyle name="Komma 6 2 2 2" xfId="20222"/>
    <cellStyle name="Komma 6 2 2 2 2" xfId="45075"/>
    <cellStyle name="Komma 6 2 2 2 3" xfId="45981"/>
    <cellStyle name="Komma 6 2 2 3" xfId="45074"/>
    <cellStyle name="Komma 6 2 2 4" xfId="45980"/>
    <cellStyle name="Komma 6 2 3" xfId="20223"/>
    <cellStyle name="Komma 6 2 3 2" xfId="20224"/>
    <cellStyle name="Komma 6 2 3 2 2" xfId="45077"/>
    <cellStyle name="Komma 6 2 3 2 3" xfId="45983"/>
    <cellStyle name="Komma 6 2 3 3" xfId="45076"/>
    <cellStyle name="Komma 6 2 3 4" xfId="45982"/>
    <cellStyle name="Komma 6 2 4" xfId="20225"/>
    <cellStyle name="Komma 6 2 4 2" xfId="45078"/>
    <cellStyle name="Komma 6 2 4 3" xfId="45984"/>
    <cellStyle name="Komma 6 2 5" xfId="45073"/>
    <cellStyle name="Komma 6 2 6" xfId="45979"/>
    <cellStyle name="Komma 6 3" xfId="20226"/>
    <cellStyle name="Komma 6 3 2" xfId="20227"/>
    <cellStyle name="Komma 6 3 2 2" xfId="45080"/>
    <cellStyle name="Komma 6 3 2 3" xfId="45986"/>
    <cellStyle name="Komma 6 3 3" xfId="45079"/>
    <cellStyle name="Komma 6 3 4" xfId="45985"/>
    <cellStyle name="Komma 6 4" xfId="20228"/>
    <cellStyle name="Komma 6 4 2" xfId="20229"/>
    <cellStyle name="Komma 6 4 2 2" xfId="45082"/>
    <cellStyle name="Komma 6 4 2 3" xfId="45988"/>
    <cellStyle name="Komma 6 4 3" xfId="45081"/>
    <cellStyle name="Komma 6 4 4" xfId="45987"/>
    <cellStyle name="Komma 6 5" xfId="20230"/>
    <cellStyle name="Komma 6 5 2" xfId="20231"/>
    <cellStyle name="Komma 6 5 2 2" xfId="45084"/>
    <cellStyle name="Komma 6 5 2 3" xfId="45990"/>
    <cellStyle name="Komma 6 5 3" xfId="45083"/>
    <cellStyle name="Komma 6 5 4" xfId="45989"/>
    <cellStyle name="Komma 6 6" xfId="20232"/>
    <cellStyle name="Komma 6 6 2" xfId="45085"/>
    <cellStyle name="Komma 6 6 3" xfId="45991"/>
    <cellStyle name="Komma 6 7" xfId="45072"/>
    <cellStyle name="Komma 6 8" xfId="45978"/>
    <cellStyle name="Komma 7" xfId="20233"/>
    <cellStyle name="Komma 7 2" xfId="20234"/>
    <cellStyle name="Komma 7 2 2" xfId="20235"/>
    <cellStyle name="Komma 7 2 2 2" xfId="20236"/>
    <cellStyle name="Komma 7 2 2 2 2" xfId="45089"/>
    <cellStyle name="Komma 7 2 2 2 3" xfId="45995"/>
    <cellStyle name="Komma 7 2 2 3" xfId="45088"/>
    <cellStyle name="Komma 7 2 2 4" xfId="45994"/>
    <cellStyle name="Komma 7 2 3" xfId="20237"/>
    <cellStyle name="Komma 7 2 3 2" xfId="20238"/>
    <cellStyle name="Komma 7 2 3 2 2" xfId="45091"/>
    <cellStyle name="Komma 7 2 3 2 3" xfId="45997"/>
    <cellStyle name="Komma 7 2 3 3" xfId="45090"/>
    <cellStyle name="Komma 7 2 3 4" xfId="45996"/>
    <cellStyle name="Komma 7 2 4" xfId="20239"/>
    <cellStyle name="Komma 7 2 4 2" xfId="45092"/>
    <cellStyle name="Komma 7 2 4 3" xfId="45998"/>
    <cellStyle name="Komma 7 2 5" xfId="45087"/>
    <cellStyle name="Komma 7 2 6" xfId="45993"/>
    <cellStyle name="Komma 7 3" xfId="20240"/>
    <cellStyle name="Komma 7 3 2" xfId="20241"/>
    <cellStyle name="Komma 7 3 2 2" xfId="45094"/>
    <cellStyle name="Komma 7 3 2 3" xfId="46000"/>
    <cellStyle name="Komma 7 3 3" xfId="45093"/>
    <cellStyle name="Komma 7 3 4" xfId="45999"/>
    <cellStyle name="Komma 7 4" xfId="20242"/>
    <cellStyle name="Komma 7 4 2" xfId="20243"/>
    <cellStyle name="Komma 7 4 2 2" xfId="45096"/>
    <cellStyle name="Komma 7 4 2 3" xfId="46002"/>
    <cellStyle name="Komma 7 4 3" xfId="45095"/>
    <cellStyle name="Komma 7 4 4" xfId="46001"/>
    <cellStyle name="Komma 7 5" xfId="20244"/>
    <cellStyle name="Komma 7 5 2" xfId="45097"/>
    <cellStyle name="Komma 7 5 3" xfId="46003"/>
    <cellStyle name="Komma 7 6" xfId="45086"/>
    <cellStyle name="Komma 7 7" xfId="45992"/>
    <cellStyle name="Komma 8" xfId="20245"/>
    <cellStyle name="Komma 8 2" xfId="20246"/>
    <cellStyle name="Komma 8 2 2" xfId="20247"/>
    <cellStyle name="Komma 8 2 2 2" xfId="45100"/>
    <cellStyle name="Komma 8 2 2 3" xfId="46006"/>
    <cellStyle name="Komma 8 2 3" xfId="45099"/>
    <cellStyle name="Komma 8 2 4" xfId="46005"/>
    <cellStyle name="Komma 8 3" xfId="20248"/>
    <cellStyle name="Komma 8 3 2" xfId="20249"/>
    <cellStyle name="Komma 8 3 2 2" xfId="45102"/>
    <cellStyle name="Komma 8 3 2 3" xfId="46008"/>
    <cellStyle name="Komma 8 3 3" xfId="45101"/>
    <cellStyle name="Komma 8 3 4" xfId="46007"/>
    <cellStyle name="Komma 8 4" xfId="20250"/>
    <cellStyle name="Komma 8 4 2" xfId="45103"/>
    <cellStyle name="Komma 8 4 3" xfId="46009"/>
    <cellStyle name="Komma 8 5" xfId="45098"/>
    <cellStyle name="Komma 8 6" xfId="46004"/>
    <cellStyle name="Komma 9" xfId="20251"/>
    <cellStyle name="Komma 9 2" xfId="20252"/>
    <cellStyle name="Komma 9 2 2" xfId="45105"/>
    <cellStyle name="Komma 9 2 3" xfId="46011"/>
    <cellStyle name="Komma 9 3" xfId="45104"/>
    <cellStyle name="Komma 9 4" xfId="46010"/>
    <cellStyle name="Kontroller celle" xfId="6781"/>
    <cellStyle name="Link" xfId="13784" builtinId="8"/>
    <cellStyle name="Link 2" xfId="3265"/>
    <cellStyle name="Link 2 2" xfId="20254"/>
    <cellStyle name="Link 2 3" xfId="20255"/>
    <cellStyle name="Link 2 4" xfId="20256"/>
    <cellStyle name="Link 2 5" xfId="20257"/>
    <cellStyle name="Link 3" xfId="5090"/>
    <cellStyle name="Link 3 2" xfId="20259"/>
    <cellStyle name="Link 4" xfId="20260"/>
    <cellStyle name="Link 5" xfId="20261"/>
    <cellStyle name="Link 6" xfId="20262"/>
    <cellStyle name="Linked Cell 2" xfId="1624"/>
    <cellStyle name="Markeringsfarve1" xfId="6782"/>
    <cellStyle name="Markeringsfarve2" xfId="6783"/>
    <cellStyle name="Markeringsfarve3" xfId="6784"/>
    <cellStyle name="Markeringsfarve4" xfId="6785"/>
    <cellStyle name="Markeringsfarve5" xfId="6786"/>
    <cellStyle name="Markeringsfarve6" xfId="6787"/>
    <cellStyle name="Migliaia [0] 10" xfId="311"/>
    <cellStyle name="Migliaia [0] 10 2" xfId="2270"/>
    <cellStyle name="Migliaia [0] 10 2 2" xfId="4244"/>
    <cellStyle name="Migliaia [0] 10 2 2 2" xfId="8016"/>
    <cellStyle name="Migliaia [0] 10 2 2 2 2" xfId="18029"/>
    <cellStyle name="Migliaia [0] 10 2 2 2 3" xfId="44193"/>
    <cellStyle name="Migliaia [0] 10 2 2 2 4" xfId="47035"/>
    <cellStyle name="Migliaia [0] 10 2 2 2 5" xfId="50051"/>
    <cellStyle name="Migliaia [0] 10 2 2 3" xfId="8663"/>
    <cellStyle name="Migliaia [0] 10 2 2 4" xfId="6788"/>
    <cellStyle name="Migliaia [0] 10 2 2 4 2" xfId="17561"/>
    <cellStyle name="Migliaia [0] 10 2 2 4 3" xfId="42446"/>
    <cellStyle name="Migliaia [0] 10 2 2 4 4" xfId="46554"/>
    <cellStyle name="Migliaia [0] 10 2 2 4 5" xfId="49570"/>
    <cellStyle name="Migliaia [0] 10 2 2 5" xfId="15811"/>
    <cellStyle name="Migliaia [0] 10 2 2 6" xfId="20265"/>
    <cellStyle name="Migliaia [0] 10 2 2 7" xfId="45106"/>
    <cellStyle name="Migliaia [0] 10 2 2 8" xfId="46012"/>
    <cellStyle name="Migliaia [0] 10 2 3" xfId="8017"/>
    <cellStyle name="Migliaia [0] 10 2 3 2" xfId="29018"/>
    <cellStyle name="Migliaia [0] 10 2 3 2 2" xfId="34369"/>
    <cellStyle name="Migliaia [0] 10 2 3 2 3" xfId="39671"/>
    <cellStyle name="Migliaia [0] 10 2 3 3" xfId="31904"/>
    <cellStyle name="Migliaia [0] 10 2 3 4" xfId="37020"/>
    <cellStyle name="Migliaia [0] 10 2 4" xfId="15810"/>
    <cellStyle name="Migliaia [0] 10 2 5" xfId="20264"/>
    <cellStyle name="Migliaia [0] 10 3" xfId="3957"/>
    <cellStyle name="Migliaia [0] 10 3 2" xfId="8018"/>
    <cellStyle name="Migliaia [0] 10 3 2 2" xfId="14609"/>
    <cellStyle name="Migliaia [0] 10 3 2 2 2" xfId="18030"/>
    <cellStyle name="Migliaia [0] 10 3 2 2 2 2" xfId="34370"/>
    <cellStyle name="Migliaia [0] 10 3 2 2 3" xfId="39672"/>
    <cellStyle name="Migliaia [0] 10 3 2 2 4" xfId="29019"/>
    <cellStyle name="Migliaia [0] 10 3 2 3" xfId="31905"/>
    <cellStyle name="Migliaia [0] 10 3 2 4" xfId="37021"/>
    <cellStyle name="Migliaia [0] 10 3 2 5" xfId="21418"/>
    <cellStyle name="Migliaia [0] 10 3 2 6" xfId="47036"/>
    <cellStyle name="Migliaia [0] 10 3 2 7" xfId="50052"/>
    <cellStyle name="Migliaia [0] 10 3 2 8" xfId="13885"/>
    <cellStyle name="Migliaia [0] 10 3 3" xfId="8692"/>
    <cellStyle name="Migliaia [0] 10 3 4" xfId="6789"/>
    <cellStyle name="Migliaia [0] 10 3 4 2" xfId="17562"/>
    <cellStyle name="Migliaia [0] 10 3 4 3" xfId="29379"/>
    <cellStyle name="Migliaia [0] 10 3 4 4" xfId="46555"/>
    <cellStyle name="Migliaia [0] 10 3 4 5" xfId="49571"/>
    <cellStyle name="Migliaia [0] 10 3 5" xfId="15812"/>
    <cellStyle name="Migliaia [0] 10 3 6" xfId="20266"/>
    <cellStyle name="Migliaia [0] 10 4" xfId="3504"/>
    <cellStyle name="Migliaia [0] 10 4 2" xfId="13314"/>
    <cellStyle name="Migliaia [0] 10 4 2 2" xfId="31355"/>
    <cellStyle name="Migliaia [0] 10 4 2 2 2" xfId="36513"/>
    <cellStyle name="Migliaia [0] 10 4 2 2 3" xfId="41815"/>
    <cellStyle name="Migliaia [0] 10 4 2 3" xfId="33862"/>
    <cellStyle name="Migliaia [0] 10 4 2 4" xfId="39164"/>
    <cellStyle name="Migliaia [0] 10 4 3" xfId="15813"/>
    <cellStyle name="Migliaia [0] 10 4 3 2" xfId="34371"/>
    <cellStyle name="Migliaia [0] 10 4 3 3" xfId="39673"/>
    <cellStyle name="Migliaia [0] 10 4 3 4" xfId="29020"/>
    <cellStyle name="Migliaia [0] 10 4 4" xfId="31906"/>
    <cellStyle name="Migliaia [0] 10 4 5" xfId="37022"/>
    <cellStyle name="Migliaia [0] 10 4 6" xfId="12256"/>
    <cellStyle name="Migliaia [0] 10 5" xfId="13383"/>
    <cellStyle name="Migliaia [0] 10 5 2" xfId="29021"/>
    <cellStyle name="Migliaia [0] 10 5 2 2" xfId="34372"/>
    <cellStyle name="Migliaia [0] 10 5 2 3" xfId="39674"/>
    <cellStyle name="Migliaia [0] 10 5 3" xfId="31907"/>
    <cellStyle name="Migliaia [0] 10 5 4" xfId="37023"/>
    <cellStyle name="Migliaia [0] 10 6" xfId="15809"/>
    <cellStyle name="Migliaia [0] 10 6 2" xfId="34368"/>
    <cellStyle name="Migliaia [0] 10 6 3" xfId="39670"/>
    <cellStyle name="Migliaia [0] 10 6 4" xfId="29017"/>
    <cellStyle name="Migliaia [0] 10 7" xfId="31903"/>
    <cellStyle name="Migliaia [0] 10 8" xfId="37019"/>
    <cellStyle name="Migliaia [0] 10 9" xfId="1725"/>
    <cellStyle name="Migliaia [0] 11" xfId="312"/>
    <cellStyle name="Migliaia [0] 11 2" xfId="2271"/>
    <cellStyle name="Migliaia [0] 11 2 2" xfId="4245"/>
    <cellStyle name="Migliaia [0] 11 2 2 2" xfId="8019"/>
    <cellStyle name="Migliaia [0] 11 2 2 2 2" xfId="18031"/>
    <cellStyle name="Migliaia [0] 11 2 2 2 3" xfId="44097"/>
    <cellStyle name="Migliaia [0] 11 2 2 2 4" xfId="47037"/>
    <cellStyle name="Migliaia [0] 11 2 2 2 5" xfId="50053"/>
    <cellStyle name="Migliaia [0] 11 2 2 3" xfId="8491"/>
    <cellStyle name="Migliaia [0] 11 2 2 4" xfId="6790"/>
    <cellStyle name="Migliaia [0] 11 2 2 4 2" xfId="17563"/>
    <cellStyle name="Migliaia [0] 11 2 2 4 3" xfId="42447"/>
    <cellStyle name="Migliaia [0] 11 2 2 4 4" xfId="46556"/>
    <cellStyle name="Migliaia [0] 11 2 2 4 5" xfId="49572"/>
    <cellStyle name="Migliaia [0] 11 2 2 5" xfId="15816"/>
    <cellStyle name="Migliaia [0] 11 2 2 6" xfId="20270"/>
    <cellStyle name="Migliaia [0] 11 2 2 7" xfId="45107"/>
    <cellStyle name="Migliaia [0] 11 2 2 8" xfId="46013"/>
    <cellStyle name="Migliaia [0] 11 2 3" xfId="8020"/>
    <cellStyle name="Migliaia [0] 11 2 3 2" xfId="29023"/>
    <cellStyle name="Migliaia [0] 11 2 3 2 2" xfId="34374"/>
    <cellStyle name="Migliaia [0] 11 2 3 2 3" xfId="39676"/>
    <cellStyle name="Migliaia [0] 11 2 3 3" xfId="31909"/>
    <cellStyle name="Migliaia [0] 11 2 3 4" xfId="37025"/>
    <cellStyle name="Migliaia [0] 11 2 4" xfId="15815"/>
    <cellStyle name="Migliaia [0] 11 2 5" xfId="20269"/>
    <cellStyle name="Migliaia [0] 11 3" xfId="3958"/>
    <cellStyle name="Migliaia [0] 11 3 2" xfId="8021"/>
    <cellStyle name="Migliaia [0] 11 3 2 2" xfId="14610"/>
    <cellStyle name="Migliaia [0] 11 3 2 2 2" xfId="18032"/>
    <cellStyle name="Migliaia [0] 11 3 2 2 2 2" xfId="34375"/>
    <cellStyle name="Migliaia [0] 11 3 2 2 3" xfId="39677"/>
    <cellStyle name="Migliaia [0] 11 3 2 2 4" xfId="29024"/>
    <cellStyle name="Migliaia [0] 11 3 2 3" xfId="31910"/>
    <cellStyle name="Migliaia [0] 11 3 2 4" xfId="37026"/>
    <cellStyle name="Migliaia [0] 11 3 2 5" xfId="44326"/>
    <cellStyle name="Migliaia [0] 11 3 2 6" xfId="47038"/>
    <cellStyle name="Migliaia [0] 11 3 2 7" xfId="50054"/>
    <cellStyle name="Migliaia [0] 11 3 2 8" xfId="13886"/>
    <cellStyle name="Migliaia [0] 11 3 3" xfId="8691"/>
    <cellStyle name="Migliaia [0] 11 3 4" xfId="6791"/>
    <cellStyle name="Migliaia [0] 11 3 4 2" xfId="17564"/>
    <cellStyle name="Migliaia [0] 11 3 4 3" xfId="43355"/>
    <cellStyle name="Migliaia [0] 11 3 4 4" xfId="46557"/>
    <cellStyle name="Migliaia [0] 11 3 4 5" xfId="49573"/>
    <cellStyle name="Migliaia [0] 11 3 5" xfId="15817"/>
    <cellStyle name="Migliaia [0] 11 3 6" xfId="20271"/>
    <cellStyle name="Migliaia [0] 11 4" xfId="3505"/>
    <cellStyle name="Migliaia [0] 11 4 2" xfId="13315"/>
    <cellStyle name="Migliaia [0] 11 4 2 2" xfId="31356"/>
    <cellStyle name="Migliaia [0] 11 4 2 2 2" xfId="36514"/>
    <cellStyle name="Migliaia [0] 11 4 2 2 3" xfId="41816"/>
    <cellStyle name="Migliaia [0] 11 4 2 3" xfId="33863"/>
    <cellStyle name="Migliaia [0] 11 4 2 4" xfId="39165"/>
    <cellStyle name="Migliaia [0] 11 4 3" xfId="15818"/>
    <cellStyle name="Migliaia [0] 11 4 3 2" xfId="34376"/>
    <cellStyle name="Migliaia [0] 11 4 3 3" xfId="39678"/>
    <cellStyle name="Migliaia [0] 11 4 3 4" xfId="29025"/>
    <cellStyle name="Migliaia [0] 11 4 4" xfId="31911"/>
    <cellStyle name="Migliaia [0] 11 4 5" xfId="37027"/>
    <cellStyle name="Migliaia [0] 11 4 6" xfId="12257"/>
    <cellStyle name="Migliaia [0] 11 5" xfId="13384"/>
    <cellStyle name="Migliaia [0] 11 5 2" xfId="29026"/>
    <cellStyle name="Migliaia [0] 11 5 2 2" xfId="34377"/>
    <cellStyle name="Migliaia [0] 11 5 2 3" xfId="39679"/>
    <cellStyle name="Migliaia [0] 11 5 3" xfId="31912"/>
    <cellStyle name="Migliaia [0] 11 5 4" xfId="37028"/>
    <cellStyle name="Migliaia [0] 11 6" xfId="15814"/>
    <cellStyle name="Migliaia [0] 11 6 2" xfId="34373"/>
    <cellStyle name="Migliaia [0] 11 6 3" xfId="39675"/>
    <cellStyle name="Migliaia [0] 11 6 4" xfId="29022"/>
    <cellStyle name="Migliaia [0] 11 7" xfId="31908"/>
    <cellStyle name="Migliaia [0] 11 8" xfId="37024"/>
    <cellStyle name="Migliaia [0] 11 9" xfId="1726"/>
    <cellStyle name="Migliaia [0] 12" xfId="313"/>
    <cellStyle name="Migliaia [0] 12 2" xfId="2272"/>
    <cellStyle name="Migliaia [0] 12 2 2" xfId="4246"/>
    <cellStyle name="Migliaia [0] 12 2 2 2" xfId="8022"/>
    <cellStyle name="Migliaia [0] 12 2 2 2 2" xfId="18033"/>
    <cellStyle name="Migliaia [0] 12 2 2 2 3" xfId="44767"/>
    <cellStyle name="Migliaia [0] 12 2 2 2 4" xfId="47039"/>
    <cellStyle name="Migliaia [0] 12 2 2 2 5" xfId="50055"/>
    <cellStyle name="Migliaia [0] 12 2 2 3" xfId="7851"/>
    <cellStyle name="Migliaia [0] 12 2 2 4" xfId="6792"/>
    <cellStyle name="Migliaia [0] 12 2 2 4 2" xfId="17565"/>
    <cellStyle name="Migliaia [0] 12 2 2 4 3" xfId="42448"/>
    <cellStyle name="Migliaia [0] 12 2 2 4 4" xfId="46558"/>
    <cellStyle name="Migliaia [0] 12 2 2 4 5" xfId="49574"/>
    <cellStyle name="Migliaia [0] 12 2 2 5" xfId="15821"/>
    <cellStyle name="Migliaia [0] 12 2 2 6" xfId="20275"/>
    <cellStyle name="Migliaia [0] 12 2 2 7" xfId="45108"/>
    <cellStyle name="Migliaia [0] 12 2 2 8" xfId="46014"/>
    <cellStyle name="Migliaia [0] 12 2 3" xfId="8023"/>
    <cellStyle name="Migliaia [0] 12 2 3 2" xfId="29028"/>
    <cellStyle name="Migliaia [0] 12 2 3 2 2" xfId="34379"/>
    <cellStyle name="Migliaia [0] 12 2 3 2 3" xfId="39681"/>
    <cellStyle name="Migliaia [0] 12 2 3 3" xfId="31914"/>
    <cellStyle name="Migliaia [0] 12 2 3 4" xfId="37030"/>
    <cellStyle name="Migliaia [0] 12 2 4" xfId="15820"/>
    <cellStyle name="Migliaia [0] 12 2 5" xfId="20274"/>
    <cellStyle name="Migliaia [0] 12 3" xfId="3959"/>
    <cellStyle name="Migliaia [0] 12 3 2" xfId="8024"/>
    <cellStyle name="Migliaia [0] 12 3 2 2" xfId="14611"/>
    <cellStyle name="Migliaia [0] 12 3 2 2 2" xfId="18034"/>
    <cellStyle name="Migliaia [0] 12 3 2 2 2 2" xfId="34380"/>
    <cellStyle name="Migliaia [0] 12 3 2 2 3" xfId="39682"/>
    <cellStyle name="Migliaia [0] 12 3 2 2 4" xfId="29029"/>
    <cellStyle name="Migliaia [0] 12 3 2 3" xfId="31915"/>
    <cellStyle name="Migliaia [0] 12 3 2 4" xfId="37031"/>
    <cellStyle name="Migliaia [0] 12 3 2 5" xfId="28724"/>
    <cellStyle name="Migliaia [0] 12 3 2 6" xfId="47040"/>
    <cellStyle name="Migliaia [0] 12 3 2 7" xfId="50056"/>
    <cellStyle name="Migliaia [0] 12 3 2 8" xfId="13887"/>
    <cellStyle name="Migliaia [0] 12 3 3" xfId="7966"/>
    <cellStyle name="Migliaia [0] 12 3 4" xfId="6793"/>
    <cellStyle name="Migliaia [0] 12 3 4 2" xfId="17566"/>
    <cellStyle name="Migliaia [0] 12 3 4 3" xfId="42449"/>
    <cellStyle name="Migliaia [0] 12 3 4 4" xfId="46559"/>
    <cellStyle name="Migliaia [0] 12 3 4 5" xfId="49575"/>
    <cellStyle name="Migliaia [0] 12 3 5" xfId="15822"/>
    <cellStyle name="Migliaia [0] 12 3 6" xfId="20277"/>
    <cellStyle name="Migliaia [0] 12 4" xfId="3506"/>
    <cellStyle name="Migliaia [0] 12 4 2" xfId="13316"/>
    <cellStyle name="Migliaia [0] 12 4 2 2" xfId="31357"/>
    <cellStyle name="Migliaia [0] 12 4 2 2 2" xfId="36515"/>
    <cellStyle name="Migliaia [0] 12 4 2 2 3" xfId="41817"/>
    <cellStyle name="Migliaia [0] 12 4 2 3" xfId="33864"/>
    <cellStyle name="Migliaia [0] 12 4 2 4" xfId="39166"/>
    <cellStyle name="Migliaia [0] 12 4 3" xfId="15823"/>
    <cellStyle name="Migliaia [0] 12 4 3 2" xfId="34381"/>
    <cellStyle name="Migliaia [0] 12 4 3 3" xfId="39683"/>
    <cellStyle name="Migliaia [0] 12 4 3 4" xfId="29030"/>
    <cellStyle name="Migliaia [0] 12 4 4" xfId="31916"/>
    <cellStyle name="Migliaia [0] 12 4 5" xfId="37032"/>
    <cellStyle name="Migliaia [0] 12 4 6" xfId="12258"/>
    <cellStyle name="Migliaia [0] 12 5" xfId="13385"/>
    <cellStyle name="Migliaia [0] 12 5 2" xfId="29031"/>
    <cellStyle name="Migliaia [0] 12 5 2 2" xfId="34382"/>
    <cellStyle name="Migliaia [0] 12 5 2 3" xfId="39684"/>
    <cellStyle name="Migliaia [0] 12 5 3" xfId="31917"/>
    <cellStyle name="Migliaia [0] 12 5 4" xfId="37033"/>
    <cellStyle name="Migliaia [0] 12 6" xfId="15819"/>
    <cellStyle name="Migliaia [0] 12 6 2" xfId="34378"/>
    <cellStyle name="Migliaia [0] 12 6 3" xfId="39680"/>
    <cellStyle name="Migliaia [0] 12 6 4" xfId="29027"/>
    <cellStyle name="Migliaia [0] 12 7" xfId="31913"/>
    <cellStyle name="Migliaia [0] 12 8" xfId="37029"/>
    <cellStyle name="Migliaia [0] 12 9" xfId="1727"/>
    <cellStyle name="Migliaia [0] 13" xfId="314"/>
    <cellStyle name="Migliaia [0] 13 2" xfId="2273"/>
    <cellStyle name="Migliaia [0] 13 2 2" xfId="4247"/>
    <cellStyle name="Migliaia [0] 13 2 2 2" xfId="8025"/>
    <cellStyle name="Migliaia [0] 13 2 2 2 2" xfId="18035"/>
    <cellStyle name="Migliaia [0] 13 2 2 2 3" xfId="44676"/>
    <cellStyle name="Migliaia [0] 13 2 2 2 4" xfId="47041"/>
    <cellStyle name="Migliaia [0] 13 2 2 2 5" xfId="50057"/>
    <cellStyle name="Migliaia [0] 13 2 2 3" xfId="8662"/>
    <cellStyle name="Migliaia [0] 13 2 2 4" xfId="6794"/>
    <cellStyle name="Migliaia [0] 13 2 2 4 2" xfId="17567"/>
    <cellStyle name="Migliaia [0] 13 2 2 4 3" xfId="44749"/>
    <cellStyle name="Migliaia [0] 13 2 2 4 4" xfId="46560"/>
    <cellStyle name="Migliaia [0] 13 2 2 4 5" xfId="49576"/>
    <cellStyle name="Migliaia [0] 13 2 2 5" xfId="15826"/>
    <cellStyle name="Migliaia [0] 13 2 2 6" xfId="20282"/>
    <cellStyle name="Migliaia [0] 13 2 2 7" xfId="45109"/>
    <cellStyle name="Migliaia [0] 13 2 2 8" xfId="46015"/>
    <cellStyle name="Migliaia [0] 13 2 3" xfId="8026"/>
    <cellStyle name="Migliaia [0] 13 2 3 2" xfId="29033"/>
    <cellStyle name="Migliaia [0] 13 2 3 2 2" xfId="34384"/>
    <cellStyle name="Migliaia [0] 13 2 3 2 3" xfId="39686"/>
    <cellStyle name="Migliaia [0] 13 2 3 3" xfId="31919"/>
    <cellStyle name="Migliaia [0] 13 2 3 4" xfId="37035"/>
    <cellStyle name="Migliaia [0] 13 2 4" xfId="15825"/>
    <cellStyle name="Migliaia [0] 13 2 5" xfId="20281"/>
    <cellStyle name="Migliaia [0] 13 3" xfId="3960"/>
    <cellStyle name="Migliaia [0] 13 3 2" xfId="8027"/>
    <cellStyle name="Migliaia [0] 13 3 2 2" xfId="14612"/>
    <cellStyle name="Migliaia [0] 13 3 2 2 2" xfId="18036"/>
    <cellStyle name="Migliaia [0] 13 3 2 2 2 2" xfId="34385"/>
    <cellStyle name="Migliaia [0] 13 3 2 2 3" xfId="39687"/>
    <cellStyle name="Migliaia [0] 13 3 2 2 4" xfId="29034"/>
    <cellStyle name="Migliaia [0] 13 3 2 3" xfId="31920"/>
    <cellStyle name="Migliaia [0] 13 3 2 4" xfId="37036"/>
    <cellStyle name="Migliaia [0] 13 3 2 5" xfId="20989"/>
    <cellStyle name="Migliaia [0] 13 3 2 6" xfId="47042"/>
    <cellStyle name="Migliaia [0] 13 3 2 7" xfId="50058"/>
    <cellStyle name="Migliaia [0] 13 3 2 8" xfId="13888"/>
    <cellStyle name="Migliaia [0] 13 3 3" xfId="7413"/>
    <cellStyle name="Migliaia [0] 13 3 4" xfId="6795"/>
    <cellStyle name="Migliaia [0] 13 3 4 2" xfId="17568"/>
    <cellStyle name="Migliaia [0] 13 3 4 3" xfId="44287"/>
    <cellStyle name="Migliaia [0] 13 3 4 4" xfId="46561"/>
    <cellStyle name="Migliaia [0] 13 3 4 5" xfId="49577"/>
    <cellStyle name="Migliaia [0] 13 3 5" xfId="15827"/>
    <cellStyle name="Migliaia [0] 13 3 6" xfId="20283"/>
    <cellStyle name="Migliaia [0] 13 4" xfId="3507"/>
    <cellStyle name="Migliaia [0] 13 4 2" xfId="13317"/>
    <cellStyle name="Migliaia [0] 13 4 2 2" xfId="31358"/>
    <cellStyle name="Migliaia [0] 13 4 2 2 2" xfId="36516"/>
    <cellStyle name="Migliaia [0] 13 4 2 2 3" xfId="41818"/>
    <cellStyle name="Migliaia [0] 13 4 2 3" xfId="33865"/>
    <cellStyle name="Migliaia [0] 13 4 2 4" xfId="39167"/>
    <cellStyle name="Migliaia [0] 13 4 3" xfId="15828"/>
    <cellStyle name="Migliaia [0] 13 4 3 2" xfId="34386"/>
    <cellStyle name="Migliaia [0] 13 4 3 3" xfId="39688"/>
    <cellStyle name="Migliaia [0] 13 4 3 4" xfId="29035"/>
    <cellStyle name="Migliaia [0] 13 4 4" xfId="31921"/>
    <cellStyle name="Migliaia [0] 13 4 5" xfId="37037"/>
    <cellStyle name="Migliaia [0] 13 4 6" xfId="12259"/>
    <cellStyle name="Migliaia [0] 13 5" xfId="13386"/>
    <cellStyle name="Migliaia [0] 13 5 2" xfId="29036"/>
    <cellStyle name="Migliaia [0] 13 5 2 2" xfId="34387"/>
    <cellStyle name="Migliaia [0] 13 5 2 3" xfId="39689"/>
    <cellStyle name="Migliaia [0] 13 5 3" xfId="31922"/>
    <cellStyle name="Migliaia [0] 13 5 4" xfId="37038"/>
    <cellStyle name="Migliaia [0] 13 6" xfId="15824"/>
    <cellStyle name="Migliaia [0] 13 6 2" xfId="34383"/>
    <cellStyle name="Migliaia [0] 13 6 3" xfId="39685"/>
    <cellStyle name="Migliaia [0] 13 6 4" xfId="29032"/>
    <cellStyle name="Migliaia [0] 13 7" xfId="31918"/>
    <cellStyle name="Migliaia [0] 13 8" xfId="37034"/>
    <cellStyle name="Migliaia [0] 13 9" xfId="1728"/>
    <cellStyle name="Migliaia [0] 14" xfId="315"/>
    <cellStyle name="Migliaia [0] 14 2" xfId="2274"/>
    <cellStyle name="Migliaia [0] 14 2 2" xfId="4248"/>
    <cellStyle name="Migliaia [0] 14 2 2 2" xfId="8028"/>
    <cellStyle name="Migliaia [0] 14 2 2 2 2" xfId="18037"/>
    <cellStyle name="Migliaia [0] 14 2 2 2 3" xfId="43892"/>
    <cellStyle name="Migliaia [0] 14 2 2 2 4" xfId="47043"/>
    <cellStyle name="Migliaia [0] 14 2 2 2 5" xfId="50059"/>
    <cellStyle name="Migliaia [0] 14 2 2 3" xfId="8661"/>
    <cellStyle name="Migliaia [0] 14 2 2 4" xfId="6796"/>
    <cellStyle name="Migliaia [0] 14 2 2 4 2" xfId="17569"/>
    <cellStyle name="Migliaia [0] 14 2 2 4 3" xfId="42450"/>
    <cellStyle name="Migliaia [0] 14 2 2 4 4" xfId="46562"/>
    <cellStyle name="Migliaia [0] 14 2 2 4 5" xfId="49578"/>
    <cellStyle name="Migliaia [0] 14 2 2 5" xfId="15831"/>
    <cellStyle name="Migliaia [0] 14 2 2 6" xfId="20286"/>
    <cellStyle name="Migliaia [0] 14 2 2 7" xfId="45110"/>
    <cellStyle name="Migliaia [0] 14 2 2 8" xfId="46016"/>
    <cellStyle name="Migliaia [0] 14 2 3" xfId="8029"/>
    <cellStyle name="Migliaia [0] 14 2 3 2" xfId="29038"/>
    <cellStyle name="Migliaia [0] 14 2 3 2 2" xfId="34389"/>
    <cellStyle name="Migliaia [0] 14 2 3 2 3" xfId="39691"/>
    <cellStyle name="Migliaia [0] 14 2 3 3" xfId="31924"/>
    <cellStyle name="Migliaia [0] 14 2 3 4" xfId="37040"/>
    <cellStyle name="Migliaia [0] 14 2 4" xfId="15830"/>
    <cellStyle name="Migliaia [0] 14 2 5" xfId="20285"/>
    <cellStyle name="Migliaia [0] 14 3" xfId="3961"/>
    <cellStyle name="Migliaia [0] 14 3 2" xfId="8030"/>
    <cellStyle name="Migliaia [0] 14 3 2 2" xfId="14613"/>
    <cellStyle name="Migliaia [0] 14 3 2 2 2" xfId="18038"/>
    <cellStyle name="Migliaia [0] 14 3 2 2 2 2" xfId="34390"/>
    <cellStyle name="Migliaia [0] 14 3 2 2 3" xfId="39692"/>
    <cellStyle name="Migliaia [0] 14 3 2 2 4" xfId="29039"/>
    <cellStyle name="Migliaia [0] 14 3 2 3" xfId="31925"/>
    <cellStyle name="Migliaia [0] 14 3 2 4" xfId="37041"/>
    <cellStyle name="Migliaia [0] 14 3 2 5" xfId="42569"/>
    <cellStyle name="Migliaia [0] 14 3 2 6" xfId="47044"/>
    <cellStyle name="Migliaia [0] 14 3 2 7" xfId="50060"/>
    <cellStyle name="Migliaia [0] 14 3 2 8" xfId="13889"/>
    <cellStyle name="Migliaia [0] 14 3 3" xfId="8690"/>
    <cellStyle name="Migliaia [0] 14 3 4" xfId="6797"/>
    <cellStyle name="Migliaia [0] 14 3 4 2" xfId="17570"/>
    <cellStyle name="Migliaia [0] 14 3 4 3" xfId="44858"/>
    <cellStyle name="Migliaia [0] 14 3 4 4" xfId="46563"/>
    <cellStyle name="Migliaia [0] 14 3 4 5" xfId="49579"/>
    <cellStyle name="Migliaia [0] 14 3 5" xfId="15832"/>
    <cellStyle name="Migliaia [0] 14 3 6" xfId="20287"/>
    <cellStyle name="Migliaia [0] 14 4" xfId="3508"/>
    <cellStyle name="Migliaia [0] 14 4 2" xfId="13318"/>
    <cellStyle name="Migliaia [0] 14 4 2 2" xfId="31359"/>
    <cellStyle name="Migliaia [0] 14 4 2 2 2" xfId="36517"/>
    <cellStyle name="Migliaia [0] 14 4 2 2 3" xfId="41819"/>
    <cellStyle name="Migliaia [0] 14 4 2 3" xfId="33866"/>
    <cellStyle name="Migliaia [0] 14 4 2 4" xfId="39168"/>
    <cellStyle name="Migliaia [0] 14 4 3" xfId="15833"/>
    <cellStyle name="Migliaia [0] 14 4 3 2" xfId="34391"/>
    <cellStyle name="Migliaia [0] 14 4 3 3" xfId="39693"/>
    <cellStyle name="Migliaia [0] 14 4 3 4" xfId="29040"/>
    <cellStyle name="Migliaia [0] 14 4 4" xfId="31926"/>
    <cellStyle name="Migliaia [0] 14 4 5" xfId="37042"/>
    <cellStyle name="Migliaia [0] 14 4 6" xfId="12260"/>
    <cellStyle name="Migliaia [0] 14 5" xfId="13387"/>
    <cellStyle name="Migliaia [0] 14 5 2" xfId="29041"/>
    <cellStyle name="Migliaia [0] 14 5 2 2" xfId="34392"/>
    <cellStyle name="Migliaia [0] 14 5 2 3" xfId="39694"/>
    <cellStyle name="Migliaia [0] 14 5 3" xfId="31927"/>
    <cellStyle name="Migliaia [0] 14 5 4" xfId="37043"/>
    <cellStyle name="Migliaia [0] 14 6" xfId="15829"/>
    <cellStyle name="Migliaia [0] 14 6 2" xfId="34388"/>
    <cellStyle name="Migliaia [0] 14 6 3" xfId="39690"/>
    <cellStyle name="Migliaia [0] 14 6 4" xfId="29037"/>
    <cellStyle name="Migliaia [0] 14 7" xfId="31923"/>
    <cellStyle name="Migliaia [0] 14 8" xfId="37039"/>
    <cellStyle name="Migliaia [0] 14 9" xfId="1729"/>
    <cellStyle name="Migliaia [0] 15" xfId="316"/>
    <cellStyle name="Migliaia [0] 15 2" xfId="2275"/>
    <cellStyle name="Migliaia [0] 15 2 2" xfId="4249"/>
    <cellStyle name="Migliaia [0] 15 2 2 2" xfId="8031"/>
    <cellStyle name="Migliaia [0] 15 2 2 2 2" xfId="18039"/>
    <cellStyle name="Migliaia [0] 15 2 2 2 3" xfId="42570"/>
    <cellStyle name="Migliaia [0] 15 2 2 2 4" xfId="47045"/>
    <cellStyle name="Migliaia [0] 15 2 2 2 5" xfId="50061"/>
    <cellStyle name="Migliaia [0] 15 2 2 3" xfId="8660"/>
    <cellStyle name="Migliaia [0] 15 2 2 4" xfId="6798"/>
    <cellStyle name="Migliaia [0] 15 2 2 4 2" xfId="17571"/>
    <cellStyle name="Migliaia [0] 15 2 2 4 3" xfId="42451"/>
    <cellStyle name="Migliaia [0] 15 2 2 4 4" xfId="46564"/>
    <cellStyle name="Migliaia [0] 15 2 2 4 5" xfId="49580"/>
    <cellStyle name="Migliaia [0] 15 2 2 5" xfId="15836"/>
    <cellStyle name="Migliaia [0] 15 2 2 6" xfId="20290"/>
    <cellStyle name="Migliaia [0] 15 2 2 7" xfId="45111"/>
    <cellStyle name="Migliaia [0] 15 2 2 8" xfId="46017"/>
    <cellStyle name="Migliaia [0] 15 2 3" xfId="8032"/>
    <cellStyle name="Migliaia [0] 15 2 3 2" xfId="29043"/>
    <cellStyle name="Migliaia [0] 15 2 3 2 2" xfId="34394"/>
    <cellStyle name="Migliaia [0] 15 2 3 2 3" xfId="39696"/>
    <cellStyle name="Migliaia [0] 15 2 3 3" xfId="31929"/>
    <cellStyle name="Migliaia [0] 15 2 3 4" xfId="37045"/>
    <cellStyle name="Migliaia [0] 15 2 4" xfId="15835"/>
    <cellStyle name="Migliaia [0] 15 2 5" xfId="20289"/>
    <cellStyle name="Migliaia [0] 15 3" xfId="3962"/>
    <cellStyle name="Migliaia [0] 15 3 2" xfId="8033"/>
    <cellStyle name="Migliaia [0] 15 3 2 2" xfId="14614"/>
    <cellStyle name="Migliaia [0] 15 3 2 2 2" xfId="18040"/>
    <cellStyle name="Migliaia [0] 15 3 2 2 2 2" xfId="34395"/>
    <cellStyle name="Migliaia [0] 15 3 2 2 3" xfId="39697"/>
    <cellStyle name="Migliaia [0] 15 3 2 2 4" xfId="29044"/>
    <cellStyle name="Migliaia [0] 15 3 2 3" xfId="31930"/>
    <cellStyle name="Migliaia [0] 15 3 2 4" xfId="37046"/>
    <cellStyle name="Migliaia [0] 15 3 2 5" xfId="43803"/>
    <cellStyle name="Migliaia [0] 15 3 2 6" xfId="47046"/>
    <cellStyle name="Migliaia [0] 15 3 2 7" xfId="50062"/>
    <cellStyle name="Migliaia [0] 15 3 2 8" xfId="13890"/>
    <cellStyle name="Migliaia [0] 15 3 3" xfId="8689"/>
    <cellStyle name="Migliaia [0] 15 3 4" xfId="6799"/>
    <cellStyle name="Migliaia [0] 15 3 4 2" xfId="17572"/>
    <cellStyle name="Migliaia [0] 15 3 4 3" xfId="43992"/>
    <cellStyle name="Migliaia [0] 15 3 4 4" xfId="46565"/>
    <cellStyle name="Migliaia [0] 15 3 4 5" xfId="49581"/>
    <cellStyle name="Migliaia [0] 15 3 5" xfId="15837"/>
    <cellStyle name="Migliaia [0] 15 3 6" xfId="20291"/>
    <cellStyle name="Migliaia [0] 15 4" xfId="3509"/>
    <cellStyle name="Migliaia [0] 15 4 2" xfId="13319"/>
    <cellStyle name="Migliaia [0] 15 4 2 2" xfId="31360"/>
    <cellStyle name="Migliaia [0] 15 4 2 2 2" xfId="36518"/>
    <cellStyle name="Migliaia [0] 15 4 2 2 3" xfId="41820"/>
    <cellStyle name="Migliaia [0] 15 4 2 3" xfId="33867"/>
    <cellStyle name="Migliaia [0] 15 4 2 4" xfId="39169"/>
    <cellStyle name="Migliaia [0] 15 4 3" xfId="15838"/>
    <cellStyle name="Migliaia [0] 15 4 3 2" xfId="34396"/>
    <cellStyle name="Migliaia [0] 15 4 3 3" xfId="39698"/>
    <cellStyle name="Migliaia [0] 15 4 3 4" xfId="29045"/>
    <cellStyle name="Migliaia [0] 15 4 4" xfId="31931"/>
    <cellStyle name="Migliaia [0] 15 4 5" xfId="37047"/>
    <cellStyle name="Migliaia [0] 15 4 6" xfId="12261"/>
    <cellStyle name="Migliaia [0] 15 5" xfId="13388"/>
    <cellStyle name="Migliaia [0] 15 5 2" xfId="29046"/>
    <cellStyle name="Migliaia [0] 15 5 2 2" xfId="34397"/>
    <cellStyle name="Migliaia [0] 15 5 2 3" xfId="39699"/>
    <cellStyle name="Migliaia [0] 15 5 3" xfId="31932"/>
    <cellStyle name="Migliaia [0] 15 5 4" xfId="37048"/>
    <cellStyle name="Migliaia [0] 15 6" xfId="15834"/>
    <cellStyle name="Migliaia [0] 15 6 2" xfId="34393"/>
    <cellStyle name="Migliaia [0] 15 6 3" xfId="39695"/>
    <cellStyle name="Migliaia [0] 15 6 4" xfId="29042"/>
    <cellStyle name="Migliaia [0] 15 7" xfId="31928"/>
    <cellStyle name="Migliaia [0] 15 8" xfId="37044"/>
    <cellStyle name="Migliaia [0] 15 9" xfId="1730"/>
    <cellStyle name="Migliaia [0] 16" xfId="317"/>
    <cellStyle name="Migliaia [0] 16 2" xfId="2276"/>
    <cellStyle name="Migliaia [0] 16 2 2" xfId="4250"/>
    <cellStyle name="Migliaia [0] 16 2 2 2" xfId="8034"/>
    <cellStyle name="Migliaia [0] 16 2 2 2 2" xfId="18041"/>
    <cellStyle name="Migliaia [0] 16 2 2 2 3" xfId="43019"/>
    <cellStyle name="Migliaia [0] 16 2 2 2 4" xfId="47047"/>
    <cellStyle name="Migliaia [0] 16 2 2 2 5" xfId="50063"/>
    <cellStyle name="Migliaia [0] 16 2 2 3" xfId="8659"/>
    <cellStyle name="Migliaia [0] 16 2 2 4" xfId="6800"/>
    <cellStyle name="Migliaia [0] 16 2 2 4 2" xfId="17573"/>
    <cellStyle name="Migliaia [0] 16 2 2 4 3" xfId="42452"/>
    <cellStyle name="Migliaia [0] 16 2 2 4 4" xfId="46566"/>
    <cellStyle name="Migliaia [0] 16 2 2 4 5" xfId="49582"/>
    <cellStyle name="Migliaia [0] 16 2 2 5" xfId="15841"/>
    <cellStyle name="Migliaia [0] 16 2 2 6" xfId="20293"/>
    <cellStyle name="Migliaia [0] 16 2 2 7" xfId="45112"/>
    <cellStyle name="Migliaia [0] 16 2 2 8" xfId="46018"/>
    <cellStyle name="Migliaia [0] 16 2 3" xfId="8035"/>
    <cellStyle name="Migliaia [0] 16 2 3 2" xfId="29048"/>
    <cellStyle name="Migliaia [0] 16 2 3 2 2" xfId="34399"/>
    <cellStyle name="Migliaia [0] 16 2 3 2 3" xfId="39701"/>
    <cellStyle name="Migliaia [0] 16 2 3 3" xfId="31934"/>
    <cellStyle name="Migliaia [0] 16 2 3 4" xfId="37050"/>
    <cellStyle name="Migliaia [0] 16 2 4" xfId="15840"/>
    <cellStyle name="Migliaia [0] 16 2 5" xfId="20292"/>
    <cellStyle name="Migliaia [0] 16 3" xfId="3963"/>
    <cellStyle name="Migliaia [0] 16 3 2" xfId="8036"/>
    <cellStyle name="Migliaia [0] 16 3 2 2" xfId="14615"/>
    <cellStyle name="Migliaia [0] 16 3 2 2 2" xfId="18042"/>
    <cellStyle name="Migliaia [0] 16 3 2 2 2 2" xfId="34400"/>
    <cellStyle name="Migliaia [0] 16 3 2 2 3" xfId="39702"/>
    <cellStyle name="Migliaia [0] 16 3 2 2 4" xfId="29049"/>
    <cellStyle name="Migliaia [0] 16 3 2 3" xfId="31935"/>
    <cellStyle name="Migliaia [0] 16 3 2 4" xfId="37051"/>
    <cellStyle name="Migliaia [0] 16 3 2 5" xfId="44474"/>
    <cellStyle name="Migliaia [0] 16 3 2 6" xfId="47048"/>
    <cellStyle name="Migliaia [0] 16 3 2 7" xfId="50064"/>
    <cellStyle name="Migliaia [0] 16 3 2 8" xfId="13891"/>
    <cellStyle name="Migliaia [0] 16 3 3" xfId="8519"/>
    <cellStyle name="Migliaia [0] 16 3 4" xfId="6801"/>
    <cellStyle name="Migliaia [0] 16 3 4 2" xfId="17574"/>
    <cellStyle name="Migliaia [0] 16 3 4 3" xfId="44571"/>
    <cellStyle name="Migliaia [0] 16 3 4 4" xfId="46567"/>
    <cellStyle name="Migliaia [0] 16 3 4 5" xfId="49583"/>
    <cellStyle name="Migliaia [0] 16 3 5" xfId="15842"/>
    <cellStyle name="Migliaia [0] 16 3 6" xfId="20294"/>
    <cellStyle name="Migliaia [0] 16 4" xfId="3510"/>
    <cellStyle name="Migliaia [0] 16 4 2" xfId="13320"/>
    <cellStyle name="Migliaia [0] 16 4 2 2" xfId="31361"/>
    <cellStyle name="Migliaia [0] 16 4 2 2 2" xfId="36519"/>
    <cellStyle name="Migliaia [0] 16 4 2 2 3" xfId="41821"/>
    <cellStyle name="Migliaia [0] 16 4 2 3" xfId="33868"/>
    <cellStyle name="Migliaia [0] 16 4 2 4" xfId="39170"/>
    <cellStyle name="Migliaia [0] 16 4 3" xfId="15843"/>
    <cellStyle name="Migliaia [0] 16 4 3 2" xfId="34401"/>
    <cellStyle name="Migliaia [0] 16 4 3 3" xfId="39703"/>
    <cellStyle name="Migliaia [0] 16 4 3 4" xfId="29050"/>
    <cellStyle name="Migliaia [0] 16 4 4" xfId="31936"/>
    <cellStyle name="Migliaia [0] 16 4 5" xfId="37052"/>
    <cellStyle name="Migliaia [0] 16 4 6" xfId="12262"/>
    <cellStyle name="Migliaia [0] 16 5" xfId="13389"/>
    <cellStyle name="Migliaia [0] 16 5 2" xfId="29051"/>
    <cellStyle name="Migliaia [0] 16 5 2 2" xfId="34402"/>
    <cellStyle name="Migliaia [0] 16 5 2 3" xfId="39704"/>
    <cellStyle name="Migliaia [0] 16 5 3" xfId="31937"/>
    <cellStyle name="Migliaia [0] 16 5 4" xfId="37053"/>
    <cellStyle name="Migliaia [0] 16 6" xfId="15839"/>
    <cellStyle name="Migliaia [0] 16 6 2" xfId="34398"/>
    <cellStyle name="Migliaia [0] 16 6 3" xfId="39700"/>
    <cellStyle name="Migliaia [0] 16 6 4" xfId="29047"/>
    <cellStyle name="Migliaia [0] 16 7" xfId="31933"/>
    <cellStyle name="Migliaia [0] 16 8" xfId="37049"/>
    <cellStyle name="Migliaia [0] 16 9" xfId="1731"/>
    <cellStyle name="Migliaia [0] 17" xfId="318"/>
    <cellStyle name="Migliaia [0] 17 2" xfId="2277"/>
    <cellStyle name="Migliaia [0] 17 2 2" xfId="4251"/>
    <cellStyle name="Migliaia [0] 17 2 2 2" xfId="8037"/>
    <cellStyle name="Migliaia [0] 17 2 2 2 2" xfId="18043"/>
    <cellStyle name="Migliaia [0] 17 2 2 2 3" xfId="42571"/>
    <cellStyle name="Migliaia [0] 17 2 2 2 4" xfId="47049"/>
    <cellStyle name="Migliaia [0] 17 2 2 2 5" xfId="50065"/>
    <cellStyle name="Migliaia [0] 17 2 2 3" xfId="8490"/>
    <cellStyle name="Migliaia [0] 17 2 2 4" xfId="6802"/>
    <cellStyle name="Migliaia [0] 17 2 2 4 2" xfId="17575"/>
    <cellStyle name="Migliaia [0] 17 2 2 4 3" xfId="42453"/>
    <cellStyle name="Migliaia [0] 17 2 2 4 4" xfId="46568"/>
    <cellStyle name="Migliaia [0] 17 2 2 4 5" xfId="49584"/>
    <cellStyle name="Migliaia [0] 17 2 2 5" xfId="15846"/>
    <cellStyle name="Migliaia [0] 17 2 2 6" xfId="20296"/>
    <cellStyle name="Migliaia [0] 17 2 2 7" xfId="45113"/>
    <cellStyle name="Migliaia [0] 17 2 2 8" xfId="46019"/>
    <cellStyle name="Migliaia [0] 17 2 3" xfId="8038"/>
    <cellStyle name="Migliaia [0] 17 2 3 2" xfId="29053"/>
    <cellStyle name="Migliaia [0] 17 2 3 2 2" xfId="34404"/>
    <cellStyle name="Migliaia [0] 17 2 3 2 3" xfId="39706"/>
    <cellStyle name="Migliaia [0] 17 2 3 3" xfId="31939"/>
    <cellStyle name="Migliaia [0] 17 2 3 4" xfId="37055"/>
    <cellStyle name="Migliaia [0] 17 2 4" xfId="15845"/>
    <cellStyle name="Migliaia [0] 17 2 5" xfId="20295"/>
    <cellStyle name="Migliaia [0] 17 3" xfId="3964"/>
    <cellStyle name="Migliaia [0] 17 3 2" xfId="8039"/>
    <cellStyle name="Migliaia [0] 17 3 2 2" xfId="14616"/>
    <cellStyle name="Migliaia [0] 17 3 2 2 2" xfId="18044"/>
    <cellStyle name="Migliaia [0] 17 3 2 2 2 2" xfId="34405"/>
    <cellStyle name="Migliaia [0] 17 3 2 2 3" xfId="39707"/>
    <cellStyle name="Migliaia [0] 17 3 2 2 4" xfId="29054"/>
    <cellStyle name="Migliaia [0] 17 3 2 3" xfId="31940"/>
    <cellStyle name="Migliaia [0] 17 3 2 4" xfId="37056"/>
    <cellStyle name="Migliaia [0] 17 3 2 5" xfId="44384"/>
    <cellStyle name="Migliaia [0] 17 3 2 6" xfId="47050"/>
    <cellStyle name="Migliaia [0] 17 3 2 7" xfId="50066"/>
    <cellStyle name="Migliaia [0] 17 3 2 8" xfId="13892"/>
    <cellStyle name="Migliaia [0] 17 3 3" xfId="7466"/>
    <cellStyle name="Migliaia [0] 17 3 4" xfId="6803"/>
    <cellStyle name="Migliaia [0] 17 3 4 2" xfId="17576"/>
    <cellStyle name="Migliaia [0] 17 3 4 3" xfId="44174"/>
    <cellStyle name="Migliaia [0] 17 3 4 4" xfId="46569"/>
    <cellStyle name="Migliaia [0] 17 3 4 5" xfId="49585"/>
    <cellStyle name="Migliaia [0] 17 3 5" xfId="15847"/>
    <cellStyle name="Migliaia [0] 17 3 6" xfId="20297"/>
    <cellStyle name="Migliaia [0] 17 4" xfId="3511"/>
    <cellStyle name="Migliaia [0] 17 4 2" xfId="13321"/>
    <cellStyle name="Migliaia [0] 17 4 2 2" xfId="31362"/>
    <cellStyle name="Migliaia [0] 17 4 2 2 2" xfId="36520"/>
    <cellStyle name="Migliaia [0] 17 4 2 2 3" xfId="41822"/>
    <cellStyle name="Migliaia [0] 17 4 2 3" xfId="33869"/>
    <cellStyle name="Migliaia [0] 17 4 2 4" xfId="39171"/>
    <cellStyle name="Migliaia [0] 17 4 3" xfId="15848"/>
    <cellStyle name="Migliaia [0] 17 4 3 2" xfId="34406"/>
    <cellStyle name="Migliaia [0] 17 4 3 3" xfId="39708"/>
    <cellStyle name="Migliaia [0] 17 4 3 4" xfId="29055"/>
    <cellStyle name="Migliaia [0] 17 4 4" xfId="31941"/>
    <cellStyle name="Migliaia [0] 17 4 5" xfId="37057"/>
    <cellStyle name="Migliaia [0] 17 4 6" xfId="12263"/>
    <cellStyle name="Migliaia [0] 17 5" xfId="13390"/>
    <cellStyle name="Migliaia [0] 17 5 2" xfId="29056"/>
    <cellStyle name="Migliaia [0] 17 5 2 2" xfId="34407"/>
    <cellStyle name="Migliaia [0] 17 5 2 3" xfId="39709"/>
    <cellStyle name="Migliaia [0] 17 5 3" xfId="31942"/>
    <cellStyle name="Migliaia [0] 17 5 4" xfId="37058"/>
    <cellStyle name="Migliaia [0] 17 6" xfId="15844"/>
    <cellStyle name="Migliaia [0] 17 6 2" xfId="34403"/>
    <cellStyle name="Migliaia [0] 17 6 3" xfId="39705"/>
    <cellStyle name="Migliaia [0] 17 6 4" xfId="29052"/>
    <cellStyle name="Migliaia [0] 17 7" xfId="31938"/>
    <cellStyle name="Migliaia [0] 17 8" xfId="37054"/>
    <cellStyle name="Migliaia [0] 17 9" xfId="1732"/>
    <cellStyle name="Migliaia [0] 18" xfId="319"/>
    <cellStyle name="Migliaia [0] 18 2" xfId="2278"/>
    <cellStyle name="Migliaia [0] 18 2 2" xfId="4252"/>
    <cellStyle name="Migliaia [0] 18 2 2 2" xfId="8040"/>
    <cellStyle name="Migliaia [0] 18 2 2 2 2" xfId="18045"/>
    <cellStyle name="Migliaia [0] 18 2 2 2 3" xfId="43020"/>
    <cellStyle name="Migliaia [0] 18 2 2 2 4" xfId="47051"/>
    <cellStyle name="Migliaia [0] 18 2 2 2 5" xfId="50067"/>
    <cellStyle name="Migliaia [0] 18 2 2 3" xfId="7852"/>
    <cellStyle name="Migliaia [0] 18 2 2 4" xfId="6804"/>
    <cellStyle name="Migliaia [0] 18 2 2 4 2" xfId="17577"/>
    <cellStyle name="Migliaia [0] 18 2 2 4 3" xfId="43581"/>
    <cellStyle name="Migliaia [0] 18 2 2 4 4" xfId="46570"/>
    <cellStyle name="Migliaia [0] 18 2 2 4 5" xfId="49586"/>
    <cellStyle name="Migliaia [0] 18 2 2 5" xfId="15851"/>
    <cellStyle name="Migliaia [0] 18 2 2 6" xfId="20299"/>
    <cellStyle name="Migliaia [0] 18 2 2 7" xfId="45114"/>
    <cellStyle name="Migliaia [0] 18 2 2 8" xfId="46020"/>
    <cellStyle name="Migliaia [0] 18 2 3" xfId="8041"/>
    <cellStyle name="Migliaia [0] 18 2 3 2" xfId="29058"/>
    <cellStyle name="Migliaia [0] 18 2 3 2 2" xfId="34409"/>
    <cellStyle name="Migliaia [0] 18 2 3 2 3" xfId="39711"/>
    <cellStyle name="Migliaia [0] 18 2 3 3" xfId="31944"/>
    <cellStyle name="Migliaia [0] 18 2 3 4" xfId="37060"/>
    <cellStyle name="Migliaia [0] 18 2 4" xfId="15850"/>
    <cellStyle name="Migliaia [0] 18 2 5" xfId="20298"/>
    <cellStyle name="Migliaia [0] 18 3" xfId="3965"/>
    <cellStyle name="Migliaia [0] 18 3 2" xfId="8042"/>
    <cellStyle name="Migliaia [0] 18 3 2 2" xfId="14617"/>
    <cellStyle name="Migliaia [0] 18 3 2 2 2" xfId="18046"/>
    <cellStyle name="Migliaia [0] 18 3 2 2 2 2" xfId="34410"/>
    <cellStyle name="Migliaia [0] 18 3 2 2 3" xfId="39712"/>
    <cellStyle name="Migliaia [0] 18 3 2 2 4" xfId="29059"/>
    <cellStyle name="Migliaia [0] 18 3 2 3" xfId="31945"/>
    <cellStyle name="Migliaia [0] 18 3 2 4" xfId="37061"/>
    <cellStyle name="Migliaia [0] 18 3 2 5" xfId="32236"/>
    <cellStyle name="Migliaia [0] 18 3 2 6" xfId="47052"/>
    <cellStyle name="Migliaia [0] 18 3 2 7" xfId="50068"/>
    <cellStyle name="Migliaia [0] 18 3 2 8" xfId="13893"/>
    <cellStyle name="Migliaia [0] 18 3 3" xfId="7848"/>
    <cellStyle name="Migliaia [0] 18 3 4" xfId="6805"/>
    <cellStyle name="Migliaia [0] 18 3 4 2" xfId="17578"/>
    <cellStyle name="Migliaia [0] 18 3 4 3" xfId="42454"/>
    <cellStyle name="Migliaia [0] 18 3 4 4" xfId="46571"/>
    <cellStyle name="Migliaia [0] 18 3 4 5" xfId="49587"/>
    <cellStyle name="Migliaia [0] 18 3 5" xfId="15852"/>
    <cellStyle name="Migliaia [0] 18 3 6" xfId="20300"/>
    <cellStyle name="Migliaia [0] 18 4" xfId="3512"/>
    <cellStyle name="Migliaia [0] 18 4 2" xfId="13322"/>
    <cellStyle name="Migliaia [0] 18 4 2 2" xfId="31363"/>
    <cellStyle name="Migliaia [0] 18 4 2 2 2" xfId="36521"/>
    <cellStyle name="Migliaia [0] 18 4 2 2 3" xfId="41823"/>
    <cellStyle name="Migliaia [0] 18 4 2 3" xfId="33870"/>
    <cellStyle name="Migliaia [0] 18 4 2 4" xfId="39172"/>
    <cellStyle name="Migliaia [0] 18 4 3" xfId="15853"/>
    <cellStyle name="Migliaia [0] 18 4 3 2" xfId="34411"/>
    <cellStyle name="Migliaia [0] 18 4 3 3" xfId="39713"/>
    <cellStyle name="Migliaia [0] 18 4 3 4" xfId="29060"/>
    <cellStyle name="Migliaia [0] 18 4 4" xfId="31946"/>
    <cellStyle name="Migliaia [0] 18 4 5" xfId="37062"/>
    <cellStyle name="Migliaia [0] 18 4 6" xfId="12264"/>
    <cellStyle name="Migliaia [0] 18 5" xfId="13391"/>
    <cellStyle name="Migliaia [0] 18 5 2" xfId="29061"/>
    <cellStyle name="Migliaia [0] 18 5 2 2" xfId="34412"/>
    <cellStyle name="Migliaia [0] 18 5 2 3" xfId="39714"/>
    <cellStyle name="Migliaia [0] 18 5 3" xfId="31947"/>
    <cellStyle name="Migliaia [0] 18 5 4" xfId="37063"/>
    <cellStyle name="Migliaia [0] 18 6" xfId="15849"/>
    <cellStyle name="Migliaia [0] 18 6 2" xfId="34408"/>
    <cellStyle name="Migliaia [0] 18 6 3" xfId="39710"/>
    <cellStyle name="Migliaia [0] 18 6 4" xfId="29057"/>
    <cellStyle name="Migliaia [0] 18 7" xfId="31943"/>
    <cellStyle name="Migliaia [0] 18 8" xfId="37059"/>
    <cellStyle name="Migliaia [0] 18 9" xfId="1733"/>
    <cellStyle name="Migliaia [0] 19" xfId="320"/>
    <cellStyle name="Migliaia [0] 19 2" xfId="2279"/>
    <cellStyle name="Migliaia [0] 19 2 2" xfId="4253"/>
    <cellStyle name="Migliaia [0] 19 2 2 2" xfId="8043"/>
    <cellStyle name="Migliaia [0] 19 2 2 2 2" xfId="18047"/>
    <cellStyle name="Migliaia [0] 19 2 2 2 3" xfId="42572"/>
    <cellStyle name="Migliaia [0] 19 2 2 2 4" xfId="47053"/>
    <cellStyle name="Migliaia [0] 19 2 2 2 5" xfId="50069"/>
    <cellStyle name="Migliaia [0] 19 2 2 3" xfId="8658"/>
    <cellStyle name="Migliaia [0] 19 2 2 4" xfId="6806"/>
    <cellStyle name="Migliaia [0] 19 2 2 4 2" xfId="17579"/>
    <cellStyle name="Migliaia [0] 19 2 2 4 3" xfId="42455"/>
    <cellStyle name="Migliaia [0] 19 2 2 4 4" xfId="46572"/>
    <cellStyle name="Migliaia [0] 19 2 2 4 5" xfId="49588"/>
    <cellStyle name="Migliaia [0] 19 2 2 5" xfId="15856"/>
    <cellStyle name="Migliaia [0] 19 2 2 6" xfId="20302"/>
    <cellStyle name="Migliaia [0] 19 2 2 7" xfId="45115"/>
    <cellStyle name="Migliaia [0] 19 2 2 8" xfId="46021"/>
    <cellStyle name="Migliaia [0] 19 2 3" xfId="8044"/>
    <cellStyle name="Migliaia [0] 19 2 3 2" xfId="29063"/>
    <cellStyle name="Migliaia [0] 19 2 3 2 2" xfId="34414"/>
    <cellStyle name="Migliaia [0] 19 2 3 2 3" xfId="39716"/>
    <cellStyle name="Migliaia [0] 19 2 3 3" xfId="31949"/>
    <cellStyle name="Migliaia [0] 19 2 3 4" xfId="37065"/>
    <cellStyle name="Migliaia [0] 19 2 4" xfId="15855"/>
    <cellStyle name="Migliaia [0] 19 2 5" xfId="20301"/>
    <cellStyle name="Migliaia [0] 19 3" xfId="3966"/>
    <cellStyle name="Migliaia [0] 19 3 2" xfId="8045"/>
    <cellStyle name="Migliaia [0] 19 3 2 2" xfId="14618"/>
    <cellStyle name="Migliaia [0] 19 3 2 2 2" xfId="18048"/>
    <cellStyle name="Migliaia [0] 19 3 2 2 2 2" xfId="34415"/>
    <cellStyle name="Migliaia [0] 19 3 2 2 3" xfId="39717"/>
    <cellStyle name="Migliaia [0] 19 3 2 2 4" xfId="29064"/>
    <cellStyle name="Migliaia [0] 19 3 2 3" xfId="31950"/>
    <cellStyle name="Migliaia [0] 19 3 2 4" xfId="37066"/>
    <cellStyle name="Migliaia [0] 19 3 2 5" xfId="20774"/>
    <cellStyle name="Migliaia [0] 19 3 2 6" xfId="47054"/>
    <cellStyle name="Migliaia [0] 19 3 2 7" xfId="50070"/>
    <cellStyle name="Migliaia [0] 19 3 2 8" xfId="13894"/>
    <cellStyle name="Migliaia [0] 19 3 3" xfId="7434"/>
    <cellStyle name="Migliaia [0] 19 3 4" xfId="6807"/>
    <cellStyle name="Migliaia [0] 19 3 4 2" xfId="17580"/>
    <cellStyle name="Migliaia [0] 19 3 4 3" xfId="42456"/>
    <cellStyle name="Migliaia [0] 19 3 4 4" xfId="46573"/>
    <cellStyle name="Migliaia [0] 19 3 4 5" xfId="49589"/>
    <cellStyle name="Migliaia [0] 19 3 5" xfId="15857"/>
    <cellStyle name="Migliaia [0] 19 3 6" xfId="20303"/>
    <cellStyle name="Migliaia [0] 19 4" xfId="3513"/>
    <cellStyle name="Migliaia [0] 19 4 2" xfId="13323"/>
    <cellStyle name="Migliaia [0] 19 4 2 2" xfId="31364"/>
    <cellStyle name="Migliaia [0] 19 4 2 2 2" xfId="36522"/>
    <cellStyle name="Migliaia [0] 19 4 2 2 3" xfId="41824"/>
    <cellStyle name="Migliaia [0] 19 4 2 3" xfId="33871"/>
    <cellStyle name="Migliaia [0] 19 4 2 4" xfId="39173"/>
    <cellStyle name="Migliaia [0] 19 4 3" xfId="15858"/>
    <cellStyle name="Migliaia [0] 19 4 3 2" xfId="34416"/>
    <cellStyle name="Migliaia [0] 19 4 3 3" xfId="39718"/>
    <cellStyle name="Migliaia [0] 19 4 3 4" xfId="29065"/>
    <cellStyle name="Migliaia [0] 19 4 4" xfId="31951"/>
    <cellStyle name="Migliaia [0] 19 4 5" xfId="37067"/>
    <cellStyle name="Migliaia [0] 19 4 6" xfId="12265"/>
    <cellStyle name="Migliaia [0] 19 5" xfId="13392"/>
    <cellStyle name="Migliaia [0] 19 5 2" xfId="29066"/>
    <cellStyle name="Migliaia [0] 19 5 2 2" xfId="34417"/>
    <cellStyle name="Migliaia [0] 19 5 2 3" xfId="39719"/>
    <cellStyle name="Migliaia [0] 19 5 3" xfId="31952"/>
    <cellStyle name="Migliaia [0] 19 5 4" xfId="37068"/>
    <cellStyle name="Migliaia [0] 19 6" xfId="15854"/>
    <cellStyle name="Migliaia [0] 19 6 2" xfId="34413"/>
    <cellStyle name="Migliaia [0] 19 6 3" xfId="39715"/>
    <cellStyle name="Migliaia [0] 19 6 4" xfId="29062"/>
    <cellStyle name="Migliaia [0] 19 7" xfId="31948"/>
    <cellStyle name="Migliaia [0] 19 8" xfId="37064"/>
    <cellStyle name="Migliaia [0] 19 9" xfId="1734"/>
    <cellStyle name="Migliaia [0] 2" xfId="321"/>
    <cellStyle name="Migliaia [0] 2 2" xfId="2280"/>
    <cellStyle name="Migliaia [0] 2 2 2" xfId="4254"/>
    <cellStyle name="Migliaia [0] 2 2 2 2" xfId="8046"/>
    <cellStyle name="Migliaia [0] 2 2 2 2 2" xfId="18049"/>
    <cellStyle name="Migliaia [0] 2 2 2 2 3" xfId="43021"/>
    <cellStyle name="Migliaia [0] 2 2 2 2 4" xfId="47055"/>
    <cellStyle name="Migliaia [0] 2 2 2 2 5" xfId="50071"/>
    <cellStyle name="Migliaia [0] 2 2 2 3" xfId="8657"/>
    <cellStyle name="Migliaia [0] 2 2 2 4" xfId="6808"/>
    <cellStyle name="Migliaia [0] 2 2 2 4 2" xfId="17581"/>
    <cellStyle name="Migliaia [0] 2 2 2 4 3" xfId="42457"/>
    <cellStyle name="Migliaia [0] 2 2 2 4 4" xfId="46574"/>
    <cellStyle name="Migliaia [0] 2 2 2 4 5" xfId="49590"/>
    <cellStyle name="Migliaia [0] 2 2 2 5" xfId="15861"/>
    <cellStyle name="Migliaia [0] 2 2 2 6" xfId="20305"/>
    <cellStyle name="Migliaia [0] 2 2 2 7" xfId="45116"/>
    <cellStyle name="Migliaia [0] 2 2 2 8" xfId="46022"/>
    <cellStyle name="Migliaia [0] 2 2 3" xfId="8047"/>
    <cellStyle name="Migliaia [0] 2 2 3 2" xfId="29068"/>
    <cellStyle name="Migliaia [0] 2 2 3 2 2" xfId="34419"/>
    <cellStyle name="Migliaia [0] 2 2 3 2 3" xfId="39721"/>
    <cellStyle name="Migliaia [0] 2 2 3 3" xfId="31954"/>
    <cellStyle name="Migliaia [0] 2 2 3 4" xfId="37070"/>
    <cellStyle name="Migliaia [0] 2 2 4" xfId="15860"/>
    <cellStyle name="Migliaia [0] 2 2 5" xfId="20304"/>
    <cellStyle name="Migliaia [0] 2 3" xfId="3967"/>
    <cellStyle name="Migliaia [0] 2 3 2" xfId="8048"/>
    <cellStyle name="Migliaia [0] 2 3 2 2" xfId="14619"/>
    <cellStyle name="Migliaia [0] 2 3 2 2 2" xfId="18050"/>
    <cellStyle name="Migliaia [0] 2 3 2 2 2 2" xfId="34420"/>
    <cellStyle name="Migliaia [0] 2 3 2 2 3" xfId="39722"/>
    <cellStyle name="Migliaia [0] 2 3 2 2 4" xfId="29069"/>
    <cellStyle name="Migliaia [0] 2 3 2 3" xfId="31955"/>
    <cellStyle name="Migliaia [0] 2 3 2 4" xfId="37071"/>
    <cellStyle name="Migliaia [0] 2 3 2 5" xfId="43599"/>
    <cellStyle name="Migliaia [0] 2 3 2 6" xfId="47056"/>
    <cellStyle name="Migliaia [0] 2 3 2 7" xfId="50072"/>
    <cellStyle name="Migliaia [0] 2 3 2 8" xfId="13895"/>
    <cellStyle name="Migliaia [0] 2 3 3" xfId="8688"/>
    <cellStyle name="Migliaia [0] 2 3 4" xfId="6809"/>
    <cellStyle name="Migliaia [0] 2 3 4 2" xfId="17582"/>
    <cellStyle name="Migliaia [0] 2 3 4 3" xfId="44453"/>
    <cellStyle name="Migliaia [0] 2 3 4 4" xfId="46575"/>
    <cellStyle name="Migliaia [0] 2 3 4 5" xfId="49591"/>
    <cellStyle name="Migliaia [0] 2 3 5" xfId="15862"/>
    <cellStyle name="Migliaia [0] 2 3 6" xfId="20306"/>
    <cellStyle name="Migliaia [0] 2 4" xfId="3514"/>
    <cellStyle name="Migliaia [0] 2 4 2" xfId="13324"/>
    <cellStyle name="Migliaia [0] 2 4 2 2" xfId="31365"/>
    <cellStyle name="Migliaia [0] 2 4 2 2 2" xfId="36523"/>
    <cellStyle name="Migliaia [0] 2 4 2 2 3" xfId="41825"/>
    <cellStyle name="Migliaia [0] 2 4 2 3" xfId="33872"/>
    <cellStyle name="Migliaia [0] 2 4 2 4" xfId="39174"/>
    <cellStyle name="Migliaia [0] 2 4 3" xfId="15863"/>
    <cellStyle name="Migliaia [0] 2 4 3 2" xfId="34421"/>
    <cellStyle name="Migliaia [0] 2 4 3 3" xfId="39723"/>
    <cellStyle name="Migliaia [0] 2 4 3 4" xfId="29070"/>
    <cellStyle name="Migliaia [0] 2 4 4" xfId="31956"/>
    <cellStyle name="Migliaia [0] 2 4 5" xfId="37072"/>
    <cellStyle name="Migliaia [0] 2 4 6" xfId="12266"/>
    <cellStyle name="Migliaia [0] 2 5" xfId="13393"/>
    <cellStyle name="Migliaia [0] 2 5 2" xfId="29071"/>
    <cellStyle name="Migliaia [0] 2 5 2 2" xfId="34422"/>
    <cellStyle name="Migliaia [0] 2 5 2 3" xfId="39724"/>
    <cellStyle name="Migliaia [0] 2 5 3" xfId="31957"/>
    <cellStyle name="Migliaia [0] 2 5 4" xfId="37073"/>
    <cellStyle name="Migliaia [0] 2 6" xfId="15859"/>
    <cellStyle name="Migliaia [0] 2 6 2" xfId="34418"/>
    <cellStyle name="Migliaia [0] 2 6 3" xfId="39720"/>
    <cellStyle name="Migliaia [0] 2 6 4" xfId="29067"/>
    <cellStyle name="Migliaia [0] 2 7" xfId="31953"/>
    <cellStyle name="Migliaia [0] 2 8" xfId="37069"/>
    <cellStyle name="Migliaia [0] 2 9" xfId="1735"/>
    <cellStyle name="Migliaia [0] 20" xfId="322"/>
    <cellStyle name="Migliaia [0] 20 2" xfId="2281"/>
    <cellStyle name="Migliaia [0] 20 2 2" xfId="4255"/>
    <cellStyle name="Migliaia [0] 20 2 2 2" xfId="8049"/>
    <cellStyle name="Migliaia [0] 20 2 2 2 2" xfId="18051"/>
    <cellStyle name="Migliaia [0] 20 2 2 2 3" xfId="42573"/>
    <cellStyle name="Migliaia [0] 20 2 2 2 4" xfId="47057"/>
    <cellStyle name="Migliaia [0] 20 2 2 2 5" xfId="50073"/>
    <cellStyle name="Migliaia [0] 20 2 2 3" xfId="8656"/>
    <cellStyle name="Migliaia [0] 20 2 2 4" xfId="6810"/>
    <cellStyle name="Migliaia [0] 20 2 2 4 2" xfId="17583"/>
    <cellStyle name="Migliaia [0] 20 2 2 4 3" xfId="44452"/>
    <cellStyle name="Migliaia [0] 20 2 2 4 4" xfId="46576"/>
    <cellStyle name="Migliaia [0] 20 2 2 4 5" xfId="49592"/>
    <cellStyle name="Migliaia [0] 20 2 2 5" xfId="15866"/>
    <cellStyle name="Migliaia [0] 20 2 2 6" xfId="20308"/>
    <cellStyle name="Migliaia [0] 20 2 2 7" xfId="45117"/>
    <cellStyle name="Migliaia [0] 20 2 2 8" xfId="46023"/>
    <cellStyle name="Migliaia [0] 20 2 3" xfId="8050"/>
    <cellStyle name="Migliaia [0] 20 2 3 2" xfId="29073"/>
    <cellStyle name="Migliaia [0] 20 2 3 2 2" xfId="34424"/>
    <cellStyle name="Migliaia [0] 20 2 3 2 3" xfId="39726"/>
    <cellStyle name="Migliaia [0] 20 2 3 3" xfId="31959"/>
    <cellStyle name="Migliaia [0] 20 2 3 4" xfId="37075"/>
    <cellStyle name="Migliaia [0] 20 2 4" xfId="15865"/>
    <cellStyle name="Migliaia [0] 20 2 5" xfId="20307"/>
    <cellStyle name="Migliaia [0] 20 3" xfId="3968"/>
    <cellStyle name="Migliaia [0] 20 3 2" xfId="8051"/>
    <cellStyle name="Migliaia [0] 20 3 2 2" xfId="14620"/>
    <cellStyle name="Migliaia [0] 20 3 2 2 2" xfId="18052"/>
    <cellStyle name="Migliaia [0] 20 3 2 2 2 2" xfId="34425"/>
    <cellStyle name="Migliaia [0] 20 3 2 2 3" xfId="39727"/>
    <cellStyle name="Migliaia [0] 20 3 2 2 4" xfId="29074"/>
    <cellStyle name="Migliaia [0] 20 3 2 3" xfId="31960"/>
    <cellStyle name="Migliaia [0] 20 3 2 4" xfId="37076"/>
    <cellStyle name="Migliaia [0] 20 3 2 5" xfId="43332"/>
    <cellStyle name="Migliaia [0] 20 3 2 6" xfId="47058"/>
    <cellStyle name="Migliaia [0] 20 3 2 7" xfId="50074"/>
    <cellStyle name="Migliaia [0] 20 3 2 8" xfId="13896"/>
    <cellStyle name="Migliaia [0] 20 3 3" xfId="8687"/>
    <cellStyle name="Migliaia [0] 20 3 4" xfId="6811"/>
    <cellStyle name="Migliaia [0] 20 3 4 2" xfId="17584"/>
    <cellStyle name="Migliaia [0] 20 3 4 3" xfId="42458"/>
    <cellStyle name="Migliaia [0] 20 3 4 4" xfId="46577"/>
    <cellStyle name="Migliaia [0] 20 3 4 5" xfId="49593"/>
    <cellStyle name="Migliaia [0] 20 3 5" xfId="15867"/>
    <cellStyle name="Migliaia [0] 20 3 6" xfId="20309"/>
    <cellStyle name="Migliaia [0] 20 4" xfId="3515"/>
    <cellStyle name="Migliaia [0] 20 4 2" xfId="13325"/>
    <cellStyle name="Migliaia [0] 20 4 2 2" xfId="31366"/>
    <cellStyle name="Migliaia [0] 20 4 2 2 2" xfId="36524"/>
    <cellStyle name="Migliaia [0] 20 4 2 2 3" xfId="41826"/>
    <cellStyle name="Migliaia [0] 20 4 2 3" xfId="33873"/>
    <cellStyle name="Migliaia [0] 20 4 2 4" xfId="39175"/>
    <cellStyle name="Migliaia [0] 20 4 3" xfId="15868"/>
    <cellStyle name="Migliaia [0] 20 4 3 2" xfId="34426"/>
    <cellStyle name="Migliaia [0] 20 4 3 3" xfId="39728"/>
    <cellStyle name="Migliaia [0] 20 4 3 4" xfId="29075"/>
    <cellStyle name="Migliaia [0] 20 4 4" xfId="31961"/>
    <cellStyle name="Migliaia [0] 20 4 5" xfId="37077"/>
    <cellStyle name="Migliaia [0] 20 4 6" xfId="12267"/>
    <cellStyle name="Migliaia [0] 20 5" xfId="13394"/>
    <cellStyle name="Migliaia [0] 20 5 2" xfId="29076"/>
    <cellStyle name="Migliaia [0] 20 5 2 2" xfId="34427"/>
    <cellStyle name="Migliaia [0] 20 5 2 3" xfId="39729"/>
    <cellStyle name="Migliaia [0] 20 5 3" xfId="31962"/>
    <cellStyle name="Migliaia [0] 20 5 4" xfId="37078"/>
    <cellStyle name="Migliaia [0] 20 6" xfId="15864"/>
    <cellStyle name="Migliaia [0] 20 6 2" xfId="34423"/>
    <cellStyle name="Migliaia [0] 20 6 3" xfId="39725"/>
    <cellStyle name="Migliaia [0] 20 6 4" xfId="29072"/>
    <cellStyle name="Migliaia [0] 20 7" xfId="31958"/>
    <cellStyle name="Migliaia [0] 20 8" xfId="37074"/>
    <cellStyle name="Migliaia [0] 20 9" xfId="1736"/>
    <cellStyle name="Migliaia [0] 21" xfId="323"/>
    <cellStyle name="Migliaia [0] 21 2" xfId="2282"/>
    <cellStyle name="Migliaia [0] 21 2 2" xfId="4256"/>
    <cellStyle name="Migliaia [0] 21 2 2 2" xfId="8052"/>
    <cellStyle name="Migliaia [0] 21 2 2 2 2" xfId="18053"/>
    <cellStyle name="Migliaia [0] 21 2 2 2 3" xfId="43022"/>
    <cellStyle name="Migliaia [0] 21 2 2 2 4" xfId="47059"/>
    <cellStyle name="Migliaia [0] 21 2 2 2 5" xfId="50075"/>
    <cellStyle name="Migliaia [0] 21 2 2 3" xfId="8655"/>
    <cellStyle name="Migliaia [0] 21 2 2 4" xfId="6812"/>
    <cellStyle name="Migliaia [0] 21 2 2 4 2" xfId="17585"/>
    <cellStyle name="Migliaia [0] 21 2 2 4 3" xfId="20536"/>
    <cellStyle name="Migliaia [0] 21 2 2 4 4" xfId="46578"/>
    <cellStyle name="Migliaia [0] 21 2 2 4 5" xfId="49594"/>
    <cellStyle name="Migliaia [0] 21 2 2 5" xfId="15871"/>
    <cellStyle name="Migliaia [0] 21 2 2 6" xfId="20311"/>
    <cellStyle name="Migliaia [0] 21 2 2 7" xfId="45118"/>
    <cellStyle name="Migliaia [0] 21 2 2 8" xfId="46024"/>
    <cellStyle name="Migliaia [0] 21 2 3" xfId="8053"/>
    <cellStyle name="Migliaia [0] 21 2 3 2" xfId="29078"/>
    <cellStyle name="Migliaia [0] 21 2 3 2 2" xfId="34429"/>
    <cellStyle name="Migliaia [0] 21 2 3 2 3" xfId="39731"/>
    <cellStyle name="Migliaia [0] 21 2 3 3" xfId="31964"/>
    <cellStyle name="Migliaia [0] 21 2 3 4" xfId="37080"/>
    <cellStyle name="Migliaia [0] 21 2 4" xfId="15870"/>
    <cellStyle name="Migliaia [0] 21 2 5" xfId="20310"/>
    <cellStyle name="Migliaia [0] 21 3" xfId="3969"/>
    <cellStyle name="Migliaia [0] 21 3 2" xfId="8054"/>
    <cellStyle name="Migliaia [0] 21 3 2 2" xfId="14621"/>
    <cellStyle name="Migliaia [0] 21 3 2 2 2" xfId="18054"/>
    <cellStyle name="Migliaia [0] 21 3 2 2 2 2" xfId="34430"/>
    <cellStyle name="Migliaia [0] 21 3 2 2 3" xfId="39732"/>
    <cellStyle name="Migliaia [0] 21 3 2 2 4" xfId="29079"/>
    <cellStyle name="Migliaia [0] 21 3 2 3" xfId="31965"/>
    <cellStyle name="Migliaia [0] 21 3 2 4" xfId="37081"/>
    <cellStyle name="Migliaia [0] 21 3 2 5" xfId="44194"/>
    <cellStyle name="Migliaia [0] 21 3 2 6" xfId="47060"/>
    <cellStyle name="Migliaia [0] 21 3 2 7" xfId="50076"/>
    <cellStyle name="Migliaia [0] 21 3 2 8" xfId="13897"/>
    <cellStyle name="Migliaia [0] 21 3 3" xfId="7967"/>
    <cellStyle name="Migliaia [0] 21 3 4" xfId="6813"/>
    <cellStyle name="Migliaia [0] 21 3 4 2" xfId="17586"/>
    <cellStyle name="Migliaia [0] 21 3 4 3" xfId="42459"/>
    <cellStyle name="Migliaia [0] 21 3 4 4" xfId="46579"/>
    <cellStyle name="Migliaia [0] 21 3 4 5" xfId="49595"/>
    <cellStyle name="Migliaia [0] 21 3 5" xfId="15872"/>
    <cellStyle name="Migliaia [0] 21 3 6" xfId="20312"/>
    <cellStyle name="Migliaia [0] 21 4" xfId="3516"/>
    <cellStyle name="Migliaia [0] 21 4 2" xfId="13326"/>
    <cellStyle name="Migliaia [0] 21 4 2 2" xfId="31367"/>
    <cellStyle name="Migliaia [0] 21 4 2 2 2" xfId="36525"/>
    <cellStyle name="Migliaia [0] 21 4 2 2 3" xfId="41827"/>
    <cellStyle name="Migliaia [0] 21 4 2 3" xfId="33874"/>
    <cellStyle name="Migliaia [0] 21 4 2 4" xfId="39176"/>
    <cellStyle name="Migliaia [0] 21 4 3" xfId="15873"/>
    <cellStyle name="Migliaia [0] 21 4 3 2" xfId="34431"/>
    <cellStyle name="Migliaia [0] 21 4 3 3" xfId="39733"/>
    <cellStyle name="Migliaia [0] 21 4 3 4" xfId="29080"/>
    <cellStyle name="Migliaia [0] 21 4 4" xfId="31966"/>
    <cellStyle name="Migliaia [0] 21 4 5" xfId="37082"/>
    <cellStyle name="Migliaia [0] 21 4 6" xfId="12268"/>
    <cellStyle name="Migliaia [0] 21 5" xfId="13395"/>
    <cellStyle name="Migliaia [0] 21 5 2" xfId="29081"/>
    <cellStyle name="Migliaia [0] 21 5 2 2" xfId="34432"/>
    <cellStyle name="Migliaia [0] 21 5 2 3" xfId="39734"/>
    <cellStyle name="Migliaia [0] 21 5 3" xfId="31967"/>
    <cellStyle name="Migliaia [0] 21 5 4" xfId="37083"/>
    <cellStyle name="Migliaia [0] 21 6" xfId="15869"/>
    <cellStyle name="Migliaia [0] 21 6 2" xfId="34428"/>
    <cellStyle name="Migliaia [0] 21 6 3" xfId="39730"/>
    <cellStyle name="Migliaia [0] 21 6 4" xfId="29077"/>
    <cellStyle name="Migliaia [0] 21 7" xfId="31963"/>
    <cellStyle name="Migliaia [0] 21 8" xfId="37079"/>
    <cellStyle name="Migliaia [0] 21 9" xfId="1737"/>
    <cellStyle name="Migliaia [0] 22" xfId="324"/>
    <cellStyle name="Migliaia [0] 22 2" xfId="2283"/>
    <cellStyle name="Migliaia [0] 22 2 2" xfId="4257"/>
    <cellStyle name="Migliaia [0] 22 2 2 2" xfId="8055"/>
    <cellStyle name="Migliaia [0] 22 2 2 2 2" xfId="18055"/>
    <cellStyle name="Migliaia [0] 22 2 2 2 3" xfId="33794"/>
    <cellStyle name="Migliaia [0] 22 2 2 2 4" xfId="47061"/>
    <cellStyle name="Migliaia [0] 22 2 2 2 5" xfId="50077"/>
    <cellStyle name="Migliaia [0] 22 2 2 3" xfId="8489"/>
    <cellStyle name="Migliaia [0] 22 2 2 4" xfId="6814"/>
    <cellStyle name="Migliaia [0] 22 2 2 4 2" xfId="17587"/>
    <cellStyle name="Migliaia [0] 22 2 2 4 3" xfId="43582"/>
    <cellStyle name="Migliaia [0] 22 2 2 4 4" xfId="46580"/>
    <cellStyle name="Migliaia [0] 22 2 2 4 5" xfId="49596"/>
    <cellStyle name="Migliaia [0] 22 2 2 5" xfId="15876"/>
    <cellStyle name="Migliaia [0] 22 2 2 6" xfId="20314"/>
    <cellStyle name="Migliaia [0] 22 2 2 7" xfId="45119"/>
    <cellStyle name="Migliaia [0] 22 2 2 8" xfId="46025"/>
    <cellStyle name="Migliaia [0] 22 2 3" xfId="8056"/>
    <cellStyle name="Migliaia [0] 22 2 3 2" xfId="29083"/>
    <cellStyle name="Migliaia [0] 22 2 3 2 2" xfId="34434"/>
    <cellStyle name="Migliaia [0] 22 2 3 2 3" xfId="39736"/>
    <cellStyle name="Migliaia [0] 22 2 3 3" xfId="31969"/>
    <cellStyle name="Migliaia [0] 22 2 3 4" xfId="37085"/>
    <cellStyle name="Migliaia [0] 22 2 4" xfId="15875"/>
    <cellStyle name="Migliaia [0] 22 2 5" xfId="20313"/>
    <cellStyle name="Migliaia [0] 22 3" xfId="3970"/>
    <cellStyle name="Migliaia [0] 22 3 2" xfId="8057"/>
    <cellStyle name="Migliaia [0] 22 3 2 2" xfId="14622"/>
    <cellStyle name="Migliaia [0] 22 3 2 2 2" xfId="18056"/>
    <cellStyle name="Migliaia [0] 22 3 2 2 2 2" xfId="34435"/>
    <cellStyle name="Migliaia [0] 22 3 2 2 3" xfId="39737"/>
    <cellStyle name="Migliaia [0] 22 3 2 2 4" xfId="29084"/>
    <cellStyle name="Migliaia [0] 22 3 2 3" xfId="31970"/>
    <cellStyle name="Migliaia [0] 22 3 2 4" xfId="37086"/>
    <cellStyle name="Migliaia [0] 22 3 2 5" xfId="42941"/>
    <cellStyle name="Migliaia [0] 22 3 2 6" xfId="47062"/>
    <cellStyle name="Migliaia [0] 22 3 2 7" xfId="50078"/>
    <cellStyle name="Migliaia [0] 22 3 2 8" xfId="13898"/>
    <cellStyle name="Migliaia [0] 22 3 3" xfId="8686"/>
    <cellStyle name="Migliaia [0] 22 3 4" xfId="6815"/>
    <cellStyle name="Migliaia [0] 22 3 4 2" xfId="17588"/>
    <cellStyle name="Migliaia [0] 22 3 4 3" xfId="42460"/>
    <cellStyle name="Migliaia [0] 22 3 4 4" xfId="46581"/>
    <cellStyle name="Migliaia [0] 22 3 4 5" xfId="49597"/>
    <cellStyle name="Migliaia [0] 22 3 5" xfId="15877"/>
    <cellStyle name="Migliaia [0] 22 3 6" xfId="20315"/>
    <cellStyle name="Migliaia [0] 22 4" xfId="3517"/>
    <cellStyle name="Migliaia [0] 22 4 2" xfId="13327"/>
    <cellStyle name="Migliaia [0] 22 4 2 2" xfId="31368"/>
    <cellStyle name="Migliaia [0] 22 4 2 2 2" xfId="36526"/>
    <cellStyle name="Migliaia [0] 22 4 2 2 3" xfId="41828"/>
    <cellStyle name="Migliaia [0] 22 4 2 3" xfId="33875"/>
    <cellStyle name="Migliaia [0] 22 4 2 4" xfId="39177"/>
    <cellStyle name="Migliaia [0] 22 4 3" xfId="15878"/>
    <cellStyle name="Migliaia [0] 22 4 3 2" xfId="34436"/>
    <cellStyle name="Migliaia [0] 22 4 3 3" xfId="39738"/>
    <cellStyle name="Migliaia [0] 22 4 3 4" xfId="29085"/>
    <cellStyle name="Migliaia [0] 22 4 4" xfId="31971"/>
    <cellStyle name="Migliaia [0] 22 4 5" xfId="37087"/>
    <cellStyle name="Migliaia [0] 22 4 6" xfId="12269"/>
    <cellStyle name="Migliaia [0] 22 5" xfId="13396"/>
    <cellStyle name="Migliaia [0] 22 5 2" xfId="29086"/>
    <cellStyle name="Migliaia [0] 22 5 2 2" xfId="34437"/>
    <cellStyle name="Migliaia [0] 22 5 2 3" xfId="39739"/>
    <cellStyle name="Migliaia [0] 22 5 3" xfId="31972"/>
    <cellStyle name="Migliaia [0] 22 5 4" xfId="37088"/>
    <cellStyle name="Migliaia [0] 22 6" xfId="15874"/>
    <cellStyle name="Migliaia [0] 22 6 2" xfId="34433"/>
    <cellStyle name="Migliaia [0] 22 6 3" xfId="39735"/>
    <cellStyle name="Migliaia [0] 22 6 4" xfId="29082"/>
    <cellStyle name="Migliaia [0] 22 7" xfId="31968"/>
    <cellStyle name="Migliaia [0] 22 8" xfId="37084"/>
    <cellStyle name="Migliaia [0] 22 9" xfId="1738"/>
    <cellStyle name="Migliaia [0] 23" xfId="325"/>
    <cellStyle name="Migliaia [0] 23 2" xfId="2284"/>
    <cellStyle name="Migliaia [0] 23 2 2" xfId="4258"/>
    <cellStyle name="Migliaia [0] 23 2 2 2" xfId="8058"/>
    <cellStyle name="Migliaia [0] 23 2 2 2 2" xfId="18057"/>
    <cellStyle name="Migliaia [0] 23 2 2 2 3" xfId="32997"/>
    <cellStyle name="Migliaia [0] 23 2 2 2 4" xfId="47063"/>
    <cellStyle name="Migliaia [0] 23 2 2 2 5" xfId="50079"/>
    <cellStyle name="Migliaia [0] 23 2 2 3" xfId="8474"/>
    <cellStyle name="Migliaia [0] 23 2 2 4" xfId="6816"/>
    <cellStyle name="Migliaia [0] 23 2 2 4 2" xfId="17589"/>
    <cellStyle name="Migliaia [0] 23 2 2 4 3" xfId="44175"/>
    <cellStyle name="Migliaia [0] 23 2 2 4 4" xfId="46582"/>
    <cellStyle name="Migliaia [0] 23 2 2 4 5" xfId="49598"/>
    <cellStyle name="Migliaia [0] 23 2 2 5" xfId="15881"/>
    <cellStyle name="Migliaia [0] 23 2 2 6" xfId="20317"/>
    <cellStyle name="Migliaia [0] 23 2 2 7" xfId="45120"/>
    <cellStyle name="Migliaia [0] 23 2 2 8" xfId="46026"/>
    <cellStyle name="Migliaia [0] 23 2 3" xfId="8059"/>
    <cellStyle name="Migliaia [0] 23 2 3 2" xfId="29088"/>
    <cellStyle name="Migliaia [0] 23 2 3 2 2" xfId="34439"/>
    <cellStyle name="Migliaia [0] 23 2 3 2 3" xfId="39741"/>
    <cellStyle name="Migliaia [0] 23 2 3 3" xfId="31974"/>
    <cellStyle name="Migliaia [0] 23 2 3 4" xfId="37090"/>
    <cellStyle name="Migliaia [0] 23 2 4" xfId="15880"/>
    <cellStyle name="Migliaia [0] 23 2 5" xfId="20316"/>
    <cellStyle name="Migliaia [0] 23 3" xfId="3971"/>
    <cellStyle name="Migliaia [0] 23 3 2" xfId="8060"/>
    <cellStyle name="Migliaia [0] 23 3 2 2" xfId="14623"/>
    <cellStyle name="Migliaia [0] 23 3 2 2 2" xfId="18058"/>
    <cellStyle name="Migliaia [0] 23 3 2 2 2 2" xfId="34440"/>
    <cellStyle name="Migliaia [0] 23 3 2 2 3" xfId="39742"/>
    <cellStyle name="Migliaia [0] 23 3 2 2 4" xfId="29089"/>
    <cellStyle name="Migliaia [0] 23 3 2 3" xfId="31975"/>
    <cellStyle name="Migliaia [0] 23 3 2 4" xfId="37091"/>
    <cellStyle name="Migliaia [0] 23 3 2 5" xfId="44296"/>
    <cellStyle name="Migliaia [0] 23 3 2 6" xfId="47064"/>
    <cellStyle name="Migliaia [0] 23 3 2 7" xfId="50080"/>
    <cellStyle name="Migliaia [0] 23 3 2 8" xfId="13899"/>
    <cellStyle name="Migliaia [0] 23 3 3" xfId="8517"/>
    <cellStyle name="Migliaia [0] 23 3 4" xfId="6817"/>
    <cellStyle name="Migliaia [0] 23 3 4 2" xfId="17590"/>
    <cellStyle name="Migliaia [0] 23 3 4 3" xfId="43273"/>
    <cellStyle name="Migliaia [0] 23 3 4 4" xfId="46583"/>
    <cellStyle name="Migliaia [0] 23 3 4 5" xfId="49599"/>
    <cellStyle name="Migliaia [0] 23 3 5" xfId="15882"/>
    <cellStyle name="Migliaia [0] 23 3 6" xfId="20318"/>
    <cellStyle name="Migliaia [0] 23 4" xfId="3518"/>
    <cellStyle name="Migliaia [0] 23 4 2" xfId="13328"/>
    <cellStyle name="Migliaia [0] 23 4 2 2" xfId="31369"/>
    <cellStyle name="Migliaia [0] 23 4 2 2 2" xfId="36527"/>
    <cellStyle name="Migliaia [0] 23 4 2 2 3" xfId="41829"/>
    <cellStyle name="Migliaia [0] 23 4 2 3" xfId="33876"/>
    <cellStyle name="Migliaia [0] 23 4 2 4" xfId="39178"/>
    <cellStyle name="Migliaia [0] 23 4 3" xfId="15883"/>
    <cellStyle name="Migliaia [0] 23 4 3 2" xfId="34441"/>
    <cellStyle name="Migliaia [0] 23 4 3 3" xfId="39743"/>
    <cellStyle name="Migliaia [0] 23 4 3 4" xfId="29090"/>
    <cellStyle name="Migliaia [0] 23 4 4" xfId="31976"/>
    <cellStyle name="Migliaia [0] 23 4 5" xfId="37092"/>
    <cellStyle name="Migliaia [0] 23 4 6" xfId="12270"/>
    <cellStyle name="Migliaia [0] 23 5" xfId="13397"/>
    <cellStyle name="Migliaia [0] 23 5 2" xfId="29091"/>
    <cellStyle name="Migliaia [0] 23 5 2 2" xfId="34442"/>
    <cellStyle name="Migliaia [0] 23 5 2 3" xfId="39744"/>
    <cellStyle name="Migliaia [0] 23 5 3" xfId="31977"/>
    <cellStyle name="Migliaia [0] 23 5 4" xfId="37093"/>
    <cellStyle name="Migliaia [0] 23 6" xfId="15879"/>
    <cellStyle name="Migliaia [0] 23 6 2" xfId="34438"/>
    <cellStyle name="Migliaia [0] 23 6 3" xfId="39740"/>
    <cellStyle name="Migliaia [0] 23 6 4" xfId="29087"/>
    <cellStyle name="Migliaia [0] 23 7" xfId="31973"/>
    <cellStyle name="Migliaia [0] 23 8" xfId="37089"/>
    <cellStyle name="Migliaia [0] 23 9" xfId="1739"/>
    <cellStyle name="Migliaia [0] 24" xfId="326"/>
    <cellStyle name="Migliaia [0] 24 2" xfId="2285"/>
    <cellStyle name="Migliaia [0] 24 2 2" xfId="4259"/>
    <cellStyle name="Migliaia [0] 24 2 2 2" xfId="8061"/>
    <cellStyle name="Migliaia [0] 24 2 2 2 2" xfId="18059"/>
    <cellStyle name="Migliaia [0] 24 2 2 2 3" xfId="42574"/>
    <cellStyle name="Migliaia [0] 24 2 2 2 4" xfId="47065"/>
    <cellStyle name="Migliaia [0] 24 2 2 2 5" xfId="50081"/>
    <cellStyle name="Migliaia [0] 24 2 2 3" xfId="8654"/>
    <cellStyle name="Migliaia [0] 24 2 2 4" xfId="6818"/>
    <cellStyle name="Migliaia [0] 24 2 2 4 2" xfId="17591"/>
    <cellStyle name="Migliaia [0] 24 2 2 4 3" xfId="44266"/>
    <cellStyle name="Migliaia [0] 24 2 2 4 4" xfId="46584"/>
    <cellStyle name="Migliaia [0] 24 2 2 4 5" xfId="49600"/>
    <cellStyle name="Migliaia [0] 24 2 2 5" xfId="15886"/>
    <cellStyle name="Migliaia [0] 24 2 2 6" xfId="20320"/>
    <cellStyle name="Migliaia [0] 24 2 2 7" xfId="45121"/>
    <cellStyle name="Migliaia [0] 24 2 2 8" xfId="46027"/>
    <cellStyle name="Migliaia [0] 24 2 3" xfId="8062"/>
    <cellStyle name="Migliaia [0] 24 2 3 2" xfId="29093"/>
    <cellStyle name="Migliaia [0] 24 2 3 2 2" xfId="34444"/>
    <cellStyle name="Migliaia [0] 24 2 3 2 3" xfId="39746"/>
    <cellStyle name="Migliaia [0] 24 2 3 3" xfId="31979"/>
    <cellStyle name="Migliaia [0] 24 2 3 4" xfId="37095"/>
    <cellStyle name="Migliaia [0] 24 2 4" xfId="15885"/>
    <cellStyle name="Migliaia [0] 24 2 5" xfId="20319"/>
    <cellStyle name="Migliaia [0] 24 3" xfId="3972"/>
    <cellStyle name="Migliaia [0] 24 3 2" xfId="8063"/>
    <cellStyle name="Migliaia [0] 24 3 2 2" xfId="14624"/>
    <cellStyle name="Migliaia [0] 24 3 2 2 2" xfId="18060"/>
    <cellStyle name="Migliaia [0] 24 3 2 2 2 2" xfId="34445"/>
    <cellStyle name="Migliaia [0] 24 3 2 2 3" xfId="39747"/>
    <cellStyle name="Migliaia [0] 24 3 2 2 4" xfId="29094"/>
    <cellStyle name="Migliaia [0] 24 3 2 3" xfId="31980"/>
    <cellStyle name="Migliaia [0] 24 3 2 4" xfId="37096"/>
    <cellStyle name="Migliaia [0] 24 3 2 5" xfId="43681"/>
    <cellStyle name="Migliaia [0] 24 3 2 6" xfId="47066"/>
    <cellStyle name="Migliaia [0] 24 3 2 7" xfId="50082"/>
    <cellStyle name="Migliaia [0] 24 3 2 8" xfId="13900"/>
    <cellStyle name="Migliaia [0] 24 3 3" xfId="8685"/>
    <cellStyle name="Migliaia [0] 24 3 4" xfId="6819"/>
    <cellStyle name="Migliaia [0] 24 3 4 2" xfId="17592"/>
    <cellStyle name="Migliaia [0] 24 3 4 3" xfId="42919"/>
    <cellStyle name="Migliaia [0] 24 3 4 4" xfId="46585"/>
    <cellStyle name="Migliaia [0] 24 3 4 5" xfId="49601"/>
    <cellStyle name="Migliaia [0] 24 3 5" xfId="15887"/>
    <cellStyle name="Migliaia [0] 24 3 6" xfId="20321"/>
    <cellStyle name="Migliaia [0] 24 4" xfId="3519"/>
    <cellStyle name="Migliaia [0] 24 4 2" xfId="13329"/>
    <cellStyle name="Migliaia [0] 24 4 2 2" xfId="31370"/>
    <cellStyle name="Migliaia [0] 24 4 2 2 2" xfId="36528"/>
    <cellStyle name="Migliaia [0] 24 4 2 2 3" xfId="41830"/>
    <cellStyle name="Migliaia [0] 24 4 2 3" xfId="33877"/>
    <cellStyle name="Migliaia [0] 24 4 2 4" xfId="39179"/>
    <cellStyle name="Migliaia [0] 24 4 3" xfId="15888"/>
    <cellStyle name="Migliaia [0] 24 4 3 2" xfId="34446"/>
    <cellStyle name="Migliaia [0] 24 4 3 3" xfId="39748"/>
    <cellStyle name="Migliaia [0] 24 4 3 4" xfId="29095"/>
    <cellStyle name="Migliaia [0] 24 4 4" xfId="31981"/>
    <cellStyle name="Migliaia [0] 24 4 5" xfId="37097"/>
    <cellStyle name="Migliaia [0] 24 4 6" xfId="12271"/>
    <cellStyle name="Migliaia [0] 24 5" xfId="13398"/>
    <cellStyle name="Migliaia [0] 24 5 2" xfId="29096"/>
    <cellStyle name="Migliaia [0] 24 5 2 2" xfId="34447"/>
    <cellStyle name="Migliaia [0] 24 5 2 3" xfId="39749"/>
    <cellStyle name="Migliaia [0] 24 5 3" xfId="31982"/>
    <cellStyle name="Migliaia [0] 24 5 4" xfId="37098"/>
    <cellStyle name="Migliaia [0] 24 6" xfId="15884"/>
    <cellStyle name="Migliaia [0] 24 6 2" xfId="34443"/>
    <cellStyle name="Migliaia [0] 24 6 3" xfId="39745"/>
    <cellStyle name="Migliaia [0] 24 6 4" xfId="29092"/>
    <cellStyle name="Migliaia [0] 24 7" xfId="31978"/>
    <cellStyle name="Migliaia [0] 24 8" xfId="37094"/>
    <cellStyle name="Migliaia [0] 24 9" xfId="1740"/>
    <cellStyle name="Migliaia [0] 25" xfId="327"/>
    <cellStyle name="Migliaia [0] 25 2" xfId="2286"/>
    <cellStyle name="Migliaia [0] 25 2 2" xfId="4260"/>
    <cellStyle name="Migliaia [0] 25 2 2 2" xfId="8064"/>
    <cellStyle name="Migliaia [0] 25 2 2 2 2" xfId="18061"/>
    <cellStyle name="Migliaia [0] 25 2 2 2 3" xfId="43023"/>
    <cellStyle name="Migliaia [0] 25 2 2 2 4" xfId="47067"/>
    <cellStyle name="Migliaia [0] 25 2 2 2 5" xfId="50083"/>
    <cellStyle name="Migliaia [0] 25 2 2 3" xfId="8653"/>
    <cellStyle name="Migliaia [0] 25 2 2 4" xfId="6820"/>
    <cellStyle name="Migliaia [0] 25 2 2 4 2" xfId="17593"/>
    <cellStyle name="Migliaia [0] 25 2 2 4 3" xfId="44316"/>
    <cellStyle name="Migliaia [0] 25 2 2 4 4" xfId="46586"/>
    <cellStyle name="Migliaia [0] 25 2 2 4 5" xfId="49602"/>
    <cellStyle name="Migliaia [0] 25 2 2 5" xfId="15891"/>
    <cellStyle name="Migliaia [0] 25 2 2 6" xfId="20323"/>
    <cellStyle name="Migliaia [0] 25 2 2 7" xfId="45122"/>
    <cellStyle name="Migliaia [0] 25 2 2 8" xfId="46028"/>
    <cellStyle name="Migliaia [0] 25 2 3" xfId="8065"/>
    <cellStyle name="Migliaia [0] 25 2 3 2" xfId="29098"/>
    <cellStyle name="Migliaia [0] 25 2 3 2 2" xfId="34449"/>
    <cellStyle name="Migliaia [0] 25 2 3 2 3" xfId="39751"/>
    <cellStyle name="Migliaia [0] 25 2 3 3" xfId="31984"/>
    <cellStyle name="Migliaia [0] 25 2 3 4" xfId="37100"/>
    <cellStyle name="Migliaia [0] 25 2 4" xfId="15890"/>
    <cellStyle name="Migliaia [0] 25 2 5" xfId="20322"/>
    <cellStyle name="Migliaia [0] 25 3" xfId="3973"/>
    <cellStyle name="Migliaia [0] 25 3 2" xfId="8066"/>
    <cellStyle name="Migliaia [0] 25 3 2 2" xfId="14625"/>
    <cellStyle name="Migliaia [0] 25 3 2 2 2" xfId="18062"/>
    <cellStyle name="Migliaia [0] 25 3 2 2 2 2" xfId="34450"/>
    <cellStyle name="Migliaia [0] 25 3 2 2 3" xfId="39752"/>
    <cellStyle name="Migliaia [0] 25 3 2 2 4" xfId="29099"/>
    <cellStyle name="Migliaia [0] 25 3 2 3" xfId="31985"/>
    <cellStyle name="Migliaia [0] 25 3 2 4" xfId="37101"/>
    <cellStyle name="Migliaia [0] 25 3 2 5" xfId="44768"/>
    <cellStyle name="Migliaia [0] 25 3 2 6" xfId="47068"/>
    <cellStyle name="Migliaia [0] 25 3 2 7" xfId="50084"/>
    <cellStyle name="Migliaia [0] 25 3 2 8" xfId="13901"/>
    <cellStyle name="Migliaia [0] 25 3 3" xfId="8518"/>
    <cellStyle name="Migliaia [0] 25 3 4" xfId="6821"/>
    <cellStyle name="Migliaia [0] 25 3 4 2" xfId="17594"/>
    <cellStyle name="Migliaia [0] 25 3 4 3" xfId="44424"/>
    <cellStyle name="Migliaia [0] 25 3 4 4" xfId="46587"/>
    <cellStyle name="Migliaia [0] 25 3 4 5" xfId="49603"/>
    <cellStyle name="Migliaia [0] 25 3 5" xfId="15892"/>
    <cellStyle name="Migliaia [0] 25 3 6" xfId="20324"/>
    <cellStyle name="Migliaia [0] 25 4" xfId="3520"/>
    <cellStyle name="Migliaia [0] 25 4 2" xfId="13330"/>
    <cellStyle name="Migliaia [0] 25 4 2 2" xfId="31371"/>
    <cellStyle name="Migliaia [0] 25 4 2 2 2" xfId="36529"/>
    <cellStyle name="Migliaia [0] 25 4 2 2 3" xfId="41831"/>
    <cellStyle name="Migliaia [0] 25 4 2 3" xfId="33878"/>
    <cellStyle name="Migliaia [0] 25 4 2 4" xfId="39180"/>
    <cellStyle name="Migliaia [0] 25 4 3" xfId="15893"/>
    <cellStyle name="Migliaia [0] 25 4 3 2" xfId="34451"/>
    <cellStyle name="Migliaia [0] 25 4 3 3" xfId="39753"/>
    <cellStyle name="Migliaia [0] 25 4 3 4" xfId="29100"/>
    <cellStyle name="Migliaia [0] 25 4 4" xfId="31986"/>
    <cellStyle name="Migliaia [0] 25 4 5" xfId="37102"/>
    <cellStyle name="Migliaia [0] 25 4 6" xfId="12272"/>
    <cellStyle name="Migliaia [0] 25 5" xfId="13399"/>
    <cellStyle name="Migliaia [0] 25 5 2" xfId="29101"/>
    <cellStyle name="Migliaia [0] 25 5 2 2" xfId="34452"/>
    <cellStyle name="Migliaia [0] 25 5 2 3" xfId="39754"/>
    <cellStyle name="Migliaia [0] 25 5 3" xfId="31987"/>
    <cellStyle name="Migliaia [0] 25 5 4" xfId="37103"/>
    <cellStyle name="Migliaia [0] 25 6" xfId="15889"/>
    <cellStyle name="Migliaia [0] 25 6 2" xfId="34448"/>
    <cellStyle name="Migliaia [0] 25 6 3" xfId="39750"/>
    <cellStyle name="Migliaia [0] 25 6 4" xfId="29097"/>
    <cellStyle name="Migliaia [0] 25 7" xfId="31983"/>
    <cellStyle name="Migliaia [0] 25 8" xfId="37099"/>
    <cellStyle name="Migliaia [0] 25 9" xfId="1741"/>
    <cellStyle name="Migliaia [0] 26" xfId="328"/>
    <cellStyle name="Migliaia [0] 26 2" xfId="2287"/>
    <cellStyle name="Migliaia [0] 26 2 2" xfId="4261"/>
    <cellStyle name="Migliaia [0] 26 2 2 2" xfId="8067"/>
    <cellStyle name="Migliaia [0] 26 2 2 2 2" xfId="18063"/>
    <cellStyle name="Migliaia [0] 26 2 2 2 3" xfId="30818"/>
    <cellStyle name="Migliaia [0] 26 2 2 2 4" xfId="47069"/>
    <cellStyle name="Migliaia [0] 26 2 2 2 5" xfId="50085"/>
    <cellStyle name="Migliaia [0] 26 2 2 3" xfId="8652"/>
    <cellStyle name="Migliaia [0] 26 2 2 4" xfId="6822"/>
    <cellStyle name="Migliaia [0] 26 2 2 4 2" xfId="17595"/>
    <cellStyle name="Migliaia [0] 26 2 2 4 3" xfId="44241"/>
    <cellStyle name="Migliaia [0] 26 2 2 4 4" xfId="46588"/>
    <cellStyle name="Migliaia [0] 26 2 2 4 5" xfId="49604"/>
    <cellStyle name="Migliaia [0] 26 2 2 5" xfId="15896"/>
    <cellStyle name="Migliaia [0] 26 2 2 6" xfId="20326"/>
    <cellStyle name="Migliaia [0] 26 2 2 7" xfId="45123"/>
    <cellStyle name="Migliaia [0] 26 2 2 8" xfId="46029"/>
    <cellStyle name="Migliaia [0] 26 2 3" xfId="8068"/>
    <cellStyle name="Migliaia [0] 26 2 3 2" xfId="29103"/>
    <cellStyle name="Migliaia [0] 26 2 3 2 2" xfId="34454"/>
    <cellStyle name="Migliaia [0] 26 2 3 2 3" xfId="39756"/>
    <cellStyle name="Migliaia [0] 26 2 3 3" xfId="31989"/>
    <cellStyle name="Migliaia [0] 26 2 3 4" xfId="37105"/>
    <cellStyle name="Migliaia [0] 26 2 4" xfId="15895"/>
    <cellStyle name="Migliaia [0] 26 2 5" xfId="20325"/>
    <cellStyle name="Migliaia [0] 26 3" xfId="3974"/>
    <cellStyle name="Migliaia [0] 26 3 2" xfId="8069"/>
    <cellStyle name="Migliaia [0] 26 3 2 2" xfId="14626"/>
    <cellStyle name="Migliaia [0] 26 3 2 2 2" xfId="18064"/>
    <cellStyle name="Migliaia [0] 26 3 2 2 2 2" xfId="34455"/>
    <cellStyle name="Migliaia [0] 26 3 2 2 3" xfId="39757"/>
    <cellStyle name="Migliaia [0] 26 3 2 2 4" xfId="29104"/>
    <cellStyle name="Migliaia [0] 26 3 2 3" xfId="31990"/>
    <cellStyle name="Migliaia [0] 26 3 2 4" xfId="37106"/>
    <cellStyle name="Migliaia [0] 26 3 2 5" xfId="42942"/>
    <cellStyle name="Migliaia [0] 26 3 2 6" xfId="47070"/>
    <cellStyle name="Migliaia [0] 26 3 2 7" xfId="50086"/>
    <cellStyle name="Migliaia [0] 26 3 2 8" xfId="13902"/>
    <cellStyle name="Migliaia [0] 26 3 3" xfId="7414"/>
    <cellStyle name="Migliaia [0] 26 3 4" xfId="6823"/>
    <cellStyle name="Migliaia [0] 26 3 4 2" xfId="17596"/>
    <cellStyle name="Migliaia [0] 26 3 4 3" xfId="42461"/>
    <cellStyle name="Migliaia [0] 26 3 4 4" xfId="46589"/>
    <cellStyle name="Migliaia [0] 26 3 4 5" xfId="49605"/>
    <cellStyle name="Migliaia [0] 26 3 5" xfId="15897"/>
    <cellStyle name="Migliaia [0] 26 3 6" xfId="20327"/>
    <cellStyle name="Migliaia [0] 26 4" xfId="3521"/>
    <cellStyle name="Migliaia [0] 26 4 2" xfId="13331"/>
    <cellStyle name="Migliaia [0] 26 4 2 2" xfId="31372"/>
    <cellStyle name="Migliaia [0] 26 4 2 2 2" xfId="36530"/>
    <cellStyle name="Migliaia [0] 26 4 2 2 3" xfId="41832"/>
    <cellStyle name="Migliaia [0] 26 4 2 3" xfId="33879"/>
    <cellStyle name="Migliaia [0] 26 4 2 4" xfId="39181"/>
    <cellStyle name="Migliaia [0] 26 4 3" xfId="15898"/>
    <cellStyle name="Migliaia [0] 26 4 3 2" xfId="34456"/>
    <cellStyle name="Migliaia [0] 26 4 3 3" xfId="39758"/>
    <cellStyle name="Migliaia [0] 26 4 3 4" xfId="29105"/>
    <cellStyle name="Migliaia [0] 26 4 4" xfId="31991"/>
    <cellStyle name="Migliaia [0] 26 4 5" xfId="37107"/>
    <cellStyle name="Migliaia [0] 26 4 6" xfId="12273"/>
    <cellStyle name="Migliaia [0] 26 5" xfId="13400"/>
    <cellStyle name="Migliaia [0] 26 5 2" xfId="29106"/>
    <cellStyle name="Migliaia [0] 26 5 2 2" xfId="34457"/>
    <cellStyle name="Migliaia [0] 26 5 2 3" xfId="39759"/>
    <cellStyle name="Migliaia [0] 26 5 3" xfId="31992"/>
    <cellStyle name="Migliaia [0] 26 5 4" xfId="37108"/>
    <cellStyle name="Migliaia [0] 26 6" xfId="15894"/>
    <cellStyle name="Migliaia [0] 26 6 2" xfId="34453"/>
    <cellStyle name="Migliaia [0] 26 6 3" xfId="39755"/>
    <cellStyle name="Migliaia [0] 26 6 4" xfId="29102"/>
    <cellStyle name="Migliaia [0] 26 7" xfId="31988"/>
    <cellStyle name="Migliaia [0] 26 8" xfId="37104"/>
    <cellStyle name="Migliaia [0] 26 9" xfId="1742"/>
    <cellStyle name="Migliaia [0] 27" xfId="329"/>
    <cellStyle name="Migliaia [0] 27 2" xfId="2288"/>
    <cellStyle name="Migliaia [0] 27 2 2" xfId="4262"/>
    <cellStyle name="Migliaia [0] 27 2 2 2" xfId="8070"/>
    <cellStyle name="Migliaia [0] 27 2 2 2 2" xfId="18065"/>
    <cellStyle name="Migliaia [0] 27 2 2 2 3" xfId="21039"/>
    <cellStyle name="Migliaia [0] 27 2 2 2 4" xfId="47071"/>
    <cellStyle name="Migliaia [0] 27 2 2 2 5" xfId="50087"/>
    <cellStyle name="Migliaia [0] 27 2 2 3" xfId="8651"/>
    <cellStyle name="Migliaia [0] 27 2 2 4" xfId="6824"/>
    <cellStyle name="Migliaia [0] 27 2 2 4 2" xfId="17597"/>
    <cellStyle name="Migliaia [0] 27 2 2 4 3" xfId="43877"/>
    <cellStyle name="Migliaia [0] 27 2 2 4 4" xfId="46590"/>
    <cellStyle name="Migliaia [0] 27 2 2 4 5" xfId="49606"/>
    <cellStyle name="Migliaia [0] 27 2 2 5" xfId="15901"/>
    <cellStyle name="Migliaia [0] 27 2 2 6" xfId="20329"/>
    <cellStyle name="Migliaia [0] 27 2 2 7" xfId="45124"/>
    <cellStyle name="Migliaia [0] 27 2 2 8" xfId="46030"/>
    <cellStyle name="Migliaia [0] 27 2 3" xfId="8071"/>
    <cellStyle name="Migliaia [0] 27 2 3 2" xfId="29108"/>
    <cellStyle name="Migliaia [0] 27 2 3 2 2" xfId="34459"/>
    <cellStyle name="Migliaia [0] 27 2 3 2 3" xfId="39761"/>
    <cellStyle name="Migliaia [0] 27 2 3 3" xfId="31994"/>
    <cellStyle name="Migliaia [0] 27 2 3 4" xfId="37110"/>
    <cellStyle name="Migliaia [0] 27 2 4" xfId="15900"/>
    <cellStyle name="Migliaia [0] 27 2 5" xfId="20328"/>
    <cellStyle name="Migliaia [0] 27 3" xfId="3975"/>
    <cellStyle name="Migliaia [0] 27 3 2" xfId="8072"/>
    <cellStyle name="Migliaia [0] 27 3 2 2" xfId="14627"/>
    <cellStyle name="Migliaia [0] 27 3 2 2 2" xfId="18066"/>
    <cellStyle name="Migliaia [0] 27 3 2 2 2 2" xfId="34460"/>
    <cellStyle name="Migliaia [0] 27 3 2 2 3" xfId="39762"/>
    <cellStyle name="Migliaia [0] 27 3 2 2 4" xfId="29109"/>
    <cellStyle name="Migliaia [0] 27 3 2 3" xfId="31995"/>
    <cellStyle name="Migliaia [0] 27 3 2 4" xfId="37111"/>
    <cellStyle name="Migliaia [0] 27 3 2 5" xfId="44868"/>
    <cellStyle name="Migliaia [0] 27 3 2 6" xfId="47072"/>
    <cellStyle name="Migliaia [0] 27 3 2 7" xfId="50088"/>
    <cellStyle name="Migliaia [0] 27 3 2 8" xfId="13903"/>
    <cellStyle name="Migliaia [0] 27 3 3" xfId="7968"/>
    <cellStyle name="Migliaia [0] 27 3 4" xfId="6825"/>
    <cellStyle name="Migliaia [0] 27 3 4 2" xfId="17598"/>
    <cellStyle name="Migliaia [0] 27 3 4 3" xfId="43274"/>
    <cellStyle name="Migliaia [0] 27 3 4 4" xfId="46591"/>
    <cellStyle name="Migliaia [0] 27 3 4 5" xfId="49607"/>
    <cellStyle name="Migliaia [0] 27 3 5" xfId="15902"/>
    <cellStyle name="Migliaia [0] 27 3 6" xfId="20330"/>
    <cellStyle name="Migliaia [0] 27 4" xfId="3522"/>
    <cellStyle name="Migliaia [0] 27 4 2" xfId="13332"/>
    <cellStyle name="Migliaia [0] 27 4 2 2" xfId="31373"/>
    <cellStyle name="Migliaia [0] 27 4 2 2 2" xfId="36531"/>
    <cellStyle name="Migliaia [0] 27 4 2 2 3" xfId="41833"/>
    <cellStyle name="Migliaia [0] 27 4 2 3" xfId="33880"/>
    <cellStyle name="Migliaia [0] 27 4 2 4" xfId="39182"/>
    <cellStyle name="Migliaia [0] 27 4 3" xfId="15903"/>
    <cellStyle name="Migliaia [0] 27 4 3 2" xfId="34461"/>
    <cellStyle name="Migliaia [0] 27 4 3 3" xfId="39763"/>
    <cellStyle name="Migliaia [0] 27 4 3 4" xfId="29110"/>
    <cellStyle name="Migliaia [0] 27 4 4" xfId="31996"/>
    <cellStyle name="Migliaia [0] 27 4 5" xfId="37112"/>
    <cellStyle name="Migliaia [0] 27 4 6" xfId="12274"/>
    <cellStyle name="Migliaia [0] 27 5" xfId="13401"/>
    <cellStyle name="Migliaia [0] 27 5 2" xfId="29111"/>
    <cellStyle name="Migliaia [0] 27 5 2 2" xfId="34462"/>
    <cellStyle name="Migliaia [0] 27 5 2 3" xfId="39764"/>
    <cellStyle name="Migliaia [0] 27 5 3" xfId="31997"/>
    <cellStyle name="Migliaia [0] 27 5 4" xfId="37113"/>
    <cellStyle name="Migliaia [0] 27 6" xfId="15899"/>
    <cellStyle name="Migliaia [0] 27 6 2" xfId="34458"/>
    <cellStyle name="Migliaia [0] 27 6 3" xfId="39760"/>
    <cellStyle name="Migliaia [0] 27 6 4" xfId="29107"/>
    <cellStyle name="Migliaia [0] 27 7" xfId="31993"/>
    <cellStyle name="Migliaia [0] 27 8" xfId="37109"/>
    <cellStyle name="Migliaia [0] 27 9" xfId="1743"/>
    <cellStyle name="Migliaia [0] 28" xfId="330"/>
    <cellStyle name="Migliaia [0] 28 2" xfId="2289"/>
    <cellStyle name="Migliaia [0] 28 2 2" xfId="4263"/>
    <cellStyle name="Migliaia [0] 28 2 2 2" xfId="8073"/>
    <cellStyle name="Migliaia [0] 28 2 2 2 2" xfId="18067"/>
    <cellStyle name="Migliaia [0] 28 2 2 2 3" xfId="44000"/>
    <cellStyle name="Migliaia [0] 28 2 2 2 4" xfId="47073"/>
    <cellStyle name="Migliaia [0] 28 2 2 2 5" xfId="50089"/>
    <cellStyle name="Migliaia [0] 28 2 2 3" xfId="8488"/>
    <cellStyle name="Migliaia [0] 28 2 2 4" xfId="6826"/>
    <cellStyle name="Migliaia [0] 28 2 2 4 2" xfId="17599"/>
    <cellStyle name="Migliaia [0] 28 2 2 4 3" xfId="44836"/>
    <cellStyle name="Migliaia [0] 28 2 2 4 4" xfId="46592"/>
    <cellStyle name="Migliaia [0] 28 2 2 4 5" xfId="49608"/>
    <cellStyle name="Migliaia [0] 28 2 2 5" xfId="15906"/>
    <cellStyle name="Migliaia [0] 28 2 2 6" xfId="20332"/>
    <cellStyle name="Migliaia [0] 28 2 2 7" xfId="45125"/>
    <cellStyle name="Migliaia [0] 28 2 2 8" xfId="46031"/>
    <cellStyle name="Migliaia [0] 28 2 3" xfId="8074"/>
    <cellStyle name="Migliaia [0] 28 2 3 2" xfId="29113"/>
    <cellStyle name="Migliaia [0] 28 2 3 2 2" xfId="34464"/>
    <cellStyle name="Migliaia [0] 28 2 3 2 3" xfId="39766"/>
    <cellStyle name="Migliaia [0] 28 2 3 3" xfId="31999"/>
    <cellStyle name="Migliaia [0] 28 2 3 4" xfId="37115"/>
    <cellStyle name="Migliaia [0] 28 2 4" xfId="15905"/>
    <cellStyle name="Migliaia [0] 28 2 5" xfId="20331"/>
    <cellStyle name="Migliaia [0] 28 3" xfId="3976"/>
    <cellStyle name="Migliaia [0] 28 3 2" xfId="8075"/>
    <cellStyle name="Migliaia [0] 28 3 2 2" xfId="14628"/>
    <cellStyle name="Migliaia [0] 28 3 2 2 2" xfId="18068"/>
    <cellStyle name="Migliaia [0] 28 3 2 2 2 2" xfId="34465"/>
    <cellStyle name="Migliaia [0] 28 3 2 2 3" xfId="39767"/>
    <cellStyle name="Migliaia [0] 28 3 2 2 4" xfId="29114"/>
    <cellStyle name="Migliaia [0] 28 3 2 3" xfId="32000"/>
    <cellStyle name="Migliaia [0] 28 3 2 4" xfId="37116"/>
    <cellStyle name="Migliaia [0] 28 3 2 5" xfId="21411"/>
    <cellStyle name="Migliaia [0] 28 3 2 6" xfId="47074"/>
    <cellStyle name="Migliaia [0] 28 3 2 7" xfId="50090"/>
    <cellStyle name="Migliaia [0] 28 3 2 8" xfId="13904"/>
    <cellStyle name="Migliaia [0] 28 3 3" xfId="8684"/>
    <cellStyle name="Migliaia [0] 28 3 4" xfId="6827"/>
    <cellStyle name="Migliaia [0] 28 3 4 2" xfId="17600"/>
    <cellStyle name="Migliaia [0] 28 3 4 3" xfId="42920"/>
    <cellStyle name="Migliaia [0] 28 3 4 4" xfId="46593"/>
    <cellStyle name="Migliaia [0] 28 3 4 5" xfId="49609"/>
    <cellStyle name="Migliaia [0] 28 3 5" xfId="15907"/>
    <cellStyle name="Migliaia [0] 28 3 6" xfId="20333"/>
    <cellStyle name="Migliaia [0] 28 4" xfId="3523"/>
    <cellStyle name="Migliaia [0] 28 4 2" xfId="13333"/>
    <cellStyle name="Migliaia [0] 28 4 2 2" xfId="31374"/>
    <cellStyle name="Migliaia [0] 28 4 2 2 2" xfId="36532"/>
    <cellStyle name="Migliaia [0] 28 4 2 2 3" xfId="41834"/>
    <cellStyle name="Migliaia [0] 28 4 2 3" xfId="33881"/>
    <cellStyle name="Migliaia [0] 28 4 2 4" xfId="39183"/>
    <cellStyle name="Migliaia [0] 28 4 3" xfId="15908"/>
    <cellStyle name="Migliaia [0] 28 4 3 2" xfId="34466"/>
    <cellStyle name="Migliaia [0] 28 4 3 3" xfId="39768"/>
    <cellStyle name="Migliaia [0] 28 4 3 4" xfId="29115"/>
    <cellStyle name="Migliaia [0] 28 4 4" xfId="32001"/>
    <cellStyle name="Migliaia [0] 28 4 5" xfId="37117"/>
    <cellStyle name="Migliaia [0] 28 4 6" xfId="12275"/>
    <cellStyle name="Migliaia [0] 28 5" xfId="13402"/>
    <cellStyle name="Migliaia [0] 28 5 2" xfId="29116"/>
    <cellStyle name="Migliaia [0] 28 5 2 2" xfId="34467"/>
    <cellStyle name="Migliaia [0] 28 5 2 3" xfId="39769"/>
    <cellStyle name="Migliaia [0] 28 5 3" xfId="32002"/>
    <cellStyle name="Migliaia [0] 28 5 4" xfId="37118"/>
    <cellStyle name="Migliaia [0] 28 6" xfId="15904"/>
    <cellStyle name="Migliaia [0] 28 6 2" xfId="34463"/>
    <cellStyle name="Migliaia [0] 28 6 3" xfId="39765"/>
    <cellStyle name="Migliaia [0] 28 6 4" xfId="29112"/>
    <cellStyle name="Migliaia [0] 28 7" xfId="31998"/>
    <cellStyle name="Migliaia [0] 28 8" xfId="37114"/>
    <cellStyle name="Migliaia [0] 28 9" xfId="1744"/>
    <cellStyle name="Migliaia [0] 29" xfId="331"/>
    <cellStyle name="Migliaia [0] 29 2" xfId="2290"/>
    <cellStyle name="Migliaia [0] 29 2 2" xfId="4264"/>
    <cellStyle name="Migliaia [0] 29 2 2 2" xfId="8076"/>
    <cellStyle name="Migliaia [0] 29 2 2 2 2" xfId="18069"/>
    <cellStyle name="Migliaia [0] 29 2 2 2 3" xfId="43508"/>
    <cellStyle name="Migliaia [0] 29 2 2 2 4" xfId="47075"/>
    <cellStyle name="Migliaia [0] 29 2 2 2 5" xfId="50091"/>
    <cellStyle name="Migliaia [0] 29 2 2 3" xfId="7853"/>
    <cellStyle name="Migliaia [0] 29 2 2 4" xfId="6828"/>
    <cellStyle name="Migliaia [0] 29 2 2 4 2" xfId="17601"/>
    <cellStyle name="Migliaia [0] 29 2 2 4 3" xfId="21042"/>
    <cellStyle name="Migliaia [0] 29 2 2 4 4" xfId="46594"/>
    <cellStyle name="Migliaia [0] 29 2 2 4 5" xfId="49610"/>
    <cellStyle name="Migliaia [0] 29 2 2 5" xfId="15911"/>
    <cellStyle name="Migliaia [0] 29 2 2 6" xfId="20335"/>
    <cellStyle name="Migliaia [0] 29 2 2 7" xfId="45126"/>
    <cellStyle name="Migliaia [0] 29 2 2 8" xfId="46032"/>
    <cellStyle name="Migliaia [0] 29 2 3" xfId="8077"/>
    <cellStyle name="Migliaia [0] 29 2 3 2" xfId="29118"/>
    <cellStyle name="Migliaia [0] 29 2 3 2 2" xfId="34469"/>
    <cellStyle name="Migliaia [0] 29 2 3 2 3" xfId="39771"/>
    <cellStyle name="Migliaia [0] 29 2 3 3" xfId="32004"/>
    <cellStyle name="Migliaia [0] 29 2 3 4" xfId="37120"/>
    <cellStyle name="Migliaia [0] 29 2 4" xfId="15910"/>
    <cellStyle name="Migliaia [0] 29 2 5" xfId="20334"/>
    <cellStyle name="Migliaia [0] 29 3" xfId="3977"/>
    <cellStyle name="Migliaia [0] 29 3 2" xfId="8078"/>
    <cellStyle name="Migliaia [0] 29 3 2 2" xfId="14629"/>
    <cellStyle name="Migliaia [0] 29 3 2 2 2" xfId="18070"/>
    <cellStyle name="Migliaia [0] 29 3 2 2 2 2" xfId="34470"/>
    <cellStyle name="Migliaia [0] 29 3 2 2 3" xfId="39772"/>
    <cellStyle name="Migliaia [0] 29 3 2 2 4" xfId="29119"/>
    <cellStyle name="Migliaia [0] 29 3 2 3" xfId="32005"/>
    <cellStyle name="Migliaia [0] 29 3 2 4" xfId="37121"/>
    <cellStyle name="Migliaia [0] 29 3 2 5" xfId="43747"/>
    <cellStyle name="Migliaia [0] 29 3 2 6" xfId="47076"/>
    <cellStyle name="Migliaia [0] 29 3 2 7" xfId="50092"/>
    <cellStyle name="Migliaia [0] 29 3 2 8" xfId="13905"/>
    <cellStyle name="Migliaia [0] 29 3 3" xfId="8515"/>
    <cellStyle name="Migliaia [0] 29 3 4" xfId="6829"/>
    <cellStyle name="Migliaia [0] 29 3 4 2" xfId="17602"/>
    <cellStyle name="Migliaia [0] 29 3 4 3" xfId="43347"/>
    <cellStyle name="Migliaia [0] 29 3 4 4" xfId="46595"/>
    <cellStyle name="Migliaia [0] 29 3 4 5" xfId="49611"/>
    <cellStyle name="Migliaia [0] 29 3 5" xfId="15912"/>
    <cellStyle name="Migliaia [0] 29 3 6" xfId="20336"/>
    <cellStyle name="Migliaia [0] 29 4" xfId="3524"/>
    <cellStyle name="Migliaia [0] 29 4 2" xfId="13334"/>
    <cellStyle name="Migliaia [0] 29 4 2 2" xfId="31375"/>
    <cellStyle name="Migliaia [0] 29 4 2 2 2" xfId="36533"/>
    <cellStyle name="Migliaia [0] 29 4 2 2 3" xfId="41835"/>
    <cellStyle name="Migliaia [0] 29 4 2 3" xfId="33882"/>
    <cellStyle name="Migliaia [0] 29 4 2 4" xfId="39184"/>
    <cellStyle name="Migliaia [0] 29 4 3" xfId="15913"/>
    <cellStyle name="Migliaia [0] 29 4 3 2" xfId="34471"/>
    <cellStyle name="Migliaia [0] 29 4 3 3" xfId="39773"/>
    <cellStyle name="Migliaia [0] 29 4 3 4" xfId="29120"/>
    <cellStyle name="Migliaia [0] 29 4 4" xfId="32006"/>
    <cellStyle name="Migliaia [0] 29 4 5" xfId="37122"/>
    <cellStyle name="Migliaia [0] 29 4 6" xfId="12276"/>
    <cellStyle name="Migliaia [0] 29 5" xfId="13403"/>
    <cellStyle name="Migliaia [0] 29 5 2" xfId="29121"/>
    <cellStyle name="Migliaia [0] 29 5 2 2" xfId="34472"/>
    <cellStyle name="Migliaia [0] 29 5 2 3" xfId="39774"/>
    <cellStyle name="Migliaia [0] 29 5 3" xfId="32007"/>
    <cellStyle name="Migliaia [0] 29 5 4" xfId="37123"/>
    <cellStyle name="Migliaia [0] 29 6" xfId="15909"/>
    <cellStyle name="Migliaia [0] 29 6 2" xfId="34468"/>
    <cellStyle name="Migliaia [0] 29 6 3" xfId="39770"/>
    <cellStyle name="Migliaia [0] 29 6 4" xfId="29117"/>
    <cellStyle name="Migliaia [0] 29 7" xfId="32003"/>
    <cellStyle name="Migliaia [0] 29 8" xfId="37119"/>
    <cellStyle name="Migliaia [0] 29 9" xfId="1745"/>
    <cellStyle name="Migliaia [0] 3" xfId="332"/>
    <cellStyle name="Migliaia [0] 3 2" xfId="2291"/>
    <cellStyle name="Migliaia [0] 3 2 2" xfId="4265"/>
    <cellStyle name="Migliaia [0] 3 2 2 2" xfId="8079"/>
    <cellStyle name="Migliaia [0] 3 2 2 2 2" xfId="18071"/>
    <cellStyle name="Migliaia [0] 3 2 2 2 3" xfId="44195"/>
    <cellStyle name="Migliaia [0] 3 2 2 2 4" xfId="47077"/>
    <cellStyle name="Migliaia [0] 3 2 2 2 5" xfId="50093"/>
    <cellStyle name="Migliaia [0] 3 2 2 3" xfId="8650"/>
    <cellStyle name="Migliaia [0] 3 2 2 4" xfId="6830"/>
    <cellStyle name="Migliaia [0] 3 2 2 4 2" xfId="17603"/>
    <cellStyle name="Migliaia [0] 3 2 2 4 3" xfId="44812"/>
    <cellStyle name="Migliaia [0] 3 2 2 4 4" xfId="46596"/>
    <cellStyle name="Migliaia [0] 3 2 2 4 5" xfId="49612"/>
    <cellStyle name="Migliaia [0] 3 2 2 5" xfId="15916"/>
    <cellStyle name="Migliaia [0] 3 2 2 6" xfId="20338"/>
    <cellStyle name="Migliaia [0] 3 2 2 7" xfId="45127"/>
    <cellStyle name="Migliaia [0] 3 2 2 8" xfId="46033"/>
    <cellStyle name="Migliaia [0] 3 2 3" xfId="8080"/>
    <cellStyle name="Migliaia [0] 3 2 3 2" xfId="29123"/>
    <cellStyle name="Migliaia [0] 3 2 3 2 2" xfId="34474"/>
    <cellStyle name="Migliaia [0] 3 2 3 2 3" xfId="39776"/>
    <cellStyle name="Migliaia [0] 3 2 3 3" xfId="32009"/>
    <cellStyle name="Migliaia [0] 3 2 3 4" xfId="37125"/>
    <cellStyle name="Migliaia [0] 3 2 4" xfId="15915"/>
    <cellStyle name="Migliaia [0] 3 2 5" xfId="20337"/>
    <cellStyle name="Migliaia [0] 3 3" xfId="3978"/>
    <cellStyle name="Migliaia [0] 3 3 2" xfId="8081"/>
    <cellStyle name="Migliaia [0] 3 3 2 2" xfId="14630"/>
    <cellStyle name="Migliaia [0] 3 3 2 2 2" xfId="18072"/>
    <cellStyle name="Migliaia [0] 3 3 2 2 2 2" xfId="34475"/>
    <cellStyle name="Migliaia [0] 3 3 2 2 3" xfId="39777"/>
    <cellStyle name="Migliaia [0] 3 3 2 2 4" xfId="29124"/>
    <cellStyle name="Migliaia [0] 3 3 2 3" xfId="32010"/>
    <cellStyle name="Migliaia [0] 3 3 2 4" xfId="37126"/>
    <cellStyle name="Migliaia [0] 3 3 2 5" xfId="44271"/>
    <cellStyle name="Migliaia [0] 3 3 2 6" xfId="47078"/>
    <cellStyle name="Migliaia [0] 3 3 2 7" xfId="50094"/>
    <cellStyle name="Migliaia [0] 3 3 2 8" xfId="13906"/>
    <cellStyle name="Migliaia [0] 3 3 3" xfId="8516"/>
    <cellStyle name="Migliaia [0] 3 3 4" xfId="6831"/>
    <cellStyle name="Migliaia [0] 3 3 4 2" xfId="17604"/>
    <cellStyle name="Migliaia [0] 3 3 4 3" xfId="44750"/>
    <cellStyle name="Migliaia [0] 3 3 4 4" xfId="46597"/>
    <cellStyle name="Migliaia [0] 3 3 4 5" xfId="49613"/>
    <cellStyle name="Migliaia [0] 3 3 5" xfId="15917"/>
    <cellStyle name="Migliaia [0] 3 3 6" xfId="20339"/>
    <cellStyle name="Migliaia [0] 3 4" xfId="3525"/>
    <cellStyle name="Migliaia [0] 3 4 2" xfId="13335"/>
    <cellStyle name="Migliaia [0] 3 4 2 2" xfId="31376"/>
    <cellStyle name="Migliaia [0] 3 4 2 2 2" xfId="36534"/>
    <cellStyle name="Migliaia [0] 3 4 2 2 3" xfId="41836"/>
    <cellStyle name="Migliaia [0] 3 4 2 3" xfId="33883"/>
    <cellStyle name="Migliaia [0] 3 4 2 4" xfId="39185"/>
    <cellStyle name="Migliaia [0] 3 4 3" xfId="15918"/>
    <cellStyle name="Migliaia [0] 3 4 3 2" xfId="34476"/>
    <cellStyle name="Migliaia [0] 3 4 3 3" xfId="39778"/>
    <cellStyle name="Migliaia [0] 3 4 3 4" xfId="29125"/>
    <cellStyle name="Migliaia [0] 3 4 4" xfId="32011"/>
    <cellStyle name="Migliaia [0] 3 4 5" xfId="37127"/>
    <cellStyle name="Migliaia [0] 3 4 6" xfId="12277"/>
    <cellStyle name="Migliaia [0] 3 5" xfId="13404"/>
    <cellStyle name="Migliaia [0] 3 5 2" xfId="29126"/>
    <cellStyle name="Migliaia [0] 3 5 2 2" xfId="34477"/>
    <cellStyle name="Migliaia [0] 3 5 2 3" xfId="39779"/>
    <cellStyle name="Migliaia [0] 3 5 3" xfId="32012"/>
    <cellStyle name="Migliaia [0] 3 5 4" xfId="37128"/>
    <cellStyle name="Migliaia [0] 3 6" xfId="15914"/>
    <cellStyle name="Migliaia [0] 3 6 2" xfId="34473"/>
    <cellStyle name="Migliaia [0] 3 6 3" xfId="39775"/>
    <cellStyle name="Migliaia [0] 3 6 4" xfId="29122"/>
    <cellStyle name="Migliaia [0] 3 7" xfId="32008"/>
    <cellStyle name="Migliaia [0] 3 8" xfId="37124"/>
    <cellStyle name="Migliaia [0] 3 9" xfId="1746"/>
    <cellStyle name="Migliaia [0] 30" xfId="333"/>
    <cellStyle name="Migliaia [0] 30 2" xfId="2292"/>
    <cellStyle name="Migliaia [0] 30 2 2" xfId="4266"/>
    <cellStyle name="Migliaia [0] 30 2 2 2" xfId="8082"/>
    <cellStyle name="Migliaia [0] 30 2 2 2 2" xfId="18073"/>
    <cellStyle name="Migliaia [0] 30 2 2 2 3" xfId="43024"/>
    <cellStyle name="Migliaia [0] 30 2 2 2 4" xfId="47079"/>
    <cellStyle name="Migliaia [0] 30 2 2 2 5" xfId="50095"/>
    <cellStyle name="Migliaia [0] 30 2 2 3" xfId="8649"/>
    <cellStyle name="Migliaia [0] 30 2 2 4" xfId="6832"/>
    <cellStyle name="Migliaia [0] 30 2 2 4 2" xfId="17605"/>
    <cellStyle name="Migliaia [0] 30 2 2 4 3" xfId="42462"/>
    <cellStyle name="Migliaia [0] 30 2 2 4 4" xfId="46598"/>
    <cellStyle name="Migliaia [0] 30 2 2 4 5" xfId="49614"/>
    <cellStyle name="Migliaia [0] 30 2 2 5" xfId="15921"/>
    <cellStyle name="Migliaia [0] 30 2 2 6" xfId="20341"/>
    <cellStyle name="Migliaia [0] 30 2 2 7" xfId="45128"/>
    <cellStyle name="Migliaia [0] 30 2 2 8" xfId="46034"/>
    <cellStyle name="Migliaia [0] 30 2 3" xfId="8083"/>
    <cellStyle name="Migliaia [0] 30 2 3 2" xfId="29128"/>
    <cellStyle name="Migliaia [0] 30 2 3 2 2" xfId="34479"/>
    <cellStyle name="Migliaia [0] 30 2 3 2 3" xfId="39781"/>
    <cellStyle name="Migliaia [0] 30 2 3 3" xfId="32014"/>
    <cellStyle name="Migliaia [0] 30 2 3 4" xfId="37130"/>
    <cellStyle name="Migliaia [0] 30 2 4" xfId="15920"/>
    <cellStyle name="Migliaia [0] 30 2 5" xfId="20340"/>
    <cellStyle name="Migliaia [0] 30 3" xfId="3979"/>
    <cellStyle name="Migliaia [0] 30 3 2" xfId="8084"/>
    <cellStyle name="Migliaia [0] 30 3 2 2" xfId="14631"/>
    <cellStyle name="Migliaia [0] 30 3 2 2 2" xfId="18074"/>
    <cellStyle name="Migliaia [0] 30 3 2 2 2 2" xfId="34480"/>
    <cellStyle name="Migliaia [0] 30 3 2 2 3" xfId="39782"/>
    <cellStyle name="Migliaia [0] 30 3 2 2 4" xfId="29129"/>
    <cellStyle name="Migliaia [0] 30 3 2 3" xfId="32015"/>
    <cellStyle name="Migliaia [0] 30 3 2 4" xfId="37131"/>
    <cellStyle name="Migliaia [0] 30 3 2 5" xfId="43893"/>
    <cellStyle name="Migliaia [0] 30 3 2 6" xfId="47080"/>
    <cellStyle name="Migliaia [0] 30 3 2 7" xfId="50096"/>
    <cellStyle name="Migliaia [0] 30 3 2 8" xfId="13907"/>
    <cellStyle name="Migliaia [0] 30 3 3" xfId="7415"/>
    <cellStyle name="Migliaia [0] 30 3 4" xfId="6833"/>
    <cellStyle name="Migliaia [0] 30 3 4 2" xfId="17606"/>
    <cellStyle name="Migliaia [0] 30 3 4 3" xfId="42463"/>
    <cellStyle name="Migliaia [0] 30 3 4 4" xfId="46599"/>
    <cellStyle name="Migliaia [0] 30 3 4 5" xfId="49615"/>
    <cellStyle name="Migliaia [0] 30 3 5" xfId="15922"/>
    <cellStyle name="Migliaia [0] 30 3 6" xfId="20342"/>
    <cellStyle name="Migliaia [0] 30 4" xfId="3526"/>
    <cellStyle name="Migliaia [0] 30 4 2" xfId="13336"/>
    <cellStyle name="Migliaia [0] 30 4 2 2" xfId="31377"/>
    <cellStyle name="Migliaia [0] 30 4 2 2 2" xfId="36535"/>
    <cellStyle name="Migliaia [0] 30 4 2 2 3" xfId="41837"/>
    <cellStyle name="Migliaia [0] 30 4 2 3" xfId="33884"/>
    <cellStyle name="Migliaia [0] 30 4 2 4" xfId="39186"/>
    <cellStyle name="Migliaia [0] 30 4 3" xfId="15923"/>
    <cellStyle name="Migliaia [0] 30 4 3 2" xfId="34481"/>
    <cellStyle name="Migliaia [0] 30 4 3 3" xfId="39783"/>
    <cellStyle name="Migliaia [0] 30 4 3 4" xfId="29130"/>
    <cellStyle name="Migliaia [0] 30 4 4" xfId="32016"/>
    <cellStyle name="Migliaia [0] 30 4 5" xfId="37132"/>
    <cellStyle name="Migliaia [0] 30 4 6" xfId="12278"/>
    <cellStyle name="Migliaia [0] 30 5" xfId="13405"/>
    <cellStyle name="Migliaia [0] 30 5 2" xfId="29131"/>
    <cellStyle name="Migliaia [0] 30 5 2 2" xfId="34482"/>
    <cellStyle name="Migliaia [0] 30 5 2 3" xfId="39784"/>
    <cellStyle name="Migliaia [0] 30 5 3" xfId="32017"/>
    <cellStyle name="Migliaia [0] 30 5 4" xfId="37133"/>
    <cellStyle name="Migliaia [0] 30 6" xfId="15919"/>
    <cellStyle name="Migliaia [0] 30 6 2" xfId="34478"/>
    <cellStyle name="Migliaia [0] 30 6 3" xfId="39780"/>
    <cellStyle name="Migliaia [0] 30 6 4" xfId="29127"/>
    <cellStyle name="Migliaia [0] 30 7" xfId="32013"/>
    <cellStyle name="Migliaia [0] 30 8" xfId="37129"/>
    <cellStyle name="Migliaia [0] 30 9" xfId="1747"/>
    <cellStyle name="Migliaia [0] 31" xfId="334"/>
    <cellStyle name="Migliaia [0] 31 2" xfId="2293"/>
    <cellStyle name="Migliaia [0] 31 2 2" xfId="4267"/>
    <cellStyle name="Migliaia [0] 31 2 2 2" xfId="8085"/>
    <cellStyle name="Migliaia [0] 31 2 2 2 2" xfId="18075"/>
    <cellStyle name="Migliaia [0] 31 2 2 2 3" xfId="42575"/>
    <cellStyle name="Migliaia [0] 31 2 2 2 4" xfId="47081"/>
    <cellStyle name="Migliaia [0] 31 2 2 2 5" xfId="50097"/>
    <cellStyle name="Migliaia [0] 31 2 2 3" xfId="8648"/>
    <cellStyle name="Migliaia [0] 31 2 2 4" xfId="6834"/>
    <cellStyle name="Migliaia [0] 31 2 2 4 2" xfId="17607"/>
    <cellStyle name="Migliaia [0] 31 2 2 4 3" xfId="42464"/>
    <cellStyle name="Migliaia [0] 31 2 2 4 4" xfId="46600"/>
    <cellStyle name="Migliaia [0] 31 2 2 4 5" xfId="49616"/>
    <cellStyle name="Migliaia [0] 31 2 2 5" xfId="15926"/>
    <cellStyle name="Migliaia [0] 31 2 2 6" xfId="20344"/>
    <cellStyle name="Migliaia [0] 31 2 2 7" xfId="45129"/>
    <cellStyle name="Migliaia [0] 31 2 2 8" xfId="46035"/>
    <cellStyle name="Migliaia [0] 31 2 3" xfId="8086"/>
    <cellStyle name="Migliaia [0] 31 2 3 2" xfId="29133"/>
    <cellStyle name="Migliaia [0] 31 2 3 2 2" xfId="34484"/>
    <cellStyle name="Migliaia [0] 31 2 3 2 3" xfId="39786"/>
    <cellStyle name="Migliaia [0] 31 2 3 3" xfId="32019"/>
    <cellStyle name="Migliaia [0] 31 2 3 4" xfId="37135"/>
    <cellStyle name="Migliaia [0] 31 2 4" xfId="15925"/>
    <cellStyle name="Migliaia [0] 31 2 5" xfId="20343"/>
    <cellStyle name="Migliaia [0] 31 3" xfId="3980"/>
    <cellStyle name="Migliaia [0] 31 3 2" xfId="8087"/>
    <cellStyle name="Migliaia [0] 31 3 2 2" xfId="14632"/>
    <cellStyle name="Migliaia [0] 31 3 2 2 2" xfId="18076"/>
    <cellStyle name="Migliaia [0] 31 3 2 2 2 2" xfId="34485"/>
    <cellStyle name="Migliaia [0] 31 3 2 2 3" xfId="39787"/>
    <cellStyle name="Migliaia [0] 31 3 2 2 4" xfId="29134"/>
    <cellStyle name="Migliaia [0] 31 3 2 3" xfId="32020"/>
    <cellStyle name="Migliaia [0] 31 3 2 4" xfId="37136"/>
    <cellStyle name="Migliaia [0] 31 3 2 5" xfId="44842"/>
    <cellStyle name="Migliaia [0] 31 3 2 6" xfId="47082"/>
    <cellStyle name="Migliaia [0] 31 3 2 7" xfId="50098"/>
    <cellStyle name="Migliaia [0] 31 3 2 8" xfId="13908"/>
    <cellStyle name="Migliaia [0] 31 3 3" xfId="8683"/>
    <cellStyle name="Migliaia [0] 31 3 4" xfId="6835"/>
    <cellStyle name="Migliaia [0] 31 3 4 2" xfId="17608"/>
    <cellStyle name="Migliaia [0] 31 3 4 3" xfId="32267"/>
    <cellStyle name="Migliaia [0] 31 3 4 4" xfId="46601"/>
    <cellStyle name="Migliaia [0] 31 3 4 5" xfId="49617"/>
    <cellStyle name="Migliaia [0] 31 3 5" xfId="15927"/>
    <cellStyle name="Migliaia [0] 31 3 6" xfId="20345"/>
    <cellStyle name="Migliaia [0] 31 4" xfId="3527"/>
    <cellStyle name="Migliaia [0] 31 4 2" xfId="13337"/>
    <cellStyle name="Migliaia [0] 31 4 2 2" xfId="31378"/>
    <cellStyle name="Migliaia [0] 31 4 2 2 2" xfId="36536"/>
    <cellStyle name="Migliaia [0] 31 4 2 2 3" xfId="41838"/>
    <cellStyle name="Migliaia [0] 31 4 2 3" xfId="33885"/>
    <cellStyle name="Migliaia [0] 31 4 2 4" xfId="39187"/>
    <cellStyle name="Migliaia [0] 31 4 3" xfId="15928"/>
    <cellStyle name="Migliaia [0] 31 4 3 2" xfId="34486"/>
    <cellStyle name="Migliaia [0] 31 4 3 3" xfId="39788"/>
    <cellStyle name="Migliaia [0] 31 4 3 4" xfId="29135"/>
    <cellStyle name="Migliaia [0] 31 4 4" xfId="32021"/>
    <cellStyle name="Migliaia [0] 31 4 5" xfId="37137"/>
    <cellStyle name="Migliaia [0] 31 4 6" xfId="12279"/>
    <cellStyle name="Migliaia [0] 31 5" xfId="13406"/>
    <cellStyle name="Migliaia [0] 31 5 2" xfId="29136"/>
    <cellStyle name="Migliaia [0] 31 5 2 2" xfId="34487"/>
    <cellStyle name="Migliaia [0] 31 5 2 3" xfId="39789"/>
    <cellStyle name="Migliaia [0] 31 5 3" xfId="32022"/>
    <cellStyle name="Migliaia [0] 31 5 4" xfId="37138"/>
    <cellStyle name="Migliaia [0] 31 6" xfId="15924"/>
    <cellStyle name="Migliaia [0] 31 6 2" xfId="34483"/>
    <cellStyle name="Migliaia [0] 31 6 3" xfId="39785"/>
    <cellStyle name="Migliaia [0] 31 6 4" xfId="29132"/>
    <cellStyle name="Migliaia [0] 31 7" xfId="32018"/>
    <cellStyle name="Migliaia [0] 31 8" xfId="37134"/>
    <cellStyle name="Migliaia [0] 31 9" xfId="1748"/>
    <cellStyle name="Migliaia [0] 32" xfId="335"/>
    <cellStyle name="Migliaia [0] 32 2" xfId="2294"/>
    <cellStyle name="Migliaia [0] 32 2 2" xfId="4268"/>
    <cellStyle name="Migliaia [0] 32 2 2 2" xfId="8088"/>
    <cellStyle name="Migliaia [0] 32 2 2 2 2" xfId="18077"/>
    <cellStyle name="Migliaia [0] 32 2 2 2 3" xfId="43025"/>
    <cellStyle name="Migliaia [0] 32 2 2 2 4" xfId="47083"/>
    <cellStyle name="Migliaia [0] 32 2 2 2 5" xfId="50099"/>
    <cellStyle name="Migliaia [0] 32 2 2 3" xfId="8647"/>
    <cellStyle name="Migliaia [0] 32 2 2 4" xfId="6836"/>
    <cellStyle name="Migliaia [0] 32 2 2 4 2" xfId="17609"/>
    <cellStyle name="Migliaia [0] 32 2 2 4 3" xfId="42465"/>
    <cellStyle name="Migliaia [0] 32 2 2 4 4" xfId="46602"/>
    <cellStyle name="Migliaia [0] 32 2 2 4 5" xfId="49618"/>
    <cellStyle name="Migliaia [0] 32 2 2 5" xfId="15931"/>
    <cellStyle name="Migliaia [0] 32 2 2 6" xfId="20347"/>
    <cellStyle name="Migliaia [0] 32 2 2 7" xfId="45130"/>
    <cellStyle name="Migliaia [0] 32 2 2 8" xfId="46036"/>
    <cellStyle name="Migliaia [0] 32 2 3" xfId="8089"/>
    <cellStyle name="Migliaia [0] 32 2 3 2" xfId="29138"/>
    <cellStyle name="Migliaia [0] 32 2 3 2 2" xfId="34489"/>
    <cellStyle name="Migliaia [0] 32 2 3 2 3" xfId="39791"/>
    <cellStyle name="Migliaia [0] 32 2 3 3" xfId="32024"/>
    <cellStyle name="Migliaia [0] 32 2 3 4" xfId="37140"/>
    <cellStyle name="Migliaia [0] 32 2 4" xfId="15930"/>
    <cellStyle name="Migliaia [0] 32 2 5" xfId="20346"/>
    <cellStyle name="Migliaia [0] 32 3" xfId="3981"/>
    <cellStyle name="Migliaia [0] 32 3 2" xfId="8090"/>
    <cellStyle name="Migliaia [0] 32 3 2 2" xfId="14633"/>
    <cellStyle name="Migliaia [0] 32 3 2 2 2" xfId="18078"/>
    <cellStyle name="Migliaia [0] 32 3 2 2 2 2" xfId="34490"/>
    <cellStyle name="Migliaia [0] 32 3 2 2 3" xfId="39792"/>
    <cellStyle name="Migliaia [0] 32 3 2 2 4" xfId="29139"/>
    <cellStyle name="Migliaia [0] 32 3 2 3" xfId="32025"/>
    <cellStyle name="Migliaia [0] 32 3 2 4" xfId="37141"/>
    <cellStyle name="Migliaia [0] 32 3 2 5" xfId="44475"/>
    <cellStyle name="Migliaia [0] 32 3 2 6" xfId="47084"/>
    <cellStyle name="Migliaia [0] 32 3 2 7" xfId="50100"/>
    <cellStyle name="Migliaia [0] 32 3 2 8" xfId="13909"/>
    <cellStyle name="Migliaia [0] 32 3 3" xfId="8682"/>
    <cellStyle name="Migliaia [0] 32 3 4" xfId="6837"/>
    <cellStyle name="Migliaia [0] 32 3 4 2" xfId="17610"/>
    <cellStyle name="Migliaia [0] 32 3 4 3" xfId="43583"/>
    <cellStyle name="Migliaia [0] 32 3 4 4" xfId="46603"/>
    <cellStyle name="Migliaia [0] 32 3 4 5" xfId="49619"/>
    <cellStyle name="Migliaia [0] 32 3 5" xfId="15932"/>
    <cellStyle name="Migliaia [0] 32 3 6" xfId="20348"/>
    <cellStyle name="Migliaia [0] 32 4" xfId="3528"/>
    <cellStyle name="Migliaia [0] 32 4 2" xfId="13338"/>
    <cellStyle name="Migliaia [0] 32 4 2 2" xfId="31379"/>
    <cellStyle name="Migliaia [0] 32 4 2 2 2" xfId="36537"/>
    <cellStyle name="Migliaia [0] 32 4 2 2 3" xfId="41839"/>
    <cellStyle name="Migliaia [0] 32 4 2 3" xfId="33886"/>
    <cellStyle name="Migliaia [0] 32 4 2 4" xfId="39188"/>
    <cellStyle name="Migliaia [0] 32 4 3" xfId="15933"/>
    <cellStyle name="Migliaia [0] 32 4 3 2" xfId="34491"/>
    <cellStyle name="Migliaia [0] 32 4 3 3" xfId="39793"/>
    <cellStyle name="Migliaia [0] 32 4 3 4" xfId="29140"/>
    <cellStyle name="Migliaia [0] 32 4 4" xfId="32026"/>
    <cellStyle name="Migliaia [0] 32 4 5" xfId="37142"/>
    <cellStyle name="Migliaia [0] 32 4 6" xfId="12280"/>
    <cellStyle name="Migliaia [0] 32 5" xfId="13407"/>
    <cellStyle name="Migliaia [0] 32 5 2" xfId="29141"/>
    <cellStyle name="Migliaia [0] 32 5 2 2" xfId="34492"/>
    <cellStyle name="Migliaia [0] 32 5 2 3" xfId="39794"/>
    <cellStyle name="Migliaia [0] 32 5 3" xfId="32027"/>
    <cellStyle name="Migliaia [0] 32 5 4" xfId="37143"/>
    <cellStyle name="Migliaia [0] 32 6" xfId="15929"/>
    <cellStyle name="Migliaia [0] 32 6 2" xfId="34488"/>
    <cellStyle name="Migliaia [0] 32 6 3" xfId="39790"/>
    <cellStyle name="Migliaia [0] 32 6 4" xfId="29137"/>
    <cellStyle name="Migliaia [0] 32 7" xfId="32023"/>
    <cellStyle name="Migliaia [0] 32 8" xfId="37139"/>
    <cellStyle name="Migliaia [0] 32 9" xfId="1749"/>
    <cellStyle name="Migliaia [0] 33" xfId="336"/>
    <cellStyle name="Migliaia [0] 33 2" xfId="2295"/>
    <cellStyle name="Migliaia [0] 33 2 2" xfId="4269"/>
    <cellStyle name="Migliaia [0] 33 2 2 2" xfId="8091"/>
    <cellStyle name="Migliaia [0] 33 2 2 2 2" xfId="18079"/>
    <cellStyle name="Migliaia [0] 33 2 2 2 3" xfId="42576"/>
    <cellStyle name="Migliaia [0] 33 2 2 2 4" xfId="47085"/>
    <cellStyle name="Migliaia [0] 33 2 2 2 5" xfId="50101"/>
    <cellStyle name="Migliaia [0] 33 2 2 3" xfId="8487"/>
    <cellStyle name="Migliaia [0] 33 2 2 4" xfId="6838"/>
    <cellStyle name="Migliaia [0] 33 2 2 4 2" xfId="17611"/>
    <cellStyle name="Migliaia [0] 33 2 2 4 3" xfId="42466"/>
    <cellStyle name="Migliaia [0] 33 2 2 4 4" xfId="46604"/>
    <cellStyle name="Migliaia [0] 33 2 2 4 5" xfId="49620"/>
    <cellStyle name="Migliaia [0] 33 2 2 5" xfId="15936"/>
    <cellStyle name="Migliaia [0] 33 2 2 6" xfId="20350"/>
    <cellStyle name="Migliaia [0] 33 2 2 7" xfId="45131"/>
    <cellStyle name="Migliaia [0] 33 2 2 8" xfId="46037"/>
    <cellStyle name="Migliaia [0] 33 2 3" xfId="8092"/>
    <cellStyle name="Migliaia [0] 33 2 3 2" xfId="29143"/>
    <cellStyle name="Migliaia [0] 33 2 3 2 2" xfId="34494"/>
    <cellStyle name="Migliaia [0] 33 2 3 2 3" xfId="39796"/>
    <cellStyle name="Migliaia [0] 33 2 3 3" xfId="32029"/>
    <cellStyle name="Migliaia [0] 33 2 3 4" xfId="37145"/>
    <cellStyle name="Migliaia [0] 33 2 4" xfId="15935"/>
    <cellStyle name="Migliaia [0] 33 2 5" xfId="20349"/>
    <cellStyle name="Migliaia [0] 33 3" xfId="3982"/>
    <cellStyle name="Migliaia [0] 33 3 2" xfId="8093"/>
    <cellStyle name="Migliaia [0] 33 3 2 2" xfId="14634"/>
    <cellStyle name="Migliaia [0] 33 3 2 2 2" xfId="18080"/>
    <cellStyle name="Migliaia [0] 33 3 2 2 2 2" xfId="34495"/>
    <cellStyle name="Migliaia [0] 33 3 2 2 3" xfId="39797"/>
    <cellStyle name="Migliaia [0] 33 3 2 2 4" xfId="29144"/>
    <cellStyle name="Migliaia [0] 33 3 2 3" xfId="32030"/>
    <cellStyle name="Migliaia [0] 33 3 2 4" xfId="37146"/>
    <cellStyle name="Migliaia [0] 33 3 2 5" xfId="43976"/>
    <cellStyle name="Migliaia [0] 33 3 2 6" xfId="47086"/>
    <cellStyle name="Migliaia [0] 33 3 2 7" xfId="50102"/>
    <cellStyle name="Migliaia [0] 33 3 2 8" xfId="13910"/>
    <cellStyle name="Migliaia [0] 33 3 3" xfId="7969"/>
    <cellStyle name="Migliaia [0] 33 3 4" xfId="6839"/>
    <cellStyle name="Migliaia [0] 33 3 4 2" xfId="17612"/>
    <cellStyle name="Migliaia [0] 33 3 4 3" xfId="44176"/>
    <cellStyle name="Migliaia [0] 33 3 4 4" xfId="46605"/>
    <cellStyle name="Migliaia [0] 33 3 4 5" xfId="49621"/>
    <cellStyle name="Migliaia [0] 33 3 5" xfId="15937"/>
    <cellStyle name="Migliaia [0] 33 3 6" xfId="20351"/>
    <cellStyle name="Migliaia [0] 33 4" xfId="3529"/>
    <cellStyle name="Migliaia [0] 33 4 2" xfId="13339"/>
    <cellStyle name="Migliaia [0] 33 4 2 2" xfId="31380"/>
    <cellStyle name="Migliaia [0] 33 4 2 2 2" xfId="36538"/>
    <cellStyle name="Migliaia [0] 33 4 2 2 3" xfId="41840"/>
    <cellStyle name="Migliaia [0] 33 4 2 3" xfId="33887"/>
    <cellStyle name="Migliaia [0] 33 4 2 4" xfId="39189"/>
    <cellStyle name="Migliaia [0] 33 4 3" xfId="15938"/>
    <cellStyle name="Migliaia [0] 33 4 3 2" xfId="34496"/>
    <cellStyle name="Migliaia [0] 33 4 3 3" xfId="39798"/>
    <cellStyle name="Migliaia [0] 33 4 3 4" xfId="29145"/>
    <cellStyle name="Migliaia [0] 33 4 4" xfId="32031"/>
    <cellStyle name="Migliaia [0] 33 4 5" xfId="37147"/>
    <cellStyle name="Migliaia [0] 33 4 6" xfId="12281"/>
    <cellStyle name="Migliaia [0] 33 5" xfId="13408"/>
    <cellStyle name="Migliaia [0] 33 5 2" xfId="29146"/>
    <cellStyle name="Migliaia [0] 33 5 2 2" xfId="34497"/>
    <cellStyle name="Migliaia [0] 33 5 2 3" xfId="39799"/>
    <cellStyle name="Migliaia [0] 33 5 3" xfId="32032"/>
    <cellStyle name="Migliaia [0] 33 5 4" xfId="37148"/>
    <cellStyle name="Migliaia [0] 33 6" xfId="15934"/>
    <cellStyle name="Migliaia [0] 33 6 2" xfId="34493"/>
    <cellStyle name="Migliaia [0] 33 6 3" xfId="39795"/>
    <cellStyle name="Migliaia [0] 33 6 4" xfId="29142"/>
    <cellStyle name="Migliaia [0] 33 7" xfId="32028"/>
    <cellStyle name="Migliaia [0] 33 8" xfId="37144"/>
    <cellStyle name="Migliaia [0] 33 9" xfId="1750"/>
    <cellStyle name="Migliaia [0] 34" xfId="337"/>
    <cellStyle name="Migliaia [0] 34 2" xfId="2296"/>
    <cellStyle name="Migliaia [0] 34 2 2" xfId="4270"/>
    <cellStyle name="Migliaia [0] 34 2 2 2" xfId="8094"/>
    <cellStyle name="Migliaia [0] 34 2 2 2 2" xfId="18081"/>
    <cellStyle name="Migliaia [0] 34 2 2 2 3" xfId="43026"/>
    <cellStyle name="Migliaia [0] 34 2 2 2 4" xfId="47087"/>
    <cellStyle name="Migliaia [0] 34 2 2 2 5" xfId="50103"/>
    <cellStyle name="Migliaia [0] 34 2 2 3" xfId="7854"/>
    <cellStyle name="Migliaia [0] 34 2 2 4" xfId="6840"/>
    <cellStyle name="Migliaia [0] 34 2 2 4 2" xfId="17613"/>
    <cellStyle name="Migliaia [0] 34 2 2 4 3" xfId="21640"/>
    <cellStyle name="Migliaia [0] 34 2 2 4 4" xfId="46606"/>
    <cellStyle name="Migliaia [0] 34 2 2 4 5" xfId="49622"/>
    <cellStyle name="Migliaia [0] 34 2 2 5" xfId="15941"/>
    <cellStyle name="Migliaia [0] 34 2 2 6" xfId="20353"/>
    <cellStyle name="Migliaia [0] 34 2 2 7" xfId="45132"/>
    <cellStyle name="Migliaia [0] 34 2 2 8" xfId="46038"/>
    <cellStyle name="Migliaia [0] 34 2 3" xfId="8095"/>
    <cellStyle name="Migliaia [0] 34 2 3 2" xfId="29148"/>
    <cellStyle name="Migliaia [0] 34 2 3 2 2" xfId="34499"/>
    <cellStyle name="Migliaia [0] 34 2 3 2 3" xfId="39801"/>
    <cellStyle name="Migliaia [0] 34 2 3 3" xfId="32034"/>
    <cellStyle name="Migliaia [0] 34 2 3 4" xfId="37150"/>
    <cellStyle name="Migliaia [0] 34 2 4" xfId="15940"/>
    <cellStyle name="Migliaia [0] 34 2 5" xfId="20352"/>
    <cellStyle name="Migliaia [0] 34 3" xfId="3983"/>
    <cellStyle name="Migliaia [0] 34 3 2" xfId="8096"/>
    <cellStyle name="Migliaia [0] 34 3 2 2" xfId="14635"/>
    <cellStyle name="Migliaia [0] 34 3 2 2 2" xfId="18082"/>
    <cellStyle name="Migliaia [0] 34 3 2 2 2 2" xfId="34500"/>
    <cellStyle name="Migliaia [0] 34 3 2 2 3" xfId="39802"/>
    <cellStyle name="Migliaia [0] 34 3 2 2 4" xfId="29149"/>
    <cellStyle name="Migliaia [0] 34 3 2 3" xfId="32035"/>
    <cellStyle name="Migliaia [0] 34 3 2 4" xfId="37151"/>
    <cellStyle name="Migliaia [0] 34 3 2 5" xfId="29348"/>
    <cellStyle name="Migliaia [0] 34 3 2 6" xfId="47088"/>
    <cellStyle name="Migliaia [0] 34 3 2 7" xfId="50104"/>
    <cellStyle name="Migliaia [0] 34 3 2 8" xfId="13911"/>
    <cellStyle name="Migliaia [0] 34 3 3" xfId="7416"/>
    <cellStyle name="Migliaia [0] 34 3 4" xfId="6841"/>
    <cellStyle name="Migliaia [0] 34 3 4 2" xfId="17614"/>
    <cellStyle name="Migliaia [0] 34 3 4 3" xfId="43968"/>
    <cellStyle name="Migliaia [0] 34 3 4 4" xfId="46607"/>
    <cellStyle name="Migliaia [0] 34 3 4 5" xfId="49623"/>
    <cellStyle name="Migliaia [0] 34 3 5" xfId="15942"/>
    <cellStyle name="Migliaia [0] 34 3 6" xfId="20354"/>
    <cellStyle name="Migliaia [0] 34 4" xfId="3530"/>
    <cellStyle name="Migliaia [0] 34 4 2" xfId="13340"/>
    <cellStyle name="Migliaia [0] 34 4 2 2" xfId="31381"/>
    <cellStyle name="Migliaia [0] 34 4 2 2 2" xfId="36539"/>
    <cellStyle name="Migliaia [0] 34 4 2 2 3" xfId="41841"/>
    <cellStyle name="Migliaia [0] 34 4 2 3" xfId="33888"/>
    <cellStyle name="Migliaia [0] 34 4 2 4" xfId="39190"/>
    <cellStyle name="Migliaia [0] 34 4 3" xfId="15943"/>
    <cellStyle name="Migliaia [0] 34 4 3 2" xfId="34501"/>
    <cellStyle name="Migliaia [0] 34 4 3 3" xfId="39803"/>
    <cellStyle name="Migliaia [0] 34 4 3 4" xfId="29150"/>
    <cellStyle name="Migliaia [0] 34 4 4" xfId="32036"/>
    <cellStyle name="Migliaia [0] 34 4 5" xfId="37152"/>
    <cellStyle name="Migliaia [0] 34 4 6" xfId="12282"/>
    <cellStyle name="Migliaia [0] 34 5" xfId="13409"/>
    <cellStyle name="Migliaia [0] 34 5 2" xfId="29151"/>
    <cellStyle name="Migliaia [0] 34 5 2 2" xfId="34502"/>
    <cellStyle name="Migliaia [0] 34 5 2 3" xfId="39804"/>
    <cellStyle name="Migliaia [0] 34 5 3" xfId="32037"/>
    <cellStyle name="Migliaia [0] 34 5 4" xfId="37153"/>
    <cellStyle name="Migliaia [0] 34 6" xfId="15939"/>
    <cellStyle name="Migliaia [0] 34 6 2" xfId="34498"/>
    <cellStyle name="Migliaia [0] 34 6 3" xfId="39800"/>
    <cellStyle name="Migliaia [0] 34 6 4" xfId="29147"/>
    <cellStyle name="Migliaia [0] 34 7" xfId="32033"/>
    <cellStyle name="Migliaia [0] 34 8" xfId="37149"/>
    <cellStyle name="Migliaia [0] 34 9" xfId="1751"/>
    <cellStyle name="Migliaia [0] 35" xfId="338"/>
    <cellStyle name="Migliaia [0] 35 2" xfId="2297"/>
    <cellStyle name="Migliaia [0] 35 2 2" xfId="4271"/>
    <cellStyle name="Migliaia [0] 35 2 2 2" xfId="8097"/>
    <cellStyle name="Migliaia [0] 35 2 2 2 2" xfId="18083"/>
    <cellStyle name="Migliaia [0] 35 2 2 2 3" xfId="42577"/>
    <cellStyle name="Migliaia [0] 35 2 2 2 4" xfId="47089"/>
    <cellStyle name="Migliaia [0] 35 2 2 2 5" xfId="50105"/>
    <cellStyle name="Migliaia [0] 35 2 2 3" xfId="8646"/>
    <cellStyle name="Migliaia [0] 35 2 2 4" xfId="6842"/>
    <cellStyle name="Migliaia [0] 35 2 2 4 2" xfId="17615"/>
    <cellStyle name="Migliaia [0] 35 2 2 4 3" xfId="42921"/>
    <cellStyle name="Migliaia [0] 35 2 2 4 4" xfId="46608"/>
    <cellStyle name="Migliaia [0] 35 2 2 4 5" xfId="49624"/>
    <cellStyle name="Migliaia [0] 35 2 2 5" xfId="15946"/>
    <cellStyle name="Migliaia [0] 35 2 2 6" xfId="20356"/>
    <cellStyle name="Migliaia [0] 35 2 2 7" xfId="45133"/>
    <cellStyle name="Migliaia [0] 35 2 2 8" xfId="46039"/>
    <cellStyle name="Migliaia [0] 35 2 3" xfId="8098"/>
    <cellStyle name="Migliaia [0] 35 2 3 2" xfId="29153"/>
    <cellStyle name="Migliaia [0] 35 2 3 2 2" xfId="34504"/>
    <cellStyle name="Migliaia [0] 35 2 3 2 3" xfId="39806"/>
    <cellStyle name="Migliaia [0] 35 2 3 3" xfId="32039"/>
    <cellStyle name="Migliaia [0] 35 2 3 4" xfId="37155"/>
    <cellStyle name="Migliaia [0] 35 2 4" xfId="15945"/>
    <cellStyle name="Migliaia [0] 35 2 5" xfId="20355"/>
    <cellStyle name="Migliaia [0] 35 3" xfId="3984"/>
    <cellStyle name="Migliaia [0] 35 3 2" xfId="8099"/>
    <cellStyle name="Migliaia [0] 35 3 2 2" xfId="14636"/>
    <cellStyle name="Migliaia [0] 35 3 2 2 2" xfId="18084"/>
    <cellStyle name="Migliaia [0] 35 3 2 2 2 2" xfId="34505"/>
    <cellStyle name="Migliaia [0] 35 3 2 2 3" xfId="39807"/>
    <cellStyle name="Migliaia [0] 35 3 2 2 4" xfId="29154"/>
    <cellStyle name="Migliaia [0] 35 3 2 3" xfId="32040"/>
    <cellStyle name="Migliaia [0] 35 3 2 4" xfId="37156"/>
    <cellStyle name="Migliaia [0] 35 3 2 5" xfId="44555"/>
    <cellStyle name="Migliaia [0] 35 3 2 6" xfId="47090"/>
    <cellStyle name="Migliaia [0] 35 3 2 7" xfId="50106"/>
    <cellStyle name="Migliaia [0] 35 3 2 8" xfId="13912"/>
    <cellStyle name="Migliaia [0] 35 3 3" xfId="8681"/>
    <cellStyle name="Migliaia [0] 35 3 4" xfId="6843"/>
    <cellStyle name="Migliaia [0] 35 3 4 2" xfId="17616"/>
    <cellStyle name="Migliaia [0] 35 3 4 3" xfId="33002"/>
    <cellStyle name="Migliaia [0] 35 3 4 4" xfId="46609"/>
    <cellStyle name="Migliaia [0] 35 3 4 5" xfId="49625"/>
    <cellStyle name="Migliaia [0] 35 3 5" xfId="15947"/>
    <cellStyle name="Migliaia [0] 35 3 6" xfId="20357"/>
    <cellStyle name="Migliaia [0] 35 4" xfId="3531"/>
    <cellStyle name="Migliaia [0] 35 4 2" xfId="13341"/>
    <cellStyle name="Migliaia [0] 35 4 2 2" xfId="31382"/>
    <cellStyle name="Migliaia [0] 35 4 2 2 2" xfId="36540"/>
    <cellStyle name="Migliaia [0] 35 4 2 2 3" xfId="41842"/>
    <cellStyle name="Migliaia [0] 35 4 2 3" xfId="33889"/>
    <cellStyle name="Migliaia [0] 35 4 2 4" xfId="39191"/>
    <cellStyle name="Migliaia [0] 35 4 3" xfId="15948"/>
    <cellStyle name="Migliaia [0] 35 4 3 2" xfId="34506"/>
    <cellStyle name="Migliaia [0] 35 4 3 3" xfId="39808"/>
    <cellStyle name="Migliaia [0] 35 4 3 4" xfId="29155"/>
    <cellStyle name="Migliaia [0] 35 4 4" xfId="32041"/>
    <cellStyle name="Migliaia [0] 35 4 5" xfId="37157"/>
    <cellStyle name="Migliaia [0] 35 4 6" xfId="12283"/>
    <cellStyle name="Migliaia [0] 35 5" xfId="13410"/>
    <cellStyle name="Migliaia [0] 35 5 2" xfId="29156"/>
    <cellStyle name="Migliaia [0] 35 5 2 2" xfId="34507"/>
    <cellStyle name="Migliaia [0] 35 5 2 3" xfId="39809"/>
    <cellStyle name="Migliaia [0] 35 5 3" xfId="32042"/>
    <cellStyle name="Migliaia [0] 35 5 4" xfId="37158"/>
    <cellStyle name="Migliaia [0] 35 6" xfId="15944"/>
    <cellStyle name="Migliaia [0] 35 6 2" xfId="34503"/>
    <cellStyle name="Migliaia [0] 35 6 3" xfId="39805"/>
    <cellStyle name="Migliaia [0] 35 6 4" xfId="29152"/>
    <cellStyle name="Migliaia [0] 35 7" xfId="32038"/>
    <cellStyle name="Migliaia [0] 35 8" xfId="37154"/>
    <cellStyle name="Migliaia [0] 35 9" xfId="1752"/>
    <cellStyle name="Migliaia [0] 36" xfId="339"/>
    <cellStyle name="Migliaia [0] 36 2" xfId="2298"/>
    <cellStyle name="Migliaia [0] 36 2 2" xfId="4272"/>
    <cellStyle name="Migliaia [0] 36 2 2 2" xfId="8100"/>
    <cellStyle name="Migliaia [0] 36 2 2 2 2" xfId="18085"/>
    <cellStyle name="Migliaia [0] 36 2 2 2 3" xfId="43027"/>
    <cellStyle name="Migliaia [0] 36 2 2 2 4" xfId="47091"/>
    <cellStyle name="Migliaia [0] 36 2 2 2 5" xfId="50107"/>
    <cellStyle name="Migliaia [0] 36 2 2 3" xfId="8645"/>
    <cellStyle name="Migliaia [0] 36 2 2 4" xfId="6844"/>
    <cellStyle name="Migliaia [0] 36 2 2 4 2" xfId="17617"/>
    <cellStyle name="Migliaia [0] 36 2 2 4 3" xfId="43691"/>
    <cellStyle name="Migliaia [0] 36 2 2 4 4" xfId="46610"/>
    <cellStyle name="Migliaia [0] 36 2 2 4 5" xfId="49626"/>
    <cellStyle name="Migliaia [0] 36 2 2 5" xfId="15951"/>
    <cellStyle name="Migliaia [0] 36 2 2 6" xfId="20359"/>
    <cellStyle name="Migliaia [0] 36 2 2 7" xfId="45134"/>
    <cellStyle name="Migliaia [0] 36 2 2 8" xfId="46040"/>
    <cellStyle name="Migliaia [0] 36 2 3" xfId="8101"/>
    <cellStyle name="Migliaia [0] 36 2 3 2" xfId="29158"/>
    <cellStyle name="Migliaia [0] 36 2 3 2 2" xfId="34509"/>
    <cellStyle name="Migliaia [0] 36 2 3 2 3" xfId="39811"/>
    <cellStyle name="Migliaia [0] 36 2 3 3" xfId="32044"/>
    <cellStyle name="Migliaia [0] 36 2 3 4" xfId="37160"/>
    <cellStyle name="Migliaia [0] 36 2 4" xfId="15950"/>
    <cellStyle name="Migliaia [0] 36 2 5" xfId="20358"/>
    <cellStyle name="Migliaia [0] 36 3" xfId="3985"/>
    <cellStyle name="Migliaia [0] 36 3 2" xfId="8102"/>
    <cellStyle name="Migliaia [0] 36 3 2 2" xfId="14637"/>
    <cellStyle name="Migliaia [0] 36 3 2 2 2" xfId="18086"/>
    <cellStyle name="Migliaia [0] 36 3 2 2 2 2" xfId="34510"/>
    <cellStyle name="Migliaia [0] 36 3 2 2 3" xfId="39812"/>
    <cellStyle name="Migliaia [0] 36 3 2 2 4" xfId="29159"/>
    <cellStyle name="Migliaia [0] 36 3 2 3" xfId="32045"/>
    <cellStyle name="Migliaia [0] 36 3 2 4" xfId="37161"/>
    <cellStyle name="Migliaia [0] 36 3 2 5" xfId="43600"/>
    <cellStyle name="Migliaia [0] 36 3 2 6" xfId="47092"/>
    <cellStyle name="Migliaia [0] 36 3 2 7" xfId="50108"/>
    <cellStyle name="Migliaia [0] 36 3 2 8" xfId="13913"/>
    <cellStyle name="Migliaia [0] 36 3 3" xfId="8680"/>
    <cellStyle name="Migliaia [0] 36 3 4" xfId="6845"/>
    <cellStyle name="Migliaia [0] 36 3 4 2" xfId="17618"/>
    <cellStyle name="Migliaia [0] 36 3 4 3" xfId="43941"/>
    <cellStyle name="Migliaia [0] 36 3 4 4" xfId="46611"/>
    <cellStyle name="Migliaia [0] 36 3 4 5" xfId="49627"/>
    <cellStyle name="Migliaia [0] 36 3 5" xfId="15952"/>
    <cellStyle name="Migliaia [0] 36 3 6" xfId="20360"/>
    <cellStyle name="Migliaia [0] 36 4" xfId="3532"/>
    <cellStyle name="Migliaia [0] 36 4 2" xfId="13342"/>
    <cellStyle name="Migliaia [0] 36 4 2 2" xfId="31383"/>
    <cellStyle name="Migliaia [0] 36 4 2 2 2" xfId="36541"/>
    <cellStyle name="Migliaia [0] 36 4 2 2 3" xfId="41843"/>
    <cellStyle name="Migliaia [0] 36 4 2 3" xfId="33890"/>
    <cellStyle name="Migliaia [0] 36 4 2 4" xfId="39192"/>
    <cellStyle name="Migliaia [0] 36 4 3" xfId="15953"/>
    <cellStyle name="Migliaia [0] 36 4 3 2" xfId="34511"/>
    <cellStyle name="Migliaia [0] 36 4 3 3" xfId="39813"/>
    <cellStyle name="Migliaia [0] 36 4 3 4" xfId="29160"/>
    <cellStyle name="Migliaia [0] 36 4 4" xfId="32046"/>
    <cellStyle name="Migliaia [0] 36 4 5" xfId="37162"/>
    <cellStyle name="Migliaia [0] 36 4 6" xfId="12284"/>
    <cellStyle name="Migliaia [0] 36 5" xfId="13411"/>
    <cellStyle name="Migliaia [0] 36 5 2" xfId="29161"/>
    <cellStyle name="Migliaia [0] 36 5 2 2" xfId="34512"/>
    <cellStyle name="Migliaia [0] 36 5 2 3" xfId="39814"/>
    <cellStyle name="Migliaia [0] 36 5 3" xfId="32047"/>
    <cellStyle name="Migliaia [0] 36 5 4" xfId="37163"/>
    <cellStyle name="Migliaia [0] 36 6" xfId="15949"/>
    <cellStyle name="Migliaia [0] 36 6 2" xfId="34508"/>
    <cellStyle name="Migliaia [0] 36 6 3" xfId="39810"/>
    <cellStyle name="Migliaia [0] 36 6 4" xfId="29157"/>
    <cellStyle name="Migliaia [0] 36 7" xfId="32043"/>
    <cellStyle name="Migliaia [0] 36 8" xfId="37159"/>
    <cellStyle name="Migliaia [0] 36 9" xfId="1753"/>
    <cellStyle name="Migliaia [0] 37" xfId="340"/>
    <cellStyle name="Migliaia [0] 37 2" xfId="2299"/>
    <cellStyle name="Migliaia [0] 37 2 2" xfId="4273"/>
    <cellStyle name="Migliaia [0] 37 2 2 2" xfId="8103"/>
    <cellStyle name="Migliaia [0] 37 2 2 2 2" xfId="18087"/>
    <cellStyle name="Migliaia [0] 37 2 2 2 3" xfId="42578"/>
    <cellStyle name="Migliaia [0] 37 2 2 2 4" xfId="47093"/>
    <cellStyle name="Migliaia [0] 37 2 2 2 5" xfId="50109"/>
    <cellStyle name="Migliaia [0] 37 2 2 3" xfId="8644"/>
    <cellStyle name="Migliaia [0] 37 2 2 4" xfId="6846"/>
    <cellStyle name="Migliaia [0] 37 2 2 4 2" xfId="17619"/>
    <cellStyle name="Migliaia [0] 37 2 2 4 3" xfId="42467"/>
    <cellStyle name="Migliaia [0] 37 2 2 4 4" xfId="46612"/>
    <cellStyle name="Migliaia [0] 37 2 2 4 5" xfId="49628"/>
    <cellStyle name="Migliaia [0] 37 2 2 5" xfId="15956"/>
    <cellStyle name="Migliaia [0] 37 2 2 6" xfId="20362"/>
    <cellStyle name="Migliaia [0] 37 2 2 7" xfId="45135"/>
    <cellStyle name="Migliaia [0] 37 2 2 8" xfId="46041"/>
    <cellStyle name="Migliaia [0] 37 2 3" xfId="8104"/>
    <cellStyle name="Migliaia [0] 37 2 3 2" xfId="29163"/>
    <cellStyle name="Migliaia [0] 37 2 3 2 2" xfId="34514"/>
    <cellStyle name="Migliaia [0] 37 2 3 2 3" xfId="39816"/>
    <cellStyle name="Migliaia [0] 37 2 3 3" xfId="32049"/>
    <cellStyle name="Migliaia [0] 37 2 3 4" xfId="37165"/>
    <cellStyle name="Migliaia [0] 37 2 4" xfId="15955"/>
    <cellStyle name="Migliaia [0] 37 2 5" xfId="20361"/>
    <cellStyle name="Migliaia [0] 37 3" xfId="3986"/>
    <cellStyle name="Migliaia [0] 37 3 2" xfId="8105"/>
    <cellStyle name="Migliaia [0] 37 3 2 2" xfId="14638"/>
    <cellStyle name="Migliaia [0] 37 3 2 2 2" xfId="18088"/>
    <cellStyle name="Migliaia [0] 37 3 2 2 2 2" xfId="34515"/>
    <cellStyle name="Migliaia [0] 37 3 2 2 3" xfId="39817"/>
    <cellStyle name="Migliaia [0] 37 3 2 2 4" xfId="29164"/>
    <cellStyle name="Migliaia [0] 37 3 2 3" xfId="32050"/>
    <cellStyle name="Migliaia [0] 37 3 2 4" xfId="37166"/>
    <cellStyle name="Migliaia [0] 37 3 2 5" xfId="21410"/>
    <cellStyle name="Migliaia [0] 37 3 2 6" xfId="47094"/>
    <cellStyle name="Migliaia [0] 37 3 2 7" xfId="50110"/>
    <cellStyle name="Migliaia [0] 37 3 2 8" xfId="13914"/>
    <cellStyle name="Migliaia [0] 37 3 3" xfId="8679"/>
    <cellStyle name="Migliaia [0] 37 3 4" xfId="6847"/>
    <cellStyle name="Migliaia [0] 37 3 4 2" xfId="17620"/>
    <cellStyle name="Migliaia [0] 37 3 4 3" xfId="44751"/>
    <cellStyle name="Migliaia [0] 37 3 4 4" xfId="46613"/>
    <cellStyle name="Migliaia [0] 37 3 4 5" xfId="49629"/>
    <cellStyle name="Migliaia [0] 37 3 5" xfId="15957"/>
    <cellStyle name="Migliaia [0] 37 3 6" xfId="20363"/>
    <cellStyle name="Migliaia [0] 37 4" xfId="3533"/>
    <cellStyle name="Migliaia [0] 37 4 2" xfId="13343"/>
    <cellStyle name="Migliaia [0] 37 4 2 2" xfId="31384"/>
    <cellStyle name="Migliaia [0] 37 4 2 2 2" xfId="36542"/>
    <cellStyle name="Migliaia [0] 37 4 2 2 3" xfId="41844"/>
    <cellStyle name="Migliaia [0] 37 4 2 3" xfId="33891"/>
    <cellStyle name="Migliaia [0] 37 4 2 4" xfId="39193"/>
    <cellStyle name="Migliaia [0] 37 4 3" xfId="15958"/>
    <cellStyle name="Migliaia [0] 37 4 3 2" xfId="34516"/>
    <cellStyle name="Migliaia [0] 37 4 3 3" xfId="39818"/>
    <cellStyle name="Migliaia [0] 37 4 3 4" xfId="29165"/>
    <cellStyle name="Migliaia [0] 37 4 4" xfId="32051"/>
    <cellStyle name="Migliaia [0] 37 4 5" xfId="37167"/>
    <cellStyle name="Migliaia [0] 37 4 6" xfId="12285"/>
    <cellStyle name="Migliaia [0] 37 5" xfId="13412"/>
    <cellStyle name="Migliaia [0] 37 5 2" xfId="29166"/>
    <cellStyle name="Migliaia [0] 37 5 2 2" xfId="34517"/>
    <cellStyle name="Migliaia [0] 37 5 2 3" xfId="39819"/>
    <cellStyle name="Migliaia [0] 37 5 3" xfId="32052"/>
    <cellStyle name="Migliaia [0] 37 5 4" xfId="37168"/>
    <cellStyle name="Migliaia [0] 37 6" xfId="15954"/>
    <cellStyle name="Migliaia [0] 37 6 2" xfId="34513"/>
    <cellStyle name="Migliaia [0] 37 6 3" xfId="39815"/>
    <cellStyle name="Migliaia [0] 37 6 4" xfId="29162"/>
    <cellStyle name="Migliaia [0] 37 7" xfId="32048"/>
    <cellStyle name="Migliaia [0] 37 8" xfId="37164"/>
    <cellStyle name="Migliaia [0] 37 9" xfId="1754"/>
    <cellStyle name="Migliaia [0] 38" xfId="341"/>
    <cellStyle name="Migliaia [0] 38 2" xfId="2300"/>
    <cellStyle name="Migliaia [0] 38 2 2" xfId="4274"/>
    <cellStyle name="Migliaia [0] 38 2 2 2" xfId="8106"/>
    <cellStyle name="Migliaia [0] 38 2 2 2 2" xfId="18089"/>
    <cellStyle name="Migliaia [0] 38 2 2 2 3" xfId="44098"/>
    <cellStyle name="Migliaia [0] 38 2 2 2 4" xfId="47095"/>
    <cellStyle name="Migliaia [0] 38 2 2 2 5" xfId="50111"/>
    <cellStyle name="Migliaia [0] 38 2 2 3" xfId="8643"/>
    <cellStyle name="Migliaia [0] 38 2 2 4" xfId="6848"/>
    <cellStyle name="Migliaia [0] 38 2 2 4 2" xfId="17621"/>
    <cellStyle name="Migliaia [0] 38 2 2 4 3" xfId="21639"/>
    <cellStyle name="Migliaia [0] 38 2 2 4 4" xfId="46614"/>
    <cellStyle name="Migliaia [0] 38 2 2 4 5" xfId="49630"/>
    <cellStyle name="Migliaia [0] 38 2 2 5" xfId="15961"/>
    <cellStyle name="Migliaia [0] 38 2 2 6" xfId="20365"/>
    <cellStyle name="Migliaia [0] 38 2 2 7" xfId="45136"/>
    <cellStyle name="Migliaia [0] 38 2 2 8" xfId="46042"/>
    <cellStyle name="Migliaia [0] 38 2 3" xfId="8107"/>
    <cellStyle name="Migliaia [0] 38 2 3 2" xfId="29168"/>
    <cellStyle name="Migliaia [0] 38 2 3 2 2" xfId="34519"/>
    <cellStyle name="Migliaia [0] 38 2 3 2 3" xfId="39821"/>
    <cellStyle name="Migliaia [0] 38 2 3 3" xfId="32054"/>
    <cellStyle name="Migliaia [0] 38 2 3 4" xfId="37170"/>
    <cellStyle name="Migliaia [0] 38 2 4" xfId="15960"/>
    <cellStyle name="Migliaia [0] 38 2 5" xfId="20364"/>
    <cellStyle name="Migliaia [0] 38 3" xfId="3987"/>
    <cellStyle name="Migliaia [0] 38 3 2" xfId="8108"/>
    <cellStyle name="Migliaia [0] 38 3 2 2" xfId="14639"/>
    <cellStyle name="Migliaia [0] 38 3 2 2 2" xfId="18090"/>
    <cellStyle name="Migliaia [0] 38 3 2 2 2 2" xfId="34520"/>
    <cellStyle name="Migliaia [0] 38 3 2 2 3" xfId="39822"/>
    <cellStyle name="Migliaia [0] 38 3 2 2 4" xfId="29169"/>
    <cellStyle name="Migliaia [0] 38 3 2 3" xfId="32055"/>
    <cellStyle name="Migliaia [0] 38 3 2 4" xfId="37171"/>
    <cellStyle name="Migliaia [0] 38 3 2 5" xfId="44327"/>
    <cellStyle name="Migliaia [0] 38 3 2 6" xfId="47096"/>
    <cellStyle name="Migliaia [0] 38 3 2 7" xfId="50112"/>
    <cellStyle name="Migliaia [0] 38 3 2 8" xfId="13915"/>
    <cellStyle name="Migliaia [0] 38 3 3" xfId="8678"/>
    <cellStyle name="Migliaia [0] 38 3 4" xfId="6849"/>
    <cellStyle name="Migliaia [0] 38 3 4 2" xfId="17622"/>
    <cellStyle name="Migliaia [0] 38 3 4 3" xfId="44549"/>
    <cellStyle name="Migliaia [0] 38 3 4 4" xfId="46615"/>
    <cellStyle name="Migliaia [0] 38 3 4 5" xfId="49631"/>
    <cellStyle name="Migliaia [0] 38 3 5" xfId="15962"/>
    <cellStyle name="Migliaia [0] 38 3 6" xfId="20366"/>
    <cellStyle name="Migliaia [0] 38 4" xfId="3534"/>
    <cellStyle name="Migliaia [0] 38 4 2" xfId="13344"/>
    <cellStyle name="Migliaia [0] 38 4 2 2" xfId="31385"/>
    <cellStyle name="Migliaia [0] 38 4 2 2 2" xfId="36543"/>
    <cellStyle name="Migliaia [0] 38 4 2 2 3" xfId="41845"/>
    <cellStyle name="Migliaia [0] 38 4 2 3" xfId="33892"/>
    <cellStyle name="Migliaia [0] 38 4 2 4" xfId="39194"/>
    <cellStyle name="Migliaia [0] 38 4 3" xfId="15963"/>
    <cellStyle name="Migliaia [0] 38 4 3 2" xfId="34521"/>
    <cellStyle name="Migliaia [0] 38 4 3 3" xfId="39823"/>
    <cellStyle name="Migliaia [0] 38 4 3 4" xfId="29170"/>
    <cellStyle name="Migliaia [0] 38 4 4" xfId="32056"/>
    <cellStyle name="Migliaia [0] 38 4 5" xfId="37172"/>
    <cellStyle name="Migliaia [0] 38 4 6" xfId="12286"/>
    <cellStyle name="Migliaia [0] 38 5" xfId="13413"/>
    <cellStyle name="Migliaia [0] 38 5 2" xfId="29171"/>
    <cellStyle name="Migliaia [0] 38 5 2 2" xfId="34522"/>
    <cellStyle name="Migliaia [0] 38 5 2 3" xfId="39824"/>
    <cellStyle name="Migliaia [0] 38 5 3" xfId="32057"/>
    <cellStyle name="Migliaia [0] 38 5 4" xfId="37173"/>
    <cellStyle name="Migliaia [0] 38 6" xfId="15959"/>
    <cellStyle name="Migliaia [0] 38 6 2" xfId="34518"/>
    <cellStyle name="Migliaia [0] 38 6 3" xfId="39820"/>
    <cellStyle name="Migliaia [0] 38 6 4" xfId="29167"/>
    <cellStyle name="Migliaia [0] 38 7" xfId="32053"/>
    <cellStyle name="Migliaia [0] 38 8" xfId="37169"/>
    <cellStyle name="Migliaia [0] 38 9" xfId="1755"/>
    <cellStyle name="Migliaia [0] 39" xfId="342"/>
    <cellStyle name="Migliaia [0] 39 2" xfId="2301"/>
    <cellStyle name="Migliaia [0] 39 2 2" xfId="4275"/>
    <cellStyle name="Migliaia [0] 39 2 2 2" xfId="8109"/>
    <cellStyle name="Migliaia [0] 39 2 2 2 2" xfId="18091"/>
    <cellStyle name="Migliaia [0] 39 2 2 2 3" xfId="44769"/>
    <cellStyle name="Migliaia [0] 39 2 2 2 4" xfId="47097"/>
    <cellStyle name="Migliaia [0] 39 2 2 2 5" xfId="50113"/>
    <cellStyle name="Migliaia [0] 39 2 2 3" xfId="8486"/>
    <cellStyle name="Migliaia [0] 39 2 2 4" xfId="6850"/>
    <cellStyle name="Migliaia [0] 39 2 2 4 2" xfId="17623"/>
    <cellStyle name="Migliaia [0] 39 2 2 4 3" xfId="42922"/>
    <cellStyle name="Migliaia [0] 39 2 2 4 4" xfId="46616"/>
    <cellStyle name="Migliaia [0] 39 2 2 4 5" xfId="49632"/>
    <cellStyle name="Migliaia [0] 39 2 2 5" xfId="15966"/>
    <cellStyle name="Migliaia [0] 39 2 2 6" xfId="20368"/>
    <cellStyle name="Migliaia [0] 39 2 2 7" xfId="45137"/>
    <cellStyle name="Migliaia [0] 39 2 2 8" xfId="46043"/>
    <cellStyle name="Migliaia [0] 39 2 3" xfId="8110"/>
    <cellStyle name="Migliaia [0] 39 2 3 2" xfId="29173"/>
    <cellStyle name="Migliaia [0] 39 2 3 2 2" xfId="34524"/>
    <cellStyle name="Migliaia [0] 39 2 3 2 3" xfId="39826"/>
    <cellStyle name="Migliaia [0] 39 2 3 3" xfId="32059"/>
    <cellStyle name="Migliaia [0] 39 2 3 4" xfId="37175"/>
    <cellStyle name="Migliaia [0] 39 2 4" xfId="15965"/>
    <cellStyle name="Migliaia [0] 39 2 5" xfId="20367"/>
    <cellStyle name="Migliaia [0] 39 3" xfId="3988"/>
    <cellStyle name="Migliaia [0] 39 3 2" xfId="8111"/>
    <cellStyle name="Migliaia [0] 39 3 2 2" xfId="14640"/>
    <cellStyle name="Migliaia [0] 39 3 2 2 2" xfId="18092"/>
    <cellStyle name="Migliaia [0] 39 3 2 2 2 2" xfId="34525"/>
    <cellStyle name="Migliaia [0] 39 3 2 2 3" xfId="39827"/>
    <cellStyle name="Migliaia [0] 39 3 2 2 4" xfId="29174"/>
    <cellStyle name="Migliaia [0] 39 3 2 3" xfId="32060"/>
    <cellStyle name="Migliaia [0] 39 3 2 4" xfId="37176"/>
    <cellStyle name="Migliaia [0] 39 3 2 5" xfId="21409"/>
    <cellStyle name="Migliaia [0] 39 3 2 6" xfId="47098"/>
    <cellStyle name="Migliaia [0] 39 3 2 7" xfId="50114"/>
    <cellStyle name="Migliaia [0] 39 3 2 8" xfId="13916"/>
    <cellStyle name="Migliaia [0] 39 3 3" xfId="8493"/>
    <cellStyle name="Migliaia [0] 39 3 4" xfId="6851"/>
    <cellStyle name="Migliaia [0] 39 3 4 2" xfId="17624"/>
    <cellStyle name="Migliaia [0] 39 3 4 3" xfId="43428"/>
    <cellStyle name="Migliaia [0] 39 3 4 4" xfId="46617"/>
    <cellStyle name="Migliaia [0] 39 3 4 5" xfId="49633"/>
    <cellStyle name="Migliaia [0] 39 3 5" xfId="15967"/>
    <cellStyle name="Migliaia [0] 39 3 6" xfId="20369"/>
    <cellStyle name="Migliaia [0] 39 4" xfId="3535"/>
    <cellStyle name="Migliaia [0] 39 4 2" xfId="13345"/>
    <cellStyle name="Migliaia [0] 39 4 2 2" xfId="31386"/>
    <cellStyle name="Migliaia [0] 39 4 2 2 2" xfId="36544"/>
    <cellStyle name="Migliaia [0] 39 4 2 2 3" xfId="41846"/>
    <cellStyle name="Migliaia [0] 39 4 2 3" xfId="33893"/>
    <cellStyle name="Migliaia [0] 39 4 2 4" xfId="39195"/>
    <cellStyle name="Migliaia [0] 39 4 3" xfId="15968"/>
    <cellStyle name="Migliaia [0] 39 4 3 2" xfId="34526"/>
    <cellStyle name="Migliaia [0] 39 4 3 3" xfId="39828"/>
    <cellStyle name="Migliaia [0] 39 4 3 4" xfId="29175"/>
    <cellStyle name="Migliaia [0] 39 4 4" xfId="32061"/>
    <cellStyle name="Migliaia [0] 39 4 5" xfId="37177"/>
    <cellStyle name="Migliaia [0] 39 4 6" xfId="12287"/>
    <cellStyle name="Migliaia [0] 39 5" xfId="13414"/>
    <cellStyle name="Migliaia [0] 39 5 2" xfId="29176"/>
    <cellStyle name="Migliaia [0] 39 5 2 2" xfId="34527"/>
    <cellStyle name="Migliaia [0] 39 5 2 3" xfId="39829"/>
    <cellStyle name="Migliaia [0] 39 5 3" xfId="32062"/>
    <cellStyle name="Migliaia [0] 39 5 4" xfId="37178"/>
    <cellStyle name="Migliaia [0] 39 6" xfId="15964"/>
    <cellStyle name="Migliaia [0] 39 6 2" xfId="34523"/>
    <cellStyle name="Migliaia [0] 39 6 3" xfId="39825"/>
    <cellStyle name="Migliaia [0] 39 6 4" xfId="29172"/>
    <cellStyle name="Migliaia [0] 39 7" xfId="32058"/>
    <cellStyle name="Migliaia [0] 39 8" xfId="37174"/>
    <cellStyle name="Migliaia [0] 39 9" xfId="1756"/>
    <cellStyle name="Migliaia [0] 4" xfId="343"/>
    <cellStyle name="Migliaia [0] 4 2" xfId="2302"/>
    <cellStyle name="Migliaia [0] 4 2 2" xfId="4276"/>
    <cellStyle name="Migliaia [0] 4 2 2 2" xfId="8112"/>
    <cellStyle name="Migliaia [0] 4 2 2 2 2" xfId="18093"/>
    <cellStyle name="Migliaia [0] 4 2 2 2 3" xfId="44677"/>
    <cellStyle name="Migliaia [0] 4 2 2 2 4" xfId="47099"/>
    <cellStyle name="Migliaia [0] 4 2 2 2 5" xfId="50115"/>
    <cellStyle name="Migliaia [0] 4 2 2 3" xfId="7855"/>
    <cellStyle name="Migliaia [0] 4 2 2 4" xfId="6852"/>
    <cellStyle name="Migliaia [0] 4 2 2 4 2" xfId="17625"/>
    <cellStyle name="Migliaia [0] 4 2 2 4 3" xfId="44282"/>
    <cellStyle name="Migliaia [0] 4 2 2 4 4" xfId="46618"/>
    <cellStyle name="Migliaia [0] 4 2 2 4 5" xfId="49634"/>
    <cellStyle name="Migliaia [0] 4 2 2 5" xfId="15971"/>
    <cellStyle name="Migliaia [0] 4 2 2 6" xfId="20371"/>
    <cellStyle name="Migliaia [0] 4 2 2 7" xfId="45138"/>
    <cellStyle name="Migliaia [0] 4 2 2 8" xfId="46044"/>
    <cellStyle name="Migliaia [0] 4 2 3" xfId="8113"/>
    <cellStyle name="Migliaia [0] 4 2 3 2" xfId="29178"/>
    <cellStyle name="Migliaia [0] 4 2 3 2 2" xfId="34529"/>
    <cellStyle name="Migliaia [0] 4 2 3 2 3" xfId="39831"/>
    <cellStyle name="Migliaia [0] 4 2 3 3" xfId="32064"/>
    <cellStyle name="Migliaia [0] 4 2 3 4" xfId="37180"/>
    <cellStyle name="Migliaia [0] 4 2 4" xfId="15970"/>
    <cellStyle name="Migliaia [0] 4 2 5" xfId="20370"/>
    <cellStyle name="Migliaia [0] 4 3" xfId="3989"/>
    <cellStyle name="Migliaia [0] 4 3 2" xfId="8114"/>
    <cellStyle name="Migliaia [0] 4 3 2 2" xfId="14641"/>
    <cellStyle name="Migliaia [0] 4 3 2 2 2" xfId="18094"/>
    <cellStyle name="Migliaia [0] 4 3 2 2 2 2" xfId="34530"/>
    <cellStyle name="Migliaia [0] 4 3 2 2 3" xfId="39832"/>
    <cellStyle name="Migliaia [0] 4 3 2 2 4" xfId="29179"/>
    <cellStyle name="Migliaia [0] 4 3 2 3" xfId="32065"/>
    <cellStyle name="Migliaia [0] 4 3 2 4" xfId="37181"/>
    <cellStyle name="Migliaia [0] 4 3 2 5" xfId="28655"/>
    <cellStyle name="Migliaia [0] 4 3 2 6" xfId="47100"/>
    <cellStyle name="Migliaia [0] 4 3 2 7" xfId="50116"/>
    <cellStyle name="Migliaia [0] 4 3 2 8" xfId="13917"/>
    <cellStyle name="Migliaia [0] 4 3 3" xfId="7474"/>
    <cellStyle name="Migliaia [0] 4 3 4" xfId="6853"/>
    <cellStyle name="Migliaia [0] 4 3 4 2" xfId="17626"/>
    <cellStyle name="Migliaia [0] 4 3 4 3" xfId="44521"/>
    <cellStyle name="Migliaia [0] 4 3 4 4" xfId="46619"/>
    <cellStyle name="Migliaia [0] 4 3 4 5" xfId="49635"/>
    <cellStyle name="Migliaia [0] 4 3 5" xfId="15972"/>
    <cellStyle name="Migliaia [0] 4 3 6" xfId="20372"/>
    <cellStyle name="Migliaia [0] 4 4" xfId="3536"/>
    <cellStyle name="Migliaia [0] 4 4 2" xfId="13346"/>
    <cellStyle name="Migliaia [0] 4 4 2 2" xfId="31387"/>
    <cellStyle name="Migliaia [0] 4 4 2 2 2" xfId="36545"/>
    <cellStyle name="Migliaia [0] 4 4 2 2 3" xfId="41847"/>
    <cellStyle name="Migliaia [0] 4 4 2 3" xfId="33894"/>
    <cellStyle name="Migliaia [0] 4 4 2 4" xfId="39196"/>
    <cellStyle name="Migliaia [0] 4 4 3" xfId="15973"/>
    <cellStyle name="Migliaia [0] 4 4 3 2" xfId="34531"/>
    <cellStyle name="Migliaia [0] 4 4 3 3" xfId="39833"/>
    <cellStyle name="Migliaia [0] 4 4 3 4" xfId="29180"/>
    <cellStyle name="Migliaia [0] 4 4 4" xfId="32066"/>
    <cellStyle name="Migliaia [0] 4 4 5" xfId="37182"/>
    <cellStyle name="Migliaia [0] 4 4 6" xfId="12288"/>
    <cellStyle name="Migliaia [0] 4 5" xfId="13415"/>
    <cellStyle name="Migliaia [0] 4 5 2" xfId="29181"/>
    <cellStyle name="Migliaia [0] 4 5 2 2" xfId="34532"/>
    <cellStyle name="Migliaia [0] 4 5 2 3" xfId="39834"/>
    <cellStyle name="Migliaia [0] 4 5 3" xfId="32067"/>
    <cellStyle name="Migliaia [0] 4 5 4" xfId="37183"/>
    <cellStyle name="Migliaia [0] 4 6" xfId="15969"/>
    <cellStyle name="Migliaia [0] 4 6 2" xfId="34528"/>
    <cellStyle name="Migliaia [0] 4 6 3" xfId="39830"/>
    <cellStyle name="Migliaia [0] 4 6 4" xfId="29177"/>
    <cellStyle name="Migliaia [0] 4 7" xfId="32063"/>
    <cellStyle name="Migliaia [0] 4 8" xfId="37179"/>
    <cellStyle name="Migliaia [0] 4 9" xfId="1757"/>
    <cellStyle name="Migliaia [0] 40" xfId="344"/>
    <cellStyle name="Migliaia [0] 40 2" xfId="2303"/>
    <cellStyle name="Migliaia [0] 40 2 2" xfId="4277"/>
    <cellStyle name="Migliaia [0] 40 2 2 2" xfId="8115"/>
    <cellStyle name="Migliaia [0] 40 2 2 2 2" xfId="18095"/>
    <cellStyle name="Migliaia [0] 40 2 2 2 3" xfId="43894"/>
    <cellStyle name="Migliaia [0] 40 2 2 2 4" xfId="47101"/>
    <cellStyle name="Migliaia [0] 40 2 2 2 5" xfId="50117"/>
    <cellStyle name="Migliaia [0] 40 2 2 3" xfId="8642"/>
    <cellStyle name="Migliaia [0] 40 2 2 4" xfId="6854"/>
    <cellStyle name="Migliaia [0] 40 2 2 4 2" xfId="17627"/>
    <cellStyle name="Migliaia [0] 40 2 2 4 3" xfId="42468"/>
    <cellStyle name="Migliaia [0] 40 2 2 4 4" xfId="46620"/>
    <cellStyle name="Migliaia [0] 40 2 2 4 5" xfId="49636"/>
    <cellStyle name="Migliaia [0] 40 2 2 5" xfId="15976"/>
    <cellStyle name="Migliaia [0] 40 2 2 6" xfId="20374"/>
    <cellStyle name="Migliaia [0] 40 2 2 7" xfId="45139"/>
    <cellStyle name="Migliaia [0] 40 2 2 8" xfId="46045"/>
    <cellStyle name="Migliaia [0] 40 2 3" xfId="8116"/>
    <cellStyle name="Migliaia [0] 40 2 3 2" xfId="29183"/>
    <cellStyle name="Migliaia [0] 40 2 3 2 2" xfId="34534"/>
    <cellStyle name="Migliaia [0] 40 2 3 2 3" xfId="39836"/>
    <cellStyle name="Migliaia [0] 40 2 3 3" xfId="32069"/>
    <cellStyle name="Migliaia [0] 40 2 3 4" xfId="37185"/>
    <cellStyle name="Migliaia [0] 40 2 4" xfId="15975"/>
    <cellStyle name="Migliaia [0] 40 2 5" xfId="20373"/>
    <cellStyle name="Migliaia [0] 40 3" xfId="3990"/>
    <cellStyle name="Migliaia [0] 40 3 2" xfId="8117"/>
    <cellStyle name="Migliaia [0] 40 3 2 2" xfId="14642"/>
    <cellStyle name="Migliaia [0] 40 3 2 2 2" xfId="18096"/>
    <cellStyle name="Migliaia [0] 40 3 2 2 2 2" xfId="34535"/>
    <cellStyle name="Migliaia [0] 40 3 2 2 3" xfId="39837"/>
    <cellStyle name="Migliaia [0] 40 3 2 2 4" xfId="29184"/>
    <cellStyle name="Migliaia [0] 40 3 2 3" xfId="32070"/>
    <cellStyle name="Migliaia [0] 40 3 2 4" xfId="37186"/>
    <cellStyle name="Migliaia [0] 40 3 2 5" xfId="21405"/>
    <cellStyle name="Migliaia [0] 40 3 2 6" xfId="47102"/>
    <cellStyle name="Migliaia [0] 40 3 2 7" xfId="50118"/>
    <cellStyle name="Migliaia [0] 40 3 2 8" xfId="13918"/>
    <cellStyle name="Migliaia [0] 40 3 3" xfId="8677"/>
    <cellStyle name="Migliaia [0] 40 3 4" xfId="6855"/>
    <cellStyle name="Migliaia [0] 40 3 4 2" xfId="17628"/>
    <cellStyle name="Migliaia [0] 40 3 4 3" xfId="43878"/>
    <cellStyle name="Migliaia [0] 40 3 4 4" xfId="46621"/>
    <cellStyle name="Migliaia [0] 40 3 4 5" xfId="49637"/>
    <cellStyle name="Migliaia [0] 40 3 5" xfId="15977"/>
    <cellStyle name="Migliaia [0] 40 3 6" xfId="20375"/>
    <cellStyle name="Migliaia [0] 40 4" xfId="3537"/>
    <cellStyle name="Migliaia [0] 40 4 2" xfId="13347"/>
    <cellStyle name="Migliaia [0] 40 4 2 2" xfId="31388"/>
    <cellStyle name="Migliaia [0] 40 4 2 2 2" xfId="36546"/>
    <cellStyle name="Migliaia [0] 40 4 2 2 3" xfId="41848"/>
    <cellStyle name="Migliaia [0] 40 4 2 3" xfId="33895"/>
    <cellStyle name="Migliaia [0] 40 4 2 4" xfId="39197"/>
    <cellStyle name="Migliaia [0] 40 4 3" xfId="15978"/>
    <cellStyle name="Migliaia [0] 40 4 3 2" xfId="34536"/>
    <cellStyle name="Migliaia [0] 40 4 3 3" xfId="39838"/>
    <cellStyle name="Migliaia [0] 40 4 3 4" xfId="29185"/>
    <cellStyle name="Migliaia [0] 40 4 4" xfId="32071"/>
    <cellStyle name="Migliaia [0] 40 4 5" xfId="37187"/>
    <cellStyle name="Migliaia [0] 40 4 6" xfId="12289"/>
    <cellStyle name="Migliaia [0] 40 5" xfId="13416"/>
    <cellStyle name="Migliaia [0] 40 5 2" xfId="29186"/>
    <cellStyle name="Migliaia [0] 40 5 2 2" xfId="34537"/>
    <cellStyle name="Migliaia [0] 40 5 2 3" xfId="39839"/>
    <cellStyle name="Migliaia [0] 40 5 3" xfId="32072"/>
    <cellStyle name="Migliaia [0] 40 5 4" xfId="37188"/>
    <cellStyle name="Migliaia [0] 40 6" xfId="15974"/>
    <cellStyle name="Migliaia [0] 40 6 2" xfId="34533"/>
    <cellStyle name="Migliaia [0] 40 6 3" xfId="39835"/>
    <cellStyle name="Migliaia [0] 40 6 4" xfId="29182"/>
    <cellStyle name="Migliaia [0] 40 7" xfId="32068"/>
    <cellStyle name="Migliaia [0] 40 8" xfId="37184"/>
    <cellStyle name="Migliaia [0] 40 9" xfId="1758"/>
    <cellStyle name="Migliaia [0] 41" xfId="345"/>
    <cellStyle name="Migliaia [0] 41 2" xfId="2304"/>
    <cellStyle name="Migliaia [0] 41 2 2" xfId="4278"/>
    <cellStyle name="Migliaia [0] 41 2 2 2" xfId="8118"/>
    <cellStyle name="Migliaia [0] 41 2 2 2 2" xfId="18097"/>
    <cellStyle name="Migliaia [0] 41 2 2 2 3" xfId="43804"/>
    <cellStyle name="Migliaia [0] 41 2 2 2 4" xfId="47103"/>
    <cellStyle name="Migliaia [0] 41 2 2 2 5" xfId="50119"/>
    <cellStyle name="Migliaia [0] 41 2 2 3" xfId="8641"/>
    <cellStyle name="Migliaia [0] 41 2 2 4" xfId="6856"/>
    <cellStyle name="Migliaia [0] 41 2 2 4 2" xfId="17629"/>
    <cellStyle name="Migliaia [0] 41 2 2 4 3" xfId="30838"/>
    <cellStyle name="Migliaia [0] 41 2 2 4 4" xfId="46622"/>
    <cellStyle name="Migliaia [0] 41 2 2 4 5" xfId="49638"/>
    <cellStyle name="Migliaia [0] 41 2 2 5" xfId="15981"/>
    <cellStyle name="Migliaia [0] 41 2 2 6" xfId="20377"/>
    <cellStyle name="Migliaia [0] 41 2 2 7" xfId="45140"/>
    <cellStyle name="Migliaia [0] 41 2 2 8" xfId="46046"/>
    <cellStyle name="Migliaia [0] 41 2 3" xfId="8119"/>
    <cellStyle name="Migliaia [0] 41 2 3 2" xfId="29188"/>
    <cellStyle name="Migliaia [0] 41 2 3 2 2" xfId="34539"/>
    <cellStyle name="Migliaia [0] 41 2 3 2 3" xfId="39841"/>
    <cellStyle name="Migliaia [0] 41 2 3 3" xfId="32074"/>
    <cellStyle name="Migliaia [0] 41 2 3 4" xfId="37190"/>
    <cellStyle name="Migliaia [0] 41 2 4" xfId="15980"/>
    <cellStyle name="Migliaia [0] 41 2 5" xfId="20376"/>
    <cellStyle name="Migliaia [0] 41 3" xfId="3991"/>
    <cellStyle name="Migliaia [0] 41 3 2" xfId="8120"/>
    <cellStyle name="Migliaia [0] 41 3 2 2" xfId="14643"/>
    <cellStyle name="Migliaia [0] 41 3 2 2 2" xfId="18098"/>
    <cellStyle name="Migliaia [0] 41 3 2 2 2 2" xfId="34540"/>
    <cellStyle name="Migliaia [0] 41 3 2 2 3" xfId="39842"/>
    <cellStyle name="Migliaia [0] 41 3 2 2 4" xfId="29189"/>
    <cellStyle name="Migliaia [0] 41 3 2 3" xfId="32075"/>
    <cellStyle name="Migliaia [0] 41 3 2 4" xfId="37191"/>
    <cellStyle name="Migliaia [0] 41 3 2 5" xfId="43445"/>
    <cellStyle name="Migliaia [0] 41 3 2 6" xfId="47104"/>
    <cellStyle name="Migliaia [0] 41 3 2 7" xfId="50120"/>
    <cellStyle name="Migliaia [0] 41 3 2 8" xfId="13919"/>
    <cellStyle name="Migliaia [0] 41 3 3" xfId="8676"/>
    <cellStyle name="Migliaia [0] 41 3 4" xfId="6857"/>
    <cellStyle name="Migliaia [0] 41 3 4 2" xfId="17630"/>
    <cellStyle name="Migliaia [0] 41 3 4 3" xfId="43493"/>
    <cellStyle name="Migliaia [0] 41 3 4 4" xfId="46623"/>
    <cellStyle name="Migliaia [0] 41 3 4 5" xfId="49639"/>
    <cellStyle name="Migliaia [0] 41 3 5" xfId="15982"/>
    <cellStyle name="Migliaia [0] 41 3 6" xfId="20378"/>
    <cellStyle name="Migliaia [0] 41 4" xfId="3538"/>
    <cellStyle name="Migliaia [0] 41 4 2" xfId="13348"/>
    <cellStyle name="Migliaia [0] 41 4 2 2" xfId="31389"/>
    <cellStyle name="Migliaia [0] 41 4 2 2 2" xfId="36547"/>
    <cellStyle name="Migliaia [0] 41 4 2 2 3" xfId="41849"/>
    <cellStyle name="Migliaia [0] 41 4 2 3" xfId="33896"/>
    <cellStyle name="Migliaia [0] 41 4 2 4" xfId="39198"/>
    <cellStyle name="Migliaia [0] 41 4 3" xfId="15983"/>
    <cellStyle name="Migliaia [0] 41 4 3 2" xfId="34541"/>
    <cellStyle name="Migliaia [0] 41 4 3 3" xfId="39843"/>
    <cellStyle name="Migliaia [0] 41 4 3 4" xfId="29190"/>
    <cellStyle name="Migliaia [0] 41 4 4" xfId="32076"/>
    <cellStyle name="Migliaia [0] 41 4 5" xfId="37192"/>
    <cellStyle name="Migliaia [0] 41 4 6" xfId="12290"/>
    <cellStyle name="Migliaia [0] 41 5" xfId="13417"/>
    <cellStyle name="Migliaia [0] 41 5 2" xfId="29191"/>
    <cellStyle name="Migliaia [0] 41 5 2 2" xfId="34542"/>
    <cellStyle name="Migliaia [0] 41 5 2 3" xfId="39844"/>
    <cellStyle name="Migliaia [0] 41 5 3" xfId="32077"/>
    <cellStyle name="Migliaia [0] 41 5 4" xfId="37193"/>
    <cellStyle name="Migliaia [0] 41 6" xfId="15979"/>
    <cellStyle name="Migliaia [0] 41 6 2" xfId="34538"/>
    <cellStyle name="Migliaia [0] 41 6 3" xfId="39840"/>
    <cellStyle name="Migliaia [0] 41 6 4" xfId="29187"/>
    <cellStyle name="Migliaia [0] 41 7" xfId="32073"/>
    <cellStyle name="Migliaia [0] 41 8" xfId="37189"/>
    <cellStyle name="Migliaia [0] 41 9" xfId="1759"/>
    <cellStyle name="Migliaia [0] 42" xfId="346"/>
    <cellStyle name="Migliaia [0] 42 2" xfId="2305"/>
    <cellStyle name="Migliaia [0] 42 2 2" xfId="4279"/>
    <cellStyle name="Migliaia [0] 42 2 2 2" xfId="8121"/>
    <cellStyle name="Migliaia [0] 42 2 2 2 2" xfId="18099"/>
    <cellStyle name="Migliaia [0] 42 2 2 2 3" xfId="44476"/>
    <cellStyle name="Migliaia [0] 42 2 2 2 4" xfId="47105"/>
    <cellStyle name="Migliaia [0] 42 2 2 2 5" xfId="50121"/>
    <cellStyle name="Migliaia [0] 42 2 2 3" xfId="8640"/>
    <cellStyle name="Migliaia [0] 42 2 2 4" xfId="6858"/>
    <cellStyle name="Migliaia [0] 42 2 2 4 2" xfId="17631"/>
    <cellStyle name="Migliaia [0] 42 2 2 4 3" xfId="42923"/>
    <cellStyle name="Migliaia [0] 42 2 2 4 4" xfId="46624"/>
    <cellStyle name="Migliaia [0] 42 2 2 4 5" xfId="49640"/>
    <cellStyle name="Migliaia [0] 42 2 2 5" xfId="15986"/>
    <cellStyle name="Migliaia [0] 42 2 2 6" xfId="20380"/>
    <cellStyle name="Migliaia [0] 42 2 2 7" xfId="45141"/>
    <cellStyle name="Migliaia [0] 42 2 2 8" xfId="46047"/>
    <cellStyle name="Migliaia [0] 42 2 3" xfId="8122"/>
    <cellStyle name="Migliaia [0] 42 2 3 2" xfId="29193"/>
    <cellStyle name="Migliaia [0] 42 2 3 2 2" xfId="34544"/>
    <cellStyle name="Migliaia [0] 42 2 3 2 3" xfId="39846"/>
    <cellStyle name="Migliaia [0] 42 2 3 3" xfId="32079"/>
    <cellStyle name="Migliaia [0] 42 2 3 4" xfId="37195"/>
    <cellStyle name="Migliaia [0] 42 2 4" xfId="15985"/>
    <cellStyle name="Migliaia [0] 42 2 5" xfId="20379"/>
    <cellStyle name="Migliaia [0] 42 3" xfId="3992"/>
    <cellStyle name="Migliaia [0] 42 3 2" xfId="8123"/>
    <cellStyle name="Migliaia [0] 42 3 2 2" xfId="14644"/>
    <cellStyle name="Migliaia [0] 42 3 2 2 2" xfId="18100"/>
    <cellStyle name="Migliaia [0] 42 3 2 2 2 2" xfId="34545"/>
    <cellStyle name="Migliaia [0] 42 3 2 2 3" xfId="39847"/>
    <cellStyle name="Migliaia [0] 42 3 2 2 4" xfId="29194"/>
    <cellStyle name="Migliaia [0] 42 3 2 3" xfId="32080"/>
    <cellStyle name="Migliaia [0] 42 3 2 4" xfId="37196"/>
    <cellStyle name="Migliaia [0] 42 3 2 5" xfId="33478"/>
    <cellStyle name="Migliaia [0] 42 3 2 6" xfId="47106"/>
    <cellStyle name="Migliaia [0] 42 3 2 7" xfId="50122"/>
    <cellStyle name="Migliaia [0] 42 3 2 8" xfId="13920"/>
    <cellStyle name="Migliaia [0] 42 3 3" xfId="8675"/>
    <cellStyle name="Migliaia [0] 42 3 4" xfId="6859"/>
    <cellStyle name="Migliaia [0] 42 3 4 2" xfId="17632"/>
    <cellStyle name="Migliaia [0] 42 3 4 3" xfId="44021"/>
    <cellStyle name="Migliaia [0] 42 3 4 4" xfId="46625"/>
    <cellStyle name="Migliaia [0] 42 3 4 5" xfId="49641"/>
    <cellStyle name="Migliaia [0] 42 3 5" xfId="15987"/>
    <cellStyle name="Migliaia [0] 42 3 6" xfId="20381"/>
    <cellStyle name="Migliaia [0] 42 4" xfId="3539"/>
    <cellStyle name="Migliaia [0] 42 4 2" xfId="13349"/>
    <cellStyle name="Migliaia [0] 42 4 2 2" xfId="31390"/>
    <cellStyle name="Migliaia [0] 42 4 2 2 2" xfId="36548"/>
    <cellStyle name="Migliaia [0] 42 4 2 2 3" xfId="41850"/>
    <cellStyle name="Migliaia [0] 42 4 2 3" xfId="33897"/>
    <cellStyle name="Migliaia [0] 42 4 2 4" xfId="39199"/>
    <cellStyle name="Migliaia [0] 42 4 3" xfId="15988"/>
    <cellStyle name="Migliaia [0] 42 4 3 2" xfId="34546"/>
    <cellStyle name="Migliaia [0] 42 4 3 3" xfId="39848"/>
    <cellStyle name="Migliaia [0] 42 4 3 4" xfId="29195"/>
    <cellStyle name="Migliaia [0] 42 4 4" xfId="32081"/>
    <cellStyle name="Migliaia [0] 42 4 5" xfId="37197"/>
    <cellStyle name="Migliaia [0] 42 4 6" xfId="12291"/>
    <cellStyle name="Migliaia [0] 42 5" xfId="13418"/>
    <cellStyle name="Migliaia [0] 42 5 2" xfId="29196"/>
    <cellStyle name="Migliaia [0] 42 5 2 2" xfId="34547"/>
    <cellStyle name="Migliaia [0] 42 5 2 3" xfId="39849"/>
    <cellStyle name="Migliaia [0] 42 5 3" xfId="32082"/>
    <cellStyle name="Migliaia [0] 42 5 4" xfId="37198"/>
    <cellStyle name="Migliaia [0] 42 6" xfId="15984"/>
    <cellStyle name="Migliaia [0] 42 6 2" xfId="34543"/>
    <cellStyle name="Migliaia [0] 42 6 3" xfId="39845"/>
    <cellStyle name="Migliaia [0] 42 6 4" xfId="29192"/>
    <cellStyle name="Migliaia [0] 42 7" xfId="32078"/>
    <cellStyle name="Migliaia [0] 42 8" xfId="37194"/>
    <cellStyle name="Migliaia [0] 42 9" xfId="1760"/>
    <cellStyle name="Migliaia [0] 43" xfId="347"/>
    <cellStyle name="Migliaia [0] 43 2" xfId="2306"/>
    <cellStyle name="Migliaia [0] 43 2 2" xfId="4280"/>
    <cellStyle name="Migliaia [0] 43 2 2 2" xfId="8124"/>
    <cellStyle name="Migliaia [0] 43 2 2 2 2" xfId="18101"/>
    <cellStyle name="Migliaia [0] 43 2 2 2 3" xfId="44385"/>
    <cellStyle name="Migliaia [0] 43 2 2 2 4" xfId="47107"/>
    <cellStyle name="Migliaia [0] 43 2 2 2 5" xfId="50123"/>
    <cellStyle name="Migliaia [0] 43 2 2 3" xfId="8639"/>
    <cellStyle name="Migliaia [0] 43 2 2 4" xfId="6860"/>
    <cellStyle name="Migliaia [0] 43 2 2 4 2" xfId="17633"/>
    <cellStyle name="Migliaia [0] 43 2 2 4 3" xfId="44853"/>
    <cellStyle name="Migliaia [0] 43 2 2 4 4" xfId="46626"/>
    <cellStyle name="Migliaia [0] 43 2 2 4 5" xfId="49642"/>
    <cellStyle name="Migliaia [0] 43 2 2 5" xfId="15991"/>
    <cellStyle name="Migliaia [0] 43 2 2 6" xfId="20383"/>
    <cellStyle name="Migliaia [0] 43 2 2 7" xfId="45142"/>
    <cellStyle name="Migliaia [0] 43 2 2 8" xfId="46048"/>
    <cellStyle name="Migliaia [0] 43 2 3" xfId="8125"/>
    <cellStyle name="Migliaia [0] 43 2 3 2" xfId="29198"/>
    <cellStyle name="Migliaia [0] 43 2 3 2 2" xfId="34549"/>
    <cellStyle name="Migliaia [0] 43 2 3 2 3" xfId="39851"/>
    <cellStyle name="Migliaia [0] 43 2 3 3" xfId="32084"/>
    <cellStyle name="Migliaia [0] 43 2 3 4" xfId="37200"/>
    <cellStyle name="Migliaia [0] 43 2 4" xfId="15990"/>
    <cellStyle name="Migliaia [0] 43 2 5" xfId="20382"/>
    <cellStyle name="Migliaia [0] 43 3" xfId="3993"/>
    <cellStyle name="Migliaia [0] 43 3 2" xfId="8126"/>
    <cellStyle name="Migliaia [0] 43 3 2 2" xfId="14645"/>
    <cellStyle name="Migliaia [0] 43 3 2 2 2" xfId="18102"/>
    <cellStyle name="Migliaia [0] 43 3 2 2 2 2" xfId="34550"/>
    <cellStyle name="Migliaia [0] 43 3 2 2 3" xfId="39852"/>
    <cellStyle name="Migliaia [0] 43 3 2 2 4" xfId="29199"/>
    <cellStyle name="Migliaia [0] 43 3 2 3" xfId="32085"/>
    <cellStyle name="Migliaia [0] 43 3 2 4" xfId="37201"/>
    <cellStyle name="Migliaia [0] 43 3 2 5" xfId="44038"/>
    <cellStyle name="Migliaia [0] 43 3 2 6" xfId="47108"/>
    <cellStyle name="Migliaia [0] 43 3 2 7" xfId="50124"/>
    <cellStyle name="Migliaia [0] 43 3 2 8" xfId="13921"/>
    <cellStyle name="Migliaia [0] 43 3 3" xfId="8674"/>
    <cellStyle name="Migliaia [0] 43 3 4" xfId="6861"/>
    <cellStyle name="Migliaia [0] 43 3 4 2" xfId="17634"/>
    <cellStyle name="Migliaia [0] 43 3 4 3" xfId="20279"/>
    <cellStyle name="Migliaia [0] 43 3 4 4" xfId="46627"/>
    <cellStyle name="Migliaia [0] 43 3 4 5" xfId="49643"/>
    <cellStyle name="Migliaia [0] 43 3 5" xfId="15992"/>
    <cellStyle name="Migliaia [0] 43 3 6" xfId="20384"/>
    <cellStyle name="Migliaia [0] 43 4" xfId="3540"/>
    <cellStyle name="Migliaia [0] 43 4 2" xfId="13350"/>
    <cellStyle name="Migliaia [0] 43 4 2 2" xfId="31391"/>
    <cellStyle name="Migliaia [0] 43 4 2 2 2" xfId="36549"/>
    <cellStyle name="Migliaia [0] 43 4 2 2 3" xfId="41851"/>
    <cellStyle name="Migliaia [0] 43 4 2 3" xfId="33898"/>
    <cellStyle name="Migliaia [0] 43 4 2 4" xfId="39200"/>
    <cellStyle name="Migliaia [0] 43 4 3" xfId="15993"/>
    <cellStyle name="Migliaia [0] 43 4 3 2" xfId="34551"/>
    <cellStyle name="Migliaia [0] 43 4 3 3" xfId="39853"/>
    <cellStyle name="Migliaia [0] 43 4 3 4" xfId="29200"/>
    <cellStyle name="Migliaia [0] 43 4 4" xfId="32086"/>
    <cellStyle name="Migliaia [0] 43 4 5" xfId="37202"/>
    <cellStyle name="Migliaia [0] 43 4 6" xfId="12292"/>
    <cellStyle name="Migliaia [0] 43 5" xfId="13419"/>
    <cellStyle name="Migliaia [0] 43 5 2" xfId="29201"/>
    <cellStyle name="Migliaia [0] 43 5 2 2" xfId="34552"/>
    <cellStyle name="Migliaia [0] 43 5 2 3" xfId="39854"/>
    <cellStyle name="Migliaia [0] 43 5 3" xfId="32087"/>
    <cellStyle name="Migliaia [0] 43 5 4" xfId="37203"/>
    <cellStyle name="Migliaia [0] 43 6" xfId="15989"/>
    <cellStyle name="Migliaia [0] 43 6 2" xfId="34548"/>
    <cellStyle name="Migliaia [0] 43 6 3" xfId="39850"/>
    <cellStyle name="Migliaia [0] 43 6 4" xfId="29197"/>
    <cellStyle name="Migliaia [0] 43 7" xfId="32083"/>
    <cellStyle name="Migliaia [0] 43 8" xfId="37199"/>
    <cellStyle name="Migliaia [0] 43 9" xfId="1761"/>
    <cellStyle name="Migliaia [0] 44" xfId="348"/>
    <cellStyle name="Migliaia [0] 44 2" xfId="2307"/>
    <cellStyle name="Migliaia [0] 44 2 2" xfId="4281"/>
    <cellStyle name="Migliaia [0] 44 2 2 2" xfId="8127"/>
    <cellStyle name="Migliaia [0] 44 2 2 2 2" xfId="18103"/>
    <cellStyle name="Migliaia [0] 44 2 2 2 3" xfId="20506"/>
    <cellStyle name="Migliaia [0] 44 2 2 2 4" xfId="47109"/>
    <cellStyle name="Migliaia [0] 44 2 2 2 5" xfId="50125"/>
    <cellStyle name="Migliaia [0] 44 2 2 3" xfId="8485"/>
    <cellStyle name="Migliaia [0] 44 2 2 4" xfId="6862"/>
    <cellStyle name="Migliaia [0] 44 2 2 4 2" xfId="17635"/>
    <cellStyle name="Migliaia [0] 44 2 2 4 3" xfId="43647"/>
    <cellStyle name="Migliaia [0] 44 2 2 4 4" xfId="46628"/>
    <cellStyle name="Migliaia [0] 44 2 2 4 5" xfId="49644"/>
    <cellStyle name="Migliaia [0] 44 2 2 5" xfId="15996"/>
    <cellStyle name="Migliaia [0] 44 2 2 6" xfId="20386"/>
    <cellStyle name="Migliaia [0] 44 2 2 7" xfId="45143"/>
    <cellStyle name="Migliaia [0] 44 2 2 8" xfId="46049"/>
    <cellStyle name="Migliaia [0] 44 2 3" xfId="8128"/>
    <cellStyle name="Migliaia [0] 44 2 3 2" xfId="29203"/>
    <cellStyle name="Migliaia [0] 44 2 3 2 2" xfId="34554"/>
    <cellStyle name="Migliaia [0] 44 2 3 2 3" xfId="39856"/>
    <cellStyle name="Migliaia [0] 44 2 3 3" xfId="32089"/>
    <cellStyle name="Migliaia [0] 44 2 3 4" xfId="37205"/>
    <cellStyle name="Migliaia [0] 44 2 4" xfId="15995"/>
    <cellStyle name="Migliaia [0] 44 2 5" xfId="20385"/>
    <cellStyle name="Migliaia [0] 44 3" xfId="3994"/>
    <cellStyle name="Migliaia [0] 44 3 2" xfId="8129"/>
    <cellStyle name="Migliaia [0] 44 3 2 2" xfId="14646"/>
    <cellStyle name="Migliaia [0] 44 3 2 2 2" xfId="18104"/>
    <cellStyle name="Migliaia [0] 44 3 2 2 2 2" xfId="34555"/>
    <cellStyle name="Migliaia [0] 44 3 2 2 3" xfId="39857"/>
    <cellStyle name="Migliaia [0] 44 3 2 2 4" xfId="29204"/>
    <cellStyle name="Migliaia [0] 44 3 2 3" xfId="32090"/>
    <cellStyle name="Migliaia [0] 44 3 2 4" xfId="37206"/>
    <cellStyle name="Migliaia [0] 44 3 2 5" xfId="43295"/>
    <cellStyle name="Migliaia [0] 44 3 2 6" xfId="47110"/>
    <cellStyle name="Migliaia [0] 44 3 2 7" xfId="50126"/>
    <cellStyle name="Migliaia [0] 44 3 2 8" xfId="13922"/>
    <cellStyle name="Migliaia [0] 44 3 3" xfId="8492"/>
    <cellStyle name="Migliaia [0] 44 3 4" xfId="6863"/>
    <cellStyle name="Migliaia [0] 44 3 4 2" xfId="17636"/>
    <cellStyle name="Migliaia [0] 44 3 4 3" xfId="42469"/>
    <cellStyle name="Migliaia [0] 44 3 4 4" xfId="46629"/>
    <cellStyle name="Migliaia [0] 44 3 4 5" xfId="49645"/>
    <cellStyle name="Migliaia [0] 44 3 5" xfId="15997"/>
    <cellStyle name="Migliaia [0] 44 3 6" xfId="20387"/>
    <cellStyle name="Migliaia [0] 44 4" xfId="3541"/>
    <cellStyle name="Migliaia [0] 44 4 2" xfId="13351"/>
    <cellStyle name="Migliaia [0] 44 4 2 2" xfId="31392"/>
    <cellStyle name="Migliaia [0] 44 4 2 2 2" xfId="36550"/>
    <cellStyle name="Migliaia [0] 44 4 2 2 3" xfId="41852"/>
    <cellStyle name="Migliaia [0] 44 4 2 3" xfId="33899"/>
    <cellStyle name="Migliaia [0] 44 4 2 4" xfId="39201"/>
    <cellStyle name="Migliaia [0] 44 4 3" xfId="15998"/>
    <cellStyle name="Migliaia [0] 44 4 3 2" xfId="34556"/>
    <cellStyle name="Migliaia [0] 44 4 3 3" xfId="39858"/>
    <cellStyle name="Migliaia [0] 44 4 3 4" xfId="29205"/>
    <cellStyle name="Migliaia [0] 44 4 4" xfId="32091"/>
    <cellStyle name="Migliaia [0] 44 4 5" xfId="37207"/>
    <cellStyle name="Migliaia [0] 44 4 6" xfId="12293"/>
    <cellStyle name="Migliaia [0] 44 5" xfId="13420"/>
    <cellStyle name="Migliaia [0] 44 5 2" xfId="29206"/>
    <cellStyle name="Migliaia [0] 44 5 2 2" xfId="34557"/>
    <cellStyle name="Migliaia [0] 44 5 2 3" xfId="39859"/>
    <cellStyle name="Migliaia [0] 44 5 3" xfId="32092"/>
    <cellStyle name="Migliaia [0] 44 5 4" xfId="37208"/>
    <cellStyle name="Migliaia [0] 44 6" xfId="15994"/>
    <cellStyle name="Migliaia [0] 44 6 2" xfId="34553"/>
    <cellStyle name="Migliaia [0] 44 6 3" xfId="39855"/>
    <cellStyle name="Migliaia [0] 44 6 4" xfId="29202"/>
    <cellStyle name="Migliaia [0] 44 7" xfId="32088"/>
    <cellStyle name="Migliaia [0] 44 8" xfId="37204"/>
    <cellStyle name="Migliaia [0] 44 9" xfId="1762"/>
    <cellStyle name="Migliaia [0] 45" xfId="349"/>
    <cellStyle name="Migliaia [0] 45 2" xfId="2308"/>
    <cellStyle name="Migliaia [0] 45 2 2" xfId="4282"/>
    <cellStyle name="Migliaia [0] 45 2 2 2" xfId="8130"/>
    <cellStyle name="Migliaia [0] 45 2 2 2 2" xfId="18105"/>
    <cellStyle name="Migliaia [0] 45 2 2 2 3" xfId="20771"/>
    <cellStyle name="Migliaia [0] 45 2 2 2 4" xfId="47111"/>
    <cellStyle name="Migliaia [0] 45 2 2 2 5" xfId="50127"/>
    <cellStyle name="Migliaia [0] 45 2 2 3" xfId="7435"/>
    <cellStyle name="Migliaia [0] 45 2 2 4" xfId="6864"/>
    <cellStyle name="Migliaia [0] 45 2 2 4 2" xfId="17637"/>
    <cellStyle name="Migliaia [0] 45 2 2 4 3" xfId="44177"/>
    <cellStyle name="Migliaia [0] 45 2 2 4 4" xfId="46630"/>
    <cellStyle name="Migliaia [0] 45 2 2 4 5" xfId="49646"/>
    <cellStyle name="Migliaia [0] 45 2 2 5" xfId="16001"/>
    <cellStyle name="Migliaia [0] 45 2 2 6" xfId="20389"/>
    <cellStyle name="Migliaia [0] 45 2 2 7" xfId="45144"/>
    <cellStyle name="Migliaia [0] 45 2 2 8" xfId="46050"/>
    <cellStyle name="Migliaia [0] 45 2 3" xfId="8131"/>
    <cellStyle name="Migliaia [0] 45 2 3 2" xfId="29208"/>
    <cellStyle name="Migliaia [0] 45 2 3 2 2" xfId="34559"/>
    <cellStyle name="Migliaia [0] 45 2 3 2 3" xfId="39861"/>
    <cellStyle name="Migliaia [0] 45 2 3 3" xfId="32094"/>
    <cellStyle name="Migliaia [0] 45 2 3 4" xfId="37210"/>
    <cellStyle name="Migliaia [0] 45 2 4" xfId="16000"/>
    <cellStyle name="Migliaia [0] 45 2 5" xfId="20388"/>
    <cellStyle name="Migliaia [0] 45 3" xfId="3995"/>
    <cellStyle name="Migliaia [0] 45 3 2" xfId="8132"/>
    <cellStyle name="Migliaia [0] 45 3 2 2" xfId="14647"/>
    <cellStyle name="Migliaia [0] 45 3 2 2 2" xfId="18106"/>
    <cellStyle name="Migliaia [0] 45 3 2 2 2 2" xfId="34560"/>
    <cellStyle name="Migliaia [0] 45 3 2 2 3" xfId="39862"/>
    <cellStyle name="Migliaia [0] 45 3 2 2 4" xfId="29209"/>
    <cellStyle name="Migliaia [0] 45 3 2 3" xfId="32095"/>
    <cellStyle name="Migliaia [0] 45 3 2 4" xfId="37211"/>
    <cellStyle name="Migliaia [0] 45 3 2 5" xfId="44617"/>
    <cellStyle name="Migliaia [0] 45 3 2 6" xfId="47112"/>
    <cellStyle name="Migliaia [0] 45 3 2 7" xfId="50128"/>
    <cellStyle name="Migliaia [0] 45 3 2 8" xfId="13923"/>
    <cellStyle name="Migliaia [0] 45 3 3" xfId="7849"/>
    <cellStyle name="Migliaia [0] 45 3 4" xfId="6865"/>
    <cellStyle name="Migliaia [0] 45 3 4 2" xfId="17638"/>
    <cellStyle name="Migliaia [0] 45 3 4 3" xfId="44454"/>
    <cellStyle name="Migliaia [0] 45 3 4 4" xfId="46631"/>
    <cellStyle name="Migliaia [0] 45 3 4 5" xfId="49647"/>
    <cellStyle name="Migliaia [0] 45 3 5" xfId="16002"/>
    <cellStyle name="Migliaia [0] 45 3 6" xfId="20390"/>
    <cellStyle name="Migliaia [0] 45 4" xfId="3542"/>
    <cellStyle name="Migliaia [0] 45 4 2" xfId="13352"/>
    <cellStyle name="Migliaia [0] 45 4 2 2" xfId="31393"/>
    <cellStyle name="Migliaia [0] 45 4 2 2 2" xfId="36551"/>
    <cellStyle name="Migliaia [0] 45 4 2 2 3" xfId="41853"/>
    <cellStyle name="Migliaia [0] 45 4 2 3" xfId="33900"/>
    <cellStyle name="Migliaia [0] 45 4 2 4" xfId="39202"/>
    <cellStyle name="Migliaia [0] 45 4 3" xfId="16003"/>
    <cellStyle name="Migliaia [0] 45 4 3 2" xfId="34561"/>
    <cellStyle name="Migliaia [0] 45 4 3 3" xfId="39863"/>
    <cellStyle name="Migliaia [0] 45 4 3 4" xfId="29210"/>
    <cellStyle name="Migliaia [0] 45 4 4" xfId="32096"/>
    <cellStyle name="Migliaia [0] 45 4 5" xfId="37212"/>
    <cellStyle name="Migliaia [0] 45 4 6" xfId="12294"/>
    <cellStyle name="Migliaia [0] 45 5" xfId="13421"/>
    <cellStyle name="Migliaia [0] 45 5 2" xfId="29211"/>
    <cellStyle name="Migliaia [0] 45 5 2 2" xfId="34562"/>
    <cellStyle name="Migliaia [0] 45 5 2 3" xfId="39864"/>
    <cellStyle name="Migliaia [0] 45 5 3" xfId="32097"/>
    <cellStyle name="Migliaia [0] 45 5 4" xfId="37213"/>
    <cellStyle name="Migliaia [0] 45 6" xfId="15999"/>
    <cellStyle name="Migliaia [0] 45 6 2" xfId="34558"/>
    <cellStyle name="Migliaia [0] 45 6 3" xfId="39860"/>
    <cellStyle name="Migliaia [0] 45 6 4" xfId="29207"/>
    <cellStyle name="Migliaia [0] 45 7" xfId="32093"/>
    <cellStyle name="Migliaia [0] 45 8" xfId="37209"/>
    <cellStyle name="Migliaia [0] 45 9" xfId="1763"/>
    <cellStyle name="Migliaia [0] 46" xfId="350"/>
    <cellStyle name="Migliaia [0] 46 2" xfId="2309"/>
    <cellStyle name="Migliaia [0] 46 2 2" xfId="4283"/>
    <cellStyle name="Migliaia [0] 46 2 2 2" xfId="8133"/>
    <cellStyle name="Migliaia [0] 46 2 2 2 2" xfId="18107"/>
    <cellStyle name="Migliaia [0] 46 2 2 2 3" xfId="43360"/>
    <cellStyle name="Migliaia [0] 46 2 2 2 4" xfId="47113"/>
    <cellStyle name="Migliaia [0] 46 2 2 2 5" xfId="50129"/>
    <cellStyle name="Migliaia [0] 46 2 2 3" xfId="8638"/>
    <cellStyle name="Migliaia [0] 46 2 2 4" xfId="6866"/>
    <cellStyle name="Migliaia [0] 46 2 2 4 2" xfId="17639"/>
    <cellStyle name="Migliaia [0] 46 2 2 4 3" xfId="42470"/>
    <cellStyle name="Migliaia [0] 46 2 2 4 4" xfId="46632"/>
    <cellStyle name="Migliaia [0] 46 2 2 4 5" xfId="49648"/>
    <cellStyle name="Migliaia [0] 46 2 2 5" xfId="16006"/>
    <cellStyle name="Migliaia [0] 46 2 2 6" xfId="20392"/>
    <cellStyle name="Migliaia [0] 46 2 2 7" xfId="45145"/>
    <cellStyle name="Migliaia [0] 46 2 2 8" xfId="46051"/>
    <cellStyle name="Migliaia [0] 46 2 3" xfId="8134"/>
    <cellStyle name="Migliaia [0] 46 2 3 2" xfId="29213"/>
    <cellStyle name="Migliaia [0] 46 2 3 2 2" xfId="34564"/>
    <cellStyle name="Migliaia [0] 46 2 3 2 3" xfId="39866"/>
    <cellStyle name="Migliaia [0] 46 2 3 3" xfId="32099"/>
    <cellStyle name="Migliaia [0] 46 2 3 4" xfId="37215"/>
    <cellStyle name="Migliaia [0] 46 2 4" xfId="16005"/>
    <cellStyle name="Migliaia [0] 46 2 5" xfId="20391"/>
    <cellStyle name="Migliaia [0] 46 3" xfId="3996"/>
    <cellStyle name="Migliaia [0] 46 3 2" xfId="8135"/>
    <cellStyle name="Migliaia [0] 46 3 2 2" xfId="14648"/>
    <cellStyle name="Migliaia [0] 46 3 2 2 2" xfId="18108"/>
    <cellStyle name="Migliaia [0] 46 3 2 2 2 2" xfId="34565"/>
    <cellStyle name="Migliaia [0] 46 3 2 2 3" xfId="39867"/>
    <cellStyle name="Migliaia [0] 46 3 2 2 4" xfId="29214"/>
    <cellStyle name="Migliaia [0] 46 3 2 3" xfId="32100"/>
    <cellStyle name="Migliaia [0] 46 3 2 4" xfId="37216"/>
    <cellStyle name="Migliaia [0] 46 3 2 5" xfId="42579"/>
    <cellStyle name="Migliaia [0] 46 3 2 6" xfId="47114"/>
    <cellStyle name="Migliaia [0] 46 3 2 7" xfId="50130"/>
    <cellStyle name="Migliaia [0] 46 3 2 8" xfId="13924"/>
    <cellStyle name="Migliaia [0] 46 3 3" xfId="7850"/>
    <cellStyle name="Migliaia [0] 46 3 4" xfId="6867"/>
    <cellStyle name="Migliaia [0] 46 3 4 2" xfId="17640"/>
    <cellStyle name="Migliaia [0] 46 3 4 3" xfId="20535"/>
    <cellStyle name="Migliaia [0] 46 3 4 4" xfId="46633"/>
    <cellStyle name="Migliaia [0] 46 3 4 5" xfId="49649"/>
    <cellStyle name="Migliaia [0] 46 3 5" xfId="16007"/>
    <cellStyle name="Migliaia [0] 46 3 6" xfId="20393"/>
    <cellStyle name="Migliaia [0] 46 4" xfId="3543"/>
    <cellStyle name="Migliaia [0] 46 4 2" xfId="13353"/>
    <cellStyle name="Migliaia [0] 46 4 2 2" xfId="31394"/>
    <cellStyle name="Migliaia [0] 46 4 2 2 2" xfId="36552"/>
    <cellStyle name="Migliaia [0] 46 4 2 2 3" xfId="41854"/>
    <cellStyle name="Migliaia [0] 46 4 2 3" xfId="33901"/>
    <cellStyle name="Migliaia [0] 46 4 2 4" xfId="39203"/>
    <cellStyle name="Migliaia [0] 46 4 3" xfId="16008"/>
    <cellStyle name="Migliaia [0] 46 4 3 2" xfId="34566"/>
    <cellStyle name="Migliaia [0] 46 4 3 3" xfId="39868"/>
    <cellStyle name="Migliaia [0] 46 4 3 4" xfId="29215"/>
    <cellStyle name="Migliaia [0] 46 4 4" xfId="32101"/>
    <cellStyle name="Migliaia [0] 46 4 5" xfId="37217"/>
    <cellStyle name="Migliaia [0] 46 4 6" xfId="12295"/>
    <cellStyle name="Migliaia [0] 46 5" xfId="13422"/>
    <cellStyle name="Migliaia [0] 46 5 2" xfId="29216"/>
    <cellStyle name="Migliaia [0] 46 5 2 2" xfId="34567"/>
    <cellStyle name="Migliaia [0] 46 5 2 3" xfId="39869"/>
    <cellStyle name="Migliaia [0] 46 5 3" xfId="32102"/>
    <cellStyle name="Migliaia [0] 46 5 4" xfId="37218"/>
    <cellStyle name="Migliaia [0] 46 6" xfId="16004"/>
    <cellStyle name="Migliaia [0] 46 6 2" xfId="34563"/>
    <cellStyle name="Migliaia [0] 46 6 3" xfId="39865"/>
    <cellStyle name="Migliaia [0] 46 6 4" xfId="29212"/>
    <cellStyle name="Migliaia [0] 46 7" xfId="32098"/>
    <cellStyle name="Migliaia [0] 46 8" xfId="37214"/>
    <cellStyle name="Migliaia [0] 46 9" xfId="1764"/>
    <cellStyle name="Migliaia [0] 47" xfId="351"/>
    <cellStyle name="Migliaia [0] 47 2" xfId="2310"/>
    <cellStyle name="Migliaia [0] 47 2 2" xfId="4284"/>
    <cellStyle name="Migliaia [0] 47 2 2 2" xfId="8136"/>
    <cellStyle name="Migliaia [0] 47 2 2 2 2" xfId="18109"/>
    <cellStyle name="Migliaia [0] 47 2 2 2 3" xfId="42580"/>
    <cellStyle name="Migliaia [0] 47 2 2 2 4" xfId="47115"/>
    <cellStyle name="Migliaia [0] 47 2 2 2 5" xfId="50131"/>
    <cellStyle name="Migliaia [0] 47 2 2 3" xfId="8637"/>
    <cellStyle name="Migliaia [0] 47 2 2 4" xfId="6868"/>
    <cellStyle name="Migliaia [0] 47 2 2 4 2" xfId="17641"/>
    <cellStyle name="Migliaia [0] 47 2 2 4 3" xfId="42471"/>
    <cellStyle name="Migliaia [0] 47 2 2 4 4" xfId="46634"/>
    <cellStyle name="Migliaia [0] 47 2 2 4 5" xfId="49650"/>
    <cellStyle name="Migliaia [0] 47 2 2 5" xfId="16011"/>
    <cellStyle name="Migliaia [0] 47 2 2 6" xfId="20395"/>
    <cellStyle name="Migliaia [0] 47 2 2 7" xfId="45146"/>
    <cellStyle name="Migliaia [0] 47 2 2 8" xfId="46052"/>
    <cellStyle name="Migliaia [0] 47 2 3" xfId="8137"/>
    <cellStyle name="Migliaia [0] 47 2 3 2" xfId="29218"/>
    <cellStyle name="Migliaia [0] 47 2 3 2 2" xfId="34569"/>
    <cellStyle name="Migliaia [0] 47 2 3 2 3" xfId="39871"/>
    <cellStyle name="Migliaia [0] 47 2 3 3" xfId="32104"/>
    <cellStyle name="Migliaia [0] 47 2 3 4" xfId="37220"/>
    <cellStyle name="Migliaia [0] 47 2 4" xfId="16010"/>
    <cellStyle name="Migliaia [0] 47 2 5" xfId="20394"/>
    <cellStyle name="Migliaia [0] 47 3" xfId="3997"/>
    <cellStyle name="Migliaia [0] 47 3 2" xfId="8138"/>
    <cellStyle name="Migliaia [0] 47 3 2 2" xfId="14649"/>
    <cellStyle name="Migliaia [0] 47 3 2 2 2" xfId="18110"/>
    <cellStyle name="Migliaia [0] 47 3 2 2 2 2" xfId="34570"/>
    <cellStyle name="Migliaia [0] 47 3 2 2 3" xfId="39872"/>
    <cellStyle name="Migliaia [0] 47 3 2 2 4" xfId="29219"/>
    <cellStyle name="Migliaia [0] 47 3 2 3" xfId="32105"/>
    <cellStyle name="Migliaia [0] 47 3 2 4" xfId="37221"/>
    <cellStyle name="Migliaia [0] 47 3 2 5" xfId="30520"/>
    <cellStyle name="Migliaia [0] 47 3 2 6" xfId="47116"/>
    <cellStyle name="Migliaia [0] 47 3 2 7" xfId="50132"/>
    <cellStyle name="Migliaia [0] 47 3 2 8" xfId="13925"/>
    <cellStyle name="Migliaia [0] 47 3 3" xfId="8673"/>
    <cellStyle name="Migliaia [0] 47 3 4" xfId="6869"/>
    <cellStyle name="Migliaia [0] 47 3 4 2" xfId="17642"/>
    <cellStyle name="Migliaia [0] 47 3 4 3" xfId="20534"/>
    <cellStyle name="Migliaia [0] 47 3 4 4" xfId="46635"/>
    <cellStyle name="Migliaia [0] 47 3 4 5" xfId="49651"/>
    <cellStyle name="Migliaia [0] 47 3 5" xfId="16012"/>
    <cellStyle name="Migliaia [0] 47 3 6" xfId="20396"/>
    <cellStyle name="Migliaia [0] 47 4" xfId="3544"/>
    <cellStyle name="Migliaia [0] 47 4 2" xfId="13354"/>
    <cellStyle name="Migliaia [0] 47 4 2 2" xfId="31395"/>
    <cellStyle name="Migliaia [0] 47 4 2 2 2" xfId="36553"/>
    <cellStyle name="Migliaia [0] 47 4 2 2 3" xfId="41855"/>
    <cellStyle name="Migliaia [0] 47 4 2 3" xfId="33902"/>
    <cellStyle name="Migliaia [0] 47 4 2 4" xfId="39204"/>
    <cellStyle name="Migliaia [0] 47 4 3" xfId="16013"/>
    <cellStyle name="Migliaia [0] 47 4 3 2" xfId="34571"/>
    <cellStyle name="Migliaia [0] 47 4 3 3" xfId="39873"/>
    <cellStyle name="Migliaia [0] 47 4 3 4" xfId="29220"/>
    <cellStyle name="Migliaia [0] 47 4 4" xfId="32106"/>
    <cellStyle name="Migliaia [0] 47 4 5" xfId="37222"/>
    <cellStyle name="Migliaia [0] 47 4 6" xfId="12296"/>
    <cellStyle name="Migliaia [0] 47 5" xfId="13423"/>
    <cellStyle name="Migliaia [0] 47 5 2" xfId="29221"/>
    <cellStyle name="Migliaia [0] 47 5 2 2" xfId="34572"/>
    <cellStyle name="Migliaia [0] 47 5 2 3" xfId="39874"/>
    <cellStyle name="Migliaia [0] 47 5 3" xfId="32107"/>
    <cellStyle name="Migliaia [0] 47 5 4" xfId="37223"/>
    <cellStyle name="Migliaia [0] 47 6" xfId="16009"/>
    <cellStyle name="Migliaia [0] 47 6 2" xfId="34568"/>
    <cellStyle name="Migliaia [0] 47 6 3" xfId="39870"/>
    <cellStyle name="Migliaia [0] 47 6 4" xfId="29217"/>
    <cellStyle name="Migliaia [0] 47 7" xfId="32103"/>
    <cellStyle name="Migliaia [0] 47 8" xfId="37219"/>
    <cellStyle name="Migliaia [0] 47 9" xfId="1765"/>
    <cellStyle name="Migliaia [0] 48" xfId="352"/>
    <cellStyle name="Migliaia [0] 48 2" xfId="2311"/>
    <cellStyle name="Migliaia [0] 48 2 2" xfId="4285"/>
    <cellStyle name="Migliaia [0] 48 2 2 2" xfId="8139"/>
    <cellStyle name="Migliaia [0] 48 2 2 2 2" xfId="18111"/>
    <cellStyle name="Migliaia [0] 48 2 2 2 3" xfId="43509"/>
    <cellStyle name="Migliaia [0] 48 2 2 2 4" xfId="47117"/>
    <cellStyle name="Migliaia [0] 48 2 2 2 5" xfId="50133"/>
    <cellStyle name="Migliaia [0] 48 2 2 3" xfId="8636"/>
    <cellStyle name="Migliaia [0] 48 2 2 4" xfId="6870"/>
    <cellStyle name="Migliaia [0] 48 2 2 4 2" xfId="17643"/>
    <cellStyle name="Migliaia [0] 48 2 2 4 3" xfId="42472"/>
    <cellStyle name="Migliaia [0] 48 2 2 4 4" xfId="46636"/>
    <cellStyle name="Migliaia [0] 48 2 2 4 5" xfId="49652"/>
    <cellStyle name="Migliaia [0] 48 2 2 5" xfId="16016"/>
    <cellStyle name="Migliaia [0] 48 2 2 6" xfId="20398"/>
    <cellStyle name="Migliaia [0] 48 2 2 7" xfId="45147"/>
    <cellStyle name="Migliaia [0] 48 2 2 8" xfId="46053"/>
    <cellStyle name="Migliaia [0] 48 2 3" xfId="8140"/>
    <cellStyle name="Migliaia [0] 48 2 3 2" xfId="29223"/>
    <cellStyle name="Migliaia [0] 48 2 3 2 2" xfId="34574"/>
    <cellStyle name="Migliaia [0] 48 2 3 2 3" xfId="39876"/>
    <cellStyle name="Migliaia [0] 48 2 3 3" xfId="32109"/>
    <cellStyle name="Migliaia [0] 48 2 3 4" xfId="37225"/>
    <cellStyle name="Migliaia [0] 48 2 4" xfId="16015"/>
    <cellStyle name="Migliaia [0] 48 2 5" xfId="20397"/>
    <cellStyle name="Migliaia [0] 48 3" xfId="3998"/>
    <cellStyle name="Migliaia [0] 48 3 2" xfId="8141"/>
    <cellStyle name="Migliaia [0] 48 3 2 2" xfId="14650"/>
    <cellStyle name="Migliaia [0] 48 3 2 2 2" xfId="18112"/>
    <cellStyle name="Migliaia [0] 48 3 2 2 2 2" xfId="34575"/>
    <cellStyle name="Migliaia [0] 48 3 2 2 3" xfId="39877"/>
    <cellStyle name="Migliaia [0] 48 3 2 2 4" xfId="29224"/>
    <cellStyle name="Migliaia [0] 48 3 2 3" xfId="32110"/>
    <cellStyle name="Migliaia [0] 48 3 2 4" xfId="37226"/>
    <cellStyle name="Migliaia [0] 48 3 2 5" xfId="43748"/>
    <cellStyle name="Migliaia [0] 48 3 2 6" xfId="47118"/>
    <cellStyle name="Migliaia [0] 48 3 2 7" xfId="50134"/>
    <cellStyle name="Migliaia [0] 48 3 2 8" xfId="13926"/>
    <cellStyle name="Migliaia [0] 48 3 3" xfId="8672"/>
    <cellStyle name="Migliaia [0] 48 3 4" xfId="6871"/>
    <cellStyle name="Migliaia [0] 48 3 4 2" xfId="17644"/>
    <cellStyle name="Migliaia [0] 48 3 4 3" xfId="20529"/>
    <cellStyle name="Migliaia [0] 48 3 4 4" xfId="46637"/>
    <cellStyle name="Migliaia [0] 48 3 4 5" xfId="49653"/>
    <cellStyle name="Migliaia [0] 48 3 5" xfId="16017"/>
    <cellStyle name="Migliaia [0] 48 3 6" xfId="20399"/>
    <cellStyle name="Migliaia [0] 48 4" xfId="3545"/>
    <cellStyle name="Migliaia [0] 48 4 2" xfId="13355"/>
    <cellStyle name="Migliaia [0] 48 4 2 2" xfId="31396"/>
    <cellStyle name="Migliaia [0] 48 4 2 2 2" xfId="36554"/>
    <cellStyle name="Migliaia [0] 48 4 2 2 3" xfId="41856"/>
    <cellStyle name="Migliaia [0] 48 4 2 3" xfId="33903"/>
    <cellStyle name="Migliaia [0] 48 4 2 4" xfId="39205"/>
    <cellStyle name="Migliaia [0] 48 4 3" xfId="16018"/>
    <cellStyle name="Migliaia [0] 48 4 3 2" xfId="34576"/>
    <cellStyle name="Migliaia [0] 48 4 3 3" xfId="39878"/>
    <cellStyle name="Migliaia [0] 48 4 3 4" xfId="29225"/>
    <cellStyle name="Migliaia [0] 48 4 4" xfId="32111"/>
    <cellStyle name="Migliaia [0] 48 4 5" xfId="37227"/>
    <cellStyle name="Migliaia [0] 48 4 6" xfId="12297"/>
    <cellStyle name="Migliaia [0] 48 5" xfId="13424"/>
    <cellStyle name="Migliaia [0] 48 5 2" xfId="29226"/>
    <cellStyle name="Migliaia [0] 48 5 2 2" xfId="34577"/>
    <cellStyle name="Migliaia [0] 48 5 2 3" xfId="39879"/>
    <cellStyle name="Migliaia [0] 48 5 3" xfId="32112"/>
    <cellStyle name="Migliaia [0] 48 5 4" xfId="37228"/>
    <cellStyle name="Migliaia [0] 48 6" xfId="16014"/>
    <cellStyle name="Migliaia [0] 48 6 2" xfId="34573"/>
    <cellStyle name="Migliaia [0] 48 6 3" xfId="39875"/>
    <cellStyle name="Migliaia [0] 48 6 4" xfId="29222"/>
    <cellStyle name="Migliaia [0] 48 7" xfId="32108"/>
    <cellStyle name="Migliaia [0] 48 8" xfId="37224"/>
    <cellStyle name="Migliaia [0] 48 9" xfId="1766"/>
    <cellStyle name="Migliaia [0] 49" xfId="353"/>
    <cellStyle name="Migliaia [0] 49 2" xfId="2312"/>
    <cellStyle name="Migliaia [0] 49 2 2" xfId="4286"/>
    <cellStyle name="Migliaia [0] 49 2 2 2" xfId="8142"/>
    <cellStyle name="Migliaia [0] 49 2 2 2 2" xfId="18113"/>
    <cellStyle name="Migliaia [0] 49 2 2 2 3" xfId="43361"/>
    <cellStyle name="Migliaia [0] 49 2 2 2 4" xfId="47119"/>
    <cellStyle name="Migliaia [0] 49 2 2 2 5" xfId="50135"/>
    <cellStyle name="Migliaia [0] 49 2 2 3" xfId="8635"/>
    <cellStyle name="Migliaia [0] 49 2 2 4" xfId="6872"/>
    <cellStyle name="Migliaia [0] 49 2 2 4 2" xfId="17645"/>
    <cellStyle name="Migliaia [0] 49 2 2 4 3" xfId="42473"/>
    <cellStyle name="Migliaia [0] 49 2 2 4 4" xfId="46638"/>
    <cellStyle name="Migliaia [0] 49 2 2 4 5" xfId="49654"/>
    <cellStyle name="Migliaia [0] 49 2 2 5" xfId="16021"/>
    <cellStyle name="Migliaia [0] 49 2 2 6" xfId="20401"/>
    <cellStyle name="Migliaia [0] 49 2 2 7" xfId="45148"/>
    <cellStyle name="Migliaia [0] 49 2 2 8" xfId="46054"/>
    <cellStyle name="Migliaia [0] 49 2 3" xfId="8143"/>
    <cellStyle name="Migliaia [0] 49 2 3 2" xfId="29228"/>
    <cellStyle name="Migliaia [0] 49 2 3 2 2" xfId="34579"/>
    <cellStyle name="Migliaia [0] 49 2 3 2 3" xfId="39881"/>
    <cellStyle name="Migliaia [0] 49 2 3 3" xfId="32114"/>
    <cellStyle name="Migliaia [0] 49 2 3 4" xfId="37230"/>
    <cellStyle name="Migliaia [0] 49 2 4" xfId="16020"/>
    <cellStyle name="Migliaia [0] 49 2 5" xfId="20400"/>
    <cellStyle name="Migliaia [0] 49 3" xfId="3999"/>
    <cellStyle name="Migliaia [0] 49 3 2" xfId="8144"/>
    <cellStyle name="Migliaia [0] 49 3 2 2" xfId="14651"/>
    <cellStyle name="Migliaia [0] 49 3 2 2 2" xfId="18114"/>
    <cellStyle name="Migliaia [0] 49 3 2 2 2 2" xfId="34580"/>
    <cellStyle name="Migliaia [0] 49 3 2 2 3" xfId="39882"/>
    <cellStyle name="Migliaia [0] 49 3 2 2 4" xfId="29229"/>
    <cellStyle name="Migliaia [0] 49 3 2 3" xfId="32115"/>
    <cellStyle name="Migliaia [0] 49 3 2 4" xfId="37231"/>
    <cellStyle name="Migliaia [0] 49 3 2 5" xfId="21404"/>
    <cellStyle name="Migliaia [0] 49 3 2 6" xfId="47120"/>
    <cellStyle name="Migliaia [0] 49 3 2 7" xfId="50136"/>
    <cellStyle name="Migliaia [0] 49 3 2 8" xfId="13927"/>
    <cellStyle name="Migliaia [0] 49 3 3" xfId="7970"/>
    <cellStyle name="Migliaia [0] 49 3 4" xfId="6873"/>
    <cellStyle name="Migliaia [0] 49 3 4 2" xfId="17646"/>
    <cellStyle name="Migliaia [0] 49 3 4 3" xfId="43584"/>
    <cellStyle name="Migliaia [0] 49 3 4 4" xfId="46639"/>
    <cellStyle name="Migliaia [0] 49 3 4 5" xfId="49655"/>
    <cellStyle name="Migliaia [0] 49 3 5" xfId="16022"/>
    <cellStyle name="Migliaia [0] 49 3 6" xfId="20402"/>
    <cellStyle name="Migliaia [0] 49 4" xfId="3546"/>
    <cellStyle name="Migliaia [0] 49 4 2" xfId="13356"/>
    <cellStyle name="Migliaia [0] 49 4 2 2" xfId="31397"/>
    <cellStyle name="Migliaia [0] 49 4 2 2 2" xfId="36555"/>
    <cellStyle name="Migliaia [0] 49 4 2 2 3" xfId="41857"/>
    <cellStyle name="Migliaia [0] 49 4 2 3" xfId="33904"/>
    <cellStyle name="Migliaia [0] 49 4 2 4" xfId="39206"/>
    <cellStyle name="Migliaia [0] 49 4 3" xfId="16023"/>
    <cellStyle name="Migliaia [0] 49 4 3 2" xfId="34581"/>
    <cellStyle name="Migliaia [0] 49 4 3 3" xfId="39883"/>
    <cellStyle name="Migliaia [0] 49 4 3 4" xfId="29230"/>
    <cellStyle name="Migliaia [0] 49 4 4" xfId="32116"/>
    <cellStyle name="Migliaia [0] 49 4 5" xfId="37232"/>
    <cellStyle name="Migliaia [0] 49 4 6" xfId="12298"/>
    <cellStyle name="Migliaia [0] 49 5" xfId="13425"/>
    <cellStyle name="Migliaia [0] 49 5 2" xfId="29231"/>
    <cellStyle name="Migliaia [0] 49 5 2 2" xfId="34582"/>
    <cellStyle name="Migliaia [0] 49 5 2 3" xfId="39884"/>
    <cellStyle name="Migliaia [0] 49 5 3" xfId="32117"/>
    <cellStyle name="Migliaia [0] 49 5 4" xfId="37233"/>
    <cellStyle name="Migliaia [0] 49 6" xfId="16019"/>
    <cellStyle name="Migliaia [0] 49 6 2" xfId="34578"/>
    <cellStyle name="Migliaia [0] 49 6 3" xfId="39880"/>
    <cellStyle name="Migliaia [0] 49 6 4" xfId="29227"/>
    <cellStyle name="Migliaia [0] 49 7" xfId="32113"/>
    <cellStyle name="Migliaia [0] 49 8" xfId="37229"/>
    <cellStyle name="Migliaia [0] 49 9" xfId="1767"/>
    <cellStyle name="Migliaia [0] 5" xfId="354"/>
    <cellStyle name="Migliaia [0] 5 2" xfId="2313"/>
    <cellStyle name="Migliaia [0] 5 2 2" xfId="4287"/>
    <cellStyle name="Migliaia [0] 5 2 2 2" xfId="8145"/>
    <cellStyle name="Migliaia [0] 5 2 2 2 2" xfId="18115"/>
    <cellStyle name="Migliaia [0] 5 2 2 2 3" xfId="44099"/>
    <cellStyle name="Migliaia [0] 5 2 2 2 4" xfId="47121"/>
    <cellStyle name="Migliaia [0] 5 2 2 2 5" xfId="50137"/>
    <cellStyle name="Migliaia [0] 5 2 2 3" xfId="8484"/>
    <cellStyle name="Migliaia [0] 5 2 2 4" xfId="6874"/>
    <cellStyle name="Migliaia [0] 5 2 2 4 2" xfId="17647"/>
    <cellStyle name="Migliaia [0] 5 2 2 4 3" xfId="42474"/>
    <cellStyle name="Migliaia [0] 5 2 2 4 4" xfId="46640"/>
    <cellStyle name="Migliaia [0] 5 2 2 4 5" xfId="49656"/>
    <cellStyle name="Migliaia [0] 5 2 2 5" xfId="16026"/>
    <cellStyle name="Migliaia [0] 5 2 2 6" xfId="20404"/>
    <cellStyle name="Migliaia [0] 5 2 2 7" xfId="45149"/>
    <cellStyle name="Migliaia [0] 5 2 2 8" xfId="46055"/>
    <cellStyle name="Migliaia [0] 5 2 3" xfId="8146"/>
    <cellStyle name="Migliaia [0] 5 2 3 2" xfId="29233"/>
    <cellStyle name="Migliaia [0] 5 2 3 2 2" xfId="34584"/>
    <cellStyle name="Migliaia [0] 5 2 3 2 3" xfId="39886"/>
    <cellStyle name="Migliaia [0] 5 2 3 3" xfId="32119"/>
    <cellStyle name="Migliaia [0] 5 2 3 4" xfId="37235"/>
    <cellStyle name="Migliaia [0] 5 2 4" xfId="16025"/>
    <cellStyle name="Migliaia [0] 5 2 5" xfId="20403"/>
    <cellStyle name="Migliaia [0] 5 3" xfId="4000"/>
    <cellStyle name="Migliaia [0] 5 3 2" xfId="8147"/>
    <cellStyle name="Migliaia [0] 5 3 2 2" xfId="14652"/>
    <cellStyle name="Migliaia [0] 5 3 2 2 2" xfId="18116"/>
    <cellStyle name="Migliaia [0] 5 3 2 2 2 2" xfId="34585"/>
    <cellStyle name="Migliaia [0] 5 3 2 2 3" xfId="39887"/>
    <cellStyle name="Migliaia [0] 5 3 2 2 4" xfId="29234"/>
    <cellStyle name="Migliaia [0] 5 3 2 3" xfId="32120"/>
    <cellStyle name="Migliaia [0] 5 3 2 4" xfId="37236"/>
    <cellStyle name="Migliaia [0] 5 3 2 5" xfId="44328"/>
    <cellStyle name="Migliaia [0] 5 3 2 6" xfId="47122"/>
    <cellStyle name="Migliaia [0] 5 3 2 7" xfId="50138"/>
    <cellStyle name="Migliaia [0] 5 3 2 8" xfId="13928"/>
    <cellStyle name="Migliaia [0] 5 3 3" xfId="8671"/>
    <cellStyle name="Migliaia [0] 5 3 4" xfId="6875"/>
    <cellStyle name="Migliaia [0] 5 3 4 2" xfId="17648"/>
    <cellStyle name="Migliaia [0] 5 3 4 3" xfId="42475"/>
    <cellStyle name="Migliaia [0] 5 3 4 4" xfId="46641"/>
    <cellStyle name="Migliaia [0] 5 3 4 5" xfId="49657"/>
    <cellStyle name="Migliaia [0] 5 3 5" xfId="16027"/>
    <cellStyle name="Migliaia [0] 5 3 6" xfId="20405"/>
    <cellStyle name="Migliaia [0] 5 4" xfId="3547"/>
    <cellStyle name="Migliaia [0] 5 4 2" xfId="13357"/>
    <cellStyle name="Migliaia [0] 5 4 2 2" xfId="31398"/>
    <cellStyle name="Migliaia [0] 5 4 2 2 2" xfId="36556"/>
    <cellStyle name="Migliaia [0] 5 4 2 2 3" xfId="41858"/>
    <cellStyle name="Migliaia [0] 5 4 2 3" xfId="33905"/>
    <cellStyle name="Migliaia [0] 5 4 2 4" xfId="39207"/>
    <cellStyle name="Migliaia [0] 5 4 3" xfId="16028"/>
    <cellStyle name="Migliaia [0] 5 4 3 2" xfId="34586"/>
    <cellStyle name="Migliaia [0] 5 4 3 3" xfId="39888"/>
    <cellStyle name="Migliaia [0] 5 4 3 4" xfId="29235"/>
    <cellStyle name="Migliaia [0] 5 4 4" xfId="32121"/>
    <cellStyle name="Migliaia [0] 5 4 5" xfId="37237"/>
    <cellStyle name="Migliaia [0] 5 4 6" xfId="12299"/>
    <cellStyle name="Migliaia [0] 5 5" xfId="13426"/>
    <cellStyle name="Migliaia [0] 5 5 2" xfId="29236"/>
    <cellStyle name="Migliaia [0] 5 5 2 2" xfId="34587"/>
    <cellStyle name="Migliaia [0] 5 5 2 3" xfId="39889"/>
    <cellStyle name="Migliaia [0] 5 5 3" xfId="32122"/>
    <cellStyle name="Migliaia [0] 5 5 4" xfId="37238"/>
    <cellStyle name="Migliaia [0] 5 6" xfId="16024"/>
    <cellStyle name="Migliaia [0] 5 6 2" xfId="34583"/>
    <cellStyle name="Migliaia [0] 5 6 3" xfId="39885"/>
    <cellStyle name="Migliaia [0] 5 6 4" xfId="29232"/>
    <cellStyle name="Migliaia [0] 5 7" xfId="32118"/>
    <cellStyle name="Migliaia [0] 5 8" xfId="37234"/>
    <cellStyle name="Migliaia [0] 5 9" xfId="1768"/>
    <cellStyle name="Migliaia [0] 50" xfId="355"/>
    <cellStyle name="Migliaia [0] 50 2" xfId="2314"/>
    <cellStyle name="Migliaia [0] 50 2 2" xfId="4288"/>
    <cellStyle name="Migliaia [0] 50 2 2 2" xfId="8148"/>
    <cellStyle name="Migliaia [0] 50 2 2 2 2" xfId="18117"/>
    <cellStyle name="Migliaia [0] 50 2 2 2 3" xfId="43700"/>
    <cellStyle name="Migliaia [0] 50 2 2 2 4" xfId="47123"/>
    <cellStyle name="Migliaia [0] 50 2 2 2 5" xfId="50139"/>
    <cellStyle name="Migliaia [0] 50 2 2 3" xfId="7475"/>
    <cellStyle name="Migliaia [0] 50 2 2 4" xfId="6876"/>
    <cellStyle name="Migliaia [0] 50 2 2 4 2" xfId="17649"/>
    <cellStyle name="Migliaia [0] 50 2 2 4 3" xfId="44572"/>
    <cellStyle name="Migliaia [0] 50 2 2 4 4" xfId="46642"/>
    <cellStyle name="Migliaia [0] 50 2 2 4 5" xfId="49658"/>
    <cellStyle name="Migliaia [0] 50 2 2 5" xfId="16031"/>
    <cellStyle name="Migliaia [0] 50 2 2 6" xfId="20407"/>
    <cellStyle name="Migliaia [0] 50 2 2 7" xfId="45150"/>
    <cellStyle name="Migliaia [0] 50 2 2 8" xfId="46056"/>
    <cellStyle name="Migliaia [0] 50 2 3" xfId="8149"/>
    <cellStyle name="Migliaia [0] 50 2 3 2" xfId="29238"/>
    <cellStyle name="Migliaia [0] 50 2 3 2 2" xfId="34589"/>
    <cellStyle name="Migliaia [0] 50 2 3 2 3" xfId="39891"/>
    <cellStyle name="Migliaia [0] 50 2 3 3" xfId="32124"/>
    <cellStyle name="Migliaia [0] 50 2 3 4" xfId="37240"/>
    <cellStyle name="Migliaia [0] 50 2 4" xfId="16030"/>
    <cellStyle name="Migliaia [0] 50 2 5" xfId="20406"/>
    <cellStyle name="Migliaia [0] 50 3" xfId="4001"/>
    <cellStyle name="Migliaia [0] 50 3 2" xfId="8150"/>
    <cellStyle name="Migliaia [0] 50 3 2 2" xfId="14653"/>
    <cellStyle name="Migliaia [0] 50 3 2 2 2" xfId="18118"/>
    <cellStyle name="Migliaia [0] 50 3 2 2 2 2" xfId="34590"/>
    <cellStyle name="Migliaia [0] 50 3 2 2 3" xfId="39892"/>
    <cellStyle name="Migliaia [0] 50 3 2 2 4" xfId="29239"/>
    <cellStyle name="Migliaia [0] 50 3 2 3" xfId="32125"/>
    <cellStyle name="Migliaia [0] 50 3 2 4" xfId="37241"/>
    <cellStyle name="Migliaia [0] 50 3 2 5" xfId="28722"/>
    <cellStyle name="Migliaia [0] 50 3 2 6" xfId="47124"/>
    <cellStyle name="Migliaia [0] 50 3 2 7" xfId="50140"/>
    <cellStyle name="Migliaia [0] 50 3 2 8" xfId="13929"/>
    <cellStyle name="Migliaia [0] 50 3 3" xfId="8513"/>
    <cellStyle name="Migliaia [0] 50 3 4" xfId="6877"/>
    <cellStyle name="Migliaia [0] 50 3 4 2" xfId="17650"/>
    <cellStyle name="Migliaia [0] 50 3 4 3" xfId="44752"/>
    <cellStyle name="Migliaia [0] 50 3 4 4" xfId="46643"/>
    <cellStyle name="Migliaia [0] 50 3 4 5" xfId="49659"/>
    <cellStyle name="Migliaia [0] 50 3 5" xfId="16032"/>
    <cellStyle name="Migliaia [0] 50 3 6" xfId="20408"/>
    <cellStyle name="Migliaia [0] 50 4" xfId="3548"/>
    <cellStyle name="Migliaia [0] 50 4 2" xfId="13358"/>
    <cellStyle name="Migliaia [0] 50 4 2 2" xfId="31399"/>
    <cellStyle name="Migliaia [0] 50 4 2 2 2" xfId="36557"/>
    <cellStyle name="Migliaia [0] 50 4 2 2 3" xfId="41859"/>
    <cellStyle name="Migliaia [0] 50 4 2 3" xfId="33906"/>
    <cellStyle name="Migliaia [0] 50 4 2 4" xfId="39208"/>
    <cellStyle name="Migliaia [0] 50 4 3" xfId="16033"/>
    <cellStyle name="Migliaia [0] 50 4 3 2" xfId="34591"/>
    <cellStyle name="Migliaia [0] 50 4 3 3" xfId="39893"/>
    <cellStyle name="Migliaia [0] 50 4 3 4" xfId="29240"/>
    <cellStyle name="Migliaia [0] 50 4 4" xfId="32126"/>
    <cellStyle name="Migliaia [0] 50 4 5" xfId="37242"/>
    <cellStyle name="Migliaia [0] 50 4 6" xfId="12300"/>
    <cellStyle name="Migliaia [0] 50 5" xfId="13427"/>
    <cellStyle name="Migliaia [0] 50 5 2" xfId="29241"/>
    <cellStyle name="Migliaia [0] 50 5 2 2" xfId="34592"/>
    <cellStyle name="Migliaia [0] 50 5 2 3" xfId="39894"/>
    <cellStyle name="Migliaia [0] 50 5 3" xfId="32127"/>
    <cellStyle name="Migliaia [0] 50 5 4" xfId="37243"/>
    <cellStyle name="Migliaia [0] 50 6" xfId="16029"/>
    <cellStyle name="Migliaia [0] 50 6 2" xfId="34588"/>
    <cellStyle name="Migliaia [0] 50 6 3" xfId="39890"/>
    <cellStyle name="Migliaia [0] 50 6 4" xfId="29237"/>
    <cellStyle name="Migliaia [0] 50 7" xfId="32123"/>
    <cellStyle name="Migliaia [0] 50 8" xfId="37239"/>
    <cellStyle name="Migliaia [0] 50 9" xfId="1769"/>
    <cellStyle name="Migliaia [0] 51" xfId="356"/>
    <cellStyle name="Migliaia [0] 51 2" xfId="2315"/>
    <cellStyle name="Migliaia [0] 51 2 2" xfId="4289"/>
    <cellStyle name="Migliaia [0] 51 2 2 2" xfId="8151"/>
    <cellStyle name="Migliaia [0] 51 2 2 2 2" xfId="18119"/>
    <cellStyle name="Migliaia [0] 51 2 2 2 3" xfId="44678"/>
    <cellStyle name="Migliaia [0] 51 2 2 2 4" xfId="47125"/>
    <cellStyle name="Migliaia [0] 51 2 2 2 5" xfId="50141"/>
    <cellStyle name="Migliaia [0] 51 2 2 3" xfId="8634"/>
    <cellStyle name="Migliaia [0] 51 2 2 4" xfId="6878"/>
    <cellStyle name="Migliaia [0] 51 2 2 4 2" xfId="17651"/>
    <cellStyle name="Migliaia [0] 51 2 2 4 3" xfId="42476"/>
    <cellStyle name="Migliaia [0] 51 2 2 4 4" xfId="46644"/>
    <cellStyle name="Migliaia [0] 51 2 2 4 5" xfId="49660"/>
    <cellStyle name="Migliaia [0] 51 2 2 5" xfId="16036"/>
    <cellStyle name="Migliaia [0] 51 2 2 6" xfId="20410"/>
    <cellStyle name="Migliaia [0] 51 2 2 7" xfId="45151"/>
    <cellStyle name="Migliaia [0] 51 2 2 8" xfId="46057"/>
    <cellStyle name="Migliaia [0] 51 2 3" xfId="8152"/>
    <cellStyle name="Migliaia [0] 51 2 3 2" xfId="29243"/>
    <cellStyle name="Migliaia [0] 51 2 3 2 2" xfId="34594"/>
    <cellStyle name="Migliaia [0] 51 2 3 2 3" xfId="39896"/>
    <cellStyle name="Migliaia [0] 51 2 3 3" xfId="32129"/>
    <cellStyle name="Migliaia [0] 51 2 3 4" xfId="37245"/>
    <cellStyle name="Migliaia [0] 51 2 4" xfId="16035"/>
    <cellStyle name="Migliaia [0] 51 2 5" xfId="20409"/>
    <cellStyle name="Migliaia [0] 51 3" xfId="4002"/>
    <cellStyle name="Migliaia [0] 51 3 2" xfId="8153"/>
    <cellStyle name="Migliaia [0] 51 3 2 2" xfId="14654"/>
    <cellStyle name="Migliaia [0] 51 3 2 2 2" xfId="18120"/>
    <cellStyle name="Migliaia [0] 51 3 2 2 2 2" xfId="34595"/>
    <cellStyle name="Migliaia [0] 51 3 2 2 3" xfId="39897"/>
    <cellStyle name="Migliaia [0] 51 3 2 2 4" xfId="29244"/>
    <cellStyle name="Migliaia [0] 51 3 2 3" xfId="32130"/>
    <cellStyle name="Migliaia [0] 51 3 2 4" xfId="37246"/>
    <cellStyle name="Migliaia [0] 51 3 2 5" xfId="43444"/>
    <cellStyle name="Migliaia [0] 51 3 2 6" xfId="47126"/>
    <cellStyle name="Migliaia [0] 51 3 2 7" xfId="50142"/>
    <cellStyle name="Migliaia [0] 51 3 2 8" xfId="13930"/>
    <cellStyle name="Migliaia [0] 51 3 3" xfId="8670"/>
    <cellStyle name="Migliaia [0] 51 3 4" xfId="6879"/>
    <cellStyle name="Migliaia [0] 51 3 4 2" xfId="17652"/>
    <cellStyle name="Migliaia [0] 51 3 4 3" xfId="43879"/>
    <cellStyle name="Migliaia [0] 51 3 4 4" xfId="46645"/>
    <cellStyle name="Migliaia [0] 51 3 4 5" xfId="49661"/>
    <cellStyle name="Migliaia [0] 51 3 5" xfId="16037"/>
    <cellStyle name="Migliaia [0] 51 3 6" xfId="20411"/>
    <cellStyle name="Migliaia [0] 51 4" xfId="3549"/>
    <cellStyle name="Migliaia [0] 51 4 2" xfId="13359"/>
    <cellStyle name="Migliaia [0] 51 4 2 2" xfId="31400"/>
    <cellStyle name="Migliaia [0] 51 4 2 2 2" xfId="36558"/>
    <cellStyle name="Migliaia [0] 51 4 2 2 3" xfId="41860"/>
    <cellStyle name="Migliaia [0] 51 4 2 3" xfId="33907"/>
    <cellStyle name="Migliaia [0] 51 4 2 4" xfId="39209"/>
    <cellStyle name="Migliaia [0] 51 4 3" xfId="16038"/>
    <cellStyle name="Migliaia [0] 51 4 3 2" xfId="34596"/>
    <cellStyle name="Migliaia [0] 51 4 3 3" xfId="39898"/>
    <cellStyle name="Migliaia [0] 51 4 3 4" xfId="29245"/>
    <cellStyle name="Migliaia [0] 51 4 4" xfId="32131"/>
    <cellStyle name="Migliaia [0] 51 4 5" xfId="37247"/>
    <cellStyle name="Migliaia [0] 51 4 6" xfId="12301"/>
    <cellStyle name="Migliaia [0] 51 5" xfId="13428"/>
    <cellStyle name="Migliaia [0] 51 5 2" xfId="29246"/>
    <cellStyle name="Migliaia [0] 51 5 2 2" xfId="34597"/>
    <cellStyle name="Migliaia [0] 51 5 2 3" xfId="39899"/>
    <cellStyle name="Migliaia [0] 51 5 3" xfId="32132"/>
    <cellStyle name="Migliaia [0] 51 5 4" xfId="37248"/>
    <cellStyle name="Migliaia [0] 51 6" xfId="16034"/>
    <cellStyle name="Migliaia [0] 51 6 2" xfId="34593"/>
    <cellStyle name="Migliaia [0] 51 6 3" xfId="39895"/>
    <cellStyle name="Migliaia [0] 51 6 4" xfId="29242"/>
    <cellStyle name="Migliaia [0] 51 7" xfId="32128"/>
    <cellStyle name="Migliaia [0] 51 8" xfId="37244"/>
    <cellStyle name="Migliaia [0] 51 9" xfId="1770"/>
    <cellStyle name="Migliaia [0] 52" xfId="357"/>
    <cellStyle name="Migliaia [0] 52 2" xfId="2316"/>
    <cellStyle name="Migliaia [0] 52 2 2" xfId="4290"/>
    <cellStyle name="Migliaia [0] 52 2 2 2" xfId="8154"/>
    <cellStyle name="Migliaia [0] 52 2 2 2 2" xfId="18121"/>
    <cellStyle name="Migliaia [0] 52 2 2 2 3" xfId="44291"/>
    <cellStyle name="Migliaia [0] 52 2 2 2 4" xfId="47127"/>
    <cellStyle name="Migliaia [0] 52 2 2 2 5" xfId="50143"/>
    <cellStyle name="Migliaia [0] 52 2 2 3" xfId="8633"/>
    <cellStyle name="Migliaia [0] 52 2 2 4" xfId="6880"/>
    <cellStyle name="Migliaia [0] 52 2 2 4 2" xfId="17653"/>
    <cellStyle name="Migliaia [0] 52 2 2 4 3" xfId="42477"/>
    <cellStyle name="Migliaia [0] 52 2 2 4 4" xfId="46646"/>
    <cellStyle name="Migliaia [0] 52 2 2 4 5" xfId="49662"/>
    <cellStyle name="Migliaia [0] 52 2 2 5" xfId="16041"/>
    <cellStyle name="Migliaia [0] 52 2 2 6" xfId="20413"/>
    <cellStyle name="Migliaia [0] 52 2 2 7" xfId="45152"/>
    <cellStyle name="Migliaia [0] 52 2 2 8" xfId="46058"/>
    <cellStyle name="Migliaia [0] 52 2 3" xfId="8155"/>
    <cellStyle name="Migliaia [0] 52 2 3 2" xfId="29248"/>
    <cellStyle name="Migliaia [0] 52 2 3 2 2" xfId="34599"/>
    <cellStyle name="Migliaia [0] 52 2 3 2 3" xfId="39901"/>
    <cellStyle name="Migliaia [0] 52 2 3 3" xfId="32134"/>
    <cellStyle name="Migliaia [0] 52 2 3 4" xfId="37250"/>
    <cellStyle name="Migliaia [0] 52 2 4" xfId="16040"/>
    <cellStyle name="Migliaia [0] 52 2 5" xfId="20412"/>
    <cellStyle name="Migliaia [0] 52 3" xfId="4003"/>
    <cellStyle name="Migliaia [0] 52 3 2" xfId="8156"/>
    <cellStyle name="Migliaia [0] 52 3 2 2" xfId="14655"/>
    <cellStyle name="Migliaia [0] 52 3 2 2 2" xfId="18122"/>
    <cellStyle name="Migliaia [0] 52 3 2 2 2 2" xfId="34600"/>
    <cellStyle name="Migliaia [0] 52 3 2 2 3" xfId="39902"/>
    <cellStyle name="Migliaia [0] 52 3 2 2 4" xfId="29249"/>
    <cellStyle name="Migliaia [0] 52 3 2 3" xfId="32135"/>
    <cellStyle name="Migliaia [0] 52 3 2 4" xfId="37251"/>
    <cellStyle name="Migliaia [0] 52 3 2 5" xfId="21403"/>
    <cellStyle name="Migliaia [0] 52 3 2 6" xfId="47128"/>
    <cellStyle name="Migliaia [0] 52 3 2 7" xfId="50144"/>
    <cellStyle name="Migliaia [0] 52 3 2 8" xfId="13931"/>
    <cellStyle name="Migliaia [0] 52 3 3" xfId="8514"/>
    <cellStyle name="Migliaia [0] 52 3 4" xfId="6881"/>
    <cellStyle name="Migliaia [0] 52 3 4 2" xfId="17654"/>
    <cellStyle name="Migliaia [0] 52 3 4 3" xfId="44455"/>
    <cellStyle name="Migliaia [0] 52 3 4 4" xfId="46647"/>
    <cellStyle name="Migliaia [0] 52 3 4 5" xfId="49663"/>
    <cellStyle name="Migliaia [0] 52 3 5" xfId="16042"/>
    <cellStyle name="Migliaia [0] 52 3 6" xfId="20414"/>
    <cellStyle name="Migliaia [0] 52 4" xfId="3550"/>
    <cellStyle name="Migliaia [0] 52 4 2" xfId="13360"/>
    <cellStyle name="Migliaia [0] 52 4 2 2" xfId="31401"/>
    <cellStyle name="Migliaia [0] 52 4 2 2 2" xfId="36559"/>
    <cellStyle name="Migliaia [0] 52 4 2 2 3" xfId="41861"/>
    <cellStyle name="Migliaia [0] 52 4 2 3" xfId="33908"/>
    <cellStyle name="Migliaia [0] 52 4 2 4" xfId="39210"/>
    <cellStyle name="Migliaia [0] 52 4 3" xfId="16043"/>
    <cellStyle name="Migliaia [0] 52 4 3 2" xfId="34601"/>
    <cellStyle name="Migliaia [0] 52 4 3 3" xfId="39903"/>
    <cellStyle name="Migliaia [0] 52 4 3 4" xfId="29250"/>
    <cellStyle name="Migliaia [0] 52 4 4" xfId="32136"/>
    <cellStyle name="Migliaia [0] 52 4 5" xfId="37252"/>
    <cellStyle name="Migliaia [0] 52 4 6" xfId="12302"/>
    <cellStyle name="Migliaia [0] 52 5" xfId="13429"/>
    <cellStyle name="Migliaia [0] 52 5 2" xfId="29251"/>
    <cellStyle name="Migliaia [0] 52 5 2 2" xfId="34602"/>
    <cellStyle name="Migliaia [0] 52 5 2 3" xfId="39904"/>
    <cellStyle name="Migliaia [0] 52 5 3" xfId="32137"/>
    <cellStyle name="Migliaia [0] 52 5 4" xfId="37253"/>
    <cellStyle name="Migliaia [0] 52 6" xfId="16039"/>
    <cellStyle name="Migliaia [0] 52 6 2" xfId="34598"/>
    <cellStyle name="Migliaia [0] 52 6 3" xfId="39900"/>
    <cellStyle name="Migliaia [0] 52 6 4" xfId="29247"/>
    <cellStyle name="Migliaia [0] 52 7" xfId="32133"/>
    <cellStyle name="Migliaia [0] 52 8" xfId="37249"/>
    <cellStyle name="Migliaia [0] 52 9" xfId="1771"/>
    <cellStyle name="Migliaia [0] 53" xfId="358"/>
    <cellStyle name="Migliaia [0] 53 2" xfId="2317"/>
    <cellStyle name="Migliaia [0] 53 2 2" xfId="4291"/>
    <cellStyle name="Migliaia [0] 53 2 2 2" xfId="8157"/>
    <cellStyle name="Migliaia [0] 53 2 2 2 2" xfId="18123"/>
    <cellStyle name="Migliaia [0] 53 2 2 2 3" xfId="43805"/>
    <cellStyle name="Migliaia [0] 53 2 2 2 4" xfId="47129"/>
    <cellStyle name="Migliaia [0] 53 2 2 2 5" xfId="50145"/>
    <cellStyle name="Migliaia [0] 53 2 2 3" xfId="8632"/>
    <cellStyle name="Migliaia [0] 53 2 2 4" xfId="6882"/>
    <cellStyle name="Migliaia [0] 53 2 2 4 2" xfId="17655"/>
    <cellStyle name="Migliaia [0] 53 2 2 4 3" xfId="42478"/>
    <cellStyle name="Migliaia [0] 53 2 2 4 4" xfId="46648"/>
    <cellStyle name="Migliaia [0] 53 2 2 4 5" xfId="49664"/>
    <cellStyle name="Migliaia [0] 53 2 2 5" xfId="16046"/>
    <cellStyle name="Migliaia [0] 53 2 2 6" xfId="20416"/>
    <cellStyle name="Migliaia [0] 53 2 2 7" xfId="45153"/>
    <cellStyle name="Migliaia [0] 53 2 2 8" xfId="46059"/>
    <cellStyle name="Migliaia [0] 53 2 3" xfId="8158"/>
    <cellStyle name="Migliaia [0] 53 2 3 2" xfId="29253"/>
    <cellStyle name="Migliaia [0] 53 2 3 2 2" xfId="34604"/>
    <cellStyle name="Migliaia [0] 53 2 3 2 3" xfId="39906"/>
    <cellStyle name="Migliaia [0] 53 2 3 3" xfId="32139"/>
    <cellStyle name="Migliaia [0] 53 2 3 4" xfId="37255"/>
    <cellStyle name="Migliaia [0] 53 2 4" xfId="16045"/>
    <cellStyle name="Migliaia [0] 53 2 5" xfId="20415"/>
    <cellStyle name="Migliaia [0] 53 3" xfId="4004"/>
    <cellStyle name="Migliaia [0] 53 3 2" xfId="8159"/>
    <cellStyle name="Migliaia [0] 53 3 2 2" xfId="14656"/>
    <cellStyle name="Migliaia [0] 53 3 2 2 2" xfId="18124"/>
    <cellStyle name="Migliaia [0] 53 3 2 2 2 2" xfId="34605"/>
    <cellStyle name="Migliaia [0] 53 3 2 2 3" xfId="39907"/>
    <cellStyle name="Migliaia [0] 53 3 2 2 4" xfId="29254"/>
    <cellStyle name="Migliaia [0] 53 3 2 3" xfId="32140"/>
    <cellStyle name="Migliaia [0] 53 3 2 4" xfId="37256"/>
    <cellStyle name="Migliaia [0] 53 3 2 5" xfId="44036"/>
    <cellStyle name="Migliaia [0] 53 3 2 6" xfId="47130"/>
    <cellStyle name="Migliaia [0] 53 3 2 7" xfId="50146"/>
    <cellStyle name="Migliaia [0] 53 3 2 8" xfId="13932"/>
    <cellStyle name="Migliaia [0] 53 3 3" xfId="7417"/>
    <cellStyle name="Migliaia [0] 53 3 4" xfId="6883"/>
    <cellStyle name="Migliaia [0] 53 3 4 2" xfId="17656"/>
    <cellStyle name="Migliaia [0] 53 3 4 3" xfId="43356"/>
    <cellStyle name="Migliaia [0] 53 3 4 4" xfId="46649"/>
    <cellStyle name="Migliaia [0] 53 3 4 5" xfId="49665"/>
    <cellStyle name="Migliaia [0] 53 3 5" xfId="16047"/>
    <cellStyle name="Migliaia [0] 53 3 6" xfId="20417"/>
    <cellStyle name="Migliaia [0] 53 4" xfId="3551"/>
    <cellStyle name="Migliaia [0] 53 4 2" xfId="13361"/>
    <cellStyle name="Migliaia [0] 53 4 2 2" xfId="31402"/>
    <cellStyle name="Migliaia [0] 53 4 2 2 2" xfId="36560"/>
    <cellStyle name="Migliaia [0] 53 4 2 2 3" xfId="41862"/>
    <cellStyle name="Migliaia [0] 53 4 2 3" xfId="33909"/>
    <cellStyle name="Migliaia [0] 53 4 2 4" xfId="39211"/>
    <cellStyle name="Migliaia [0] 53 4 3" xfId="16048"/>
    <cellStyle name="Migliaia [0] 53 4 3 2" xfId="34606"/>
    <cellStyle name="Migliaia [0] 53 4 3 3" xfId="39908"/>
    <cellStyle name="Migliaia [0] 53 4 3 4" xfId="29255"/>
    <cellStyle name="Migliaia [0] 53 4 4" xfId="32141"/>
    <cellStyle name="Migliaia [0] 53 4 5" xfId="37257"/>
    <cellStyle name="Migliaia [0] 53 4 6" xfId="12303"/>
    <cellStyle name="Migliaia [0] 53 5" xfId="13430"/>
    <cellStyle name="Migliaia [0] 53 5 2" xfId="29256"/>
    <cellStyle name="Migliaia [0] 53 5 2 2" xfId="34607"/>
    <cellStyle name="Migliaia [0] 53 5 2 3" xfId="39909"/>
    <cellStyle name="Migliaia [0] 53 5 3" xfId="32142"/>
    <cellStyle name="Migliaia [0] 53 5 4" xfId="37258"/>
    <cellStyle name="Migliaia [0] 53 6" xfId="16044"/>
    <cellStyle name="Migliaia [0] 53 6 2" xfId="34603"/>
    <cellStyle name="Migliaia [0] 53 6 3" xfId="39905"/>
    <cellStyle name="Migliaia [0] 53 6 4" xfId="29252"/>
    <cellStyle name="Migliaia [0] 53 7" xfId="32138"/>
    <cellStyle name="Migliaia [0] 53 8" xfId="37254"/>
    <cellStyle name="Migliaia [0] 53 9" xfId="1772"/>
    <cellStyle name="Migliaia [0] 54" xfId="359"/>
    <cellStyle name="Migliaia [0] 54 2" xfId="2318"/>
    <cellStyle name="Migliaia [0] 54 2 2" xfId="4292"/>
    <cellStyle name="Migliaia [0] 54 2 2 2" xfId="8160"/>
    <cellStyle name="Migliaia [0] 54 2 2 2 2" xfId="18125"/>
    <cellStyle name="Migliaia [0] 54 2 2 2 3" xfId="44861"/>
    <cellStyle name="Migliaia [0] 54 2 2 2 4" xfId="47131"/>
    <cellStyle name="Migliaia [0] 54 2 2 2 5" xfId="50147"/>
    <cellStyle name="Migliaia [0] 54 2 2 3" xfId="8631"/>
    <cellStyle name="Migliaia [0] 54 2 2 4" xfId="6884"/>
    <cellStyle name="Migliaia [0] 54 2 2 4 2" xfId="17657"/>
    <cellStyle name="Migliaia [0] 54 2 2 4 3" xfId="42479"/>
    <cellStyle name="Migliaia [0] 54 2 2 4 4" xfId="46650"/>
    <cellStyle name="Migliaia [0] 54 2 2 4 5" xfId="49666"/>
    <cellStyle name="Migliaia [0] 54 2 2 5" xfId="16051"/>
    <cellStyle name="Migliaia [0] 54 2 2 6" xfId="20419"/>
    <cellStyle name="Migliaia [0] 54 2 2 7" xfId="45154"/>
    <cellStyle name="Migliaia [0] 54 2 2 8" xfId="46060"/>
    <cellStyle name="Migliaia [0] 54 2 3" xfId="8161"/>
    <cellStyle name="Migliaia [0] 54 2 3 2" xfId="29258"/>
    <cellStyle name="Migliaia [0] 54 2 3 2 2" xfId="34609"/>
    <cellStyle name="Migliaia [0] 54 2 3 2 3" xfId="39911"/>
    <cellStyle name="Migliaia [0] 54 2 3 3" xfId="32144"/>
    <cellStyle name="Migliaia [0] 54 2 3 4" xfId="37260"/>
    <cellStyle name="Migliaia [0] 54 2 4" xfId="16050"/>
    <cellStyle name="Migliaia [0] 54 2 5" xfId="20418"/>
    <cellStyle name="Migliaia [0] 54 3" xfId="4005"/>
    <cellStyle name="Migliaia [0] 54 3 2" xfId="8162"/>
    <cellStyle name="Migliaia [0] 54 3 2 2" xfId="14657"/>
    <cellStyle name="Migliaia [0] 54 3 2 2 2" xfId="18126"/>
    <cellStyle name="Migliaia [0] 54 3 2 2 2 2" xfId="34610"/>
    <cellStyle name="Migliaia [0] 54 3 2 2 3" xfId="39912"/>
    <cellStyle name="Migliaia [0] 54 3 2 2 4" xfId="29259"/>
    <cellStyle name="Migliaia [0] 54 3 2 3" xfId="32145"/>
    <cellStyle name="Migliaia [0] 54 3 2 4" xfId="37261"/>
    <cellStyle name="Migliaia [0] 54 3 2 5" xfId="43496"/>
    <cellStyle name="Migliaia [0] 54 3 2 6" xfId="47132"/>
    <cellStyle name="Migliaia [0] 54 3 2 7" xfId="50148"/>
    <cellStyle name="Migliaia [0] 54 3 2 8" xfId="13933"/>
    <cellStyle name="Migliaia [0] 54 3 3" xfId="7971"/>
    <cellStyle name="Migliaia [0] 54 3 4" xfId="6885"/>
    <cellStyle name="Migliaia [0] 54 3 4 2" xfId="17658"/>
    <cellStyle name="Migliaia [0] 54 3 4 3" xfId="43696"/>
    <cellStyle name="Migliaia [0] 54 3 4 4" xfId="46651"/>
    <cellStyle name="Migliaia [0] 54 3 4 5" xfId="49667"/>
    <cellStyle name="Migliaia [0] 54 3 5" xfId="16052"/>
    <cellStyle name="Migliaia [0] 54 3 6" xfId="20420"/>
    <cellStyle name="Migliaia [0] 54 4" xfId="3552"/>
    <cellStyle name="Migliaia [0] 54 4 2" xfId="13362"/>
    <cellStyle name="Migliaia [0] 54 4 2 2" xfId="31403"/>
    <cellStyle name="Migliaia [0] 54 4 2 2 2" xfId="36561"/>
    <cellStyle name="Migliaia [0] 54 4 2 2 3" xfId="41863"/>
    <cellStyle name="Migliaia [0] 54 4 2 3" xfId="33910"/>
    <cellStyle name="Migliaia [0] 54 4 2 4" xfId="39212"/>
    <cellStyle name="Migliaia [0] 54 4 3" xfId="16053"/>
    <cellStyle name="Migliaia [0] 54 4 3 2" xfId="34611"/>
    <cellStyle name="Migliaia [0] 54 4 3 3" xfId="39913"/>
    <cellStyle name="Migliaia [0] 54 4 3 4" xfId="29260"/>
    <cellStyle name="Migliaia [0] 54 4 4" xfId="32146"/>
    <cellStyle name="Migliaia [0] 54 4 5" xfId="37262"/>
    <cellStyle name="Migliaia [0] 54 4 6" xfId="12304"/>
    <cellStyle name="Migliaia [0] 54 5" xfId="13431"/>
    <cellStyle name="Migliaia [0] 54 5 2" xfId="29261"/>
    <cellStyle name="Migliaia [0] 54 5 2 2" xfId="34612"/>
    <cellStyle name="Migliaia [0] 54 5 2 3" xfId="39914"/>
    <cellStyle name="Migliaia [0] 54 5 3" xfId="32147"/>
    <cellStyle name="Migliaia [0] 54 5 4" xfId="37263"/>
    <cellStyle name="Migliaia [0] 54 6" xfId="16049"/>
    <cellStyle name="Migliaia [0] 54 6 2" xfId="34608"/>
    <cellStyle name="Migliaia [0] 54 6 3" xfId="39910"/>
    <cellStyle name="Migliaia [0] 54 6 4" xfId="29257"/>
    <cellStyle name="Migliaia [0] 54 7" xfId="32143"/>
    <cellStyle name="Migliaia [0] 54 8" xfId="37259"/>
    <cellStyle name="Migliaia [0] 54 9" xfId="1773"/>
    <cellStyle name="Migliaia [0] 55" xfId="360"/>
    <cellStyle name="Migliaia [0] 55 2" xfId="2319"/>
    <cellStyle name="Migliaia [0] 55 2 2" xfId="4293"/>
    <cellStyle name="Migliaia [0] 55 2 2 2" xfId="8163"/>
    <cellStyle name="Migliaia [0] 55 2 2 2 2" xfId="18127"/>
    <cellStyle name="Migliaia [0] 55 2 2 2 3" xfId="42943"/>
    <cellStyle name="Migliaia [0] 55 2 2 2 4" xfId="47133"/>
    <cellStyle name="Migliaia [0] 55 2 2 2 5" xfId="50149"/>
    <cellStyle name="Migliaia [0] 55 2 2 3" xfId="7981"/>
    <cellStyle name="Migliaia [0] 55 2 2 4" xfId="6886"/>
    <cellStyle name="Migliaia [0] 55 2 2 4 2" xfId="17659"/>
    <cellStyle name="Migliaia [0] 55 2 2 4 3" xfId="42480"/>
    <cellStyle name="Migliaia [0] 55 2 2 4 4" xfId="46652"/>
    <cellStyle name="Migliaia [0] 55 2 2 4 5" xfId="49668"/>
    <cellStyle name="Migliaia [0] 55 2 2 5" xfId="16056"/>
    <cellStyle name="Migliaia [0] 55 2 2 6" xfId="20422"/>
    <cellStyle name="Migliaia [0] 55 2 2 7" xfId="45155"/>
    <cellStyle name="Migliaia [0] 55 2 2 8" xfId="46061"/>
    <cellStyle name="Migliaia [0] 55 2 3" xfId="8164"/>
    <cellStyle name="Migliaia [0] 55 2 3 2" xfId="29263"/>
    <cellStyle name="Migliaia [0] 55 2 3 2 2" xfId="34614"/>
    <cellStyle name="Migliaia [0] 55 2 3 2 3" xfId="39916"/>
    <cellStyle name="Migliaia [0] 55 2 3 3" xfId="32149"/>
    <cellStyle name="Migliaia [0] 55 2 3 4" xfId="37265"/>
    <cellStyle name="Migliaia [0] 55 2 4" xfId="16055"/>
    <cellStyle name="Migliaia [0] 55 2 5" xfId="20421"/>
    <cellStyle name="Migliaia [0] 55 3" xfId="4006"/>
    <cellStyle name="Migliaia [0] 55 3 2" xfId="8165"/>
    <cellStyle name="Migliaia [0] 55 3 2 2" xfId="14658"/>
    <cellStyle name="Migliaia [0] 55 3 2 2 2" xfId="18128"/>
    <cellStyle name="Migliaia [0] 55 3 2 2 2 2" xfId="34615"/>
    <cellStyle name="Migliaia [0] 55 3 2 2 3" xfId="39917"/>
    <cellStyle name="Migliaia [0] 55 3 2 2 4" xfId="29264"/>
    <cellStyle name="Migliaia [0] 55 3 2 3" xfId="32150"/>
    <cellStyle name="Migliaia [0] 55 3 2 4" xfId="37266"/>
    <cellStyle name="Migliaia [0] 55 3 2 5" xfId="44142"/>
    <cellStyle name="Migliaia [0] 55 3 2 6" xfId="47134"/>
    <cellStyle name="Migliaia [0] 55 3 2 7" xfId="50150"/>
    <cellStyle name="Migliaia [0] 55 3 2 8" xfId="13934"/>
    <cellStyle name="Migliaia [0] 55 3 3" xfId="8669"/>
    <cellStyle name="Migliaia [0] 55 3 4" xfId="6887"/>
    <cellStyle name="Migliaia [0] 55 3 4 2" xfId="17660"/>
    <cellStyle name="Migliaia [0] 55 3 4 3" xfId="43993"/>
    <cellStyle name="Migliaia [0] 55 3 4 4" xfId="46653"/>
    <cellStyle name="Migliaia [0] 55 3 4 5" xfId="49669"/>
    <cellStyle name="Migliaia [0] 55 3 5" xfId="16057"/>
    <cellStyle name="Migliaia [0] 55 3 6" xfId="20423"/>
    <cellStyle name="Migliaia [0] 55 4" xfId="3553"/>
    <cellStyle name="Migliaia [0] 55 4 2" xfId="13363"/>
    <cellStyle name="Migliaia [0] 55 4 2 2" xfId="31404"/>
    <cellStyle name="Migliaia [0] 55 4 2 2 2" xfId="36562"/>
    <cellStyle name="Migliaia [0] 55 4 2 2 3" xfId="41864"/>
    <cellStyle name="Migliaia [0] 55 4 2 3" xfId="33911"/>
    <cellStyle name="Migliaia [0] 55 4 2 4" xfId="39213"/>
    <cellStyle name="Migliaia [0] 55 4 3" xfId="16058"/>
    <cellStyle name="Migliaia [0] 55 4 3 2" xfId="34616"/>
    <cellStyle name="Migliaia [0] 55 4 3 3" xfId="39918"/>
    <cellStyle name="Migliaia [0] 55 4 3 4" xfId="29265"/>
    <cellStyle name="Migliaia [0] 55 4 4" xfId="32151"/>
    <cellStyle name="Migliaia [0] 55 4 5" xfId="37267"/>
    <cellStyle name="Migliaia [0] 55 4 6" xfId="12305"/>
    <cellStyle name="Migliaia [0] 55 5" xfId="13432"/>
    <cellStyle name="Migliaia [0] 55 5 2" xfId="29266"/>
    <cellStyle name="Migliaia [0] 55 5 2 2" xfId="34617"/>
    <cellStyle name="Migliaia [0] 55 5 2 3" xfId="39919"/>
    <cellStyle name="Migliaia [0] 55 5 3" xfId="32152"/>
    <cellStyle name="Migliaia [0] 55 5 4" xfId="37268"/>
    <cellStyle name="Migliaia [0] 55 6" xfId="16054"/>
    <cellStyle name="Migliaia [0] 55 6 2" xfId="34613"/>
    <cellStyle name="Migliaia [0] 55 6 3" xfId="39915"/>
    <cellStyle name="Migliaia [0] 55 6 4" xfId="29262"/>
    <cellStyle name="Migliaia [0] 55 7" xfId="32148"/>
    <cellStyle name="Migliaia [0] 55 8" xfId="37264"/>
    <cellStyle name="Migliaia [0] 55 9" xfId="1774"/>
    <cellStyle name="Migliaia [0] 56" xfId="361"/>
    <cellStyle name="Migliaia [0] 56 2" xfId="2320"/>
    <cellStyle name="Migliaia [0] 56 2 2" xfId="4294"/>
    <cellStyle name="Migliaia [0] 56 2 2 2" xfId="8166"/>
    <cellStyle name="Migliaia [0] 56 2 2 2 2" xfId="18129"/>
    <cellStyle name="Migliaia [0] 56 2 2 2 3" xfId="44581"/>
    <cellStyle name="Migliaia [0] 56 2 2 2 4" xfId="47135"/>
    <cellStyle name="Migliaia [0] 56 2 2 2 5" xfId="50151"/>
    <cellStyle name="Migliaia [0] 56 2 2 3" xfId="7856"/>
    <cellStyle name="Migliaia [0] 56 2 2 4" xfId="6888"/>
    <cellStyle name="Migliaia [0] 56 2 2 4 2" xfId="17661"/>
    <cellStyle name="Migliaia [0] 56 2 2 4 3" xfId="44288"/>
    <cellStyle name="Migliaia [0] 56 2 2 4 4" xfId="46654"/>
    <cellStyle name="Migliaia [0] 56 2 2 4 5" xfId="49670"/>
    <cellStyle name="Migliaia [0] 56 2 2 5" xfId="16061"/>
    <cellStyle name="Migliaia [0] 56 2 2 6" xfId="20425"/>
    <cellStyle name="Migliaia [0] 56 2 2 7" xfId="45156"/>
    <cellStyle name="Migliaia [0] 56 2 2 8" xfId="46062"/>
    <cellStyle name="Migliaia [0] 56 2 3" xfId="8167"/>
    <cellStyle name="Migliaia [0] 56 2 3 2" xfId="29268"/>
    <cellStyle name="Migliaia [0] 56 2 3 2 2" xfId="34619"/>
    <cellStyle name="Migliaia [0] 56 2 3 2 3" xfId="39921"/>
    <cellStyle name="Migliaia [0] 56 2 3 3" xfId="32154"/>
    <cellStyle name="Migliaia [0] 56 2 3 4" xfId="37270"/>
    <cellStyle name="Migliaia [0] 56 2 4" xfId="16060"/>
    <cellStyle name="Migliaia [0] 56 2 5" xfId="20424"/>
    <cellStyle name="Migliaia [0] 56 3" xfId="4007"/>
    <cellStyle name="Migliaia [0] 56 3 2" xfId="8168"/>
    <cellStyle name="Migliaia [0] 56 3 2 2" xfId="14659"/>
    <cellStyle name="Migliaia [0] 56 3 2 2 2" xfId="18130"/>
    <cellStyle name="Migliaia [0] 56 3 2 2 2 2" xfId="34620"/>
    <cellStyle name="Migliaia [0] 56 3 2 2 3" xfId="39922"/>
    <cellStyle name="Migliaia [0] 56 3 2 2 4" xfId="29269"/>
    <cellStyle name="Migliaia [0] 56 3 2 3" xfId="32155"/>
    <cellStyle name="Migliaia [0] 56 3 2 4" xfId="37271"/>
    <cellStyle name="Migliaia [0] 56 3 2 5" xfId="21620"/>
    <cellStyle name="Migliaia [0] 56 3 2 6" xfId="47136"/>
    <cellStyle name="Migliaia [0] 56 3 2 7" xfId="50152"/>
    <cellStyle name="Migliaia [0] 56 3 2 8" xfId="13935"/>
    <cellStyle name="Migliaia [0] 56 3 3" xfId="8511"/>
    <cellStyle name="Migliaia [0] 56 3 4" xfId="6889"/>
    <cellStyle name="Migliaia [0] 56 3 4 2" xfId="17662"/>
    <cellStyle name="Migliaia [0] 56 3 4 3" xfId="42481"/>
    <cellStyle name="Migliaia [0] 56 3 4 4" xfId="46655"/>
    <cellStyle name="Migliaia [0] 56 3 4 5" xfId="49671"/>
    <cellStyle name="Migliaia [0] 56 3 5" xfId="16062"/>
    <cellStyle name="Migliaia [0] 56 3 6" xfId="20426"/>
    <cellStyle name="Migliaia [0] 56 4" xfId="3554"/>
    <cellStyle name="Migliaia [0] 56 4 2" xfId="13364"/>
    <cellStyle name="Migliaia [0] 56 4 2 2" xfId="31405"/>
    <cellStyle name="Migliaia [0] 56 4 2 2 2" xfId="36563"/>
    <cellStyle name="Migliaia [0] 56 4 2 2 3" xfId="41865"/>
    <cellStyle name="Migliaia [0] 56 4 2 3" xfId="33912"/>
    <cellStyle name="Migliaia [0] 56 4 2 4" xfId="39214"/>
    <cellStyle name="Migliaia [0] 56 4 3" xfId="16063"/>
    <cellStyle name="Migliaia [0] 56 4 3 2" xfId="34621"/>
    <cellStyle name="Migliaia [0] 56 4 3 3" xfId="39923"/>
    <cellStyle name="Migliaia [0] 56 4 3 4" xfId="29270"/>
    <cellStyle name="Migliaia [0] 56 4 4" xfId="32156"/>
    <cellStyle name="Migliaia [0] 56 4 5" xfId="37272"/>
    <cellStyle name="Migliaia [0] 56 4 6" xfId="12306"/>
    <cellStyle name="Migliaia [0] 56 5" xfId="13433"/>
    <cellStyle name="Migliaia [0] 56 5 2" xfId="29271"/>
    <cellStyle name="Migliaia [0] 56 5 2 2" xfId="34622"/>
    <cellStyle name="Migliaia [0] 56 5 2 3" xfId="39924"/>
    <cellStyle name="Migliaia [0] 56 5 3" xfId="32157"/>
    <cellStyle name="Migliaia [0] 56 5 4" xfId="37273"/>
    <cellStyle name="Migliaia [0] 56 6" xfId="16059"/>
    <cellStyle name="Migliaia [0] 56 6 2" xfId="34618"/>
    <cellStyle name="Migliaia [0] 56 6 3" xfId="39920"/>
    <cellStyle name="Migliaia [0] 56 6 4" xfId="29267"/>
    <cellStyle name="Migliaia [0] 56 7" xfId="32153"/>
    <cellStyle name="Migliaia [0] 56 8" xfId="37269"/>
    <cellStyle name="Migliaia [0] 56 9" xfId="1775"/>
    <cellStyle name="Migliaia [0] 57" xfId="362"/>
    <cellStyle name="Migliaia [0] 57 2" xfId="2321"/>
    <cellStyle name="Migliaia [0] 57 2 2" xfId="4295"/>
    <cellStyle name="Migliaia [0] 57 2 2 2" xfId="8169"/>
    <cellStyle name="Migliaia [0] 57 2 2 2 2" xfId="18131"/>
    <cellStyle name="Migliaia [0] 57 2 2 2 3" xfId="44089"/>
    <cellStyle name="Migliaia [0] 57 2 2 2 4" xfId="47137"/>
    <cellStyle name="Migliaia [0] 57 2 2 2 5" xfId="50153"/>
    <cellStyle name="Migliaia [0] 57 2 2 3" xfId="8630"/>
    <cellStyle name="Migliaia [0] 57 2 2 4" xfId="6890"/>
    <cellStyle name="Migliaia [0] 57 2 2 4 2" xfId="17663"/>
    <cellStyle name="Migliaia [0] 57 2 2 4 3" xfId="44859"/>
    <cellStyle name="Migliaia [0] 57 2 2 4 4" xfId="46656"/>
    <cellStyle name="Migliaia [0] 57 2 2 4 5" xfId="49672"/>
    <cellStyle name="Migliaia [0] 57 2 2 5" xfId="16066"/>
    <cellStyle name="Migliaia [0] 57 2 2 6" xfId="20428"/>
    <cellStyle name="Migliaia [0] 57 2 2 7" xfId="45157"/>
    <cellStyle name="Migliaia [0] 57 2 2 8" xfId="46063"/>
    <cellStyle name="Migliaia [0] 57 2 3" xfId="8170"/>
    <cellStyle name="Migliaia [0] 57 2 3 2" xfId="29273"/>
    <cellStyle name="Migliaia [0] 57 2 3 2 2" xfId="34624"/>
    <cellStyle name="Migliaia [0] 57 2 3 2 3" xfId="39926"/>
    <cellStyle name="Migliaia [0] 57 2 3 3" xfId="32159"/>
    <cellStyle name="Migliaia [0] 57 2 3 4" xfId="37275"/>
    <cellStyle name="Migliaia [0] 57 2 4" xfId="16065"/>
    <cellStyle name="Migliaia [0] 57 2 5" xfId="20427"/>
    <cellStyle name="Migliaia [0] 57 3" xfId="4008"/>
    <cellStyle name="Migliaia [0] 57 3 2" xfId="8171"/>
    <cellStyle name="Migliaia [0] 57 3 2 2" xfId="14660"/>
    <cellStyle name="Migliaia [0] 57 3 2 2 2" xfId="18132"/>
    <cellStyle name="Migliaia [0] 57 3 2 2 2 2" xfId="34625"/>
    <cellStyle name="Migliaia [0] 57 3 2 2 3" xfId="39927"/>
    <cellStyle name="Migliaia [0] 57 3 2 2 4" xfId="29274"/>
    <cellStyle name="Migliaia [0] 57 3 2 3" xfId="32160"/>
    <cellStyle name="Migliaia [0] 57 3 2 4" xfId="37276"/>
    <cellStyle name="Migliaia [0] 57 3 2 5" xfId="44025"/>
    <cellStyle name="Migliaia [0] 57 3 2 6" xfId="47138"/>
    <cellStyle name="Migliaia [0] 57 3 2 7" xfId="50154"/>
    <cellStyle name="Migliaia [0] 57 3 2 8" xfId="13936"/>
    <cellStyle name="Migliaia [0] 57 3 3" xfId="8512"/>
    <cellStyle name="Migliaia [0] 57 3 4" xfId="6891"/>
    <cellStyle name="Migliaia [0] 57 3 4 2" xfId="17664"/>
    <cellStyle name="Migliaia [0] 57 3 4 3" xfId="42482"/>
    <cellStyle name="Migliaia [0] 57 3 4 4" xfId="46657"/>
    <cellStyle name="Migliaia [0] 57 3 4 5" xfId="49673"/>
    <cellStyle name="Migliaia [0] 57 3 5" xfId="16067"/>
    <cellStyle name="Migliaia [0] 57 3 6" xfId="20429"/>
    <cellStyle name="Migliaia [0] 57 4" xfId="3555"/>
    <cellStyle name="Migliaia [0] 57 4 2" xfId="13365"/>
    <cellStyle name="Migliaia [0] 57 4 2 2" xfId="31406"/>
    <cellStyle name="Migliaia [0] 57 4 2 2 2" xfId="36564"/>
    <cellStyle name="Migliaia [0] 57 4 2 2 3" xfId="41866"/>
    <cellStyle name="Migliaia [0] 57 4 2 3" xfId="33913"/>
    <cellStyle name="Migliaia [0] 57 4 2 4" xfId="39215"/>
    <cellStyle name="Migliaia [0] 57 4 3" xfId="16068"/>
    <cellStyle name="Migliaia [0] 57 4 3 2" xfId="34626"/>
    <cellStyle name="Migliaia [0] 57 4 3 3" xfId="39928"/>
    <cellStyle name="Migliaia [0] 57 4 3 4" xfId="29275"/>
    <cellStyle name="Migliaia [0] 57 4 4" xfId="32161"/>
    <cellStyle name="Migliaia [0] 57 4 5" xfId="37277"/>
    <cellStyle name="Migliaia [0] 57 4 6" xfId="12307"/>
    <cellStyle name="Migliaia [0] 57 5" xfId="13434"/>
    <cellStyle name="Migliaia [0] 57 5 2" xfId="29276"/>
    <cellStyle name="Migliaia [0] 57 5 2 2" xfId="34627"/>
    <cellStyle name="Migliaia [0] 57 5 2 3" xfId="39929"/>
    <cellStyle name="Migliaia [0] 57 5 3" xfId="32162"/>
    <cellStyle name="Migliaia [0] 57 5 4" xfId="37278"/>
    <cellStyle name="Migliaia [0] 57 6" xfId="16064"/>
    <cellStyle name="Migliaia [0] 57 6 2" xfId="34623"/>
    <cellStyle name="Migliaia [0] 57 6 3" xfId="39925"/>
    <cellStyle name="Migliaia [0] 57 6 4" xfId="29272"/>
    <cellStyle name="Migliaia [0] 57 7" xfId="32158"/>
    <cellStyle name="Migliaia [0] 57 8" xfId="37274"/>
    <cellStyle name="Migliaia [0] 57 9" xfId="1776"/>
    <cellStyle name="Migliaia [0] 58" xfId="363"/>
    <cellStyle name="Migliaia [0] 58 2" xfId="2322"/>
    <cellStyle name="Migliaia [0] 58 2 2" xfId="4296"/>
    <cellStyle name="Migliaia [0] 58 2 2 2" xfId="8172"/>
    <cellStyle name="Migliaia [0] 58 2 2 2 2" xfId="18133"/>
    <cellStyle name="Migliaia [0] 58 2 2 2 3" xfId="44720"/>
    <cellStyle name="Migliaia [0] 58 2 2 2 4" xfId="47139"/>
    <cellStyle name="Migliaia [0] 58 2 2 2 5" xfId="50155"/>
    <cellStyle name="Migliaia [0] 58 2 2 3" xfId="8629"/>
    <cellStyle name="Migliaia [0] 58 2 2 4" xfId="6892"/>
    <cellStyle name="Migliaia [0] 58 2 2 4 2" xfId="17665"/>
    <cellStyle name="Migliaia [0] 58 2 2 4 3" xfId="42483"/>
    <cellStyle name="Migliaia [0] 58 2 2 4 4" xfId="46658"/>
    <cellStyle name="Migliaia [0] 58 2 2 4 5" xfId="49674"/>
    <cellStyle name="Migliaia [0] 58 2 2 5" xfId="16071"/>
    <cellStyle name="Migliaia [0] 58 2 2 6" xfId="20431"/>
    <cellStyle name="Migliaia [0] 58 2 2 7" xfId="45158"/>
    <cellStyle name="Migliaia [0] 58 2 2 8" xfId="46064"/>
    <cellStyle name="Migliaia [0] 58 2 3" xfId="8173"/>
    <cellStyle name="Migliaia [0] 58 2 3 2" xfId="29278"/>
    <cellStyle name="Migliaia [0] 58 2 3 2 2" xfId="34629"/>
    <cellStyle name="Migliaia [0] 58 2 3 2 3" xfId="39931"/>
    <cellStyle name="Migliaia [0] 58 2 3 3" xfId="32164"/>
    <cellStyle name="Migliaia [0] 58 2 3 4" xfId="37280"/>
    <cellStyle name="Migliaia [0] 58 2 4" xfId="16070"/>
    <cellStyle name="Migliaia [0] 58 2 5" xfId="20430"/>
    <cellStyle name="Migliaia [0] 58 3" xfId="4009"/>
    <cellStyle name="Migliaia [0] 58 3 2" xfId="8174"/>
    <cellStyle name="Migliaia [0] 58 3 2 2" xfId="14661"/>
    <cellStyle name="Migliaia [0] 58 3 2 2 2" xfId="18134"/>
    <cellStyle name="Migliaia [0] 58 3 2 2 2 2" xfId="34630"/>
    <cellStyle name="Migliaia [0] 58 3 2 2 3" xfId="39932"/>
    <cellStyle name="Migliaia [0] 58 3 2 2 4" xfId="29279"/>
    <cellStyle name="Migliaia [0] 58 3 2 3" xfId="32165"/>
    <cellStyle name="Migliaia [0] 58 3 2 4" xfId="37281"/>
    <cellStyle name="Migliaia [0] 58 3 2 5" xfId="28721"/>
    <cellStyle name="Migliaia [0] 58 3 2 6" xfId="47140"/>
    <cellStyle name="Migliaia [0] 58 3 2 7" xfId="50156"/>
    <cellStyle name="Migliaia [0] 58 3 2 8" xfId="13937"/>
    <cellStyle name="Migliaia [0] 58 3 3" xfId="7418"/>
    <cellStyle name="Migliaia [0] 58 3 4" xfId="6893"/>
    <cellStyle name="Migliaia [0] 58 3 4 2" xfId="17666"/>
    <cellStyle name="Migliaia [0] 58 3 4 3" xfId="42484"/>
    <cellStyle name="Migliaia [0] 58 3 4 4" xfId="46659"/>
    <cellStyle name="Migliaia [0] 58 3 4 5" xfId="49675"/>
    <cellStyle name="Migliaia [0] 58 3 5" xfId="16072"/>
    <cellStyle name="Migliaia [0] 58 3 6" xfId="20432"/>
    <cellStyle name="Migliaia [0] 58 4" xfId="3556"/>
    <cellStyle name="Migliaia [0] 58 4 2" xfId="13366"/>
    <cellStyle name="Migliaia [0] 58 4 2 2" xfId="31407"/>
    <cellStyle name="Migliaia [0] 58 4 2 2 2" xfId="36565"/>
    <cellStyle name="Migliaia [0] 58 4 2 2 3" xfId="41867"/>
    <cellStyle name="Migliaia [0] 58 4 2 3" xfId="33914"/>
    <cellStyle name="Migliaia [0] 58 4 2 4" xfId="39216"/>
    <cellStyle name="Migliaia [0] 58 4 3" xfId="16073"/>
    <cellStyle name="Migliaia [0] 58 4 3 2" xfId="34631"/>
    <cellStyle name="Migliaia [0] 58 4 3 3" xfId="39933"/>
    <cellStyle name="Migliaia [0] 58 4 3 4" xfId="29280"/>
    <cellStyle name="Migliaia [0] 58 4 4" xfId="32166"/>
    <cellStyle name="Migliaia [0] 58 4 5" xfId="37282"/>
    <cellStyle name="Migliaia [0] 58 4 6" xfId="12308"/>
    <cellStyle name="Migliaia [0] 58 5" xfId="13435"/>
    <cellStyle name="Migliaia [0] 58 5 2" xfId="29281"/>
    <cellStyle name="Migliaia [0] 58 5 2 2" xfId="34632"/>
    <cellStyle name="Migliaia [0] 58 5 2 3" xfId="39934"/>
    <cellStyle name="Migliaia [0] 58 5 3" xfId="32167"/>
    <cellStyle name="Migliaia [0] 58 5 4" xfId="37283"/>
    <cellStyle name="Migliaia [0] 58 6" xfId="16069"/>
    <cellStyle name="Migliaia [0] 58 6 2" xfId="34628"/>
    <cellStyle name="Migliaia [0] 58 6 3" xfId="39930"/>
    <cellStyle name="Migliaia [0] 58 6 4" xfId="29277"/>
    <cellStyle name="Migliaia [0] 58 7" xfId="32163"/>
    <cellStyle name="Migliaia [0] 58 8" xfId="37279"/>
    <cellStyle name="Migliaia [0] 58 9" xfId="1777"/>
    <cellStyle name="Migliaia [0] 59" xfId="364"/>
    <cellStyle name="Migliaia [0] 59 2" xfId="2323"/>
    <cellStyle name="Migliaia [0] 59 2 2" xfId="4297"/>
    <cellStyle name="Migliaia [0] 59 2 2 2" xfId="8175"/>
    <cellStyle name="Migliaia [0] 59 2 2 2 2" xfId="18135"/>
    <cellStyle name="Migliaia [0] 59 2 2 2 3" xfId="44386"/>
    <cellStyle name="Migliaia [0] 59 2 2 2 4" xfId="47141"/>
    <cellStyle name="Migliaia [0] 59 2 2 2 5" xfId="50157"/>
    <cellStyle name="Migliaia [0] 59 2 2 3" xfId="8628"/>
    <cellStyle name="Migliaia [0] 59 2 2 4" xfId="6894"/>
    <cellStyle name="Migliaia [0] 59 2 2 4 2" xfId="17667"/>
    <cellStyle name="Migliaia [0] 59 2 2 4 3" xfId="44457"/>
    <cellStyle name="Migliaia [0] 59 2 2 4 4" xfId="46660"/>
    <cellStyle name="Migliaia [0] 59 2 2 4 5" xfId="49676"/>
    <cellStyle name="Migliaia [0] 59 2 2 5" xfId="16076"/>
    <cellStyle name="Migliaia [0] 59 2 2 6" xfId="20434"/>
    <cellStyle name="Migliaia [0] 59 2 2 7" xfId="45159"/>
    <cellStyle name="Migliaia [0] 59 2 2 8" xfId="46065"/>
    <cellStyle name="Migliaia [0] 59 2 3" xfId="8176"/>
    <cellStyle name="Migliaia [0] 59 2 3 2" xfId="29283"/>
    <cellStyle name="Migliaia [0] 59 2 3 2 2" xfId="34634"/>
    <cellStyle name="Migliaia [0] 59 2 3 2 3" xfId="39936"/>
    <cellStyle name="Migliaia [0] 59 2 3 3" xfId="32169"/>
    <cellStyle name="Migliaia [0] 59 2 3 4" xfId="37285"/>
    <cellStyle name="Migliaia [0] 59 2 4" xfId="16075"/>
    <cellStyle name="Migliaia [0] 59 2 5" xfId="20433"/>
    <cellStyle name="Migliaia [0] 59 3" xfId="4010"/>
    <cellStyle name="Migliaia [0] 59 3 2" xfId="8177"/>
    <cellStyle name="Migliaia [0] 59 3 2 2" xfId="14662"/>
    <cellStyle name="Migliaia [0] 59 3 2 2 2" xfId="18136"/>
    <cellStyle name="Migliaia [0] 59 3 2 2 2 2" xfId="34635"/>
    <cellStyle name="Migliaia [0] 59 3 2 2 3" xfId="39937"/>
    <cellStyle name="Migliaia [0] 59 3 2 2 4" xfId="29284"/>
    <cellStyle name="Migliaia [0] 59 3 2 3" xfId="32170"/>
    <cellStyle name="Migliaia [0] 59 3 2 4" xfId="37286"/>
    <cellStyle name="Migliaia [0] 59 3 2 5" xfId="44616"/>
    <cellStyle name="Migliaia [0] 59 3 2 6" xfId="47142"/>
    <cellStyle name="Migliaia [0] 59 3 2 7" xfId="50158"/>
    <cellStyle name="Migliaia [0] 59 3 2 8" xfId="13938"/>
    <cellStyle name="Migliaia [0] 59 3 3" xfId="8668"/>
    <cellStyle name="Migliaia [0] 59 3 4" xfId="6895"/>
    <cellStyle name="Migliaia [0] 59 3 4 2" xfId="17668"/>
    <cellStyle name="Migliaia [0] 59 3 4 3" xfId="32263"/>
    <cellStyle name="Migliaia [0] 59 3 4 4" xfId="46661"/>
    <cellStyle name="Migliaia [0] 59 3 4 5" xfId="49677"/>
    <cellStyle name="Migliaia [0] 59 3 5" xfId="16077"/>
    <cellStyle name="Migliaia [0] 59 3 6" xfId="20435"/>
    <cellStyle name="Migliaia [0] 59 4" xfId="3557"/>
    <cellStyle name="Migliaia [0] 59 4 2" xfId="13367"/>
    <cellStyle name="Migliaia [0] 59 4 2 2" xfId="31408"/>
    <cellStyle name="Migliaia [0] 59 4 2 2 2" xfId="36566"/>
    <cellStyle name="Migliaia [0] 59 4 2 2 3" xfId="41868"/>
    <cellStyle name="Migliaia [0] 59 4 2 3" xfId="33915"/>
    <cellStyle name="Migliaia [0] 59 4 2 4" xfId="39217"/>
    <cellStyle name="Migliaia [0] 59 4 3" xfId="16078"/>
    <cellStyle name="Migliaia [0] 59 4 3 2" xfId="34636"/>
    <cellStyle name="Migliaia [0] 59 4 3 3" xfId="39938"/>
    <cellStyle name="Migliaia [0] 59 4 3 4" xfId="29285"/>
    <cellStyle name="Migliaia [0] 59 4 4" xfId="32171"/>
    <cellStyle name="Migliaia [0] 59 4 5" xfId="37287"/>
    <cellStyle name="Migliaia [0] 59 4 6" xfId="12309"/>
    <cellStyle name="Migliaia [0] 59 5" xfId="13436"/>
    <cellStyle name="Migliaia [0] 59 5 2" xfId="29286"/>
    <cellStyle name="Migliaia [0] 59 5 2 2" xfId="34637"/>
    <cellStyle name="Migliaia [0] 59 5 2 3" xfId="39939"/>
    <cellStyle name="Migliaia [0] 59 5 3" xfId="32172"/>
    <cellStyle name="Migliaia [0] 59 5 4" xfId="37288"/>
    <cellStyle name="Migliaia [0] 59 6" xfId="16074"/>
    <cellStyle name="Migliaia [0] 59 6 2" xfId="34633"/>
    <cellStyle name="Migliaia [0] 59 6 3" xfId="39935"/>
    <cellStyle name="Migliaia [0] 59 6 4" xfId="29282"/>
    <cellStyle name="Migliaia [0] 59 7" xfId="32168"/>
    <cellStyle name="Migliaia [0] 59 8" xfId="37284"/>
    <cellStyle name="Migliaia [0] 59 9" xfId="1778"/>
    <cellStyle name="Migliaia [0] 6" xfId="365"/>
    <cellStyle name="Migliaia [0] 6 2" xfId="2324"/>
    <cellStyle name="Migliaia [0] 6 2 2" xfId="4298"/>
    <cellStyle name="Migliaia [0] 6 2 2 2" xfId="8178"/>
    <cellStyle name="Migliaia [0] 6 2 2 2 2" xfId="18137"/>
    <cellStyle name="Migliaia [0] 6 2 2 2 3" xfId="43995"/>
    <cellStyle name="Migliaia [0] 6 2 2 2 4" xfId="47143"/>
    <cellStyle name="Migliaia [0] 6 2 2 2 5" xfId="50159"/>
    <cellStyle name="Migliaia [0] 6 2 2 3" xfId="8627"/>
    <cellStyle name="Migliaia [0] 6 2 2 4" xfId="6896"/>
    <cellStyle name="Migliaia [0] 6 2 2 4 2" xfId="17669"/>
    <cellStyle name="Migliaia [0] 6 2 2 4 3" xfId="42485"/>
    <cellStyle name="Migliaia [0] 6 2 2 4 4" xfId="46662"/>
    <cellStyle name="Migliaia [0] 6 2 2 4 5" xfId="49678"/>
    <cellStyle name="Migliaia [0] 6 2 2 5" xfId="16081"/>
    <cellStyle name="Migliaia [0] 6 2 2 6" xfId="20439"/>
    <cellStyle name="Migliaia [0] 6 2 2 7" xfId="45160"/>
    <cellStyle name="Migliaia [0] 6 2 2 8" xfId="46066"/>
    <cellStyle name="Migliaia [0] 6 2 3" xfId="8179"/>
    <cellStyle name="Migliaia [0] 6 2 3 2" xfId="29288"/>
    <cellStyle name="Migliaia [0] 6 2 3 2 2" xfId="34639"/>
    <cellStyle name="Migliaia [0] 6 2 3 2 3" xfId="39941"/>
    <cellStyle name="Migliaia [0] 6 2 3 3" xfId="32174"/>
    <cellStyle name="Migliaia [0] 6 2 3 4" xfId="37290"/>
    <cellStyle name="Migliaia [0] 6 2 4" xfId="16080"/>
    <cellStyle name="Migliaia [0] 6 2 5" xfId="20438"/>
    <cellStyle name="Migliaia [0] 6 3" xfId="4011"/>
    <cellStyle name="Migliaia [0] 6 3 2" xfId="8180"/>
    <cellStyle name="Migliaia [0] 6 3 2 2" xfId="14663"/>
    <cellStyle name="Migliaia [0] 6 3 2 2 2" xfId="18138"/>
    <cellStyle name="Migliaia [0] 6 3 2 2 2 2" xfId="34640"/>
    <cellStyle name="Migliaia [0] 6 3 2 2 3" xfId="39942"/>
    <cellStyle name="Migliaia [0] 6 3 2 2 4" xfId="29289"/>
    <cellStyle name="Migliaia [0] 6 3 2 3" xfId="32175"/>
    <cellStyle name="Migliaia [0] 6 3 2 4" xfId="37291"/>
    <cellStyle name="Migliaia [0] 6 3 2 5" xfId="42581"/>
    <cellStyle name="Migliaia [0] 6 3 2 6" xfId="47144"/>
    <cellStyle name="Migliaia [0] 6 3 2 7" xfId="50160"/>
    <cellStyle name="Migliaia [0] 6 3 2 8" xfId="13939"/>
    <cellStyle name="Migliaia [0] 6 3 3" xfId="8667"/>
    <cellStyle name="Migliaia [0] 6 3 4" xfId="6897"/>
    <cellStyle name="Migliaia [0] 6 3 4 2" xfId="17670"/>
    <cellStyle name="Migliaia [0] 6 3 4 3" xfId="43357"/>
    <cellStyle name="Migliaia [0] 6 3 4 4" xfId="46663"/>
    <cellStyle name="Migliaia [0] 6 3 4 5" xfId="49679"/>
    <cellStyle name="Migliaia [0] 6 3 5" xfId="16082"/>
    <cellStyle name="Migliaia [0] 6 3 6" xfId="20441"/>
    <cellStyle name="Migliaia [0] 6 4" xfId="3558"/>
    <cellStyle name="Migliaia [0] 6 4 2" xfId="13368"/>
    <cellStyle name="Migliaia [0] 6 4 2 2" xfId="31409"/>
    <cellStyle name="Migliaia [0] 6 4 2 2 2" xfId="36567"/>
    <cellStyle name="Migliaia [0] 6 4 2 2 3" xfId="41869"/>
    <cellStyle name="Migliaia [0] 6 4 2 3" xfId="33916"/>
    <cellStyle name="Migliaia [0] 6 4 2 4" xfId="39218"/>
    <cellStyle name="Migliaia [0] 6 4 3" xfId="16083"/>
    <cellStyle name="Migliaia [0] 6 4 3 2" xfId="34641"/>
    <cellStyle name="Migliaia [0] 6 4 3 3" xfId="39943"/>
    <cellStyle name="Migliaia [0] 6 4 3 4" xfId="29290"/>
    <cellStyle name="Migliaia [0] 6 4 4" xfId="32176"/>
    <cellStyle name="Migliaia [0] 6 4 5" xfId="37292"/>
    <cellStyle name="Migliaia [0] 6 4 6" xfId="12310"/>
    <cellStyle name="Migliaia [0] 6 5" xfId="13437"/>
    <cellStyle name="Migliaia [0] 6 5 2" xfId="29291"/>
    <cellStyle name="Migliaia [0] 6 5 2 2" xfId="34642"/>
    <cellStyle name="Migliaia [0] 6 5 2 3" xfId="39944"/>
    <cellStyle name="Migliaia [0] 6 5 3" xfId="32177"/>
    <cellStyle name="Migliaia [0] 6 5 4" xfId="37293"/>
    <cellStyle name="Migliaia [0] 6 6" xfId="16079"/>
    <cellStyle name="Migliaia [0] 6 6 2" xfId="34638"/>
    <cellStyle name="Migliaia [0] 6 6 3" xfId="39940"/>
    <cellStyle name="Migliaia [0] 6 6 4" xfId="29287"/>
    <cellStyle name="Migliaia [0] 6 7" xfId="32173"/>
    <cellStyle name="Migliaia [0] 6 8" xfId="37289"/>
    <cellStyle name="Migliaia [0] 6 9" xfId="1779"/>
    <cellStyle name="Migliaia [0] 7" xfId="366"/>
    <cellStyle name="Migliaia [0] 7 2" xfId="2325"/>
    <cellStyle name="Migliaia [0] 7 2 2" xfId="4299"/>
    <cellStyle name="Migliaia [0] 7 2 2 2" xfId="8181"/>
    <cellStyle name="Migliaia [0] 7 2 2 2 2" xfId="18139"/>
    <cellStyle name="Migliaia [0] 7 2 2 2 3" xfId="42582"/>
    <cellStyle name="Migliaia [0] 7 2 2 2 4" xfId="47145"/>
    <cellStyle name="Migliaia [0] 7 2 2 2 5" xfId="50161"/>
    <cellStyle name="Migliaia [0] 7 2 2 3" xfId="7982"/>
    <cellStyle name="Migliaia [0] 7 2 2 4" xfId="6898"/>
    <cellStyle name="Migliaia [0] 7 2 2 4 2" xfId="17671"/>
    <cellStyle name="Migliaia [0] 7 2 2 4 3" xfId="42486"/>
    <cellStyle name="Migliaia [0] 7 2 2 4 4" xfId="46664"/>
    <cellStyle name="Migliaia [0] 7 2 2 4 5" xfId="49680"/>
    <cellStyle name="Migliaia [0] 7 2 2 5" xfId="16086"/>
    <cellStyle name="Migliaia [0] 7 2 2 6" xfId="20447"/>
    <cellStyle name="Migliaia [0] 7 2 2 7" xfId="45161"/>
    <cellStyle name="Migliaia [0] 7 2 2 8" xfId="46067"/>
    <cellStyle name="Migliaia [0] 7 2 3" xfId="8182"/>
    <cellStyle name="Migliaia [0] 7 2 3 2" xfId="29293"/>
    <cellStyle name="Migliaia [0] 7 2 3 2 2" xfId="34644"/>
    <cellStyle name="Migliaia [0] 7 2 3 2 3" xfId="39946"/>
    <cellStyle name="Migliaia [0] 7 2 3 3" xfId="32179"/>
    <cellStyle name="Migliaia [0] 7 2 3 4" xfId="37295"/>
    <cellStyle name="Migliaia [0] 7 2 4" xfId="16085"/>
    <cellStyle name="Migliaia [0] 7 2 5" xfId="20446"/>
    <cellStyle name="Migliaia [0] 7 3" xfId="4012"/>
    <cellStyle name="Migliaia [0] 7 3 2" xfId="8183"/>
    <cellStyle name="Migliaia [0] 7 3 2 2" xfId="14664"/>
    <cellStyle name="Migliaia [0] 7 3 2 2 2" xfId="18140"/>
    <cellStyle name="Migliaia [0] 7 3 2 2 2 2" xfId="34645"/>
    <cellStyle name="Migliaia [0] 7 3 2 2 3" xfId="39947"/>
    <cellStyle name="Migliaia [0] 7 3 2 2 4" xfId="29294"/>
    <cellStyle name="Migliaia [0] 7 3 2 3" xfId="32180"/>
    <cellStyle name="Migliaia [0] 7 3 2 4" xfId="37296"/>
    <cellStyle name="Migliaia [0] 7 3 2 5" xfId="32606"/>
    <cellStyle name="Migliaia [0] 7 3 2 6" xfId="47146"/>
    <cellStyle name="Migliaia [0] 7 3 2 7" xfId="50162"/>
    <cellStyle name="Migliaia [0] 7 3 2 8" xfId="13940"/>
    <cellStyle name="Migliaia [0] 7 3 3" xfId="7972"/>
    <cellStyle name="Migliaia [0] 7 3 4" xfId="6899"/>
    <cellStyle name="Migliaia [0] 7 3 4 2" xfId="17672"/>
    <cellStyle name="Migliaia [0] 7 3 4 3" xfId="43697"/>
    <cellStyle name="Migliaia [0] 7 3 4 4" xfId="46665"/>
    <cellStyle name="Migliaia [0] 7 3 4 5" xfId="49681"/>
    <cellStyle name="Migliaia [0] 7 3 5" xfId="16087"/>
    <cellStyle name="Migliaia [0] 7 3 6" xfId="20449"/>
    <cellStyle name="Migliaia [0] 7 4" xfId="3559"/>
    <cellStyle name="Migliaia [0] 7 4 2" xfId="13369"/>
    <cellStyle name="Migliaia [0] 7 4 2 2" xfId="31410"/>
    <cellStyle name="Migliaia [0] 7 4 2 2 2" xfId="36568"/>
    <cellStyle name="Migliaia [0] 7 4 2 2 3" xfId="41870"/>
    <cellStyle name="Migliaia [0] 7 4 2 3" xfId="33917"/>
    <cellStyle name="Migliaia [0] 7 4 2 4" xfId="39219"/>
    <cellStyle name="Migliaia [0] 7 4 3" xfId="16088"/>
    <cellStyle name="Migliaia [0] 7 4 3 2" xfId="34646"/>
    <cellStyle name="Migliaia [0] 7 4 3 3" xfId="39948"/>
    <cellStyle name="Migliaia [0] 7 4 3 4" xfId="29295"/>
    <cellStyle name="Migliaia [0] 7 4 4" xfId="32181"/>
    <cellStyle name="Migliaia [0] 7 4 5" xfId="37297"/>
    <cellStyle name="Migliaia [0] 7 4 6" xfId="12311"/>
    <cellStyle name="Migliaia [0] 7 5" xfId="13438"/>
    <cellStyle name="Migliaia [0] 7 5 2" xfId="29296"/>
    <cellStyle name="Migliaia [0] 7 5 2 2" xfId="34647"/>
    <cellStyle name="Migliaia [0] 7 5 2 3" xfId="39949"/>
    <cellStyle name="Migliaia [0] 7 5 3" xfId="32182"/>
    <cellStyle name="Migliaia [0] 7 5 4" xfId="37298"/>
    <cellStyle name="Migliaia [0] 7 6" xfId="16084"/>
    <cellStyle name="Migliaia [0] 7 6 2" xfId="34643"/>
    <cellStyle name="Migliaia [0] 7 6 3" xfId="39945"/>
    <cellStyle name="Migliaia [0] 7 6 4" xfId="29292"/>
    <cellStyle name="Migliaia [0] 7 7" xfId="32178"/>
    <cellStyle name="Migliaia [0] 7 8" xfId="37294"/>
    <cellStyle name="Migliaia [0] 7 9" xfId="1780"/>
    <cellStyle name="Migliaia [0] 8" xfId="367"/>
    <cellStyle name="Migliaia [0] 8 2" xfId="2326"/>
    <cellStyle name="Migliaia [0] 8 2 2" xfId="4300"/>
    <cellStyle name="Migliaia [0] 8 2 2 2" xfId="8184"/>
    <cellStyle name="Migliaia [0] 8 2 2 2 2" xfId="18141"/>
    <cellStyle name="Migliaia [0] 8 2 2 2 3" xfId="43028"/>
    <cellStyle name="Migliaia [0] 8 2 2 2 4" xfId="47147"/>
    <cellStyle name="Migliaia [0] 8 2 2 2 5" xfId="50163"/>
    <cellStyle name="Migliaia [0] 8 2 2 3" xfId="7857"/>
    <cellStyle name="Migliaia [0] 8 2 2 4" xfId="6900"/>
    <cellStyle name="Migliaia [0] 8 2 2 4 2" xfId="17673"/>
    <cellStyle name="Migliaia [0] 8 2 2 4 3" xfId="42487"/>
    <cellStyle name="Migliaia [0] 8 2 2 4 4" xfId="46666"/>
    <cellStyle name="Migliaia [0] 8 2 2 4 5" xfId="49682"/>
    <cellStyle name="Migliaia [0] 8 2 2 5" xfId="16091"/>
    <cellStyle name="Migliaia [0] 8 2 2 6" xfId="20455"/>
    <cellStyle name="Migliaia [0] 8 2 2 7" xfId="45162"/>
    <cellStyle name="Migliaia [0] 8 2 2 8" xfId="46068"/>
    <cellStyle name="Migliaia [0] 8 2 3" xfId="8185"/>
    <cellStyle name="Migliaia [0] 8 2 3 2" xfId="29298"/>
    <cellStyle name="Migliaia [0] 8 2 3 2 2" xfId="34649"/>
    <cellStyle name="Migliaia [0] 8 2 3 2 3" xfId="39951"/>
    <cellStyle name="Migliaia [0] 8 2 3 3" xfId="32184"/>
    <cellStyle name="Migliaia [0] 8 2 3 4" xfId="37300"/>
    <cellStyle name="Migliaia [0] 8 2 4" xfId="16090"/>
    <cellStyle name="Migliaia [0] 8 2 5" xfId="20454"/>
    <cellStyle name="Migliaia [0] 8 3" xfId="4013"/>
    <cellStyle name="Migliaia [0] 8 3 2" xfId="8186"/>
    <cellStyle name="Migliaia [0] 8 3 2 2" xfId="14665"/>
    <cellStyle name="Migliaia [0] 8 3 2 2 2" xfId="18142"/>
    <cellStyle name="Migliaia [0] 8 3 2 2 2 2" xfId="34650"/>
    <cellStyle name="Migliaia [0] 8 3 2 2 3" xfId="39952"/>
    <cellStyle name="Migliaia [0] 8 3 2 2 4" xfId="29299"/>
    <cellStyle name="Migliaia [0] 8 3 2 3" xfId="32185"/>
    <cellStyle name="Migliaia [0] 8 3 2 4" xfId="37301"/>
    <cellStyle name="Migliaia [0] 8 3 2 5" xfId="44574"/>
    <cellStyle name="Migliaia [0] 8 3 2 6" xfId="47148"/>
    <cellStyle name="Migliaia [0] 8 3 2 7" xfId="50164"/>
    <cellStyle name="Migliaia [0] 8 3 2 8" xfId="13941"/>
    <cellStyle name="Migliaia [0] 8 3 3" xfId="7419"/>
    <cellStyle name="Migliaia [0] 8 3 4" xfId="6901"/>
    <cellStyle name="Migliaia [0] 8 3 4 2" xfId="17674"/>
    <cellStyle name="Migliaia [0] 8 3 4 3" xfId="44289"/>
    <cellStyle name="Migliaia [0] 8 3 4 4" xfId="46667"/>
    <cellStyle name="Migliaia [0] 8 3 4 5" xfId="49683"/>
    <cellStyle name="Migliaia [0] 8 3 5" xfId="16092"/>
    <cellStyle name="Migliaia [0] 8 3 6" xfId="20457"/>
    <cellStyle name="Migliaia [0] 8 4" xfId="3560"/>
    <cellStyle name="Migliaia [0] 8 4 2" xfId="13370"/>
    <cellStyle name="Migliaia [0] 8 4 2 2" xfId="31411"/>
    <cellStyle name="Migliaia [0] 8 4 2 2 2" xfId="36569"/>
    <cellStyle name="Migliaia [0] 8 4 2 2 3" xfId="41871"/>
    <cellStyle name="Migliaia [0] 8 4 2 3" xfId="33918"/>
    <cellStyle name="Migliaia [0] 8 4 2 4" xfId="39220"/>
    <cellStyle name="Migliaia [0] 8 4 3" xfId="16093"/>
    <cellStyle name="Migliaia [0] 8 4 3 2" xfId="34651"/>
    <cellStyle name="Migliaia [0] 8 4 3 3" xfId="39953"/>
    <cellStyle name="Migliaia [0] 8 4 3 4" xfId="29300"/>
    <cellStyle name="Migliaia [0] 8 4 4" xfId="32186"/>
    <cellStyle name="Migliaia [0] 8 4 5" xfId="37302"/>
    <cellStyle name="Migliaia [0] 8 4 6" xfId="12312"/>
    <cellStyle name="Migliaia [0] 8 5" xfId="13439"/>
    <cellStyle name="Migliaia [0] 8 5 2" xfId="29301"/>
    <cellStyle name="Migliaia [0] 8 5 2 2" xfId="34652"/>
    <cellStyle name="Migliaia [0] 8 5 2 3" xfId="39954"/>
    <cellStyle name="Migliaia [0] 8 5 3" xfId="32187"/>
    <cellStyle name="Migliaia [0] 8 5 4" xfId="37303"/>
    <cellStyle name="Migliaia [0] 8 6" xfId="16089"/>
    <cellStyle name="Migliaia [0] 8 6 2" xfId="34648"/>
    <cellStyle name="Migliaia [0] 8 6 3" xfId="39950"/>
    <cellStyle name="Migliaia [0] 8 6 4" xfId="29297"/>
    <cellStyle name="Migliaia [0] 8 7" xfId="32183"/>
    <cellStyle name="Migliaia [0] 8 8" xfId="37299"/>
    <cellStyle name="Migliaia [0] 8 9" xfId="1781"/>
    <cellStyle name="Migliaia [0] 9" xfId="368"/>
    <cellStyle name="Migliaia [0] 9 2" xfId="2327"/>
    <cellStyle name="Migliaia [0] 9 2 2" xfId="4301"/>
    <cellStyle name="Migliaia [0] 9 2 2 2" xfId="8187"/>
    <cellStyle name="Migliaia [0] 9 2 2 2 2" xfId="18143"/>
    <cellStyle name="Migliaia [0] 9 2 2 2 3" xfId="42583"/>
    <cellStyle name="Migliaia [0] 9 2 2 2 4" xfId="47149"/>
    <cellStyle name="Migliaia [0] 9 2 2 2 5" xfId="50165"/>
    <cellStyle name="Migliaia [0] 9 2 2 3" xfId="8626"/>
    <cellStyle name="Migliaia [0] 9 2 2 4" xfId="6902"/>
    <cellStyle name="Migliaia [0] 9 2 2 4 2" xfId="17675"/>
    <cellStyle name="Migliaia [0] 9 2 2 4 3" xfId="21638"/>
    <cellStyle name="Migliaia [0] 9 2 2 4 4" xfId="46668"/>
    <cellStyle name="Migliaia [0] 9 2 2 4 5" xfId="49684"/>
    <cellStyle name="Migliaia [0] 9 2 2 5" xfId="16096"/>
    <cellStyle name="Migliaia [0] 9 2 2 6" xfId="20463"/>
    <cellStyle name="Migliaia [0] 9 2 2 7" xfId="45163"/>
    <cellStyle name="Migliaia [0] 9 2 2 8" xfId="46069"/>
    <cellStyle name="Migliaia [0] 9 2 3" xfId="8188"/>
    <cellStyle name="Migliaia [0] 9 2 3 2" xfId="29303"/>
    <cellStyle name="Migliaia [0] 9 2 3 2 2" xfId="34654"/>
    <cellStyle name="Migliaia [0] 9 2 3 2 3" xfId="39956"/>
    <cellStyle name="Migliaia [0] 9 2 3 3" xfId="32189"/>
    <cellStyle name="Migliaia [0] 9 2 3 4" xfId="37305"/>
    <cellStyle name="Migliaia [0] 9 2 4" xfId="16095"/>
    <cellStyle name="Migliaia [0] 9 2 5" xfId="20462"/>
    <cellStyle name="Migliaia [0] 9 3" xfId="4014"/>
    <cellStyle name="Migliaia [0] 9 3 2" xfId="8189"/>
    <cellStyle name="Migliaia [0] 9 3 2 2" xfId="14666"/>
    <cellStyle name="Migliaia [0] 9 3 2 2 2" xfId="18144"/>
    <cellStyle name="Migliaia [0] 9 3 2 2 2 2" xfId="34655"/>
    <cellStyle name="Migliaia [0] 9 3 2 2 3" xfId="39957"/>
    <cellStyle name="Migliaia [0] 9 3 2 2 4" xfId="29304"/>
    <cellStyle name="Migliaia [0] 9 3 2 3" xfId="32190"/>
    <cellStyle name="Migliaia [0] 9 3 2 4" xfId="37306"/>
    <cellStyle name="Migliaia [0] 9 3 2 5" xfId="43510"/>
    <cellStyle name="Migliaia [0] 9 3 2 6" xfId="47150"/>
    <cellStyle name="Migliaia [0] 9 3 2 7" xfId="50166"/>
    <cellStyle name="Migliaia [0] 9 3 2 8" xfId="13942"/>
    <cellStyle name="Migliaia [0] 9 3 3" xfId="8666"/>
    <cellStyle name="Migliaia [0] 9 3 4" xfId="6903"/>
    <cellStyle name="Migliaia [0] 9 3 4 2" xfId="17676"/>
    <cellStyle name="Migliaia [0] 9 3 4 3" xfId="44085"/>
    <cellStyle name="Migliaia [0] 9 3 4 4" xfId="46669"/>
    <cellStyle name="Migliaia [0] 9 3 4 5" xfId="49685"/>
    <cellStyle name="Migliaia [0] 9 3 5" xfId="16097"/>
    <cellStyle name="Migliaia [0] 9 3 6" xfId="20465"/>
    <cellStyle name="Migliaia [0] 9 4" xfId="3561"/>
    <cellStyle name="Migliaia [0] 9 4 2" xfId="13882"/>
    <cellStyle name="Migliaia [0] 9 4 2 2" xfId="31412"/>
    <cellStyle name="Migliaia [0] 9 4 2 2 2" xfId="36570"/>
    <cellStyle name="Migliaia [0] 9 4 2 2 3" xfId="41872"/>
    <cellStyle name="Migliaia [0] 9 4 2 3" xfId="33919"/>
    <cellStyle name="Migliaia [0] 9 4 2 4" xfId="39221"/>
    <cellStyle name="Migliaia [0] 9 4 3" xfId="16098"/>
    <cellStyle name="Migliaia [0] 9 4 3 2" xfId="34656"/>
    <cellStyle name="Migliaia [0] 9 4 3 3" xfId="39958"/>
    <cellStyle name="Migliaia [0] 9 4 3 4" xfId="29305"/>
    <cellStyle name="Migliaia [0] 9 4 4" xfId="32191"/>
    <cellStyle name="Migliaia [0] 9 4 5" xfId="37307"/>
    <cellStyle name="Migliaia [0] 9 4 6" xfId="12313"/>
    <cellStyle name="Migliaia [0] 9 5" xfId="13440"/>
    <cellStyle name="Migliaia [0] 9 5 2" xfId="29306"/>
    <cellStyle name="Migliaia [0] 9 5 2 2" xfId="34657"/>
    <cellStyle name="Migliaia [0] 9 5 2 3" xfId="39959"/>
    <cellStyle name="Migliaia [0] 9 5 3" xfId="32192"/>
    <cellStyle name="Migliaia [0] 9 5 4" xfId="37308"/>
    <cellStyle name="Migliaia [0] 9 6" xfId="16094"/>
    <cellStyle name="Migliaia [0] 9 6 2" xfId="34653"/>
    <cellStyle name="Migliaia [0] 9 6 3" xfId="39955"/>
    <cellStyle name="Migliaia [0] 9 6 4" xfId="29302"/>
    <cellStyle name="Migliaia [0] 9 7" xfId="32188"/>
    <cellStyle name="Migliaia [0] 9 8" xfId="37304"/>
    <cellStyle name="Migliaia [0] 9 9" xfId="1782"/>
    <cellStyle name="Migliaia 10" xfId="369"/>
    <cellStyle name="Migliaia 10 10" xfId="16099"/>
    <cellStyle name="Migliaia 10 10 2" xfId="34658"/>
    <cellStyle name="Migliaia 10 10 3" xfId="39960"/>
    <cellStyle name="Migliaia 10 10 4" xfId="29307"/>
    <cellStyle name="Migliaia 10 11" xfId="32193"/>
    <cellStyle name="Migliaia 10 12" xfId="37309"/>
    <cellStyle name="Migliaia 10 13" xfId="1783"/>
    <cellStyle name="Migliaia 10 2" xfId="370"/>
    <cellStyle name="Migliaia 10 2 2" xfId="2329"/>
    <cellStyle name="Migliaia 10 2 2 2" xfId="4303"/>
    <cellStyle name="Migliaia 10 2 2 2 2" xfId="10667"/>
    <cellStyle name="Migliaia 10 2 2 2 2 2" xfId="34659"/>
    <cellStyle name="Migliaia 10 2 2 2 2 3" xfId="39961"/>
    <cellStyle name="Migliaia 10 2 2 2 3" xfId="14667"/>
    <cellStyle name="Migliaia 10 2 2 2 4" xfId="16102"/>
    <cellStyle name="Migliaia 10 2 2 2 4 2" xfId="37310"/>
    <cellStyle name="Migliaia 10 2 2 2 5" xfId="12314"/>
    <cellStyle name="Migliaia 10 2 2 3" xfId="7894"/>
    <cellStyle name="Migliaia 10 2 2 3 2" xfId="31413"/>
    <cellStyle name="Migliaia 10 2 2 3 2 2" xfId="36571"/>
    <cellStyle name="Migliaia 10 2 2 3 2 3" xfId="41873"/>
    <cellStyle name="Migliaia 10 2 2 3 3" xfId="33920"/>
    <cellStyle name="Migliaia 10 2 2 3 4" xfId="39222"/>
    <cellStyle name="Migliaia 10 2 2 4" xfId="6904"/>
    <cellStyle name="Migliaia 10 2 2 4 2" xfId="17677"/>
    <cellStyle name="Migliaia 10 2 2 4 3" xfId="42924"/>
    <cellStyle name="Migliaia 10 2 2 4 4" xfId="46670"/>
    <cellStyle name="Migliaia 10 2 2 4 5" xfId="49686"/>
    <cellStyle name="Migliaia 10 2 2 5" xfId="16101"/>
    <cellStyle name="Migliaia 10 2 2 6" xfId="20471"/>
    <cellStyle name="Migliaia 10 2 3" xfId="4016"/>
    <cellStyle name="Migliaia 10 2 3 2" xfId="10486"/>
    <cellStyle name="Migliaia 10 2 3 2 2" xfId="31414"/>
    <cellStyle name="Migliaia 10 2 3 2 2 2" xfId="36572"/>
    <cellStyle name="Migliaia 10 2 3 2 2 3" xfId="41874"/>
    <cellStyle name="Migliaia 10 2 3 2 3" xfId="33921"/>
    <cellStyle name="Migliaia 10 2 3 2 4" xfId="39223"/>
    <cellStyle name="Migliaia 10 2 3 3" xfId="16103"/>
    <cellStyle name="Migliaia 10 2 3 3 2" xfId="34660"/>
    <cellStyle name="Migliaia 10 2 3 3 3" xfId="39962"/>
    <cellStyle name="Migliaia 10 2 3 3 4" xfId="29309"/>
    <cellStyle name="Migliaia 10 2 3 4" xfId="32195"/>
    <cellStyle name="Migliaia 10 2 3 5" xfId="37311"/>
    <cellStyle name="Migliaia 10 2 3 6" xfId="12315"/>
    <cellStyle name="Migliaia 10 2 4" xfId="3563"/>
    <cellStyle name="Migliaia 10 2 4 2" xfId="10189"/>
    <cellStyle name="Migliaia 10 2 4 2 2" xfId="34661"/>
    <cellStyle name="Migliaia 10 2 4 2 3" xfId="39963"/>
    <cellStyle name="Migliaia 10 2 4 3" xfId="15036"/>
    <cellStyle name="Migliaia 10 2 4 4" xfId="16104"/>
    <cellStyle name="Migliaia 10 2 4 4 2" xfId="37312"/>
    <cellStyle name="Migliaia 10 2 4 5" xfId="12316"/>
    <cellStyle name="Migliaia 10 2 5" xfId="9407"/>
    <cellStyle name="Migliaia 10 2 5 2" xfId="29311"/>
    <cellStyle name="Migliaia 10 2 5 2 2" xfId="34662"/>
    <cellStyle name="Migliaia 10 2 5 2 3" xfId="39964"/>
    <cellStyle name="Migliaia 10 2 5 3" xfId="32196"/>
    <cellStyle name="Migliaia 10 2 5 4" xfId="37313"/>
    <cellStyle name="Migliaia 10 2 6" xfId="16100"/>
    <cellStyle name="Migliaia 10 2 6 2" xfId="29312"/>
    <cellStyle name="Migliaia 10 2 6 2 2" xfId="34663"/>
    <cellStyle name="Migliaia 10 2 6 2 3" xfId="39965"/>
    <cellStyle name="Migliaia 10 2 6 3" xfId="32197"/>
    <cellStyle name="Migliaia 10 2 6 4" xfId="37314"/>
    <cellStyle name="Migliaia 10 2 6 5" xfId="20475"/>
    <cellStyle name="Migliaia 10 2 7" xfId="20470"/>
    <cellStyle name="Migliaia 10 2 8" xfId="1784"/>
    <cellStyle name="Migliaia 10 3" xfId="371"/>
    <cellStyle name="Migliaia 10 3 10" xfId="20476"/>
    <cellStyle name="Migliaia 10 3 11" xfId="12317"/>
    <cellStyle name="Migliaia 10 3 12" xfId="1785"/>
    <cellStyle name="Migliaia 10 3 2" xfId="372"/>
    <cellStyle name="Migliaia 10 3 2 2" xfId="4305"/>
    <cellStyle name="Migliaia 10 3 2 2 2" xfId="8190"/>
    <cellStyle name="Migliaia 10 3 2 2 2 2" xfId="14668"/>
    <cellStyle name="Migliaia 10 3 2 2 2 2 2" xfId="18145"/>
    <cellStyle name="Migliaia 10 3 2 2 2 2 2 2" xfId="34664"/>
    <cellStyle name="Migliaia 10 3 2 2 2 2 3" xfId="39966"/>
    <cellStyle name="Migliaia 10 3 2 2 2 2 4" xfId="29313"/>
    <cellStyle name="Migliaia 10 3 2 2 2 3" xfId="32198"/>
    <cellStyle name="Migliaia 10 3 2 2 2 4" xfId="37315"/>
    <cellStyle name="Migliaia 10 3 2 2 2 5" xfId="43029"/>
    <cellStyle name="Migliaia 10 3 2 2 2 6" xfId="47151"/>
    <cellStyle name="Migliaia 10 3 2 2 2 7" xfId="50167"/>
    <cellStyle name="Migliaia 10 3 2 2 2 8" xfId="13946"/>
    <cellStyle name="Migliaia 10 3 2 2 3" xfId="7983"/>
    <cellStyle name="Migliaia 10 3 2 2 4" xfId="6905"/>
    <cellStyle name="Migliaia 10 3 2 2 4 2" xfId="17678"/>
    <cellStyle name="Migliaia 10 3 2 2 4 3" xfId="44600"/>
    <cellStyle name="Migliaia 10 3 2 2 4 4" xfId="46671"/>
    <cellStyle name="Migliaia 10 3 2 2 4 5" xfId="49687"/>
    <cellStyle name="Migliaia 10 3 2 2 5" xfId="16107"/>
    <cellStyle name="Migliaia 10 3 2 2 6" xfId="20478"/>
    <cellStyle name="Migliaia 10 3 2 3" xfId="3565"/>
    <cellStyle name="Migliaia 10 3 2 3 2" xfId="7957"/>
    <cellStyle name="Migliaia 10 3 2 3 2 2" xfId="34665"/>
    <cellStyle name="Migliaia 10 3 2 3 2 3" xfId="39967"/>
    <cellStyle name="Migliaia 10 3 2 3 2 4" xfId="29314"/>
    <cellStyle name="Migliaia 10 3 2 3 3" xfId="8191"/>
    <cellStyle name="Migliaia 10 3 2 3 4" xfId="16108"/>
    <cellStyle name="Migliaia 10 3 2 3 4 2" xfId="37316"/>
    <cellStyle name="Migliaia 10 3 2 3 5" xfId="12318"/>
    <cellStyle name="Migliaia 10 3 2 4" xfId="7541"/>
    <cellStyle name="Migliaia 10 3 2 4 2" xfId="14365"/>
    <cellStyle name="Migliaia 10 3 2 4 2 2" xfId="34666"/>
    <cellStyle name="Migliaia 10 3 2 4 2 3" xfId="39968"/>
    <cellStyle name="Migliaia 10 3 2 4 3" xfId="32199"/>
    <cellStyle name="Migliaia 10 3 2 4 4" xfId="37317"/>
    <cellStyle name="Migliaia 10 3 2 4 5" xfId="13442"/>
    <cellStyle name="Migliaia 10 3 2 5" xfId="13727"/>
    <cellStyle name="Migliaia 10 3 2 5 2" xfId="29315"/>
    <cellStyle name="Migliaia 10 3 2 5 2 2" xfId="34667"/>
    <cellStyle name="Migliaia 10 3 2 5 2 3" xfId="39969"/>
    <cellStyle name="Migliaia 10 3 2 5 3" xfId="32200"/>
    <cellStyle name="Migliaia 10 3 2 5 4" xfId="37318"/>
    <cellStyle name="Migliaia 10 3 2 6" xfId="16106"/>
    <cellStyle name="Migliaia 10 3 2 6 2" xfId="29316"/>
    <cellStyle name="Migliaia 10 3 2 6 2 2" xfId="34668"/>
    <cellStyle name="Migliaia 10 3 2 6 2 3" xfId="39970"/>
    <cellStyle name="Migliaia 10 3 2 6 3" xfId="32201"/>
    <cellStyle name="Migliaia 10 3 2 6 4" xfId="37319"/>
    <cellStyle name="Migliaia 10 3 2 6 5" xfId="20479"/>
    <cellStyle name="Migliaia 10 3 2 7" xfId="20477"/>
    <cellStyle name="Migliaia 10 3 2 8" xfId="2331"/>
    <cellStyle name="Migliaia 10 3 3" xfId="2330"/>
    <cellStyle name="Migliaia 10 3 3 2" xfId="4304"/>
    <cellStyle name="Migliaia 10 3 3 2 2" xfId="5992"/>
    <cellStyle name="Migliaia 10 3 3 2 2 2" xfId="34670"/>
    <cellStyle name="Migliaia 10 3 3 2 2 3" xfId="39972"/>
    <cellStyle name="Migliaia 10 3 3 2 3" xfId="14471"/>
    <cellStyle name="Migliaia 10 3 3 2 4" xfId="16110"/>
    <cellStyle name="Migliaia 10 3 3 2 4 2" xfId="37321"/>
    <cellStyle name="Migliaia 10 3 3 2 5" xfId="12320"/>
    <cellStyle name="Migliaia 10 3 3 3" xfId="5744"/>
    <cellStyle name="Migliaia 10 3 3 3 2" xfId="29318"/>
    <cellStyle name="Migliaia 10 3 3 3 2 2" xfId="34671"/>
    <cellStyle name="Migliaia 10 3 3 3 2 3" xfId="39973"/>
    <cellStyle name="Migliaia 10 3 3 3 3" xfId="32203"/>
    <cellStyle name="Migliaia 10 3 3 3 4" xfId="37322"/>
    <cellStyle name="Migliaia 10 3 3 4" xfId="16109"/>
    <cellStyle name="Migliaia 10 3 3 4 2" xfId="29319"/>
    <cellStyle name="Migliaia 10 3 3 4 2 2" xfId="34672"/>
    <cellStyle name="Migliaia 10 3 3 4 2 3" xfId="39974"/>
    <cellStyle name="Migliaia 10 3 3 4 3" xfId="32204"/>
    <cellStyle name="Migliaia 10 3 3 4 4" xfId="37323"/>
    <cellStyle name="Migliaia 10 3 3 4 5" xfId="20480"/>
    <cellStyle name="Migliaia 10 3 3 5" xfId="20481"/>
    <cellStyle name="Migliaia 10 3 3 5 2" xfId="29320"/>
    <cellStyle name="Migliaia 10 3 3 5 2 2" xfId="34673"/>
    <cellStyle name="Migliaia 10 3 3 5 2 3" xfId="39975"/>
    <cellStyle name="Migliaia 10 3 3 5 3" xfId="32205"/>
    <cellStyle name="Migliaia 10 3 3 5 4" xfId="37324"/>
    <cellStyle name="Migliaia 10 3 3 6" xfId="29317"/>
    <cellStyle name="Migliaia 10 3 3 6 2" xfId="34669"/>
    <cellStyle name="Migliaia 10 3 3 6 3" xfId="39971"/>
    <cellStyle name="Migliaia 10 3 3 7" xfId="32202"/>
    <cellStyle name="Migliaia 10 3 3 8" xfId="37320"/>
    <cellStyle name="Migliaia 10 3 3 9" xfId="12319"/>
    <cellStyle name="Migliaia 10 3 4" xfId="3266"/>
    <cellStyle name="Migliaia 10 3 4 2" xfId="4776"/>
    <cellStyle name="Migliaia 10 3 4 2 2" xfId="10728"/>
    <cellStyle name="Migliaia 10 3 4 2 3" xfId="14899"/>
    <cellStyle name="Migliaia 10 3 4 2 4" xfId="16112"/>
    <cellStyle name="Migliaia 10 3 4 2 5" xfId="28572"/>
    <cellStyle name="Migliaia 10 3 4 2 6" xfId="12322"/>
    <cellStyle name="Migliaia 10 3 4 3" xfId="9976"/>
    <cellStyle name="Migliaia 10 3 4 3 2" xfId="31415"/>
    <cellStyle name="Migliaia 10 3 4 3 2 2" xfId="36573"/>
    <cellStyle name="Migliaia 10 3 4 3 2 3" xfId="41875"/>
    <cellStyle name="Migliaia 10 3 4 3 3" xfId="33922"/>
    <cellStyle name="Migliaia 10 3 4 3 4" xfId="39224"/>
    <cellStyle name="Migliaia 10 3 4 4" xfId="16111"/>
    <cellStyle name="Migliaia 10 3 4 4 2" xfId="34674"/>
    <cellStyle name="Migliaia 10 3 4 4 3" xfId="39976"/>
    <cellStyle name="Migliaia 10 3 4 4 4" xfId="29321"/>
    <cellStyle name="Migliaia 10 3 4 5" xfId="32206"/>
    <cellStyle name="Migliaia 10 3 4 6" xfId="37325"/>
    <cellStyle name="Migliaia 10 3 4 7" xfId="12321"/>
    <cellStyle name="Migliaia 10 3 5" xfId="4017"/>
    <cellStyle name="Migliaia 10 3 5 2" xfId="10487"/>
    <cellStyle name="Migliaia 10 3 5 2 2" xfId="31416"/>
    <cellStyle name="Migliaia 10 3 5 2 2 2" xfId="36574"/>
    <cellStyle name="Migliaia 10 3 5 2 2 3" xfId="41876"/>
    <cellStyle name="Migliaia 10 3 5 2 3" xfId="33923"/>
    <cellStyle name="Migliaia 10 3 5 2 4" xfId="39225"/>
    <cellStyle name="Migliaia 10 3 5 3" xfId="16113"/>
    <cellStyle name="Migliaia 10 3 5 3 2" xfId="34675"/>
    <cellStyle name="Migliaia 10 3 5 3 3" xfId="39977"/>
    <cellStyle name="Migliaia 10 3 5 3 4" xfId="29322"/>
    <cellStyle name="Migliaia 10 3 5 4" xfId="32207"/>
    <cellStyle name="Migliaia 10 3 5 5" xfId="37326"/>
    <cellStyle name="Migliaia 10 3 5 6" xfId="12323"/>
    <cellStyle name="Migliaia 10 3 6" xfId="3564"/>
    <cellStyle name="Migliaia 10 3 6 2" xfId="10190"/>
    <cellStyle name="Migliaia 10 3 6 2 2" xfId="34676"/>
    <cellStyle name="Migliaia 10 3 6 2 3" xfId="39978"/>
    <cellStyle name="Migliaia 10 3 6 3" xfId="14319"/>
    <cellStyle name="Migliaia 10 3 6 4" xfId="16114"/>
    <cellStyle name="Migliaia 10 3 6 4 2" xfId="37327"/>
    <cellStyle name="Migliaia 10 3 6 5" xfId="12324"/>
    <cellStyle name="Migliaia 10 3 7" xfId="8580"/>
    <cellStyle name="Migliaia 10 3 7 2" xfId="29323"/>
    <cellStyle name="Migliaia 10 3 7 2 2" xfId="34677"/>
    <cellStyle name="Migliaia 10 3 7 2 3" xfId="39979"/>
    <cellStyle name="Migliaia 10 3 7 3" xfId="32208"/>
    <cellStyle name="Migliaia 10 3 7 4" xfId="37328"/>
    <cellStyle name="Migliaia 10 3 8" xfId="13728"/>
    <cellStyle name="Migliaia 10 3 8 2" xfId="29324"/>
    <cellStyle name="Migliaia 10 3 8 2 2" xfId="34678"/>
    <cellStyle name="Migliaia 10 3 8 2 3" xfId="39980"/>
    <cellStyle name="Migliaia 10 3 8 3" xfId="32209"/>
    <cellStyle name="Migliaia 10 3 8 4" xfId="37329"/>
    <cellStyle name="Migliaia 10 3 8 5" xfId="20482"/>
    <cellStyle name="Migliaia 10 3 9" xfId="16105"/>
    <cellStyle name="Migliaia 10 4" xfId="373"/>
    <cellStyle name="Migliaia 10 4 2" xfId="4306"/>
    <cellStyle name="Migliaia 10 4 2 2" xfId="5091"/>
    <cellStyle name="Migliaia 10 4 2 2 2" xfId="29325"/>
    <cellStyle name="Migliaia 10 4 2 2 2 2" xfId="34679"/>
    <cellStyle name="Migliaia 10 4 2 2 2 3" xfId="39981"/>
    <cellStyle name="Migliaia 10 4 2 2 3" xfId="32210"/>
    <cellStyle name="Migliaia 10 4 2 2 4" xfId="37330"/>
    <cellStyle name="Migliaia 10 4 2 3" xfId="8192"/>
    <cellStyle name="Migliaia 10 4 2 3 2" xfId="29326"/>
    <cellStyle name="Migliaia 10 4 2 3 2 2" xfId="34680"/>
    <cellStyle name="Migliaia 10 4 2 3 2 3" xfId="39982"/>
    <cellStyle name="Migliaia 10 4 2 3 3" xfId="32211"/>
    <cellStyle name="Migliaia 10 4 2 3 4" xfId="37331"/>
    <cellStyle name="Migliaia 10 4 2 4" xfId="7543"/>
    <cellStyle name="Migliaia 10 4 2 5" xfId="6907"/>
    <cellStyle name="Migliaia 10 4 2 5 2" xfId="17680"/>
    <cellStyle name="Migliaia 10 4 2 5 3" xfId="44242"/>
    <cellStyle name="Migliaia 10 4 2 5 4" xfId="46673"/>
    <cellStyle name="Migliaia 10 4 2 5 5" xfId="49689"/>
    <cellStyle name="Migliaia 10 4 2 6" xfId="16116"/>
    <cellStyle name="Migliaia 10 4 2 7" xfId="20484"/>
    <cellStyle name="Migliaia 10 4 3" xfId="5092"/>
    <cellStyle name="Migliaia 10 4 3 2" xfId="14472"/>
    <cellStyle name="Migliaia 10 4 3 2 2" xfId="34681"/>
    <cellStyle name="Migliaia 10 4 3 2 3" xfId="39983"/>
    <cellStyle name="Migliaia 10 4 3 3" xfId="32212"/>
    <cellStyle name="Migliaia 10 4 3 4" xfId="37332"/>
    <cellStyle name="Migliaia 10 4 3 5" xfId="13726"/>
    <cellStyle name="Migliaia 10 4 4" xfId="8193"/>
    <cellStyle name="Migliaia 10 4 4 2" xfId="29327"/>
    <cellStyle name="Migliaia 10 4 4 2 2" xfId="34682"/>
    <cellStyle name="Migliaia 10 4 4 2 3" xfId="39984"/>
    <cellStyle name="Migliaia 10 4 4 3" xfId="32213"/>
    <cellStyle name="Migliaia 10 4 4 4" xfId="37333"/>
    <cellStyle name="Migliaia 10 4 5" xfId="7542"/>
    <cellStyle name="Migliaia 10 4 5 2" xfId="29328"/>
    <cellStyle name="Migliaia 10 4 5 2 2" xfId="34683"/>
    <cellStyle name="Migliaia 10 4 5 2 3" xfId="39985"/>
    <cellStyle name="Migliaia 10 4 5 3" xfId="32214"/>
    <cellStyle name="Migliaia 10 4 5 4" xfId="37334"/>
    <cellStyle name="Migliaia 10 4 6" xfId="6906"/>
    <cellStyle name="Migliaia 10 4 6 2" xfId="17679"/>
    <cellStyle name="Migliaia 10 4 6 2 2" xfId="34684"/>
    <cellStyle name="Migliaia 10 4 6 2 3" xfId="39986"/>
    <cellStyle name="Migliaia 10 4 6 2 4" xfId="29329"/>
    <cellStyle name="Migliaia 10 4 6 3" xfId="32215"/>
    <cellStyle name="Migliaia 10 4 6 4" xfId="37335"/>
    <cellStyle name="Migliaia 10 4 6 5" xfId="20485"/>
    <cellStyle name="Migliaia 10 4 6 6" xfId="43986"/>
    <cellStyle name="Migliaia 10 4 6 7" xfId="46672"/>
    <cellStyle name="Migliaia 10 4 6 8" xfId="49688"/>
    <cellStyle name="Migliaia 10 4 7" xfId="16115"/>
    <cellStyle name="Migliaia 10 4 7 2" xfId="29330"/>
    <cellStyle name="Migliaia 10 4 7 2 2" xfId="34685"/>
    <cellStyle name="Migliaia 10 4 7 2 3" xfId="39987"/>
    <cellStyle name="Migliaia 10 4 7 3" xfId="32216"/>
    <cellStyle name="Migliaia 10 4 7 4" xfId="37336"/>
    <cellStyle name="Migliaia 10 4 7 5" xfId="20486"/>
    <cellStyle name="Migliaia 10 4 8" xfId="20483"/>
    <cellStyle name="Migliaia 10 4 9" xfId="2332"/>
    <cellStyle name="Migliaia 10 5" xfId="374"/>
    <cellStyle name="Migliaia 10 5 2" xfId="4307"/>
    <cellStyle name="Migliaia 10 5 2 2" xfId="14669"/>
    <cellStyle name="Migliaia 10 5 2 2 2" xfId="34686"/>
    <cellStyle name="Migliaia 10 5 2 2 3" xfId="39988"/>
    <cellStyle name="Migliaia 10 5 2 3" xfId="16118"/>
    <cellStyle name="Migliaia 10 5 2 3 2" xfId="32217"/>
    <cellStyle name="Migliaia 10 5 2 4" xfId="37337"/>
    <cellStyle name="Migliaia 10 5 2 5" xfId="12325"/>
    <cellStyle name="Migliaia 10 5 3" xfId="7544"/>
    <cellStyle name="Migliaia 10 5 3 2" xfId="29331"/>
    <cellStyle name="Migliaia 10 5 3 2 2" xfId="34687"/>
    <cellStyle name="Migliaia 10 5 3 2 3" xfId="39989"/>
    <cellStyle name="Migliaia 10 5 3 3" xfId="32218"/>
    <cellStyle name="Migliaia 10 5 3 4" xfId="37338"/>
    <cellStyle name="Migliaia 10 5 4" xfId="6908"/>
    <cellStyle name="Migliaia 10 5 4 2" xfId="17681"/>
    <cellStyle name="Migliaia 10 5 4 2 2" xfId="34688"/>
    <cellStyle name="Migliaia 10 5 4 2 3" xfId="39990"/>
    <cellStyle name="Migliaia 10 5 4 2 4" xfId="29332"/>
    <cellStyle name="Migliaia 10 5 4 3" xfId="32219"/>
    <cellStyle name="Migliaia 10 5 4 4" xfId="37339"/>
    <cellStyle name="Migliaia 10 5 4 5" xfId="20488"/>
    <cellStyle name="Migliaia 10 5 4 6" xfId="42488"/>
    <cellStyle name="Migliaia 10 5 4 7" xfId="46674"/>
    <cellStyle name="Migliaia 10 5 4 8" xfId="49690"/>
    <cellStyle name="Migliaia 10 5 5" xfId="16117"/>
    <cellStyle name="Migliaia 10 5 5 2" xfId="29333"/>
    <cellStyle name="Migliaia 10 5 5 2 2" xfId="34689"/>
    <cellStyle name="Migliaia 10 5 5 2 3" xfId="39991"/>
    <cellStyle name="Migliaia 10 5 5 3" xfId="32220"/>
    <cellStyle name="Migliaia 10 5 5 4" xfId="37340"/>
    <cellStyle name="Migliaia 10 5 5 5" xfId="20489"/>
    <cellStyle name="Migliaia 10 5 6" xfId="20490"/>
    <cellStyle name="Migliaia 10 5 6 2" xfId="29334"/>
    <cellStyle name="Migliaia 10 5 6 2 2" xfId="34690"/>
    <cellStyle name="Migliaia 10 5 6 2 3" xfId="39992"/>
    <cellStyle name="Migliaia 10 5 6 3" xfId="32221"/>
    <cellStyle name="Migliaia 10 5 6 4" xfId="37341"/>
    <cellStyle name="Migliaia 10 5 7" xfId="20487"/>
    <cellStyle name="Migliaia 10 5 8" xfId="2333"/>
    <cellStyle name="Migliaia 10 6" xfId="2328"/>
    <cellStyle name="Migliaia 10 6 2" xfId="4302"/>
    <cellStyle name="Migliaia 10 6 2 2" xfId="5991"/>
    <cellStyle name="Migliaia 10 6 2 3" xfId="14986"/>
    <cellStyle name="Migliaia 10 6 2 4" xfId="16120"/>
    <cellStyle name="Migliaia 10 6 2 5" xfId="28573"/>
    <cellStyle name="Migliaia 10 6 2 6" xfId="12327"/>
    <cellStyle name="Migliaia 10 6 3" xfId="5743"/>
    <cellStyle name="Migliaia 10 6 3 2" xfId="31417"/>
    <cellStyle name="Migliaia 10 6 3 2 2" xfId="36575"/>
    <cellStyle name="Migliaia 10 6 3 2 3" xfId="41877"/>
    <cellStyle name="Migliaia 10 6 3 3" xfId="33924"/>
    <cellStyle name="Migliaia 10 6 3 4" xfId="39226"/>
    <cellStyle name="Migliaia 10 6 4" xfId="16119"/>
    <cellStyle name="Migliaia 10 6 4 2" xfId="34691"/>
    <cellStyle name="Migliaia 10 6 4 3" xfId="39993"/>
    <cellStyle name="Migliaia 10 6 4 4" xfId="29335"/>
    <cellStyle name="Migliaia 10 6 5" xfId="32222"/>
    <cellStyle name="Migliaia 10 6 6" xfId="37342"/>
    <cellStyle name="Migliaia 10 6 7" xfId="12326"/>
    <cellStyle name="Migliaia 10 7" xfId="4015"/>
    <cellStyle name="Migliaia 10 7 2" xfId="10485"/>
    <cellStyle name="Migliaia 10 7 2 2" xfId="31418"/>
    <cellStyle name="Migliaia 10 7 2 2 2" xfId="36576"/>
    <cellStyle name="Migliaia 10 7 2 2 3" xfId="41878"/>
    <cellStyle name="Migliaia 10 7 2 3" xfId="33925"/>
    <cellStyle name="Migliaia 10 7 2 4" xfId="39227"/>
    <cellStyle name="Migliaia 10 7 3" xfId="16121"/>
    <cellStyle name="Migliaia 10 7 3 2" xfId="34692"/>
    <cellStyle name="Migliaia 10 7 3 3" xfId="39994"/>
    <cellStyle name="Migliaia 10 7 3 4" xfId="29336"/>
    <cellStyle name="Migliaia 10 7 4" xfId="32223"/>
    <cellStyle name="Migliaia 10 7 5" xfId="37343"/>
    <cellStyle name="Migliaia 10 7 6" xfId="12328"/>
    <cellStyle name="Migliaia 10 8" xfId="3562"/>
    <cellStyle name="Migliaia 10 8 2" xfId="10188"/>
    <cellStyle name="Migliaia 10 8 2 2" xfId="31419"/>
    <cellStyle name="Migliaia 10 8 2 2 2" xfId="36577"/>
    <cellStyle name="Migliaia 10 8 2 2 3" xfId="41879"/>
    <cellStyle name="Migliaia 10 8 2 3" xfId="33926"/>
    <cellStyle name="Migliaia 10 8 2 4" xfId="39228"/>
    <cellStyle name="Migliaia 10 8 3" xfId="16122"/>
    <cellStyle name="Migliaia 10 8 3 2" xfId="34693"/>
    <cellStyle name="Migliaia 10 8 3 3" xfId="39995"/>
    <cellStyle name="Migliaia 10 8 3 4" xfId="29337"/>
    <cellStyle name="Migliaia 10 8 4" xfId="32224"/>
    <cellStyle name="Migliaia 10 8 5" xfId="37344"/>
    <cellStyle name="Migliaia 10 8 6" xfId="12329"/>
    <cellStyle name="Migliaia 10 9" xfId="13441"/>
    <cellStyle name="Migliaia 10 9 2" xfId="29338"/>
    <cellStyle name="Migliaia 10 9 2 2" xfId="34694"/>
    <cellStyle name="Migliaia 10 9 2 3" xfId="39996"/>
    <cellStyle name="Migliaia 10 9 3" xfId="32225"/>
    <cellStyle name="Migliaia 10 9 4" xfId="37345"/>
    <cellStyle name="Migliaia 11" xfId="375"/>
    <cellStyle name="Migliaia 11 10" xfId="16123"/>
    <cellStyle name="Migliaia 11 10 2" xfId="34695"/>
    <cellStyle name="Migliaia 11 10 3" xfId="39997"/>
    <cellStyle name="Migliaia 11 10 4" xfId="29339"/>
    <cellStyle name="Migliaia 11 11" xfId="32226"/>
    <cellStyle name="Migliaia 11 12" xfId="37346"/>
    <cellStyle name="Migliaia 11 13" xfId="1786"/>
    <cellStyle name="Migliaia 11 2" xfId="376"/>
    <cellStyle name="Migliaia 11 2 2" xfId="2335"/>
    <cellStyle name="Migliaia 11 2 2 2" xfId="4309"/>
    <cellStyle name="Migliaia 11 2 2 2 2" xfId="10668"/>
    <cellStyle name="Migliaia 11 2 2 2 2 2" xfId="34696"/>
    <cellStyle name="Migliaia 11 2 2 2 2 3" xfId="39998"/>
    <cellStyle name="Migliaia 11 2 2 2 3" xfId="14670"/>
    <cellStyle name="Migliaia 11 2 2 2 4" xfId="16126"/>
    <cellStyle name="Migliaia 11 2 2 2 4 2" xfId="37347"/>
    <cellStyle name="Migliaia 11 2 2 2 5" xfId="12330"/>
    <cellStyle name="Migliaia 11 2 2 3" xfId="7895"/>
    <cellStyle name="Migliaia 11 2 2 3 2" xfId="31420"/>
    <cellStyle name="Migliaia 11 2 2 3 2 2" xfId="36578"/>
    <cellStyle name="Migliaia 11 2 2 3 2 3" xfId="41880"/>
    <cellStyle name="Migliaia 11 2 2 3 3" xfId="33927"/>
    <cellStyle name="Migliaia 11 2 2 3 4" xfId="39229"/>
    <cellStyle name="Migliaia 11 2 2 4" xfId="6909"/>
    <cellStyle name="Migliaia 11 2 2 4 2" xfId="17682"/>
    <cellStyle name="Migliaia 11 2 2 4 3" xfId="44860"/>
    <cellStyle name="Migliaia 11 2 2 4 4" xfId="46675"/>
    <cellStyle name="Migliaia 11 2 2 4 5" xfId="49691"/>
    <cellStyle name="Migliaia 11 2 2 5" xfId="16125"/>
    <cellStyle name="Migliaia 11 2 2 6" xfId="20497"/>
    <cellStyle name="Migliaia 11 2 3" xfId="4019"/>
    <cellStyle name="Migliaia 11 2 3 2" xfId="10489"/>
    <cellStyle name="Migliaia 11 2 3 2 2" xfId="31421"/>
    <cellStyle name="Migliaia 11 2 3 2 2 2" xfId="36579"/>
    <cellStyle name="Migliaia 11 2 3 2 2 3" xfId="41881"/>
    <cellStyle name="Migliaia 11 2 3 2 3" xfId="33928"/>
    <cellStyle name="Migliaia 11 2 3 2 4" xfId="39230"/>
    <cellStyle name="Migliaia 11 2 3 3" xfId="16127"/>
    <cellStyle name="Migliaia 11 2 3 3 2" xfId="34697"/>
    <cellStyle name="Migliaia 11 2 3 3 3" xfId="39999"/>
    <cellStyle name="Migliaia 11 2 3 3 4" xfId="29340"/>
    <cellStyle name="Migliaia 11 2 3 4" xfId="32228"/>
    <cellStyle name="Migliaia 11 2 3 5" xfId="37348"/>
    <cellStyle name="Migliaia 11 2 3 6" xfId="12331"/>
    <cellStyle name="Migliaia 11 2 4" xfId="3567"/>
    <cellStyle name="Migliaia 11 2 4 2" xfId="10192"/>
    <cellStyle name="Migliaia 11 2 4 2 2" xfId="34698"/>
    <cellStyle name="Migliaia 11 2 4 2 3" xfId="40000"/>
    <cellStyle name="Migliaia 11 2 4 3" xfId="15035"/>
    <cellStyle name="Migliaia 11 2 4 4" xfId="16128"/>
    <cellStyle name="Migliaia 11 2 4 4 2" xfId="37349"/>
    <cellStyle name="Migliaia 11 2 4 5" xfId="12332"/>
    <cellStyle name="Migliaia 11 2 5" xfId="9408"/>
    <cellStyle name="Migliaia 11 2 5 2" xfId="29341"/>
    <cellStyle name="Migliaia 11 2 5 2 2" xfId="34699"/>
    <cellStyle name="Migliaia 11 2 5 2 3" xfId="40001"/>
    <cellStyle name="Migliaia 11 2 5 3" xfId="32229"/>
    <cellStyle name="Migliaia 11 2 5 4" xfId="37350"/>
    <cellStyle name="Migliaia 11 2 6" xfId="16124"/>
    <cellStyle name="Migliaia 11 2 6 2" xfId="29342"/>
    <cellStyle name="Migliaia 11 2 6 2 2" xfId="34700"/>
    <cellStyle name="Migliaia 11 2 6 2 3" xfId="40002"/>
    <cellStyle name="Migliaia 11 2 6 3" xfId="32230"/>
    <cellStyle name="Migliaia 11 2 6 4" xfId="37351"/>
    <cellStyle name="Migliaia 11 2 6 5" xfId="20501"/>
    <cellStyle name="Migliaia 11 2 7" xfId="20496"/>
    <cellStyle name="Migliaia 11 2 8" xfId="1787"/>
    <cellStyle name="Migliaia 11 3" xfId="377"/>
    <cellStyle name="Migliaia 11 3 10" xfId="20502"/>
    <cellStyle name="Migliaia 11 3 11" xfId="12333"/>
    <cellStyle name="Migliaia 11 3 12" xfId="1788"/>
    <cellStyle name="Migliaia 11 3 2" xfId="378"/>
    <cellStyle name="Migliaia 11 3 2 2" xfId="4311"/>
    <cellStyle name="Migliaia 11 3 2 2 2" xfId="8194"/>
    <cellStyle name="Migliaia 11 3 2 2 2 2" xfId="14671"/>
    <cellStyle name="Migliaia 11 3 2 2 2 2 2" xfId="18146"/>
    <cellStyle name="Migliaia 11 3 2 2 2 2 2 2" xfId="34701"/>
    <cellStyle name="Migliaia 11 3 2 2 2 2 3" xfId="40003"/>
    <cellStyle name="Migliaia 11 3 2 2 2 2 4" xfId="29343"/>
    <cellStyle name="Migliaia 11 3 2 2 2 3" xfId="32231"/>
    <cellStyle name="Migliaia 11 3 2 2 2 4" xfId="37352"/>
    <cellStyle name="Migliaia 11 3 2 2 2 5" xfId="33472"/>
    <cellStyle name="Migliaia 11 3 2 2 2 6" xfId="47152"/>
    <cellStyle name="Migliaia 11 3 2 2 2 7" xfId="50168"/>
    <cellStyle name="Migliaia 11 3 2 2 2 8" xfId="13947"/>
    <cellStyle name="Migliaia 11 3 2 2 3" xfId="7984"/>
    <cellStyle name="Migliaia 11 3 2 2 4" xfId="6910"/>
    <cellStyle name="Migliaia 11 3 2 2 4 2" xfId="17683"/>
    <cellStyle name="Migliaia 11 3 2 2 4 3" xfId="21637"/>
    <cellStyle name="Migliaia 11 3 2 2 4 4" xfId="46676"/>
    <cellStyle name="Migliaia 11 3 2 2 4 5" xfId="49692"/>
    <cellStyle name="Migliaia 11 3 2 2 5" xfId="16131"/>
    <cellStyle name="Migliaia 11 3 2 2 6" xfId="20504"/>
    <cellStyle name="Migliaia 11 3 2 3" xfId="3569"/>
    <cellStyle name="Migliaia 11 3 2 3 2" xfId="7814"/>
    <cellStyle name="Migliaia 11 3 2 3 2 2" xfId="34702"/>
    <cellStyle name="Migliaia 11 3 2 3 2 3" xfId="40004"/>
    <cellStyle name="Migliaia 11 3 2 3 2 4" xfId="29344"/>
    <cellStyle name="Migliaia 11 3 2 3 3" xfId="8195"/>
    <cellStyle name="Migliaia 11 3 2 3 4" xfId="16132"/>
    <cellStyle name="Migliaia 11 3 2 3 4 2" xfId="37353"/>
    <cellStyle name="Migliaia 11 3 2 3 5" xfId="12334"/>
    <cellStyle name="Migliaia 11 3 2 4" xfId="7545"/>
    <cellStyle name="Migliaia 11 3 2 4 2" xfId="14366"/>
    <cellStyle name="Migliaia 11 3 2 4 2 2" xfId="34703"/>
    <cellStyle name="Migliaia 11 3 2 4 2 3" xfId="40005"/>
    <cellStyle name="Migliaia 11 3 2 4 3" xfId="32232"/>
    <cellStyle name="Migliaia 11 3 2 4 4" xfId="37354"/>
    <cellStyle name="Migliaia 11 3 2 4 5" xfId="13444"/>
    <cellStyle name="Migliaia 11 3 2 5" xfId="13724"/>
    <cellStyle name="Migliaia 11 3 2 5 2" xfId="29345"/>
    <cellStyle name="Migliaia 11 3 2 5 2 2" xfId="34704"/>
    <cellStyle name="Migliaia 11 3 2 5 2 3" xfId="40006"/>
    <cellStyle name="Migliaia 11 3 2 5 3" xfId="32233"/>
    <cellStyle name="Migliaia 11 3 2 5 4" xfId="37355"/>
    <cellStyle name="Migliaia 11 3 2 6" xfId="16130"/>
    <cellStyle name="Migliaia 11 3 2 6 2" xfId="29346"/>
    <cellStyle name="Migliaia 11 3 2 6 2 2" xfId="34705"/>
    <cellStyle name="Migliaia 11 3 2 6 2 3" xfId="40007"/>
    <cellStyle name="Migliaia 11 3 2 6 3" xfId="32234"/>
    <cellStyle name="Migliaia 11 3 2 6 4" xfId="37356"/>
    <cellStyle name="Migliaia 11 3 2 6 5" xfId="20505"/>
    <cellStyle name="Migliaia 11 3 2 7" xfId="20503"/>
    <cellStyle name="Migliaia 11 3 2 8" xfId="2337"/>
    <cellStyle name="Migliaia 11 3 3" xfId="2336"/>
    <cellStyle name="Migliaia 11 3 3 2" xfId="4310"/>
    <cellStyle name="Migliaia 11 3 3 2 2" xfId="5994"/>
    <cellStyle name="Migliaia 11 3 3 2 2 2" xfId="34707"/>
    <cellStyle name="Migliaia 11 3 3 2 2 3" xfId="40009"/>
    <cellStyle name="Migliaia 11 3 3 2 3" xfId="14473"/>
    <cellStyle name="Migliaia 11 3 3 2 4" xfId="16134"/>
    <cellStyle name="Migliaia 11 3 3 2 4 2" xfId="37358"/>
    <cellStyle name="Migliaia 11 3 3 2 5" xfId="12336"/>
    <cellStyle name="Migliaia 11 3 3 3" xfId="5746"/>
    <cellStyle name="Migliaia 11 3 3 3 2" xfId="29349"/>
    <cellStyle name="Migliaia 11 3 3 3 2 2" xfId="34708"/>
    <cellStyle name="Migliaia 11 3 3 3 2 3" xfId="40010"/>
    <cellStyle name="Migliaia 11 3 3 3 3" xfId="32237"/>
    <cellStyle name="Migliaia 11 3 3 3 4" xfId="37359"/>
    <cellStyle name="Migliaia 11 3 3 4" xfId="16133"/>
    <cellStyle name="Migliaia 11 3 3 4 2" xfId="29350"/>
    <cellStyle name="Migliaia 11 3 3 4 2 2" xfId="34709"/>
    <cellStyle name="Migliaia 11 3 3 4 2 3" xfId="40011"/>
    <cellStyle name="Migliaia 11 3 3 4 3" xfId="32238"/>
    <cellStyle name="Migliaia 11 3 3 4 4" xfId="37360"/>
    <cellStyle name="Migliaia 11 3 3 4 5" xfId="20508"/>
    <cellStyle name="Migliaia 11 3 3 5" xfId="20509"/>
    <cellStyle name="Migliaia 11 3 3 5 2" xfId="29351"/>
    <cellStyle name="Migliaia 11 3 3 5 2 2" xfId="34710"/>
    <cellStyle name="Migliaia 11 3 3 5 2 3" xfId="40012"/>
    <cellStyle name="Migliaia 11 3 3 5 3" xfId="32239"/>
    <cellStyle name="Migliaia 11 3 3 5 4" xfId="37361"/>
    <cellStyle name="Migliaia 11 3 3 6" xfId="29347"/>
    <cellStyle name="Migliaia 11 3 3 6 2" xfId="34706"/>
    <cellStyle name="Migliaia 11 3 3 6 3" xfId="40008"/>
    <cellStyle name="Migliaia 11 3 3 7" xfId="32235"/>
    <cellStyle name="Migliaia 11 3 3 8" xfId="37357"/>
    <cellStyle name="Migliaia 11 3 3 9" xfId="12335"/>
    <cellStyle name="Migliaia 11 3 4" xfId="3267"/>
    <cellStyle name="Migliaia 11 3 4 2" xfId="4777"/>
    <cellStyle name="Migliaia 11 3 4 2 2" xfId="10729"/>
    <cellStyle name="Migliaia 11 3 4 2 3" xfId="14900"/>
    <cellStyle name="Migliaia 11 3 4 2 4" xfId="16136"/>
    <cellStyle name="Migliaia 11 3 4 2 5" xfId="28578"/>
    <cellStyle name="Migliaia 11 3 4 2 6" xfId="12338"/>
    <cellStyle name="Migliaia 11 3 4 3" xfId="9977"/>
    <cellStyle name="Migliaia 11 3 4 3 2" xfId="31422"/>
    <cellStyle name="Migliaia 11 3 4 3 2 2" xfId="36580"/>
    <cellStyle name="Migliaia 11 3 4 3 2 3" xfId="41882"/>
    <cellStyle name="Migliaia 11 3 4 3 3" xfId="33929"/>
    <cellStyle name="Migliaia 11 3 4 3 4" xfId="39231"/>
    <cellStyle name="Migliaia 11 3 4 4" xfId="16135"/>
    <cellStyle name="Migliaia 11 3 4 4 2" xfId="34711"/>
    <cellStyle name="Migliaia 11 3 4 4 3" xfId="40013"/>
    <cellStyle name="Migliaia 11 3 4 4 4" xfId="29352"/>
    <cellStyle name="Migliaia 11 3 4 5" xfId="32240"/>
    <cellStyle name="Migliaia 11 3 4 6" xfId="37362"/>
    <cellStyle name="Migliaia 11 3 4 7" xfId="12337"/>
    <cellStyle name="Migliaia 11 3 5" xfId="4020"/>
    <cellStyle name="Migliaia 11 3 5 2" xfId="10490"/>
    <cellStyle name="Migliaia 11 3 5 2 2" xfId="31423"/>
    <cellStyle name="Migliaia 11 3 5 2 2 2" xfId="36581"/>
    <cellStyle name="Migliaia 11 3 5 2 2 3" xfId="41883"/>
    <cellStyle name="Migliaia 11 3 5 2 3" xfId="33930"/>
    <cellStyle name="Migliaia 11 3 5 2 4" xfId="39232"/>
    <cellStyle name="Migliaia 11 3 5 3" xfId="16137"/>
    <cellStyle name="Migliaia 11 3 5 3 2" xfId="34712"/>
    <cellStyle name="Migliaia 11 3 5 3 3" xfId="40014"/>
    <cellStyle name="Migliaia 11 3 5 3 4" xfId="29353"/>
    <cellStyle name="Migliaia 11 3 5 4" xfId="32241"/>
    <cellStyle name="Migliaia 11 3 5 5" xfId="37363"/>
    <cellStyle name="Migliaia 11 3 5 6" xfId="12339"/>
    <cellStyle name="Migliaia 11 3 6" xfId="3568"/>
    <cellStyle name="Migliaia 11 3 6 2" xfId="10193"/>
    <cellStyle name="Migliaia 11 3 6 2 2" xfId="34713"/>
    <cellStyle name="Migliaia 11 3 6 2 3" xfId="40015"/>
    <cellStyle name="Migliaia 11 3 6 3" xfId="14929"/>
    <cellStyle name="Migliaia 11 3 6 4" xfId="16138"/>
    <cellStyle name="Migliaia 11 3 6 4 2" xfId="37364"/>
    <cellStyle name="Migliaia 11 3 6 5" xfId="12340"/>
    <cellStyle name="Migliaia 11 3 7" xfId="7524"/>
    <cellStyle name="Migliaia 11 3 7 2" xfId="29354"/>
    <cellStyle name="Migliaia 11 3 7 2 2" xfId="34714"/>
    <cellStyle name="Migliaia 11 3 7 2 3" xfId="40016"/>
    <cellStyle name="Migliaia 11 3 7 3" xfId="32242"/>
    <cellStyle name="Migliaia 11 3 7 4" xfId="37365"/>
    <cellStyle name="Migliaia 11 3 8" xfId="13725"/>
    <cellStyle name="Migliaia 11 3 8 2" xfId="29355"/>
    <cellStyle name="Migliaia 11 3 8 2 2" xfId="34715"/>
    <cellStyle name="Migliaia 11 3 8 2 3" xfId="40017"/>
    <cellStyle name="Migliaia 11 3 8 3" xfId="32243"/>
    <cellStyle name="Migliaia 11 3 8 4" xfId="37366"/>
    <cellStyle name="Migliaia 11 3 8 5" xfId="20510"/>
    <cellStyle name="Migliaia 11 3 9" xfId="16129"/>
    <cellStyle name="Migliaia 11 4" xfId="379"/>
    <cellStyle name="Migliaia 11 4 2" xfId="4312"/>
    <cellStyle name="Migliaia 11 4 2 2" xfId="5093"/>
    <cellStyle name="Migliaia 11 4 2 2 2" xfId="29356"/>
    <cellStyle name="Migliaia 11 4 2 2 2 2" xfId="34716"/>
    <cellStyle name="Migliaia 11 4 2 2 2 3" xfId="40018"/>
    <cellStyle name="Migliaia 11 4 2 2 3" xfId="32244"/>
    <cellStyle name="Migliaia 11 4 2 2 4" xfId="37367"/>
    <cellStyle name="Migliaia 11 4 2 3" xfId="8196"/>
    <cellStyle name="Migliaia 11 4 2 3 2" xfId="29357"/>
    <cellStyle name="Migliaia 11 4 2 3 2 2" xfId="34717"/>
    <cellStyle name="Migliaia 11 4 2 3 2 3" xfId="40019"/>
    <cellStyle name="Migliaia 11 4 2 3 3" xfId="32245"/>
    <cellStyle name="Migliaia 11 4 2 3 4" xfId="37368"/>
    <cellStyle name="Migliaia 11 4 2 4" xfId="7547"/>
    <cellStyle name="Migliaia 11 4 2 5" xfId="6912"/>
    <cellStyle name="Migliaia 11 4 2 5 2" xfId="17685"/>
    <cellStyle name="Migliaia 11 4 2 5 3" xfId="42925"/>
    <cellStyle name="Migliaia 11 4 2 5 4" xfId="46678"/>
    <cellStyle name="Migliaia 11 4 2 5 5" xfId="49694"/>
    <cellStyle name="Migliaia 11 4 2 6" xfId="16140"/>
    <cellStyle name="Migliaia 11 4 2 7" xfId="20512"/>
    <cellStyle name="Migliaia 11 4 3" xfId="5094"/>
    <cellStyle name="Migliaia 11 4 3 2" xfId="14474"/>
    <cellStyle name="Migliaia 11 4 3 2 2" xfId="34718"/>
    <cellStyle name="Migliaia 11 4 3 2 3" xfId="40020"/>
    <cellStyle name="Migliaia 11 4 3 3" xfId="32246"/>
    <cellStyle name="Migliaia 11 4 3 4" xfId="37369"/>
    <cellStyle name="Migliaia 11 4 3 5" xfId="13723"/>
    <cellStyle name="Migliaia 11 4 4" xfId="8197"/>
    <cellStyle name="Migliaia 11 4 4 2" xfId="29358"/>
    <cellStyle name="Migliaia 11 4 4 2 2" xfId="34719"/>
    <cellStyle name="Migliaia 11 4 4 2 3" xfId="40021"/>
    <cellStyle name="Migliaia 11 4 4 3" xfId="32247"/>
    <cellStyle name="Migliaia 11 4 4 4" xfId="37370"/>
    <cellStyle name="Migliaia 11 4 5" xfId="7546"/>
    <cellStyle name="Migliaia 11 4 5 2" xfId="29359"/>
    <cellStyle name="Migliaia 11 4 5 2 2" xfId="34720"/>
    <cellStyle name="Migliaia 11 4 5 2 3" xfId="40022"/>
    <cellStyle name="Migliaia 11 4 5 3" xfId="32248"/>
    <cellStyle name="Migliaia 11 4 5 4" xfId="37371"/>
    <cellStyle name="Migliaia 11 4 6" xfId="6911"/>
    <cellStyle name="Migliaia 11 4 6 2" xfId="17684"/>
    <cellStyle name="Migliaia 11 4 6 2 2" xfId="34721"/>
    <cellStyle name="Migliaia 11 4 6 2 3" xfId="40023"/>
    <cellStyle name="Migliaia 11 4 6 2 4" xfId="29360"/>
    <cellStyle name="Migliaia 11 4 6 3" xfId="32249"/>
    <cellStyle name="Migliaia 11 4 6 4" xfId="37372"/>
    <cellStyle name="Migliaia 11 4 6 5" xfId="20513"/>
    <cellStyle name="Migliaia 11 4 6 6" xfId="44663"/>
    <cellStyle name="Migliaia 11 4 6 7" xfId="46677"/>
    <cellStyle name="Migliaia 11 4 6 8" xfId="49693"/>
    <cellStyle name="Migliaia 11 4 7" xfId="16139"/>
    <cellStyle name="Migliaia 11 4 7 2" xfId="29361"/>
    <cellStyle name="Migliaia 11 4 7 2 2" xfId="34722"/>
    <cellStyle name="Migliaia 11 4 7 2 3" xfId="40024"/>
    <cellStyle name="Migliaia 11 4 7 3" xfId="32250"/>
    <cellStyle name="Migliaia 11 4 7 4" xfId="37373"/>
    <cellStyle name="Migliaia 11 4 7 5" xfId="20514"/>
    <cellStyle name="Migliaia 11 4 8" xfId="20511"/>
    <cellStyle name="Migliaia 11 4 9" xfId="2338"/>
    <cellStyle name="Migliaia 11 5" xfId="380"/>
    <cellStyle name="Migliaia 11 5 2" xfId="4313"/>
    <cellStyle name="Migliaia 11 5 2 2" xfId="14672"/>
    <cellStyle name="Migliaia 11 5 2 2 2" xfId="34723"/>
    <cellStyle name="Migliaia 11 5 2 2 3" xfId="40025"/>
    <cellStyle name="Migliaia 11 5 2 3" xfId="16142"/>
    <cellStyle name="Migliaia 11 5 2 3 2" xfId="32251"/>
    <cellStyle name="Migliaia 11 5 2 4" xfId="37374"/>
    <cellStyle name="Migliaia 11 5 2 5" xfId="12341"/>
    <cellStyle name="Migliaia 11 5 3" xfId="7548"/>
    <cellStyle name="Migliaia 11 5 3 2" xfId="29363"/>
    <cellStyle name="Migliaia 11 5 3 2 2" xfId="34724"/>
    <cellStyle name="Migliaia 11 5 3 2 3" xfId="40026"/>
    <cellStyle name="Migliaia 11 5 3 3" xfId="32252"/>
    <cellStyle name="Migliaia 11 5 3 4" xfId="37375"/>
    <cellStyle name="Migliaia 11 5 4" xfId="6913"/>
    <cellStyle name="Migliaia 11 5 4 2" xfId="17686"/>
    <cellStyle name="Migliaia 11 5 4 2 2" xfId="34725"/>
    <cellStyle name="Migliaia 11 5 4 2 3" xfId="40027"/>
    <cellStyle name="Migliaia 11 5 4 2 4" xfId="29364"/>
    <cellStyle name="Migliaia 11 5 4 3" xfId="32253"/>
    <cellStyle name="Migliaia 11 5 4 4" xfId="37376"/>
    <cellStyle name="Migliaia 11 5 4 5" xfId="20516"/>
    <cellStyle name="Migliaia 11 5 4 6" xfId="43732"/>
    <cellStyle name="Migliaia 11 5 4 7" xfId="46679"/>
    <cellStyle name="Migliaia 11 5 4 8" xfId="49695"/>
    <cellStyle name="Migliaia 11 5 5" xfId="16141"/>
    <cellStyle name="Migliaia 11 5 5 2" xfId="29365"/>
    <cellStyle name="Migliaia 11 5 5 2 2" xfId="34726"/>
    <cellStyle name="Migliaia 11 5 5 2 3" xfId="40028"/>
    <cellStyle name="Migliaia 11 5 5 3" xfId="32254"/>
    <cellStyle name="Migliaia 11 5 5 4" xfId="37377"/>
    <cellStyle name="Migliaia 11 5 5 5" xfId="20517"/>
    <cellStyle name="Migliaia 11 5 6" xfId="20518"/>
    <cellStyle name="Migliaia 11 5 6 2" xfId="29366"/>
    <cellStyle name="Migliaia 11 5 6 2 2" xfId="34727"/>
    <cellStyle name="Migliaia 11 5 6 2 3" xfId="40029"/>
    <cellStyle name="Migliaia 11 5 6 3" xfId="32255"/>
    <cellStyle name="Migliaia 11 5 6 4" xfId="37378"/>
    <cellStyle name="Migliaia 11 5 7" xfId="20515"/>
    <cellStyle name="Migliaia 11 5 8" xfId="2339"/>
    <cellStyle name="Migliaia 11 6" xfId="2334"/>
    <cellStyle name="Migliaia 11 6 2" xfId="4308"/>
    <cellStyle name="Migliaia 11 6 2 2" xfId="5993"/>
    <cellStyle name="Migliaia 11 6 2 3" xfId="14985"/>
    <cellStyle name="Migliaia 11 6 2 4" xfId="16144"/>
    <cellStyle name="Migliaia 11 6 2 5" xfId="28579"/>
    <cellStyle name="Migliaia 11 6 2 6" xfId="12343"/>
    <cellStyle name="Migliaia 11 6 3" xfId="5745"/>
    <cellStyle name="Migliaia 11 6 3 2" xfId="31424"/>
    <cellStyle name="Migliaia 11 6 3 2 2" xfId="36582"/>
    <cellStyle name="Migliaia 11 6 3 2 3" xfId="41884"/>
    <cellStyle name="Migliaia 11 6 3 3" xfId="33931"/>
    <cellStyle name="Migliaia 11 6 3 4" xfId="39233"/>
    <cellStyle name="Migliaia 11 6 4" xfId="16143"/>
    <cellStyle name="Migliaia 11 6 4 2" xfId="34728"/>
    <cellStyle name="Migliaia 11 6 4 3" xfId="40030"/>
    <cellStyle name="Migliaia 11 6 4 4" xfId="29367"/>
    <cellStyle name="Migliaia 11 6 5" xfId="32256"/>
    <cellStyle name="Migliaia 11 6 6" xfId="37379"/>
    <cellStyle name="Migliaia 11 6 7" xfId="12342"/>
    <cellStyle name="Migliaia 11 7" xfId="4018"/>
    <cellStyle name="Migliaia 11 7 2" xfId="10488"/>
    <cellStyle name="Migliaia 11 7 2 2" xfId="31425"/>
    <cellStyle name="Migliaia 11 7 2 2 2" xfId="36583"/>
    <cellStyle name="Migliaia 11 7 2 2 3" xfId="41885"/>
    <cellStyle name="Migliaia 11 7 2 3" xfId="33932"/>
    <cellStyle name="Migliaia 11 7 2 4" xfId="39234"/>
    <cellStyle name="Migliaia 11 7 3" xfId="16145"/>
    <cellStyle name="Migliaia 11 7 3 2" xfId="34729"/>
    <cellStyle name="Migliaia 11 7 3 3" xfId="40031"/>
    <cellStyle name="Migliaia 11 7 3 4" xfId="29368"/>
    <cellStyle name="Migliaia 11 7 4" xfId="32257"/>
    <cellStyle name="Migliaia 11 7 5" xfId="37380"/>
    <cellStyle name="Migliaia 11 7 6" xfId="12344"/>
    <cellStyle name="Migliaia 11 8" xfId="3566"/>
    <cellStyle name="Migliaia 11 8 2" xfId="10191"/>
    <cellStyle name="Migliaia 11 8 2 2" xfId="31426"/>
    <cellStyle name="Migliaia 11 8 2 2 2" xfId="36584"/>
    <cellStyle name="Migliaia 11 8 2 2 3" xfId="41886"/>
    <cellStyle name="Migliaia 11 8 2 3" xfId="33933"/>
    <cellStyle name="Migliaia 11 8 2 4" xfId="39235"/>
    <cellStyle name="Migliaia 11 8 3" xfId="16146"/>
    <cellStyle name="Migliaia 11 8 3 2" xfId="34730"/>
    <cellStyle name="Migliaia 11 8 3 3" xfId="40032"/>
    <cellStyle name="Migliaia 11 8 3 4" xfId="29369"/>
    <cellStyle name="Migliaia 11 8 4" xfId="32258"/>
    <cellStyle name="Migliaia 11 8 5" xfId="37381"/>
    <cellStyle name="Migliaia 11 8 6" xfId="12345"/>
    <cellStyle name="Migliaia 11 9" xfId="13443"/>
    <cellStyle name="Migliaia 11 9 2" xfId="29370"/>
    <cellStyle name="Migliaia 11 9 2 2" xfId="34731"/>
    <cellStyle name="Migliaia 11 9 2 3" xfId="40033"/>
    <cellStyle name="Migliaia 11 9 3" xfId="32259"/>
    <cellStyle name="Migliaia 11 9 4" xfId="37382"/>
    <cellStyle name="Migliaia 12" xfId="381"/>
    <cellStyle name="Migliaia 12 10" xfId="16147"/>
    <cellStyle name="Migliaia 12 10 2" xfId="34732"/>
    <cellStyle name="Migliaia 12 10 3" xfId="40034"/>
    <cellStyle name="Migliaia 12 10 4" xfId="29371"/>
    <cellStyle name="Migliaia 12 11" xfId="32260"/>
    <cellStyle name="Migliaia 12 12" xfId="37383"/>
    <cellStyle name="Migliaia 12 13" xfId="1789"/>
    <cellStyle name="Migliaia 12 2" xfId="382"/>
    <cellStyle name="Migliaia 12 2 2" xfId="2341"/>
    <cellStyle name="Migliaia 12 2 2 2" xfId="4315"/>
    <cellStyle name="Migliaia 12 2 2 2 2" xfId="10669"/>
    <cellStyle name="Migliaia 12 2 2 2 2 2" xfId="34733"/>
    <cellStyle name="Migliaia 12 2 2 2 2 3" xfId="40035"/>
    <cellStyle name="Migliaia 12 2 2 2 3" xfId="14673"/>
    <cellStyle name="Migliaia 12 2 2 2 4" xfId="16150"/>
    <cellStyle name="Migliaia 12 2 2 2 4 2" xfId="37384"/>
    <cellStyle name="Migliaia 12 2 2 2 5" xfId="12346"/>
    <cellStyle name="Migliaia 12 2 2 3" xfId="7896"/>
    <cellStyle name="Migliaia 12 2 2 3 2" xfId="31427"/>
    <cellStyle name="Migliaia 12 2 2 3 2 2" xfId="36585"/>
    <cellStyle name="Migliaia 12 2 2 3 2 3" xfId="41887"/>
    <cellStyle name="Migliaia 12 2 2 3 3" xfId="33934"/>
    <cellStyle name="Migliaia 12 2 2 3 4" xfId="39236"/>
    <cellStyle name="Migliaia 12 2 2 4" xfId="6914"/>
    <cellStyle name="Migliaia 12 2 2 4 2" xfId="17687"/>
    <cellStyle name="Migliaia 12 2 2 4 3" xfId="44566"/>
    <cellStyle name="Migliaia 12 2 2 4 4" xfId="46680"/>
    <cellStyle name="Migliaia 12 2 2 4 5" xfId="49696"/>
    <cellStyle name="Migliaia 12 2 2 5" xfId="16149"/>
    <cellStyle name="Migliaia 12 2 2 6" xfId="20525"/>
    <cellStyle name="Migliaia 12 2 3" xfId="4022"/>
    <cellStyle name="Migliaia 12 2 3 2" xfId="10492"/>
    <cellStyle name="Migliaia 12 2 3 2 2" xfId="31428"/>
    <cellStyle name="Migliaia 12 2 3 2 2 2" xfId="36586"/>
    <cellStyle name="Migliaia 12 2 3 2 2 3" xfId="41888"/>
    <cellStyle name="Migliaia 12 2 3 2 3" xfId="33935"/>
    <cellStyle name="Migliaia 12 2 3 2 4" xfId="39237"/>
    <cellStyle name="Migliaia 12 2 3 3" xfId="16151"/>
    <cellStyle name="Migliaia 12 2 3 3 2" xfId="34734"/>
    <cellStyle name="Migliaia 12 2 3 3 3" xfId="40036"/>
    <cellStyle name="Migliaia 12 2 3 3 4" xfId="29373"/>
    <cellStyle name="Migliaia 12 2 3 4" xfId="32262"/>
    <cellStyle name="Migliaia 12 2 3 5" xfId="37385"/>
    <cellStyle name="Migliaia 12 2 3 6" xfId="12347"/>
    <cellStyle name="Migliaia 12 2 4" xfId="3571"/>
    <cellStyle name="Migliaia 12 2 4 2" xfId="10195"/>
    <cellStyle name="Migliaia 12 2 4 2 2" xfId="34735"/>
    <cellStyle name="Migliaia 12 2 4 2 3" xfId="40037"/>
    <cellStyle name="Migliaia 12 2 4 3" xfId="15034"/>
    <cellStyle name="Migliaia 12 2 4 4" xfId="16152"/>
    <cellStyle name="Migliaia 12 2 4 4 2" xfId="37386"/>
    <cellStyle name="Migliaia 12 2 4 5" xfId="12348"/>
    <cellStyle name="Migliaia 12 2 5" xfId="9409"/>
    <cellStyle name="Migliaia 12 2 5 2" xfId="29375"/>
    <cellStyle name="Migliaia 12 2 5 2 2" xfId="34736"/>
    <cellStyle name="Migliaia 12 2 5 2 3" xfId="40038"/>
    <cellStyle name="Migliaia 12 2 5 3" xfId="32264"/>
    <cellStyle name="Migliaia 12 2 5 4" xfId="37387"/>
    <cellStyle name="Migliaia 12 2 6" xfId="16148"/>
    <cellStyle name="Migliaia 12 2 6 2" xfId="29376"/>
    <cellStyle name="Migliaia 12 2 6 2 2" xfId="34737"/>
    <cellStyle name="Migliaia 12 2 6 2 3" xfId="40039"/>
    <cellStyle name="Migliaia 12 2 6 3" xfId="32265"/>
    <cellStyle name="Migliaia 12 2 6 4" xfId="37388"/>
    <cellStyle name="Migliaia 12 2 6 5" xfId="20530"/>
    <cellStyle name="Migliaia 12 2 7" xfId="20524"/>
    <cellStyle name="Migliaia 12 2 8" xfId="1790"/>
    <cellStyle name="Migliaia 12 3" xfId="383"/>
    <cellStyle name="Migliaia 12 3 10" xfId="20531"/>
    <cellStyle name="Migliaia 12 3 11" xfId="12349"/>
    <cellStyle name="Migliaia 12 3 12" xfId="1791"/>
    <cellStyle name="Migliaia 12 3 2" xfId="384"/>
    <cellStyle name="Migliaia 12 3 2 2" xfId="4317"/>
    <cellStyle name="Migliaia 12 3 2 2 2" xfId="8198"/>
    <cellStyle name="Migliaia 12 3 2 2 2 2" xfId="14674"/>
    <cellStyle name="Migliaia 12 3 2 2 2 2 2" xfId="18147"/>
    <cellStyle name="Migliaia 12 3 2 2 2 2 2 2" xfId="34738"/>
    <cellStyle name="Migliaia 12 3 2 2 2 2 3" xfId="40040"/>
    <cellStyle name="Migliaia 12 3 2 2 2 2 4" xfId="29377"/>
    <cellStyle name="Migliaia 12 3 2 2 2 3" xfId="32266"/>
    <cellStyle name="Migliaia 12 3 2 2 2 4" xfId="37389"/>
    <cellStyle name="Migliaia 12 3 2 2 2 5" xfId="44196"/>
    <cellStyle name="Migliaia 12 3 2 2 2 6" xfId="47153"/>
    <cellStyle name="Migliaia 12 3 2 2 2 7" xfId="50169"/>
    <cellStyle name="Migliaia 12 3 2 2 2 8" xfId="13948"/>
    <cellStyle name="Migliaia 12 3 2 2 3" xfId="7985"/>
    <cellStyle name="Migliaia 12 3 2 2 4" xfId="6915"/>
    <cellStyle name="Migliaia 12 3 2 2 4 2" xfId="17688"/>
    <cellStyle name="Migliaia 12 3 2 2 4 3" xfId="44813"/>
    <cellStyle name="Migliaia 12 3 2 2 4 4" xfId="46681"/>
    <cellStyle name="Migliaia 12 3 2 2 4 5" xfId="49697"/>
    <cellStyle name="Migliaia 12 3 2 2 5" xfId="16155"/>
    <cellStyle name="Migliaia 12 3 2 2 6" xfId="20533"/>
    <cellStyle name="Migliaia 12 3 2 3" xfId="3573"/>
    <cellStyle name="Migliaia 12 3 2 3 2" xfId="7956"/>
    <cellStyle name="Migliaia 12 3 2 3 2 2" xfId="34739"/>
    <cellStyle name="Migliaia 12 3 2 3 2 3" xfId="40041"/>
    <cellStyle name="Migliaia 12 3 2 3 2 4" xfId="29378"/>
    <cellStyle name="Migliaia 12 3 2 3 3" xfId="8199"/>
    <cellStyle name="Migliaia 12 3 2 3 4" xfId="16156"/>
    <cellStyle name="Migliaia 12 3 2 3 4 2" xfId="37390"/>
    <cellStyle name="Migliaia 12 3 2 3 5" xfId="12350"/>
    <cellStyle name="Migliaia 12 3 2 4" xfId="7549"/>
    <cellStyle name="Migliaia 12 3 2 4 2" xfId="14367"/>
    <cellStyle name="Migliaia 12 3 2 4 2 2" xfId="34740"/>
    <cellStyle name="Migliaia 12 3 2 4 2 3" xfId="40042"/>
    <cellStyle name="Migliaia 12 3 2 4 3" xfId="32268"/>
    <cellStyle name="Migliaia 12 3 2 4 4" xfId="37391"/>
    <cellStyle name="Migliaia 12 3 2 4 5" xfId="13446"/>
    <cellStyle name="Migliaia 12 3 2 5" xfId="13721"/>
    <cellStyle name="Migliaia 12 3 2 5 2" xfId="29380"/>
    <cellStyle name="Migliaia 12 3 2 5 2 2" xfId="34741"/>
    <cellStyle name="Migliaia 12 3 2 5 2 3" xfId="40043"/>
    <cellStyle name="Migliaia 12 3 2 5 3" xfId="32269"/>
    <cellStyle name="Migliaia 12 3 2 5 4" xfId="37392"/>
    <cellStyle name="Migliaia 12 3 2 6" xfId="16154"/>
    <cellStyle name="Migliaia 12 3 2 6 2" xfId="29381"/>
    <cellStyle name="Migliaia 12 3 2 6 2 2" xfId="34742"/>
    <cellStyle name="Migliaia 12 3 2 6 2 3" xfId="40044"/>
    <cellStyle name="Migliaia 12 3 2 6 3" xfId="32270"/>
    <cellStyle name="Migliaia 12 3 2 6 4" xfId="37393"/>
    <cellStyle name="Migliaia 12 3 2 6 5" xfId="20537"/>
    <cellStyle name="Migliaia 12 3 2 7" xfId="20532"/>
    <cellStyle name="Migliaia 12 3 2 8" xfId="2343"/>
    <cellStyle name="Migliaia 12 3 3" xfId="2342"/>
    <cellStyle name="Migliaia 12 3 3 2" xfId="4316"/>
    <cellStyle name="Migliaia 12 3 3 2 2" xfId="5996"/>
    <cellStyle name="Migliaia 12 3 3 2 2 2" xfId="34744"/>
    <cellStyle name="Migliaia 12 3 3 2 2 3" xfId="40046"/>
    <cellStyle name="Migliaia 12 3 3 2 3" xfId="14475"/>
    <cellStyle name="Migliaia 12 3 3 2 4" xfId="16158"/>
    <cellStyle name="Migliaia 12 3 3 2 4 2" xfId="37395"/>
    <cellStyle name="Migliaia 12 3 3 2 5" xfId="12352"/>
    <cellStyle name="Migliaia 12 3 3 3" xfId="5748"/>
    <cellStyle name="Migliaia 12 3 3 3 2" xfId="29383"/>
    <cellStyle name="Migliaia 12 3 3 3 2 2" xfId="34745"/>
    <cellStyle name="Migliaia 12 3 3 3 2 3" xfId="40047"/>
    <cellStyle name="Migliaia 12 3 3 3 3" xfId="32273"/>
    <cellStyle name="Migliaia 12 3 3 3 4" xfId="37396"/>
    <cellStyle name="Migliaia 12 3 3 4" xfId="16157"/>
    <cellStyle name="Migliaia 12 3 3 4 2" xfId="29384"/>
    <cellStyle name="Migliaia 12 3 3 4 2 2" xfId="34746"/>
    <cellStyle name="Migliaia 12 3 3 4 2 3" xfId="40048"/>
    <cellStyle name="Migliaia 12 3 3 4 3" xfId="32274"/>
    <cellStyle name="Migliaia 12 3 3 4 4" xfId="37397"/>
    <cellStyle name="Migliaia 12 3 3 4 5" xfId="20541"/>
    <cellStyle name="Migliaia 12 3 3 5" xfId="20542"/>
    <cellStyle name="Migliaia 12 3 3 5 2" xfId="29385"/>
    <cellStyle name="Migliaia 12 3 3 5 2 2" xfId="34747"/>
    <cellStyle name="Migliaia 12 3 3 5 2 3" xfId="40049"/>
    <cellStyle name="Migliaia 12 3 3 5 3" xfId="32275"/>
    <cellStyle name="Migliaia 12 3 3 5 4" xfId="37398"/>
    <cellStyle name="Migliaia 12 3 3 6" xfId="29382"/>
    <cellStyle name="Migliaia 12 3 3 6 2" xfId="34743"/>
    <cellStyle name="Migliaia 12 3 3 6 3" xfId="40045"/>
    <cellStyle name="Migliaia 12 3 3 7" xfId="32271"/>
    <cellStyle name="Migliaia 12 3 3 8" xfId="37394"/>
    <cellStyle name="Migliaia 12 3 3 9" xfId="12351"/>
    <cellStyle name="Migliaia 12 3 4" xfId="3268"/>
    <cellStyle name="Migliaia 12 3 4 2" xfId="4778"/>
    <cellStyle name="Migliaia 12 3 4 2 2" xfId="10730"/>
    <cellStyle name="Migliaia 12 3 4 2 3" xfId="14430"/>
    <cellStyle name="Migliaia 12 3 4 2 4" xfId="16160"/>
    <cellStyle name="Migliaia 12 3 4 2 5" xfId="28585"/>
    <cellStyle name="Migliaia 12 3 4 2 6" xfId="12354"/>
    <cellStyle name="Migliaia 12 3 4 3" xfId="9978"/>
    <cellStyle name="Migliaia 12 3 4 3 2" xfId="31429"/>
    <cellStyle name="Migliaia 12 3 4 3 2 2" xfId="36587"/>
    <cellStyle name="Migliaia 12 3 4 3 2 3" xfId="41889"/>
    <cellStyle name="Migliaia 12 3 4 3 3" xfId="33936"/>
    <cellStyle name="Migliaia 12 3 4 3 4" xfId="39238"/>
    <cellStyle name="Migliaia 12 3 4 4" xfId="16159"/>
    <cellStyle name="Migliaia 12 3 4 4 2" xfId="34748"/>
    <cellStyle name="Migliaia 12 3 4 4 3" xfId="40050"/>
    <cellStyle name="Migliaia 12 3 4 4 4" xfId="29386"/>
    <cellStyle name="Migliaia 12 3 4 5" xfId="32276"/>
    <cellStyle name="Migliaia 12 3 4 6" xfId="37399"/>
    <cellStyle name="Migliaia 12 3 4 7" xfId="12353"/>
    <cellStyle name="Migliaia 12 3 5" xfId="4023"/>
    <cellStyle name="Migliaia 12 3 5 2" xfId="10493"/>
    <cellStyle name="Migliaia 12 3 5 2 2" xfId="31430"/>
    <cellStyle name="Migliaia 12 3 5 2 2 2" xfId="36588"/>
    <cellStyle name="Migliaia 12 3 5 2 2 3" xfId="41890"/>
    <cellStyle name="Migliaia 12 3 5 2 3" xfId="33937"/>
    <cellStyle name="Migliaia 12 3 5 2 4" xfId="39239"/>
    <cellStyle name="Migliaia 12 3 5 3" xfId="16161"/>
    <cellStyle name="Migliaia 12 3 5 3 2" xfId="34749"/>
    <cellStyle name="Migliaia 12 3 5 3 3" xfId="40051"/>
    <cellStyle name="Migliaia 12 3 5 3 4" xfId="29387"/>
    <cellStyle name="Migliaia 12 3 5 4" xfId="32277"/>
    <cellStyle name="Migliaia 12 3 5 5" xfId="37400"/>
    <cellStyle name="Migliaia 12 3 5 6" xfId="12355"/>
    <cellStyle name="Migliaia 12 3 6" xfId="3572"/>
    <cellStyle name="Migliaia 12 3 6 2" xfId="10196"/>
    <cellStyle name="Migliaia 12 3 6 2 2" xfId="34750"/>
    <cellStyle name="Migliaia 12 3 6 2 3" xfId="40052"/>
    <cellStyle name="Migliaia 12 3 6 3" xfId="15033"/>
    <cellStyle name="Migliaia 12 3 6 4" xfId="16162"/>
    <cellStyle name="Migliaia 12 3 6 4 2" xfId="37401"/>
    <cellStyle name="Migliaia 12 3 6 5" xfId="12356"/>
    <cellStyle name="Migliaia 12 3 7" xfId="7837"/>
    <cellStyle name="Migliaia 12 3 7 2" xfId="29388"/>
    <cellStyle name="Migliaia 12 3 7 2 2" xfId="34751"/>
    <cellStyle name="Migliaia 12 3 7 2 3" xfId="40053"/>
    <cellStyle name="Migliaia 12 3 7 3" xfId="32279"/>
    <cellStyle name="Migliaia 12 3 7 4" xfId="37402"/>
    <cellStyle name="Migliaia 12 3 8" xfId="13722"/>
    <cellStyle name="Migliaia 12 3 8 2" xfId="29389"/>
    <cellStyle name="Migliaia 12 3 8 2 2" xfId="34752"/>
    <cellStyle name="Migliaia 12 3 8 2 3" xfId="40054"/>
    <cellStyle name="Migliaia 12 3 8 3" xfId="32280"/>
    <cellStyle name="Migliaia 12 3 8 4" xfId="37403"/>
    <cellStyle name="Migliaia 12 3 8 5" xfId="20546"/>
    <cellStyle name="Migliaia 12 3 9" xfId="16153"/>
    <cellStyle name="Migliaia 12 4" xfId="385"/>
    <cellStyle name="Migliaia 12 4 2" xfId="4318"/>
    <cellStyle name="Migliaia 12 4 2 2" xfId="5095"/>
    <cellStyle name="Migliaia 12 4 2 2 2" xfId="29390"/>
    <cellStyle name="Migliaia 12 4 2 2 2 2" xfId="34753"/>
    <cellStyle name="Migliaia 12 4 2 2 2 3" xfId="40055"/>
    <cellStyle name="Migliaia 12 4 2 2 3" xfId="32281"/>
    <cellStyle name="Migliaia 12 4 2 2 4" xfId="37404"/>
    <cellStyle name="Migliaia 12 4 2 3" xfId="8200"/>
    <cellStyle name="Migliaia 12 4 2 3 2" xfId="29391"/>
    <cellStyle name="Migliaia 12 4 2 3 2 2" xfId="34754"/>
    <cellStyle name="Migliaia 12 4 2 3 2 3" xfId="40056"/>
    <cellStyle name="Migliaia 12 4 2 3 3" xfId="32282"/>
    <cellStyle name="Migliaia 12 4 2 3 4" xfId="37405"/>
    <cellStyle name="Migliaia 12 4 2 4" xfId="7551"/>
    <cellStyle name="Migliaia 12 4 2 5" xfId="6917"/>
    <cellStyle name="Migliaia 12 4 2 5 2" xfId="17690"/>
    <cellStyle name="Migliaia 12 4 2 5 3" xfId="42489"/>
    <cellStyle name="Migliaia 12 4 2 5 4" xfId="46683"/>
    <cellStyle name="Migliaia 12 4 2 5 5" xfId="49699"/>
    <cellStyle name="Migliaia 12 4 2 6" xfId="16164"/>
    <cellStyle name="Migliaia 12 4 2 7" xfId="20548"/>
    <cellStyle name="Migliaia 12 4 3" xfId="5096"/>
    <cellStyle name="Migliaia 12 4 3 2" xfId="14476"/>
    <cellStyle name="Migliaia 12 4 3 2 2" xfId="34755"/>
    <cellStyle name="Migliaia 12 4 3 2 3" xfId="40057"/>
    <cellStyle name="Migliaia 12 4 3 3" xfId="32283"/>
    <cellStyle name="Migliaia 12 4 3 4" xfId="37406"/>
    <cellStyle name="Migliaia 12 4 3 5" xfId="13720"/>
    <cellStyle name="Migliaia 12 4 4" xfId="8201"/>
    <cellStyle name="Migliaia 12 4 4 2" xfId="29393"/>
    <cellStyle name="Migliaia 12 4 4 2 2" xfId="34756"/>
    <cellStyle name="Migliaia 12 4 4 2 3" xfId="40058"/>
    <cellStyle name="Migliaia 12 4 4 3" xfId="32284"/>
    <cellStyle name="Migliaia 12 4 4 4" xfId="37407"/>
    <cellStyle name="Migliaia 12 4 5" xfId="7550"/>
    <cellStyle name="Migliaia 12 4 5 2" xfId="29394"/>
    <cellStyle name="Migliaia 12 4 5 2 2" xfId="34757"/>
    <cellStyle name="Migliaia 12 4 5 2 3" xfId="40059"/>
    <cellStyle name="Migliaia 12 4 5 3" xfId="32285"/>
    <cellStyle name="Migliaia 12 4 5 4" xfId="37408"/>
    <cellStyle name="Migliaia 12 4 6" xfId="6916"/>
    <cellStyle name="Migliaia 12 4 6 2" xfId="17689"/>
    <cellStyle name="Migliaia 12 4 6 2 2" xfId="34758"/>
    <cellStyle name="Migliaia 12 4 6 2 3" xfId="40060"/>
    <cellStyle name="Migliaia 12 4 6 2 4" xfId="29395"/>
    <cellStyle name="Migliaia 12 4 6 3" xfId="32286"/>
    <cellStyle name="Migliaia 12 4 6 4" xfId="37409"/>
    <cellStyle name="Migliaia 12 4 6 5" xfId="20552"/>
    <cellStyle name="Migliaia 12 4 6 6" xfId="43942"/>
    <cellStyle name="Migliaia 12 4 6 7" xfId="46682"/>
    <cellStyle name="Migliaia 12 4 6 8" xfId="49698"/>
    <cellStyle name="Migliaia 12 4 7" xfId="16163"/>
    <cellStyle name="Migliaia 12 4 7 2" xfId="29396"/>
    <cellStyle name="Migliaia 12 4 7 2 2" xfId="34759"/>
    <cellStyle name="Migliaia 12 4 7 2 3" xfId="40061"/>
    <cellStyle name="Migliaia 12 4 7 3" xfId="32287"/>
    <cellStyle name="Migliaia 12 4 7 4" xfId="37410"/>
    <cellStyle name="Migliaia 12 4 7 5" xfId="20553"/>
    <cellStyle name="Migliaia 12 4 8" xfId="20547"/>
    <cellStyle name="Migliaia 12 4 9" xfId="2344"/>
    <cellStyle name="Migliaia 12 5" xfId="386"/>
    <cellStyle name="Migliaia 12 5 2" xfId="4319"/>
    <cellStyle name="Migliaia 12 5 2 2" xfId="14675"/>
    <cellStyle name="Migliaia 12 5 2 2 2" xfId="34760"/>
    <cellStyle name="Migliaia 12 5 2 2 3" xfId="40062"/>
    <cellStyle name="Migliaia 12 5 2 3" xfId="16166"/>
    <cellStyle name="Migliaia 12 5 2 3 2" xfId="32288"/>
    <cellStyle name="Migliaia 12 5 2 4" xfId="37411"/>
    <cellStyle name="Migliaia 12 5 2 5" xfId="12357"/>
    <cellStyle name="Migliaia 12 5 3" xfId="7552"/>
    <cellStyle name="Migliaia 12 5 3 2" xfId="29397"/>
    <cellStyle name="Migliaia 12 5 3 2 2" xfId="34761"/>
    <cellStyle name="Migliaia 12 5 3 2 3" xfId="40063"/>
    <cellStyle name="Migliaia 12 5 3 3" xfId="32289"/>
    <cellStyle name="Migliaia 12 5 3 4" xfId="37412"/>
    <cellStyle name="Migliaia 12 5 4" xfId="6918"/>
    <cellStyle name="Migliaia 12 5 4 2" xfId="17691"/>
    <cellStyle name="Migliaia 12 5 4 2 2" xfId="34762"/>
    <cellStyle name="Migliaia 12 5 4 2 3" xfId="40064"/>
    <cellStyle name="Migliaia 12 5 4 2 4" xfId="29398"/>
    <cellStyle name="Migliaia 12 5 4 3" xfId="32290"/>
    <cellStyle name="Migliaia 12 5 4 4" xfId="37413"/>
    <cellStyle name="Migliaia 12 5 4 5" xfId="20556"/>
    <cellStyle name="Migliaia 12 5 4 6" xfId="44753"/>
    <cellStyle name="Migliaia 12 5 4 7" xfId="46684"/>
    <cellStyle name="Migliaia 12 5 4 8" xfId="49700"/>
    <cellStyle name="Migliaia 12 5 5" xfId="16165"/>
    <cellStyle name="Migliaia 12 5 5 2" xfId="29399"/>
    <cellStyle name="Migliaia 12 5 5 2 2" xfId="34763"/>
    <cellStyle name="Migliaia 12 5 5 2 3" xfId="40065"/>
    <cellStyle name="Migliaia 12 5 5 3" xfId="32291"/>
    <cellStyle name="Migliaia 12 5 5 4" xfId="37414"/>
    <cellStyle name="Migliaia 12 5 5 5" xfId="20557"/>
    <cellStyle name="Migliaia 12 5 6" xfId="20558"/>
    <cellStyle name="Migliaia 12 5 6 2" xfId="29400"/>
    <cellStyle name="Migliaia 12 5 6 2 2" xfId="34764"/>
    <cellStyle name="Migliaia 12 5 6 2 3" xfId="40066"/>
    <cellStyle name="Migliaia 12 5 6 3" xfId="32292"/>
    <cellStyle name="Migliaia 12 5 6 4" xfId="37415"/>
    <cellStyle name="Migliaia 12 5 7" xfId="20554"/>
    <cellStyle name="Migliaia 12 5 8" xfId="2345"/>
    <cellStyle name="Migliaia 12 6" xfId="2340"/>
    <cellStyle name="Migliaia 12 6 2" xfId="4314"/>
    <cellStyle name="Migliaia 12 6 2 2" xfId="5995"/>
    <cellStyle name="Migliaia 12 6 2 3" xfId="14984"/>
    <cellStyle name="Migliaia 12 6 2 4" xfId="16168"/>
    <cellStyle name="Migliaia 12 6 2 5" xfId="28587"/>
    <cellStyle name="Migliaia 12 6 2 6" xfId="12359"/>
    <cellStyle name="Migliaia 12 6 3" xfId="5747"/>
    <cellStyle name="Migliaia 12 6 3 2" xfId="31431"/>
    <cellStyle name="Migliaia 12 6 3 2 2" xfId="36589"/>
    <cellStyle name="Migliaia 12 6 3 2 3" xfId="41891"/>
    <cellStyle name="Migliaia 12 6 3 3" xfId="33938"/>
    <cellStyle name="Migliaia 12 6 3 4" xfId="39240"/>
    <cellStyle name="Migliaia 12 6 4" xfId="16167"/>
    <cellStyle name="Migliaia 12 6 4 2" xfId="34765"/>
    <cellStyle name="Migliaia 12 6 4 3" xfId="40067"/>
    <cellStyle name="Migliaia 12 6 4 4" xfId="29401"/>
    <cellStyle name="Migliaia 12 6 5" xfId="32293"/>
    <cellStyle name="Migliaia 12 6 6" xfId="37416"/>
    <cellStyle name="Migliaia 12 6 7" xfId="12358"/>
    <cellStyle name="Migliaia 12 7" xfId="4021"/>
    <cellStyle name="Migliaia 12 7 2" xfId="10491"/>
    <cellStyle name="Migliaia 12 7 2 2" xfId="31432"/>
    <cellStyle name="Migliaia 12 7 2 2 2" xfId="36590"/>
    <cellStyle name="Migliaia 12 7 2 2 3" xfId="41892"/>
    <cellStyle name="Migliaia 12 7 2 3" xfId="33939"/>
    <cellStyle name="Migliaia 12 7 2 4" xfId="39241"/>
    <cellStyle name="Migliaia 12 7 3" xfId="16169"/>
    <cellStyle name="Migliaia 12 7 3 2" xfId="34766"/>
    <cellStyle name="Migliaia 12 7 3 3" xfId="40068"/>
    <cellStyle name="Migliaia 12 7 3 4" xfId="29402"/>
    <cellStyle name="Migliaia 12 7 4" xfId="32294"/>
    <cellStyle name="Migliaia 12 7 5" xfId="37417"/>
    <cellStyle name="Migliaia 12 7 6" xfId="12360"/>
    <cellStyle name="Migliaia 12 8" xfId="3570"/>
    <cellStyle name="Migliaia 12 8 2" xfId="10194"/>
    <cellStyle name="Migliaia 12 8 2 2" xfId="31433"/>
    <cellStyle name="Migliaia 12 8 2 2 2" xfId="36591"/>
    <cellStyle name="Migliaia 12 8 2 2 3" xfId="41893"/>
    <cellStyle name="Migliaia 12 8 2 3" xfId="33940"/>
    <cellStyle name="Migliaia 12 8 2 4" xfId="39242"/>
    <cellStyle name="Migliaia 12 8 3" xfId="16170"/>
    <cellStyle name="Migliaia 12 8 3 2" xfId="34767"/>
    <cellStyle name="Migliaia 12 8 3 3" xfId="40069"/>
    <cellStyle name="Migliaia 12 8 3 4" xfId="29403"/>
    <cellStyle name="Migliaia 12 8 4" xfId="32295"/>
    <cellStyle name="Migliaia 12 8 5" xfId="37418"/>
    <cellStyle name="Migliaia 12 8 6" xfId="12361"/>
    <cellStyle name="Migliaia 12 9" xfId="13445"/>
    <cellStyle name="Migliaia 12 9 2" xfId="29404"/>
    <cellStyle name="Migliaia 12 9 2 2" xfId="34768"/>
    <cellStyle name="Migliaia 12 9 2 3" xfId="40070"/>
    <cellStyle name="Migliaia 12 9 3" xfId="32296"/>
    <cellStyle name="Migliaia 12 9 4" xfId="37419"/>
    <cellStyle name="Migliaia 13" xfId="387"/>
    <cellStyle name="Migliaia 13 10" xfId="16171"/>
    <cellStyle name="Migliaia 13 10 2" xfId="34769"/>
    <cellStyle name="Migliaia 13 10 3" xfId="40071"/>
    <cellStyle name="Migliaia 13 10 4" xfId="29405"/>
    <cellStyle name="Migliaia 13 11" xfId="32297"/>
    <cellStyle name="Migliaia 13 12" xfId="37420"/>
    <cellStyle name="Migliaia 13 13" xfId="1792"/>
    <cellStyle name="Migliaia 13 2" xfId="388"/>
    <cellStyle name="Migliaia 13 2 2" xfId="2347"/>
    <cellStyle name="Migliaia 13 2 2 2" xfId="4321"/>
    <cellStyle name="Migliaia 13 2 2 2 2" xfId="10670"/>
    <cellStyle name="Migliaia 13 2 2 2 2 2" xfId="34770"/>
    <cellStyle name="Migliaia 13 2 2 2 2 3" xfId="40072"/>
    <cellStyle name="Migliaia 13 2 2 2 3" xfId="14676"/>
    <cellStyle name="Migliaia 13 2 2 2 4" xfId="16174"/>
    <cellStyle name="Migliaia 13 2 2 2 4 2" xfId="37421"/>
    <cellStyle name="Migliaia 13 2 2 2 5" xfId="12362"/>
    <cellStyle name="Migliaia 13 2 2 3" xfId="7897"/>
    <cellStyle name="Migliaia 13 2 2 3 2" xfId="31434"/>
    <cellStyle name="Migliaia 13 2 2 3 2 2" xfId="36592"/>
    <cellStyle name="Migliaia 13 2 2 3 2 3" xfId="41894"/>
    <cellStyle name="Migliaia 13 2 2 3 3" xfId="33941"/>
    <cellStyle name="Migliaia 13 2 2 3 4" xfId="39243"/>
    <cellStyle name="Migliaia 13 2 2 4" xfId="6919"/>
    <cellStyle name="Migliaia 13 2 2 4 2" xfId="17692"/>
    <cellStyle name="Migliaia 13 2 2 4 3" xfId="43994"/>
    <cellStyle name="Migliaia 13 2 2 4 4" xfId="46685"/>
    <cellStyle name="Migliaia 13 2 2 4 5" xfId="49701"/>
    <cellStyle name="Migliaia 13 2 2 5" xfId="16173"/>
    <cellStyle name="Migliaia 13 2 2 6" xfId="20562"/>
    <cellStyle name="Migliaia 13 2 3" xfId="4025"/>
    <cellStyle name="Migliaia 13 2 3 2" xfId="10495"/>
    <cellStyle name="Migliaia 13 2 3 2 2" xfId="31435"/>
    <cellStyle name="Migliaia 13 2 3 2 2 2" xfId="36593"/>
    <cellStyle name="Migliaia 13 2 3 2 2 3" xfId="41895"/>
    <cellStyle name="Migliaia 13 2 3 2 3" xfId="33942"/>
    <cellStyle name="Migliaia 13 2 3 2 4" xfId="39244"/>
    <cellStyle name="Migliaia 13 2 3 3" xfId="16175"/>
    <cellStyle name="Migliaia 13 2 3 3 2" xfId="34771"/>
    <cellStyle name="Migliaia 13 2 3 3 3" xfId="40073"/>
    <cellStyle name="Migliaia 13 2 3 3 4" xfId="29406"/>
    <cellStyle name="Migliaia 13 2 3 4" xfId="32298"/>
    <cellStyle name="Migliaia 13 2 3 5" xfId="37422"/>
    <cellStyle name="Migliaia 13 2 3 6" xfId="12363"/>
    <cellStyle name="Migliaia 13 2 4" xfId="3575"/>
    <cellStyle name="Migliaia 13 2 4 2" xfId="10198"/>
    <cellStyle name="Migliaia 13 2 4 2 2" xfId="34772"/>
    <cellStyle name="Migliaia 13 2 4 2 3" xfId="40074"/>
    <cellStyle name="Migliaia 13 2 4 3" xfId="14928"/>
    <cellStyle name="Migliaia 13 2 4 4" xfId="16176"/>
    <cellStyle name="Migliaia 13 2 4 4 2" xfId="37423"/>
    <cellStyle name="Migliaia 13 2 4 5" xfId="12364"/>
    <cellStyle name="Migliaia 13 2 5" xfId="9410"/>
    <cellStyle name="Migliaia 13 2 5 2" xfId="29407"/>
    <cellStyle name="Migliaia 13 2 5 2 2" xfId="34773"/>
    <cellStyle name="Migliaia 13 2 5 2 3" xfId="40075"/>
    <cellStyle name="Migliaia 13 2 5 3" xfId="32299"/>
    <cellStyle name="Migliaia 13 2 5 4" xfId="37424"/>
    <cellStyle name="Migliaia 13 2 6" xfId="16172"/>
    <cellStyle name="Migliaia 13 2 6 2" xfId="29408"/>
    <cellStyle name="Migliaia 13 2 6 2 2" xfId="34774"/>
    <cellStyle name="Migliaia 13 2 6 2 3" xfId="40076"/>
    <cellStyle name="Migliaia 13 2 6 3" xfId="32300"/>
    <cellStyle name="Migliaia 13 2 6 4" xfId="37425"/>
    <cellStyle name="Migliaia 13 2 6 5" xfId="20564"/>
    <cellStyle name="Migliaia 13 2 7" xfId="20561"/>
    <cellStyle name="Migliaia 13 2 8" xfId="1793"/>
    <cellStyle name="Migliaia 13 3" xfId="389"/>
    <cellStyle name="Migliaia 13 3 10" xfId="20565"/>
    <cellStyle name="Migliaia 13 3 11" xfId="12365"/>
    <cellStyle name="Migliaia 13 3 12" xfId="1794"/>
    <cellStyle name="Migliaia 13 3 2" xfId="390"/>
    <cellStyle name="Migliaia 13 3 2 2" xfId="4323"/>
    <cellStyle name="Migliaia 13 3 2 2 2" xfId="8202"/>
    <cellStyle name="Migliaia 13 3 2 2 2 2" xfId="14677"/>
    <cellStyle name="Migliaia 13 3 2 2 2 2 2" xfId="18148"/>
    <cellStyle name="Migliaia 13 3 2 2 2 2 2 2" xfId="34775"/>
    <cellStyle name="Migliaia 13 3 2 2 2 2 3" xfId="40077"/>
    <cellStyle name="Migliaia 13 3 2 2 2 2 4" xfId="29409"/>
    <cellStyle name="Migliaia 13 3 2 2 2 3" xfId="32301"/>
    <cellStyle name="Migliaia 13 3 2 2 2 4" xfId="37426"/>
    <cellStyle name="Migliaia 13 3 2 2 2 5" xfId="44604"/>
    <cellStyle name="Migliaia 13 3 2 2 2 6" xfId="47154"/>
    <cellStyle name="Migliaia 13 3 2 2 2 7" xfId="50170"/>
    <cellStyle name="Migliaia 13 3 2 2 2 8" xfId="13949"/>
    <cellStyle name="Migliaia 13 3 2 2 3" xfId="7986"/>
    <cellStyle name="Migliaia 13 3 2 2 4" xfId="6920"/>
    <cellStyle name="Migliaia 13 3 2 2 4 2" xfId="17693"/>
    <cellStyle name="Migliaia 13 3 2 2 4 3" xfId="42490"/>
    <cellStyle name="Migliaia 13 3 2 2 4 4" xfId="46686"/>
    <cellStyle name="Migliaia 13 3 2 2 4 5" xfId="49702"/>
    <cellStyle name="Migliaia 13 3 2 2 5" xfId="16179"/>
    <cellStyle name="Migliaia 13 3 2 2 6" xfId="20567"/>
    <cellStyle name="Migliaia 13 3 2 3" xfId="3577"/>
    <cellStyle name="Migliaia 13 3 2 3 2" xfId="8534"/>
    <cellStyle name="Migliaia 13 3 2 3 2 2" xfId="34776"/>
    <cellStyle name="Migliaia 13 3 2 3 2 3" xfId="40078"/>
    <cellStyle name="Migliaia 13 3 2 3 2 4" xfId="29410"/>
    <cellStyle name="Migliaia 13 3 2 3 3" xfId="8203"/>
    <cellStyle name="Migliaia 13 3 2 3 4" xfId="16180"/>
    <cellStyle name="Migliaia 13 3 2 3 4 2" xfId="37427"/>
    <cellStyle name="Migliaia 13 3 2 3 5" xfId="12366"/>
    <cellStyle name="Migliaia 13 3 2 4" xfId="7553"/>
    <cellStyle name="Migliaia 13 3 2 4 2" xfId="14368"/>
    <cellStyle name="Migliaia 13 3 2 4 2 2" xfId="34777"/>
    <cellStyle name="Migliaia 13 3 2 4 2 3" xfId="40079"/>
    <cellStyle name="Migliaia 13 3 2 4 3" xfId="32302"/>
    <cellStyle name="Migliaia 13 3 2 4 4" xfId="37428"/>
    <cellStyle name="Migliaia 13 3 2 4 5" xfId="13448"/>
    <cellStyle name="Migliaia 13 3 2 5" xfId="13718"/>
    <cellStyle name="Migliaia 13 3 2 5 2" xfId="29411"/>
    <cellStyle name="Migliaia 13 3 2 5 2 2" xfId="34778"/>
    <cellStyle name="Migliaia 13 3 2 5 2 3" xfId="40080"/>
    <cellStyle name="Migliaia 13 3 2 5 3" xfId="32303"/>
    <cellStyle name="Migliaia 13 3 2 5 4" xfId="37429"/>
    <cellStyle name="Migliaia 13 3 2 6" xfId="16178"/>
    <cellStyle name="Migliaia 13 3 2 6 2" xfId="29412"/>
    <cellStyle name="Migliaia 13 3 2 6 2 2" xfId="34779"/>
    <cellStyle name="Migliaia 13 3 2 6 2 3" xfId="40081"/>
    <cellStyle name="Migliaia 13 3 2 6 3" xfId="32304"/>
    <cellStyle name="Migliaia 13 3 2 6 4" xfId="37430"/>
    <cellStyle name="Migliaia 13 3 2 6 5" xfId="20568"/>
    <cellStyle name="Migliaia 13 3 2 7" xfId="20566"/>
    <cellStyle name="Migliaia 13 3 2 8" xfId="2349"/>
    <cellStyle name="Migliaia 13 3 3" xfId="2348"/>
    <cellStyle name="Migliaia 13 3 3 2" xfId="4322"/>
    <cellStyle name="Migliaia 13 3 3 2 2" xfId="5998"/>
    <cellStyle name="Migliaia 13 3 3 2 2 2" xfId="34781"/>
    <cellStyle name="Migliaia 13 3 3 2 2 3" xfId="40083"/>
    <cellStyle name="Migliaia 13 3 3 2 3" xfId="14477"/>
    <cellStyle name="Migliaia 13 3 3 2 4" xfId="16182"/>
    <cellStyle name="Migliaia 13 3 3 2 4 2" xfId="37432"/>
    <cellStyle name="Migliaia 13 3 3 2 5" xfId="12368"/>
    <cellStyle name="Migliaia 13 3 3 3" xfId="5750"/>
    <cellStyle name="Migliaia 13 3 3 3 2" xfId="29414"/>
    <cellStyle name="Migliaia 13 3 3 3 2 2" xfId="34782"/>
    <cellStyle name="Migliaia 13 3 3 3 2 3" xfId="40084"/>
    <cellStyle name="Migliaia 13 3 3 3 3" xfId="32306"/>
    <cellStyle name="Migliaia 13 3 3 3 4" xfId="37433"/>
    <cellStyle name="Migliaia 13 3 3 4" xfId="16181"/>
    <cellStyle name="Migliaia 13 3 3 4 2" xfId="29415"/>
    <cellStyle name="Migliaia 13 3 3 4 2 2" xfId="34783"/>
    <cellStyle name="Migliaia 13 3 3 4 2 3" xfId="40085"/>
    <cellStyle name="Migliaia 13 3 3 4 3" xfId="32307"/>
    <cellStyle name="Migliaia 13 3 3 4 4" xfId="37434"/>
    <cellStyle name="Migliaia 13 3 3 4 5" xfId="20569"/>
    <cellStyle name="Migliaia 13 3 3 5" xfId="20570"/>
    <cellStyle name="Migliaia 13 3 3 5 2" xfId="29416"/>
    <cellStyle name="Migliaia 13 3 3 5 2 2" xfId="34784"/>
    <cellStyle name="Migliaia 13 3 3 5 2 3" xfId="40086"/>
    <cellStyle name="Migliaia 13 3 3 5 3" xfId="32308"/>
    <cellStyle name="Migliaia 13 3 3 5 4" xfId="37435"/>
    <cellStyle name="Migliaia 13 3 3 6" xfId="29413"/>
    <cellStyle name="Migliaia 13 3 3 6 2" xfId="34780"/>
    <cellStyle name="Migliaia 13 3 3 6 3" xfId="40082"/>
    <cellStyle name="Migliaia 13 3 3 7" xfId="32305"/>
    <cellStyle name="Migliaia 13 3 3 8" xfId="37431"/>
    <cellStyle name="Migliaia 13 3 3 9" xfId="12367"/>
    <cellStyle name="Migliaia 13 3 4" xfId="3269"/>
    <cellStyle name="Migliaia 13 3 4 2" xfId="4779"/>
    <cellStyle name="Migliaia 13 3 4 2 2" xfId="10731"/>
    <cellStyle name="Migliaia 13 3 4 2 3" xfId="14431"/>
    <cellStyle name="Migliaia 13 3 4 2 4" xfId="16184"/>
    <cellStyle name="Migliaia 13 3 4 2 5" xfId="28591"/>
    <cellStyle name="Migliaia 13 3 4 2 6" xfId="12370"/>
    <cellStyle name="Migliaia 13 3 4 3" xfId="9979"/>
    <cellStyle name="Migliaia 13 3 4 3 2" xfId="31436"/>
    <cellStyle name="Migliaia 13 3 4 3 2 2" xfId="36594"/>
    <cellStyle name="Migliaia 13 3 4 3 2 3" xfId="41896"/>
    <cellStyle name="Migliaia 13 3 4 3 3" xfId="33943"/>
    <cellStyle name="Migliaia 13 3 4 3 4" xfId="39245"/>
    <cellStyle name="Migliaia 13 3 4 4" xfId="16183"/>
    <cellStyle name="Migliaia 13 3 4 4 2" xfId="34785"/>
    <cellStyle name="Migliaia 13 3 4 4 3" xfId="40087"/>
    <cellStyle name="Migliaia 13 3 4 4 4" xfId="29417"/>
    <cellStyle name="Migliaia 13 3 4 5" xfId="32309"/>
    <cellStyle name="Migliaia 13 3 4 6" xfId="37436"/>
    <cellStyle name="Migliaia 13 3 4 7" xfId="12369"/>
    <cellStyle name="Migliaia 13 3 5" xfId="4026"/>
    <cellStyle name="Migliaia 13 3 5 2" xfId="10496"/>
    <cellStyle name="Migliaia 13 3 5 2 2" xfId="31437"/>
    <cellStyle name="Migliaia 13 3 5 2 2 2" xfId="36595"/>
    <cellStyle name="Migliaia 13 3 5 2 2 3" xfId="41897"/>
    <cellStyle name="Migliaia 13 3 5 2 3" xfId="33944"/>
    <cellStyle name="Migliaia 13 3 5 2 4" xfId="39246"/>
    <cellStyle name="Migliaia 13 3 5 3" xfId="16185"/>
    <cellStyle name="Migliaia 13 3 5 3 2" xfId="34786"/>
    <cellStyle name="Migliaia 13 3 5 3 3" xfId="40088"/>
    <cellStyle name="Migliaia 13 3 5 3 4" xfId="29418"/>
    <cellStyle name="Migliaia 13 3 5 4" xfId="32310"/>
    <cellStyle name="Migliaia 13 3 5 5" xfId="37437"/>
    <cellStyle name="Migliaia 13 3 5 6" xfId="12371"/>
    <cellStyle name="Migliaia 13 3 6" xfId="3576"/>
    <cellStyle name="Migliaia 13 3 6 2" xfId="10199"/>
    <cellStyle name="Migliaia 13 3 6 2 2" xfId="34787"/>
    <cellStyle name="Migliaia 13 3 6 2 3" xfId="40089"/>
    <cellStyle name="Migliaia 13 3 6 3" xfId="15032"/>
    <cellStyle name="Migliaia 13 3 6 4" xfId="16186"/>
    <cellStyle name="Migliaia 13 3 6 4 2" xfId="37438"/>
    <cellStyle name="Migliaia 13 3 6 5" xfId="12372"/>
    <cellStyle name="Migliaia 13 3 7" xfId="7838"/>
    <cellStyle name="Migliaia 13 3 7 2" xfId="29419"/>
    <cellStyle name="Migliaia 13 3 7 2 2" xfId="34788"/>
    <cellStyle name="Migliaia 13 3 7 2 3" xfId="40090"/>
    <cellStyle name="Migliaia 13 3 7 3" xfId="32311"/>
    <cellStyle name="Migliaia 13 3 7 4" xfId="37439"/>
    <cellStyle name="Migliaia 13 3 8" xfId="13719"/>
    <cellStyle name="Migliaia 13 3 8 2" xfId="29420"/>
    <cellStyle name="Migliaia 13 3 8 2 2" xfId="34789"/>
    <cellStyle name="Migliaia 13 3 8 2 3" xfId="40091"/>
    <cellStyle name="Migliaia 13 3 8 3" xfId="32312"/>
    <cellStyle name="Migliaia 13 3 8 4" xfId="37440"/>
    <cellStyle name="Migliaia 13 3 8 5" xfId="20571"/>
    <cellStyle name="Migliaia 13 3 9" xfId="16177"/>
    <cellStyle name="Migliaia 13 4" xfId="391"/>
    <cellStyle name="Migliaia 13 4 2" xfId="4324"/>
    <cellStyle name="Migliaia 13 4 2 2" xfId="5097"/>
    <cellStyle name="Migliaia 13 4 2 2 2" xfId="29421"/>
    <cellStyle name="Migliaia 13 4 2 2 2 2" xfId="34790"/>
    <cellStyle name="Migliaia 13 4 2 2 2 3" xfId="40092"/>
    <cellStyle name="Migliaia 13 4 2 2 3" xfId="32313"/>
    <cellStyle name="Migliaia 13 4 2 2 4" xfId="37441"/>
    <cellStyle name="Migliaia 13 4 2 3" xfId="8204"/>
    <cellStyle name="Migliaia 13 4 2 3 2" xfId="29422"/>
    <cellStyle name="Migliaia 13 4 2 3 2 2" xfId="34791"/>
    <cellStyle name="Migliaia 13 4 2 3 2 3" xfId="40093"/>
    <cellStyle name="Migliaia 13 4 2 3 3" xfId="32314"/>
    <cellStyle name="Migliaia 13 4 2 3 4" xfId="37442"/>
    <cellStyle name="Migliaia 13 4 2 4" xfId="7555"/>
    <cellStyle name="Migliaia 13 4 2 5" xfId="6922"/>
    <cellStyle name="Migliaia 13 4 2 5 2" xfId="17695"/>
    <cellStyle name="Migliaia 13 4 2 5 3" xfId="42491"/>
    <cellStyle name="Migliaia 13 4 2 5 4" xfId="46688"/>
    <cellStyle name="Migliaia 13 4 2 5 5" xfId="49704"/>
    <cellStyle name="Migliaia 13 4 2 6" xfId="16188"/>
    <cellStyle name="Migliaia 13 4 2 7" xfId="20573"/>
    <cellStyle name="Migliaia 13 4 3" xfId="5098"/>
    <cellStyle name="Migliaia 13 4 3 2" xfId="14478"/>
    <cellStyle name="Migliaia 13 4 3 2 2" xfId="34792"/>
    <cellStyle name="Migliaia 13 4 3 2 3" xfId="40094"/>
    <cellStyle name="Migliaia 13 4 3 3" xfId="32315"/>
    <cellStyle name="Migliaia 13 4 3 4" xfId="37443"/>
    <cellStyle name="Migliaia 13 4 3 5" xfId="13717"/>
    <cellStyle name="Migliaia 13 4 4" xfId="8205"/>
    <cellStyle name="Migliaia 13 4 4 2" xfId="29423"/>
    <cellStyle name="Migliaia 13 4 4 2 2" xfId="34793"/>
    <cellStyle name="Migliaia 13 4 4 2 3" xfId="40095"/>
    <cellStyle name="Migliaia 13 4 4 3" xfId="32316"/>
    <cellStyle name="Migliaia 13 4 4 4" xfId="37444"/>
    <cellStyle name="Migliaia 13 4 5" xfId="7554"/>
    <cellStyle name="Migliaia 13 4 5 2" xfId="29424"/>
    <cellStyle name="Migliaia 13 4 5 2 2" xfId="34794"/>
    <cellStyle name="Migliaia 13 4 5 2 3" xfId="40096"/>
    <cellStyle name="Migliaia 13 4 5 3" xfId="32317"/>
    <cellStyle name="Migliaia 13 4 5 4" xfId="37445"/>
    <cellStyle name="Migliaia 13 4 6" xfId="6921"/>
    <cellStyle name="Migliaia 13 4 6 2" xfId="17694"/>
    <cellStyle name="Migliaia 13 4 6 2 2" xfId="34795"/>
    <cellStyle name="Migliaia 13 4 6 2 3" xfId="40097"/>
    <cellStyle name="Migliaia 13 4 6 2 4" xfId="29425"/>
    <cellStyle name="Migliaia 13 4 6 3" xfId="32318"/>
    <cellStyle name="Migliaia 13 4 6 4" xfId="37446"/>
    <cellStyle name="Migliaia 13 4 6 5" xfId="20574"/>
    <cellStyle name="Migliaia 13 4 6 6" xfId="44573"/>
    <cellStyle name="Migliaia 13 4 6 7" xfId="46687"/>
    <cellStyle name="Migliaia 13 4 6 8" xfId="49703"/>
    <cellStyle name="Migliaia 13 4 7" xfId="16187"/>
    <cellStyle name="Migliaia 13 4 7 2" xfId="29426"/>
    <cellStyle name="Migliaia 13 4 7 2 2" xfId="34796"/>
    <cellStyle name="Migliaia 13 4 7 2 3" xfId="40098"/>
    <cellStyle name="Migliaia 13 4 7 3" xfId="32319"/>
    <cellStyle name="Migliaia 13 4 7 4" xfId="37447"/>
    <cellStyle name="Migliaia 13 4 7 5" xfId="20575"/>
    <cellStyle name="Migliaia 13 4 8" xfId="20572"/>
    <cellStyle name="Migliaia 13 4 9" xfId="2350"/>
    <cellStyle name="Migliaia 13 5" xfId="392"/>
    <cellStyle name="Migliaia 13 5 2" xfId="4325"/>
    <cellStyle name="Migliaia 13 5 2 2" xfId="14678"/>
    <cellStyle name="Migliaia 13 5 2 2 2" xfId="34797"/>
    <cellStyle name="Migliaia 13 5 2 2 3" xfId="40099"/>
    <cellStyle name="Migliaia 13 5 2 3" xfId="16190"/>
    <cellStyle name="Migliaia 13 5 2 3 2" xfId="32320"/>
    <cellStyle name="Migliaia 13 5 2 4" xfId="37448"/>
    <cellStyle name="Migliaia 13 5 2 5" xfId="12373"/>
    <cellStyle name="Migliaia 13 5 3" xfId="7556"/>
    <cellStyle name="Migliaia 13 5 3 2" xfId="29427"/>
    <cellStyle name="Migliaia 13 5 3 2 2" xfId="34798"/>
    <cellStyle name="Migliaia 13 5 3 2 3" xfId="40100"/>
    <cellStyle name="Migliaia 13 5 3 3" xfId="32321"/>
    <cellStyle name="Migliaia 13 5 3 4" xfId="37449"/>
    <cellStyle name="Migliaia 13 5 4" xfId="6923"/>
    <cellStyle name="Migliaia 13 5 4 2" xfId="17696"/>
    <cellStyle name="Migliaia 13 5 4 2 2" xfId="34799"/>
    <cellStyle name="Migliaia 13 5 4 2 3" xfId="40101"/>
    <cellStyle name="Migliaia 13 5 4 2 4" xfId="29428"/>
    <cellStyle name="Migliaia 13 5 4 3" xfId="32322"/>
    <cellStyle name="Migliaia 13 5 4 4" xfId="37450"/>
    <cellStyle name="Migliaia 13 5 4 5" xfId="20577"/>
    <cellStyle name="Migliaia 13 5 4 6" xfId="43585"/>
    <cellStyle name="Migliaia 13 5 4 7" xfId="46689"/>
    <cellStyle name="Migliaia 13 5 4 8" xfId="49705"/>
    <cellStyle name="Migliaia 13 5 5" xfId="16189"/>
    <cellStyle name="Migliaia 13 5 5 2" xfId="29429"/>
    <cellStyle name="Migliaia 13 5 5 2 2" xfId="34800"/>
    <cellStyle name="Migliaia 13 5 5 2 3" xfId="40102"/>
    <cellStyle name="Migliaia 13 5 5 3" xfId="32323"/>
    <cellStyle name="Migliaia 13 5 5 4" xfId="37451"/>
    <cellStyle name="Migliaia 13 5 5 5" xfId="20578"/>
    <cellStyle name="Migliaia 13 5 6" xfId="20579"/>
    <cellStyle name="Migliaia 13 5 6 2" xfId="29430"/>
    <cellStyle name="Migliaia 13 5 6 2 2" xfId="34801"/>
    <cellStyle name="Migliaia 13 5 6 2 3" xfId="40103"/>
    <cellStyle name="Migliaia 13 5 6 3" xfId="32324"/>
    <cellStyle name="Migliaia 13 5 6 4" xfId="37452"/>
    <cellStyle name="Migliaia 13 5 7" xfId="20576"/>
    <cellStyle name="Migliaia 13 5 8" xfId="2351"/>
    <cellStyle name="Migliaia 13 6" xfId="2346"/>
    <cellStyle name="Migliaia 13 6 2" xfId="4320"/>
    <cellStyle name="Migliaia 13 6 2 2" xfId="5997"/>
    <cellStyle name="Migliaia 13 6 2 3" xfId="14983"/>
    <cellStyle name="Migliaia 13 6 2 4" xfId="16192"/>
    <cellStyle name="Migliaia 13 6 2 5" xfId="28592"/>
    <cellStyle name="Migliaia 13 6 2 6" xfId="12375"/>
    <cellStyle name="Migliaia 13 6 3" xfId="5749"/>
    <cellStyle name="Migliaia 13 6 3 2" xfId="31438"/>
    <cellStyle name="Migliaia 13 6 3 2 2" xfId="36596"/>
    <cellStyle name="Migliaia 13 6 3 2 3" xfId="41898"/>
    <cellStyle name="Migliaia 13 6 3 3" xfId="33945"/>
    <cellStyle name="Migliaia 13 6 3 4" xfId="39247"/>
    <cellStyle name="Migliaia 13 6 4" xfId="16191"/>
    <cellStyle name="Migliaia 13 6 4 2" xfId="34802"/>
    <cellStyle name="Migliaia 13 6 4 3" xfId="40104"/>
    <cellStyle name="Migliaia 13 6 4 4" xfId="29431"/>
    <cellStyle name="Migliaia 13 6 5" xfId="32325"/>
    <cellStyle name="Migliaia 13 6 6" xfId="37453"/>
    <cellStyle name="Migliaia 13 6 7" xfId="12374"/>
    <cellStyle name="Migliaia 13 7" xfId="4024"/>
    <cellStyle name="Migliaia 13 7 2" xfId="10494"/>
    <cellStyle name="Migliaia 13 7 2 2" xfId="31439"/>
    <cellStyle name="Migliaia 13 7 2 2 2" xfId="36597"/>
    <cellStyle name="Migliaia 13 7 2 2 3" xfId="41899"/>
    <cellStyle name="Migliaia 13 7 2 3" xfId="33946"/>
    <cellStyle name="Migliaia 13 7 2 4" xfId="39248"/>
    <cellStyle name="Migliaia 13 7 3" xfId="16193"/>
    <cellStyle name="Migliaia 13 7 3 2" xfId="34803"/>
    <cellStyle name="Migliaia 13 7 3 3" xfId="40105"/>
    <cellStyle name="Migliaia 13 7 3 4" xfId="29432"/>
    <cellStyle name="Migliaia 13 7 4" xfId="32326"/>
    <cellStyle name="Migliaia 13 7 5" xfId="37454"/>
    <cellStyle name="Migliaia 13 7 6" xfId="12376"/>
    <cellStyle name="Migliaia 13 8" xfId="3574"/>
    <cellStyle name="Migliaia 13 8 2" xfId="10197"/>
    <cellStyle name="Migliaia 13 8 2 2" xfId="31440"/>
    <cellStyle name="Migliaia 13 8 2 2 2" xfId="36598"/>
    <cellStyle name="Migliaia 13 8 2 2 3" xfId="41900"/>
    <cellStyle name="Migliaia 13 8 2 3" xfId="33947"/>
    <cellStyle name="Migliaia 13 8 2 4" xfId="39249"/>
    <cellStyle name="Migliaia 13 8 3" xfId="16194"/>
    <cellStyle name="Migliaia 13 8 3 2" xfId="34804"/>
    <cellStyle name="Migliaia 13 8 3 3" xfId="40106"/>
    <cellStyle name="Migliaia 13 8 3 4" xfId="29433"/>
    <cellStyle name="Migliaia 13 8 4" xfId="32327"/>
    <cellStyle name="Migliaia 13 8 5" xfId="37455"/>
    <cellStyle name="Migliaia 13 8 6" xfId="12377"/>
    <cellStyle name="Migliaia 13 9" xfId="13447"/>
    <cellStyle name="Migliaia 13 9 2" xfId="29434"/>
    <cellStyle name="Migliaia 13 9 2 2" xfId="34805"/>
    <cellStyle name="Migliaia 13 9 2 3" xfId="40107"/>
    <cellStyle name="Migliaia 13 9 3" xfId="32328"/>
    <cellStyle name="Migliaia 13 9 4" xfId="37456"/>
    <cellStyle name="Migliaia 14" xfId="393"/>
    <cellStyle name="Migliaia 14 10" xfId="16195"/>
    <cellStyle name="Migliaia 14 10 2" xfId="34806"/>
    <cellStyle name="Migliaia 14 10 3" xfId="40108"/>
    <cellStyle name="Migliaia 14 10 4" xfId="29435"/>
    <cellStyle name="Migliaia 14 11" xfId="32329"/>
    <cellStyle name="Migliaia 14 12" xfId="37457"/>
    <cellStyle name="Migliaia 14 13" xfId="1795"/>
    <cellStyle name="Migliaia 14 2" xfId="394"/>
    <cellStyle name="Migliaia 14 2 2" xfId="2353"/>
    <cellStyle name="Migliaia 14 2 2 2" xfId="4327"/>
    <cellStyle name="Migliaia 14 2 2 2 2" xfId="10671"/>
    <cellStyle name="Migliaia 14 2 2 2 2 2" xfId="34807"/>
    <cellStyle name="Migliaia 14 2 2 2 2 3" xfId="40109"/>
    <cellStyle name="Migliaia 14 2 2 2 3" xfId="14679"/>
    <cellStyle name="Migliaia 14 2 2 2 4" xfId="16198"/>
    <cellStyle name="Migliaia 14 2 2 2 4 2" xfId="37458"/>
    <cellStyle name="Migliaia 14 2 2 2 5" xfId="12378"/>
    <cellStyle name="Migliaia 14 2 2 3" xfId="7898"/>
    <cellStyle name="Migliaia 14 2 2 3 2" xfId="31441"/>
    <cellStyle name="Migliaia 14 2 2 3 2 2" xfId="36599"/>
    <cellStyle name="Migliaia 14 2 2 3 2 3" xfId="41901"/>
    <cellStyle name="Migliaia 14 2 2 3 3" xfId="33948"/>
    <cellStyle name="Migliaia 14 2 2 3 4" xfId="39250"/>
    <cellStyle name="Migliaia 14 2 2 4" xfId="6924"/>
    <cellStyle name="Migliaia 14 2 2 4 2" xfId="17697"/>
    <cellStyle name="Migliaia 14 2 2 4 3" xfId="42492"/>
    <cellStyle name="Migliaia 14 2 2 4 4" xfId="46690"/>
    <cellStyle name="Migliaia 14 2 2 4 5" xfId="49706"/>
    <cellStyle name="Migliaia 14 2 2 5" xfId="16197"/>
    <cellStyle name="Migliaia 14 2 2 6" xfId="20581"/>
    <cellStyle name="Migliaia 14 2 3" xfId="4028"/>
    <cellStyle name="Migliaia 14 2 3 2" xfId="10498"/>
    <cellStyle name="Migliaia 14 2 3 2 2" xfId="31442"/>
    <cellStyle name="Migliaia 14 2 3 2 2 2" xfId="36600"/>
    <cellStyle name="Migliaia 14 2 3 2 2 3" xfId="41902"/>
    <cellStyle name="Migliaia 14 2 3 2 3" xfId="33949"/>
    <cellStyle name="Migliaia 14 2 3 2 4" xfId="39251"/>
    <cellStyle name="Migliaia 14 2 3 3" xfId="16199"/>
    <cellStyle name="Migliaia 14 2 3 3 2" xfId="34808"/>
    <cellStyle name="Migliaia 14 2 3 3 3" xfId="40110"/>
    <cellStyle name="Migliaia 14 2 3 3 4" xfId="29436"/>
    <cellStyle name="Migliaia 14 2 3 4" xfId="32330"/>
    <cellStyle name="Migliaia 14 2 3 5" xfId="37459"/>
    <cellStyle name="Migliaia 14 2 3 6" xfId="12379"/>
    <cellStyle name="Migliaia 14 2 4" xfId="3579"/>
    <cellStyle name="Migliaia 14 2 4 2" xfId="10201"/>
    <cellStyle name="Migliaia 14 2 4 2 2" xfId="34809"/>
    <cellStyle name="Migliaia 14 2 4 2 3" xfId="40111"/>
    <cellStyle name="Migliaia 14 2 4 3" xfId="14320"/>
    <cellStyle name="Migliaia 14 2 4 4" xfId="16200"/>
    <cellStyle name="Migliaia 14 2 4 4 2" xfId="37460"/>
    <cellStyle name="Migliaia 14 2 4 5" xfId="12380"/>
    <cellStyle name="Migliaia 14 2 5" xfId="9411"/>
    <cellStyle name="Migliaia 14 2 5 2" xfId="29437"/>
    <cellStyle name="Migliaia 14 2 5 2 2" xfId="34810"/>
    <cellStyle name="Migliaia 14 2 5 2 3" xfId="40112"/>
    <cellStyle name="Migliaia 14 2 5 3" xfId="32331"/>
    <cellStyle name="Migliaia 14 2 5 4" xfId="37461"/>
    <cellStyle name="Migliaia 14 2 6" xfId="16196"/>
    <cellStyle name="Migliaia 14 2 6 2" xfId="29438"/>
    <cellStyle name="Migliaia 14 2 6 2 2" xfId="34811"/>
    <cellStyle name="Migliaia 14 2 6 2 3" xfId="40113"/>
    <cellStyle name="Migliaia 14 2 6 3" xfId="32332"/>
    <cellStyle name="Migliaia 14 2 6 4" xfId="37462"/>
    <cellStyle name="Migliaia 14 2 6 5" xfId="20582"/>
    <cellStyle name="Migliaia 14 2 7" xfId="20580"/>
    <cellStyle name="Migliaia 14 2 8" xfId="1796"/>
    <cellStyle name="Migliaia 14 3" xfId="395"/>
    <cellStyle name="Migliaia 14 3 10" xfId="20583"/>
    <cellStyle name="Migliaia 14 3 11" xfId="12381"/>
    <cellStyle name="Migliaia 14 3 12" xfId="1797"/>
    <cellStyle name="Migliaia 14 3 2" xfId="396"/>
    <cellStyle name="Migliaia 14 3 2 2" xfId="4329"/>
    <cellStyle name="Migliaia 14 3 2 2 2" xfId="8206"/>
    <cellStyle name="Migliaia 14 3 2 2 2 2" xfId="14680"/>
    <cellStyle name="Migliaia 14 3 2 2 2 2 2" xfId="18149"/>
    <cellStyle name="Migliaia 14 3 2 2 2 2 2 2" xfId="34812"/>
    <cellStyle name="Migliaia 14 3 2 2 2 2 3" xfId="40114"/>
    <cellStyle name="Migliaia 14 3 2 2 2 2 4" xfId="29439"/>
    <cellStyle name="Migliaia 14 3 2 2 2 3" xfId="32333"/>
    <cellStyle name="Migliaia 14 3 2 2 2 4" xfId="37463"/>
    <cellStyle name="Migliaia 14 3 2 2 2 5" xfId="43296"/>
    <cellStyle name="Migliaia 14 3 2 2 2 6" xfId="47155"/>
    <cellStyle name="Migliaia 14 3 2 2 2 7" xfId="50171"/>
    <cellStyle name="Migliaia 14 3 2 2 2 8" xfId="13950"/>
    <cellStyle name="Migliaia 14 3 2 2 3" xfId="7987"/>
    <cellStyle name="Migliaia 14 3 2 2 4" xfId="6925"/>
    <cellStyle name="Migliaia 14 3 2 2 4 2" xfId="17698"/>
    <cellStyle name="Migliaia 14 3 2 2 4 3" xfId="44178"/>
    <cellStyle name="Migliaia 14 3 2 2 4 4" xfId="46691"/>
    <cellStyle name="Migliaia 14 3 2 2 4 5" xfId="49707"/>
    <cellStyle name="Migliaia 14 3 2 2 5" xfId="16203"/>
    <cellStyle name="Migliaia 14 3 2 2 6" xfId="20585"/>
    <cellStyle name="Migliaia 14 3 2 3" xfId="3581"/>
    <cellStyle name="Migliaia 14 3 2 3 2" xfId="8533"/>
    <cellStyle name="Migliaia 14 3 2 3 2 2" xfId="34813"/>
    <cellStyle name="Migliaia 14 3 2 3 2 3" xfId="40115"/>
    <cellStyle name="Migliaia 14 3 2 3 2 4" xfId="29440"/>
    <cellStyle name="Migliaia 14 3 2 3 3" xfId="8207"/>
    <cellStyle name="Migliaia 14 3 2 3 4" xfId="16204"/>
    <cellStyle name="Migliaia 14 3 2 3 4 2" xfId="37464"/>
    <cellStyle name="Migliaia 14 3 2 3 5" xfId="12382"/>
    <cellStyle name="Migliaia 14 3 2 4" xfId="7557"/>
    <cellStyle name="Migliaia 14 3 2 4 2" xfId="14369"/>
    <cellStyle name="Migliaia 14 3 2 4 2 2" xfId="34814"/>
    <cellStyle name="Migliaia 14 3 2 4 2 3" xfId="40116"/>
    <cellStyle name="Migliaia 14 3 2 4 3" xfId="32334"/>
    <cellStyle name="Migliaia 14 3 2 4 4" xfId="37465"/>
    <cellStyle name="Migliaia 14 3 2 4 5" xfId="13450"/>
    <cellStyle name="Migliaia 14 3 2 5" xfId="13715"/>
    <cellStyle name="Migliaia 14 3 2 5 2" xfId="29441"/>
    <cellStyle name="Migliaia 14 3 2 5 2 2" xfId="34815"/>
    <cellStyle name="Migliaia 14 3 2 5 2 3" xfId="40117"/>
    <cellStyle name="Migliaia 14 3 2 5 3" xfId="32335"/>
    <cellStyle name="Migliaia 14 3 2 5 4" xfId="37466"/>
    <cellStyle name="Migliaia 14 3 2 6" xfId="16202"/>
    <cellStyle name="Migliaia 14 3 2 6 2" xfId="29442"/>
    <cellStyle name="Migliaia 14 3 2 6 2 2" xfId="34816"/>
    <cellStyle name="Migliaia 14 3 2 6 2 3" xfId="40118"/>
    <cellStyle name="Migliaia 14 3 2 6 3" xfId="32336"/>
    <cellStyle name="Migliaia 14 3 2 6 4" xfId="37467"/>
    <cellStyle name="Migliaia 14 3 2 6 5" xfId="20586"/>
    <cellStyle name="Migliaia 14 3 2 7" xfId="20584"/>
    <cellStyle name="Migliaia 14 3 2 8" xfId="2355"/>
    <cellStyle name="Migliaia 14 3 3" xfId="2354"/>
    <cellStyle name="Migliaia 14 3 3 2" xfId="4328"/>
    <cellStyle name="Migliaia 14 3 3 2 2" xfId="6000"/>
    <cellStyle name="Migliaia 14 3 3 2 2 2" xfId="34818"/>
    <cellStyle name="Migliaia 14 3 3 2 2 3" xfId="40120"/>
    <cellStyle name="Migliaia 14 3 3 2 3" xfId="14479"/>
    <cellStyle name="Migliaia 14 3 3 2 4" xfId="16206"/>
    <cellStyle name="Migliaia 14 3 3 2 4 2" xfId="37469"/>
    <cellStyle name="Migliaia 14 3 3 2 5" xfId="12384"/>
    <cellStyle name="Migliaia 14 3 3 3" xfId="5752"/>
    <cellStyle name="Migliaia 14 3 3 3 2" xfId="29444"/>
    <cellStyle name="Migliaia 14 3 3 3 2 2" xfId="34819"/>
    <cellStyle name="Migliaia 14 3 3 3 2 3" xfId="40121"/>
    <cellStyle name="Migliaia 14 3 3 3 3" xfId="32338"/>
    <cellStyle name="Migliaia 14 3 3 3 4" xfId="37470"/>
    <cellStyle name="Migliaia 14 3 3 4" xfId="16205"/>
    <cellStyle name="Migliaia 14 3 3 4 2" xfId="29445"/>
    <cellStyle name="Migliaia 14 3 3 4 2 2" xfId="34820"/>
    <cellStyle name="Migliaia 14 3 3 4 2 3" xfId="40122"/>
    <cellStyle name="Migliaia 14 3 3 4 3" xfId="32339"/>
    <cellStyle name="Migliaia 14 3 3 4 4" xfId="37471"/>
    <cellStyle name="Migliaia 14 3 3 4 5" xfId="20587"/>
    <cellStyle name="Migliaia 14 3 3 5" xfId="20588"/>
    <cellStyle name="Migliaia 14 3 3 5 2" xfId="29446"/>
    <cellStyle name="Migliaia 14 3 3 5 2 2" xfId="34821"/>
    <cellStyle name="Migliaia 14 3 3 5 2 3" xfId="40123"/>
    <cellStyle name="Migliaia 14 3 3 5 3" xfId="32340"/>
    <cellStyle name="Migliaia 14 3 3 5 4" xfId="37472"/>
    <cellStyle name="Migliaia 14 3 3 6" xfId="29443"/>
    <cellStyle name="Migliaia 14 3 3 6 2" xfId="34817"/>
    <cellStyle name="Migliaia 14 3 3 6 3" xfId="40119"/>
    <cellStyle name="Migliaia 14 3 3 7" xfId="32337"/>
    <cellStyle name="Migliaia 14 3 3 8" xfId="37468"/>
    <cellStyle name="Migliaia 14 3 3 9" xfId="12383"/>
    <cellStyle name="Migliaia 14 3 4" xfId="3270"/>
    <cellStyle name="Migliaia 14 3 4 2" xfId="4780"/>
    <cellStyle name="Migliaia 14 3 4 2 2" xfId="10732"/>
    <cellStyle name="Migliaia 14 3 4 2 3" xfId="14897"/>
    <cellStyle name="Migliaia 14 3 4 2 4" xfId="16208"/>
    <cellStyle name="Migliaia 14 3 4 2 5" xfId="28593"/>
    <cellStyle name="Migliaia 14 3 4 2 6" xfId="12386"/>
    <cellStyle name="Migliaia 14 3 4 3" xfId="9980"/>
    <cellStyle name="Migliaia 14 3 4 3 2" xfId="31443"/>
    <cellStyle name="Migliaia 14 3 4 3 2 2" xfId="36601"/>
    <cellStyle name="Migliaia 14 3 4 3 2 3" xfId="41903"/>
    <cellStyle name="Migliaia 14 3 4 3 3" xfId="33950"/>
    <cellStyle name="Migliaia 14 3 4 3 4" xfId="39252"/>
    <cellStyle name="Migliaia 14 3 4 4" xfId="16207"/>
    <cellStyle name="Migliaia 14 3 4 4 2" xfId="34822"/>
    <cellStyle name="Migliaia 14 3 4 4 3" xfId="40124"/>
    <cellStyle name="Migliaia 14 3 4 4 4" xfId="29447"/>
    <cellStyle name="Migliaia 14 3 4 5" xfId="32341"/>
    <cellStyle name="Migliaia 14 3 4 6" xfId="37473"/>
    <cellStyle name="Migliaia 14 3 4 7" xfId="12385"/>
    <cellStyle name="Migliaia 14 3 5" xfId="4029"/>
    <cellStyle name="Migliaia 14 3 5 2" xfId="10499"/>
    <cellStyle name="Migliaia 14 3 5 2 2" xfId="31444"/>
    <cellStyle name="Migliaia 14 3 5 2 2 2" xfId="36602"/>
    <cellStyle name="Migliaia 14 3 5 2 2 3" xfId="41904"/>
    <cellStyle name="Migliaia 14 3 5 2 3" xfId="33951"/>
    <cellStyle name="Migliaia 14 3 5 2 4" xfId="39253"/>
    <cellStyle name="Migliaia 14 3 5 3" xfId="16209"/>
    <cellStyle name="Migliaia 14 3 5 3 2" xfId="34823"/>
    <cellStyle name="Migliaia 14 3 5 3 3" xfId="40125"/>
    <cellStyle name="Migliaia 14 3 5 3 4" xfId="29448"/>
    <cellStyle name="Migliaia 14 3 5 4" xfId="32342"/>
    <cellStyle name="Migliaia 14 3 5 5" xfId="37474"/>
    <cellStyle name="Migliaia 14 3 5 6" xfId="12387"/>
    <cellStyle name="Migliaia 14 3 6" xfId="3580"/>
    <cellStyle name="Migliaia 14 3 6 2" xfId="10202"/>
    <cellStyle name="Migliaia 14 3 6 2 2" xfId="34824"/>
    <cellStyle name="Migliaia 14 3 6 2 3" xfId="40126"/>
    <cellStyle name="Migliaia 14 3 6 3" xfId="15031"/>
    <cellStyle name="Migliaia 14 3 6 4" xfId="16210"/>
    <cellStyle name="Migliaia 14 3 6 4 2" xfId="37475"/>
    <cellStyle name="Migliaia 14 3 6 5" xfId="12388"/>
    <cellStyle name="Migliaia 14 3 7" xfId="7523"/>
    <cellStyle name="Migliaia 14 3 7 2" xfId="29449"/>
    <cellStyle name="Migliaia 14 3 7 2 2" xfId="34825"/>
    <cellStyle name="Migliaia 14 3 7 2 3" xfId="40127"/>
    <cellStyle name="Migliaia 14 3 7 3" xfId="32344"/>
    <cellStyle name="Migliaia 14 3 7 4" xfId="37476"/>
    <cellStyle name="Migliaia 14 3 8" xfId="13716"/>
    <cellStyle name="Migliaia 14 3 8 2" xfId="29450"/>
    <cellStyle name="Migliaia 14 3 8 2 2" xfId="34826"/>
    <cellStyle name="Migliaia 14 3 8 2 3" xfId="40128"/>
    <cellStyle name="Migliaia 14 3 8 3" xfId="32345"/>
    <cellStyle name="Migliaia 14 3 8 4" xfId="37477"/>
    <cellStyle name="Migliaia 14 3 8 5" xfId="20590"/>
    <cellStyle name="Migliaia 14 3 9" xfId="16201"/>
    <cellStyle name="Migliaia 14 4" xfId="397"/>
    <cellStyle name="Migliaia 14 4 2" xfId="4330"/>
    <cellStyle name="Migliaia 14 4 2 2" xfId="5099"/>
    <cellStyle name="Migliaia 14 4 2 2 2" xfId="29451"/>
    <cellStyle name="Migliaia 14 4 2 2 2 2" xfId="34827"/>
    <cellStyle name="Migliaia 14 4 2 2 2 3" xfId="40129"/>
    <cellStyle name="Migliaia 14 4 2 2 3" xfId="32346"/>
    <cellStyle name="Migliaia 14 4 2 2 4" xfId="37478"/>
    <cellStyle name="Migliaia 14 4 2 3" xfId="8208"/>
    <cellStyle name="Migliaia 14 4 2 3 2" xfId="29452"/>
    <cellStyle name="Migliaia 14 4 2 3 2 2" xfId="34828"/>
    <cellStyle name="Migliaia 14 4 2 3 2 3" xfId="40130"/>
    <cellStyle name="Migliaia 14 4 2 3 3" xfId="32347"/>
    <cellStyle name="Migliaia 14 4 2 3 4" xfId="37479"/>
    <cellStyle name="Migliaia 14 4 2 4" xfId="7559"/>
    <cellStyle name="Migliaia 14 4 2 5" xfId="6927"/>
    <cellStyle name="Migliaia 14 4 2 5 2" xfId="17700"/>
    <cellStyle name="Migliaia 14 4 2 5 3" xfId="42494"/>
    <cellStyle name="Migliaia 14 4 2 5 4" xfId="46693"/>
    <cellStyle name="Migliaia 14 4 2 5 5" xfId="49709"/>
    <cellStyle name="Migliaia 14 4 2 6" xfId="16212"/>
    <cellStyle name="Migliaia 14 4 2 7" xfId="20592"/>
    <cellStyle name="Migliaia 14 4 3" xfId="5100"/>
    <cellStyle name="Migliaia 14 4 3 2" xfId="14480"/>
    <cellStyle name="Migliaia 14 4 3 2 2" xfId="34829"/>
    <cellStyle name="Migliaia 14 4 3 2 3" xfId="40131"/>
    <cellStyle name="Migliaia 14 4 3 3" xfId="32348"/>
    <cellStyle name="Migliaia 14 4 3 4" xfId="37480"/>
    <cellStyle name="Migliaia 14 4 3 5" xfId="13714"/>
    <cellStyle name="Migliaia 14 4 4" xfId="8209"/>
    <cellStyle name="Migliaia 14 4 4 2" xfId="29454"/>
    <cellStyle name="Migliaia 14 4 4 2 2" xfId="34830"/>
    <cellStyle name="Migliaia 14 4 4 2 3" xfId="40132"/>
    <cellStyle name="Migliaia 14 4 4 3" xfId="32349"/>
    <cellStyle name="Migliaia 14 4 4 4" xfId="37481"/>
    <cellStyle name="Migliaia 14 4 5" xfId="7558"/>
    <cellStyle name="Migliaia 14 4 5 2" xfId="29455"/>
    <cellStyle name="Migliaia 14 4 5 2 2" xfId="34831"/>
    <cellStyle name="Migliaia 14 4 5 2 3" xfId="40133"/>
    <cellStyle name="Migliaia 14 4 5 3" xfId="32350"/>
    <cellStyle name="Migliaia 14 4 5 4" xfId="37482"/>
    <cellStyle name="Migliaia 14 4 6" xfId="6926"/>
    <cellStyle name="Migliaia 14 4 6 2" xfId="17699"/>
    <cellStyle name="Migliaia 14 4 6 2 2" xfId="34832"/>
    <cellStyle name="Migliaia 14 4 6 2 3" xfId="40134"/>
    <cellStyle name="Migliaia 14 4 6 2 4" xfId="29456"/>
    <cellStyle name="Migliaia 14 4 6 3" xfId="32351"/>
    <cellStyle name="Migliaia 14 4 6 4" xfId="37483"/>
    <cellStyle name="Migliaia 14 4 6 5" xfId="20597"/>
    <cellStyle name="Migliaia 14 4 6 6" xfId="42493"/>
    <cellStyle name="Migliaia 14 4 6 7" xfId="46692"/>
    <cellStyle name="Migliaia 14 4 6 8" xfId="49708"/>
    <cellStyle name="Migliaia 14 4 7" xfId="16211"/>
    <cellStyle name="Migliaia 14 4 7 2" xfId="29457"/>
    <cellStyle name="Migliaia 14 4 7 2 2" xfId="34833"/>
    <cellStyle name="Migliaia 14 4 7 2 3" xfId="40135"/>
    <cellStyle name="Migliaia 14 4 7 3" xfId="32352"/>
    <cellStyle name="Migliaia 14 4 7 4" xfId="37484"/>
    <cellStyle name="Migliaia 14 4 7 5" xfId="20598"/>
    <cellStyle name="Migliaia 14 4 8" xfId="20591"/>
    <cellStyle name="Migliaia 14 4 9" xfId="2356"/>
    <cellStyle name="Migliaia 14 5" xfId="398"/>
    <cellStyle name="Migliaia 14 5 2" xfId="4331"/>
    <cellStyle name="Migliaia 14 5 2 2" xfId="14681"/>
    <cellStyle name="Migliaia 14 5 2 2 2" xfId="34834"/>
    <cellStyle name="Migliaia 14 5 2 2 3" xfId="40136"/>
    <cellStyle name="Migliaia 14 5 2 3" xfId="16214"/>
    <cellStyle name="Migliaia 14 5 2 3 2" xfId="32353"/>
    <cellStyle name="Migliaia 14 5 2 4" xfId="37485"/>
    <cellStyle name="Migliaia 14 5 2 5" xfId="12389"/>
    <cellStyle name="Migliaia 14 5 3" xfId="7560"/>
    <cellStyle name="Migliaia 14 5 3 2" xfId="29458"/>
    <cellStyle name="Migliaia 14 5 3 2 2" xfId="34835"/>
    <cellStyle name="Migliaia 14 5 3 2 3" xfId="40137"/>
    <cellStyle name="Migliaia 14 5 3 3" xfId="32354"/>
    <cellStyle name="Migliaia 14 5 3 4" xfId="37486"/>
    <cellStyle name="Migliaia 14 5 4" xfId="6928"/>
    <cellStyle name="Migliaia 14 5 4 2" xfId="17701"/>
    <cellStyle name="Migliaia 14 5 4 2 2" xfId="34836"/>
    <cellStyle name="Migliaia 14 5 4 2 3" xfId="40138"/>
    <cellStyle name="Migliaia 14 5 4 2 4" xfId="29459"/>
    <cellStyle name="Migliaia 14 5 4 3" xfId="32355"/>
    <cellStyle name="Migliaia 14 5 4 4" xfId="37487"/>
    <cellStyle name="Migliaia 14 5 4 5" xfId="20600"/>
    <cellStyle name="Migliaia 14 5 4 6" xfId="43881"/>
    <cellStyle name="Migliaia 14 5 4 7" xfId="46694"/>
    <cellStyle name="Migliaia 14 5 4 8" xfId="49710"/>
    <cellStyle name="Migliaia 14 5 5" xfId="16213"/>
    <cellStyle name="Migliaia 14 5 5 2" xfId="29460"/>
    <cellStyle name="Migliaia 14 5 5 2 2" xfId="34837"/>
    <cellStyle name="Migliaia 14 5 5 2 3" xfId="40139"/>
    <cellStyle name="Migliaia 14 5 5 3" xfId="32356"/>
    <cellStyle name="Migliaia 14 5 5 4" xfId="37488"/>
    <cellStyle name="Migliaia 14 5 5 5" xfId="20601"/>
    <cellStyle name="Migliaia 14 5 6" xfId="20602"/>
    <cellStyle name="Migliaia 14 5 6 2" xfId="29461"/>
    <cellStyle name="Migliaia 14 5 6 2 2" xfId="34838"/>
    <cellStyle name="Migliaia 14 5 6 2 3" xfId="40140"/>
    <cellStyle name="Migliaia 14 5 6 3" xfId="32357"/>
    <cellStyle name="Migliaia 14 5 6 4" xfId="37489"/>
    <cellStyle name="Migliaia 14 5 7" xfId="20599"/>
    <cellStyle name="Migliaia 14 5 8" xfId="2357"/>
    <cellStyle name="Migliaia 14 6" xfId="2352"/>
    <cellStyle name="Migliaia 14 6 2" xfId="4326"/>
    <cellStyle name="Migliaia 14 6 2 2" xfId="5999"/>
    <cellStyle name="Migliaia 14 6 2 3" xfId="14982"/>
    <cellStyle name="Migliaia 14 6 2 4" xfId="16216"/>
    <cellStyle name="Migliaia 14 6 2 5" xfId="28594"/>
    <cellStyle name="Migliaia 14 6 2 6" xfId="12391"/>
    <cellStyle name="Migliaia 14 6 3" xfId="5751"/>
    <cellStyle name="Migliaia 14 6 3 2" xfId="31445"/>
    <cellStyle name="Migliaia 14 6 3 2 2" xfId="36603"/>
    <cellStyle name="Migliaia 14 6 3 2 3" xfId="41905"/>
    <cellStyle name="Migliaia 14 6 3 3" xfId="33952"/>
    <cellStyle name="Migliaia 14 6 3 4" xfId="39254"/>
    <cellStyle name="Migliaia 14 6 4" xfId="16215"/>
    <cellStyle name="Migliaia 14 6 4 2" xfId="34839"/>
    <cellStyle name="Migliaia 14 6 4 3" xfId="40141"/>
    <cellStyle name="Migliaia 14 6 4 4" xfId="29462"/>
    <cellStyle name="Migliaia 14 6 5" xfId="32358"/>
    <cellStyle name="Migliaia 14 6 6" xfId="37490"/>
    <cellStyle name="Migliaia 14 6 7" xfId="12390"/>
    <cellStyle name="Migliaia 14 7" xfId="4027"/>
    <cellStyle name="Migliaia 14 7 2" xfId="10497"/>
    <cellStyle name="Migliaia 14 7 2 2" xfId="31446"/>
    <cellStyle name="Migliaia 14 7 2 2 2" xfId="36604"/>
    <cellStyle name="Migliaia 14 7 2 2 3" xfId="41906"/>
    <cellStyle name="Migliaia 14 7 2 3" xfId="33953"/>
    <cellStyle name="Migliaia 14 7 2 4" xfId="39255"/>
    <cellStyle name="Migliaia 14 7 3" xfId="16217"/>
    <cellStyle name="Migliaia 14 7 3 2" xfId="34840"/>
    <cellStyle name="Migliaia 14 7 3 3" xfId="40142"/>
    <cellStyle name="Migliaia 14 7 3 4" xfId="29463"/>
    <cellStyle name="Migliaia 14 7 4" xfId="32359"/>
    <cellStyle name="Migliaia 14 7 5" xfId="37491"/>
    <cellStyle name="Migliaia 14 7 6" xfId="12392"/>
    <cellStyle name="Migliaia 14 8" xfId="3578"/>
    <cellStyle name="Migliaia 14 8 2" xfId="10200"/>
    <cellStyle name="Migliaia 14 8 2 2" xfId="31447"/>
    <cellStyle name="Migliaia 14 8 2 2 2" xfId="36605"/>
    <cellStyle name="Migliaia 14 8 2 2 3" xfId="41907"/>
    <cellStyle name="Migliaia 14 8 2 3" xfId="33954"/>
    <cellStyle name="Migliaia 14 8 2 4" xfId="39256"/>
    <cellStyle name="Migliaia 14 8 3" xfId="16218"/>
    <cellStyle name="Migliaia 14 8 3 2" xfId="34841"/>
    <cellStyle name="Migliaia 14 8 3 3" xfId="40143"/>
    <cellStyle name="Migliaia 14 8 3 4" xfId="29464"/>
    <cellStyle name="Migliaia 14 8 4" xfId="32360"/>
    <cellStyle name="Migliaia 14 8 5" xfId="37492"/>
    <cellStyle name="Migliaia 14 8 6" xfId="12393"/>
    <cellStyle name="Migliaia 14 9" xfId="13449"/>
    <cellStyle name="Migliaia 14 9 2" xfId="29465"/>
    <cellStyle name="Migliaia 14 9 2 2" xfId="34842"/>
    <cellStyle name="Migliaia 14 9 2 3" xfId="40144"/>
    <cellStyle name="Migliaia 14 9 3" xfId="32361"/>
    <cellStyle name="Migliaia 14 9 4" xfId="37493"/>
    <cellStyle name="Migliaia 15" xfId="399"/>
    <cellStyle name="Migliaia 15 10" xfId="16219"/>
    <cellStyle name="Migliaia 15 10 2" xfId="34843"/>
    <cellStyle name="Migliaia 15 10 3" xfId="40145"/>
    <cellStyle name="Migliaia 15 10 4" xfId="29466"/>
    <cellStyle name="Migliaia 15 11" xfId="32362"/>
    <cellStyle name="Migliaia 15 12" xfId="37494"/>
    <cellStyle name="Migliaia 15 13" xfId="1798"/>
    <cellStyle name="Migliaia 15 2" xfId="400"/>
    <cellStyle name="Migliaia 15 2 2" xfId="2359"/>
    <cellStyle name="Migliaia 15 2 2 2" xfId="4333"/>
    <cellStyle name="Migliaia 15 2 2 2 2" xfId="10672"/>
    <cellStyle name="Migliaia 15 2 2 2 2 2" xfId="34844"/>
    <cellStyle name="Migliaia 15 2 2 2 2 3" xfId="40146"/>
    <cellStyle name="Migliaia 15 2 2 2 3" xfId="14682"/>
    <cellStyle name="Migliaia 15 2 2 2 4" xfId="16222"/>
    <cellStyle name="Migliaia 15 2 2 2 4 2" xfId="37495"/>
    <cellStyle name="Migliaia 15 2 2 2 5" xfId="12394"/>
    <cellStyle name="Migliaia 15 2 2 3" xfId="7899"/>
    <cellStyle name="Migliaia 15 2 2 3 2" xfId="31448"/>
    <cellStyle name="Migliaia 15 2 2 3 2 2" xfId="36606"/>
    <cellStyle name="Migliaia 15 2 2 3 2 3" xfId="41908"/>
    <cellStyle name="Migliaia 15 2 2 3 3" xfId="33955"/>
    <cellStyle name="Migliaia 15 2 2 3 4" xfId="39257"/>
    <cellStyle name="Migliaia 15 2 2 4" xfId="6929"/>
    <cellStyle name="Migliaia 15 2 2 4 2" xfId="17702"/>
    <cellStyle name="Migliaia 15 2 2 4 3" xfId="43880"/>
    <cellStyle name="Migliaia 15 2 2 4 4" xfId="46695"/>
    <cellStyle name="Migliaia 15 2 2 4 5" xfId="49711"/>
    <cellStyle name="Migliaia 15 2 2 5" xfId="16221"/>
    <cellStyle name="Migliaia 15 2 2 6" xfId="20606"/>
    <cellStyle name="Migliaia 15 2 3" xfId="4031"/>
    <cellStyle name="Migliaia 15 2 3 2" xfId="10501"/>
    <cellStyle name="Migliaia 15 2 3 2 2" xfId="31449"/>
    <cellStyle name="Migliaia 15 2 3 2 2 2" xfId="36607"/>
    <cellStyle name="Migliaia 15 2 3 2 2 3" xfId="41909"/>
    <cellStyle name="Migliaia 15 2 3 2 3" xfId="33956"/>
    <cellStyle name="Migliaia 15 2 3 2 4" xfId="39258"/>
    <cellStyle name="Migliaia 15 2 3 3" xfId="16223"/>
    <cellStyle name="Migliaia 15 2 3 3 2" xfId="34845"/>
    <cellStyle name="Migliaia 15 2 3 3 3" xfId="40147"/>
    <cellStyle name="Migliaia 15 2 3 3 4" xfId="29467"/>
    <cellStyle name="Migliaia 15 2 3 4" xfId="32363"/>
    <cellStyle name="Migliaia 15 2 3 5" xfId="37496"/>
    <cellStyle name="Migliaia 15 2 3 6" xfId="12395"/>
    <cellStyle name="Migliaia 15 2 4" xfId="3583"/>
    <cellStyle name="Migliaia 15 2 4 2" xfId="10204"/>
    <cellStyle name="Migliaia 15 2 4 2 2" xfId="34846"/>
    <cellStyle name="Migliaia 15 2 4 2 3" xfId="40148"/>
    <cellStyle name="Migliaia 15 2 4 3" xfId="14321"/>
    <cellStyle name="Migliaia 15 2 4 4" xfId="16224"/>
    <cellStyle name="Migliaia 15 2 4 4 2" xfId="37497"/>
    <cellStyle name="Migliaia 15 2 4 5" xfId="12396"/>
    <cellStyle name="Migliaia 15 2 5" xfId="9412"/>
    <cellStyle name="Migliaia 15 2 5 2" xfId="29469"/>
    <cellStyle name="Migliaia 15 2 5 2 2" xfId="34847"/>
    <cellStyle name="Migliaia 15 2 5 2 3" xfId="40149"/>
    <cellStyle name="Migliaia 15 2 5 3" xfId="32365"/>
    <cellStyle name="Migliaia 15 2 5 4" xfId="37498"/>
    <cellStyle name="Migliaia 15 2 6" xfId="16220"/>
    <cellStyle name="Migliaia 15 2 6 2" xfId="29470"/>
    <cellStyle name="Migliaia 15 2 6 2 2" xfId="34848"/>
    <cellStyle name="Migliaia 15 2 6 2 3" xfId="40150"/>
    <cellStyle name="Migliaia 15 2 6 3" xfId="32366"/>
    <cellStyle name="Migliaia 15 2 6 4" xfId="37499"/>
    <cellStyle name="Migliaia 15 2 6 5" xfId="20609"/>
    <cellStyle name="Migliaia 15 2 7" xfId="20605"/>
    <cellStyle name="Migliaia 15 2 8" xfId="1799"/>
    <cellStyle name="Migliaia 15 3" xfId="401"/>
    <cellStyle name="Migliaia 15 3 10" xfId="20610"/>
    <cellStyle name="Migliaia 15 3 11" xfId="12397"/>
    <cellStyle name="Migliaia 15 3 12" xfId="1800"/>
    <cellStyle name="Migliaia 15 3 2" xfId="402"/>
    <cellStyle name="Migliaia 15 3 2 2" xfId="4335"/>
    <cellStyle name="Migliaia 15 3 2 2 2" xfId="8210"/>
    <cellStyle name="Migliaia 15 3 2 2 2 2" xfId="14683"/>
    <cellStyle name="Migliaia 15 3 2 2 2 2 2" xfId="18150"/>
    <cellStyle name="Migliaia 15 3 2 2 2 2 2 2" xfId="34849"/>
    <cellStyle name="Migliaia 15 3 2 2 2 2 3" xfId="40151"/>
    <cellStyle name="Migliaia 15 3 2 2 2 2 4" xfId="29471"/>
    <cellStyle name="Migliaia 15 3 2 2 2 3" xfId="32367"/>
    <cellStyle name="Migliaia 15 3 2 2 2 4" xfId="37500"/>
    <cellStyle name="Migliaia 15 3 2 2 2 5" xfId="44770"/>
    <cellStyle name="Migliaia 15 3 2 2 2 6" xfId="47156"/>
    <cellStyle name="Migliaia 15 3 2 2 2 7" xfId="50172"/>
    <cellStyle name="Migliaia 15 3 2 2 2 8" xfId="13951"/>
    <cellStyle name="Migliaia 15 3 2 2 3" xfId="7988"/>
    <cellStyle name="Migliaia 15 3 2 2 4" xfId="6930"/>
    <cellStyle name="Migliaia 15 3 2 2 4 2" xfId="17703"/>
    <cellStyle name="Migliaia 15 3 2 2 4 3" xfId="42495"/>
    <cellStyle name="Migliaia 15 3 2 2 4 4" xfId="46696"/>
    <cellStyle name="Migliaia 15 3 2 2 4 5" xfId="49712"/>
    <cellStyle name="Migliaia 15 3 2 2 5" xfId="16227"/>
    <cellStyle name="Migliaia 15 3 2 2 6" xfId="20612"/>
    <cellStyle name="Migliaia 15 3 2 3" xfId="3585"/>
    <cellStyle name="Migliaia 15 3 2 3 2" xfId="8726"/>
    <cellStyle name="Migliaia 15 3 2 3 2 2" xfId="34850"/>
    <cellStyle name="Migliaia 15 3 2 3 2 3" xfId="40152"/>
    <cellStyle name="Migliaia 15 3 2 3 2 4" xfId="29472"/>
    <cellStyle name="Migliaia 15 3 2 3 3" xfId="8211"/>
    <cellStyle name="Migliaia 15 3 2 3 4" xfId="16228"/>
    <cellStyle name="Migliaia 15 3 2 3 4 2" xfId="37501"/>
    <cellStyle name="Migliaia 15 3 2 3 5" xfId="12398"/>
    <cellStyle name="Migliaia 15 3 2 4" xfId="7561"/>
    <cellStyle name="Migliaia 15 3 2 4 2" xfId="14370"/>
    <cellStyle name="Migliaia 15 3 2 4 2 2" xfId="34851"/>
    <cellStyle name="Migliaia 15 3 2 4 2 3" xfId="40153"/>
    <cellStyle name="Migliaia 15 3 2 4 3" xfId="32369"/>
    <cellStyle name="Migliaia 15 3 2 4 4" xfId="37502"/>
    <cellStyle name="Migliaia 15 3 2 4 5" xfId="13452"/>
    <cellStyle name="Migliaia 15 3 2 5" xfId="13712"/>
    <cellStyle name="Migliaia 15 3 2 5 2" xfId="29473"/>
    <cellStyle name="Migliaia 15 3 2 5 2 2" xfId="34852"/>
    <cellStyle name="Migliaia 15 3 2 5 2 3" xfId="40154"/>
    <cellStyle name="Migliaia 15 3 2 5 3" xfId="32370"/>
    <cellStyle name="Migliaia 15 3 2 5 4" xfId="37503"/>
    <cellStyle name="Migliaia 15 3 2 6" xfId="16226"/>
    <cellStyle name="Migliaia 15 3 2 6 2" xfId="29474"/>
    <cellStyle name="Migliaia 15 3 2 6 2 2" xfId="34853"/>
    <cellStyle name="Migliaia 15 3 2 6 2 3" xfId="40155"/>
    <cellStyle name="Migliaia 15 3 2 6 3" xfId="32371"/>
    <cellStyle name="Migliaia 15 3 2 6 4" xfId="37504"/>
    <cellStyle name="Migliaia 15 3 2 6 5" xfId="20615"/>
    <cellStyle name="Migliaia 15 3 2 7" xfId="20611"/>
    <cellStyle name="Migliaia 15 3 2 8" xfId="2361"/>
    <cellStyle name="Migliaia 15 3 3" xfId="2360"/>
    <cellStyle name="Migliaia 15 3 3 2" xfId="4334"/>
    <cellStyle name="Migliaia 15 3 3 2 2" xfId="6002"/>
    <cellStyle name="Migliaia 15 3 3 2 2 2" xfId="34855"/>
    <cellStyle name="Migliaia 15 3 3 2 2 3" xfId="40157"/>
    <cellStyle name="Migliaia 15 3 3 2 3" xfId="14481"/>
    <cellStyle name="Migliaia 15 3 3 2 4" xfId="16230"/>
    <cellStyle name="Migliaia 15 3 3 2 4 2" xfId="37506"/>
    <cellStyle name="Migliaia 15 3 3 2 5" xfId="12400"/>
    <cellStyle name="Migliaia 15 3 3 3" xfId="5754"/>
    <cellStyle name="Migliaia 15 3 3 3 2" xfId="29476"/>
    <cellStyle name="Migliaia 15 3 3 3 2 2" xfId="34856"/>
    <cellStyle name="Migliaia 15 3 3 3 2 3" xfId="40158"/>
    <cellStyle name="Migliaia 15 3 3 3 3" xfId="32373"/>
    <cellStyle name="Migliaia 15 3 3 3 4" xfId="37507"/>
    <cellStyle name="Migliaia 15 3 3 4" xfId="16229"/>
    <cellStyle name="Migliaia 15 3 3 4 2" xfId="29477"/>
    <cellStyle name="Migliaia 15 3 3 4 2 2" xfId="34857"/>
    <cellStyle name="Migliaia 15 3 3 4 2 3" xfId="40159"/>
    <cellStyle name="Migliaia 15 3 3 4 3" xfId="32374"/>
    <cellStyle name="Migliaia 15 3 3 4 4" xfId="37508"/>
    <cellStyle name="Migliaia 15 3 3 4 5" xfId="20616"/>
    <cellStyle name="Migliaia 15 3 3 5" xfId="20617"/>
    <cellStyle name="Migliaia 15 3 3 5 2" xfId="29478"/>
    <cellStyle name="Migliaia 15 3 3 5 2 2" xfId="34858"/>
    <cellStyle name="Migliaia 15 3 3 5 2 3" xfId="40160"/>
    <cellStyle name="Migliaia 15 3 3 5 3" xfId="32375"/>
    <cellStyle name="Migliaia 15 3 3 5 4" xfId="37509"/>
    <cellStyle name="Migliaia 15 3 3 6" xfId="29475"/>
    <cellStyle name="Migliaia 15 3 3 6 2" xfId="34854"/>
    <cellStyle name="Migliaia 15 3 3 6 3" xfId="40156"/>
    <cellStyle name="Migliaia 15 3 3 7" xfId="32372"/>
    <cellStyle name="Migliaia 15 3 3 8" xfId="37505"/>
    <cellStyle name="Migliaia 15 3 3 9" xfId="12399"/>
    <cellStyle name="Migliaia 15 3 4" xfId="3271"/>
    <cellStyle name="Migliaia 15 3 4 2" xfId="4781"/>
    <cellStyle name="Migliaia 15 3 4 2 2" xfId="10733"/>
    <cellStyle name="Migliaia 15 3 4 2 3" xfId="14898"/>
    <cellStyle name="Migliaia 15 3 4 2 4" xfId="16232"/>
    <cellStyle name="Migliaia 15 3 4 2 5" xfId="28597"/>
    <cellStyle name="Migliaia 15 3 4 2 6" xfId="12402"/>
    <cellStyle name="Migliaia 15 3 4 3" xfId="9981"/>
    <cellStyle name="Migliaia 15 3 4 3 2" xfId="31450"/>
    <cellStyle name="Migliaia 15 3 4 3 2 2" xfId="36608"/>
    <cellStyle name="Migliaia 15 3 4 3 2 3" xfId="41910"/>
    <cellStyle name="Migliaia 15 3 4 3 3" xfId="33957"/>
    <cellStyle name="Migliaia 15 3 4 3 4" xfId="39259"/>
    <cellStyle name="Migliaia 15 3 4 4" xfId="16231"/>
    <cellStyle name="Migliaia 15 3 4 4 2" xfId="34859"/>
    <cellStyle name="Migliaia 15 3 4 4 3" xfId="40161"/>
    <cellStyle name="Migliaia 15 3 4 4 4" xfId="29479"/>
    <cellStyle name="Migliaia 15 3 4 5" xfId="32376"/>
    <cellStyle name="Migliaia 15 3 4 6" xfId="37510"/>
    <cellStyle name="Migliaia 15 3 4 7" xfId="12401"/>
    <cellStyle name="Migliaia 15 3 5" xfId="4032"/>
    <cellStyle name="Migliaia 15 3 5 2" xfId="10502"/>
    <cellStyle name="Migliaia 15 3 5 2 2" xfId="31451"/>
    <cellStyle name="Migliaia 15 3 5 2 2 2" xfId="36609"/>
    <cellStyle name="Migliaia 15 3 5 2 2 3" xfId="41911"/>
    <cellStyle name="Migliaia 15 3 5 2 3" xfId="33958"/>
    <cellStyle name="Migliaia 15 3 5 2 4" xfId="39260"/>
    <cellStyle name="Migliaia 15 3 5 3" xfId="16233"/>
    <cellStyle name="Migliaia 15 3 5 3 2" xfId="34860"/>
    <cellStyle name="Migliaia 15 3 5 3 3" xfId="40162"/>
    <cellStyle name="Migliaia 15 3 5 3 4" xfId="29480"/>
    <cellStyle name="Migliaia 15 3 5 4" xfId="32377"/>
    <cellStyle name="Migliaia 15 3 5 5" xfId="37511"/>
    <cellStyle name="Migliaia 15 3 5 6" xfId="12403"/>
    <cellStyle name="Migliaia 15 3 6" xfId="3584"/>
    <cellStyle name="Migliaia 15 3 6 2" xfId="10205"/>
    <cellStyle name="Migliaia 15 3 6 2 2" xfId="34861"/>
    <cellStyle name="Migliaia 15 3 6 2 3" xfId="40163"/>
    <cellStyle name="Migliaia 15 3 6 3" xfId="15030"/>
    <cellStyle name="Migliaia 15 3 6 4" xfId="16234"/>
    <cellStyle name="Migliaia 15 3 6 4 2" xfId="37512"/>
    <cellStyle name="Migliaia 15 3 6 5" xfId="12404"/>
    <cellStyle name="Migliaia 15 3 7" xfId="8544"/>
    <cellStyle name="Migliaia 15 3 7 2" xfId="29481"/>
    <cellStyle name="Migliaia 15 3 7 2 2" xfId="34862"/>
    <cellStyle name="Migliaia 15 3 7 2 3" xfId="40164"/>
    <cellStyle name="Migliaia 15 3 7 3" xfId="32378"/>
    <cellStyle name="Migliaia 15 3 7 4" xfId="37513"/>
    <cellStyle name="Migliaia 15 3 8" xfId="13713"/>
    <cellStyle name="Migliaia 15 3 8 2" xfId="29482"/>
    <cellStyle name="Migliaia 15 3 8 2 2" xfId="34863"/>
    <cellStyle name="Migliaia 15 3 8 2 3" xfId="40165"/>
    <cellStyle name="Migliaia 15 3 8 3" xfId="32379"/>
    <cellStyle name="Migliaia 15 3 8 4" xfId="37514"/>
    <cellStyle name="Migliaia 15 3 8 5" xfId="20618"/>
    <cellStyle name="Migliaia 15 3 9" xfId="16225"/>
    <cellStyle name="Migliaia 15 4" xfId="403"/>
    <cellStyle name="Migliaia 15 4 2" xfId="4336"/>
    <cellStyle name="Migliaia 15 4 2 2" xfId="5101"/>
    <cellStyle name="Migliaia 15 4 2 2 2" xfId="29483"/>
    <cellStyle name="Migliaia 15 4 2 2 2 2" xfId="34864"/>
    <cellStyle name="Migliaia 15 4 2 2 2 3" xfId="40166"/>
    <cellStyle name="Migliaia 15 4 2 2 3" xfId="32380"/>
    <cellStyle name="Migliaia 15 4 2 2 4" xfId="37515"/>
    <cellStyle name="Migliaia 15 4 2 3" xfId="8212"/>
    <cellStyle name="Migliaia 15 4 2 3 2" xfId="29484"/>
    <cellStyle name="Migliaia 15 4 2 3 2 2" xfId="34865"/>
    <cellStyle name="Migliaia 15 4 2 3 2 3" xfId="40167"/>
    <cellStyle name="Migliaia 15 4 2 3 3" xfId="32381"/>
    <cellStyle name="Migliaia 15 4 2 3 4" xfId="37516"/>
    <cellStyle name="Migliaia 15 4 2 4" xfId="7563"/>
    <cellStyle name="Migliaia 15 4 2 5" xfId="6932"/>
    <cellStyle name="Migliaia 15 4 2 5 2" xfId="17705"/>
    <cellStyle name="Migliaia 15 4 2 5 3" xfId="42496"/>
    <cellStyle name="Migliaia 15 4 2 5 4" xfId="46698"/>
    <cellStyle name="Migliaia 15 4 2 5 5" xfId="49714"/>
    <cellStyle name="Migliaia 15 4 2 6" xfId="16236"/>
    <cellStyle name="Migliaia 15 4 2 7" xfId="20620"/>
    <cellStyle name="Migliaia 15 4 3" xfId="5102"/>
    <cellStyle name="Migliaia 15 4 3 2" xfId="14482"/>
    <cellStyle name="Migliaia 15 4 3 2 2" xfId="34866"/>
    <cellStyle name="Migliaia 15 4 3 2 3" xfId="40168"/>
    <cellStyle name="Migliaia 15 4 3 3" xfId="32382"/>
    <cellStyle name="Migliaia 15 4 3 4" xfId="37517"/>
    <cellStyle name="Migliaia 15 4 3 5" xfId="13711"/>
    <cellStyle name="Migliaia 15 4 4" xfId="8213"/>
    <cellStyle name="Migliaia 15 4 4 2" xfId="29485"/>
    <cellStyle name="Migliaia 15 4 4 2 2" xfId="34867"/>
    <cellStyle name="Migliaia 15 4 4 2 3" xfId="40169"/>
    <cellStyle name="Migliaia 15 4 4 3" xfId="32383"/>
    <cellStyle name="Migliaia 15 4 4 4" xfId="37518"/>
    <cellStyle name="Migliaia 15 4 5" xfId="7562"/>
    <cellStyle name="Migliaia 15 4 5 2" xfId="29486"/>
    <cellStyle name="Migliaia 15 4 5 2 2" xfId="34868"/>
    <cellStyle name="Migliaia 15 4 5 2 3" xfId="40170"/>
    <cellStyle name="Migliaia 15 4 5 3" xfId="32384"/>
    <cellStyle name="Migliaia 15 4 5 4" xfId="37519"/>
    <cellStyle name="Migliaia 15 4 6" xfId="6931"/>
    <cellStyle name="Migliaia 15 4 6 2" xfId="17704"/>
    <cellStyle name="Migliaia 15 4 6 2 2" xfId="34869"/>
    <cellStyle name="Migliaia 15 4 6 2 3" xfId="40171"/>
    <cellStyle name="Migliaia 15 4 6 2 4" xfId="29487"/>
    <cellStyle name="Migliaia 15 4 6 3" xfId="32385"/>
    <cellStyle name="Migliaia 15 4 6 4" xfId="37520"/>
    <cellStyle name="Migliaia 15 4 6 5" xfId="20621"/>
    <cellStyle name="Migliaia 15 4 6 6" xfId="44456"/>
    <cellStyle name="Migliaia 15 4 6 7" xfId="46697"/>
    <cellStyle name="Migliaia 15 4 6 8" xfId="49713"/>
    <cellStyle name="Migliaia 15 4 7" xfId="16235"/>
    <cellStyle name="Migliaia 15 4 7 2" xfId="29488"/>
    <cellStyle name="Migliaia 15 4 7 2 2" xfId="34870"/>
    <cellStyle name="Migliaia 15 4 7 2 3" xfId="40172"/>
    <cellStyle name="Migliaia 15 4 7 3" xfId="32386"/>
    <cellStyle name="Migliaia 15 4 7 4" xfId="37521"/>
    <cellStyle name="Migliaia 15 4 7 5" xfId="20622"/>
    <cellStyle name="Migliaia 15 4 8" xfId="20619"/>
    <cellStyle name="Migliaia 15 4 9" xfId="2362"/>
    <cellStyle name="Migliaia 15 5" xfId="404"/>
    <cellStyle name="Migliaia 15 5 2" xfId="4337"/>
    <cellStyle name="Migliaia 15 5 2 2" xfId="14684"/>
    <cellStyle name="Migliaia 15 5 2 2 2" xfId="34871"/>
    <cellStyle name="Migliaia 15 5 2 2 3" xfId="40173"/>
    <cellStyle name="Migliaia 15 5 2 3" xfId="16238"/>
    <cellStyle name="Migliaia 15 5 2 3 2" xfId="32387"/>
    <cellStyle name="Migliaia 15 5 2 4" xfId="37522"/>
    <cellStyle name="Migliaia 15 5 2 5" xfId="12405"/>
    <cellStyle name="Migliaia 15 5 3" xfId="7564"/>
    <cellStyle name="Migliaia 15 5 3 2" xfId="29489"/>
    <cellStyle name="Migliaia 15 5 3 2 2" xfId="34872"/>
    <cellStyle name="Migliaia 15 5 3 2 3" xfId="40174"/>
    <cellStyle name="Migliaia 15 5 3 3" xfId="32388"/>
    <cellStyle name="Migliaia 15 5 3 4" xfId="37523"/>
    <cellStyle name="Migliaia 15 5 4" xfId="6933"/>
    <cellStyle name="Migliaia 15 5 4 2" xfId="17706"/>
    <cellStyle name="Migliaia 15 5 4 2 2" xfId="34873"/>
    <cellStyle name="Migliaia 15 5 4 2 3" xfId="40175"/>
    <cellStyle name="Migliaia 15 5 4 2 4" xfId="29490"/>
    <cellStyle name="Migliaia 15 5 4 3" xfId="32389"/>
    <cellStyle name="Migliaia 15 5 4 4" xfId="37524"/>
    <cellStyle name="Migliaia 15 5 4 5" xfId="20624"/>
    <cellStyle name="Migliaia 15 5 4 6" xfId="29374"/>
    <cellStyle name="Migliaia 15 5 4 7" xfId="46699"/>
    <cellStyle name="Migliaia 15 5 4 8" xfId="49715"/>
    <cellStyle name="Migliaia 15 5 5" xfId="16237"/>
    <cellStyle name="Migliaia 15 5 5 2" xfId="29491"/>
    <cellStyle name="Migliaia 15 5 5 2 2" xfId="34874"/>
    <cellStyle name="Migliaia 15 5 5 2 3" xfId="40176"/>
    <cellStyle name="Migliaia 15 5 5 3" xfId="32390"/>
    <cellStyle name="Migliaia 15 5 5 4" xfId="37525"/>
    <cellStyle name="Migliaia 15 5 5 5" xfId="20625"/>
    <cellStyle name="Migliaia 15 5 6" xfId="20626"/>
    <cellStyle name="Migliaia 15 5 6 2" xfId="29492"/>
    <cellStyle name="Migliaia 15 5 6 2 2" xfId="34875"/>
    <cellStyle name="Migliaia 15 5 6 2 3" xfId="40177"/>
    <cellStyle name="Migliaia 15 5 6 3" xfId="32391"/>
    <cellStyle name="Migliaia 15 5 6 4" xfId="37526"/>
    <cellStyle name="Migliaia 15 5 7" xfId="20623"/>
    <cellStyle name="Migliaia 15 5 8" xfId="2363"/>
    <cellStyle name="Migliaia 15 6" xfId="2358"/>
    <cellStyle name="Migliaia 15 6 2" xfId="4332"/>
    <cellStyle name="Migliaia 15 6 2 2" xfId="6001"/>
    <cellStyle name="Migliaia 15 6 2 3" xfId="14981"/>
    <cellStyle name="Migliaia 15 6 2 4" xfId="16240"/>
    <cellStyle name="Migliaia 15 6 2 5" xfId="28598"/>
    <cellStyle name="Migliaia 15 6 2 6" xfId="12407"/>
    <cellStyle name="Migliaia 15 6 3" xfId="5753"/>
    <cellStyle name="Migliaia 15 6 3 2" xfId="31452"/>
    <cellStyle name="Migliaia 15 6 3 2 2" xfId="36610"/>
    <cellStyle name="Migliaia 15 6 3 2 3" xfId="41912"/>
    <cellStyle name="Migliaia 15 6 3 3" xfId="33959"/>
    <cellStyle name="Migliaia 15 6 3 4" xfId="39261"/>
    <cellStyle name="Migliaia 15 6 4" xfId="16239"/>
    <cellStyle name="Migliaia 15 6 4 2" xfId="34876"/>
    <cellStyle name="Migliaia 15 6 4 3" xfId="40178"/>
    <cellStyle name="Migliaia 15 6 4 4" xfId="29493"/>
    <cellStyle name="Migliaia 15 6 5" xfId="32392"/>
    <cellStyle name="Migliaia 15 6 6" xfId="37527"/>
    <cellStyle name="Migliaia 15 6 7" xfId="12406"/>
    <cellStyle name="Migliaia 15 7" xfId="4030"/>
    <cellStyle name="Migliaia 15 7 2" xfId="10500"/>
    <cellStyle name="Migliaia 15 7 2 2" xfId="31453"/>
    <cellStyle name="Migliaia 15 7 2 2 2" xfId="36611"/>
    <cellStyle name="Migliaia 15 7 2 2 3" xfId="41913"/>
    <cellStyle name="Migliaia 15 7 2 3" xfId="33960"/>
    <cellStyle name="Migliaia 15 7 2 4" xfId="39262"/>
    <cellStyle name="Migliaia 15 7 3" xfId="16241"/>
    <cellStyle name="Migliaia 15 7 3 2" xfId="34877"/>
    <cellStyle name="Migliaia 15 7 3 3" xfId="40179"/>
    <cellStyle name="Migliaia 15 7 3 4" xfId="29494"/>
    <cellStyle name="Migliaia 15 7 4" xfId="32393"/>
    <cellStyle name="Migliaia 15 7 5" xfId="37528"/>
    <cellStyle name="Migliaia 15 7 6" xfId="12408"/>
    <cellStyle name="Migliaia 15 8" xfId="3582"/>
    <cellStyle name="Migliaia 15 8 2" xfId="10203"/>
    <cellStyle name="Migliaia 15 8 2 2" xfId="31454"/>
    <cellStyle name="Migliaia 15 8 2 2 2" xfId="36612"/>
    <cellStyle name="Migliaia 15 8 2 2 3" xfId="41914"/>
    <cellStyle name="Migliaia 15 8 2 3" xfId="33961"/>
    <cellStyle name="Migliaia 15 8 2 4" xfId="39263"/>
    <cellStyle name="Migliaia 15 8 3" xfId="16242"/>
    <cellStyle name="Migliaia 15 8 3 2" xfId="34878"/>
    <cellStyle name="Migliaia 15 8 3 3" xfId="40180"/>
    <cellStyle name="Migliaia 15 8 3 4" xfId="29495"/>
    <cellStyle name="Migliaia 15 8 4" xfId="32394"/>
    <cellStyle name="Migliaia 15 8 5" xfId="37529"/>
    <cellStyle name="Migliaia 15 8 6" xfId="12409"/>
    <cellStyle name="Migliaia 15 9" xfId="13451"/>
    <cellStyle name="Migliaia 15 9 2" xfId="29496"/>
    <cellStyle name="Migliaia 15 9 2 2" xfId="34879"/>
    <cellStyle name="Migliaia 15 9 2 3" xfId="40181"/>
    <cellStyle name="Migliaia 15 9 3" xfId="32395"/>
    <cellStyle name="Migliaia 15 9 4" xfId="37530"/>
    <cellStyle name="Migliaia 16" xfId="405"/>
    <cellStyle name="Migliaia 16 10" xfId="16243"/>
    <cellStyle name="Migliaia 16 10 2" xfId="34880"/>
    <cellStyle name="Migliaia 16 10 3" xfId="40182"/>
    <cellStyle name="Migliaia 16 10 4" xfId="29497"/>
    <cellStyle name="Migliaia 16 11" xfId="32396"/>
    <cellStyle name="Migliaia 16 12" xfId="37531"/>
    <cellStyle name="Migliaia 16 13" xfId="1801"/>
    <cellStyle name="Migliaia 16 2" xfId="406"/>
    <cellStyle name="Migliaia 16 2 2" xfId="2365"/>
    <cellStyle name="Migliaia 16 2 2 2" xfId="4339"/>
    <cellStyle name="Migliaia 16 2 2 2 2" xfId="10673"/>
    <cellStyle name="Migliaia 16 2 2 2 2 2" xfId="34881"/>
    <cellStyle name="Migliaia 16 2 2 2 2 3" xfId="40183"/>
    <cellStyle name="Migliaia 16 2 2 2 3" xfId="14685"/>
    <cellStyle name="Migliaia 16 2 2 2 4" xfId="16246"/>
    <cellStyle name="Migliaia 16 2 2 2 4 2" xfId="37532"/>
    <cellStyle name="Migliaia 16 2 2 2 5" xfId="12410"/>
    <cellStyle name="Migliaia 16 2 2 3" xfId="7900"/>
    <cellStyle name="Migliaia 16 2 2 3 2" xfId="31455"/>
    <cellStyle name="Migliaia 16 2 2 3 2 2" xfId="36613"/>
    <cellStyle name="Migliaia 16 2 2 3 2 3" xfId="41915"/>
    <cellStyle name="Migliaia 16 2 2 3 3" xfId="33962"/>
    <cellStyle name="Migliaia 16 2 2 3 4" xfId="39264"/>
    <cellStyle name="Migliaia 16 2 2 4" xfId="6934"/>
    <cellStyle name="Migliaia 16 2 2 4 2" xfId="17707"/>
    <cellStyle name="Migliaia 16 2 2 4 3" xfId="43400"/>
    <cellStyle name="Migliaia 16 2 2 4 4" xfId="46700"/>
    <cellStyle name="Migliaia 16 2 2 4 5" xfId="49716"/>
    <cellStyle name="Migliaia 16 2 2 5" xfId="16245"/>
    <cellStyle name="Migliaia 16 2 2 6" xfId="20628"/>
    <cellStyle name="Migliaia 16 2 3" xfId="4034"/>
    <cellStyle name="Migliaia 16 2 3 2" xfId="10504"/>
    <cellStyle name="Migliaia 16 2 3 2 2" xfId="31456"/>
    <cellStyle name="Migliaia 16 2 3 2 2 2" xfId="36614"/>
    <cellStyle name="Migliaia 16 2 3 2 2 3" xfId="41916"/>
    <cellStyle name="Migliaia 16 2 3 2 3" xfId="33963"/>
    <cellStyle name="Migliaia 16 2 3 2 4" xfId="39265"/>
    <cellStyle name="Migliaia 16 2 3 3" xfId="16247"/>
    <cellStyle name="Migliaia 16 2 3 3 2" xfId="34882"/>
    <cellStyle name="Migliaia 16 2 3 3 3" xfId="40184"/>
    <cellStyle name="Migliaia 16 2 3 3 4" xfId="29498"/>
    <cellStyle name="Migliaia 16 2 3 4" xfId="32397"/>
    <cellStyle name="Migliaia 16 2 3 5" xfId="37533"/>
    <cellStyle name="Migliaia 16 2 3 6" xfId="12411"/>
    <cellStyle name="Migliaia 16 2 4" xfId="3587"/>
    <cellStyle name="Migliaia 16 2 4 2" xfId="10207"/>
    <cellStyle name="Migliaia 16 2 4 2 2" xfId="34883"/>
    <cellStyle name="Migliaia 16 2 4 2 3" xfId="40185"/>
    <cellStyle name="Migliaia 16 2 4 3" xfId="14322"/>
    <cellStyle name="Migliaia 16 2 4 4" xfId="16248"/>
    <cellStyle name="Migliaia 16 2 4 4 2" xfId="37534"/>
    <cellStyle name="Migliaia 16 2 4 5" xfId="12412"/>
    <cellStyle name="Migliaia 16 2 5" xfId="9413"/>
    <cellStyle name="Migliaia 16 2 5 2" xfId="29499"/>
    <cellStyle name="Migliaia 16 2 5 2 2" xfId="34884"/>
    <cellStyle name="Migliaia 16 2 5 2 3" xfId="40186"/>
    <cellStyle name="Migliaia 16 2 5 3" xfId="32398"/>
    <cellStyle name="Migliaia 16 2 5 4" xfId="37535"/>
    <cellStyle name="Migliaia 16 2 6" xfId="16244"/>
    <cellStyle name="Migliaia 16 2 6 2" xfId="29500"/>
    <cellStyle name="Migliaia 16 2 6 2 2" xfId="34885"/>
    <cellStyle name="Migliaia 16 2 6 2 3" xfId="40187"/>
    <cellStyle name="Migliaia 16 2 6 3" xfId="32399"/>
    <cellStyle name="Migliaia 16 2 6 4" xfId="37536"/>
    <cellStyle name="Migliaia 16 2 6 5" xfId="20629"/>
    <cellStyle name="Migliaia 16 2 7" xfId="20627"/>
    <cellStyle name="Migliaia 16 2 8" xfId="1802"/>
    <cellStyle name="Migliaia 16 3" xfId="407"/>
    <cellStyle name="Migliaia 16 3 10" xfId="20630"/>
    <cellStyle name="Migliaia 16 3 11" xfId="12413"/>
    <cellStyle name="Migliaia 16 3 12" xfId="1803"/>
    <cellStyle name="Migliaia 16 3 2" xfId="408"/>
    <cellStyle name="Migliaia 16 3 2 2" xfId="4341"/>
    <cellStyle name="Migliaia 16 3 2 2 2" xfId="8214"/>
    <cellStyle name="Migliaia 16 3 2 2 2 2" xfId="14686"/>
    <cellStyle name="Migliaia 16 3 2 2 2 2 2" xfId="18151"/>
    <cellStyle name="Migliaia 16 3 2 2 2 2 2 2" xfId="34886"/>
    <cellStyle name="Migliaia 16 3 2 2 2 2 3" xfId="40188"/>
    <cellStyle name="Migliaia 16 3 2 2 2 2 4" xfId="29501"/>
    <cellStyle name="Migliaia 16 3 2 2 2 3" xfId="32400"/>
    <cellStyle name="Migliaia 16 3 2 2 2 4" xfId="37537"/>
    <cellStyle name="Migliaia 16 3 2 2 2 5" xfId="43735"/>
    <cellStyle name="Migliaia 16 3 2 2 2 6" xfId="47157"/>
    <cellStyle name="Migliaia 16 3 2 2 2 7" xfId="50173"/>
    <cellStyle name="Migliaia 16 3 2 2 2 8" xfId="13952"/>
    <cellStyle name="Migliaia 16 3 2 2 3" xfId="7989"/>
    <cellStyle name="Migliaia 16 3 2 2 4" xfId="6935"/>
    <cellStyle name="Migliaia 16 3 2 2 4 2" xfId="17708"/>
    <cellStyle name="Migliaia 16 3 2 2 4 3" xfId="43586"/>
    <cellStyle name="Migliaia 16 3 2 2 4 4" xfId="46701"/>
    <cellStyle name="Migliaia 16 3 2 2 4 5" xfId="49717"/>
    <cellStyle name="Migliaia 16 3 2 2 5" xfId="16251"/>
    <cellStyle name="Migliaia 16 3 2 2 6" xfId="20632"/>
    <cellStyle name="Migliaia 16 3 2 3" xfId="3589"/>
    <cellStyle name="Migliaia 16 3 2 3 2" xfId="8725"/>
    <cellStyle name="Migliaia 16 3 2 3 2 2" xfId="34887"/>
    <cellStyle name="Migliaia 16 3 2 3 2 3" xfId="40189"/>
    <cellStyle name="Migliaia 16 3 2 3 2 4" xfId="29502"/>
    <cellStyle name="Migliaia 16 3 2 3 3" xfId="8215"/>
    <cellStyle name="Migliaia 16 3 2 3 4" xfId="16252"/>
    <cellStyle name="Migliaia 16 3 2 3 4 2" xfId="37538"/>
    <cellStyle name="Migliaia 16 3 2 3 5" xfId="12414"/>
    <cellStyle name="Migliaia 16 3 2 4" xfId="7565"/>
    <cellStyle name="Migliaia 16 3 2 4 2" xfId="14371"/>
    <cellStyle name="Migliaia 16 3 2 4 2 2" xfId="34888"/>
    <cellStyle name="Migliaia 16 3 2 4 2 3" xfId="40190"/>
    <cellStyle name="Migliaia 16 3 2 4 3" xfId="32401"/>
    <cellStyle name="Migliaia 16 3 2 4 4" xfId="37539"/>
    <cellStyle name="Migliaia 16 3 2 4 5" xfId="13454"/>
    <cellStyle name="Migliaia 16 3 2 5" xfId="13709"/>
    <cellStyle name="Migliaia 16 3 2 5 2" xfId="29503"/>
    <cellStyle name="Migliaia 16 3 2 5 2 2" xfId="34889"/>
    <cellStyle name="Migliaia 16 3 2 5 2 3" xfId="40191"/>
    <cellStyle name="Migliaia 16 3 2 5 3" xfId="32402"/>
    <cellStyle name="Migliaia 16 3 2 5 4" xfId="37540"/>
    <cellStyle name="Migliaia 16 3 2 6" xfId="16250"/>
    <cellStyle name="Migliaia 16 3 2 6 2" xfId="29504"/>
    <cellStyle name="Migliaia 16 3 2 6 2 2" xfId="34890"/>
    <cellStyle name="Migliaia 16 3 2 6 2 3" xfId="40192"/>
    <cellStyle name="Migliaia 16 3 2 6 3" xfId="32403"/>
    <cellStyle name="Migliaia 16 3 2 6 4" xfId="37541"/>
    <cellStyle name="Migliaia 16 3 2 6 5" xfId="20633"/>
    <cellStyle name="Migliaia 16 3 2 7" xfId="20631"/>
    <cellStyle name="Migliaia 16 3 2 8" xfId="2367"/>
    <cellStyle name="Migliaia 16 3 3" xfId="2366"/>
    <cellStyle name="Migliaia 16 3 3 2" xfId="4340"/>
    <cellStyle name="Migliaia 16 3 3 2 2" xfId="6004"/>
    <cellStyle name="Migliaia 16 3 3 2 2 2" xfId="34892"/>
    <cellStyle name="Migliaia 16 3 3 2 2 3" xfId="40194"/>
    <cellStyle name="Migliaia 16 3 3 2 3" xfId="14483"/>
    <cellStyle name="Migliaia 16 3 3 2 4" xfId="16254"/>
    <cellStyle name="Migliaia 16 3 3 2 4 2" xfId="37543"/>
    <cellStyle name="Migliaia 16 3 3 2 5" xfId="12416"/>
    <cellStyle name="Migliaia 16 3 3 3" xfId="5756"/>
    <cellStyle name="Migliaia 16 3 3 3 2" xfId="29506"/>
    <cellStyle name="Migliaia 16 3 3 3 2 2" xfId="34893"/>
    <cellStyle name="Migliaia 16 3 3 3 2 3" xfId="40195"/>
    <cellStyle name="Migliaia 16 3 3 3 3" xfId="32405"/>
    <cellStyle name="Migliaia 16 3 3 3 4" xfId="37544"/>
    <cellStyle name="Migliaia 16 3 3 4" xfId="16253"/>
    <cellStyle name="Migliaia 16 3 3 4 2" xfId="29507"/>
    <cellStyle name="Migliaia 16 3 3 4 2 2" xfId="34894"/>
    <cellStyle name="Migliaia 16 3 3 4 2 3" xfId="40196"/>
    <cellStyle name="Migliaia 16 3 3 4 3" xfId="32406"/>
    <cellStyle name="Migliaia 16 3 3 4 4" xfId="37545"/>
    <cellStyle name="Migliaia 16 3 3 4 5" xfId="20634"/>
    <cellStyle name="Migliaia 16 3 3 5" xfId="20635"/>
    <cellStyle name="Migliaia 16 3 3 5 2" xfId="29508"/>
    <cellStyle name="Migliaia 16 3 3 5 2 2" xfId="34895"/>
    <cellStyle name="Migliaia 16 3 3 5 2 3" xfId="40197"/>
    <cellStyle name="Migliaia 16 3 3 5 3" xfId="32407"/>
    <cellStyle name="Migliaia 16 3 3 5 4" xfId="37546"/>
    <cellStyle name="Migliaia 16 3 3 6" xfId="29505"/>
    <cellStyle name="Migliaia 16 3 3 6 2" xfId="34891"/>
    <cellStyle name="Migliaia 16 3 3 6 3" xfId="40193"/>
    <cellStyle name="Migliaia 16 3 3 7" xfId="32404"/>
    <cellStyle name="Migliaia 16 3 3 8" xfId="37542"/>
    <cellStyle name="Migliaia 16 3 3 9" xfId="12415"/>
    <cellStyle name="Migliaia 16 3 4" xfId="3272"/>
    <cellStyle name="Migliaia 16 3 4 2" xfId="4782"/>
    <cellStyle name="Migliaia 16 3 4 2 2" xfId="10734"/>
    <cellStyle name="Migliaia 16 3 4 2 3" xfId="14340"/>
    <cellStyle name="Migliaia 16 3 4 2 4" xfId="16256"/>
    <cellStyle name="Migliaia 16 3 4 2 5" xfId="28599"/>
    <cellStyle name="Migliaia 16 3 4 2 6" xfId="12418"/>
    <cellStyle name="Migliaia 16 3 4 3" xfId="9982"/>
    <cellStyle name="Migliaia 16 3 4 3 2" xfId="31457"/>
    <cellStyle name="Migliaia 16 3 4 3 2 2" xfId="36615"/>
    <cellStyle name="Migliaia 16 3 4 3 2 3" xfId="41917"/>
    <cellStyle name="Migliaia 16 3 4 3 3" xfId="33964"/>
    <cellStyle name="Migliaia 16 3 4 3 4" xfId="39266"/>
    <cellStyle name="Migliaia 16 3 4 4" xfId="16255"/>
    <cellStyle name="Migliaia 16 3 4 4 2" xfId="34896"/>
    <cellStyle name="Migliaia 16 3 4 4 3" xfId="40198"/>
    <cellStyle name="Migliaia 16 3 4 4 4" xfId="29509"/>
    <cellStyle name="Migliaia 16 3 4 5" xfId="32408"/>
    <cellStyle name="Migliaia 16 3 4 6" xfId="37547"/>
    <cellStyle name="Migliaia 16 3 4 7" xfId="12417"/>
    <cellStyle name="Migliaia 16 3 5" xfId="4035"/>
    <cellStyle name="Migliaia 16 3 5 2" xfId="10505"/>
    <cellStyle name="Migliaia 16 3 5 2 2" xfId="31458"/>
    <cellStyle name="Migliaia 16 3 5 2 2 2" xfId="36616"/>
    <cellStyle name="Migliaia 16 3 5 2 2 3" xfId="41918"/>
    <cellStyle name="Migliaia 16 3 5 2 3" xfId="33965"/>
    <cellStyle name="Migliaia 16 3 5 2 4" xfId="39267"/>
    <cellStyle name="Migliaia 16 3 5 3" xfId="16257"/>
    <cellStyle name="Migliaia 16 3 5 3 2" xfId="34897"/>
    <cellStyle name="Migliaia 16 3 5 3 3" xfId="40199"/>
    <cellStyle name="Migliaia 16 3 5 3 4" xfId="29510"/>
    <cellStyle name="Migliaia 16 3 5 4" xfId="32409"/>
    <cellStyle name="Migliaia 16 3 5 5" xfId="37548"/>
    <cellStyle name="Migliaia 16 3 5 6" xfId="12419"/>
    <cellStyle name="Migliaia 16 3 6" xfId="3588"/>
    <cellStyle name="Migliaia 16 3 6 2" xfId="10208"/>
    <cellStyle name="Migliaia 16 3 6 2 2" xfId="34898"/>
    <cellStyle name="Migliaia 16 3 6 2 3" xfId="40200"/>
    <cellStyle name="Migliaia 16 3 6 3" xfId="15029"/>
    <cellStyle name="Migliaia 16 3 6 4" xfId="16258"/>
    <cellStyle name="Migliaia 16 3 6 4 2" xfId="37549"/>
    <cellStyle name="Migliaia 16 3 6 5" xfId="12420"/>
    <cellStyle name="Migliaia 16 3 7" xfId="8583"/>
    <cellStyle name="Migliaia 16 3 7 2" xfId="29511"/>
    <cellStyle name="Migliaia 16 3 7 2 2" xfId="34899"/>
    <cellStyle name="Migliaia 16 3 7 2 3" xfId="40201"/>
    <cellStyle name="Migliaia 16 3 7 3" xfId="32410"/>
    <cellStyle name="Migliaia 16 3 7 4" xfId="37550"/>
    <cellStyle name="Migliaia 16 3 8" xfId="13710"/>
    <cellStyle name="Migliaia 16 3 8 2" xfId="29512"/>
    <cellStyle name="Migliaia 16 3 8 2 2" xfId="34900"/>
    <cellStyle name="Migliaia 16 3 8 2 3" xfId="40202"/>
    <cellStyle name="Migliaia 16 3 8 3" xfId="32411"/>
    <cellStyle name="Migliaia 16 3 8 4" xfId="37551"/>
    <cellStyle name="Migliaia 16 3 8 5" xfId="20636"/>
    <cellStyle name="Migliaia 16 3 9" xfId="16249"/>
    <cellStyle name="Migliaia 16 4" xfId="409"/>
    <cellStyle name="Migliaia 16 4 2" xfId="4342"/>
    <cellStyle name="Migliaia 16 4 2 2" xfId="5103"/>
    <cellStyle name="Migliaia 16 4 2 2 2" xfId="29513"/>
    <cellStyle name="Migliaia 16 4 2 2 2 2" xfId="34901"/>
    <cellStyle name="Migliaia 16 4 2 2 2 3" xfId="40203"/>
    <cellStyle name="Migliaia 16 4 2 2 3" xfId="32412"/>
    <cellStyle name="Migliaia 16 4 2 2 4" xfId="37552"/>
    <cellStyle name="Migliaia 16 4 2 3" xfId="8216"/>
    <cellStyle name="Migliaia 16 4 2 3 2" xfId="29514"/>
    <cellStyle name="Migliaia 16 4 2 3 2 2" xfId="34902"/>
    <cellStyle name="Migliaia 16 4 2 3 2 3" xfId="40204"/>
    <cellStyle name="Migliaia 16 4 2 3 3" xfId="32413"/>
    <cellStyle name="Migliaia 16 4 2 3 4" xfId="37553"/>
    <cellStyle name="Migliaia 16 4 2 4" xfId="7567"/>
    <cellStyle name="Migliaia 16 4 2 5" xfId="6937"/>
    <cellStyle name="Migliaia 16 4 2 5 2" xfId="17710"/>
    <cellStyle name="Migliaia 16 4 2 5 3" xfId="44754"/>
    <cellStyle name="Migliaia 16 4 2 5 4" xfId="46703"/>
    <cellStyle name="Migliaia 16 4 2 5 5" xfId="49719"/>
    <cellStyle name="Migliaia 16 4 2 6" xfId="16260"/>
    <cellStyle name="Migliaia 16 4 2 7" xfId="20638"/>
    <cellStyle name="Migliaia 16 4 3" xfId="5104"/>
    <cellStyle name="Migliaia 16 4 3 2" xfId="14484"/>
    <cellStyle name="Migliaia 16 4 3 2 2" xfId="34903"/>
    <cellStyle name="Migliaia 16 4 3 2 3" xfId="40205"/>
    <cellStyle name="Migliaia 16 4 3 3" xfId="32414"/>
    <cellStyle name="Migliaia 16 4 3 4" xfId="37554"/>
    <cellStyle name="Migliaia 16 4 3 5" xfId="13708"/>
    <cellStyle name="Migliaia 16 4 4" xfId="8217"/>
    <cellStyle name="Migliaia 16 4 4 2" xfId="29515"/>
    <cellStyle name="Migliaia 16 4 4 2 2" xfId="34904"/>
    <cellStyle name="Migliaia 16 4 4 2 3" xfId="40206"/>
    <cellStyle name="Migliaia 16 4 4 3" xfId="32415"/>
    <cellStyle name="Migliaia 16 4 4 4" xfId="37555"/>
    <cellStyle name="Migliaia 16 4 5" xfId="7566"/>
    <cellStyle name="Migliaia 16 4 5 2" xfId="29516"/>
    <cellStyle name="Migliaia 16 4 5 2 2" xfId="34905"/>
    <cellStyle name="Migliaia 16 4 5 2 3" xfId="40207"/>
    <cellStyle name="Migliaia 16 4 5 3" xfId="32416"/>
    <cellStyle name="Migliaia 16 4 5 4" xfId="37556"/>
    <cellStyle name="Migliaia 16 4 6" xfId="6936"/>
    <cellStyle name="Migliaia 16 4 6 2" xfId="17709"/>
    <cellStyle name="Migliaia 16 4 6 2 2" xfId="34906"/>
    <cellStyle name="Migliaia 16 4 6 2 3" xfId="40208"/>
    <cellStyle name="Migliaia 16 4 6 2 4" xfId="29517"/>
    <cellStyle name="Migliaia 16 4 6 3" xfId="32417"/>
    <cellStyle name="Migliaia 16 4 6 4" xfId="37557"/>
    <cellStyle name="Migliaia 16 4 6 5" xfId="20639"/>
    <cellStyle name="Migliaia 16 4 6 6" xfId="42497"/>
    <cellStyle name="Migliaia 16 4 6 7" xfId="46702"/>
    <cellStyle name="Migliaia 16 4 6 8" xfId="49718"/>
    <cellStyle name="Migliaia 16 4 7" xfId="16259"/>
    <cellStyle name="Migliaia 16 4 7 2" xfId="29518"/>
    <cellStyle name="Migliaia 16 4 7 2 2" xfId="34907"/>
    <cellStyle name="Migliaia 16 4 7 2 3" xfId="40209"/>
    <cellStyle name="Migliaia 16 4 7 3" xfId="32418"/>
    <cellStyle name="Migliaia 16 4 7 4" xfId="37558"/>
    <cellStyle name="Migliaia 16 4 7 5" xfId="20640"/>
    <cellStyle name="Migliaia 16 4 8" xfId="20637"/>
    <cellStyle name="Migliaia 16 4 9" xfId="2368"/>
    <cellStyle name="Migliaia 16 5" xfId="410"/>
    <cellStyle name="Migliaia 16 5 2" xfId="4343"/>
    <cellStyle name="Migliaia 16 5 2 2" xfId="14687"/>
    <cellStyle name="Migliaia 16 5 2 2 2" xfId="34908"/>
    <cellStyle name="Migliaia 16 5 2 2 3" xfId="40210"/>
    <cellStyle name="Migliaia 16 5 2 3" xfId="16262"/>
    <cellStyle name="Migliaia 16 5 2 3 2" xfId="32419"/>
    <cellStyle name="Migliaia 16 5 2 4" xfId="37559"/>
    <cellStyle name="Migliaia 16 5 2 5" xfId="12421"/>
    <cellStyle name="Migliaia 16 5 3" xfId="7568"/>
    <cellStyle name="Migliaia 16 5 3 2" xfId="29519"/>
    <cellStyle name="Migliaia 16 5 3 2 2" xfId="34909"/>
    <cellStyle name="Migliaia 16 5 3 2 3" xfId="40211"/>
    <cellStyle name="Migliaia 16 5 3 3" xfId="32420"/>
    <cellStyle name="Migliaia 16 5 3 4" xfId="37560"/>
    <cellStyle name="Migliaia 16 5 4" xfId="6938"/>
    <cellStyle name="Migliaia 16 5 4 2" xfId="17711"/>
    <cellStyle name="Migliaia 16 5 4 2 2" xfId="34910"/>
    <cellStyle name="Migliaia 16 5 4 2 3" xfId="40212"/>
    <cellStyle name="Migliaia 16 5 4 2 4" xfId="29520"/>
    <cellStyle name="Migliaia 16 5 4 3" xfId="32421"/>
    <cellStyle name="Migliaia 16 5 4 4" xfId="37561"/>
    <cellStyle name="Migliaia 16 5 4 5" xfId="20642"/>
    <cellStyle name="Migliaia 16 5 4 6" xfId="44179"/>
    <cellStyle name="Migliaia 16 5 4 7" xfId="46704"/>
    <cellStyle name="Migliaia 16 5 4 8" xfId="49720"/>
    <cellStyle name="Migliaia 16 5 5" xfId="16261"/>
    <cellStyle name="Migliaia 16 5 5 2" xfId="29521"/>
    <cellStyle name="Migliaia 16 5 5 2 2" xfId="34911"/>
    <cellStyle name="Migliaia 16 5 5 2 3" xfId="40213"/>
    <cellStyle name="Migliaia 16 5 5 3" xfId="32422"/>
    <cellStyle name="Migliaia 16 5 5 4" xfId="37562"/>
    <cellStyle name="Migliaia 16 5 5 5" xfId="20643"/>
    <cellStyle name="Migliaia 16 5 6" xfId="20644"/>
    <cellStyle name="Migliaia 16 5 6 2" xfId="29522"/>
    <cellStyle name="Migliaia 16 5 6 2 2" xfId="34912"/>
    <cellStyle name="Migliaia 16 5 6 2 3" xfId="40214"/>
    <cellStyle name="Migliaia 16 5 6 3" xfId="32423"/>
    <cellStyle name="Migliaia 16 5 6 4" xfId="37563"/>
    <cellStyle name="Migliaia 16 5 7" xfId="20641"/>
    <cellStyle name="Migliaia 16 5 8" xfId="2369"/>
    <cellStyle name="Migliaia 16 6" xfId="2364"/>
    <cellStyle name="Migliaia 16 6 2" xfId="4338"/>
    <cellStyle name="Migliaia 16 6 2 2" xfId="6003"/>
    <cellStyle name="Migliaia 16 6 2 3" xfId="14980"/>
    <cellStyle name="Migliaia 16 6 2 4" xfId="16264"/>
    <cellStyle name="Migliaia 16 6 2 5" xfId="28600"/>
    <cellStyle name="Migliaia 16 6 2 6" xfId="12423"/>
    <cellStyle name="Migliaia 16 6 3" xfId="5755"/>
    <cellStyle name="Migliaia 16 6 3 2" xfId="31459"/>
    <cellStyle name="Migliaia 16 6 3 2 2" xfId="36617"/>
    <cellStyle name="Migliaia 16 6 3 2 3" xfId="41919"/>
    <cellStyle name="Migliaia 16 6 3 3" xfId="33966"/>
    <cellStyle name="Migliaia 16 6 3 4" xfId="39268"/>
    <cellStyle name="Migliaia 16 6 4" xfId="16263"/>
    <cellStyle name="Migliaia 16 6 4 2" xfId="34913"/>
    <cellStyle name="Migliaia 16 6 4 3" xfId="40215"/>
    <cellStyle name="Migliaia 16 6 4 4" xfId="29523"/>
    <cellStyle name="Migliaia 16 6 5" xfId="32424"/>
    <cellStyle name="Migliaia 16 6 6" xfId="37564"/>
    <cellStyle name="Migliaia 16 6 7" xfId="12422"/>
    <cellStyle name="Migliaia 16 7" xfId="4033"/>
    <cellStyle name="Migliaia 16 7 2" xfId="10503"/>
    <cellStyle name="Migliaia 16 7 2 2" xfId="31460"/>
    <cellStyle name="Migliaia 16 7 2 2 2" xfId="36618"/>
    <cellStyle name="Migliaia 16 7 2 2 3" xfId="41920"/>
    <cellStyle name="Migliaia 16 7 2 3" xfId="33967"/>
    <cellStyle name="Migliaia 16 7 2 4" xfId="39269"/>
    <cellStyle name="Migliaia 16 7 3" xfId="16265"/>
    <cellStyle name="Migliaia 16 7 3 2" xfId="34914"/>
    <cellStyle name="Migliaia 16 7 3 3" xfId="40216"/>
    <cellStyle name="Migliaia 16 7 3 4" xfId="29524"/>
    <cellStyle name="Migliaia 16 7 4" xfId="32425"/>
    <cellStyle name="Migliaia 16 7 5" xfId="37565"/>
    <cellStyle name="Migliaia 16 7 6" xfId="12424"/>
    <cellStyle name="Migliaia 16 8" xfId="3586"/>
    <cellStyle name="Migliaia 16 8 2" xfId="10206"/>
    <cellStyle name="Migliaia 16 8 2 2" xfId="31461"/>
    <cellStyle name="Migliaia 16 8 2 2 2" xfId="36619"/>
    <cellStyle name="Migliaia 16 8 2 2 3" xfId="41921"/>
    <cellStyle name="Migliaia 16 8 2 3" xfId="33968"/>
    <cellStyle name="Migliaia 16 8 2 4" xfId="39270"/>
    <cellStyle name="Migliaia 16 8 3" xfId="16266"/>
    <cellStyle name="Migliaia 16 8 3 2" xfId="34915"/>
    <cellStyle name="Migliaia 16 8 3 3" xfId="40217"/>
    <cellStyle name="Migliaia 16 8 3 4" xfId="29525"/>
    <cellStyle name="Migliaia 16 8 4" xfId="32426"/>
    <cellStyle name="Migliaia 16 8 5" xfId="37566"/>
    <cellStyle name="Migliaia 16 8 6" xfId="12425"/>
    <cellStyle name="Migliaia 16 9" xfId="13453"/>
    <cellStyle name="Migliaia 16 9 2" xfId="29526"/>
    <cellStyle name="Migliaia 16 9 2 2" xfId="34916"/>
    <cellStyle name="Migliaia 16 9 2 3" xfId="40218"/>
    <cellStyle name="Migliaia 16 9 3" xfId="32427"/>
    <cellStyle name="Migliaia 16 9 4" xfId="37567"/>
    <cellStyle name="Migliaia 17" xfId="411"/>
    <cellStyle name="Migliaia 17 10" xfId="16267"/>
    <cellStyle name="Migliaia 17 10 2" xfId="34917"/>
    <cellStyle name="Migliaia 17 10 3" xfId="40219"/>
    <cellStyle name="Migliaia 17 10 4" xfId="29527"/>
    <cellStyle name="Migliaia 17 11" xfId="32428"/>
    <cellStyle name="Migliaia 17 12" xfId="37568"/>
    <cellStyle name="Migliaia 17 13" xfId="1804"/>
    <cellStyle name="Migliaia 17 2" xfId="412"/>
    <cellStyle name="Migliaia 17 2 2" xfId="2371"/>
    <cellStyle name="Migliaia 17 2 2 2" xfId="4345"/>
    <cellStyle name="Migliaia 17 2 2 2 2" xfId="10674"/>
    <cellStyle name="Migliaia 17 2 2 2 2 2" xfId="34918"/>
    <cellStyle name="Migliaia 17 2 2 2 2 3" xfId="40220"/>
    <cellStyle name="Migliaia 17 2 2 2 3" xfId="14688"/>
    <cellStyle name="Migliaia 17 2 2 2 4" xfId="16270"/>
    <cellStyle name="Migliaia 17 2 2 2 4 2" xfId="37569"/>
    <cellStyle name="Migliaia 17 2 2 2 5" xfId="12426"/>
    <cellStyle name="Migliaia 17 2 2 3" xfId="7901"/>
    <cellStyle name="Migliaia 17 2 2 3 2" xfId="31462"/>
    <cellStyle name="Migliaia 17 2 2 3 2 2" xfId="36620"/>
    <cellStyle name="Migliaia 17 2 2 3 2 3" xfId="41922"/>
    <cellStyle name="Migliaia 17 2 2 3 3" xfId="33969"/>
    <cellStyle name="Migliaia 17 2 2 3 4" xfId="39271"/>
    <cellStyle name="Migliaia 17 2 2 4" xfId="6939"/>
    <cellStyle name="Migliaia 17 2 2 4 2" xfId="17712"/>
    <cellStyle name="Migliaia 17 2 2 4 3" xfId="42498"/>
    <cellStyle name="Migliaia 17 2 2 4 4" xfId="46705"/>
    <cellStyle name="Migliaia 17 2 2 4 5" xfId="49721"/>
    <cellStyle name="Migliaia 17 2 2 5" xfId="16269"/>
    <cellStyle name="Migliaia 17 2 2 6" xfId="20646"/>
    <cellStyle name="Migliaia 17 2 3" xfId="4037"/>
    <cellStyle name="Migliaia 17 2 3 2" xfId="10507"/>
    <cellStyle name="Migliaia 17 2 3 2 2" xfId="31463"/>
    <cellStyle name="Migliaia 17 2 3 2 2 2" xfId="36621"/>
    <cellStyle name="Migliaia 17 2 3 2 2 3" xfId="41923"/>
    <cellStyle name="Migliaia 17 2 3 2 3" xfId="33970"/>
    <cellStyle name="Migliaia 17 2 3 2 4" xfId="39272"/>
    <cellStyle name="Migliaia 17 2 3 3" xfId="16271"/>
    <cellStyle name="Migliaia 17 2 3 3 2" xfId="34919"/>
    <cellStyle name="Migliaia 17 2 3 3 3" xfId="40221"/>
    <cellStyle name="Migliaia 17 2 3 3 4" xfId="29528"/>
    <cellStyle name="Migliaia 17 2 3 4" xfId="32429"/>
    <cellStyle name="Migliaia 17 2 3 5" xfId="37570"/>
    <cellStyle name="Migliaia 17 2 3 6" xfId="12427"/>
    <cellStyle name="Migliaia 17 2 4" xfId="3591"/>
    <cellStyle name="Migliaia 17 2 4 2" xfId="10210"/>
    <cellStyle name="Migliaia 17 2 4 2 2" xfId="34920"/>
    <cellStyle name="Migliaia 17 2 4 2 3" xfId="40222"/>
    <cellStyle name="Migliaia 17 2 4 3" xfId="14344"/>
    <cellStyle name="Migliaia 17 2 4 4" xfId="16272"/>
    <cellStyle name="Migliaia 17 2 4 4 2" xfId="37571"/>
    <cellStyle name="Migliaia 17 2 4 5" xfId="12428"/>
    <cellStyle name="Migliaia 17 2 5" xfId="9414"/>
    <cellStyle name="Migliaia 17 2 5 2" xfId="29529"/>
    <cellStyle name="Migliaia 17 2 5 2 2" xfId="34921"/>
    <cellStyle name="Migliaia 17 2 5 2 3" xfId="40223"/>
    <cellStyle name="Migliaia 17 2 5 3" xfId="32430"/>
    <cellStyle name="Migliaia 17 2 5 4" xfId="37572"/>
    <cellStyle name="Migliaia 17 2 6" xfId="16268"/>
    <cellStyle name="Migliaia 17 2 6 2" xfId="29530"/>
    <cellStyle name="Migliaia 17 2 6 2 2" xfId="34922"/>
    <cellStyle name="Migliaia 17 2 6 2 3" xfId="40224"/>
    <cellStyle name="Migliaia 17 2 6 3" xfId="32431"/>
    <cellStyle name="Migliaia 17 2 6 4" xfId="37573"/>
    <cellStyle name="Migliaia 17 2 6 5" xfId="20647"/>
    <cellStyle name="Migliaia 17 2 7" xfId="20645"/>
    <cellStyle name="Migliaia 17 2 8" xfId="1805"/>
    <cellStyle name="Migliaia 17 3" xfId="413"/>
    <cellStyle name="Migliaia 17 3 10" xfId="20648"/>
    <cellStyle name="Migliaia 17 3 11" xfId="12429"/>
    <cellStyle name="Migliaia 17 3 12" xfId="1806"/>
    <cellStyle name="Migliaia 17 3 2" xfId="414"/>
    <cellStyle name="Migliaia 17 3 2 2" xfId="4347"/>
    <cellStyle name="Migliaia 17 3 2 2 2" xfId="8218"/>
    <cellStyle name="Migliaia 17 3 2 2 2 2" xfId="14689"/>
    <cellStyle name="Migliaia 17 3 2 2 2 2 2" xfId="18152"/>
    <cellStyle name="Migliaia 17 3 2 2 2 2 2 2" xfId="34923"/>
    <cellStyle name="Migliaia 17 3 2 2 2 2 3" xfId="40225"/>
    <cellStyle name="Migliaia 17 3 2 2 2 2 4" xfId="29531"/>
    <cellStyle name="Migliaia 17 3 2 2 2 3" xfId="32432"/>
    <cellStyle name="Migliaia 17 3 2 2 2 4" xfId="37574"/>
    <cellStyle name="Migliaia 17 3 2 2 2 5" xfId="43297"/>
    <cellStyle name="Migliaia 17 3 2 2 2 6" xfId="47158"/>
    <cellStyle name="Migliaia 17 3 2 2 2 7" xfId="50174"/>
    <cellStyle name="Migliaia 17 3 2 2 2 8" xfId="13953"/>
    <cellStyle name="Migliaia 17 3 2 2 3" xfId="7990"/>
    <cellStyle name="Migliaia 17 3 2 2 4" xfId="6940"/>
    <cellStyle name="Migliaia 17 3 2 2 4 2" xfId="17713"/>
    <cellStyle name="Migliaia 17 3 2 2 4 3" xfId="42499"/>
    <cellStyle name="Migliaia 17 3 2 2 4 4" xfId="46706"/>
    <cellStyle name="Migliaia 17 3 2 2 4 5" xfId="49722"/>
    <cellStyle name="Migliaia 17 3 2 2 5" xfId="16275"/>
    <cellStyle name="Migliaia 17 3 2 2 6" xfId="20650"/>
    <cellStyle name="Migliaia 17 3 2 3" xfId="3593"/>
    <cellStyle name="Migliaia 17 3 2 3 2" xfId="8724"/>
    <cellStyle name="Migliaia 17 3 2 3 2 2" xfId="34924"/>
    <cellStyle name="Migliaia 17 3 2 3 2 3" xfId="40226"/>
    <cellStyle name="Migliaia 17 3 2 3 2 4" xfId="29532"/>
    <cellStyle name="Migliaia 17 3 2 3 3" xfId="8219"/>
    <cellStyle name="Migliaia 17 3 2 3 4" xfId="16276"/>
    <cellStyle name="Migliaia 17 3 2 3 4 2" xfId="37575"/>
    <cellStyle name="Migliaia 17 3 2 3 5" xfId="12430"/>
    <cellStyle name="Migliaia 17 3 2 4" xfId="7569"/>
    <cellStyle name="Migliaia 17 3 2 4 2" xfId="14372"/>
    <cellStyle name="Migliaia 17 3 2 4 2 2" xfId="34925"/>
    <cellStyle name="Migliaia 17 3 2 4 2 3" xfId="40227"/>
    <cellStyle name="Migliaia 17 3 2 4 3" xfId="32433"/>
    <cellStyle name="Migliaia 17 3 2 4 4" xfId="37576"/>
    <cellStyle name="Migliaia 17 3 2 4 5" xfId="13456"/>
    <cellStyle name="Migliaia 17 3 2 5" xfId="13706"/>
    <cellStyle name="Migliaia 17 3 2 5 2" xfId="29533"/>
    <cellStyle name="Migliaia 17 3 2 5 2 2" xfId="34926"/>
    <cellStyle name="Migliaia 17 3 2 5 2 3" xfId="40228"/>
    <cellStyle name="Migliaia 17 3 2 5 3" xfId="32434"/>
    <cellStyle name="Migliaia 17 3 2 5 4" xfId="37577"/>
    <cellStyle name="Migliaia 17 3 2 6" xfId="16274"/>
    <cellStyle name="Migliaia 17 3 2 6 2" xfId="29534"/>
    <cellStyle name="Migliaia 17 3 2 6 2 2" xfId="34927"/>
    <cellStyle name="Migliaia 17 3 2 6 2 3" xfId="40229"/>
    <cellStyle name="Migliaia 17 3 2 6 3" xfId="32435"/>
    <cellStyle name="Migliaia 17 3 2 6 4" xfId="37578"/>
    <cellStyle name="Migliaia 17 3 2 6 5" xfId="20651"/>
    <cellStyle name="Migliaia 17 3 2 7" xfId="20649"/>
    <cellStyle name="Migliaia 17 3 2 8" xfId="2373"/>
    <cellStyle name="Migliaia 17 3 3" xfId="2372"/>
    <cellStyle name="Migliaia 17 3 3 2" xfId="4346"/>
    <cellStyle name="Migliaia 17 3 3 2 2" xfId="6006"/>
    <cellStyle name="Migliaia 17 3 3 2 2 2" xfId="34929"/>
    <cellStyle name="Migliaia 17 3 3 2 2 3" xfId="40231"/>
    <cellStyle name="Migliaia 17 3 3 2 3" xfId="14485"/>
    <cellStyle name="Migliaia 17 3 3 2 4" xfId="16278"/>
    <cellStyle name="Migliaia 17 3 3 2 4 2" xfId="37580"/>
    <cellStyle name="Migliaia 17 3 3 2 5" xfId="12432"/>
    <cellStyle name="Migliaia 17 3 3 3" xfId="5758"/>
    <cellStyle name="Migliaia 17 3 3 3 2" xfId="29536"/>
    <cellStyle name="Migliaia 17 3 3 3 2 2" xfId="34930"/>
    <cellStyle name="Migliaia 17 3 3 3 2 3" xfId="40232"/>
    <cellStyle name="Migliaia 17 3 3 3 3" xfId="32437"/>
    <cellStyle name="Migliaia 17 3 3 3 4" xfId="37581"/>
    <cellStyle name="Migliaia 17 3 3 4" xfId="16277"/>
    <cellStyle name="Migliaia 17 3 3 4 2" xfId="29537"/>
    <cellStyle name="Migliaia 17 3 3 4 2 2" xfId="34931"/>
    <cellStyle name="Migliaia 17 3 3 4 2 3" xfId="40233"/>
    <cellStyle name="Migliaia 17 3 3 4 3" xfId="32438"/>
    <cellStyle name="Migliaia 17 3 3 4 4" xfId="37582"/>
    <cellStyle name="Migliaia 17 3 3 4 5" xfId="20652"/>
    <cellStyle name="Migliaia 17 3 3 5" xfId="20653"/>
    <cellStyle name="Migliaia 17 3 3 5 2" xfId="29538"/>
    <cellStyle name="Migliaia 17 3 3 5 2 2" xfId="34932"/>
    <cellStyle name="Migliaia 17 3 3 5 2 3" xfId="40234"/>
    <cellStyle name="Migliaia 17 3 3 5 3" xfId="32439"/>
    <cellStyle name="Migliaia 17 3 3 5 4" xfId="37583"/>
    <cellStyle name="Migliaia 17 3 3 6" xfId="29535"/>
    <cellStyle name="Migliaia 17 3 3 6 2" xfId="34928"/>
    <cellStyle name="Migliaia 17 3 3 6 3" xfId="40230"/>
    <cellStyle name="Migliaia 17 3 3 7" xfId="32436"/>
    <cellStyle name="Migliaia 17 3 3 8" xfId="37579"/>
    <cellStyle name="Migliaia 17 3 3 9" xfId="12431"/>
    <cellStyle name="Migliaia 17 3 4" xfId="3273"/>
    <cellStyle name="Migliaia 17 3 4 2" xfId="4783"/>
    <cellStyle name="Migliaia 17 3 4 2 2" xfId="10735"/>
    <cellStyle name="Migliaia 17 3 4 2 3" xfId="14937"/>
    <cellStyle name="Migliaia 17 3 4 2 4" xfId="16280"/>
    <cellStyle name="Migliaia 17 3 4 2 5" xfId="28601"/>
    <cellStyle name="Migliaia 17 3 4 2 6" xfId="12434"/>
    <cellStyle name="Migliaia 17 3 4 3" xfId="9983"/>
    <cellStyle name="Migliaia 17 3 4 3 2" xfId="31464"/>
    <cellStyle name="Migliaia 17 3 4 3 2 2" xfId="36622"/>
    <cellStyle name="Migliaia 17 3 4 3 2 3" xfId="41924"/>
    <cellStyle name="Migliaia 17 3 4 3 3" xfId="33971"/>
    <cellStyle name="Migliaia 17 3 4 3 4" xfId="39273"/>
    <cellStyle name="Migliaia 17 3 4 4" xfId="16279"/>
    <cellStyle name="Migliaia 17 3 4 4 2" xfId="34933"/>
    <cellStyle name="Migliaia 17 3 4 4 3" xfId="40235"/>
    <cellStyle name="Migliaia 17 3 4 4 4" xfId="29539"/>
    <cellStyle name="Migliaia 17 3 4 5" xfId="32440"/>
    <cellStyle name="Migliaia 17 3 4 6" xfId="37584"/>
    <cellStyle name="Migliaia 17 3 4 7" xfId="12433"/>
    <cellStyle name="Migliaia 17 3 5" xfId="4038"/>
    <cellStyle name="Migliaia 17 3 5 2" xfId="10508"/>
    <cellStyle name="Migliaia 17 3 5 2 2" xfId="31465"/>
    <cellStyle name="Migliaia 17 3 5 2 2 2" xfId="36623"/>
    <cellStyle name="Migliaia 17 3 5 2 2 3" xfId="41925"/>
    <cellStyle name="Migliaia 17 3 5 2 3" xfId="33972"/>
    <cellStyle name="Migliaia 17 3 5 2 4" xfId="39274"/>
    <cellStyle name="Migliaia 17 3 5 3" xfId="16281"/>
    <cellStyle name="Migliaia 17 3 5 3 2" xfId="34934"/>
    <cellStyle name="Migliaia 17 3 5 3 3" xfId="40236"/>
    <cellStyle name="Migliaia 17 3 5 3 4" xfId="29540"/>
    <cellStyle name="Migliaia 17 3 5 4" xfId="32441"/>
    <cellStyle name="Migliaia 17 3 5 5" xfId="37585"/>
    <cellStyle name="Migliaia 17 3 5 6" xfId="12435"/>
    <cellStyle name="Migliaia 17 3 6" xfId="3592"/>
    <cellStyle name="Migliaia 17 3 6 2" xfId="10211"/>
    <cellStyle name="Migliaia 17 3 6 2 2" xfId="34935"/>
    <cellStyle name="Migliaia 17 3 6 2 3" xfId="40237"/>
    <cellStyle name="Migliaia 17 3 6 3" xfId="14458"/>
    <cellStyle name="Migliaia 17 3 6 4" xfId="16282"/>
    <cellStyle name="Migliaia 17 3 6 4 2" xfId="37586"/>
    <cellStyle name="Migliaia 17 3 6 5" xfId="12436"/>
    <cellStyle name="Migliaia 17 3 7" xfId="8582"/>
    <cellStyle name="Migliaia 17 3 7 2" xfId="29541"/>
    <cellStyle name="Migliaia 17 3 7 2 2" xfId="34936"/>
    <cellStyle name="Migliaia 17 3 7 2 3" xfId="40238"/>
    <cellStyle name="Migliaia 17 3 7 3" xfId="32442"/>
    <cellStyle name="Migliaia 17 3 7 4" xfId="37587"/>
    <cellStyle name="Migliaia 17 3 8" xfId="13707"/>
    <cellStyle name="Migliaia 17 3 8 2" xfId="29542"/>
    <cellStyle name="Migliaia 17 3 8 2 2" xfId="34937"/>
    <cellStyle name="Migliaia 17 3 8 2 3" xfId="40239"/>
    <cellStyle name="Migliaia 17 3 8 3" xfId="32443"/>
    <cellStyle name="Migliaia 17 3 8 4" xfId="37588"/>
    <cellStyle name="Migliaia 17 3 8 5" xfId="20654"/>
    <cellStyle name="Migliaia 17 3 9" xfId="16273"/>
    <cellStyle name="Migliaia 17 4" xfId="415"/>
    <cellStyle name="Migliaia 17 4 2" xfId="4348"/>
    <cellStyle name="Migliaia 17 4 2 2" xfId="5105"/>
    <cellStyle name="Migliaia 17 4 2 2 2" xfId="29543"/>
    <cellStyle name="Migliaia 17 4 2 2 2 2" xfId="34938"/>
    <cellStyle name="Migliaia 17 4 2 2 2 3" xfId="40240"/>
    <cellStyle name="Migliaia 17 4 2 2 3" xfId="32444"/>
    <cellStyle name="Migliaia 17 4 2 2 4" xfId="37589"/>
    <cellStyle name="Migliaia 17 4 2 3" xfId="8220"/>
    <cellStyle name="Migliaia 17 4 2 3 2" xfId="29544"/>
    <cellStyle name="Migliaia 17 4 2 3 2 2" xfId="34939"/>
    <cellStyle name="Migliaia 17 4 2 3 2 3" xfId="40241"/>
    <cellStyle name="Migliaia 17 4 2 3 3" xfId="32445"/>
    <cellStyle name="Migliaia 17 4 2 3 4" xfId="37590"/>
    <cellStyle name="Migliaia 17 4 2 4" xfId="7571"/>
    <cellStyle name="Migliaia 17 4 2 5" xfId="6942"/>
    <cellStyle name="Migliaia 17 4 2 5 2" xfId="17715"/>
    <cellStyle name="Migliaia 17 4 2 5 3" xfId="42501"/>
    <cellStyle name="Migliaia 17 4 2 5 4" xfId="46708"/>
    <cellStyle name="Migliaia 17 4 2 5 5" xfId="49724"/>
    <cellStyle name="Migliaia 17 4 2 6" xfId="16284"/>
    <cellStyle name="Migliaia 17 4 2 7" xfId="20656"/>
    <cellStyle name="Migliaia 17 4 3" xfId="5106"/>
    <cellStyle name="Migliaia 17 4 3 2" xfId="14486"/>
    <cellStyle name="Migliaia 17 4 3 2 2" xfId="34940"/>
    <cellStyle name="Migliaia 17 4 3 2 3" xfId="40242"/>
    <cellStyle name="Migliaia 17 4 3 3" xfId="32446"/>
    <cellStyle name="Migliaia 17 4 3 4" xfId="37591"/>
    <cellStyle name="Migliaia 17 4 3 5" xfId="13705"/>
    <cellStyle name="Migliaia 17 4 4" xfId="8221"/>
    <cellStyle name="Migliaia 17 4 4 2" xfId="29545"/>
    <cellStyle name="Migliaia 17 4 4 2 2" xfId="34941"/>
    <cellStyle name="Migliaia 17 4 4 2 3" xfId="40243"/>
    <cellStyle name="Migliaia 17 4 4 3" xfId="32447"/>
    <cellStyle name="Migliaia 17 4 4 4" xfId="37592"/>
    <cellStyle name="Migliaia 17 4 5" xfId="7570"/>
    <cellStyle name="Migliaia 17 4 5 2" xfId="29546"/>
    <cellStyle name="Migliaia 17 4 5 2 2" xfId="34942"/>
    <cellStyle name="Migliaia 17 4 5 2 3" xfId="40244"/>
    <cellStyle name="Migliaia 17 4 5 3" xfId="32448"/>
    <cellStyle name="Migliaia 17 4 5 4" xfId="37593"/>
    <cellStyle name="Migliaia 17 4 6" xfId="6941"/>
    <cellStyle name="Migliaia 17 4 6 2" xfId="17714"/>
    <cellStyle name="Migliaia 17 4 6 2 2" xfId="34943"/>
    <cellStyle name="Migliaia 17 4 6 2 3" xfId="40245"/>
    <cellStyle name="Migliaia 17 4 6 2 4" xfId="29547"/>
    <cellStyle name="Migliaia 17 4 6 3" xfId="32449"/>
    <cellStyle name="Migliaia 17 4 6 4" xfId="37594"/>
    <cellStyle name="Migliaia 17 4 6 5" xfId="20657"/>
    <cellStyle name="Migliaia 17 4 6 6" xfId="42500"/>
    <cellStyle name="Migliaia 17 4 6 7" xfId="46707"/>
    <cellStyle name="Migliaia 17 4 6 8" xfId="49723"/>
    <cellStyle name="Migliaia 17 4 7" xfId="16283"/>
    <cellStyle name="Migliaia 17 4 7 2" xfId="29548"/>
    <cellStyle name="Migliaia 17 4 7 2 2" xfId="34944"/>
    <cellStyle name="Migliaia 17 4 7 2 3" xfId="40246"/>
    <cellStyle name="Migliaia 17 4 7 3" xfId="32450"/>
    <cellStyle name="Migliaia 17 4 7 4" xfId="37595"/>
    <cellStyle name="Migliaia 17 4 7 5" xfId="20658"/>
    <cellStyle name="Migliaia 17 4 8" xfId="20655"/>
    <cellStyle name="Migliaia 17 4 9" xfId="2374"/>
    <cellStyle name="Migliaia 17 5" xfId="416"/>
    <cellStyle name="Migliaia 17 5 2" xfId="4349"/>
    <cellStyle name="Migliaia 17 5 2 2" xfId="14690"/>
    <cellStyle name="Migliaia 17 5 2 2 2" xfId="34945"/>
    <cellStyle name="Migliaia 17 5 2 2 3" xfId="40247"/>
    <cellStyle name="Migliaia 17 5 2 3" xfId="16286"/>
    <cellStyle name="Migliaia 17 5 2 3 2" xfId="32451"/>
    <cellStyle name="Migliaia 17 5 2 4" xfId="37596"/>
    <cellStyle name="Migliaia 17 5 2 5" xfId="12437"/>
    <cellStyle name="Migliaia 17 5 3" xfId="7572"/>
    <cellStyle name="Migliaia 17 5 3 2" xfId="29549"/>
    <cellStyle name="Migliaia 17 5 3 2 2" xfId="34946"/>
    <cellStyle name="Migliaia 17 5 3 2 3" xfId="40248"/>
    <cellStyle name="Migliaia 17 5 3 3" xfId="32452"/>
    <cellStyle name="Migliaia 17 5 3 4" xfId="37597"/>
    <cellStyle name="Migliaia 17 5 4" xfId="6943"/>
    <cellStyle name="Migliaia 17 5 4 2" xfId="17716"/>
    <cellStyle name="Migliaia 17 5 4 2 2" xfId="34947"/>
    <cellStyle name="Migliaia 17 5 4 2 3" xfId="40249"/>
    <cellStyle name="Migliaia 17 5 4 2 4" xfId="29550"/>
    <cellStyle name="Migliaia 17 5 4 3" xfId="32453"/>
    <cellStyle name="Migliaia 17 5 4 4" xfId="37598"/>
    <cellStyle name="Migliaia 17 5 4 5" xfId="20660"/>
    <cellStyle name="Migliaia 17 5 4 6" xfId="28584"/>
    <cellStyle name="Migliaia 17 5 4 7" xfId="46709"/>
    <cellStyle name="Migliaia 17 5 4 8" xfId="49725"/>
    <cellStyle name="Migliaia 17 5 5" xfId="16285"/>
    <cellStyle name="Migliaia 17 5 5 2" xfId="29551"/>
    <cellStyle name="Migliaia 17 5 5 2 2" xfId="34948"/>
    <cellStyle name="Migliaia 17 5 5 2 3" xfId="40250"/>
    <cellStyle name="Migliaia 17 5 5 3" xfId="32454"/>
    <cellStyle name="Migliaia 17 5 5 4" xfId="37599"/>
    <cellStyle name="Migliaia 17 5 5 5" xfId="20661"/>
    <cellStyle name="Migliaia 17 5 6" xfId="20662"/>
    <cellStyle name="Migliaia 17 5 6 2" xfId="29552"/>
    <cellStyle name="Migliaia 17 5 6 2 2" xfId="34949"/>
    <cellStyle name="Migliaia 17 5 6 2 3" xfId="40251"/>
    <cellStyle name="Migliaia 17 5 6 3" xfId="32455"/>
    <cellStyle name="Migliaia 17 5 6 4" xfId="37600"/>
    <cellStyle name="Migliaia 17 5 7" xfId="20659"/>
    <cellStyle name="Migliaia 17 5 8" xfId="2375"/>
    <cellStyle name="Migliaia 17 6" xfId="2370"/>
    <cellStyle name="Migliaia 17 6 2" xfId="4344"/>
    <cellStyle name="Migliaia 17 6 2 2" xfId="6005"/>
    <cellStyle name="Migliaia 17 6 2 3" xfId="14979"/>
    <cellStyle name="Migliaia 17 6 2 4" xfId="16288"/>
    <cellStyle name="Migliaia 17 6 2 5" xfId="28602"/>
    <cellStyle name="Migliaia 17 6 2 6" xfId="12439"/>
    <cellStyle name="Migliaia 17 6 3" xfId="5757"/>
    <cellStyle name="Migliaia 17 6 3 2" xfId="31466"/>
    <cellStyle name="Migliaia 17 6 3 2 2" xfId="36624"/>
    <cellStyle name="Migliaia 17 6 3 2 3" xfId="41926"/>
    <cellStyle name="Migliaia 17 6 3 3" xfId="33973"/>
    <cellStyle name="Migliaia 17 6 3 4" xfId="39275"/>
    <cellStyle name="Migliaia 17 6 4" xfId="16287"/>
    <cellStyle name="Migliaia 17 6 4 2" xfId="34950"/>
    <cellStyle name="Migliaia 17 6 4 3" xfId="40252"/>
    <cellStyle name="Migliaia 17 6 4 4" xfId="29553"/>
    <cellStyle name="Migliaia 17 6 5" xfId="32456"/>
    <cellStyle name="Migliaia 17 6 6" xfId="37601"/>
    <cellStyle name="Migliaia 17 6 7" xfId="12438"/>
    <cellStyle name="Migliaia 17 7" xfId="4036"/>
    <cellStyle name="Migliaia 17 7 2" xfId="10506"/>
    <cellStyle name="Migliaia 17 7 2 2" xfId="31467"/>
    <cellStyle name="Migliaia 17 7 2 2 2" xfId="36625"/>
    <cellStyle name="Migliaia 17 7 2 2 3" xfId="41927"/>
    <cellStyle name="Migliaia 17 7 2 3" xfId="33974"/>
    <cellStyle name="Migliaia 17 7 2 4" xfId="39276"/>
    <cellStyle name="Migliaia 17 7 3" xfId="16289"/>
    <cellStyle name="Migliaia 17 7 3 2" xfId="34951"/>
    <cellStyle name="Migliaia 17 7 3 3" xfId="40253"/>
    <cellStyle name="Migliaia 17 7 3 4" xfId="29554"/>
    <cellStyle name="Migliaia 17 7 4" xfId="32457"/>
    <cellStyle name="Migliaia 17 7 5" xfId="37602"/>
    <cellStyle name="Migliaia 17 7 6" xfId="12440"/>
    <cellStyle name="Migliaia 17 8" xfId="3590"/>
    <cellStyle name="Migliaia 17 8 2" xfId="10209"/>
    <cellStyle name="Migliaia 17 8 2 2" xfId="31468"/>
    <cellStyle name="Migliaia 17 8 2 2 2" xfId="36626"/>
    <cellStyle name="Migliaia 17 8 2 2 3" xfId="41928"/>
    <cellStyle name="Migliaia 17 8 2 3" xfId="33975"/>
    <cellStyle name="Migliaia 17 8 2 4" xfId="39277"/>
    <cellStyle name="Migliaia 17 8 3" xfId="16290"/>
    <cellStyle name="Migliaia 17 8 3 2" xfId="34952"/>
    <cellStyle name="Migliaia 17 8 3 3" xfId="40254"/>
    <cellStyle name="Migliaia 17 8 3 4" xfId="29555"/>
    <cellStyle name="Migliaia 17 8 4" xfId="32458"/>
    <cellStyle name="Migliaia 17 8 5" xfId="37603"/>
    <cellStyle name="Migliaia 17 8 6" xfId="12441"/>
    <cellStyle name="Migliaia 17 9" xfId="13455"/>
    <cellStyle name="Migliaia 17 9 2" xfId="29556"/>
    <cellStyle name="Migliaia 17 9 2 2" xfId="34953"/>
    <cellStyle name="Migliaia 17 9 2 3" xfId="40255"/>
    <cellStyle name="Migliaia 17 9 3" xfId="32459"/>
    <cellStyle name="Migliaia 17 9 4" xfId="37604"/>
    <cellStyle name="Migliaia 18" xfId="417"/>
    <cellStyle name="Migliaia 18 10" xfId="16291"/>
    <cellStyle name="Migliaia 18 10 2" xfId="34954"/>
    <cellStyle name="Migliaia 18 10 3" xfId="40256"/>
    <cellStyle name="Migliaia 18 10 4" xfId="29557"/>
    <cellStyle name="Migliaia 18 11" xfId="32460"/>
    <cellStyle name="Migliaia 18 12" xfId="37605"/>
    <cellStyle name="Migliaia 18 13" xfId="1807"/>
    <cellStyle name="Migliaia 18 2" xfId="418"/>
    <cellStyle name="Migliaia 18 2 2" xfId="2377"/>
    <cellStyle name="Migliaia 18 2 2 2" xfId="4351"/>
    <cellStyle name="Migliaia 18 2 2 2 2" xfId="10675"/>
    <cellStyle name="Migliaia 18 2 2 2 2 2" xfId="34955"/>
    <cellStyle name="Migliaia 18 2 2 2 2 3" xfId="40257"/>
    <cellStyle name="Migliaia 18 2 2 2 3" xfId="14691"/>
    <cellStyle name="Migliaia 18 2 2 2 4" xfId="16294"/>
    <cellStyle name="Migliaia 18 2 2 2 4 2" xfId="37606"/>
    <cellStyle name="Migliaia 18 2 2 2 5" xfId="12442"/>
    <cellStyle name="Migliaia 18 2 2 3" xfId="7902"/>
    <cellStyle name="Migliaia 18 2 2 3 2" xfId="31469"/>
    <cellStyle name="Migliaia 18 2 2 3 2 2" xfId="36627"/>
    <cellStyle name="Migliaia 18 2 2 3 2 3" xfId="41929"/>
    <cellStyle name="Migliaia 18 2 2 3 3" xfId="33976"/>
    <cellStyle name="Migliaia 18 2 2 3 4" xfId="39278"/>
    <cellStyle name="Migliaia 18 2 2 4" xfId="6944"/>
    <cellStyle name="Migliaia 18 2 2 4 2" xfId="17717"/>
    <cellStyle name="Migliaia 18 2 2 4 3" xfId="20528"/>
    <cellStyle name="Migliaia 18 2 2 4 4" xfId="46710"/>
    <cellStyle name="Migliaia 18 2 2 4 5" xfId="49726"/>
    <cellStyle name="Migliaia 18 2 2 5" xfId="16293"/>
    <cellStyle name="Migliaia 18 2 2 6" xfId="20664"/>
    <cellStyle name="Migliaia 18 2 3" xfId="4040"/>
    <cellStyle name="Migliaia 18 2 3 2" xfId="10510"/>
    <cellStyle name="Migliaia 18 2 3 2 2" xfId="31470"/>
    <cellStyle name="Migliaia 18 2 3 2 2 2" xfId="36628"/>
    <cellStyle name="Migliaia 18 2 3 2 2 3" xfId="41930"/>
    <cellStyle name="Migliaia 18 2 3 2 3" xfId="33977"/>
    <cellStyle name="Migliaia 18 2 3 2 4" xfId="39279"/>
    <cellStyle name="Migliaia 18 2 3 3" xfId="16295"/>
    <cellStyle name="Migliaia 18 2 3 3 2" xfId="34956"/>
    <cellStyle name="Migliaia 18 2 3 3 3" xfId="40258"/>
    <cellStyle name="Migliaia 18 2 3 3 4" xfId="29558"/>
    <cellStyle name="Migliaia 18 2 3 4" xfId="32461"/>
    <cellStyle name="Migliaia 18 2 3 5" xfId="37607"/>
    <cellStyle name="Migliaia 18 2 3 6" xfId="12443"/>
    <cellStyle name="Migliaia 18 2 4" xfId="3595"/>
    <cellStyle name="Migliaia 18 2 4 2" xfId="10213"/>
    <cellStyle name="Migliaia 18 2 4 2 2" xfId="34957"/>
    <cellStyle name="Migliaia 18 2 4 2 3" xfId="40259"/>
    <cellStyle name="Migliaia 18 2 4 3" xfId="14592"/>
    <cellStyle name="Migliaia 18 2 4 4" xfId="16296"/>
    <cellStyle name="Migliaia 18 2 4 4 2" xfId="37608"/>
    <cellStyle name="Migliaia 18 2 4 5" xfId="12444"/>
    <cellStyle name="Migliaia 18 2 5" xfId="9415"/>
    <cellStyle name="Migliaia 18 2 5 2" xfId="29559"/>
    <cellStyle name="Migliaia 18 2 5 2 2" xfId="34958"/>
    <cellStyle name="Migliaia 18 2 5 2 3" xfId="40260"/>
    <cellStyle name="Migliaia 18 2 5 3" xfId="32462"/>
    <cellStyle name="Migliaia 18 2 5 4" xfId="37609"/>
    <cellStyle name="Migliaia 18 2 6" xfId="16292"/>
    <cellStyle name="Migliaia 18 2 6 2" xfId="29560"/>
    <cellStyle name="Migliaia 18 2 6 2 2" xfId="34959"/>
    <cellStyle name="Migliaia 18 2 6 2 3" xfId="40261"/>
    <cellStyle name="Migliaia 18 2 6 3" xfId="32463"/>
    <cellStyle name="Migliaia 18 2 6 4" xfId="37610"/>
    <cellStyle name="Migliaia 18 2 6 5" xfId="20665"/>
    <cellStyle name="Migliaia 18 2 7" xfId="20663"/>
    <cellStyle name="Migliaia 18 2 8" xfId="1808"/>
    <cellStyle name="Migliaia 18 3" xfId="419"/>
    <cellStyle name="Migliaia 18 3 10" xfId="20666"/>
    <cellStyle name="Migliaia 18 3 11" xfId="12445"/>
    <cellStyle name="Migliaia 18 3 12" xfId="1809"/>
    <cellStyle name="Migliaia 18 3 2" xfId="420"/>
    <cellStyle name="Migliaia 18 3 2 2" xfId="4353"/>
    <cellStyle name="Migliaia 18 3 2 2 2" xfId="8222"/>
    <cellStyle name="Migliaia 18 3 2 2 2 2" xfId="14692"/>
    <cellStyle name="Migliaia 18 3 2 2 2 2 2" xfId="18153"/>
    <cellStyle name="Migliaia 18 3 2 2 2 2 2 2" xfId="34960"/>
    <cellStyle name="Migliaia 18 3 2 2 2 2 3" xfId="40262"/>
    <cellStyle name="Migliaia 18 3 2 2 2 2 4" xfId="29561"/>
    <cellStyle name="Migliaia 18 3 2 2 2 3" xfId="32464"/>
    <cellStyle name="Migliaia 18 3 2 2 2 4" xfId="37611"/>
    <cellStyle name="Migliaia 18 3 2 2 2 5" xfId="43895"/>
    <cellStyle name="Migliaia 18 3 2 2 2 6" xfId="47159"/>
    <cellStyle name="Migliaia 18 3 2 2 2 7" xfId="50175"/>
    <cellStyle name="Migliaia 18 3 2 2 2 8" xfId="13954"/>
    <cellStyle name="Migliaia 18 3 2 2 3" xfId="7991"/>
    <cellStyle name="Migliaia 18 3 2 2 4" xfId="6945"/>
    <cellStyle name="Migliaia 18 3 2 2 4 2" xfId="17718"/>
    <cellStyle name="Migliaia 18 3 2 2 4 3" xfId="42502"/>
    <cellStyle name="Migliaia 18 3 2 2 4 4" xfId="46711"/>
    <cellStyle name="Migliaia 18 3 2 2 4 5" xfId="49727"/>
    <cellStyle name="Migliaia 18 3 2 2 5" xfId="16299"/>
    <cellStyle name="Migliaia 18 3 2 2 6" xfId="20668"/>
    <cellStyle name="Migliaia 18 3 2 3" xfId="3597"/>
    <cellStyle name="Migliaia 18 3 2 3 2" xfId="8532"/>
    <cellStyle name="Migliaia 18 3 2 3 2 2" xfId="34961"/>
    <cellStyle name="Migliaia 18 3 2 3 2 3" xfId="40263"/>
    <cellStyle name="Migliaia 18 3 2 3 2 4" xfId="29562"/>
    <cellStyle name="Migliaia 18 3 2 3 3" xfId="8223"/>
    <cellStyle name="Migliaia 18 3 2 3 4" xfId="16300"/>
    <cellStyle name="Migliaia 18 3 2 3 4 2" xfId="37612"/>
    <cellStyle name="Migliaia 18 3 2 3 5" xfId="12446"/>
    <cellStyle name="Migliaia 18 3 2 4" xfId="7573"/>
    <cellStyle name="Migliaia 18 3 2 4 2" xfId="14373"/>
    <cellStyle name="Migliaia 18 3 2 4 2 2" xfId="34962"/>
    <cellStyle name="Migliaia 18 3 2 4 2 3" xfId="40264"/>
    <cellStyle name="Migliaia 18 3 2 4 3" xfId="32465"/>
    <cellStyle name="Migliaia 18 3 2 4 4" xfId="37613"/>
    <cellStyle name="Migliaia 18 3 2 4 5" xfId="13458"/>
    <cellStyle name="Migliaia 18 3 2 5" xfId="13703"/>
    <cellStyle name="Migliaia 18 3 2 5 2" xfId="29563"/>
    <cellStyle name="Migliaia 18 3 2 5 2 2" xfId="34963"/>
    <cellStyle name="Migliaia 18 3 2 5 2 3" xfId="40265"/>
    <cellStyle name="Migliaia 18 3 2 5 3" xfId="32466"/>
    <cellStyle name="Migliaia 18 3 2 5 4" xfId="37614"/>
    <cellStyle name="Migliaia 18 3 2 6" xfId="16298"/>
    <cellStyle name="Migliaia 18 3 2 6 2" xfId="29564"/>
    <cellStyle name="Migliaia 18 3 2 6 2 2" xfId="34964"/>
    <cellStyle name="Migliaia 18 3 2 6 2 3" xfId="40266"/>
    <cellStyle name="Migliaia 18 3 2 6 3" xfId="32467"/>
    <cellStyle name="Migliaia 18 3 2 6 4" xfId="37615"/>
    <cellStyle name="Migliaia 18 3 2 6 5" xfId="20669"/>
    <cellStyle name="Migliaia 18 3 2 7" xfId="20667"/>
    <cellStyle name="Migliaia 18 3 2 8" xfId="2379"/>
    <cellStyle name="Migliaia 18 3 3" xfId="2378"/>
    <cellStyle name="Migliaia 18 3 3 2" xfId="4352"/>
    <cellStyle name="Migliaia 18 3 3 2 2" xfId="6008"/>
    <cellStyle name="Migliaia 18 3 3 2 2 2" xfId="34966"/>
    <cellStyle name="Migliaia 18 3 3 2 2 3" xfId="40268"/>
    <cellStyle name="Migliaia 18 3 3 2 3" xfId="14487"/>
    <cellStyle name="Migliaia 18 3 3 2 4" xfId="16302"/>
    <cellStyle name="Migliaia 18 3 3 2 4 2" xfId="37617"/>
    <cellStyle name="Migliaia 18 3 3 2 5" xfId="12448"/>
    <cellStyle name="Migliaia 18 3 3 3" xfId="5760"/>
    <cellStyle name="Migliaia 18 3 3 3 2" xfId="29566"/>
    <cellStyle name="Migliaia 18 3 3 3 2 2" xfId="34967"/>
    <cellStyle name="Migliaia 18 3 3 3 2 3" xfId="40269"/>
    <cellStyle name="Migliaia 18 3 3 3 3" xfId="32469"/>
    <cellStyle name="Migliaia 18 3 3 3 4" xfId="37618"/>
    <cellStyle name="Migliaia 18 3 3 4" xfId="16301"/>
    <cellStyle name="Migliaia 18 3 3 4 2" xfId="29567"/>
    <cellStyle name="Migliaia 18 3 3 4 2 2" xfId="34968"/>
    <cellStyle name="Migliaia 18 3 3 4 2 3" xfId="40270"/>
    <cellStyle name="Migliaia 18 3 3 4 3" xfId="32470"/>
    <cellStyle name="Migliaia 18 3 3 4 4" xfId="37619"/>
    <cellStyle name="Migliaia 18 3 3 4 5" xfId="20670"/>
    <cellStyle name="Migliaia 18 3 3 5" xfId="20671"/>
    <cellStyle name="Migliaia 18 3 3 5 2" xfId="29568"/>
    <cellStyle name="Migliaia 18 3 3 5 2 2" xfId="34969"/>
    <cellStyle name="Migliaia 18 3 3 5 2 3" xfId="40271"/>
    <cellStyle name="Migliaia 18 3 3 5 3" xfId="32471"/>
    <cellStyle name="Migliaia 18 3 3 5 4" xfId="37620"/>
    <cellStyle name="Migliaia 18 3 3 6" xfId="29565"/>
    <cellStyle name="Migliaia 18 3 3 6 2" xfId="34965"/>
    <cellStyle name="Migliaia 18 3 3 6 3" xfId="40267"/>
    <cellStyle name="Migliaia 18 3 3 7" xfId="32468"/>
    <cellStyle name="Migliaia 18 3 3 8" xfId="37616"/>
    <cellStyle name="Migliaia 18 3 3 9" xfId="12447"/>
    <cellStyle name="Migliaia 18 3 4" xfId="3274"/>
    <cellStyle name="Migliaia 18 3 4 2" xfId="4784"/>
    <cellStyle name="Migliaia 18 3 4 2 2" xfId="10736"/>
    <cellStyle name="Migliaia 18 3 4 2 3" xfId="14351"/>
    <cellStyle name="Migliaia 18 3 4 2 4" xfId="16304"/>
    <cellStyle name="Migliaia 18 3 4 2 5" xfId="28603"/>
    <cellStyle name="Migliaia 18 3 4 2 6" xfId="12450"/>
    <cellStyle name="Migliaia 18 3 4 3" xfId="9984"/>
    <cellStyle name="Migliaia 18 3 4 3 2" xfId="31471"/>
    <cellStyle name="Migliaia 18 3 4 3 2 2" xfId="36629"/>
    <cellStyle name="Migliaia 18 3 4 3 2 3" xfId="41931"/>
    <cellStyle name="Migliaia 18 3 4 3 3" xfId="33978"/>
    <cellStyle name="Migliaia 18 3 4 3 4" xfId="39280"/>
    <cellStyle name="Migliaia 18 3 4 4" xfId="16303"/>
    <cellStyle name="Migliaia 18 3 4 4 2" xfId="34970"/>
    <cellStyle name="Migliaia 18 3 4 4 3" xfId="40272"/>
    <cellStyle name="Migliaia 18 3 4 4 4" xfId="29569"/>
    <cellStyle name="Migliaia 18 3 4 5" xfId="32472"/>
    <cellStyle name="Migliaia 18 3 4 6" xfId="37621"/>
    <cellStyle name="Migliaia 18 3 4 7" xfId="12449"/>
    <cellStyle name="Migliaia 18 3 5" xfId="4041"/>
    <cellStyle name="Migliaia 18 3 5 2" xfId="10511"/>
    <cellStyle name="Migliaia 18 3 5 2 2" xfId="31472"/>
    <cellStyle name="Migliaia 18 3 5 2 2 2" xfId="36630"/>
    <cellStyle name="Migliaia 18 3 5 2 2 3" xfId="41932"/>
    <cellStyle name="Migliaia 18 3 5 2 3" xfId="33979"/>
    <cellStyle name="Migliaia 18 3 5 2 4" xfId="39281"/>
    <cellStyle name="Migliaia 18 3 5 3" xfId="16305"/>
    <cellStyle name="Migliaia 18 3 5 3 2" xfId="34971"/>
    <cellStyle name="Migliaia 18 3 5 3 3" xfId="40273"/>
    <cellStyle name="Migliaia 18 3 5 3 4" xfId="29570"/>
    <cellStyle name="Migliaia 18 3 5 4" xfId="32473"/>
    <cellStyle name="Migliaia 18 3 5 5" xfId="37622"/>
    <cellStyle name="Migliaia 18 3 5 6" xfId="12451"/>
    <cellStyle name="Migliaia 18 3 6" xfId="3596"/>
    <cellStyle name="Migliaia 18 3 6 2" xfId="10214"/>
    <cellStyle name="Migliaia 18 3 6 2 2" xfId="34972"/>
    <cellStyle name="Migliaia 18 3 6 2 3" xfId="40274"/>
    <cellStyle name="Migliaia 18 3 6 3" xfId="15028"/>
    <cellStyle name="Migliaia 18 3 6 4" xfId="16306"/>
    <cellStyle name="Migliaia 18 3 6 4 2" xfId="37623"/>
    <cellStyle name="Migliaia 18 3 6 5" xfId="12452"/>
    <cellStyle name="Migliaia 18 3 7" xfId="7471"/>
    <cellStyle name="Migliaia 18 3 7 2" xfId="29571"/>
    <cellStyle name="Migliaia 18 3 7 2 2" xfId="34973"/>
    <cellStyle name="Migliaia 18 3 7 2 3" xfId="40275"/>
    <cellStyle name="Migliaia 18 3 7 3" xfId="32474"/>
    <cellStyle name="Migliaia 18 3 7 4" xfId="37624"/>
    <cellStyle name="Migliaia 18 3 8" xfId="13704"/>
    <cellStyle name="Migliaia 18 3 8 2" xfId="29572"/>
    <cellStyle name="Migliaia 18 3 8 2 2" xfId="34974"/>
    <cellStyle name="Migliaia 18 3 8 2 3" xfId="40276"/>
    <cellStyle name="Migliaia 18 3 8 3" xfId="32475"/>
    <cellStyle name="Migliaia 18 3 8 4" xfId="37625"/>
    <cellStyle name="Migliaia 18 3 8 5" xfId="20672"/>
    <cellStyle name="Migliaia 18 3 9" xfId="16297"/>
    <cellStyle name="Migliaia 18 4" xfId="421"/>
    <cellStyle name="Migliaia 18 4 2" xfId="4354"/>
    <cellStyle name="Migliaia 18 4 2 2" xfId="5107"/>
    <cellStyle name="Migliaia 18 4 2 2 2" xfId="29573"/>
    <cellStyle name="Migliaia 18 4 2 2 2 2" xfId="34975"/>
    <cellStyle name="Migliaia 18 4 2 2 2 3" xfId="40277"/>
    <cellStyle name="Migliaia 18 4 2 2 3" xfId="32476"/>
    <cellStyle name="Migliaia 18 4 2 2 4" xfId="37626"/>
    <cellStyle name="Migliaia 18 4 2 3" xfId="8224"/>
    <cellStyle name="Migliaia 18 4 2 3 2" xfId="29574"/>
    <cellStyle name="Migliaia 18 4 2 3 2 2" xfId="34976"/>
    <cellStyle name="Migliaia 18 4 2 3 2 3" xfId="40278"/>
    <cellStyle name="Migliaia 18 4 2 3 3" xfId="32477"/>
    <cellStyle name="Migliaia 18 4 2 3 4" xfId="37627"/>
    <cellStyle name="Migliaia 18 4 2 4" xfId="7575"/>
    <cellStyle name="Migliaia 18 4 2 5" xfId="6947"/>
    <cellStyle name="Migliaia 18 4 2 5 2" xfId="17720"/>
    <cellStyle name="Migliaia 18 4 2 5 3" xfId="42503"/>
    <cellStyle name="Migliaia 18 4 2 5 4" xfId="46713"/>
    <cellStyle name="Migliaia 18 4 2 5 5" xfId="49729"/>
    <cellStyle name="Migliaia 18 4 2 6" xfId="16308"/>
    <cellStyle name="Migliaia 18 4 2 7" xfId="20674"/>
    <cellStyle name="Migliaia 18 4 3" xfId="5108"/>
    <cellStyle name="Migliaia 18 4 3 2" xfId="14488"/>
    <cellStyle name="Migliaia 18 4 3 2 2" xfId="34977"/>
    <cellStyle name="Migliaia 18 4 3 2 3" xfId="40279"/>
    <cellStyle name="Migliaia 18 4 3 3" xfId="32478"/>
    <cellStyle name="Migliaia 18 4 3 4" xfId="37628"/>
    <cellStyle name="Migliaia 18 4 3 5" xfId="13702"/>
    <cellStyle name="Migliaia 18 4 4" xfId="8225"/>
    <cellStyle name="Migliaia 18 4 4 2" xfId="29575"/>
    <cellStyle name="Migliaia 18 4 4 2 2" xfId="34978"/>
    <cellStyle name="Migliaia 18 4 4 2 3" xfId="40280"/>
    <cellStyle name="Migliaia 18 4 4 3" xfId="32479"/>
    <cellStyle name="Migliaia 18 4 4 4" xfId="37629"/>
    <cellStyle name="Migliaia 18 4 5" xfId="7574"/>
    <cellStyle name="Migliaia 18 4 5 2" xfId="29576"/>
    <cellStyle name="Migliaia 18 4 5 2 2" xfId="34979"/>
    <cellStyle name="Migliaia 18 4 5 2 3" xfId="40281"/>
    <cellStyle name="Migliaia 18 4 5 3" xfId="32480"/>
    <cellStyle name="Migliaia 18 4 5 4" xfId="37630"/>
    <cellStyle name="Migliaia 18 4 6" xfId="6946"/>
    <cellStyle name="Migliaia 18 4 6 2" xfId="17719"/>
    <cellStyle name="Migliaia 18 4 6 2 2" xfId="34980"/>
    <cellStyle name="Migliaia 18 4 6 2 3" xfId="40282"/>
    <cellStyle name="Migliaia 18 4 6 2 4" xfId="29577"/>
    <cellStyle name="Migliaia 18 4 6 3" xfId="32481"/>
    <cellStyle name="Migliaia 18 4 6 4" xfId="37631"/>
    <cellStyle name="Migliaia 18 4 6 5" xfId="20675"/>
    <cellStyle name="Migliaia 18 4 6 6" xfId="43587"/>
    <cellStyle name="Migliaia 18 4 6 7" xfId="46712"/>
    <cellStyle name="Migliaia 18 4 6 8" xfId="49728"/>
    <cellStyle name="Migliaia 18 4 7" xfId="16307"/>
    <cellStyle name="Migliaia 18 4 7 2" xfId="29578"/>
    <cellStyle name="Migliaia 18 4 7 2 2" xfId="34981"/>
    <cellStyle name="Migliaia 18 4 7 2 3" xfId="40283"/>
    <cellStyle name="Migliaia 18 4 7 3" xfId="32482"/>
    <cellStyle name="Migliaia 18 4 7 4" xfId="37632"/>
    <cellStyle name="Migliaia 18 4 7 5" xfId="20676"/>
    <cellStyle name="Migliaia 18 4 8" xfId="20673"/>
    <cellStyle name="Migliaia 18 4 9" xfId="2380"/>
    <cellStyle name="Migliaia 18 5" xfId="422"/>
    <cellStyle name="Migliaia 18 5 2" xfId="4355"/>
    <cellStyle name="Migliaia 18 5 2 2" xfId="14693"/>
    <cellStyle name="Migliaia 18 5 2 2 2" xfId="34982"/>
    <cellStyle name="Migliaia 18 5 2 2 3" xfId="40284"/>
    <cellStyle name="Migliaia 18 5 2 3" xfId="16310"/>
    <cellStyle name="Migliaia 18 5 2 3 2" xfId="32483"/>
    <cellStyle name="Migliaia 18 5 2 4" xfId="37633"/>
    <cellStyle name="Migliaia 18 5 2 5" xfId="12453"/>
    <cellStyle name="Migliaia 18 5 3" xfId="7576"/>
    <cellStyle name="Migliaia 18 5 3 2" xfId="29579"/>
    <cellStyle name="Migliaia 18 5 3 2 2" xfId="34983"/>
    <cellStyle name="Migliaia 18 5 3 2 3" xfId="40285"/>
    <cellStyle name="Migliaia 18 5 3 3" xfId="32484"/>
    <cellStyle name="Migliaia 18 5 3 4" xfId="37634"/>
    <cellStyle name="Migliaia 18 5 4" xfId="6948"/>
    <cellStyle name="Migliaia 18 5 4 2" xfId="17721"/>
    <cellStyle name="Migliaia 18 5 4 2 2" xfId="34984"/>
    <cellStyle name="Migliaia 18 5 4 2 3" xfId="40286"/>
    <cellStyle name="Migliaia 18 5 4 2 4" xfId="29580"/>
    <cellStyle name="Migliaia 18 5 4 3" xfId="32485"/>
    <cellStyle name="Migliaia 18 5 4 4" xfId="37635"/>
    <cellStyle name="Migliaia 18 5 4 5" xfId="20678"/>
    <cellStyle name="Migliaia 18 5 4 6" xfId="44180"/>
    <cellStyle name="Migliaia 18 5 4 7" xfId="46714"/>
    <cellStyle name="Migliaia 18 5 4 8" xfId="49730"/>
    <cellStyle name="Migliaia 18 5 5" xfId="16309"/>
    <cellStyle name="Migliaia 18 5 5 2" xfId="29581"/>
    <cellStyle name="Migliaia 18 5 5 2 2" xfId="34985"/>
    <cellStyle name="Migliaia 18 5 5 2 3" xfId="40287"/>
    <cellStyle name="Migliaia 18 5 5 3" xfId="32486"/>
    <cellStyle name="Migliaia 18 5 5 4" xfId="37636"/>
    <cellStyle name="Migliaia 18 5 5 5" xfId="20679"/>
    <cellStyle name="Migliaia 18 5 6" xfId="20680"/>
    <cellStyle name="Migliaia 18 5 6 2" xfId="29582"/>
    <cellStyle name="Migliaia 18 5 6 2 2" xfId="34986"/>
    <cellStyle name="Migliaia 18 5 6 2 3" xfId="40288"/>
    <cellStyle name="Migliaia 18 5 6 3" xfId="32487"/>
    <cellStyle name="Migliaia 18 5 6 4" xfId="37637"/>
    <cellStyle name="Migliaia 18 5 7" xfId="20677"/>
    <cellStyle name="Migliaia 18 5 8" xfId="2381"/>
    <cellStyle name="Migliaia 18 6" xfId="2376"/>
    <cellStyle name="Migliaia 18 6 2" xfId="4350"/>
    <cellStyle name="Migliaia 18 6 2 2" xfId="6007"/>
    <cellStyle name="Migliaia 18 6 2 3" xfId="14978"/>
    <cellStyle name="Migliaia 18 6 2 4" xfId="16312"/>
    <cellStyle name="Migliaia 18 6 2 5" xfId="28604"/>
    <cellStyle name="Migliaia 18 6 2 6" xfId="12455"/>
    <cellStyle name="Migliaia 18 6 3" xfId="5759"/>
    <cellStyle name="Migliaia 18 6 3 2" xfId="31473"/>
    <cellStyle name="Migliaia 18 6 3 2 2" xfId="36631"/>
    <cellStyle name="Migliaia 18 6 3 2 3" xfId="41933"/>
    <cellStyle name="Migliaia 18 6 3 3" xfId="33980"/>
    <cellStyle name="Migliaia 18 6 3 4" xfId="39282"/>
    <cellStyle name="Migliaia 18 6 4" xfId="16311"/>
    <cellStyle name="Migliaia 18 6 4 2" xfId="34987"/>
    <cellStyle name="Migliaia 18 6 4 3" xfId="40289"/>
    <cellStyle name="Migliaia 18 6 4 4" xfId="29583"/>
    <cellStyle name="Migliaia 18 6 5" xfId="32488"/>
    <cellStyle name="Migliaia 18 6 6" xfId="37638"/>
    <cellStyle name="Migliaia 18 6 7" xfId="12454"/>
    <cellStyle name="Migliaia 18 7" xfId="4039"/>
    <cellStyle name="Migliaia 18 7 2" xfId="10509"/>
    <cellStyle name="Migliaia 18 7 2 2" xfId="31474"/>
    <cellStyle name="Migliaia 18 7 2 2 2" xfId="36632"/>
    <cellStyle name="Migliaia 18 7 2 2 3" xfId="41934"/>
    <cellStyle name="Migliaia 18 7 2 3" xfId="33981"/>
    <cellStyle name="Migliaia 18 7 2 4" xfId="39283"/>
    <cellStyle name="Migliaia 18 7 3" xfId="16313"/>
    <cellStyle name="Migliaia 18 7 3 2" xfId="34988"/>
    <cellStyle name="Migliaia 18 7 3 3" xfId="40290"/>
    <cellStyle name="Migliaia 18 7 3 4" xfId="29584"/>
    <cellStyle name="Migliaia 18 7 4" xfId="32489"/>
    <cellStyle name="Migliaia 18 7 5" xfId="37639"/>
    <cellStyle name="Migliaia 18 7 6" xfId="12456"/>
    <cellStyle name="Migliaia 18 8" xfId="3594"/>
    <cellStyle name="Migliaia 18 8 2" xfId="10212"/>
    <cellStyle name="Migliaia 18 8 2 2" xfId="31475"/>
    <cellStyle name="Migliaia 18 8 2 2 2" xfId="36633"/>
    <cellStyle name="Migliaia 18 8 2 2 3" xfId="41935"/>
    <cellStyle name="Migliaia 18 8 2 3" xfId="33982"/>
    <cellStyle name="Migliaia 18 8 2 4" xfId="39284"/>
    <cellStyle name="Migliaia 18 8 3" xfId="16314"/>
    <cellStyle name="Migliaia 18 8 3 2" xfId="34989"/>
    <cellStyle name="Migliaia 18 8 3 3" xfId="40291"/>
    <cellStyle name="Migliaia 18 8 3 4" xfId="29585"/>
    <cellStyle name="Migliaia 18 8 4" xfId="32490"/>
    <cellStyle name="Migliaia 18 8 5" xfId="37640"/>
    <cellStyle name="Migliaia 18 8 6" xfId="12457"/>
    <cellStyle name="Migliaia 18 9" xfId="13457"/>
    <cellStyle name="Migliaia 18 9 2" xfId="29586"/>
    <cellStyle name="Migliaia 18 9 2 2" xfId="34990"/>
    <cellStyle name="Migliaia 18 9 2 3" xfId="40292"/>
    <cellStyle name="Migliaia 18 9 3" xfId="32491"/>
    <cellStyle name="Migliaia 18 9 4" xfId="37641"/>
    <cellStyle name="Migliaia 19" xfId="423"/>
    <cellStyle name="Migliaia 19 10" xfId="16315"/>
    <cellStyle name="Migliaia 19 10 2" xfId="34991"/>
    <cellStyle name="Migliaia 19 10 3" xfId="40293"/>
    <cellStyle name="Migliaia 19 10 4" xfId="29587"/>
    <cellStyle name="Migliaia 19 11" xfId="32492"/>
    <cellStyle name="Migliaia 19 12" xfId="37642"/>
    <cellStyle name="Migliaia 19 13" xfId="1810"/>
    <cellStyle name="Migliaia 19 2" xfId="424"/>
    <cellStyle name="Migliaia 19 2 2" xfId="2383"/>
    <cellStyle name="Migliaia 19 2 2 2" xfId="4357"/>
    <cellStyle name="Migliaia 19 2 2 2 2" xfId="10676"/>
    <cellStyle name="Migliaia 19 2 2 2 2 2" xfId="34992"/>
    <cellStyle name="Migliaia 19 2 2 2 2 3" xfId="40294"/>
    <cellStyle name="Migliaia 19 2 2 2 3" xfId="14694"/>
    <cellStyle name="Migliaia 19 2 2 2 4" xfId="16318"/>
    <cellStyle name="Migliaia 19 2 2 2 4 2" xfId="37643"/>
    <cellStyle name="Migliaia 19 2 2 2 5" xfId="12458"/>
    <cellStyle name="Migliaia 19 2 2 3" xfId="7903"/>
    <cellStyle name="Migliaia 19 2 2 3 2" xfId="31476"/>
    <cellStyle name="Migliaia 19 2 2 3 2 2" xfId="36634"/>
    <cellStyle name="Migliaia 19 2 2 3 2 3" xfId="41936"/>
    <cellStyle name="Migliaia 19 2 2 3 3" xfId="33983"/>
    <cellStyle name="Migliaia 19 2 2 3 4" xfId="39285"/>
    <cellStyle name="Migliaia 19 2 2 4" xfId="6949"/>
    <cellStyle name="Migliaia 19 2 2 4 2" xfId="17722"/>
    <cellStyle name="Migliaia 19 2 2 4 3" xfId="42504"/>
    <cellStyle name="Migliaia 19 2 2 4 4" xfId="46715"/>
    <cellStyle name="Migliaia 19 2 2 4 5" xfId="49731"/>
    <cellStyle name="Migliaia 19 2 2 5" xfId="16317"/>
    <cellStyle name="Migliaia 19 2 2 6" xfId="20682"/>
    <cellStyle name="Migliaia 19 2 3" xfId="4043"/>
    <cellStyle name="Migliaia 19 2 3 2" xfId="10513"/>
    <cellStyle name="Migliaia 19 2 3 2 2" xfId="31477"/>
    <cellStyle name="Migliaia 19 2 3 2 2 2" xfId="36635"/>
    <cellStyle name="Migliaia 19 2 3 2 2 3" xfId="41937"/>
    <cellStyle name="Migliaia 19 2 3 2 3" xfId="33984"/>
    <cellStyle name="Migliaia 19 2 3 2 4" xfId="39286"/>
    <cellStyle name="Migliaia 19 2 3 3" xfId="16319"/>
    <cellStyle name="Migliaia 19 2 3 3 2" xfId="34993"/>
    <cellStyle name="Migliaia 19 2 3 3 3" xfId="40295"/>
    <cellStyle name="Migliaia 19 2 3 3 4" xfId="29588"/>
    <cellStyle name="Migliaia 19 2 3 4" xfId="32493"/>
    <cellStyle name="Migliaia 19 2 3 5" xfId="37644"/>
    <cellStyle name="Migliaia 19 2 3 6" xfId="12459"/>
    <cellStyle name="Migliaia 19 2 4" xfId="3599"/>
    <cellStyle name="Migliaia 19 2 4 2" xfId="10216"/>
    <cellStyle name="Migliaia 19 2 4 2 2" xfId="34994"/>
    <cellStyle name="Migliaia 19 2 4 2 3" xfId="40296"/>
    <cellStyle name="Migliaia 19 2 4 3" xfId="14927"/>
    <cellStyle name="Migliaia 19 2 4 4" xfId="16320"/>
    <cellStyle name="Migliaia 19 2 4 4 2" xfId="37645"/>
    <cellStyle name="Migliaia 19 2 4 5" xfId="12460"/>
    <cellStyle name="Migliaia 19 2 5" xfId="9416"/>
    <cellStyle name="Migliaia 19 2 5 2" xfId="29589"/>
    <cellStyle name="Migliaia 19 2 5 2 2" xfId="34995"/>
    <cellStyle name="Migliaia 19 2 5 2 3" xfId="40297"/>
    <cellStyle name="Migliaia 19 2 5 3" xfId="32494"/>
    <cellStyle name="Migliaia 19 2 5 4" xfId="37646"/>
    <cellStyle name="Migliaia 19 2 6" xfId="16316"/>
    <cellStyle name="Migliaia 19 2 6 2" xfId="29590"/>
    <cellStyle name="Migliaia 19 2 6 2 2" xfId="34996"/>
    <cellStyle name="Migliaia 19 2 6 2 3" xfId="40298"/>
    <cellStyle name="Migliaia 19 2 6 3" xfId="32495"/>
    <cellStyle name="Migliaia 19 2 6 4" xfId="37647"/>
    <cellStyle name="Migliaia 19 2 6 5" xfId="20683"/>
    <cellStyle name="Migliaia 19 2 7" xfId="20681"/>
    <cellStyle name="Migliaia 19 2 8" xfId="1811"/>
    <cellStyle name="Migliaia 19 3" xfId="425"/>
    <cellStyle name="Migliaia 19 3 10" xfId="20684"/>
    <cellStyle name="Migliaia 19 3 11" xfId="12461"/>
    <cellStyle name="Migliaia 19 3 12" xfId="1812"/>
    <cellStyle name="Migliaia 19 3 2" xfId="426"/>
    <cellStyle name="Migliaia 19 3 2 2" xfId="4359"/>
    <cellStyle name="Migliaia 19 3 2 2 2" xfId="8226"/>
    <cellStyle name="Migliaia 19 3 2 2 2 2" xfId="14695"/>
    <cellStyle name="Migliaia 19 3 2 2 2 2 2" xfId="18154"/>
    <cellStyle name="Migliaia 19 3 2 2 2 2 2 2" xfId="34997"/>
    <cellStyle name="Migliaia 19 3 2 2 2 2 3" xfId="40299"/>
    <cellStyle name="Migliaia 19 3 2 2 2 2 4" xfId="29591"/>
    <cellStyle name="Migliaia 19 3 2 2 2 3" xfId="32496"/>
    <cellStyle name="Migliaia 19 3 2 2 2 4" xfId="37648"/>
    <cellStyle name="Migliaia 19 3 2 2 2 5" xfId="44319"/>
    <cellStyle name="Migliaia 19 3 2 2 2 6" xfId="47160"/>
    <cellStyle name="Migliaia 19 3 2 2 2 7" xfId="50176"/>
    <cellStyle name="Migliaia 19 3 2 2 2 8" xfId="13955"/>
    <cellStyle name="Migliaia 19 3 2 2 3" xfId="7992"/>
    <cellStyle name="Migliaia 19 3 2 2 4" xfId="6950"/>
    <cellStyle name="Migliaia 19 3 2 2 4 2" xfId="17723"/>
    <cellStyle name="Migliaia 19 3 2 2 4 3" xfId="44755"/>
    <cellStyle name="Migliaia 19 3 2 2 4 4" xfId="46716"/>
    <cellStyle name="Migliaia 19 3 2 2 4 5" xfId="49732"/>
    <cellStyle name="Migliaia 19 3 2 2 5" xfId="16323"/>
    <cellStyle name="Migliaia 19 3 2 2 6" xfId="20686"/>
    <cellStyle name="Migliaia 19 3 2 3" xfId="3601"/>
    <cellStyle name="Migliaia 19 3 2 3 2" xfId="7404"/>
    <cellStyle name="Migliaia 19 3 2 3 2 2" xfId="34998"/>
    <cellStyle name="Migliaia 19 3 2 3 2 3" xfId="40300"/>
    <cellStyle name="Migliaia 19 3 2 3 2 4" xfId="29592"/>
    <cellStyle name="Migliaia 19 3 2 3 3" xfId="8227"/>
    <cellStyle name="Migliaia 19 3 2 3 4" xfId="16324"/>
    <cellStyle name="Migliaia 19 3 2 3 4 2" xfId="37649"/>
    <cellStyle name="Migliaia 19 3 2 3 5" xfId="12462"/>
    <cellStyle name="Migliaia 19 3 2 4" xfId="7577"/>
    <cellStyle name="Migliaia 19 3 2 4 2" xfId="14374"/>
    <cellStyle name="Migliaia 19 3 2 4 2 2" xfId="34999"/>
    <cellStyle name="Migliaia 19 3 2 4 2 3" xfId="40301"/>
    <cellStyle name="Migliaia 19 3 2 4 3" xfId="32497"/>
    <cellStyle name="Migliaia 19 3 2 4 4" xfId="37650"/>
    <cellStyle name="Migliaia 19 3 2 4 5" xfId="13460"/>
    <cellStyle name="Migliaia 19 3 2 5" xfId="13700"/>
    <cellStyle name="Migliaia 19 3 2 5 2" xfId="29593"/>
    <cellStyle name="Migliaia 19 3 2 5 2 2" xfId="35000"/>
    <cellStyle name="Migliaia 19 3 2 5 2 3" xfId="40302"/>
    <cellStyle name="Migliaia 19 3 2 5 3" xfId="32498"/>
    <cellStyle name="Migliaia 19 3 2 5 4" xfId="37651"/>
    <cellStyle name="Migliaia 19 3 2 6" xfId="16322"/>
    <cellStyle name="Migliaia 19 3 2 6 2" xfId="29594"/>
    <cellStyle name="Migliaia 19 3 2 6 2 2" xfId="35001"/>
    <cellStyle name="Migliaia 19 3 2 6 2 3" xfId="40303"/>
    <cellStyle name="Migliaia 19 3 2 6 3" xfId="32499"/>
    <cellStyle name="Migliaia 19 3 2 6 4" xfId="37652"/>
    <cellStyle name="Migliaia 19 3 2 6 5" xfId="20687"/>
    <cellStyle name="Migliaia 19 3 2 7" xfId="20685"/>
    <cellStyle name="Migliaia 19 3 2 8" xfId="2385"/>
    <cellStyle name="Migliaia 19 3 3" xfId="2384"/>
    <cellStyle name="Migliaia 19 3 3 2" xfId="4358"/>
    <cellStyle name="Migliaia 19 3 3 2 2" xfId="6010"/>
    <cellStyle name="Migliaia 19 3 3 2 2 2" xfId="35003"/>
    <cellStyle name="Migliaia 19 3 3 2 2 3" xfId="40305"/>
    <cellStyle name="Migliaia 19 3 3 2 3" xfId="14489"/>
    <cellStyle name="Migliaia 19 3 3 2 4" xfId="16326"/>
    <cellStyle name="Migliaia 19 3 3 2 4 2" xfId="37654"/>
    <cellStyle name="Migliaia 19 3 3 2 5" xfId="12464"/>
    <cellStyle name="Migliaia 19 3 3 3" xfId="5762"/>
    <cellStyle name="Migliaia 19 3 3 3 2" xfId="29596"/>
    <cellStyle name="Migliaia 19 3 3 3 2 2" xfId="35004"/>
    <cellStyle name="Migliaia 19 3 3 3 2 3" xfId="40306"/>
    <cellStyle name="Migliaia 19 3 3 3 3" xfId="32501"/>
    <cellStyle name="Migliaia 19 3 3 3 4" xfId="37655"/>
    <cellStyle name="Migliaia 19 3 3 4" xfId="16325"/>
    <cellStyle name="Migliaia 19 3 3 4 2" xfId="29597"/>
    <cellStyle name="Migliaia 19 3 3 4 2 2" xfId="35005"/>
    <cellStyle name="Migliaia 19 3 3 4 2 3" xfId="40307"/>
    <cellStyle name="Migliaia 19 3 3 4 3" xfId="32502"/>
    <cellStyle name="Migliaia 19 3 3 4 4" xfId="37656"/>
    <cellStyle name="Migliaia 19 3 3 4 5" xfId="20688"/>
    <cellStyle name="Migliaia 19 3 3 5" xfId="20689"/>
    <cellStyle name="Migliaia 19 3 3 5 2" xfId="29598"/>
    <cellStyle name="Migliaia 19 3 3 5 2 2" xfId="35006"/>
    <cellStyle name="Migliaia 19 3 3 5 2 3" xfId="40308"/>
    <cellStyle name="Migliaia 19 3 3 5 3" xfId="32503"/>
    <cellStyle name="Migliaia 19 3 3 5 4" xfId="37657"/>
    <cellStyle name="Migliaia 19 3 3 6" xfId="29595"/>
    <cellStyle name="Migliaia 19 3 3 6 2" xfId="35002"/>
    <cellStyle name="Migliaia 19 3 3 6 3" xfId="40304"/>
    <cellStyle name="Migliaia 19 3 3 7" xfId="32500"/>
    <cellStyle name="Migliaia 19 3 3 8" xfId="37653"/>
    <cellStyle name="Migliaia 19 3 3 9" xfId="12463"/>
    <cellStyle name="Migliaia 19 3 4" xfId="3275"/>
    <cellStyle name="Migliaia 19 3 4 2" xfId="4785"/>
    <cellStyle name="Migliaia 19 3 4 2 2" xfId="10737"/>
    <cellStyle name="Migliaia 19 3 4 2 3" xfId="14432"/>
    <cellStyle name="Migliaia 19 3 4 2 4" xfId="16328"/>
    <cellStyle name="Migliaia 19 3 4 2 5" xfId="28605"/>
    <cellStyle name="Migliaia 19 3 4 2 6" xfId="12466"/>
    <cellStyle name="Migliaia 19 3 4 3" xfId="9985"/>
    <cellStyle name="Migliaia 19 3 4 3 2" xfId="31478"/>
    <cellStyle name="Migliaia 19 3 4 3 2 2" xfId="36636"/>
    <cellStyle name="Migliaia 19 3 4 3 2 3" xfId="41938"/>
    <cellStyle name="Migliaia 19 3 4 3 3" xfId="33985"/>
    <cellStyle name="Migliaia 19 3 4 3 4" xfId="39287"/>
    <cellStyle name="Migliaia 19 3 4 4" xfId="16327"/>
    <cellStyle name="Migliaia 19 3 4 4 2" xfId="35007"/>
    <cellStyle name="Migliaia 19 3 4 4 3" xfId="40309"/>
    <cellStyle name="Migliaia 19 3 4 4 4" xfId="29599"/>
    <cellStyle name="Migliaia 19 3 4 5" xfId="32504"/>
    <cellStyle name="Migliaia 19 3 4 6" xfId="37658"/>
    <cellStyle name="Migliaia 19 3 4 7" xfId="12465"/>
    <cellStyle name="Migliaia 19 3 5" xfId="4044"/>
    <cellStyle name="Migliaia 19 3 5 2" xfId="10514"/>
    <cellStyle name="Migliaia 19 3 5 2 2" xfId="31479"/>
    <cellStyle name="Migliaia 19 3 5 2 2 2" xfId="36637"/>
    <cellStyle name="Migliaia 19 3 5 2 2 3" xfId="41939"/>
    <cellStyle name="Migliaia 19 3 5 2 3" xfId="33986"/>
    <cellStyle name="Migliaia 19 3 5 2 4" xfId="39288"/>
    <cellStyle name="Migliaia 19 3 5 3" xfId="16329"/>
    <cellStyle name="Migliaia 19 3 5 3 2" xfId="35008"/>
    <cellStyle name="Migliaia 19 3 5 3 3" xfId="40310"/>
    <cellStyle name="Migliaia 19 3 5 3 4" xfId="29600"/>
    <cellStyle name="Migliaia 19 3 5 4" xfId="32505"/>
    <cellStyle name="Migliaia 19 3 5 5" xfId="37659"/>
    <cellStyle name="Migliaia 19 3 5 6" xfId="12467"/>
    <cellStyle name="Migliaia 19 3 6" xfId="3600"/>
    <cellStyle name="Migliaia 19 3 6 2" xfId="10217"/>
    <cellStyle name="Migliaia 19 3 6 2 2" xfId="35009"/>
    <cellStyle name="Migliaia 19 3 6 2 3" xfId="40311"/>
    <cellStyle name="Migliaia 19 3 6 3" xfId="14591"/>
    <cellStyle name="Migliaia 19 3 6 4" xfId="16330"/>
    <cellStyle name="Migliaia 19 3 6 4 2" xfId="37660"/>
    <cellStyle name="Migliaia 19 3 6 5" xfId="12468"/>
    <cellStyle name="Migliaia 19 3 7" xfId="7454"/>
    <cellStyle name="Migliaia 19 3 7 2" xfId="29601"/>
    <cellStyle name="Migliaia 19 3 7 2 2" xfId="35010"/>
    <cellStyle name="Migliaia 19 3 7 2 3" xfId="40312"/>
    <cellStyle name="Migliaia 19 3 7 3" xfId="32506"/>
    <cellStyle name="Migliaia 19 3 7 4" xfId="37661"/>
    <cellStyle name="Migliaia 19 3 8" xfId="13701"/>
    <cellStyle name="Migliaia 19 3 8 2" xfId="29602"/>
    <cellStyle name="Migliaia 19 3 8 2 2" xfId="35011"/>
    <cellStyle name="Migliaia 19 3 8 2 3" xfId="40313"/>
    <cellStyle name="Migliaia 19 3 8 3" xfId="32507"/>
    <cellStyle name="Migliaia 19 3 8 4" xfId="37662"/>
    <cellStyle name="Migliaia 19 3 8 5" xfId="20690"/>
    <cellStyle name="Migliaia 19 3 9" xfId="16321"/>
    <cellStyle name="Migliaia 19 4" xfId="427"/>
    <cellStyle name="Migliaia 19 4 2" xfId="4360"/>
    <cellStyle name="Migliaia 19 4 2 2" xfId="5109"/>
    <cellStyle name="Migliaia 19 4 2 2 2" xfId="29603"/>
    <cellStyle name="Migliaia 19 4 2 2 2 2" xfId="35012"/>
    <cellStyle name="Migliaia 19 4 2 2 2 3" xfId="40314"/>
    <cellStyle name="Migliaia 19 4 2 2 3" xfId="32508"/>
    <cellStyle name="Migliaia 19 4 2 2 4" xfId="37663"/>
    <cellStyle name="Migliaia 19 4 2 3" xfId="8228"/>
    <cellStyle name="Migliaia 19 4 2 3 2" xfId="29604"/>
    <cellStyle name="Migliaia 19 4 2 3 2 2" xfId="35013"/>
    <cellStyle name="Migliaia 19 4 2 3 2 3" xfId="40315"/>
    <cellStyle name="Migliaia 19 4 2 3 3" xfId="32509"/>
    <cellStyle name="Migliaia 19 4 2 3 4" xfId="37664"/>
    <cellStyle name="Migliaia 19 4 2 4" xfId="7579"/>
    <cellStyle name="Migliaia 19 4 2 5" xfId="6952"/>
    <cellStyle name="Migliaia 19 4 2 5 2" xfId="17725"/>
    <cellStyle name="Migliaia 19 4 2 5 3" xfId="43795"/>
    <cellStyle name="Migliaia 19 4 2 5 4" xfId="46718"/>
    <cellStyle name="Migliaia 19 4 2 5 5" xfId="49734"/>
    <cellStyle name="Migliaia 19 4 2 6" xfId="16332"/>
    <cellStyle name="Migliaia 19 4 2 7" xfId="20692"/>
    <cellStyle name="Migliaia 19 4 3" xfId="5110"/>
    <cellStyle name="Migliaia 19 4 3 2" xfId="14490"/>
    <cellStyle name="Migliaia 19 4 3 2 2" xfId="35014"/>
    <cellStyle name="Migliaia 19 4 3 2 3" xfId="40316"/>
    <cellStyle name="Migliaia 19 4 3 3" xfId="32510"/>
    <cellStyle name="Migliaia 19 4 3 4" xfId="37665"/>
    <cellStyle name="Migliaia 19 4 3 5" xfId="13699"/>
    <cellStyle name="Migliaia 19 4 4" xfId="8229"/>
    <cellStyle name="Migliaia 19 4 4 2" xfId="29605"/>
    <cellStyle name="Migliaia 19 4 4 2 2" xfId="35015"/>
    <cellStyle name="Migliaia 19 4 4 2 3" xfId="40317"/>
    <cellStyle name="Migliaia 19 4 4 3" xfId="32511"/>
    <cellStyle name="Migliaia 19 4 4 4" xfId="37666"/>
    <cellStyle name="Migliaia 19 4 5" xfId="7578"/>
    <cellStyle name="Migliaia 19 4 5 2" xfId="29606"/>
    <cellStyle name="Migliaia 19 4 5 2 2" xfId="35016"/>
    <cellStyle name="Migliaia 19 4 5 2 3" xfId="40318"/>
    <cellStyle name="Migliaia 19 4 5 3" xfId="32512"/>
    <cellStyle name="Migliaia 19 4 5 4" xfId="37667"/>
    <cellStyle name="Migliaia 19 4 6" xfId="6951"/>
    <cellStyle name="Migliaia 19 4 6 2" xfId="17724"/>
    <cellStyle name="Migliaia 19 4 6 2 2" xfId="35017"/>
    <cellStyle name="Migliaia 19 4 6 2 3" xfId="40319"/>
    <cellStyle name="Migliaia 19 4 6 2 4" xfId="29607"/>
    <cellStyle name="Migliaia 19 4 6 3" xfId="32513"/>
    <cellStyle name="Migliaia 19 4 6 4" xfId="37668"/>
    <cellStyle name="Migliaia 19 4 6 5" xfId="20693"/>
    <cellStyle name="Migliaia 19 4 6 6" xfId="21636"/>
    <cellStyle name="Migliaia 19 4 6 7" xfId="46717"/>
    <cellStyle name="Migliaia 19 4 6 8" xfId="49733"/>
    <cellStyle name="Migliaia 19 4 7" xfId="16331"/>
    <cellStyle name="Migliaia 19 4 7 2" xfId="29608"/>
    <cellStyle name="Migliaia 19 4 7 2 2" xfId="35018"/>
    <cellStyle name="Migliaia 19 4 7 2 3" xfId="40320"/>
    <cellStyle name="Migliaia 19 4 7 3" xfId="32514"/>
    <cellStyle name="Migliaia 19 4 7 4" xfId="37669"/>
    <cellStyle name="Migliaia 19 4 7 5" xfId="20694"/>
    <cellStyle name="Migliaia 19 4 8" xfId="20691"/>
    <cellStyle name="Migliaia 19 4 9" xfId="2386"/>
    <cellStyle name="Migliaia 19 5" xfId="428"/>
    <cellStyle name="Migliaia 19 5 2" xfId="4361"/>
    <cellStyle name="Migliaia 19 5 2 2" xfId="14696"/>
    <cellStyle name="Migliaia 19 5 2 2 2" xfId="35019"/>
    <cellStyle name="Migliaia 19 5 2 2 3" xfId="40321"/>
    <cellStyle name="Migliaia 19 5 2 3" xfId="16334"/>
    <cellStyle name="Migliaia 19 5 2 3 2" xfId="32515"/>
    <cellStyle name="Migliaia 19 5 2 4" xfId="37670"/>
    <cellStyle name="Migliaia 19 5 2 5" xfId="12469"/>
    <cellStyle name="Migliaia 19 5 3" xfId="7580"/>
    <cellStyle name="Migliaia 19 5 3 2" xfId="29609"/>
    <cellStyle name="Migliaia 19 5 3 2 2" xfId="35020"/>
    <cellStyle name="Migliaia 19 5 3 2 3" xfId="40322"/>
    <cellStyle name="Migliaia 19 5 3 3" xfId="32516"/>
    <cellStyle name="Migliaia 19 5 3 4" xfId="37671"/>
    <cellStyle name="Migliaia 19 5 4" xfId="6953"/>
    <cellStyle name="Migliaia 19 5 4 2" xfId="17726"/>
    <cellStyle name="Migliaia 19 5 4 2 2" xfId="35021"/>
    <cellStyle name="Migliaia 19 5 4 2 3" xfId="40323"/>
    <cellStyle name="Migliaia 19 5 4 2 4" xfId="29610"/>
    <cellStyle name="Migliaia 19 5 4 3" xfId="32517"/>
    <cellStyle name="Migliaia 19 5 4 4" xfId="37672"/>
    <cellStyle name="Migliaia 19 5 4 5" xfId="20696"/>
    <cellStyle name="Migliaia 19 5 4 6" xfId="42926"/>
    <cellStyle name="Migliaia 19 5 4 7" xfId="46719"/>
    <cellStyle name="Migliaia 19 5 4 8" xfId="49735"/>
    <cellStyle name="Migliaia 19 5 5" xfId="16333"/>
    <cellStyle name="Migliaia 19 5 5 2" xfId="29611"/>
    <cellStyle name="Migliaia 19 5 5 2 2" xfId="35022"/>
    <cellStyle name="Migliaia 19 5 5 2 3" xfId="40324"/>
    <cellStyle name="Migliaia 19 5 5 3" xfId="32518"/>
    <cellStyle name="Migliaia 19 5 5 4" xfId="37673"/>
    <cellStyle name="Migliaia 19 5 5 5" xfId="20697"/>
    <cellStyle name="Migliaia 19 5 6" xfId="20698"/>
    <cellStyle name="Migliaia 19 5 6 2" xfId="29612"/>
    <cellStyle name="Migliaia 19 5 6 2 2" xfId="35023"/>
    <cellStyle name="Migliaia 19 5 6 2 3" xfId="40325"/>
    <cellStyle name="Migliaia 19 5 6 3" xfId="32519"/>
    <cellStyle name="Migliaia 19 5 6 4" xfId="37674"/>
    <cellStyle name="Migliaia 19 5 7" xfId="20695"/>
    <cellStyle name="Migliaia 19 5 8" xfId="2387"/>
    <cellStyle name="Migliaia 19 6" xfId="2382"/>
    <cellStyle name="Migliaia 19 6 2" xfId="4356"/>
    <cellStyle name="Migliaia 19 6 2 2" xfId="6009"/>
    <cellStyle name="Migliaia 19 6 2 3" xfId="14977"/>
    <cellStyle name="Migliaia 19 6 2 4" xfId="16336"/>
    <cellStyle name="Migliaia 19 6 2 5" xfId="28606"/>
    <cellStyle name="Migliaia 19 6 2 6" xfId="12471"/>
    <cellStyle name="Migliaia 19 6 3" xfId="5761"/>
    <cellStyle name="Migliaia 19 6 3 2" xfId="31480"/>
    <cellStyle name="Migliaia 19 6 3 2 2" xfId="36638"/>
    <cellStyle name="Migliaia 19 6 3 2 3" xfId="41940"/>
    <cellStyle name="Migliaia 19 6 3 3" xfId="33987"/>
    <cellStyle name="Migliaia 19 6 3 4" xfId="39289"/>
    <cellStyle name="Migliaia 19 6 4" xfId="16335"/>
    <cellStyle name="Migliaia 19 6 4 2" xfId="35024"/>
    <cellStyle name="Migliaia 19 6 4 3" xfId="40326"/>
    <cellStyle name="Migliaia 19 6 4 4" xfId="29613"/>
    <cellStyle name="Migliaia 19 6 5" xfId="32520"/>
    <cellStyle name="Migliaia 19 6 6" xfId="37675"/>
    <cellStyle name="Migliaia 19 6 7" xfId="12470"/>
    <cellStyle name="Migliaia 19 7" xfId="4042"/>
    <cellStyle name="Migliaia 19 7 2" xfId="10512"/>
    <cellStyle name="Migliaia 19 7 2 2" xfId="31481"/>
    <cellStyle name="Migliaia 19 7 2 2 2" xfId="36639"/>
    <cellStyle name="Migliaia 19 7 2 2 3" xfId="41941"/>
    <cellStyle name="Migliaia 19 7 2 3" xfId="33988"/>
    <cellStyle name="Migliaia 19 7 2 4" xfId="39290"/>
    <cellStyle name="Migliaia 19 7 3" xfId="16337"/>
    <cellStyle name="Migliaia 19 7 3 2" xfId="35025"/>
    <cellStyle name="Migliaia 19 7 3 3" xfId="40327"/>
    <cellStyle name="Migliaia 19 7 3 4" xfId="29614"/>
    <cellStyle name="Migliaia 19 7 4" xfId="32521"/>
    <cellStyle name="Migliaia 19 7 5" xfId="37676"/>
    <cellStyle name="Migliaia 19 7 6" xfId="12472"/>
    <cellStyle name="Migliaia 19 8" xfId="3598"/>
    <cellStyle name="Migliaia 19 8 2" xfId="10215"/>
    <cellStyle name="Migliaia 19 8 2 2" xfId="31482"/>
    <cellStyle name="Migliaia 19 8 2 2 2" xfId="36640"/>
    <cellStyle name="Migliaia 19 8 2 2 3" xfId="41942"/>
    <cellStyle name="Migliaia 19 8 2 3" xfId="33989"/>
    <cellStyle name="Migliaia 19 8 2 4" xfId="39291"/>
    <cellStyle name="Migliaia 19 8 3" xfId="16338"/>
    <cellStyle name="Migliaia 19 8 3 2" xfId="35026"/>
    <cellStyle name="Migliaia 19 8 3 3" xfId="40328"/>
    <cellStyle name="Migliaia 19 8 3 4" xfId="29615"/>
    <cellStyle name="Migliaia 19 8 4" xfId="32522"/>
    <cellStyle name="Migliaia 19 8 5" xfId="37677"/>
    <cellStyle name="Migliaia 19 8 6" xfId="12473"/>
    <cellStyle name="Migliaia 19 9" xfId="13459"/>
    <cellStyle name="Migliaia 19 9 2" xfId="29616"/>
    <cellStyle name="Migliaia 19 9 2 2" xfId="35027"/>
    <cellStyle name="Migliaia 19 9 2 3" xfId="40329"/>
    <cellStyle name="Migliaia 19 9 3" xfId="32523"/>
    <cellStyle name="Migliaia 19 9 4" xfId="37678"/>
    <cellStyle name="Migliaia 2" xfId="429"/>
    <cellStyle name="Migliaia 2 10" xfId="13461"/>
    <cellStyle name="Migliaia 2 10 2" xfId="29618"/>
    <cellStyle name="Migliaia 2 10 2 2" xfId="35029"/>
    <cellStyle name="Migliaia 2 10 2 3" xfId="40331"/>
    <cellStyle name="Migliaia 2 10 3" xfId="32525"/>
    <cellStyle name="Migliaia 2 10 4" xfId="37680"/>
    <cellStyle name="Migliaia 2 11" xfId="16339"/>
    <cellStyle name="Migliaia 2 11 2" xfId="35028"/>
    <cellStyle name="Migliaia 2 11 3" xfId="40330"/>
    <cellStyle name="Migliaia 2 11 4" xfId="29617"/>
    <cellStyle name="Migliaia 2 12" xfId="32524"/>
    <cellStyle name="Migliaia 2 13" xfId="37679"/>
    <cellStyle name="Migliaia 2 14" xfId="1813"/>
    <cellStyle name="Migliaia 2 2" xfId="430"/>
    <cellStyle name="Migliaia 2 2 2" xfId="2389"/>
    <cellStyle name="Migliaia 2 2 2 2" xfId="4363"/>
    <cellStyle name="Migliaia 2 2 2 2 2" xfId="8230"/>
    <cellStyle name="Migliaia 2 2 2 2 2 2" xfId="10677"/>
    <cellStyle name="Migliaia 2 2 2 2 2 2 2" xfId="36641"/>
    <cellStyle name="Migliaia 2 2 2 2 2 2 3" xfId="41943"/>
    <cellStyle name="Migliaia 2 2 2 2 2 3" xfId="14697"/>
    <cellStyle name="Migliaia 2 2 2 2 2 3 2" xfId="18155"/>
    <cellStyle name="Migliaia 2 2 2 2 2 3 3" xfId="33990"/>
    <cellStyle name="Migliaia 2 2 2 2 2 4" xfId="39292"/>
    <cellStyle name="Migliaia 2 2 2 2 2 5" xfId="42584"/>
    <cellStyle name="Migliaia 2 2 2 2 2 6" xfId="47161"/>
    <cellStyle name="Migliaia 2 2 2 2 2 7" xfId="50177"/>
    <cellStyle name="Migliaia 2 2 2 2 3" xfId="8625"/>
    <cellStyle name="Migliaia 2 2 2 2 4" xfId="6954"/>
    <cellStyle name="Migliaia 2 2 2 2 4 2" xfId="17727"/>
    <cellStyle name="Migliaia 2 2 2 2 4 3" xfId="44317"/>
    <cellStyle name="Migliaia 2 2 2 2 4 4" xfId="46720"/>
    <cellStyle name="Migliaia 2 2 2 2 4 5" xfId="49736"/>
    <cellStyle name="Migliaia 2 2 2 2 5" xfId="16342"/>
    <cellStyle name="Migliaia 2 2 2 2 6" xfId="20700"/>
    <cellStyle name="Migliaia 2 2 2 2 7" xfId="45164"/>
    <cellStyle name="Migliaia 2 2 2 2 8" xfId="46070"/>
    <cellStyle name="Migliaia 2 2 2 3" xfId="3604"/>
    <cellStyle name="Migliaia 2 2 2 3 2" xfId="10220"/>
    <cellStyle name="Migliaia 2 2 2 3 2 2" xfId="35031"/>
    <cellStyle name="Migliaia 2 2 2 3 2 3" xfId="40333"/>
    <cellStyle name="Migliaia 2 2 2 3 3" xfId="14698"/>
    <cellStyle name="Migliaia 2 2 2 3 4" xfId="16343"/>
    <cellStyle name="Migliaia 2 2 2 3 4 2" xfId="37682"/>
    <cellStyle name="Migliaia 2 2 2 3 5" xfId="12474"/>
    <cellStyle name="Migliaia 2 2 2 4" xfId="9728"/>
    <cellStyle name="Migliaia 2 2 2 4 2" xfId="31483"/>
    <cellStyle name="Migliaia 2 2 2 4 2 2" xfId="36642"/>
    <cellStyle name="Migliaia 2 2 2 4 2 3" xfId="41944"/>
    <cellStyle name="Migliaia 2 2 2 4 3" xfId="33991"/>
    <cellStyle name="Migliaia 2 2 2 4 4" xfId="39293"/>
    <cellStyle name="Migliaia 2 2 2 5" xfId="16341"/>
    <cellStyle name="Migliaia 2 2 2 6" xfId="20699"/>
    <cellStyle name="Migliaia 2 2 3" xfId="4046"/>
    <cellStyle name="Migliaia 2 2 3 2" xfId="8231"/>
    <cellStyle name="Migliaia 2 2 3 2 2" xfId="10516"/>
    <cellStyle name="Migliaia 2 2 3 2 2 2" xfId="35032"/>
    <cellStyle name="Migliaia 2 2 3 2 2 3" xfId="40334"/>
    <cellStyle name="Migliaia 2 2 3 2 3" xfId="14699"/>
    <cellStyle name="Migliaia 2 2 3 2 3 2" xfId="18156"/>
    <cellStyle name="Migliaia 2 2 3 2 3 3" xfId="32527"/>
    <cellStyle name="Migliaia 2 2 3 2 4" xfId="37683"/>
    <cellStyle name="Migliaia 2 2 3 2 5" xfId="30514"/>
    <cellStyle name="Migliaia 2 2 3 2 6" xfId="47162"/>
    <cellStyle name="Migliaia 2 2 3 2 7" xfId="50178"/>
    <cellStyle name="Migliaia 2 2 3 3" xfId="8665"/>
    <cellStyle name="Migliaia 2 2 3 4" xfId="6955"/>
    <cellStyle name="Migliaia 2 2 3 4 2" xfId="17728"/>
    <cellStyle name="Migliaia 2 2 3 4 3" xfId="28596"/>
    <cellStyle name="Migliaia 2 2 3 4 4" xfId="46721"/>
    <cellStyle name="Migliaia 2 2 3 4 5" xfId="49737"/>
    <cellStyle name="Migliaia 2 2 3 5" xfId="16344"/>
    <cellStyle name="Migliaia 2 2 3 6" xfId="20701"/>
    <cellStyle name="Migliaia 2 2 4" xfId="3603"/>
    <cellStyle name="Migliaia 2 2 4 2" xfId="10219"/>
    <cellStyle name="Migliaia 2 2 4 2 2" xfId="31484"/>
    <cellStyle name="Migliaia 2 2 4 2 2 2" xfId="36643"/>
    <cellStyle name="Migliaia 2 2 4 2 2 3" xfId="41945"/>
    <cellStyle name="Migliaia 2 2 4 2 3" xfId="33992"/>
    <cellStyle name="Migliaia 2 2 4 2 4" xfId="39294"/>
    <cellStyle name="Migliaia 2 2 4 3" xfId="16345"/>
    <cellStyle name="Migliaia 2 2 4 3 2" xfId="35033"/>
    <cellStyle name="Migliaia 2 2 4 3 3" xfId="40335"/>
    <cellStyle name="Migliaia 2 2 4 3 4" xfId="29620"/>
    <cellStyle name="Migliaia 2 2 4 4" xfId="32528"/>
    <cellStyle name="Migliaia 2 2 4 5" xfId="37684"/>
    <cellStyle name="Migliaia 2 2 4 6" xfId="12475"/>
    <cellStyle name="Migliaia 2 2 5" xfId="9417"/>
    <cellStyle name="Migliaia 2 2 5 2" xfId="29621"/>
    <cellStyle name="Migliaia 2 2 5 2 2" xfId="35034"/>
    <cellStyle name="Migliaia 2 2 5 2 3" xfId="40336"/>
    <cellStyle name="Migliaia 2 2 5 3" xfId="32529"/>
    <cellStyle name="Migliaia 2 2 5 4" xfId="37685"/>
    <cellStyle name="Migliaia 2 2 6" xfId="16340"/>
    <cellStyle name="Migliaia 2 2 6 2" xfId="35030"/>
    <cellStyle name="Migliaia 2 2 6 3" xfId="40332"/>
    <cellStyle name="Migliaia 2 2 6 4" xfId="29619"/>
    <cellStyle name="Migliaia 2 2 7" xfId="32526"/>
    <cellStyle name="Migliaia 2 2 8" xfId="37681"/>
    <cellStyle name="Migliaia 2 2 9" xfId="1814"/>
    <cellStyle name="Migliaia 2 3" xfId="431"/>
    <cellStyle name="Migliaia 2 3 2" xfId="2390"/>
    <cellStyle name="Migliaia 2 3 2 2" xfId="4364"/>
    <cellStyle name="Migliaia 2 3 2 2 2" xfId="8232"/>
    <cellStyle name="Migliaia 2 3 2 2 2 2" xfId="10678"/>
    <cellStyle name="Migliaia 2 3 2 2 2 2 2" xfId="36644"/>
    <cellStyle name="Migliaia 2 3 2 2 2 2 3" xfId="41946"/>
    <cellStyle name="Migliaia 2 3 2 2 2 3" xfId="14700"/>
    <cellStyle name="Migliaia 2 3 2 2 2 3 2" xfId="18157"/>
    <cellStyle name="Migliaia 2 3 2 2 2 3 3" xfId="33993"/>
    <cellStyle name="Migliaia 2 3 2 2 2 4" xfId="39295"/>
    <cellStyle name="Migliaia 2 3 2 2 2 5" xfId="44387"/>
    <cellStyle name="Migliaia 2 3 2 2 2 6" xfId="47163"/>
    <cellStyle name="Migliaia 2 3 2 2 2 7" xfId="50179"/>
    <cellStyle name="Migliaia 2 3 2 2 3" xfId="8624"/>
    <cellStyle name="Migliaia 2 3 2 2 4" xfId="6956"/>
    <cellStyle name="Migliaia 2 3 2 2 4 2" xfId="17729"/>
    <cellStyle name="Migliaia 2 3 2 2 4 3" xfId="44522"/>
    <cellStyle name="Migliaia 2 3 2 2 4 4" xfId="46722"/>
    <cellStyle name="Migliaia 2 3 2 2 4 5" xfId="49738"/>
    <cellStyle name="Migliaia 2 3 2 2 5" xfId="16348"/>
    <cellStyle name="Migliaia 2 3 2 2 6" xfId="20703"/>
    <cellStyle name="Migliaia 2 3 2 2 7" xfId="45165"/>
    <cellStyle name="Migliaia 2 3 2 2 8" xfId="46071"/>
    <cellStyle name="Migliaia 2 3 2 3" xfId="3606"/>
    <cellStyle name="Migliaia 2 3 2 3 2" xfId="10222"/>
    <cellStyle name="Migliaia 2 3 2 3 2 2" xfId="35036"/>
    <cellStyle name="Migliaia 2 3 2 3 2 3" xfId="40338"/>
    <cellStyle name="Migliaia 2 3 2 3 3" xfId="14701"/>
    <cellStyle name="Migliaia 2 3 2 3 4" xfId="16349"/>
    <cellStyle name="Migliaia 2 3 2 3 4 2" xfId="37687"/>
    <cellStyle name="Migliaia 2 3 2 3 5" xfId="12476"/>
    <cellStyle name="Migliaia 2 3 2 4" xfId="9729"/>
    <cellStyle name="Migliaia 2 3 2 4 2" xfId="31485"/>
    <cellStyle name="Migliaia 2 3 2 4 2 2" xfId="36645"/>
    <cellStyle name="Migliaia 2 3 2 4 2 3" xfId="41947"/>
    <cellStyle name="Migliaia 2 3 2 4 3" xfId="33994"/>
    <cellStyle name="Migliaia 2 3 2 4 4" xfId="39296"/>
    <cellStyle name="Migliaia 2 3 2 5" xfId="16347"/>
    <cellStyle name="Migliaia 2 3 2 6" xfId="20702"/>
    <cellStyle name="Migliaia 2 3 3" xfId="4047"/>
    <cellStyle name="Migliaia 2 3 3 2" xfId="8233"/>
    <cellStyle name="Migliaia 2 3 3 2 2" xfId="10517"/>
    <cellStyle name="Migliaia 2 3 3 2 2 2" xfId="35037"/>
    <cellStyle name="Migliaia 2 3 3 2 2 3" xfId="40339"/>
    <cellStyle name="Migliaia 2 3 3 2 3" xfId="14702"/>
    <cellStyle name="Migliaia 2 3 3 2 3 2" xfId="18158"/>
    <cellStyle name="Migliaia 2 3 3 2 3 3" xfId="32531"/>
    <cellStyle name="Migliaia 2 3 3 2 4" xfId="37688"/>
    <cellStyle name="Migliaia 2 3 3 2 5" xfId="43030"/>
    <cellStyle name="Migliaia 2 3 3 2 6" xfId="47164"/>
    <cellStyle name="Migliaia 2 3 3 2 7" xfId="50180"/>
    <cellStyle name="Migliaia 2 3 3 3" xfId="8510"/>
    <cellStyle name="Migliaia 2 3 3 4" xfId="6957"/>
    <cellStyle name="Migliaia 2 3 3 4 2" xfId="17730"/>
    <cellStyle name="Migliaia 2 3 3 4 3" xfId="42505"/>
    <cellStyle name="Migliaia 2 3 3 4 4" xfId="46723"/>
    <cellStyle name="Migliaia 2 3 3 4 5" xfId="49739"/>
    <cellStyle name="Migliaia 2 3 3 5" xfId="16350"/>
    <cellStyle name="Migliaia 2 3 3 6" xfId="20704"/>
    <cellStyle name="Migliaia 2 3 4" xfId="3605"/>
    <cellStyle name="Migliaia 2 3 4 2" xfId="10221"/>
    <cellStyle name="Migliaia 2 3 4 2 2" xfId="31486"/>
    <cellStyle name="Migliaia 2 3 4 2 2 2" xfId="36646"/>
    <cellStyle name="Migliaia 2 3 4 2 2 3" xfId="41948"/>
    <cellStyle name="Migliaia 2 3 4 2 3" xfId="33995"/>
    <cellStyle name="Migliaia 2 3 4 2 4" xfId="39297"/>
    <cellStyle name="Migliaia 2 3 4 3" xfId="16351"/>
    <cellStyle name="Migliaia 2 3 4 3 2" xfId="35038"/>
    <cellStyle name="Migliaia 2 3 4 3 3" xfId="40340"/>
    <cellStyle name="Migliaia 2 3 4 3 4" xfId="29623"/>
    <cellStyle name="Migliaia 2 3 4 4" xfId="32532"/>
    <cellStyle name="Migliaia 2 3 4 5" xfId="37689"/>
    <cellStyle name="Migliaia 2 3 4 6" xfId="12477"/>
    <cellStyle name="Migliaia 2 3 5" xfId="9418"/>
    <cellStyle name="Migliaia 2 3 5 2" xfId="29624"/>
    <cellStyle name="Migliaia 2 3 5 2 2" xfId="35039"/>
    <cellStyle name="Migliaia 2 3 5 2 3" xfId="40341"/>
    <cellStyle name="Migliaia 2 3 5 3" xfId="32533"/>
    <cellStyle name="Migliaia 2 3 5 4" xfId="37690"/>
    <cellStyle name="Migliaia 2 3 6" xfId="16346"/>
    <cellStyle name="Migliaia 2 3 6 2" xfId="35035"/>
    <cellStyle name="Migliaia 2 3 6 3" xfId="40337"/>
    <cellStyle name="Migliaia 2 3 6 4" xfId="29622"/>
    <cellStyle name="Migliaia 2 3 7" xfId="32530"/>
    <cellStyle name="Migliaia 2 3 8" xfId="37686"/>
    <cellStyle name="Migliaia 2 3 9" xfId="1815"/>
    <cellStyle name="Migliaia 2 4" xfId="432"/>
    <cellStyle name="Migliaia 2 4 10" xfId="20705"/>
    <cellStyle name="Migliaia 2 4 11" xfId="12478"/>
    <cellStyle name="Migliaia 2 4 12" xfId="1816"/>
    <cellStyle name="Migliaia 2 4 2" xfId="433"/>
    <cellStyle name="Migliaia 2 4 2 2" xfId="4366"/>
    <cellStyle name="Migliaia 2 4 2 2 2" xfId="8234"/>
    <cellStyle name="Migliaia 2 4 2 2 2 2" xfId="14703"/>
    <cellStyle name="Migliaia 2 4 2 2 2 2 2" xfId="18159"/>
    <cellStyle name="Migliaia 2 4 2 2 2 2 2 2" xfId="35040"/>
    <cellStyle name="Migliaia 2 4 2 2 2 2 3" xfId="40342"/>
    <cellStyle name="Migliaia 2 4 2 2 2 2 4" xfId="29625"/>
    <cellStyle name="Migliaia 2 4 2 2 2 3" xfId="32534"/>
    <cellStyle name="Migliaia 2 4 2 2 2 4" xfId="37691"/>
    <cellStyle name="Migliaia 2 4 2 2 2 5" xfId="28654"/>
    <cellStyle name="Migliaia 2 4 2 2 2 6" xfId="47165"/>
    <cellStyle name="Migliaia 2 4 2 2 2 7" xfId="50181"/>
    <cellStyle name="Migliaia 2 4 2 2 2 8" xfId="13956"/>
    <cellStyle name="Migliaia 2 4 2 2 3" xfId="7436"/>
    <cellStyle name="Migliaia 2 4 2 2 4" xfId="6958"/>
    <cellStyle name="Migliaia 2 4 2 2 4 2" xfId="17731"/>
    <cellStyle name="Migliaia 2 4 2 2 4 3" xfId="44458"/>
    <cellStyle name="Migliaia 2 4 2 2 4 4" xfId="46724"/>
    <cellStyle name="Migliaia 2 4 2 2 4 5" xfId="49740"/>
    <cellStyle name="Migliaia 2 4 2 2 5" xfId="16354"/>
    <cellStyle name="Migliaia 2 4 2 2 6" xfId="20707"/>
    <cellStyle name="Migliaia 2 4 2 3" xfId="3608"/>
    <cellStyle name="Migliaia 2 4 2 3 2" xfId="7958"/>
    <cellStyle name="Migliaia 2 4 2 3 2 2" xfId="35041"/>
    <cellStyle name="Migliaia 2 4 2 3 2 3" xfId="40343"/>
    <cellStyle name="Migliaia 2 4 2 3 2 4" xfId="29626"/>
    <cellStyle name="Migliaia 2 4 2 3 3" xfId="8235"/>
    <cellStyle name="Migliaia 2 4 2 3 4" xfId="16355"/>
    <cellStyle name="Migliaia 2 4 2 3 4 2" xfId="37692"/>
    <cellStyle name="Migliaia 2 4 2 3 5" xfId="12479"/>
    <cellStyle name="Migliaia 2 4 2 4" xfId="7581"/>
    <cellStyle name="Migliaia 2 4 2 4 2" xfId="14375"/>
    <cellStyle name="Migliaia 2 4 2 4 2 2" xfId="35042"/>
    <cellStyle name="Migliaia 2 4 2 4 2 3" xfId="40344"/>
    <cellStyle name="Migliaia 2 4 2 4 3" xfId="32535"/>
    <cellStyle name="Migliaia 2 4 2 4 4" xfId="37693"/>
    <cellStyle name="Migliaia 2 4 2 4 5" xfId="13462"/>
    <cellStyle name="Migliaia 2 4 2 5" xfId="13697"/>
    <cellStyle name="Migliaia 2 4 2 5 2" xfId="29627"/>
    <cellStyle name="Migliaia 2 4 2 5 2 2" xfId="35043"/>
    <cellStyle name="Migliaia 2 4 2 5 2 3" xfId="40345"/>
    <cellStyle name="Migliaia 2 4 2 5 3" xfId="32536"/>
    <cellStyle name="Migliaia 2 4 2 5 4" xfId="37694"/>
    <cellStyle name="Migliaia 2 4 2 6" xfId="16353"/>
    <cellStyle name="Migliaia 2 4 2 6 2" xfId="29628"/>
    <cellStyle name="Migliaia 2 4 2 6 2 2" xfId="35044"/>
    <cellStyle name="Migliaia 2 4 2 6 2 3" xfId="40346"/>
    <cellStyle name="Migliaia 2 4 2 6 3" xfId="32537"/>
    <cellStyle name="Migliaia 2 4 2 6 4" xfId="37695"/>
    <cellStyle name="Migliaia 2 4 2 6 5" xfId="20708"/>
    <cellStyle name="Migliaia 2 4 2 7" xfId="20706"/>
    <cellStyle name="Migliaia 2 4 2 8" xfId="2392"/>
    <cellStyle name="Migliaia 2 4 3" xfId="2391"/>
    <cellStyle name="Migliaia 2 4 3 2" xfId="4365"/>
    <cellStyle name="Migliaia 2 4 3 2 2" xfId="6012"/>
    <cellStyle name="Migliaia 2 4 3 2 2 2" xfId="35046"/>
    <cellStyle name="Migliaia 2 4 3 2 2 3" xfId="40348"/>
    <cellStyle name="Migliaia 2 4 3 2 3" xfId="14491"/>
    <cellStyle name="Migliaia 2 4 3 2 4" xfId="16357"/>
    <cellStyle name="Migliaia 2 4 3 2 4 2" xfId="37697"/>
    <cellStyle name="Migliaia 2 4 3 2 5" xfId="12481"/>
    <cellStyle name="Migliaia 2 4 3 3" xfId="5764"/>
    <cellStyle name="Migliaia 2 4 3 3 2" xfId="29631"/>
    <cellStyle name="Migliaia 2 4 3 3 2 2" xfId="35047"/>
    <cellStyle name="Migliaia 2 4 3 3 2 3" xfId="40349"/>
    <cellStyle name="Migliaia 2 4 3 3 3" xfId="32540"/>
    <cellStyle name="Migliaia 2 4 3 3 4" xfId="37698"/>
    <cellStyle name="Migliaia 2 4 3 4" xfId="16356"/>
    <cellStyle name="Migliaia 2 4 3 4 2" xfId="29632"/>
    <cellStyle name="Migliaia 2 4 3 4 2 2" xfId="35048"/>
    <cellStyle name="Migliaia 2 4 3 4 2 3" xfId="40350"/>
    <cellStyle name="Migliaia 2 4 3 4 3" xfId="32541"/>
    <cellStyle name="Migliaia 2 4 3 4 4" xfId="37699"/>
    <cellStyle name="Migliaia 2 4 3 4 5" xfId="20711"/>
    <cellStyle name="Migliaia 2 4 3 5" xfId="20712"/>
    <cellStyle name="Migliaia 2 4 3 5 2" xfId="29633"/>
    <cellStyle name="Migliaia 2 4 3 5 2 2" xfId="35049"/>
    <cellStyle name="Migliaia 2 4 3 5 2 3" xfId="40351"/>
    <cellStyle name="Migliaia 2 4 3 5 3" xfId="32542"/>
    <cellStyle name="Migliaia 2 4 3 5 4" xfId="37700"/>
    <cellStyle name="Migliaia 2 4 3 6" xfId="29629"/>
    <cellStyle name="Migliaia 2 4 3 6 2" xfId="35045"/>
    <cellStyle name="Migliaia 2 4 3 6 3" xfId="40347"/>
    <cellStyle name="Migliaia 2 4 3 7" xfId="32538"/>
    <cellStyle name="Migliaia 2 4 3 8" xfId="37696"/>
    <cellStyle name="Migliaia 2 4 3 9" xfId="12480"/>
    <cellStyle name="Migliaia 2 4 4" xfId="3276"/>
    <cellStyle name="Migliaia 2 4 4 2" xfId="4786"/>
    <cellStyle name="Migliaia 2 4 4 2 2" xfId="10738"/>
    <cellStyle name="Migliaia 2 4 4 2 3" xfId="14896"/>
    <cellStyle name="Migliaia 2 4 4 2 4" xfId="16359"/>
    <cellStyle name="Migliaia 2 4 4 2 5" xfId="28607"/>
    <cellStyle name="Migliaia 2 4 4 2 6" xfId="12483"/>
    <cellStyle name="Migliaia 2 4 4 3" xfId="9986"/>
    <cellStyle name="Migliaia 2 4 4 3 2" xfId="31487"/>
    <cellStyle name="Migliaia 2 4 4 3 2 2" xfId="36647"/>
    <cellStyle name="Migliaia 2 4 4 3 2 3" xfId="41949"/>
    <cellStyle name="Migliaia 2 4 4 3 3" xfId="33996"/>
    <cellStyle name="Migliaia 2 4 4 3 4" xfId="39298"/>
    <cellStyle name="Migliaia 2 4 4 4" xfId="16358"/>
    <cellStyle name="Migliaia 2 4 4 4 2" xfId="35050"/>
    <cellStyle name="Migliaia 2 4 4 4 3" xfId="40352"/>
    <cellStyle name="Migliaia 2 4 4 4 4" xfId="29634"/>
    <cellStyle name="Migliaia 2 4 4 5" xfId="32543"/>
    <cellStyle name="Migliaia 2 4 4 6" xfId="37701"/>
    <cellStyle name="Migliaia 2 4 4 7" xfId="12482"/>
    <cellStyle name="Migliaia 2 4 5" xfId="4048"/>
    <cellStyle name="Migliaia 2 4 5 2" xfId="10518"/>
    <cellStyle name="Migliaia 2 4 5 2 2" xfId="31488"/>
    <cellStyle name="Migliaia 2 4 5 2 2 2" xfId="36648"/>
    <cellStyle name="Migliaia 2 4 5 2 2 3" xfId="41950"/>
    <cellStyle name="Migliaia 2 4 5 2 3" xfId="33997"/>
    <cellStyle name="Migliaia 2 4 5 2 4" xfId="39299"/>
    <cellStyle name="Migliaia 2 4 5 3" xfId="16360"/>
    <cellStyle name="Migliaia 2 4 5 3 2" xfId="35051"/>
    <cellStyle name="Migliaia 2 4 5 3 3" xfId="40353"/>
    <cellStyle name="Migliaia 2 4 5 3 4" xfId="29635"/>
    <cellStyle name="Migliaia 2 4 5 4" xfId="32544"/>
    <cellStyle name="Migliaia 2 4 5 5" xfId="37702"/>
    <cellStyle name="Migliaia 2 4 5 6" xfId="12484"/>
    <cellStyle name="Migliaia 2 4 6" xfId="3607"/>
    <cellStyle name="Migliaia 2 4 6 2" xfId="10223"/>
    <cellStyle name="Migliaia 2 4 6 2 2" xfId="35052"/>
    <cellStyle name="Migliaia 2 4 6 2 3" xfId="40354"/>
    <cellStyle name="Migliaia 2 4 6 3" xfId="15027"/>
    <cellStyle name="Migliaia 2 4 6 4" xfId="16361"/>
    <cellStyle name="Migliaia 2 4 6 4 2" xfId="37703"/>
    <cellStyle name="Migliaia 2 4 6 5" xfId="12485"/>
    <cellStyle name="Migliaia 2 4 7" xfId="8546"/>
    <cellStyle name="Migliaia 2 4 7 2" xfId="29637"/>
    <cellStyle name="Migliaia 2 4 7 2 2" xfId="35053"/>
    <cellStyle name="Migliaia 2 4 7 2 3" xfId="40355"/>
    <cellStyle name="Migliaia 2 4 7 3" xfId="32546"/>
    <cellStyle name="Migliaia 2 4 7 4" xfId="37704"/>
    <cellStyle name="Migliaia 2 4 8" xfId="13698"/>
    <cellStyle name="Migliaia 2 4 8 2" xfId="29638"/>
    <cellStyle name="Migliaia 2 4 8 2 2" xfId="35054"/>
    <cellStyle name="Migliaia 2 4 8 2 3" xfId="40356"/>
    <cellStyle name="Migliaia 2 4 8 3" xfId="32547"/>
    <cellStyle name="Migliaia 2 4 8 4" xfId="37705"/>
    <cellStyle name="Migliaia 2 4 8 5" xfId="20717"/>
    <cellStyle name="Migliaia 2 4 9" xfId="16352"/>
    <cellStyle name="Migliaia 2 5" xfId="434"/>
    <cellStyle name="Migliaia 2 5 2" xfId="4367"/>
    <cellStyle name="Migliaia 2 5 2 2" xfId="5111"/>
    <cellStyle name="Migliaia 2 5 2 2 2" xfId="29639"/>
    <cellStyle name="Migliaia 2 5 2 2 2 2" xfId="35055"/>
    <cellStyle name="Migliaia 2 5 2 2 2 3" xfId="40357"/>
    <cellStyle name="Migliaia 2 5 2 2 3" xfId="32548"/>
    <cellStyle name="Migliaia 2 5 2 2 4" xfId="37706"/>
    <cellStyle name="Migliaia 2 5 2 3" xfId="8236"/>
    <cellStyle name="Migliaia 2 5 2 3 2" xfId="29640"/>
    <cellStyle name="Migliaia 2 5 2 3 2 2" xfId="35056"/>
    <cellStyle name="Migliaia 2 5 2 3 2 3" xfId="40358"/>
    <cellStyle name="Migliaia 2 5 2 3 3" xfId="32549"/>
    <cellStyle name="Migliaia 2 5 2 3 4" xfId="37707"/>
    <cellStyle name="Migliaia 2 5 2 4" xfId="7583"/>
    <cellStyle name="Migliaia 2 5 2 5" xfId="6960"/>
    <cellStyle name="Migliaia 2 5 2 5 2" xfId="17733"/>
    <cellStyle name="Migliaia 2 5 2 5 3" xfId="44376"/>
    <cellStyle name="Migliaia 2 5 2 5 4" xfId="46726"/>
    <cellStyle name="Migliaia 2 5 2 5 5" xfId="49742"/>
    <cellStyle name="Migliaia 2 5 2 6" xfId="16363"/>
    <cellStyle name="Migliaia 2 5 2 7" xfId="20719"/>
    <cellStyle name="Migliaia 2 5 3" xfId="5112"/>
    <cellStyle name="Migliaia 2 5 3 2" xfId="14492"/>
    <cellStyle name="Migliaia 2 5 3 2 2" xfId="35057"/>
    <cellStyle name="Migliaia 2 5 3 2 3" xfId="40359"/>
    <cellStyle name="Migliaia 2 5 3 3" xfId="32550"/>
    <cellStyle name="Migliaia 2 5 3 4" xfId="37708"/>
    <cellStyle name="Migliaia 2 5 3 5" xfId="13696"/>
    <cellStyle name="Migliaia 2 5 4" xfId="8237"/>
    <cellStyle name="Migliaia 2 5 4 2" xfId="29642"/>
    <cellStyle name="Migliaia 2 5 4 2 2" xfId="35058"/>
    <cellStyle name="Migliaia 2 5 4 2 3" xfId="40360"/>
    <cellStyle name="Migliaia 2 5 4 3" xfId="32551"/>
    <cellStyle name="Migliaia 2 5 4 4" xfId="37709"/>
    <cellStyle name="Migliaia 2 5 5" xfId="7582"/>
    <cellStyle name="Migliaia 2 5 5 2" xfId="29643"/>
    <cellStyle name="Migliaia 2 5 5 2 2" xfId="35059"/>
    <cellStyle name="Migliaia 2 5 5 2 3" xfId="40361"/>
    <cellStyle name="Migliaia 2 5 5 3" xfId="32552"/>
    <cellStyle name="Migliaia 2 5 5 4" xfId="37710"/>
    <cellStyle name="Migliaia 2 5 6" xfId="6959"/>
    <cellStyle name="Migliaia 2 5 6 2" xfId="17732"/>
    <cellStyle name="Migliaia 2 5 6 2 2" xfId="35060"/>
    <cellStyle name="Migliaia 2 5 6 2 3" xfId="40362"/>
    <cellStyle name="Migliaia 2 5 6 2 4" xfId="29644"/>
    <cellStyle name="Migliaia 2 5 6 3" xfId="32553"/>
    <cellStyle name="Migliaia 2 5 6 4" xfId="37711"/>
    <cellStyle name="Migliaia 2 5 6 5" xfId="20725"/>
    <cellStyle name="Migliaia 2 5 6 6" xfId="43275"/>
    <cellStyle name="Migliaia 2 5 6 7" xfId="46725"/>
    <cellStyle name="Migliaia 2 5 6 8" xfId="49741"/>
    <cellStyle name="Migliaia 2 5 7" xfId="16362"/>
    <cellStyle name="Migliaia 2 5 7 2" xfId="29645"/>
    <cellStyle name="Migliaia 2 5 7 2 2" xfId="35061"/>
    <cellStyle name="Migliaia 2 5 7 2 3" xfId="40363"/>
    <cellStyle name="Migliaia 2 5 7 3" xfId="32554"/>
    <cellStyle name="Migliaia 2 5 7 4" xfId="37712"/>
    <cellStyle name="Migliaia 2 5 7 5" xfId="20726"/>
    <cellStyle name="Migliaia 2 5 8" xfId="20718"/>
    <cellStyle name="Migliaia 2 5 9" xfId="2393"/>
    <cellStyle name="Migliaia 2 6" xfId="435"/>
    <cellStyle name="Migliaia 2 6 2" xfId="4368"/>
    <cellStyle name="Migliaia 2 6 2 2" xfId="14704"/>
    <cellStyle name="Migliaia 2 6 2 2 2" xfId="35062"/>
    <cellStyle name="Migliaia 2 6 2 2 3" xfId="40364"/>
    <cellStyle name="Migliaia 2 6 2 3" xfId="16365"/>
    <cellStyle name="Migliaia 2 6 2 3 2" xfId="32555"/>
    <cellStyle name="Migliaia 2 6 2 4" xfId="37713"/>
    <cellStyle name="Migliaia 2 6 2 5" xfId="12486"/>
    <cellStyle name="Migliaia 2 6 3" xfId="7584"/>
    <cellStyle name="Migliaia 2 6 3 2" xfId="29647"/>
    <cellStyle name="Migliaia 2 6 3 2 2" xfId="35063"/>
    <cellStyle name="Migliaia 2 6 3 2 3" xfId="40365"/>
    <cellStyle name="Migliaia 2 6 3 3" xfId="32556"/>
    <cellStyle name="Migliaia 2 6 3 4" xfId="37714"/>
    <cellStyle name="Migliaia 2 6 4" xfId="6961"/>
    <cellStyle name="Migliaia 2 6 4 2" xfId="17734"/>
    <cellStyle name="Migliaia 2 6 4 2 2" xfId="35064"/>
    <cellStyle name="Migliaia 2 6 4 2 3" xfId="40366"/>
    <cellStyle name="Migliaia 2 6 4 2 4" xfId="29648"/>
    <cellStyle name="Migliaia 2 6 4 3" xfId="32557"/>
    <cellStyle name="Migliaia 2 6 4 4" xfId="37715"/>
    <cellStyle name="Migliaia 2 6 4 5" xfId="20730"/>
    <cellStyle name="Migliaia 2 6 4 6" xfId="42927"/>
    <cellStyle name="Migliaia 2 6 4 7" xfId="46727"/>
    <cellStyle name="Migliaia 2 6 4 8" xfId="49743"/>
    <cellStyle name="Migliaia 2 6 5" xfId="16364"/>
    <cellStyle name="Migliaia 2 6 5 2" xfId="29649"/>
    <cellStyle name="Migliaia 2 6 5 2 2" xfId="35065"/>
    <cellStyle name="Migliaia 2 6 5 2 3" xfId="40367"/>
    <cellStyle name="Migliaia 2 6 5 3" xfId="32558"/>
    <cellStyle name="Migliaia 2 6 5 4" xfId="37716"/>
    <cellStyle name="Migliaia 2 6 5 5" xfId="20731"/>
    <cellStyle name="Migliaia 2 6 6" xfId="20732"/>
    <cellStyle name="Migliaia 2 6 6 2" xfId="29650"/>
    <cellStyle name="Migliaia 2 6 6 2 2" xfId="35066"/>
    <cellStyle name="Migliaia 2 6 6 2 3" xfId="40368"/>
    <cellStyle name="Migliaia 2 6 6 3" xfId="32559"/>
    <cellStyle name="Migliaia 2 6 6 4" xfId="37717"/>
    <cellStyle name="Migliaia 2 6 7" xfId="20727"/>
    <cellStyle name="Migliaia 2 6 8" xfId="2394"/>
    <cellStyle name="Migliaia 2 7" xfId="2388"/>
    <cellStyle name="Migliaia 2 7 2" xfId="4362"/>
    <cellStyle name="Migliaia 2 7 2 2" xfId="6011"/>
    <cellStyle name="Migliaia 2 7 2 3" xfId="14976"/>
    <cellStyle name="Migliaia 2 7 2 4" xfId="16367"/>
    <cellStyle name="Migliaia 2 7 2 5" xfId="28610"/>
    <cellStyle name="Migliaia 2 7 2 6" xfId="12488"/>
    <cellStyle name="Migliaia 2 7 3" xfId="5763"/>
    <cellStyle name="Migliaia 2 7 3 2" xfId="31489"/>
    <cellStyle name="Migliaia 2 7 3 2 2" xfId="36649"/>
    <cellStyle name="Migliaia 2 7 3 2 3" xfId="41951"/>
    <cellStyle name="Migliaia 2 7 3 3" xfId="33998"/>
    <cellStyle name="Migliaia 2 7 3 4" xfId="39300"/>
    <cellStyle name="Migliaia 2 7 4" xfId="16366"/>
    <cellStyle name="Migliaia 2 7 4 2" xfId="35067"/>
    <cellStyle name="Migliaia 2 7 4 3" xfId="40369"/>
    <cellStyle name="Migliaia 2 7 4 4" xfId="29651"/>
    <cellStyle name="Migliaia 2 7 5" xfId="32560"/>
    <cellStyle name="Migliaia 2 7 6" xfId="37718"/>
    <cellStyle name="Migliaia 2 7 7" xfId="12487"/>
    <cellStyle name="Migliaia 2 8" xfId="4045"/>
    <cellStyle name="Migliaia 2 8 2" xfId="10515"/>
    <cellStyle name="Migliaia 2 8 2 2" xfId="31490"/>
    <cellStyle name="Migliaia 2 8 2 2 2" xfId="36650"/>
    <cellStyle name="Migliaia 2 8 2 2 3" xfId="41952"/>
    <cellStyle name="Migliaia 2 8 2 3" xfId="33999"/>
    <cellStyle name="Migliaia 2 8 2 4" xfId="39301"/>
    <cellStyle name="Migliaia 2 8 3" xfId="16368"/>
    <cellStyle name="Migliaia 2 8 3 2" xfId="35068"/>
    <cellStyle name="Migliaia 2 8 3 3" xfId="40370"/>
    <cellStyle name="Migliaia 2 8 3 4" xfId="29652"/>
    <cellStyle name="Migliaia 2 8 4" xfId="32561"/>
    <cellStyle name="Migliaia 2 8 5" xfId="37719"/>
    <cellStyle name="Migliaia 2 8 6" xfId="12489"/>
    <cellStyle name="Migliaia 2 9" xfId="3602"/>
    <cellStyle name="Migliaia 2 9 2" xfId="10218"/>
    <cellStyle name="Migliaia 2 9 2 2" xfId="31491"/>
    <cellStyle name="Migliaia 2 9 2 2 2" xfId="36651"/>
    <cellStyle name="Migliaia 2 9 2 2 3" xfId="41953"/>
    <cellStyle name="Migliaia 2 9 2 3" xfId="34000"/>
    <cellStyle name="Migliaia 2 9 2 4" xfId="39302"/>
    <cellStyle name="Migliaia 2 9 3" xfId="16369"/>
    <cellStyle name="Migliaia 2 9 3 2" xfId="35069"/>
    <cellStyle name="Migliaia 2 9 3 3" xfId="40371"/>
    <cellStyle name="Migliaia 2 9 3 4" xfId="29653"/>
    <cellStyle name="Migliaia 2 9 4" xfId="32562"/>
    <cellStyle name="Migliaia 2 9 5" xfId="37720"/>
    <cellStyle name="Migliaia 2 9 6" xfId="12490"/>
    <cellStyle name="Migliaia 2_Domestico_reg&amp;naz" xfId="436"/>
    <cellStyle name="Migliaia 20" xfId="437"/>
    <cellStyle name="Migliaia 20 10" xfId="16370"/>
    <cellStyle name="Migliaia 20 10 2" xfId="35070"/>
    <cellStyle name="Migliaia 20 10 3" xfId="40372"/>
    <cellStyle name="Migliaia 20 10 4" xfId="29654"/>
    <cellStyle name="Migliaia 20 11" xfId="32563"/>
    <cellStyle name="Migliaia 20 12" xfId="37721"/>
    <cellStyle name="Migliaia 20 13" xfId="1817"/>
    <cellStyle name="Migliaia 20 2" xfId="438"/>
    <cellStyle name="Migliaia 20 2 2" xfId="2396"/>
    <cellStyle name="Migliaia 20 2 2 2" xfId="4370"/>
    <cellStyle name="Migliaia 20 2 2 2 2" xfId="10679"/>
    <cellStyle name="Migliaia 20 2 2 2 2 2" xfId="35071"/>
    <cellStyle name="Migliaia 20 2 2 2 2 3" xfId="40373"/>
    <cellStyle name="Migliaia 20 2 2 2 3" xfId="14705"/>
    <cellStyle name="Migliaia 20 2 2 2 4" xfId="16373"/>
    <cellStyle name="Migliaia 20 2 2 2 4 2" xfId="37722"/>
    <cellStyle name="Migliaia 20 2 2 2 5" xfId="12491"/>
    <cellStyle name="Migliaia 20 2 2 3" xfId="7904"/>
    <cellStyle name="Migliaia 20 2 2 3 2" xfId="31492"/>
    <cellStyle name="Migliaia 20 2 2 3 2 2" xfId="36652"/>
    <cellStyle name="Migliaia 20 2 2 3 2 3" xfId="41954"/>
    <cellStyle name="Migliaia 20 2 2 3 3" xfId="34001"/>
    <cellStyle name="Migliaia 20 2 2 3 4" xfId="39303"/>
    <cellStyle name="Migliaia 20 2 2 4" xfId="6962"/>
    <cellStyle name="Migliaia 20 2 2 4 2" xfId="17735"/>
    <cellStyle name="Migliaia 20 2 2 4 3" xfId="30067"/>
    <cellStyle name="Migliaia 20 2 2 4 4" xfId="46728"/>
    <cellStyle name="Migliaia 20 2 2 4 5" xfId="49744"/>
    <cellStyle name="Migliaia 20 2 2 5" xfId="16372"/>
    <cellStyle name="Migliaia 20 2 2 6" xfId="20738"/>
    <cellStyle name="Migliaia 20 2 3" xfId="4050"/>
    <cellStyle name="Migliaia 20 2 3 2" xfId="10520"/>
    <cellStyle name="Migliaia 20 2 3 2 2" xfId="31493"/>
    <cellStyle name="Migliaia 20 2 3 2 2 2" xfId="36653"/>
    <cellStyle name="Migliaia 20 2 3 2 2 3" xfId="41955"/>
    <cellStyle name="Migliaia 20 2 3 2 3" xfId="34002"/>
    <cellStyle name="Migliaia 20 2 3 2 4" xfId="39304"/>
    <cellStyle name="Migliaia 20 2 3 3" xfId="16374"/>
    <cellStyle name="Migliaia 20 2 3 3 2" xfId="35072"/>
    <cellStyle name="Migliaia 20 2 3 3 3" xfId="40374"/>
    <cellStyle name="Migliaia 20 2 3 3 4" xfId="29656"/>
    <cellStyle name="Migliaia 20 2 3 4" xfId="32565"/>
    <cellStyle name="Migliaia 20 2 3 5" xfId="37723"/>
    <cellStyle name="Migliaia 20 2 3 6" xfId="12492"/>
    <cellStyle name="Migliaia 20 2 4" xfId="3610"/>
    <cellStyle name="Migliaia 20 2 4 2" xfId="10225"/>
    <cellStyle name="Migliaia 20 2 4 2 2" xfId="35073"/>
    <cellStyle name="Migliaia 20 2 4 2 3" xfId="40375"/>
    <cellStyle name="Migliaia 20 2 4 3" xfId="15026"/>
    <cellStyle name="Migliaia 20 2 4 4" xfId="16375"/>
    <cellStyle name="Migliaia 20 2 4 4 2" xfId="37724"/>
    <cellStyle name="Migliaia 20 2 4 5" xfId="12493"/>
    <cellStyle name="Migliaia 20 2 5" xfId="9419"/>
    <cellStyle name="Migliaia 20 2 5 2" xfId="29657"/>
    <cellStyle name="Migliaia 20 2 5 2 2" xfId="35074"/>
    <cellStyle name="Migliaia 20 2 5 2 3" xfId="40376"/>
    <cellStyle name="Migliaia 20 2 5 3" xfId="32566"/>
    <cellStyle name="Migliaia 20 2 5 4" xfId="37725"/>
    <cellStyle name="Migliaia 20 2 6" xfId="16371"/>
    <cellStyle name="Migliaia 20 2 6 2" xfId="29658"/>
    <cellStyle name="Migliaia 20 2 6 2 2" xfId="35075"/>
    <cellStyle name="Migliaia 20 2 6 2 3" xfId="40377"/>
    <cellStyle name="Migliaia 20 2 6 3" xfId="32567"/>
    <cellStyle name="Migliaia 20 2 6 4" xfId="37726"/>
    <cellStyle name="Migliaia 20 2 6 5" xfId="20741"/>
    <cellStyle name="Migliaia 20 2 7" xfId="20737"/>
    <cellStyle name="Migliaia 20 2 8" xfId="1818"/>
    <cellStyle name="Migliaia 20 3" xfId="439"/>
    <cellStyle name="Migliaia 20 3 10" xfId="20742"/>
    <cellStyle name="Migliaia 20 3 11" xfId="12494"/>
    <cellStyle name="Migliaia 20 3 12" xfId="1819"/>
    <cellStyle name="Migliaia 20 3 2" xfId="440"/>
    <cellStyle name="Migliaia 20 3 2 2" xfId="4372"/>
    <cellStyle name="Migliaia 20 3 2 2 2" xfId="8238"/>
    <cellStyle name="Migliaia 20 3 2 2 2 2" xfId="14706"/>
    <cellStyle name="Migliaia 20 3 2 2 2 2 2" xfId="18160"/>
    <cellStyle name="Migliaia 20 3 2 2 2 2 2 2" xfId="35076"/>
    <cellStyle name="Migliaia 20 3 2 2 2 2 3" xfId="40378"/>
    <cellStyle name="Migliaia 20 3 2 2 2 2 4" xfId="29659"/>
    <cellStyle name="Migliaia 20 3 2 2 2 3" xfId="32568"/>
    <cellStyle name="Migliaia 20 3 2 2 2 4" xfId="37727"/>
    <cellStyle name="Migliaia 20 3 2 2 2 5" xfId="29695"/>
    <cellStyle name="Migliaia 20 3 2 2 2 6" xfId="47166"/>
    <cellStyle name="Migliaia 20 3 2 2 2 7" xfId="50182"/>
    <cellStyle name="Migliaia 20 3 2 2 2 8" xfId="13957"/>
    <cellStyle name="Migliaia 20 3 2 2 3" xfId="7973"/>
    <cellStyle name="Migliaia 20 3 2 2 4" xfId="6963"/>
    <cellStyle name="Migliaia 20 3 2 2 4 2" xfId="17736"/>
    <cellStyle name="Migliaia 20 3 2 2 4 3" xfId="43348"/>
    <cellStyle name="Migliaia 20 3 2 2 4 4" xfId="46729"/>
    <cellStyle name="Migliaia 20 3 2 2 4 5" xfId="49745"/>
    <cellStyle name="Migliaia 20 3 2 2 5" xfId="16378"/>
    <cellStyle name="Migliaia 20 3 2 2 6" xfId="20744"/>
    <cellStyle name="Migliaia 20 3 2 3" xfId="3612"/>
    <cellStyle name="Migliaia 20 3 2 3 2" xfId="8531"/>
    <cellStyle name="Migliaia 20 3 2 3 2 2" xfId="35077"/>
    <cellStyle name="Migliaia 20 3 2 3 2 3" xfId="40379"/>
    <cellStyle name="Migliaia 20 3 2 3 2 4" xfId="29660"/>
    <cellStyle name="Migliaia 20 3 2 3 3" xfId="8239"/>
    <cellStyle name="Migliaia 20 3 2 3 4" xfId="16379"/>
    <cellStyle name="Migliaia 20 3 2 3 4 2" xfId="37728"/>
    <cellStyle name="Migliaia 20 3 2 3 5" xfId="12495"/>
    <cellStyle name="Migliaia 20 3 2 4" xfId="7585"/>
    <cellStyle name="Migliaia 20 3 2 4 2" xfId="14376"/>
    <cellStyle name="Migliaia 20 3 2 4 2 2" xfId="35078"/>
    <cellStyle name="Migliaia 20 3 2 4 2 3" xfId="40380"/>
    <cellStyle name="Migliaia 20 3 2 4 3" xfId="32569"/>
    <cellStyle name="Migliaia 20 3 2 4 4" xfId="37729"/>
    <cellStyle name="Migliaia 20 3 2 4 5" xfId="13464"/>
    <cellStyle name="Migliaia 20 3 2 5" xfId="13694"/>
    <cellStyle name="Migliaia 20 3 2 5 2" xfId="29661"/>
    <cellStyle name="Migliaia 20 3 2 5 2 2" xfId="35079"/>
    <cellStyle name="Migliaia 20 3 2 5 2 3" xfId="40381"/>
    <cellStyle name="Migliaia 20 3 2 5 3" xfId="32570"/>
    <cellStyle name="Migliaia 20 3 2 5 4" xfId="37730"/>
    <cellStyle name="Migliaia 20 3 2 6" xfId="16377"/>
    <cellStyle name="Migliaia 20 3 2 6 2" xfId="29662"/>
    <cellStyle name="Migliaia 20 3 2 6 2 2" xfId="35080"/>
    <cellStyle name="Migliaia 20 3 2 6 2 3" xfId="40382"/>
    <cellStyle name="Migliaia 20 3 2 6 3" xfId="32571"/>
    <cellStyle name="Migliaia 20 3 2 6 4" xfId="37731"/>
    <cellStyle name="Migliaia 20 3 2 6 5" xfId="20745"/>
    <cellStyle name="Migliaia 20 3 2 7" xfId="20743"/>
    <cellStyle name="Migliaia 20 3 2 8" xfId="2398"/>
    <cellStyle name="Migliaia 20 3 3" xfId="2397"/>
    <cellStyle name="Migliaia 20 3 3 2" xfId="4371"/>
    <cellStyle name="Migliaia 20 3 3 2 2" xfId="6014"/>
    <cellStyle name="Migliaia 20 3 3 2 2 2" xfId="35082"/>
    <cellStyle name="Migliaia 20 3 3 2 2 3" xfId="40384"/>
    <cellStyle name="Migliaia 20 3 3 2 3" xfId="14493"/>
    <cellStyle name="Migliaia 20 3 3 2 4" xfId="16381"/>
    <cellStyle name="Migliaia 20 3 3 2 4 2" xfId="37733"/>
    <cellStyle name="Migliaia 20 3 3 2 5" xfId="12497"/>
    <cellStyle name="Migliaia 20 3 3 3" xfId="5766"/>
    <cellStyle name="Migliaia 20 3 3 3 2" xfId="29664"/>
    <cellStyle name="Migliaia 20 3 3 3 2 2" xfId="35083"/>
    <cellStyle name="Migliaia 20 3 3 3 2 3" xfId="40385"/>
    <cellStyle name="Migliaia 20 3 3 3 3" xfId="32573"/>
    <cellStyle name="Migliaia 20 3 3 3 4" xfId="37734"/>
    <cellStyle name="Migliaia 20 3 3 4" xfId="16380"/>
    <cellStyle name="Migliaia 20 3 3 4 2" xfId="29665"/>
    <cellStyle name="Migliaia 20 3 3 4 2 2" xfId="35084"/>
    <cellStyle name="Migliaia 20 3 3 4 2 3" xfId="40386"/>
    <cellStyle name="Migliaia 20 3 3 4 3" xfId="32574"/>
    <cellStyle name="Migliaia 20 3 3 4 4" xfId="37735"/>
    <cellStyle name="Migliaia 20 3 3 4 5" xfId="20746"/>
    <cellStyle name="Migliaia 20 3 3 5" xfId="20747"/>
    <cellStyle name="Migliaia 20 3 3 5 2" xfId="29666"/>
    <cellStyle name="Migliaia 20 3 3 5 2 2" xfId="35085"/>
    <cellStyle name="Migliaia 20 3 3 5 2 3" xfId="40387"/>
    <cellStyle name="Migliaia 20 3 3 5 3" xfId="32575"/>
    <cellStyle name="Migliaia 20 3 3 5 4" xfId="37736"/>
    <cellStyle name="Migliaia 20 3 3 6" xfId="29663"/>
    <cellStyle name="Migliaia 20 3 3 6 2" xfId="35081"/>
    <cellStyle name="Migliaia 20 3 3 6 3" xfId="40383"/>
    <cellStyle name="Migliaia 20 3 3 7" xfId="32572"/>
    <cellStyle name="Migliaia 20 3 3 8" xfId="37732"/>
    <cellStyle name="Migliaia 20 3 3 9" xfId="12496"/>
    <cellStyle name="Migliaia 20 3 4" xfId="3277"/>
    <cellStyle name="Migliaia 20 3 4 2" xfId="4787"/>
    <cellStyle name="Migliaia 20 3 4 2 2" xfId="10739"/>
    <cellStyle name="Migliaia 20 3 4 2 3" xfId="14452"/>
    <cellStyle name="Migliaia 20 3 4 2 4" xfId="16383"/>
    <cellStyle name="Migliaia 20 3 4 2 5" xfId="28616"/>
    <cellStyle name="Migliaia 20 3 4 2 6" xfId="12499"/>
    <cellStyle name="Migliaia 20 3 4 3" xfId="9987"/>
    <cellStyle name="Migliaia 20 3 4 3 2" xfId="31494"/>
    <cellStyle name="Migliaia 20 3 4 3 2 2" xfId="36654"/>
    <cellStyle name="Migliaia 20 3 4 3 2 3" xfId="41956"/>
    <cellStyle name="Migliaia 20 3 4 3 3" xfId="34003"/>
    <cellStyle name="Migliaia 20 3 4 3 4" xfId="39305"/>
    <cellStyle name="Migliaia 20 3 4 4" xfId="16382"/>
    <cellStyle name="Migliaia 20 3 4 4 2" xfId="35086"/>
    <cellStyle name="Migliaia 20 3 4 4 3" xfId="40388"/>
    <cellStyle name="Migliaia 20 3 4 4 4" xfId="29667"/>
    <cellStyle name="Migliaia 20 3 4 5" xfId="32576"/>
    <cellStyle name="Migliaia 20 3 4 6" xfId="37737"/>
    <cellStyle name="Migliaia 20 3 4 7" xfId="12498"/>
    <cellStyle name="Migliaia 20 3 5" xfId="4051"/>
    <cellStyle name="Migliaia 20 3 5 2" xfId="10521"/>
    <cellStyle name="Migliaia 20 3 5 2 2" xfId="31495"/>
    <cellStyle name="Migliaia 20 3 5 2 2 2" xfId="36655"/>
    <cellStyle name="Migliaia 20 3 5 2 2 3" xfId="41957"/>
    <cellStyle name="Migliaia 20 3 5 2 3" xfId="34004"/>
    <cellStyle name="Migliaia 20 3 5 2 4" xfId="39306"/>
    <cellStyle name="Migliaia 20 3 5 3" xfId="16384"/>
    <cellStyle name="Migliaia 20 3 5 3 2" xfId="35087"/>
    <cellStyle name="Migliaia 20 3 5 3 3" xfId="40389"/>
    <cellStyle name="Migliaia 20 3 5 3 4" xfId="29668"/>
    <cellStyle name="Migliaia 20 3 5 4" xfId="32577"/>
    <cellStyle name="Migliaia 20 3 5 5" xfId="37738"/>
    <cellStyle name="Migliaia 20 3 5 6" xfId="12500"/>
    <cellStyle name="Migliaia 20 3 6" xfId="3611"/>
    <cellStyle name="Migliaia 20 3 6 2" xfId="10226"/>
    <cellStyle name="Migliaia 20 3 6 2 2" xfId="35088"/>
    <cellStyle name="Migliaia 20 3 6 2 3" xfId="40390"/>
    <cellStyle name="Migliaia 20 3 6 3" xfId="15025"/>
    <cellStyle name="Migliaia 20 3 6 4" xfId="16385"/>
    <cellStyle name="Migliaia 20 3 6 4 2" xfId="37739"/>
    <cellStyle name="Migliaia 20 3 6 5" xfId="12501"/>
    <cellStyle name="Migliaia 20 3 7" xfId="7820"/>
    <cellStyle name="Migliaia 20 3 7 2" xfId="29669"/>
    <cellStyle name="Migliaia 20 3 7 2 2" xfId="35089"/>
    <cellStyle name="Migliaia 20 3 7 2 3" xfId="40391"/>
    <cellStyle name="Migliaia 20 3 7 3" xfId="32578"/>
    <cellStyle name="Migliaia 20 3 7 4" xfId="37740"/>
    <cellStyle name="Migliaia 20 3 8" xfId="13695"/>
    <cellStyle name="Migliaia 20 3 8 2" xfId="29670"/>
    <cellStyle name="Migliaia 20 3 8 2 2" xfId="35090"/>
    <cellStyle name="Migliaia 20 3 8 2 3" xfId="40392"/>
    <cellStyle name="Migliaia 20 3 8 3" xfId="32579"/>
    <cellStyle name="Migliaia 20 3 8 4" xfId="37741"/>
    <cellStyle name="Migliaia 20 3 8 5" xfId="20748"/>
    <cellStyle name="Migliaia 20 3 9" xfId="16376"/>
    <cellStyle name="Migliaia 20 4" xfId="441"/>
    <cellStyle name="Migliaia 20 4 2" xfId="4373"/>
    <cellStyle name="Migliaia 20 4 2 2" xfId="5113"/>
    <cellStyle name="Migliaia 20 4 2 2 2" xfId="29671"/>
    <cellStyle name="Migliaia 20 4 2 2 2 2" xfId="35091"/>
    <cellStyle name="Migliaia 20 4 2 2 2 3" xfId="40393"/>
    <cellStyle name="Migliaia 20 4 2 2 3" xfId="32580"/>
    <cellStyle name="Migliaia 20 4 2 2 4" xfId="37742"/>
    <cellStyle name="Migliaia 20 4 2 3" xfId="8240"/>
    <cellStyle name="Migliaia 20 4 2 3 2" xfId="29672"/>
    <cellStyle name="Migliaia 20 4 2 3 2 2" xfId="35092"/>
    <cellStyle name="Migliaia 20 4 2 3 2 3" xfId="40394"/>
    <cellStyle name="Migliaia 20 4 2 3 3" xfId="32581"/>
    <cellStyle name="Migliaia 20 4 2 3 4" xfId="37743"/>
    <cellStyle name="Migliaia 20 4 2 4" xfId="7587"/>
    <cellStyle name="Migliaia 20 4 2 5" xfId="6965"/>
    <cellStyle name="Migliaia 20 4 2 5 2" xfId="17738"/>
    <cellStyle name="Migliaia 20 4 2 5 3" xfId="43882"/>
    <cellStyle name="Migliaia 20 4 2 5 4" xfId="46731"/>
    <cellStyle name="Migliaia 20 4 2 5 5" xfId="49747"/>
    <cellStyle name="Migliaia 20 4 2 6" xfId="16387"/>
    <cellStyle name="Migliaia 20 4 2 7" xfId="20750"/>
    <cellStyle name="Migliaia 20 4 3" xfId="5114"/>
    <cellStyle name="Migliaia 20 4 3 2" xfId="14494"/>
    <cellStyle name="Migliaia 20 4 3 2 2" xfId="35093"/>
    <cellStyle name="Migliaia 20 4 3 2 3" xfId="40395"/>
    <cellStyle name="Migliaia 20 4 3 3" xfId="32582"/>
    <cellStyle name="Migliaia 20 4 3 4" xfId="37744"/>
    <cellStyle name="Migliaia 20 4 3 5" xfId="13693"/>
    <cellStyle name="Migliaia 20 4 4" xfId="8241"/>
    <cellStyle name="Migliaia 20 4 4 2" xfId="29673"/>
    <cellStyle name="Migliaia 20 4 4 2 2" xfId="35094"/>
    <cellStyle name="Migliaia 20 4 4 2 3" xfId="40396"/>
    <cellStyle name="Migliaia 20 4 4 3" xfId="32583"/>
    <cellStyle name="Migliaia 20 4 4 4" xfId="37745"/>
    <cellStyle name="Migliaia 20 4 5" xfId="7586"/>
    <cellStyle name="Migliaia 20 4 5 2" xfId="29674"/>
    <cellStyle name="Migliaia 20 4 5 2 2" xfId="35095"/>
    <cellStyle name="Migliaia 20 4 5 2 3" xfId="40397"/>
    <cellStyle name="Migliaia 20 4 5 3" xfId="32584"/>
    <cellStyle name="Migliaia 20 4 5 4" xfId="37746"/>
    <cellStyle name="Migliaia 20 4 6" xfId="6964"/>
    <cellStyle name="Migliaia 20 4 6 2" xfId="17737"/>
    <cellStyle name="Migliaia 20 4 6 2 2" xfId="35096"/>
    <cellStyle name="Migliaia 20 4 6 2 3" xfId="40398"/>
    <cellStyle name="Migliaia 20 4 6 2 4" xfId="29675"/>
    <cellStyle name="Migliaia 20 4 6 3" xfId="32585"/>
    <cellStyle name="Migliaia 20 4 6 4" xfId="37747"/>
    <cellStyle name="Migliaia 20 4 6 5" xfId="20751"/>
    <cellStyle name="Migliaia 20 4 6 6" xfId="20278"/>
    <cellStyle name="Migliaia 20 4 6 7" xfId="46730"/>
    <cellStyle name="Migliaia 20 4 6 8" xfId="49746"/>
    <cellStyle name="Migliaia 20 4 7" xfId="16386"/>
    <cellStyle name="Migliaia 20 4 7 2" xfId="29676"/>
    <cellStyle name="Migliaia 20 4 7 2 2" xfId="35097"/>
    <cellStyle name="Migliaia 20 4 7 2 3" xfId="40399"/>
    <cellStyle name="Migliaia 20 4 7 3" xfId="32586"/>
    <cellStyle name="Migliaia 20 4 7 4" xfId="37748"/>
    <cellStyle name="Migliaia 20 4 7 5" xfId="20752"/>
    <cellStyle name="Migliaia 20 4 8" xfId="20749"/>
    <cellStyle name="Migliaia 20 4 9" xfId="2399"/>
    <cellStyle name="Migliaia 20 5" xfId="442"/>
    <cellStyle name="Migliaia 20 5 2" xfId="4374"/>
    <cellStyle name="Migliaia 20 5 2 2" xfId="14707"/>
    <cellStyle name="Migliaia 20 5 2 2 2" xfId="35098"/>
    <cellStyle name="Migliaia 20 5 2 2 3" xfId="40400"/>
    <cellStyle name="Migliaia 20 5 2 3" xfId="16389"/>
    <cellStyle name="Migliaia 20 5 2 3 2" xfId="32587"/>
    <cellStyle name="Migliaia 20 5 2 4" xfId="37749"/>
    <cellStyle name="Migliaia 20 5 2 5" xfId="12502"/>
    <cellStyle name="Migliaia 20 5 3" xfId="7588"/>
    <cellStyle name="Migliaia 20 5 3 2" xfId="29677"/>
    <cellStyle name="Migliaia 20 5 3 2 2" xfId="35099"/>
    <cellStyle name="Migliaia 20 5 3 2 3" xfId="40401"/>
    <cellStyle name="Migliaia 20 5 3 3" xfId="32588"/>
    <cellStyle name="Migliaia 20 5 3 4" xfId="37750"/>
    <cellStyle name="Migliaia 20 5 4" xfId="6966"/>
    <cellStyle name="Migliaia 20 5 4 2" xfId="17739"/>
    <cellStyle name="Migliaia 20 5 4 2 2" xfId="35100"/>
    <cellStyle name="Migliaia 20 5 4 2 3" xfId="40402"/>
    <cellStyle name="Migliaia 20 5 4 2 4" xfId="29678"/>
    <cellStyle name="Migliaia 20 5 4 3" xfId="32589"/>
    <cellStyle name="Migliaia 20 5 4 4" xfId="37751"/>
    <cellStyle name="Migliaia 20 5 4 5" xfId="20754"/>
    <cellStyle name="Migliaia 20 5 4 6" xfId="42506"/>
    <cellStyle name="Migliaia 20 5 4 7" xfId="46732"/>
    <cellStyle name="Migliaia 20 5 4 8" xfId="49748"/>
    <cellStyle name="Migliaia 20 5 5" xfId="16388"/>
    <cellStyle name="Migliaia 20 5 5 2" xfId="29679"/>
    <cellStyle name="Migliaia 20 5 5 2 2" xfId="35101"/>
    <cellStyle name="Migliaia 20 5 5 2 3" xfId="40403"/>
    <cellStyle name="Migliaia 20 5 5 3" xfId="32590"/>
    <cellStyle name="Migliaia 20 5 5 4" xfId="37752"/>
    <cellStyle name="Migliaia 20 5 5 5" xfId="20755"/>
    <cellStyle name="Migliaia 20 5 6" xfId="20756"/>
    <cellStyle name="Migliaia 20 5 6 2" xfId="29680"/>
    <cellStyle name="Migliaia 20 5 6 2 2" xfId="35102"/>
    <cellStyle name="Migliaia 20 5 6 2 3" xfId="40404"/>
    <cellStyle name="Migliaia 20 5 6 3" xfId="32591"/>
    <cellStyle name="Migliaia 20 5 6 4" xfId="37753"/>
    <cellStyle name="Migliaia 20 5 7" xfId="20753"/>
    <cellStyle name="Migliaia 20 5 8" xfId="2400"/>
    <cellStyle name="Migliaia 20 6" xfId="2395"/>
    <cellStyle name="Migliaia 20 6 2" xfId="4369"/>
    <cellStyle name="Migliaia 20 6 2 2" xfId="6013"/>
    <cellStyle name="Migliaia 20 6 2 3" xfId="14975"/>
    <cellStyle name="Migliaia 20 6 2 4" xfId="16391"/>
    <cellStyle name="Migliaia 20 6 2 5" xfId="28617"/>
    <cellStyle name="Migliaia 20 6 2 6" xfId="12504"/>
    <cellStyle name="Migliaia 20 6 3" xfId="5765"/>
    <cellStyle name="Migliaia 20 6 3 2" xfId="31496"/>
    <cellStyle name="Migliaia 20 6 3 2 2" xfId="36656"/>
    <cellStyle name="Migliaia 20 6 3 2 3" xfId="41958"/>
    <cellStyle name="Migliaia 20 6 3 3" xfId="34005"/>
    <cellStyle name="Migliaia 20 6 3 4" xfId="39307"/>
    <cellStyle name="Migliaia 20 6 4" xfId="16390"/>
    <cellStyle name="Migliaia 20 6 4 2" xfId="35103"/>
    <cellStyle name="Migliaia 20 6 4 3" xfId="40405"/>
    <cellStyle name="Migliaia 20 6 4 4" xfId="29681"/>
    <cellStyle name="Migliaia 20 6 5" xfId="32592"/>
    <cellStyle name="Migliaia 20 6 6" xfId="37754"/>
    <cellStyle name="Migliaia 20 6 7" xfId="12503"/>
    <cellStyle name="Migliaia 20 7" xfId="4049"/>
    <cellStyle name="Migliaia 20 7 2" xfId="10519"/>
    <cellStyle name="Migliaia 20 7 2 2" xfId="31497"/>
    <cellStyle name="Migliaia 20 7 2 2 2" xfId="36657"/>
    <cellStyle name="Migliaia 20 7 2 2 3" xfId="41959"/>
    <cellStyle name="Migliaia 20 7 2 3" xfId="34006"/>
    <cellStyle name="Migliaia 20 7 2 4" xfId="39308"/>
    <cellStyle name="Migliaia 20 7 3" xfId="16392"/>
    <cellStyle name="Migliaia 20 7 3 2" xfId="35104"/>
    <cellStyle name="Migliaia 20 7 3 3" xfId="40406"/>
    <cellStyle name="Migliaia 20 7 3 4" xfId="29682"/>
    <cellStyle name="Migliaia 20 7 4" xfId="32593"/>
    <cellStyle name="Migliaia 20 7 5" xfId="37755"/>
    <cellStyle name="Migliaia 20 7 6" xfId="12505"/>
    <cellStyle name="Migliaia 20 8" xfId="3609"/>
    <cellStyle name="Migliaia 20 8 2" xfId="10224"/>
    <cellStyle name="Migliaia 20 8 2 2" xfId="31498"/>
    <cellStyle name="Migliaia 20 8 2 2 2" xfId="36658"/>
    <cellStyle name="Migliaia 20 8 2 2 3" xfId="41960"/>
    <cellStyle name="Migliaia 20 8 2 3" xfId="34007"/>
    <cellStyle name="Migliaia 20 8 2 4" xfId="39309"/>
    <cellStyle name="Migliaia 20 8 3" xfId="16393"/>
    <cellStyle name="Migliaia 20 8 3 2" xfId="35105"/>
    <cellStyle name="Migliaia 20 8 3 3" xfId="40407"/>
    <cellStyle name="Migliaia 20 8 3 4" xfId="29683"/>
    <cellStyle name="Migliaia 20 8 4" xfId="32594"/>
    <cellStyle name="Migliaia 20 8 5" xfId="37756"/>
    <cellStyle name="Migliaia 20 8 6" xfId="12506"/>
    <cellStyle name="Migliaia 20 9" xfId="13463"/>
    <cellStyle name="Migliaia 20 9 2" xfId="29684"/>
    <cellStyle name="Migliaia 20 9 2 2" xfId="35106"/>
    <cellStyle name="Migliaia 20 9 2 3" xfId="40408"/>
    <cellStyle name="Migliaia 20 9 3" xfId="32595"/>
    <cellStyle name="Migliaia 20 9 4" xfId="37757"/>
    <cellStyle name="Migliaia 21" xfId="443"/>
    <cellStyle name="Migliaia 21 10" xfId="16394"/>
    <cellStyle name="Migliaia 21 10 2" xfId="35107"/>
    <cellStyle name="Migliaia 21 10 3" xfId="40409"/>
    <cellStyle name="Migliaia 21 10 4" xfId="29685"/>
    <cellStyle name="Migliaia 21 11" xfId="32596"/>
    <cellStyle name="Migliaia 21 12" xfId="37758"/>
    <cellStyle name="Migliaia 21 13" xfId="1820"/>
    <cellStyle name="Migliaia 21 2" xfId="444"/>
    <cellStyle name="Migliaia 21 2 2" xfId="2402"/>
    <cellStyle name="Migliaia 21 2 2 2" xfId="4376"/>
    <cellStyle name="Migliaia 21 2 2 2 2" xfId="10680"/>
    <cellStyle name="Migliaia 21 2 2 2 2 2" xfId="35108"/>
    <cellStyle name="Migliaia 21 2 2 2 2 3" xfId="40410"/>
    <cellStyle name="Migliaia 21 2 2 2 3" xfId="14708"/>
    <cellStyle name="Migliaia 21 2 2 2 4" xfId="16397"/>
    <cellStyle name="Migliaia 21 2 2 2 4 2" xfId="37759"/>
    <cellStyle name="Migliaia 21 2 2 2 5" xfId="12507"/>
    <cellStyle name="Migliaia 21 2 2 3" xfId="7905"/>
    <cellStyle name="Migliaia 21 2 2 3 2" xfId="31499"/>
    <cellStyle name="Migliaia 21 2 2 3 2 2" xfId="36659"/>
    <cellStyle name="Migliaia 21 2 2 3 2 3" xfId="41961"/>
    <cellStyle name="Migliaia 21 2 2 3 3" xfId="34008"/>
    <cellStyle name="Migliaia 21 2 2 3 4" xfId="39310"/>
    <cellStyle name="Migliaia 21 2 2 4" xfId="6967"/>
    <cellStyle name="Migliaia 21 2 2 4 2" xfId="17740"/>
    <cellStyle name="Migliaia 21 2 2 4 3" xfId="42507"/>
    <cellStyle name="Migliaia 21 2 2 4 4" xfId="46733"/>
    <cellStyle name="Migliaia 21 2 2 4 5" xfId="49749"/>
    <cellStyle name="Migliaia 21 2 2 5" xfId="16396"/>
    <cellStyle name="Migliaia 21 2 2 6" xfId="20762"/>
    <cellStyle name="Migliaia 21 2 3" xfId="4053"/>
    <cellStyle name="Migliaia 21 2 3 2" xfId="10523"/>
    <cellStyle name="Migliaia 21 2 3 2 2" xfId="31500"/>
    <cellStyle name="Migliaia 21 2 3 2 2 2" xfId="36660"/>
    <cellStyle name="Migliaia 21 2 3 2 2 3" xfId="41962"/>
    <cellStyle name="Migliaia 21 2 3 2 3" xfId="34009"/>
    <cellStyle name="Migliaia 21 2 3 2 4" xfId="39311"/>
    <cellStyle name="Migliaia 21 2 3 3" xfId="16398"/>
    <cellStyle name="Migliaia 21 2 3 3 2" xfId="35109"/>
    <cellStyle name="Migliaia 21 2 3 3 3" xfId="40411"/>
    <cellStyle name="Migliaia 21 2 3 3 4" xfId="29687"/>
    <cellStyle name="Migliaia 21 2 3 4" xfId="32598"/>
    <cellStyle name="Migliaia 21 2 3 5" xfId="37760"/>
    <cellStyle name="Migliaia 21 2 3 6" xfId="12508"/>
    <cellStyle name="Migliaia 21 2 4" xfId="3614"/>
    <cellStyle name="Migliaia 21 2 4 2" xfId="10228"/>
    <cellStyle name="Migliaia 21 2 4 2 2" xfId="35110"/>
    <cellStyle name="Migliaia 21 2 4 2 3" xfId="40412"/>
    <cellStyle name="Migliaia 21 2 4 3" xfId="14459"/>
    <cellStyle name="Migliaia 21 2 4 4" xfId="16399"/>
    <cellStyle name="Migliaia 21 2 4 4 2" xfId="37761"/>
    <cellStyle name="Migliaia 21 2 4 5" xfId="12509"/>
    <cellStyle name="Migliaia 21 2 5" xfId="9420"/>
    <cellStyle name="Migliaia 21 2 5 2" xfId="29688"/>
    <cellStyle name="Migliaia 21 2 5 2 2" xfId="35111"/>
    <cellStyle name="Migliaia 21 2 5 2 3" xfId="40413"/>
    <cellStyle name="Migliaia 21 2 5 3" xfId="32599"/>
    <cellStyle name="Migliaia 21 2 5 4" xfId="37762"/>
    <cellStyle name="Migliaia 21 2 6" xfId="16395"/>
    <cellStyle name="Migliaia 21 2 6 2" xfId="29689"/>
    <cellStyle name="Migliaia 21 2 6 2 2" xfId="35112"/>
    <cellStyle name="Migliaia 21 2 6 2 3" xfId="40414"/>
    <cellStyle name="Migliaia 21 2 6 3" xfId="32600"/>
    <cellStyle name="Migliaia 21 2 6 4" xfId="37763"/>
    <cellStyle name="Migliaia 21 2 6 5" xfId="20764"/>
    <cellStyle name="Migliaia 21 2 7" xfId="20761"/>
    <cellStyle name="Migliaia 21 2 8" xfId="1821"/>
    <cellStyle name="Migliaia 21 3" xfId="445"/>
    <cellStyle name="Migliaia 21 3 10" xfId="20765"/>
    <cellStyle name="Migliaia 21 3 11" xfId="12510"/>
    <cellStyle name="Migliaia 21 3 12" xfId="1822"/>
    <cellStyle name="Migliaia 21 3 2" xfId="446"/>
    <cellStyle name="Migliaia 21 3 2 2" xfId="4378"/>
    <cellStyle name="Migliaia 21 3 2 2 2" xfId="8242"/>
    <cellStyle name="Migliaia 21 3 2 2 2 2" xfId="14709"/>
    <cellStyle name="Migliaia 21 3 2 2 2 2 2" xfId="18161"/>
    <cellStyle name="Migliaia 21 3 2 2 2 2 2 2" xfId="35113"/>
    <cellStyle name="Migliaia 21 3 2 2 2 2 3" xfId="40415"/>
    <cellStyle name="Migliaia 21 3 2 2 2 2 4" xfId="29690"/>
    <cellStyle name="Migliaia 21 3 2 2 2 3" xfId="32601"/>
    <cellStyle name="Migliaia 21 3 2 2 2 4" xfId="37764"/>
    <cellStyle name="Migliaia 21 3 2 2 2 5" xfId="42585"/>
    <cellStyle name="Migliaia 21 3 2 2 2 6" xfId="47167"/>
    <cellStyle name="Migliaia 21 3 2 2 2 7" xfId="50183"/>
    <cellStyle name="Migliaia 21 3 2 2 2 8" xfId="13958"/>
    <cellStyle name="Migliaia 21 3 2 2 3" xfId="7437"/>
    <cellStyle name="Migliaia 21 3 2 2 4" xfId="6968"/>
    <cellStyle name="Migliaia 21 3 2 2 4 2" xfId="17741"/>
    <cellStyle name="Migliaia 21 3 2 2 4 3" xfId="42508"/>
    <cellStyle name="Migliaia 21 3 2 2 4 4" xfId="46734"/>
    <cellStyle name="Migliaia 21 3 2 2 4 5" xfId="49750"/>
    <cellStyle name="Migliaia 21 3 2 2 5" xfId="16402"/>
    <cellStyle name="Migliaia 21 3 2 2 6" xfId="20767"/>
    <cellStyle name="Migliaia 21 3 2 3" xfId="3616"/>
    <cellStyle name="Migliaia 21 3 2 3 2" xfId="8723"/>
    <cellStyle name="Migliaia 21 3 2 3 2 2" xfId="35114"/>
    <cellStyle name="Migliaia 21 3 2 3 2 3" xfId="40416"/>
    <cellStyle name="Migliaia 21 3 2 3 2 4" xfId="29691"/>
    <cellStyle name="Migliaia 21 3 2 3 3" xfId="8243"/>
    <cellStyle name="Migliaia 21 3 2 3 4" xfId="16403"/>
    <cellStyle name="Migliaia 21 3 2 3 4 2" xfId="37765"/>
    <cellStyle name="Migliaia 21 3 2 3 5" xfId="12511"/>
    <cellStyle name="Migliaia 21 3 2 4" xfId="7589"/>
    <cellStyle name="Migliaia 21 3 2 4 2" xfId="14377"/>
    <cellStyle name="Migliaia 21 3 2 4 2 2" xfId="35115"/>
    <cellStyle name="Migliaia 21 3 2 4 2 3" xfId="40417"/>
    <cellStyle name="Migliaia 21 3 2 4 3" xfId="32602"/>
    <cellStyle name="Migliaia 21 3 2 4 4" xfId="37766"/>
    <cellStyle name="Migliaia 21 3 2 4 5" xfId="13466"/>
    <cellStyle name="Migliaia 21 3 2 5" xfId="13691"/>
    <cellStyle name="Migliaia 21 3 2 5 2" xfId="29692"/>
    <cellStyle name="Migliaia 21 3 2 5 2 2" xfId="35116"/>
    <cellStyle name="Migliaia 21 3 2 5 2 3" xfId="40418"/>
    <cellStyle name="Migliaia 21 3 2 5 3" xfId="32603"/>
    <cellStyle name="Migliaia 21 3 2 5 4" xfId="37767"/>
    <cellStyle name="Migliaia 21 3 2 6" xfId="16401"/>
    <cellStyle name="Migliaia 21 3 2 6 2" xfId="29693"/>
    <cellStyle name="Migliaia 21 3 2 6 2 2" xfId="35117"/>
    <cellStyle name="Migliaia 21 3 2 6 2 3" xfId="40419"/>
    <cellStyle name="Migliaia 21 3 2 6 3" xfId="32604"/>
    <cellStyle name="Migliaia 21 3 2 6 4" xfId="37768"/>
    <cellStyle name="Migliaia 21 3 2 6 5" xfId="20770"/>
    <cellStyle name="Migliaia 21 3 2 7" xfId="20766"/>
    <cellStyle name="Migliaia 21 3 2 8" xfId="2404"/>
    <cellStyle name="Migliaia 21 3 3" xfId="2403"/>
    <cellStyle name="Migliaia 21 3 3 2" xfId="4377"/>
    <cellStyle name="Migliaia 21 3 3 2 2" xfId="6016"/>
    <cellStyle name="Migliaia 21 3 3 2 2 2" xfId="35119"/>
    <cellStyle name="Migliaia 21 3 3 2 2 3" xfId="40421"/>
    <cellStyle name="Migliaia 21 3 3 2 3" xfId="14495"/>
    <cellStyle name="Migliaia 21 3 3 2 4" xfId="16405"/>
    <cellStyle name="Migliaia 21 3 3 2 4 2" xfId="37770"/>
    <cellStyle name="Migliaia 21 3 3 2 5" xfId="12513"/>
    <cellStyle name="Migliaia 21 3 3 3" xfId="5768"/>
    <cellStyle name="Migliaia 21 3 3 3 2" xfId="29696"/>
    <cellStyle name="Migliaia 21 3 3 3 2 2" xfId="35120"/>
    <cellStyle name="Migliaia 21 3 3 3 2 3" xfId="40422"/>
    <cellStyle name="Migliaia 21 3 3 3 3" xfId="32607"/>
    <cellStyle name="Migliaia 21 3 3 3 4" xfId="37771"/>
    <cellStyle name="Migliaia 21 3 3 4" xfId="16404"/>
    <cellStyle name="Migliaia 21 3 3 4 2" xfId="29697"/>
    <cellStyle name="Migliaia 21 3 3 4 2 2" xfId="35121"/>
    <cellStyle name="Migliaia 21 3 3 4 2 3" xfId="40423"/>
    <cellStyle name="Migliaia 21 3 3 4 3" xfId="32608"/>
    <cellStyle name="Migliaia 21 3 3 4 4" xfId="37772"/>
    <cellStyle name="Migliaia 21 3 3 4 5" xfId="20772"/>
    <cellStyle name="Migliaia 21 3 3 5" xfId="20773"/>
    <cellStyle name="Migliaia 21 3 3 5 2" xfId="29698"/>
    <cellStyle name="Migliaia 21 3 3 5 2 2" xfId="35122"/>
    <cellStyle name="Migliaia 21 3 3 5 2 3" xfId="40424"/>
    <cellStyle name="Migliaia 21 3 3 5 3" xfId="32609"/>
    <cellStyle name="Migliaia 21 3 3 5 4" xfId="37773"/>
    <cellStyle name="Migliaia 21 3 3 6" xfId="29694"/>
    <cellStyle name="Migliaia 21 3 3 6 2" xfId="35118"/>
    <cellStyle name="Migliaia 21 3 3 6 3" xfId="40420"/>
    <cellStyle name="Migliaia 21 3 3 7" xfId="32605"/>
    <cellStyle name="Migliaia 21 3 3 8" xfId="37769"/>
    <cellStyle name="Migliaia 21 3 3 9" xfId="12512"/>
    <cellStyle name="Migliaia 21 3 4" xfId="3278"/>
    <cellStyle name="Migliaia 21 3 4 2" xfId="4788"/>
    <cellStyle name="Migliaia 21 3 4 2 2" xfId="10740"/>
    <cellStyle name="Migliaia 21 3 4 2 3" xfId="14347"/>
    <cellStyle name="Migliaia 21 3 4 2 4" xfId="16407"/>
    <cellStyle name="Migliaia 21 3 4 2 5" xfId="28622"/>
    <cellStyle name="Migliaia 21 3 4 2 6" xfId="12515"/>
    <cellStyle name="Migliaia 21 3 4 3" xfId="9988"/>
    <cellStyle name="Migliaia 21 3 4 3 2" xfId="31501"/>
    <cellStyle name="Migliaia 21 3 4 3 2 2" xfId="36661"/>
    <cellStyle name="Migliaia 21 3 4 3 2 3" xfId="41963"/>
    <cellStyle name="Migliaia 21 3 4 3 3" xfId="34010"/>
    <cellStyle name="Migliaia 21 3 4 3 4" xfId="39312"/>
    <cellStyle name="Migliaia 21 3 4 4" xfId="16406"/>
    <cellStyle name="Migliaia 21 3 4 4 2" xfId="35123"/>
    <cellStyle name="Migliaia 21 3 4 4 3" xfId="40425"/>
    <cellStyle name="Migliaia 21 3 4 4 4" xfId="29699"/>
    <cellStyle name="Migliaia 21 3 4 5" xfId="32610"/>
    <cellStyle name="Migliaia 21 3 4 6" xfId="37774"/>
    <cellStyle name="Migliaia 21 3 4 7" xfId="12514"/>
    <cellStyle name="Migliaia 21 3 5" xfId="4054"/>
    <cellStyle name="Migliaia 21 3 5 2" xfId="10524"/>
    <cellStyle name="Migliaia 21 3 5 2 2" xfId="31502"/>
    <cellStyle name="Migliaia 21 3 5 2 2 2" xfId="36662"/>
    <cellStyle name="Migliaia 21 3 5 2 2 3" xfId="41964"/>
    <cellStyle name="Migliaia 21 3 5 2 3" xfId="34011"/>
    <cellStyle name="Migliaia 21 3 5 2 4" xfId="39313"/>
    <cellStyle name="Migliaia 21 3 5 3" xfId="16408"/>
    <cellStyle name="Migliaia 21 3 5 3 2" xfId="35124"/>
    <cellStyle name="Migliaia 21 3 5 3 3" xfId="40426"/>
    <cellStyle name="Migliaia 21 3 5 3 4" xfId="29700"/>
    <cellStyle name="Migliaia 21 3 5 4" xfId="32611"/>
    <cellStyle name="Migliaia 21 3 5 5" xfId="37775"/>
    <cellStyle name="Migliaia 21 3 5 6" xfId="12516"/>
    <cellStyle name="Migliaia 21 3 6" xfId="3615"/>
    <cellStyle name="Migliaia 21 3 6 2" xfId="10229"/>
    <cellStyle name="Migliaia 21 3 6 2 2" xfId="35125"/>
    <cellStyle name="Migliaia 21 3 6 2 3" xfId="40427"/>
    <cellStyle name="Migliaia 21 3 6 3" xfId="15024"/>
    <cellStyle name="Migliaia 21 3 6 4" xfId="16409"/>
    <cellStyle name="Migliaia 21 3 6 4 2" xfId="37776"/>
    <cellStyle name="Migliaia 21 3 6 5" xfId="12517"/>
    <cellStyle name="Migliaia 21 3 7" xfId="7430"/>
    <cellStyle name="Migliaia 21 3 7 2" xfId="29701"/>
    <cellStyle name="Migliaia 21 3 7 2 2" xfId="35126"/>
    <cellStyle name="Migliaia 21 3 7 2 3" xfId="40428"/>
    <cellStyle name="Migliaia 21 3 7 3" xfId="32612"/>
    <cellStyle name="Migliaia 21 3 7 4" xfId="37777"/>
    <cellStyle name="Migliaia 21 3 8" xfId="13692"/>
    <cellStyle name="Migliaia 21 3 8 2" xfId="29702"/>
    <cellStyle name="Migliaia 21 3 8 2 2" xfId="35127"/>
    <cellStyle name="Migliaia 21 3 8 2 3" xfId="40429"/>
    <cellStyle name="Migliaia 21 3 8 3" xfId="32613"/>
    <cellStyle name="Migliaia 21 3 8 4" xfId="37778"/>
    <cellStyle name="Migliaia 21 3 8 5" xfId="20775"/>
    <cellStyle name="Migliaia 21 3 9" xfId="16400"/>
    <cellStyle name="Migliaia 21 4" xfId="447"/>
    <cellStyle name="Migliaia 21 4 2" xfId="4379"/>
    <cellStyle name="Migliaia 21 4 2 2" xfId="5115"/>
    <cellStyle name="Migliaia 21 4 2 2 2" xfId="29703"/>
    <cellStyle name="Migliaia 21 4 2 2 2 2" xfId="35128"/>
    <cellStyle name="Migliaia 21 4 2 2 2 3" xfId="40430"/>
    <cellStyle name="Migliaia 21 4 2 2 3" xfId="32614"/>
    <cellStyle name="Migliaia 21 4 2 2 4" xfId="37779"/>
    <cellStyle name="Migliaia 21 4 2 3" xfId="8244"/>
    <cellStyle name="Migliaia 21 4 2 3 2" xfId="29704"/>
    <cellStyle name="Migliaia 21 4 2 3 2 2" xfId="35129"/>
    <cellStyle name="Migliaia 21 4 2 3 2 3" xfId="40431"/>
    <cellStyle name="Migliaia 21 4 2 3 3" xfId="32615"/>
    <cellStyle name="Migliaia 21 4 2 3 4" xfId="37780"/>
    <cellStyle name="Migliaia 21 4 2 4" xfId="7591"/>
    <cellStyle name="Migliaia 21 4 2 5" xfId="6970"/>
    <cellStyle name="Migliaia 21 4 2 5 2" xfId="17743"/>
    <cellStyle name="Migliaia 21 4 2 5 3" xfId="42509"/>
    <cellStyle name="Migliaia 21 4 2 5 4" xfId="46736"/>
    <cellStyle name="Migliaia 21 4 2 5 5" xfId="49752"/>
    <cellStyle name="Migliaia 21 4 2 6" xfId="16411"/>
    <cellStyle name="Migliaia 21 4 2 7" xfId="20777"/>
    <cellStyle name="Migliaia 21 4 3" xfId="5116"/>
    <cellStyle name="Migliaia 21 4 3 2" xfId="14496"/>
    <cellStyle name="Migliaia 21 4 3 2 2" xfId="35130"/>
    <cellStyle name="Migliaia 21 4 3 2 3" xfId="40432"/>
    <cellStyle name="Migliaia 21 4 3 3" xfId="32616"/>
    <cellStyle name="Migliaia 21 4 3 4" xfId="37781"/>
    <cellStyle name="Migliaia 21 4 3 5" xfId="13690"/>
    <cellStyle name="Migliaia 21 4 4" xfId="8245"/>
    <cellStyle name="Migliaia 21 4 4 2" xfId="29705"/>
    <cellStyle name="Migliaia 21 4 4 2 2" xfId="35131"/>
    <cellStyle name="Migliaia 21 4 4 2 3" xfId="40433"/>
    <cellStyle name="Migliaia 21 4 4 3" xfId="32617"/>
    <cellStyle name="Migliaia 21 4 4 4" xfId="37782"/>
    <cellStyle name="Migliaia 21 4 5" xfId="7590"/>
    <cellStyle name="Migliaia 21 4 5 2" xfId="29706"/>
    <cellStyle name="Migliaia 21 4 5 2 2" xfId="35132"/>
    <cellStyle name="Migliaia 21 4 5 2 3" xfId="40434"/>
    <cellStyle name="Migliaia 21 4 5 3" xfId="32618"/>
    <cellStyle name="Migliaia 21 4 5 4" xfId="37783"/>
    <cellStyle name="Migliaia 21 4 6" xfId="6969"/>
    <cellStyle name="Migliaia 21 4 6 2" xfId="17742"/>
    <cellStyle name="Migliaia 21 4 6 2 2" xfId="35133"/>
    <cellStyle name="Migliaia 21 4 6 2 3" xfId="40435"/>
    <cellStyle name="Migliaia 21 4 6 2 4" xfId="29707"/>
    <cellStyle name="Migliaia 21 4 6 3" xfId="32619"/>
    <cellStyle name="Migliaia 21 4 6 4" xfId="37784"/>
    <cellStyle name="Migliaia 21 4 6 5" xfId="20780"/>
    <cellStyle name="Migliaia 21 4 6 6" xfId="43588"/>
    <cellStyle name="Migliaia 21 4 6 7" xfId="46735"/>
    <cellStyle name="Migliaia 21 4 6 8" xfId="49751"/>
    <cellStyle name="Migliaia 21 4 7" xfId="16410"/>
    <cellStyle name="Migliaia 21 4 7 2" xfId="29708"/>
    <cellStyle name="Migliaia 21 4 7 2 2" xfId="35134"/>
    <cellStyle name="Migliaia 21 4 7 2 3" xfId="40436"/>
    <cellStyle name="Migliaia 21 4 7 3" xfId="32620"/>
    <cellStyle name="Migliaia 21 4 7 4" xfId="37785"/>
    <cellStyle name="Migliaia 21 4 7 5" xfId="20781"/>
    <cellStyle name="Migliaia 21 4 8" xfId="20776"/>
    <cellStyle name="Migliaia 21 4 9" xfId="2405"/>
    <cellStyle name="Migliaia 21 5" xfId="448"/>
    <cellStyle name="Migliaia 21 5 2" xfId="4380"/>
    <cellStyle name="Migliaia 21 5 2 2" xfId="14710"/>
    <cellStyle name="Migliaia 21 5 2 2 2" xfId="35135"/>
    <cellStyle name="Migliaia 21 5 2 2 3" xfId="40437"/>
    <cellStyle name="Migliaia 21 5 2 3" xfId="16413"/>
    <cellStyle name="Migliaia 21 5 2 3 2" xfId="32621"/>
    <cellStyle name="Migliaia 21 5 2 4" xfId="37786"/>
    <cellStyle name="Migliaia 21 5 2 5" xfId="12518"/>
    <cellStyle name="Migliaia 21 5 3" xfId="7592"/>
    <cellStyle name="Migliaia 21 5 3 2" xfId="29709"/>
    <cellStyle name="Migliaia 21 5 3 2 2" xfId="35136"/>
    <cellStyle name="Migliaia 21 5 3 2 3" xfId="40438"/>
    <cellStyle name="Migliaia 21 5 3 3" xfId="32622"/>
    <cellStyle name="Migliaia 21 5 3 4" xfId="37787"/>
    <cellStyle name="Migliaia 21 5 4" xfId="6971"/>
    <cellStyle name="Migliaia 21 5 4 2" xfId="17744"/>
    <cellStyle name="Migliaia 21 5 4 2 2" xfId="35137"/>
    <cellStyle name="Migliaia 21 5 4 2 3" xfId="40439"/>
    <cellStyle name="Migliaia 21 5 4 2 4" xfId="29710"/>
    <cellStyle name="Migliaia 21 5 4 3" xfId="32623"/>
    <cellStyle name="Migliaia 21 5 4 4" xfId="37788"/>
    <cellStyle name="Migliaia 21 5 4 5" xfId="20783"/>
    <cellStyle name="Migliaia 21 5 4 6" xfId="44181"/>
    <cellStyle name="Migliaia 21 5 4 7" xfId="46737"/>
    <cellStyle name="Migliaia 21 5 4 8" xfId="49753"/>
    <cellStyle name="Migliaia 21 5 5" xfId="16412"/>
    <cellStyle name="Migliaia 21 5 5 2" xfId="29711"/>
    <cellStyle name="Migliaia 21 5 5 2 2" xfId="35138"/>
    <cellStyle name="Migliaia 21 5 5 2 3" xfId="40440"/>
    <cellStyle name="Migliaia 21 5 5 3" xfId="32624"/>
    <cellStyle name="Migliaia 21 5 5 4" xfId="37789"/>
    <cellStyle name="Migliaia 21 5 5 5" xfId="20784"/>
    <cellStyle name="Migliaia 21 5 6" xfId="20785"/>
    <cellStyle name="Migliaia 21 5 6 2" xfId="29712"/>
    <cellStyle name="Migliaia 21 5 6 2 2" xfId="35139"/>
    <cellStyle name="Migliaia 21 5 6 2 3" xfId="40441"/>
    <cellStyle name="Migliaia 21 5 6 3" xfId="32625"/>
    <cellStyle name="Migliaia 21 5 6 4" xfId="37790"/>
    <cellStyle name="Migliaia 21 5 7" xfId="20782"/>
    <cellStyle name="Migliaia 21 5 8" xfId="2406"/>
    <cellStyle name="Migliaia 21 6" xfId="2401"/>
    <cellStyle name="Migliaia 21 6 2" xfId="4375"/>
    <cellStyle name="Migliaia 21 6 2 2" xfId="6015"/>
    <cellStyle name="Migliaia 21 6 2 3" xfId="14974"/>
    <cellStyle name="Migliaia 21 6 2 4" xfId="16415"/>
    <cellStyle name="Migliaia 21 6 2 5" xfId="28624"/>
    <cellStyle name="Migliaia 21 6 2 6" xfId="12520"/>
    <cellStyle name="Migliaia 21 6 3" xfId="5767"/>
    <cellStyle name="Migliaia 21 6 3 2" xfId="31503"/>
    <cellStyle name="Migliaia 21 6 3 2 2" xfId="36663"/>
    <cellStyle name="Migliaia 21 6 3 2 3" xfId="41965"/>
    <cellStyle name="Migliaia 21 6 3 3" xfId="34012"/>
    <cellStyle name="Migliaia 21 6 3 4" xfId="39314"/>
    <cellStyle name="Migliaia 21 6 4" xfId="16414"/>
    <cellStyle name="Migliaia 21 6 4 2" xfId="35140"/>
    <cellStyle name="Migliaia 21 6 4 3" xfId="40442"/>
    <cellStyle name="Migliaia 21 6 4 4" xfId="29713"/>
    <cellStyle name="Migliaia 21 6 5" xfId="32626"/>
    <cellStyle name="Migliaia 21 6 6" xfId="37791"/>
    <cellStyle name="Migliaia 21 6 7" xfId="12519"/>
    <cellStyle name="Migliaia 21 7" xfId="4052"/>
    <cellStyle name="Migliaia 21 7 2" xfId="10522"/>
    <cellStyle name="Migliaia 21 7 2 2" xfId="31504"/>
    <cellStyle name="Migliaia 21 7 2 2 2" xfId="36664"/>
    <cellStyle name="Migliaia 21 7 2 2 3" xfId="41966"/>
    <cellStyle name="Migliaia 21 7 2 3" xfId="34013"/>
    <cellStyle name="Migliaia 21 7 2 4" xfId="39315"/>
    <cellStyle name="Migliaia 21 7 3" xfId="16416"/>
    <cellStyle name="Migliaia 21 7 3 2" xfId="35141"/>
    <cellStyle name="Migliaia 21 7 3 3" xfId="40443"/>
    <cellStyle name="Migliaia 21 7 3 4" xfId="29714"/>
    <cellStyle name="Migliaia 21 7 4" xfId="32627"/>
    <cellStyle name="Migliaia 21 7 5" xfId="37792"/>
    <cellStyle name="Migliaia 21 7 6" xfId="12521"/>
    <cellStyle name="Migliaia 21 8" xfId="3613"/>
    <cellStyle name="Migliaia 21 8 2" xfId="10227"/>
    <cellStyle name="Migliaia 21 8 2 2" xfId="31505"/>
    <cellStyle name="Migliaia 21 8 2 2 2" xfId="36665"/>
    <cellStyle name="Migliaia 21 8 2 2 3" xfId="41967"/>
    <cellStyle name="Migliaia 21 8 2 3" xfId="34014"/>
    <cellStyle name="Migliaia 21 8 2 4" xfId="39316"/>
    <cellStyle name="Migliaia 21 8 3" xfId="16417"/>
    <cellStyle name="Migliaia 21 8 3 2" xfId="35142"/>
    <cellStyle name="Migliaia 21 8 3 3" xfId="40444"/>
    <cellStyle name="Migliaia 21 8 3 4" xfId="29715"/>
    <cellStyle name="Migliaia 21 8 4" xfId="32628"/>
    <cellStyle name="Migliaia 21 8 5" xfId="37793"/>
    <cellStyle name="Migliaia 21 8 6" xfId="12522"/>
    <cellStyle name="Migliaia 21 9" xfId="13465"/>
    <cellStyle name="Migliaia 21 9 2" xfId="29716"/>
    <cellStyle name="Migliaia 21 9 2 2" xfId="35143"/>
    <cellStyle name="Migliaia 21 9 2 3" xfId="40445"/>
    <cellStyle name="Migliaia 21 9 3" xfId="32629"/>
    <cellStyle name="Migliaia 21 9 4" xfId="37794"/>
    <cellStyle name="Migliaia 22" xfId="449"/>
    <cellStyle name="Migliaia 22 10" xfId="16418"/>
    <cellStyle name="Migliaia 22 10 2" xfId="35144"/>
    <cellStyle name="Migliaia 22 10 3" xfId="40446"/>
    <cellStyle name="Migliaia 22 10 4" xfId="29717"/>
    <cellStyle name="Migliaia 22 11" xfId="32630"/>
    <cellStyle name="Migliaia 22 12" xfId="37795"/>
    <cellStyle name="Migliaia 22 13" xfId="1823"/>
    <cellStyle name="Migliaia 22 2" xfId="450"/>
    <cellStyle name="Migliaia 22 2 2" xfId="2408"/>
    <cellStyle name="Migliaia 22 2 2 2" xfId="4382"/>
    <cellStyle name="Migliaia 22 2 2 2 2" xfId="10681"/>
    <cellStyle name="Migliaia 22 2 2 2 2 2" xfId="35145"/>
    <cellStyle name="Migliaia 22 2 2 2 2 3" xfId="40447"/>
    <cellStyle name="Migliaia 22 2 2 2 3" xfId="14711"/>
    <cellStyle name="Migliaia 22 2 2 2 4" xfId="16421"/>
    <cellStyle name="Migliaia 22 2 2 2 4 2" xfId="37796"/>
    <cellStyle name="Migliaia 22 2 2 2 5" xfId="12523"/>
    <cellStyle name="Migliaia 22 2 2 3" xfId="7906"/>
    <cellStyle name="Migliaia 22 2 2 3 2" xfId="31506"/>
    <cellStyle name="Migliaia 22 2 2 3 2 2" xfId="36666"/>
    <cellStyle name="Migliaia 22 2 2 3 2 3" xfId="41968"/>
    <cellStyle name="Migliaia 22 2 2 3 3" xfId="34015"/>
    <cellStyle name="Migliaia 22 2 2 3 4" xfId="39317"/>
    <cellStyle name="Migliaia 22 2 2 4" xfId="6972"/>
    <cellStyle name="Migliaia 22 2 2 4 2" xfId="17745"/>
    <cellStyle name="Migliaia 22 2 2 4 3" xfId="42510"/>
    <cellStyle name="Migliaia 22 2 2 4 4" xfId="46738"/>
    <cellStyle name="Migliaia 22 2 2 4 5" xfId="49754"/>
    <cellStyle name="Migliaia 22 2 2 5" xfId="16420"/>
    <cellStyle name="Migliaia 22 2 2 6" xfId="20790"/>
    <cellStyle name="Migliaia 22 2 3" xfId="4056"/>
    <cellStyle name="Migliaia 22 2 3 2" xfId="10526"/>
    <cellStyle name="Migliaia 22 2 3 2 2" xfId="31507"/>
    <cellStyle name="Migliaia 22 2 3 2 2 2" xfId="36667"/>
    <cellStyle name="Migliaia 22 2 3 2 2 3" xfId="41969"/>
    <cellStyle name="Migliaia 22 2 3 2 3" xfId="34016"/>
    <cellStyle name="Migliaia 22 2 3 2 4" xfId="39318"/>
    <cellStyle name="Migliaia 22 2 3 3" xfId="16422"/>
    <cellStyle name="Migliaia 22 2 3 3 2" xfId="35146"/>
    <cellStyle name="Migliaia 22 2 3 3 3" xfId="40448"/>
    <cellStyle name="Migliaia 22 2 3 3 4" xfId="29718"/>
    <cellStyle name="Migliaia 22 2 3 4" xfId="32631"/>
    <cellStyle name="Migliaia 22 2 3 5" xfId="37797"/>
    <cellStyle name="Migliaia 22 2 3 6" xfId="12524"/>
    <cellStyle name="Migliaia 22 2 4" xfId="3618"/>
    <cellStyle name="Migliaia 22 2 4 2" xfId="10231"/>
    <cellStyle name="Migliaia 22 2 4 2 2" xfId="35147"/>
    <cellStyle name="Migliaia 22 2 4 2 3" xfId="40449"/>
    <cellStyle name="Migliaia 22 2 4 3" xfId="15023"/>
    <cellStyle name="Migliaia 22 2 4 4" xfId="16423"/>
    <cellStyle name="Migliaia 22 2 4 4 2" xfId="37798"/>
    <cellStyle name="Migliaia 22 2 4 5" xfId="12525"/>
    <cellStyle name="Migliaia 22 2 5" xfId="9421"/>
    <cellStyle name="Migliaia 22 2 5 2" xfId="29719"/>
    <cellStyle name="Migliaia 22 2 5 2 2" xfId="35148"/>
    <cellStyle name="Migliaia 22 2 5 2 3" xfId="40450"/>
    <cellStyle name="Migliaia 22 2 5 3" xfId="32632"/>
    <cellStyle name="Migliaia 22 2 5 4" xfId="37799"/>
    <cellStyle name="Migliaia 22 2 6" xfId="16419"/>
    <cellStyle name="Migliaia 22 2 6 2" xfId="29720"/>
    <cellStyle name="Migliaia 22 2 6 2 2" xfId="35149"/>
    <cellStyle name="Migliaia 22 2 6 2 3" xfId="40451"/>
    <cellStyle name="Migliaia 22 2 6 3" xfId="32633"/>
    <cellStyle name="Migliaia 22 2 6 4" xfId="37800"/>
    <cellStyle name="Migliaia 22 2 6 5" xfId="20791"/>
    <cellStyle name="Migliaia 22 2 7" xfId="20789"/>
    <cellStyle name="Migliaia 22 2 8" xfId="1824"/>
    <cellStyle name="Migliaia 22 3" xfId="451"/>
    <cellStyle name="Migliaia 22 3 10" xfId="20792"/>
    <cellStyle name="Migliaia 22 3 11" xfId="12526"/>
    <cellStyle name="Migliaia 22 3 12" xfId="1825"/>
    <cellStyle name="Migliaia 22 3 2" xfId="452"/>
    <cellStyle name="Migliaia 22 3 2 2" xfId="4384"/>
    <cellStyle name="Migliaia 22 3 2 2 2" xfId="8246"/>
    <cellStyle name="Migliaia 22 3 2 2 2 2" xfId="14712"/>
    <cellStyle name="Migliaia 22 3 2 2 2 2 2" xfId="18162"/>
    <cellStyle name="Migliaia 22 3 2 2 2 2 2 2" xfId="35150"/>
    <cellStyle name="Migliaia 22 3 2 2 2 2 3" xfId="40452"/>
    <cellStyle name="Migliaia 22 3 2 2 2 2 4" xfId="29721"/>
    <cellStyle name="Migliaia 22 3 2 2 2 3" xfId="32634"/>
    <cellStyle name="Migliaia 22 3 2 2 2 4" xfId="37801"/>
    <cellStyle name="Migliaia 22 3 2 2 2 5" xfId="44040"/>
    <cellStyle name="Migliaia 22 3 2 2 2 6" xfId="47168"/>
    <cellStyle name="Migliaia 22 3 2 2 2 7" xfId="50184"/>
    <cellStyle name="Migliaia 22 3 2 2 2 8" xfId="13959"/>
    <cellStyle name="Migliaia 22 3 2 2 3" xfId="7974"/>
    <cellStyle name="Migliaia 22 3 2 2 4" xfId="6973"/>
    <cellStyle name="Migliaia 22 3 2 2 4 2" xfId="17746"/>
    <cellStyle name="Migliaia 22 3 2 2 4 3" xfId="44756"/>
    <cellStyle name="Migliaia 22 3 2 2 4 4" xfId="46739"/>
    <cellStyle name="Migliaia 22 3 2 2 4 5" xfId="49755"/>
    <cellStyle name="Migliaia 22 3 2 2 5" xfId="16426"/>
    <cellStyle name="Migliaia 22 3 2 2 6" xfId="20794"/>
    <cellStyle name="Migliaia 22 3 2 3" xfId="3620"/>
    <cellStyle name="Migliaia 22 3 2 3 2" xfId="8722"/>
    <cellStyle name="Migliaia 22 3 2 3 2 2" xfId="35151"/>
    <cellStyle name="Migliaia 22 3 2 3 2 3" xfId="40453"/>
    <cellStyle name="Migliaia 22 3 2 3 2 4" xfId="29722"/>
    <cellStyle name="Migliaia 22 3 2 3 3" xfId="8247"/>
    <cellStyle name="Migliaia 22 3 2 3 4" xfId="16427"/>
    <cellStyle name="Migliaia 22 3 2 3 4 2" xfId="37802"/>
    <cellStyle name="Migliaia 22 3 2 3 5" xfId="12527"/>
    <cellStyle name="Migliaia 22 3 2 4" xfId="7593"/>
    <cellStyle name="Migliaia 22 3 2 4 2" xfId="14378"/>
    <cellStyle name="Migliaia 22 3 2 4 2 2" xfId="35152"/>
    <cellStyle name="Migliaia 22 3 2 4 2 3" xfId="40454"/>
    <cellStyle name="Migliaia 22 3 2 4 3" xfId="32635"/>
    <cellStyle name="Migliaia 22 3 2 4 4" xfId="37803"/>
    <cellStyle name="Migliaia 22 3 2 4 5" xfId="13468"/>
    <cellStyle name="Migliaia 22 3 2 5" xfId="13688"/>
    <cellStyle name="Migliaia 22 3 2 5 2" xfId="29723"/>
    <cellStyle name="Migliaia 22 3 2 5 2 2" xfId="35153"/>
    <cellStyle name="Migliaia 22 3 2 5 2 3" xfId="40455"/>
    <cellStyle name="Migliaia 22 3 2 5 3" xfId="32636"/>
    <cellStyle name="Migliaia 22 3 2 5 4" xfId="37804"/>
    <cellStyle name="Migliaia 22 3 2 6" xfId="16425"/>
    <cellStyle name="Migliaia 22 3 2 6 2" xfId="29724"/>
    <cellStyle name="Migliaia 22 3 2 6 2 2" xfId="35154"/>
    <cellStyle name="Migliaia 22 3 2 6 2 3" xfId="40456"/>
    <cellStyle name="Migliaia 22 3 2 6 3" xfId="32637"/>
    <cellStyle name="Migliaia 22 3 2 6 4" xfId="37805"/>
    <cellStyle name="Migliaia 22 3 2 6 5" xfId="20795"/>
    <cellStyle name="Migliaia 22 3 2 7" xfId="20793"/>
    <cellStyle name="Migliaia 22 3 2 8" xfId="2410"/>
    <cellStyle name="Migliaia 22 3 3" xfId="2409"/>
    <cellStyle name="Migliaia 22 3 3 2" xfId="4383"/>
    <cellStyle name="Migliaia 22 3 3 2 2" xfId="6018"/>
    <cellStyle name="Migliaia 22 3 3 2 2 2" xfId="35156"/>
    <cellStyle name="Migliaia 22 3 3 2 2 3" xfId="40458"/>
    <cellStyle name="Migliaia 22 3 3 2 3" xfId="14497"/>
    <cellStyle name="Migliaia 22 3 3 2 4" xfId="16429"/>
    <cellStyle name="Migliaia 22 3 3 2 4 2" xfId="37807"/>
    <cellStyle name="Migliaia 22 3 3 2 5" xfId="12529"/>
    <cellStyle name="Migliaia 22 3 3 3" xfId="5770"/>
    <cellStyle name="Migliaia 22 3 3 3 2" xfId="29726"/>
    <cellStyle name="Migliaia 22 3 3 3 2 2" xfId="35157"/>
    <cellStyle name="Migliaia 22 3 3 3 2 3" xfId="40459"/>
    <cellStyle name="Migliaia 22 3 3 3 3" xfId="32639"/>
    <cellStyle name="Migliaia 22 3 3 3 4" xfId="37808"/>
    <cellStyle name="Migliaia 22 3 3 4" xfId="16428"/>
    <cellStyle name="Migliaia 22 3 3 4 2" xfId="29727"/>
    <cellStyle name="Migliaia 22 3 3 4 2 2" xfId="35158"/>
    <cellStyle name="Migliaia 22 3 3 4 2 3" xfId="40460"/>
    <cellStyle name="Migliaia 22 3 3 4 3" xfId="32640"/>
    <cellStyle name="Migliaia 22 3 3 4 4" xfId="37809"/>
    <cellStyle name="Migliaia 22 3 3 4 5" xfId="20796"/>
    <cellStyle name="Migliaia 22 3 3 5" xfId="20797"/>
    <cellStyle name="Migliaia 22 3 3 5 2" xfId="29728"/>
    <cellStyle name="Migliaia 22 3 3 5 2 2" xfId="35159"/>
    <cellStyle name="Migliaia 22 3 3 5 2 3" xfId="40461"/>
    <cellStyle name="Migliaia 22 3 3 5 3" xfId="32641"/>
    <cellStyle name="Migliaia 22 3 3 5 4" xfId="37810"/>
    <cellStyle name="Migliaia 22 3 3 6" xfId="29725"/>
    <cellStyle name="Migliaia 22 3 3 6 2" xfId="35155"/>
    <cellStyle name="Migliaia 22 3 3 6 3" xfId="40457"/>
    <cellStyle name="Migliaia 22 3 3 7" xfId="32638"/>
    <cellStyle name="Migliaia 22 3 3 8" xfId="37806"/>
    <cellStyle name="Migliaia 22 3 3 9" xfId="12528"/>
    <cellStyle name="Migliaia 22 3 4" xfId="3279"/>
    <cellStyle name="Migliaia 22 3 4 2" xfId="4789"/>
    <cellStyle name="Migliaia 22 3 4 2 2" xfId="10741"/>
    <cellStyle name="Migliaia 22 3 4 2 3" xfId="14433"/>
    <cellStyle name="Migliaia 22 3 4 2 4" xfId="16431"/>
    <cellStyle name="Migliaia 22 3 4 2 5" xfId="28627"/>
    <cellStyle name="Migliaia 22 3 4 2 6" xfId="12531"/>
    <cellStyle name="Migliaia 22 3 4 3" xfId="9989"/>
    <cellStyle name="Migliaia 22 3 4 3 2" xfId="31508"/>
    <cellStyle name="Migliaia 22 3 4 3 2 2" xfId="36668"/>
    <cellStyle name="Migliaia 22 3 4 3 2 3" xfId="41970"/>
    <cellStyle name="Migliaia 22 3 4 3 3" xfId="34017"/>
    <cellStyle name="Migliaia 22 3 4 3 4" xfId="39319"/>
    <cellStyle name="Migliaia 22 3 4 4" xfId="16430"/>
    <cellStyle name="Migliaia 22 3 4 4 2" xfId="35160"/>
    <cellStyle name="Migliaia 22 3 4 4 3" xfId="40462"/>
    <cellStyle name="Migliaia 22 3 4 4 4" xfId="29729"/>
    <cellStyle name="Migliaia 22 3 4 5" xfId="32642"/>
    <cellStyle name="Migliaia 22 3 4 6" xfId="37811"/>
    <cellStyle name="Migliaia 22 3 4 7" xfId="12530"/>
    <cellStyle name="Migliaia 22 3 5" xfId="4057"/>
    <cellStyle name="Migliaia 22 3 5 2" xfId="10527"/>
    <cellStyle name="Migliaia 22 3 5 2 2" xfId="31509"/>
    <cellStyle name="Migliaia 22 3 5 2 2 2" xfId="36669"/>
    <cellStyle name="Migliaia 22 3 5 2 2 3" xfId="41971"/>
    <cellStyle name="Migliaia 22 3 5 2 3" xfId="34018"/>
    <cellStyle name="Migliaia 22 3 5 2 4" xfId="39320"/>
    <cellStyle name="Migliaia 22 3 5 3" xfId="16432"/>
    <cellStyle name="Migliaia 22 3 5 3 2" xfId="35161"/>
    <cellStyle name="Migliaia 22 3 5 3 3" xfId="40463"/>
    <cellStyle name="Migliaia 22 3 5 3 4" xfId="29730"/>
    <cellStyle name="Migliaia 22 3 5 4" xfId="32643"/>
    <cellStyle name="Migliaia 22 3 5 5" xfId="37812"/>
    <cellStyle name="Migliaia 22 3 5 6" xfId="12532"/>
    <cellStyle name="Migliaia 22 3 6" xfId="3619"/>
    <cellStyle name="Migliaia 22 3 6 2" xfId="10232"/>
    <cellStyle name="Migliaia 22 3 6 2 2" xfId="35162"/>
    <cellStyle name="Migliaia 22 3 6 2 3" xfId="40464"/>
    <cellStyle name="Migliaia 22 3 6 3" xfId="14926"/>
    <cellStyle name="Migliaia 22 3 6 4" xfId="16433"/>
    <cellStyle name="Migliaia 22 3 6 4 2" xfId="37813"/>
    <cellStyle name="Migliaia 22 3 6 5" xfId="12533"/>
    <cellStyle name="Migliaia 22 3 7" xfId="7808"/>
    <cellStyle name="Migliaia 22 3 7 2" xfId="29731"/>
    <cellStyle name="Migliaia 22 3 7 2 2" xfId="35163"/>
    <cellStyle name="Migliaia 22 3 7 2 3" xfId="40465"/>
    <cellStyle name="Migliaia 22 3 7 3" xfId="32644"/>
    <cellStyle name="Migliaia 22 3 7 4" xfId="37814"/>
    <cellStyle name="Migliaia 22 3 8" xfId="13689"/>
    <cellStyle name="Migliaia 22 3 8 2" xfId="29732"/>
    <cellStyle name="Migliaia 22 3 8 2 2" xfId="35164"/>
    <cellStyle name="Migliaia 22 3 8 2 3" xfId="40466"/>
    <cellStyle name="Migliaia 22 3 8 3" xfId="32645"/>
    <cellStyle name="Migliaia 22 3 8 4" xfId="37815"/>
    <cellStyle name="Migliaia 22 3 8 5" xfId="20798"/>
    <cellStyle name="Migliaia 22 3 9" xfId="16424"/>
    <cellStyle name="Migliaia 22 4" xfId="453"/>
    <cellStyle name="Migliaia 22 4 2" xfId="4385"/>
    <cellStyle name="Migliaia 22 4 2 2" xfId="5117"/>
    <cellStyle name="Migliaia 22 4 2 2 2" xfId="29733"/>
    <cellStyle name="Migliaia 22 4 2 2 2 2" xfId="35165"/>
    <cellStyle name="Migliaia 22 4 2 2 2 3" xfId="40467"/>
    <cellStyle name="Migliaia 22 4 2 2 3" xfId="32646"/>
    <cellStyle name="Migliaia 22 4 2 2 4" xfId="37816"/>
    <cellStyle name="Migliaia 22 4 2 3" xfId="8248"/>
    <cellStyle name="Migliaia 22 4 2 3 2" xfId="29734"/>
    <cellStyle name="Migliaia 22 4 2 3 2 2" xfId="35166"/>
    <cellStyle name="Migliaia 22 4 2 3 2 3" xfId="40468"/>
    <cellStyle name="Migliaia 22 4 2 3 3" xfId="32647"/>
    <cellStyle name="Migliaia 22 4 2 3 4" xfId="37817"/>
    <cellStyle name="Migliaia 22 4 2 4" xfId="7595"/>
    <cellStyle name="Migliaia 22 4 2 5" xfId="6975"/>
    <cellStyle name="Migliaia 22 4 2 5 2" xfId="17748"/>
    <cellStyle name="Migliaia 22 4 2 5 3" xfId="32673"/>
    <cellStyle name="Migliaia 22 4 2 5 4" xfId="46741"/>
    <cellStyle name="Migliaia 22 4 2 5 5" xfId="49757"/>
    <cellStyle name="Migliaia 22 4 2 6" xfId="16435"/>
    <cellStyle name="Migliaia 22 4 2 7" xfId="20800"/>
    <cellStyle name="Migliaia 22 4 3" xfId="5118"/>
    <cellStyle name="Migliaia 22 4 3 2" xfId="14498"/>
    <cellStyle name="Migliaia 22 4 3 2 2" xfId="35167"/>
    <cellStyle name="Migliaia 22 4 3 2 3" xfId="40469"/>
    <cellStyle name="Migliaia 22 4 3 3" xfId="32648"/>
    <cellStyle name="Migliaia 22 4 3 4" xfId="37818"/>
    <cellStyle name="Migliaia 22 4 3 5" xfId="13687"/>
    <cellStyle name="Migliaia 22 4 4" xfId="8249"/>
    <cellStyle name="Migliaia 22 4 4 2" xfId="29735"/>
    <cellStyle name="Migliaia 22 4 4 2 2" xfId="35168"/>
    <cellStyle name="Migliaia 22 4 4 2 3" xfId="40470"/>
    <cellStyle name="Migliaia 22 4 4 3" xfId="32649"/>
    <cellStyle name="Migliaia 22 4 4 4" xfId="37819"/>
    <cellStyle name="Migliaia 22 4 5" xfId="7594"/>
    <cellStyle name="Migliaia 22 4 5 2" xfId="29736"/>
    <cellStyle name="Migliaia 22 4 5 2 2" xfId="35169"/>
    <cellStyle name="Migliaia 22 4 5 2 3" xfId="40471"/>
    <cellStyle name="Migliaia 22 4 5 3" xfId="32650"/>
    <cellStyle name="Migliaia 22 4 5 4" xfId="37820"/>
    <cellStyle name="Migliaia 22 4 6" xfId="6974"/>
    <cellStyle name="Migliaia 22 4 6 2" xfId="17747"/>
    <cellStyle name="Migliaia 22 4 6 2 2" xfId="35170"/>
    <cellStyle name="Migliaia 22 4 6 2 3" xfId="40472"/>
    <cellStyle name="Migliaia 22 4 6 2 4" xfId="29737"/>
    <cellStyle name="Migliaia 22 4 6 3" xfId="32651"/>
    <cellStyle name="Migliaia 22 4 6 4" xfId="37821"/>
    <cellStyle name="Migliaia 22 4 6 5" xfId="20801"/>
    <cellStyle name="Migliaia 22 4 6 6" xfId="21632"/>
    <cellStyle name="Migliaia 22 4 6 7" xfId="46740"/>
    <cellStyle name="Migliaia 22 4 6 8" xfId="49756"/>
    <cellStyle name="Migliaia 22 4 7" xfId="16434"/>
    <cellStyle name="Migliaia 22 4 7 2" xfId="29738"/>
    <cellStyle name="Migliaia 22 4 7 2 2" xfId="35171"/>
    <cellStyle name="Migliaia 22 4 7 2 3" xfId="40473"/>
    <cellStyle name="Migliaia 22 4 7 3" xfId="32652"/>
    <cellStyle name="Migliaia 22 4 7 4" xfId="37822"/>
    <cellStyle name="Migliaia 22 4 7 5" xfId="20802"/>
    <cellStyle name="Migliaia 22 4 8" xfId="20799"/>
    <cellStyle name="Migliaia 22 4 9" xfId="2411"/>
    <cellStyle name="Migliaia 22 5" xfId="454"/>
    <cellStyle name="Migliaia 22 5 2" xfId="4386"/>
    <cellStyle name="Migliaia 22 5 2 2" xfId="14713"/>
    <cellStyle name="Migliaia 22 5 2 2 2" xfId="35172"/>
    <cellStyle name="Migliaia 22 5 2 2 3" xfId="40474"/>
    <cellStyle name="Migliaia 22 5 2 3" xfId="16437"/>
    <cellStyle name="Migliaia 22 5 2 3 2" xfId="32653"/>
    <cellStyle name="Migliaia 22 5 2 4" xfId="37823"/>
    <cellStyle name="Migliaia 22 5 2 5" xfId="12534"/>
    <cellStyle name="Migliaia 22 5 3" xfId="7596"/>
    <cellStyle name="Migliaia 22 5 3 2" xfId="29739"/>
    <cellStyle name="Migliaia 22 5 3 2 2" xfId="35173"/>
    <cellStyle name="Migliaia 22 5 3 2 3" xfId="40475"/>
    <cellStyle name="Migliaia 22 5 3 3" xfId="32654"/>
    <cellStyle name="Migliaia 22 5 3 4" xfId="37824"/>
    <cellStyle name="Migliaia 22 5 4" xfId="6976"/>
    <cellStyle name="Migliaia 22 5 4 2" xfId="17749"/>
    <cellStyle name="Migliaia 22 5 4 2 2" xfId="35174"/>
    <cellStyle name="Migliaia 22 5 4 2 3" xfId="40476"/>
    <cellStyle name="Migliaia 22 5 4 2 4" xfId="29740"/>
    <cellStyle name="Migliaia 22 5 4 3" xfId="32655"/>
    <cellStyle name="Migliaia 22 5 4 4" xfId="37825"/>
    <cellStyle name="Migliaia 22 5 4 5" xfId="20804"/>
    <cellStyle name="Migliaia 22 5 4 6" xfId="42928"/>
    <cellStyle name="Migliaia 22 5 4 7" xfId="46742"/>
    <cellStyle name="Migliaia 22 5 4 8" xfId="49758"/>
    <cellStyle name="Migliaia 22 5 5" xfId="16436"/>
    <cellStyle name="Migliaia 22 5 5 2" xfId="29741"/>
    <cellStyle name="Migliaia 22 5 5 2 2" xfId="35175"/>
    <cellStyle name="Migliaia 22 5 5 2 3" xfId="40477"/>
    <cellStyle name="Migliaia 22 5 5 3" xfId="32656"/>
    <cellStyle name="Migliaia 22 5 5 4" xfId="37826"/>
    <cellStyle name="Migliaia 22 5 5 5" xfId="20805"/>
    <cellStyle name="Migliaia 22 5 6" xfId="20806"/>
    <cellStyle name="Migliaia 22 5 6 2" xfId="29742"/>
    <cellStyle name="Migliaia 22 5 6 2 2" xfId="35176"/>
    <cellStyle name="Migliaia 22 5 6 2 3" xfId="40478"/>
    <cellStyle name="Migliaia 22 5 6 3" xfId="32657"/>
    <cellStyle name="Migliaia 22 5 6 4" xfId="37827"/>
    <cellStyle name="Migliaia 22 5 7" xfId="20803"/>
    <cellStyle name="Migliaia 22 5 8" xfId="2412"/>
    <cellStyle name="Migliaia 22 6" xfId="2407"/>
    <cellStyle name="Migliaia 22 6 2" xfId="4381"/>
    <cellStyle name="Migliaia 22 6 2 2" xfId="6017"/>
    <cellStyle name="Migliaia 22 6 2 3" xfId="14973"/>
    <cellStyle name="Migliaia 22 6 2 4" xfId="16439"/>
    <cellStyle name="Migliaia 22 6 2 5" xfId="28628"/>
    <cellStyle name="Migliaia 22 6 2 6" xfId="12536"/>
    <cellStyle name="Migliaia 22 6 3" xfId="5769"/>
    <cellStyle name="Migliaia 22 6 3 2" xfId="31510"/>
    <cellStyle name="Migliaia 22 6 3 2 2" xfId="36670"/>
    <cellStyle name="Migliaia 22 6 3 2 3" xfId="41972"/>
    <cellStyle name="Migliaia 22 6 3 3" xfId="34019"/>
    <cellStyle name="Migliaia 22 6 3 4" xfId="39321"/>
    <cellStyle name="Migliaia 22 6 4" xfId="16438"/>
    <cellStyle name="Migliaia 22 6 4 2" xfId="35177"/>
    <cellStyle name="Migliaia 22 6 4 3" xfId="40479"/>
    <cellStyle name="Migliaia 22 6 4 4" xfId="29743"/>
    <cellStyle name="Migliaia 22 6 5" xfId="32658"/>
    <cellStyle name="Migliaia 22 6 6" xfId="37828"/>
    <cellStyle name="Migliaia 22 6 7" xfId="12535"/>
    <cellStyle name="Migliaia 22 7" xfId="4055"/>
    <cellStyle name="Migliaia 22 7 2" xfId="10525"/>
    <cellStyle name="Migliaia 22 7 2 2" xfId="31511"/>
    <cellStyle name="Migliaia 22 7 2 2 2" xfId="36671"/>
    <cellStyle name="Migliaia 22 7 2 2 3" xfId="41973"/>
    <cellStyle name="Migliaia 22 7 2 3" xfId="34020"/>
    <cellStyle name="Migliaia 22 7 2 4" xfId="39322"/>
    <cellStyle name="Migliaia 22 7 3" xfId="16440"/>
    <cellStyle name="Migliaia 22 7 3 2" xfId="35178"/>
    <cellStyle name="Migliaia 22 7 3 3" xfId="40480"/>
    <cellStyle name="Migliaia 22 7 3 4" xfId="29744"/>
    <cellStyle name="Migliaia 22 7 4" xfId="32659"/>
    <cellStyle name="Migliaia 22 7 5" xfId="37829"/>
    <cellStyle name="Migliaia 22 7 6" xfId="12537"/>
    <cellStyle name="Migliaia 22 8" xfId="3617"/>
    <cellStyle name="Migliaia 22 8 2" xfId="10230"/>
    <cellStyle name="Migliaia 22 8 2 2" xfId="31512"/>
    <cellStyle name="Migliaia 22 8 2 2 2" xfId="36672"/>
    <cellStyle name="Migliaia 22 8 2 2 3" xfId="41974"/>
    <cellStyle name="Migliaia 22 8 2 3" xfId="34021"/>
    <cellStyle name="Migliaia 22 8 2 4" xfId="39323"/>
    <cellStyle name="Migliaia 22 8 3" xfId="16441"/>
    <cellStyle name="Migliaia 22 8 3 2" xfId="35179"/>
    <cellStyle name="Migliaia 22 8 3 3" xfId="40481"/>
    <cellStyle name="Migliaia 22 8 3 4" xfId="29745"/>
    <cellStyle name="Migliaia 22 8 4" xfId="32660"/>
    <cellStyle name="Migliaia 22 8 5" xfId="37830"/>
    <cellStyle name="Migliaia 22 8 6" xfId="12538"/>
    <cellStyle name="Migliaia 22 9" xfId="13467"/>
    <cellStyle name="Migliaia 22 9 2" xfId="29746"/>
    <cellStyle name="Migliaia 22 9 2 2" xfId="35180"/>
    <cellStyle name="Migliaia 22 9 2 3" xfId="40482"/>
    <cellStyle name="Migliaia 22 9 3" xfId="32661"/>
    <cellStyle name="Migliaia 22 9 4" xfId="37831"/>
    <cellStyle name="Migliaia 23" xfId="455"/>
    <cellStyle name="Migliaia 23 10" xfId="16442"/>
    <cellStyle name="Migliaia 23 10 2" xfId="35181"/>
    <cellStyle name="Migliaia 23 10 3" xfId="40483"/>
    <cellStyle name="Migliaia 23 10 4" xfId="29747"/>
    <cellStyle name="Migliaia 23 11" xfId="32662"/>
    <cellStyle name="Migliaia 23 12" xfId="37832"/>
    <cellStyle name="Migliaia 23 13" xfId="1826"/>
    <cellStyle name="Migliaia 23 2" xfId="456"/>
    <cellStyle name="Migliaia 23 2 2" xfId="2414"/>
    <cellStyle name="Migliaia 23 2 2 2" xfId="4388"/>
    <cellStyle name="Migliaia 23 2 2 2 2" xfId="10682"/>
    <cellStyle name="Migliaia 23 2 2 2 2 2" xfId="35182"/>
    <cellStyle name="Migliaia 23 2 2 2 2 3" xfId="40484"/>
    <cellStyle name="Migliaia 23 2 2 2 3" xfId="14714"/>
    <cellStyle name="Migliaia 23 2 2 2 4" xfId="16445"/>
    <cellStyle name="Migliaia 23 2 2 2 4 2" xfId="37833"/>
    <cellStyle name="Migliaia 23 2 2 2 5" xfId="12539"/>
    <cellStyle name="Migliaia 23 2 2 3" xfId="7907"/>
    <cellStyle name="Migliaia 23 2 2 3 2" xfId="31513"/>
    <cellStyle name="Migliaia 23 2 2 3 2 2" xfId="36673"/>
    <cellStyle name="Migliaia 23 2 2 3 2 3" xfId="41975"/>
    <cellStyle name="Migliaia 23 2 2 3 3" xfId="34022"/>
    <cellStyle name="Migliaia 23 2 2 3 4" xfId="39324"/>
    <cellStyle name="Migliaia 23 2 2 4" xfId="6977"/>
    <cellStyle name="Migliaia 23 2 2 4 2" xfId="17750"/>
    <cellStyle name="Migliaia 23 2 2 4 3" xfId="43317"/>
    <cellStyle name="Migliaia 23 2 2 4 4" xfId="46743"/>
    <cellStyle name="Migliaia 23 2 2 4 5" xfId="49759"/>
    <cellStyle name="Migliaia 23 2 2 5" xfId="16444"/>
    <cellStyle name="Migliaia 23 2 2 6" xfId="20810"/>
    <cellStyle name="Migliaia 23 2 3" xfId="4059"/>
    <cellStyle name="Migliaia 23 2 3 2" xfId="10529"/>
    <cellStyle name="Migliaia 23 2 3 2 2" xfId="31514"/>
    <cellStyle name="Migliaia 23 2 3 2 2 2" xfId="36674"/>
    <cellStyle name="Migliaia 23 2 3 2 2 3" xfId="41976"/>
    <cellStyle name="Migliaia 23 2 3 2 3" xfId="34023"/>
    <cellStyle name="Migliaia 23 2 3 2 4" xfId="39325"/>
    <cellStyle name="Migliaia 23 2 3 3" xfId="16446"/>
    <cellStyle name="Migliaia 23 2 3 3 2" xfId="35183"/>
    <cellStyle name="Migliaia 23 2 3 3 3" xfId="40485"/>
    <cellStyle name="Migliaia 23 2 3 3 4" xfId="29748"/>
    <cellStyle name="Migliaia 23 2 3 4" xfId="32663"/>
    <cellStyle name="Migliaia 23 2 3 5" xfId="37834"/>
    <cellStyle name="Migliaia 23 2 3 6" xfId="12540"/>
    <cellStyle name="Migliaia 23 2 4" xfId="3622"/>
    <cellStyle name="Migliaia 23 2 4 2" xfId="10234"/>
    <cellStyle name="Migliaia 23 2 4 2 2" xfId="35184"/>
    <cellStyle name="Migliaia 23 2 4 2 3" xfId="40486"/>
    <cellStyle name="Migliaia 23 2 4 3" xfId="14323"/>
    <cellStyle name="Migliaia 23 2 4 4" xfId="16447"/>
    <cellStyle name="Migliaia 23 2 4 4 2" xfId="37835"/>
    <cellStyle name="Migliaia 23 2 4 5" xfId="12541"/>
    <cellStyle name="Migliaia 23 2 5" xfId="9422"/>
    <cellStyle name="Migliaia 23 2 5 2" xfId="29749"/>
    <cellStyle name="Migliaia 23 2 5 2 2" xfId="35185"/>
    <cellStyle name="Migliaia 23 2 5 2 3" xfId="40487"/>
    <cellStyle name="Migliaia 23 2 5 3" xfId="32665"/>
    <cellStyle name="Migliaia 23 2 5 4" xfId="37836"/>
    <cellStyle name="Migliaia 23 2 6" xfId="16443"/>
    <cellStyle name="Migliaia 23 2 6 2" xfId="29750"/>
    <cellStyle name="Migliaia 23 2 6 2 2" xfId="35186"/>
    <cellStyle name="Migliaia 23 2 6 2 3" xfId="40488"/>
    <cellStyle name="Migliaia 23 2 6 3" xfId="32666"/>
    <cellStyle name="Migliaia 23 2 6 4" xfId="37837"/>
    <cellStyle name="Migliaia 23 2 6 5" xfId="20813"/>
    <cellStyle name="Migliaia 23 2 7" xfId="20809"/>
    <cellStyle name="Migliaia 23 2 8" xfId="1827"/>
    <cellStyle name="Migliaia 23 3" xfId="457"/>
    <cellStyle name="Migliaia 23 3 10" xfId="20814"/>
    <cellStyle name="Migliaia 23 3 11" xfId="12542"/>
    <cellStyle name="Migliaia 23 3 12" xfId="1828"/>
    <cellStyle name="Migliaia 23 3 2" xfId="458"/>
    <cellStyle name="Migliaia 23 3 2 2" xfId="4390"/>
    <cellStyle name="Migliaia 23 3 2 2 2" xfId="8250"/>
    <cellStyle name="Migliaia 23 3 2 2 2 2" xfId="14715"/>
    <cellStyle name="Migliaia 23 3 2 2 2 2 2" xfId="18163"/>
    <cellStyle name="Migliaia 23 3 2 2 2 2 2 2" xfId="35187"/>
    <cellStyle name="Migliaia 23 3 2 2 2 2 3" xfId="40489"/>
    <cellStyle name="Migliaia 23 3 2 2 2 2 4" xfId="29751"/>
    <cellStyle name="Migliaia 23 3 2 2 2 3" xfId="32667"/>
    <cellStyle name="Migliaia 23 3 2 2 2 4" xfId="37838"/>
    <cellStyle name="Migliaia 23 3 2 2 2 5" xfId="44100"/>
    <cellStyle name="Migliaia 23 3 2 2 2 6" xfId="47169"/>
    <cellStyle name="Migliaia 23 3 2 2 2 7" xfId="50185"/>
    <cellStyle name="Migliaia 23 3 2 2 2 8" xfId="13960"/>
    <cellStyle name="Migliaia 23 3 2 2 3" xfId="7438"/>
    <cellStyle name="Migliaia 23 3 2 2 4" xfId="6978"/>
    <cellStyle name="Migliaia 23 3 2 2 4 2" xfId="17751"/>
    <cellStyle name="Migliaia 23 3 2 2 4 3" xfId="43692"/>
    <cellStyle name="Migliaia 23 3 2 2 4 4" xfId="46744"/>
    <cellStyle name="Migliaia 23 3 2 2 4 5" xfId="49760"/>
    <cellStyle name="Migliaia 23 3 2 2 5" xfId="16450"/>
    <cellStyle name="Migliaia 23 3 2 2 6" xfId="20816"/>
    <cellStyle name="Migliaia 23 3 2 3" xfId="3624"/>
    <cellStyle name="Migliaia 23 3 2 3 2" xfId="8721"/>
    <cellStyle name="Migliaia 23 3 2 3 2 2" xfId="35188"/>
    <cellStyle name="Migliaia 23 3 2 3 2 3" xfId="40490"/>
    <cellStyle name="Migliaia 23 3 2 3 2 4" xfId="29752"/>
    <cellStyle name="Migliaia 23 3 2 3 3" xfId="8251"/>
    <cellStyle name="Migliaia 23 3 2 3 4" xfId="16451"/>
    <cellStyle name="Migliaia 23 3 2 3 4 2" xfId="37839"/>
    <cellStyle name="Migliaia 23 3 2 3 5" xfId="12543"/>
    <cellStyle name="Migliaia 23 3 2 4" xfId="7597"/>
    <cellStyle name="Migliaia 23 3 2 4 2" xfId="14379"/>
    <cellStyle name="Migliaia 23 3 2 4 2 2" xfId="35189"/>
    <cellStyle name="Migliaia 23 3 2 4 2 3" xfId="40491"/>
    <cellStyle name="Migliaia 23 3 2 4 3" xfId="32669"/>
    <cellStyle name="Migliaia 23 3 2 4 4" xfId="37840"/>
    <cellStyle name="Migliaia 23 3 2 4 5" xfId="13470"/>
    <cellStyle name="Migliaia 23 3 2 5" xfId="13685"/>
    <cellStyle name="Migliaia 23 3 2 5 2" xfId="29753"/>
    <cellStyle name="Migliaia 23 3 2 5 2 2" xfId="35190"/>
    <cellStyle name="Migliaia 23 3 2 5 2 3" xfId="40492"/>
    <cellStyle name="Migliaia 23 3 2 5 3" xfId="32670"/>
    <cellStyle name="Migliaia 23 3 2 5 4" xfId="37841"/>
    <cellStyle name="Migliaia 23 3 2 6" xfId="16449"/>
    <cellStyle name="Migliaia 23 3 2 6 2" xfId="29754"/>
    <cellStyle name="Migliaia 23 3 2 6 2 2" xfId="35191"/>
    <cellStyle name="Migliaia 23 3 2 6 2 3" xfId="40493"/>
    <cellStyle name="Migliaia 23 3 2 6 3" xfId="32671"/>
    <cellStyle name="Migliaia 23 3 2 6 4" xfId="37842"/>
    <cellStyle name="Migliaia 23 3 2 6 5" xfId="20819"/>
    <cellStyle name="Migliaia 23 3 2 7" xfId="20815"/>
    <cellStyle name="Migliaia 23 3 2 8" xfId="2416"/>
    <cellStyle name="Migliaia 23 3 3" xfId="2415"/>
    <cellStyle name="Migliaia 23 3 3 2" xfId="4389"/>
    <cellStyle name="Migliaia 23 3 3 2 2" xfId="6020"/>
    <cellStyle name="Migliaia 23 3 3 2 2 2" xfId="35193"/>
    <cellStyle name="Migliaia 23 3 3 2 2 3" xfId="40495"/>
    <cellStyle name="Migliaia 23 3 3 2 3" xfId="14499"/>
    <cellStyle name="Migliaia 23 3 3 2 4" xfId="16453"/>
    <cellStyle name="Migliaia 23 3 3 2 4 2" xfId="37844"/>
    <cellStyle name="Migliaia 23 3 3 2 5" xfId="12545"/>
    <cellStyle name="Migliaia 23 3 3 3" xfId="5772"/>
    <cellStyle name="Migliaia 23 3 3 3 2" xfId="29757"/>
    <cellStyle name="Migliaia 23 3 3 3 2 2" xfId="35194"/>
    <cellStyle name="Migliaia 23 3 3 3 2 3" xfId="40496"/>
    <cellStyle name="Migliaia 23 3 3 3 3" xfId="32674"/>
    <cellStyle name="Migliaia 23 3 3 3 4" xfId="37845"/>
    <cellStyle name="Migliaia 23 3 3 4" xfId="16452"/>
    <cellStyle name="Migliaia 23 3 3 4 2" xfId="29758"/>
    <cellStyle name="Migliaia 23 3 3 4 2 2" xfId="35195"/>
    <cellStyle name="Migliaia 23 3 3 4 2 3" xfId="40497"/>
    <cellStyle name="Migliaia 23 3 3 4 3" xfId="32675"/>
    <cellStyle name="Migliaia 23 3 3 4 4" xfId="37846"/>
    <cellStyle name="Migliaia 23 3 3 4 5" xfId="20821"/>
    <cellStyle name="Migliaia 23 3 3 5" xfId="20822"/>
    <cellStyle name="Migliaia 23 3 3 5 2" xfId="29759"/>
    <cellStyle name="Migliaia 23 3 3 5 2 2" xfId="35196"/>
    <cellStyle name="Migliaia 23 3 3 5 2 3" xfId="40498"/>
    <cellStyle name="Migliaia 23 3 3 5 3" xfId="32676"/>
    <cellStyle name="Migliaia 23 3 3 5 4" xfId="37847"/>
    <cellStyle name="Migliaia 23 3 3 6" xfId="29755"/>
    <cellStyle name="Migliaia 23 3 3 6 2" xfId="35192"/>
    <cellStyle name="Migliaia 23 3 3 6 3" xfId="40494"/>
    <cellStyle name="Migliaia 23 3 3 7" xfId="32672"/>
    <cellStyle name="Migliaia 23 3 3 8" xfId="37843"/>
    <cellStyle name="Migliaia 23 3 3 9" xfId="12544"/>
    <cellStyle name="Migliaia 23 3 4" xfId="3280"/>
    <cellStyle name="Migliaia 23 3 4 2" xfId="4790"/>
    <cellStyle name="Migliaia 23 3 4 2 2" xfId="10742"/>
    <cellStyle name="Migliaia 23 3 4 2 3" xfId="14894"/>
    <cellStyle name="Migliaia 23 3 4 2 4" xfId="16455"/>
    <cellStyle name="Migliaia 23 3 4 2 5" xfId="28629"/>
    <cellStyle name="Migliaia 23 3 4 2 6" xfId="12547"/>
    <cellStyle name="Migliaia 23 3 4 3" xfId="9990"/>
    <cellStyle name="Migliaia 23 3 4 3 2" xfId="31515"/>
    <cellStyle name="Migliaia 23 3 4 3 2 2" xfId="36675"/>
    <cellStyle name="Migliaia 23 3 4 3 2 3" xfId="41977"/>
    <cellStyle name="Migliaia 23 3 4 3 3" xfId="34024"/>
    <cellStyle name="Migliaia 23 3 4 3 4" xfId="39326"/>
    <cellStyle name="Migliaia 23 3 4 4" xfId="16454"/>
    <cellStyle name="Migliaia 23 3 4 4 2" xfId="35197"/>
    <cellStyle name="Migliaia 23 3 4 4 3" xfId="40499"/>
    <cellStyle name="Migliaia 23 3 4 4 4" xfId="29760"/>
    <cellStyle name="Migliaia 23 3 4 5" xfId="32677"/>
    <cellStyle name="Migliaia 23 3 4 6" xfId="37848"/>
    <cellStyle name="Migliaia 23 3 4 7" xfId="12546"/>
    <cellStyle name="Migliaia 23 3 5" xfId="4060"/>
    <cellStyle name="Migliaia 23 3 5 2" xfId="10530"/>
    <cellStyle name="Migliaia 23 3 5 2 2" xfId="31516"/>
    <cellStyle name="Migliaia 23 3 5 2 2 2" xfId="36676"/>
    <cellStyle name="Migliaia 23 3 5 2 2 3" xfId="41978"/>
    <cellStyle name="Migliaia 23 3 5 2 3" xfId="34025"/>
    <cellStyle name="Migliaia 23 3 5 2 4" xfId="39327"/>
    <cellStyle name="Migliaia 23 3 5 3" xfId="16456"/>
    <cellStyle name="Migliaia 23 3 5 3 2" xfId="35198"/>
    <cellStyle name="Migliaia 23 3 5 3 3" xfId="40500"/>
    <cellStyle name="Migliaia 23 3 5 3 4" xfId="29761"/>
    <cellStyle name="Migliaia 23 3 5 4" xfId="32678"/>
    <cellStyle name="Migliaia 23 3 5 5" xfId="37849"/>
    <cellStyle name="Migliaia 23 3 5 6" xfId="12548"/>
    <cellStyle name="Migliaia 23 3 6" xfId="3623"/>
    <cellStyle name="Migliaia 23 3 6 2" xfId="10235"/>
    <cellStyle name="Migliaia 23 3 6 2 2" xfId="35199"/>
    <cellStyle name="Migliaia 23 3 6 2 3" xfId="40501"/>
    <cellStyle name="Migliaia 23 3 6 3" xfId="14861"/>
    <cellStyle name="Migliaia 23 3 6 4" xfId="16457"/>
    <cellStyle name="Migliaia 23 3 6 4 2" xfId="37850"/>
    <cellStyle name="Migliaia 23 3 6 5" xfId="12549"/>
    <cellStyle name="Migliaia 23 3 7" xfId="8547"/>
    <cellStyle name="Migliaia 23 3 7 2" xfId="29762"/>
    <cellStyle name="Migliaia 23 3 7 2 2" xfId="35200"/>
    <cellStyle name="Migliaia 23 3 7 2 3" xfId="40502"/>
    <cellStyle name="Migliaia 23 3 7 3" xfId="32679"/>
    <cellStyle name="Migliaia 23 3 7 4" xfId="37851"/>
    <cellStyle name="Migliaia 23 3 8" xfId="13686"/>
    <cellStyle name="Migliaia 23 3 8 2" xfId="29763"/>
    <cellStyle name="Migliaia 23 3 8 2 2" xfId="35201"/>
    <cellStyle name="Migliaia 23 3 8 2 3" xfId="40503"/>
    <cellStyle name="Migliaia 23 3 8 3" xfId="32680"/>
    <cellStyle name="Migliaia 23 3 8 4" xfId="37852"/>
    <cellStyle name="Migliaia 23 3 8 5" xfId="20825"/>
    <cellStyle name="Migliaia 23 3 9" xfId="16448"/>
    <cellStyle name="Migliaia 23 4" xfId="459"/>
    <cellStyle name="Migliaia 23 4 2" xfId="4391"/>
    <cellStyle name="Migliaia 23 4 2 2" xfId="5119"/>
    <cellStyle name="Migliaia 23 4 2 2 2" xfId="29764"/>
    <cellStyle name="Migliaia 23 4 2 2 2 2" xfId="35202"/>
    <cellStyle name="Migliaia 23 4 2 2 2 3" xfId="40504"/>
    <cellStyle name="Migliaia 23 4 2 2 3" xfId="32681"/>
    <cellStyle name="Migliaia 23 4 2 2 4" xfId="37853"/>
    <cellStyle name="Migliaia 23 4 2 3" xfId="8252"/>
    <cellStyle name="Migliaia 23 4 2 3 2" xfId="29765"/>
    <cellStyle name="Migliaia 23 4 2 3 2 2" xfId="35203"/>
    <cellStyle name="Migliaia 23 4 2 3 2 3" xfId="40505"/>
    <cellStyle name="Migliaia 23 4 2 3 3" xfId="32682"/>
    <cellStyle name="Migliaia 23 4 2 3 4" xfId="37854"/>
    <cellStyle name="Migliaia 23 4 2 4" xfId="7599"/>
    <cellStyle name="Migliaia 23 4 2 5" xfId="6980"/>
    <cellStyle name="Migliaia 23 4 2 5 2" xfId="17753"/>
    <cellStyle name="Migliaia 23 4 2 5 3" xfId="42511"/>
    <cellStyle name="Migliaia 23 4 2 5 4" xfId="46746"/>
    <cellStyle name="Migliaia 23 4 2 5 5" xfId="49762"/>
    <cellStyle name="Migliaia 23 4 2 6" xfId="16459"/>
    <cellStyle name="Migliaia 23 4 2 7" xfId="20827"/>
    <cellStyle name="Migliaia 23 4 3" xfId="5120"/>
    <cellStyle name="Migliaia 23 4 3 2" xfId="14500"/>
    <cellStyle name="Migliaia 23 4 3 2 2" xfId="35204"/>
    <cellStyle name="Migliaia 23 4 3 2 3" xfId="40506"/>
    <cellStyle name="Migliaia 23 4 3 3" xfId="32683"/>
    <cellStyle name="Migliaia 23 4 3 4" xfId="37855"/>
    <cellStyle name="Migliaia 23 4 3 5" xfId="13684"/>
    <cellStyle name="Migliaia 23 4 4" xfId="8253"/>
    <cellStyle name="Migliaia 23 4 4 2" xfId="29766"/>
    <cellStyle name="Migliaia 23 4 4 2 2" xfId="35205"/>
    <cellStyle name="Migliaia 23 4 4 2 3" xfId="40507"/>
    <cellStyle name="Migliaia 23 4 4 3" xfId="32684"/>
    <cellStyle name="Migliaia 23 4 4 4" xfId="37856"/>
    <cellStyle name="Migliaia 23 4 5" xfId="7598"/>
    <cellStyle name="Migliaia 23 4 5 2" xfId="29767"/>
    <cellStyle name="Migliaia 23 4 5 2 2" xfId="35206"/>
    <cellStyle name="Migliaia 23 4 5 2 3" xfId="40508"/>
    <cellStyle name="Migliaia 23 4 5 3" xfId="32685"/>
    <cellStyle name="Migliaia 23 4 5 4" xfId="37857"/>
    <cellStyle name="Migliaia 23 4 6" xfId="6979"/>
    <cellStyle name="Migliaia 23 4 6 2" xfId="17752"/>
    <cellStyle name="Migliaia 23 4 6 2 2" xfId="35207"/>
    <cellStyle name="Migliaia 23 4 6 2 3" xfId="40509"/>
    <cellStyle name="Migliaia 23 4 6 2 4" xfId="29768"/>
    <cellStyle name="Migliaia 23 4 6 3" xfId="32686"/>
    <cellStyle name="Migliaia 23 4 6 4" xfId="37858"/>
    <cellStyle name="Migliaia 23 4 6 5" xfId="20828"/>
    <cellStyle name="Migliaia 23 4 6 6" xfId="43648"/>
    <cellStyle name="Migliaia 23 4 6 7" xfId="46745"/>
    <cellStyle name="Migliaia 23 4 6 8" xfId="49761"/>
    <cellStyle name="Migliaia 23 4 7" xfId="16458"/>
    <cellStyle name="Migliaia 23 4 7 2" xfId="29769"/>
    <cellStyle name="Migliaia 23 4 7 2 2" xfId="35208"/>
    <cellStyle name="Migliaia 23 4 7 2 3" xfId="40510"/>
    <cellStyle name="Migliaia 23 4 7 3" xfId="32687"/>
    <cellStyle name="Migliaia 23 4 7 4" xfId="37859"/>
    <cellStyle name="Migliaia 23 4 7 5" xfId="20829"/>
    <cellStyle name="Migliaia 23 4 8" xfId="20826"/>
    <cellStyle name="Migliaia 23 4 9" xfId="2417"/>
    <cellStyle name="Migliaia 23 5" xfId="460"/>
    <cellStyle name="Migliaia 23 5 2" xfId="4392"/>
    <cellStyle name="Migliaia 23 5 2 2" xfId="14716"/>
    <cellStyle name="Migliaia 23 5 2 2 2" xfId="35209"/>
    <cellStyle name="Migliaia 23 5 2 2 3" xfId="40511"/>
    <cellStyle name="Migliaia 23 5 2 3" xfId="16461"/>
    <cellStyle name="Migliaia 23 5 2 3 2" xfId="32688"/>
    <cellStyle name="Migliaia 23 5 2 4" xfId="37860"/>
    <cellStyle name="Migliaia 23 5 2 5" xfId="12550"/>
    <cellStyle name="Migliaia 23 5 3" xfId="7600"/>
    <cellStyle name="Migliaia 23 5 3 2" xfId="29770"/>
    <cellStyle name="Migliaia 23 5 3 2 2" xfId="35210"/>
    <cellStyle name="Migliaia 23 5 3 2 3" xfId="40512"/>
    <cellStyle name="Migliaia 23 5 3 3" xfId="32689"/>
    <cellStyle name="Migliaia 23 5 3 4" xfId="37861"/>
    <cellStyle name="Migliaia 23 5 4" xfId="6981"/>
    <cellStyle name="Migliaia 23 5 4 2" xfId="17754"/>
    <cellStyle name="Migliaia 23 5 4 2 2" xfId="35211"/>
    <cellStyle name="Migliaia 23 5 4 2 3" xfId="40513"/>
    <cellStyle name="Migliaia 23 5 4 2 4" xfId="29771"/>
    <cellStyle name="Migliaia 23 5 4 3" xfId="32690"/>
    <cellStyle name="Migliaia 23 5 4 4" xfId="37862"/>
    <cellStyle name="Migliaia 23 5 4 5" xfId="20831"/>
    <cellStyle name="Migliaia 23 5 4 6" xfId="43883"/>
    <cellStyle name="Migliaia 23 5 4 7" xfId="46747"/>
    <cellStyle name="Migliaia 23 5 4 8" xfId="49763"/>
    <cellStyle name="Migliaia 23 5 5" xfId="16460"/>
    <cellStyle name="Migliaia 23 5 5 2" xfId="29772"/>
    <cellStyle name="Migliaia 23 5 5 2 2" xfId="35212"/>
    <cellStyle name="Migliaia 23 5 5 2 3" xfId="40514"/>
    <cellStyle name="Migliaia 23 5 5 3" xfId="32691"/>
    <cellStyle name="Migliaia 23 5 5 4" xfId="37863"/>
    <cellStyle name="Migliaia 23 5 5 5" xfId="20832"/>
    <cellStyle name="Migliaia 23 5 6" xfId="20833"/>
    <cellStyle name="Migliaia 23 5 6 2" xfId="29773"/>
    <cellStyle name="Migliaia 23 5 6 2 2" xfId="35213"/>
    <cellStyle name="Migliaia 23 5 6 2 3" xfId="40515"/>
    <cellStyle name="Migliaia 23 5 6 3" xfId="32692"/>
    <cellStyle name="Migliaia 23 5 6 4" xfId="37864"/>
    <cellStyle name="Migliaia 23 5 7" xfId="20830"/>
    <cellStyle name="Migliaia 23 5 8" xfId="2418"/>
    <cellStyle name="Migliaia 23 6" xfId="2413"/>
    <cellStyle name="Migliaia 23 6 2" xfId="4387"/>
    <cellStyle name="Migliaia 23 6 2 2" xfId="6019"/>
    <cellStyle name="Migliaia 23 6 2 3" xfId="14972"/>
    <cellStyle name="Migliaia 23 6 2 4" xfId="16463"/>
    <cellStyle name="Migliaia 23 6 2 5" xfId="28631"/>
    <cellStyle name="Migliaia 23 6 2 6" xfId="12552"/>
    <cellStyle name="Migliaia 23 6 3" xfId="5771"/>
    <cellStyle name="Migliaia 23 6 3 2" xfId="31517"/>
    <cellStyle name="Migliaia 23 6 3 2 2" xfId="36677"/>
    <cellStyle name="Migliaia 23 6 3 2 3" xfId="41979"/>
    <cellStyle name="Migliaia 23 6 3 3" xfId="34026"/>
    <cellStyle name="Migliaia 23 6 3 4" xfId="39328"/>
    <cellStyle name="Migliaia 23 6 4" xfId="16462"/>
    <cellStyle name="Migliaia 23 6 4 2" xfId="35214"/>
    <cellStyle name="Migliaia 23 6 4 3" xfId="40516"/>
    <cellStyle name="Migliaia 23 6 4 4" xfId="29774"/>
    <cellStyle name="Migliaia 23 6 5" xfId="32693"/>
    <cellStyle name="Migliaia 23 6 6" xfId="37865"/>
    <cellStyle name="Migliaia 23 6 7" xfId="12551"/>
    <cellStyle name="Migliaia 23 7" xfId="4058"/>
    <cellStyle name="Migliaia 23 7 2" xfId="10528"/>
    <cellStyle name="Migliaia 23 7 2 2" xfId="31518"/>
    <cellStyle name="Migliaia 23 7 2 2 2" xfId="36678"/>
    <cellStyle name="Migliaia 23 7 2 2 3" xfId="41980"/>
    <cellStyle name="Migliaia 23 7 2 3" xfId="34027"/>
    <cellStyle name="Migliaia 23 7 2 4" xfId="39329"/>
    <cellStyle name="Migliaia 23 7 3" xfId="16464"/>
    <cellStyle name="Migliaia 23 7 3 2" xfId="35215"/>
    <cellStyle name="Migliaia 23 7 3 3" xfId="40517"/>
    <cellStyle name="Migliaia 23 7 3 4" xfId="29775"/>
    <cellStyle name="Migliaia 23 7 4" xfId="32694"/>
    <cellStyle name="Migliaia 23 7 5" xfId="37866"/>
    <cellStyle name="Migliaia 23 7 6" xfId="12553"/>
    <cellStyle name="Migliaia 23 8" xfId="3621"/>
    <cellStyle name="Migliaia 23 8 2" xfId="10233"/>
    <cellStyle name="Migliaia 23 8 2 2" xfId="31519"/>
    <cellStyle name="Migliaia 23 8 2 2 2" xfId="36679"/>
    <cellStyle name="Migliaia 23 8 2 2 3" xfId="41981"/>
    <cellStyle name="Migliaia 23 8 2 3" xfId="34028"/>
    <cellStyle name="Migliaia 23 8 2 4" xfId="39330"/>
    <cellStyle name="Migliaia 23 8 3" xfId="16465"/>
    <cellStyle name="Migliaia 23 8 3 2" xfId="35216"/>
    <cellStyle name="Migliaia 23 8 3 3" xfId="40518"/>
    <cellStyle name="Migliaia 23 8 3 4" xfId="29776"/>
    <cellStyle name="Migliaia 23 8 4" xfId="32695"/>
    <cellStyle name="Migliaia 23 8 5" xfId="37867"/>
    <cellStyle name="Migliaia 23 8 6" xfId="12554"/>
    <cellStyle name="Migliaia 23 9" xfId="13469"/>
    <cellStyle name="Migliaia 23 9 2" xfId="29777"/>
    <cellStyle name="Migliaia 23 9 2 2" xfId="35217"/>
    <cellStyle name="Migliaia 23 9 2 3" xfId="40519"/>
    <cellStyle name="Migliaia 23 9 3" xfId="32696"/>
    <cellStyle name="Migliaia 23 9 4" xfId="37868"/>
    <cellStyle name="Migliaia 24" xfId="461"/>
    <cellStyle name="Migliaia 24 10" xfId="16466"/>
    <cellStyle name="Migliaia 24 10 2" xfId="35218"/>
    <cellStyle name="Migliaia 24 10 3" xfId="40520"/>
    <cellStyle name="Migliaia 24 10 4" xfId="29778"/>
    <cellStyle name="Migliaia 24 11" xfId="32697"/>
    <cellStyle name="Migliaia 24 12" xfId="37869"/>
    <cellStyle name="Migliaia 24 13" xfId="1829"/>
    <cellStyle name="Migliaia 24 2" xfId="462"/>
    <cellStyle name="Migliaia 24 2 2" xfId="2420"/>
    <cellStyle name="Migliaia 24 2 2 2" xfId="4394"/>
    <cellStyle name="Migliaia 24 2 2 2 2" xfId="10683"/>
    <cellStyle name="Migliaia 24 2 2 2 2 2" xfId="35219"/>
    <cellStyle name="Migliaia 24 2 2 2 2 3" xfId="40521"/>
    <cellStyle name="Migliaia 24 2 2 2 3" xfId="14717"/>
    <cellStyle name="Migliaia 24 2 2 2 4" xfId="16469"/>
    <cellStyle name="Migliaia 24 2 2 2 4 2" xfId="37870"/>
    <cellStyle name="Migliaia 24 2 2 2 5" xfId="12555"/>
    <cellStyle name="Migliaia 24 2 2 3" xfId="7908"/>
    <cellStyle name="Migliaia 24 2 2 3 2" xfId="31520"/>
    <cellStyle name="Migliaia 24 2 2 3 2 2" xfId="36680"/>
    <cellStyle name="Migliaia 24 2 2 3 2 3" xfId="41982"/>
    <cellStyle name="Migliaia 24 2 2 3 3" xfId="34029"/>
    <cellStyle name="Migliaia 24 2 2 3 4" xfId="39331"/>
    <cellStyle name="Migliaia 24 2 2 4" xfId="6982"/>
    <cellStyle name="Migliaia 24 2 2 4 2" xfId="17755"/>
    <cellStyle name="Migliaia 24 2 2 4 3" xfId="33809"/>
    <cellStyle name="Migliaia 24 2 2 4 4" xfId="46748"/>
    <cellStyle name="Migliaia 24 2 2 4 5" xfId="49764"/>
    <cellStyle name="Migliaia 24 2 2 5" xfId="16468"/>
    <cellStyle name="Migliaia 24 2 2 6" xfId="20835"/>
    <cellStyle name="Migliaia 24 2 3" xfId="4062"/>
    <cellStyle name="Migliaia 24 2 3 2" xfId="10532"/>
    <cellStyle name="Migliaia 24 2 3 2 2" xfId="31521"/>
    <cellStyle name="Migliaia 24 2 3 2 2 2" xfId="36681"/>
    <cellStyle name="Migliaia 24 2 3 2 2 3" xfId="41983"/>
    <cellStyle name="Migliaia 24 2 3 2 3" xfId="34030"/>
    <cellStyle name="Migliaia 24 2 3 2 4" xfId="39332"/>
    <cellStyle name="Migliaia 24 2 3 3" xfId="16470"/>
    <cellStyle name="Migliaia 24 2 3 3 2" xfId="35220"/>
    <cellStyle name="Migliaia 24 2 3 3 3" xfId="40522"/>
    <cellStyle name="Migliaia 24 2 3 3 4" xfId="29779"/>
    <cellStyle name="Migliaia 24 2 3 4" xfId="32698"/>
    <cellStyle name="Migliaia 24 2 3 5" xfId="37871"/>
    <cellStyle name="Migliaia 24 2 3 6" xfId="12556"/>
    <cellStyle name="Migliaia 24 2 4" xfId="3626"/>
    <cellStyle name="Migliaia 24 2 4 2" xfId="10237"/>
    <cellStyle name="Migliaia 24 2 4 2 2" xfId="35221"/>
    <cellStyle name="Migliaia 24 2 4 2 3" xfId="40523"/>
    <cellStyle name="Migliaia 24 2 4 3" xfId="14925"/>
    <cellStyle name="Migliaia 24 2 4 4" xfId="16471"/>
    <cellStyle name="Migliaia 24 2 4 4 2" xfId="37872"/>
    <cellStyle name="Migliaia 24 2 4 5" xfId="12557"/>
    <cellStyle name="Migliaia 24 2 5" xfId="9423"/>
    <cellStyle name="Migliaia 24 2 5 2" xfId="29780"/>
    <cellStyle name="Migliaia 24 2 5 2 2" xfId="35222"/>
    <cellStyle name="Migliaia 24 2 5 2 3" xfId="40524"/>
    <cellStyle name="Migliaia 24 2 5 3" xfId="32699"/>
    <cellStyle name="Migliaia 24 2 5 4" xfId="37873"/>
    <cellStyle name="Migliaia 24 2 6" xfId="16467"/>
    <cellStyle name="Migliaia 24 2 6 2" xfId="29781"/>
    <cellStyle name="Migliaia 24 2 6 2 2" xfId="35223"/>
    <cellStyle name="Migliaia 24 2 6 2 3" xfId="40525"/>
    <cellStyle name="Migliaia 24 2 6 3" xfId="32700"/>
    <cellStyle name="Migliaia 24 2 6 4" xfId="37874"/>
    <cellStyle name="Migliaia 24 2 6 5" xfId="20836"/>
    <cellStyle name="Migliaia 24 2 7" xfId="20834"/>
    <cellStyle name="Migliaia 24 2 8" xfId="1830"/>
    <cellStyle name="Migliaia 24 3" xfId="463"/>
    <cellStyle name="Migliaia 24 3 10" xfId="20837"/>
    <cellStyle name="Migliaia 24 3 11" xfId="12558"/>
    <cellStyle name="Migliaia 24 3 12" xfId="1831"/>
    <cellStyle name="Migliaia 24 3 2" xfId="464"/>
    <cellStyle name="Migliaia 24 3 2 2" xfId="4396"/>
    <cellStyle name="Migliaia 24 3 2 2 2" xfId="8254"/>
    <cellStyle name="Migliaia 24 3 2 2 2 2" xfId="14718"/>
    <cellStyle name="Migliaia 24 3 2 2 2 2 2" xfId="18164"/>
    <cellStyle name="Migliaia 24 3 2 2 2 2 2 2" xfId="35224"/>
    <cellStyle name="Migliaia 24 3 2 2 2 2 3" xfId="40526"/>
    <cellStyle name="Migliaia 24 3 2 2 2 2 4" xfId="29782"/>
    <cellStyle name="Migliaia 24 3 2 2 2 3" xfId="32701"/>
    <cellStyle name="Migliaia 24 3 2 2 2 4" xfId="37875"/>
    <cellStyle name="Migliaia 24 3 2 2 2 5" xfId="42586"/>
    <cellStyle name="Migliaia 24 3 2 2 2 6" xfId="47170"/>
    <cellStyle name="Migliaia 24 3 2 2 2 7" xfId="50186"/>
    <cellStyle name="Migliaia 24 3 2 2 2 8" xfId="13961"/>
    <cellStyle name="Migliaia 24 3 2 2 3" xfId="7975"/>
    <cellStyle name="Migliaia 24 3 2 2 4" xfId="6983"/>
    <cellStyle name="Migliaia 24 3 2 2 4 2" xfId="17756"/>
    <cellStyle name="Migliaia 24 3 2 2 4 3" xfId="43327"/>
    <cellStyle name="Migliaia 24 3 2 2 4 4" xfId="46749"/>
    <cellStyle name="Migliaia 24 3 2 2 4 5" xfId="49765"/>
    <cellStyle name="Migliaia 24 3 2 2 5" xfId="16474"/>
    <cellStyle name="Migliaia 24 3 2 2 6" xfId="20839"/>
    <cellStyle name="Migliaia 24 3 2 3" xfId="3628"/>
    <cellStyle name="Migliaia 24 3 2 3 2" xfId="8720"/>
    <cellStyle name="Migliaia 24 3 2 3 2 2" xfId="35225"/>
    <cellStyle name="Migliaia 24 3 2 3 2 3" xfId="40527"/>
    <cellStyle name="Migliaia 24 3 2 3 2 4" xfId="29783"/>
    <cellStyle name="Migliaia 24 3 2 3 3" xfId="8255"/>
    <cellStyle name="Migliaia 24 3 2 3 4" xfId="16475"/>
    <cellStyle name="Migliaia 24 3 2 3 4 2" xfId="37876"/>
    <cellStyle name="Migliaia 24 3 2 3 5" xfId="12559"/>
    <cellStyle name="Migliaia 24 3 2 4" xfId="7601"/>
    <cellStyle name="Migliaia 24 3 2 4 2" xfId="14380"/>
    <cellStyle name="Migliaia 24 3 2 4 2 2" xfId="35226"/>
    <cellStyle name="Migliaia 24 3 2 4 2 3" xfId="40528"/>
    <cellStyle name="Migliaia 24 3 2 4 3" xfId="32702"/>
    <cellStyle name="Migliaia 24 3 2 4 4" xfId="37877"/>
    <cellStyle name="Migliaia 24 3 2 4 5" xfId="13472"/>
    <cellStyle name="Migliaia 24 3 2 5" xfId="13682"/>
    <cellStyle name="Migliaia 24 3 2 5 2" xfId="29784"/>
    <cellStyle name="Migliaia 24 3 2 5 2 2" xfId="35227"/>
    <cellStyle name="Migliaia 24 3 2 5 2 3" xfId="40529"/>
    <cellStyle name="Migliaia 24 3 2 5 3" xfId="32703"/>
    <cellStyle name="Migliaia 24 3 2 5 4" xfId="37878"/>
    <cellStyle name="Migliaia 24 3 2 6" xfId="16473"/>
    <cellStyle name="Migliaia 24 3 2 6 2" xfId="29785"/>
    <cellStyle name="Migliaia 24 3 2 6 2 2" xfId="35228"/>
    <cellStyle name="Migliaia 24 3 2 6 2 3" xfId="40530"/>
    <cellStyle name="Migliaia 24 3 2 6 3" xfId="32704"/>
    <cellStyle name="Migliaia 24 3 2 6 4" xfId="37879"/>
    <cellStyle name="Migliaia 24 3 2 6 5" xfId="20840"/>
    <cellStyle name="Migliaia 24 3 2 7" xfId="20838"/>
    <cellStyle name="Migliaia 24 3 2 8" xfId="2422"/>
    <cellStyle name="Migliaia 24 3 3" xfId="2421"/>
    <cellStyle name="Migliaia 24 3 3 2" xfId="4395"/>
    <cellStyle name="Migliaia 24 3 3 2 2" xfId="6022"/>
    <cellStyle name="Migliaia 24 3 3 2 2 2" xfId="35230"/>
    <cellStyle name="Migliaia 24 3 3 2 2 3" xfId="40532"/>
    <cellStyle name="Migliaia 24 3 3 2 3" xfId="14501"/>
    <cellStyle name="Migliaia 24 3 3 2 4" xfId="16477"/>
    <cellStyle name="Migliaia 24 3 3 2 4 2" xfId="37881"/>
    <cellStyle name="Migliaia 24 3 3 2 5" xfId="12561"/>
    <cellStyle name="Migliaia 24 3 3 3" xfId="5774"/>
    <cellStyle name="Migliaia 24 3 3 3 2" xfId="29787"/>
    <cellStyle name="Migliaia 24 3 3 3 2 2" xfId="35231"/>
    <cellStyle name="Migliaia 24 3 3 3 2 3" xfId="40533"/>
    <cellStyle name="Migliaia 24 3 3 3 3" xfId="32706"/>
    <cellStyle name="Migliaia 24 3 3 3 4" xfId="37882"/>
    <cellStyle name="Migliaia 24 3 3 4" xfId="16476"/>
    <cellStyle name="Migliaia 24 3 3 4 2" xfId="29788"/>
    <cellStyle name="Migliaia 24 3 3 4 2 2" xfId="35232"/>
    <cellStyle name="Migliaia 24 3 3 4 2 3" xfId="40534"/>
    <cellStyle name="Migliaia 24 3 3 4 3" xfId="32707"/>
    <cellStyle name="Migliaia 24 3 3 4 4" xfId="37883"/>
    <cellStyle name="Migliaia 24 3 3 4 5" xfId="20841"/>
    <cellStyle name="Migliaia 24 3 3 5" xfId="20842"/>
    <cellStyle name="Migliaia 24 3 3 5 2" xfId="29789"/>
    <cellStyle name="Migliaia 24 3 3 5 2 2" xfId="35233"/>
    <cellStyle name="Migliaia 24 3 3 5 2 3" xfId="40535"/>
    <cellStyle name="Migliaia 24 3 3 5 3" xfId="32708"/>
    <cellStyle name="Migliaia 24 3 3 5 4" xfId="37884"/>
    <cellStyle name="Migliaia 24 3 3 6" xfId="29786"/>
    <cellStyle name="Migliaia 24 3 3 6 2" xfId="35229"/>
    <cellStyle name="Migliaia 24 3 3 6 3" xfId="40531"/>
    <cellStyle name="Migliaia 24 3 3 7" xfId="32705"/>
    <cellStyle name="Migliaia 24 3 3 8" xfId="37880"/>
    <cellStyle name="Migliaia 24 3 3 9" xfId="12560"/>
    <cellStyle name="Migliaia 24 3 4" xfId="3281"/>
    <cellStyle name="Migliaia 24 3 4 2" xfId="4791"/>
    <cellStyle name="Migliaia 24 3 4 2 2" xfId="10743"/>
    <cellStyle name="Migliaia 24 3 4 2 3" xfId="14895"/>
    <cellStyle name="Migliaia 24 3 4 2 4" xfId="16479"/>
    <cellStyle name="Migliaia 24 3 4 2 5" xfId="28632"/>
    <cellStyle name="Migliaia 24 3 4 2 6" xfId="12563"/>
    <cellStyle name="Migliaia 24 3 4 3" xfId="9991"/>
    <cellStyle name="Migliaia 24 3 4 3 2" xfId="31522"/>
    <cellStyle name="Migliaia 24 3 4 3 2 2" xfId="36682"/>
    <cellStyle name="Migliaia 24 3 4 3 2 3" xfId="41984"/>
    <cellStyle name="Migliaia 24 3 4 3 3" xfId="34031"/>
    <cellStyle name="Migliaia 24 3 4 3 4" xfId="39333"/>
    <cellStyle name="Migliaia 24 3 4 4" xfId="16478"/>
    <cellStyle name="Migliaia 24 3 4 4 2" xfId="35234"/>
    <cellStyle name="Migliaia 24 3 4 4 3" xfId="40536"/>
    <cellStyle name="Migliaia 24 3 4 4 4" xfId="29790"/>
    <cellStyle name="Migliaia 24 3 4 5" xfId="32709"/>
    <cellStyle name="Migliaia 24 3 4 6" xfId="37885"/>
    <cellStyle name="Migliaia 24 3 4 7" xfId="12562"/>
    <cellStyle name="Migliaia 24 3 5" xfId="4063"/>
    <cellStyle name="Migliaia 24 3 5 2" xfId="10533"/>
    <cellStyle name="Migliaia 24 3 5 2 2" xfId="31523"/>
    <cellStyle name="Migliaia 24 3 5 2 2 2" xfId="36683"/>
    <cellStyle name="Migliaia 24 3 5 2 2 3" xfId="41985"/>
    <cellStyle name="Migliaia 24 3 5 2 3" xfId="34032"/>
    <cellStyle name="Migliaia 24 3 5 2 4" xfId="39334"/>
    <cellStyle name="Migliaia 24 3 5 3" xfId="16480"/>
    <cellStyle name="Migliaia 24 3 5 3 2" xfId="35235"/>
    <cellStyle name="Migliaia 24 3 5 3 3" xfId="40537"/>
    <cellStyle name="Migliaia 24 3 5 3 4" xfId="29791"/>
    <cellStyle name="Migliaia 24 3 5 4" xfId="32710"/>
    <cellStyle name="Migliaia 24 3 5 5" xfId="37886"/>
    <cellStyle name="Migliaia 24 3 5 6" xfId="12564"/>
    <cellStyle name="Migliaia 24 3 6" xfId="3627"/>
    <cellStyle name="Migliaia 24 3 6 2" xfId="10238"/>
    <cellStyle name="Migliaia 24 3 6 2 2" xfId="35236"/>
    <cellStyle name="Migliaia 24 3 6 2 3" xfId="40538"/>
    <cellStyle name="Migliaia 24 3 6 3" xfId="14324"/>
    <cellStyle name="Migliaia 24 3 6 4" xfId="16481"/>
    <cellStyle name="Migliaia 24 3 6 4 2" xfId="37887"/>
    <cellStyle name="Migliaia 24 3 6 5" xfId="12565"/>
    <cellStyle name="Migliaia 24 3 7" xfId="8584"/>
    <cellStyle name="Migliaia 24 3 7 2" xfId="29792"/>
    <cellStyle name="Migliaia 24 3 7 2 2" xfId="35237"/>
    <cellStyle name="Migliaia 24 3 7 2 3" xfId="40539"/>
    <cellStyle name="Migliaia 24 3 7 3" xfId="32711"/>
    <cellStyle name="Migliaia 24 3 7 4" xfId="37888"/>
    <cellStyle name="Migliaia 24 3 8" xfId="13683"/>
    <cellStyle name="Migliaia 24 3 8 2" xfId="29793"/>
    <cellStyle name="Migliaia 24 3 8 2 2" xfId="35238"/>
    <cellStyle name="Migliaia 24 3 8 2 3" xfId="40540"/>
    <cellStyle name="Migliaia 24 3 8 3" xfId="32712"/>
    <cellStyle name="Migliaia 24 3 8 4" xfId="37889"/>
    <cellStyle name="Migliaia 24 3 8 5" xfId="20843"/>
    <cellStyle name="Migliaia 24 3 9" xfId="16472"/>
    <cellStyle name="Migliaia 24 4" xfId="465"/>
    <cellStyle name="Migliaia 24 4 2" xfId="4397"/>
    <cellStyle name="Migliaia 24 4 2 2" xfId="5121"/>
    <cellStyle name="Migliaia 24 4 2 2 2" xfId="29794"/>
    <cellStyle name="Migliaia 24 4 2 2 2 2" xfId="35239"/>
    <cellStyle name="Migliaia 24 4 2 2 2 3" xfId="40541"/>
    <cellStyle name="Migliaia 24 4 2 2 3" xfId="32713"/>
    <cellStyle name="Migliaia 24 4 2 2 4" xfId="37890"/>
    <cellStyle name="Migliaia 24 4 2 3" xfId="8256"/>
    <cellStyle name="Migliaia 24 4 2 3 2" xfId="29795"/>
    <cellStyle name="Migliaia 24 4 2 3 2 2" xfId="35240"/>
    <cellStyle name="Migliaia 24 4 2 3 2 3" xfId="40542"/>
    <cellStyle name="Migliaia 24 4 2 3 3" xfId="32714"/>
    <cellStyle name="Migliaia 24 4 2 3 4" xfId="37891"/>
    <cellStyle name="Migliaia 24 4 2 4" xfId="7603"/>
    <cellStyle name="Migliaia 24 4 2 5" xfId="6985"/>
    <cellStyle name="Migliaia 24 4 2 5 2" xfId="17758"/>
    <cellStyle name="Migliaia 24 4 2 5 3" xfId="43671"/>
    <cellStyle name="Migliaia 24 4 2 5 4" xfId="46751"/>
    <cellStyle name="Migliaia 24 4 2 5 5" xfId="49767"/>
    <cellStyle name="Migliaia 24 4 2 6" xfId="16483"/>
    <cellStyle name="Migliaia 24 4 2 7" xfId="20845"/>
    <cellStyle name="Migliaia 24 4 3" xfId="5122"/>
    <cellStyle name="Migliaia 24 4 3 2" xfId="14502"/>
    <cellStyle name="Migliaia 24 4 3 2 2" xfId="35241"/>
    <cellStyle name="Migliaia 24 4 3 2 3" xfId="40543"/>
    <cellStyle name="Migliaia 24 4 3 3" xfId="32715"/>
    <cellStyle name="Migliaia 24 4 3 4" xfId="37892"/>
    <cellStyle name="Migliaia 24 4 3 5" xfId="13681"/>
    <cellStyle name="Migliaia 24 4 4" xfId="8257"/>
    <cellStyle name="Migliaia 24 4 4 2" xfId="29796"/>
    <cellStyle name="Migliaia 24 4 4 2 2" xfId="35242"/>
    <cellStyle name="Migliaia 24 4 4 2 3" xfId="40544"/>
    <cellStyle name="Migliaia 24 4 4 3" xfId="32716"/>
    <cellStyle name="Migliaia 24 4 4 4" xfId="37893"/>
    <cellStyle name="Migliaia 24 4 5" xfId="7602"/>
    <cellStyle name="Migliaia 24 4 5 2" xfId="29797"/>
    <cellStyle name="Migliaia 24 4 5 2 2" xfId="35243"/>
    <cellStyle name="Migliaia 24 4 5 2 3" xfId="40545"/>
    <cellStyle name="Migliaia 24 4 5 3" xfId="32717"/>
    <cellStyle name="Migliaia 24 4 5 4" xfId="37894"/>
    <cellStyle name="Migliaia 24 4 6" xfId="6984"/>
    <cellStyle name="Migliaia 24 4 6 2" xfId="17757"/>
    <cellStyle name="Migliaia 24 4 6 2 2" xfId="35244"/>
    <cellStyle name="Migliaia 24 4 6 2 3" xfId="40546"/>
    <cellStyle name="Migliaia 24 4 6 2 4" xfId="29798"/>
    <cellStyle name="Migliaia 24 4 6 3" xfId="32718"/>
    <cellStyle name="Migliaia 24 4 6 4" xfId="37895"/>
    <cellStyle name="Migliaia 24 4 6 5" xfId="20846"/>
    <cellStyle name="Migliaia 24 4 6 6" xfId="42929"/>
    <cellStyle name="Migliaia 24 4 6 7" xfId="46750"/>
    <cellStyle name="Migliaia 24 4 6 8" xfId="49766"/>
    <cellStyle name="Migliaia 24 4 7" xfId="16482"/>
    <cellStyle name="Migliaia 24 4 7 2" xfId="29799"/>
    <cellStyle name="Migliaia 24 4 7 2 2" xfId="35245"/>
    <cellStyle name="Migliaia 24 4 7 2 3" xfId="40547"/>
    <cellStyle name="Migliaia 24 4 7 3" xfId="32719"/>
    <cellStyle name="Migliaia 24 4 7 4" xfId="37896"/>
    <cellStyle name="Migliaia 24 4 7 5" xfId="20847"/>
    <cellStyle name="Migliaia 24 4 8" xfId="20844"/>
    <cellStyle name="Migliaia 24 4 9" xfId="2423"/>
    <cellStyle name="Migliaia 24 5" xfId="466"/>
    <cellStyle name="Migliaia 24 5 2" xfId="4398"/>
    <cellStyle name="Migliaia 24 5 2 2" xfId="14719"/>
    <cellStyle name="Migliaia 24 5 2 2 2" xfId="35246"/>
    <cellStyle name="Migliaia 24 5 2 2 3" xfId="40548"/>
    <cellStyle name="Migliaia 24 5 2 3" xfId="16485"/>
    <cellStyle name="Migliaia 24 5 2 3 2" xfId="32720"/>
    <cellStyle name="Migliaia 24 5 2 4" xfId="37897"/>
    <cellStyle name="Migliaia 24 5 2 5" xfId="12566"/>
    <cellStyle name="Migliaia 24 5 3" xfId="7604"/>
    <cellStyle name="Migliaia 24 5 3 2" xfId="29800"/>
    <cellStyle name="Migliaia 24 5 3 2 2" xfId="35247"/>
    <cellStyle name="Migliaia 24 5 3 2 3" xfId="40549"/>
    <cellStyle name="Migliaia 24 5 3 3" xfId="32721"/>
    <cellStyle name="Migliaia 24 5 3 4" xfId="37898"/>
    <cellStyle name="Migliaia 24 5 4" xfId="6986"/>
    <cellStyle name="Migliaia 24 5 4 2" xfId="17759"/>
    <cellStyle name="Migliaia 24 5 4 2 2" xfId="35248"/>
    <cellStyle name="Migliaia 24 5 4 2 3" xfId="40550"/>
    <cellStyle name="Migliaia 24 5 4 2 4" xfId="29801"/>
    <cellStyle name="Migliaia 24 5 4 3" xfId="32722"/>
    <cellStyle name="Migliaia 24 5 4 4" xfId="37899"/>
    <cellStyle name="Migliaia 24 5 4 5" xfId="20849"/>
    <cellStyle name="Migliaia 24 5 4 6" xfId="44283"/>
    <cellStyle name="Migliaia 24 5 4 7" xfId="46752"/>
    <cellStyle name="Migliaia 24 5 4 8" xfId="49768"/>
    <cellStyle name="Migliaia 24 5 5" xfId="16484"/>
    <cellStyle name="Migliaia 24 5 5 2" xfId="29802"/>
    <cellStyle name="Migliaia 24 5 5 2 2" xfId="35249"/>
    <cellStyle name="Migliaia 24 5 5 2 3" xfId="40551"/>
    <cellStyle name="Migliaia 24 5 5 3" xfId="32723"/>
    <cellStyle name="Migliaia 24 5 5 4" xfId="37900"/>
    <cellStyle name="Migliaia 24 5 5 5" xfId="20850"/>
    <cellStyle name="Migliaia 24 5 6" xfId="20851"/>
    <cellStyle name="Migliaia 24 5 6 2" xfId="29803"/>
    <cellStyle name="Migliaia 24 5 6 2 2" xfId="35250"/>
    <cellStyle name="Migliaia 24 5 6 2 3" xfId="40552"/>
    <cellStyle name="Migliaia 24 5 6 3" xfId="32724"/>
    <cellStyle name="Migliaia 24 5 6 4" xfId="37901"/>
    <cellStyle name="Migliaia 24 5 7" xfId="20848"/>
    <cellStyle name="Migliaia 24 5 8" xfId="2424"/>
    <cellStyle name="Migliaia 24 6" xfId="2419"/>
    <cellStyle name="Migliaia 24 6 2" xfId="4393"/>
    <cellStyle name="Migliaia 24 6 2 2" xfId="6021"/>
    <cellStyle name="Migliaia 24 6 2 3" xfId="14971"/>
    <cellStyle name="Migliaia 24 6 2 4" xfId="16487"/>
    <cellStyle name="Migliaia 24 6 2 5" xfId="28633"/>
    <cellStyle name="Migliaia 24 6 2 6" xfId="12568"/>
    <cellStyle name="Migliaia 24 6 3" xfId="5773"/>
    <cellStyle name="Migliaia 24 6 3 2" xfId="31524"/>
    <cellStyle name="Migliaia 24 6 3 2 2" xfId="36684"/>
    <cellStyle name="Migliaia 24 6 3 2 3" xfId="41986"/>
    <cellStyle name="Migliaia 24 6 3 3" xfId="34033"/>
    <cellStyle name="Migliaia 24 6 3 4" xfId="39335"/>
    <cellStyle name="Migliaia 24 6 4" xfId="16486"/>
    <cellStyle name="Migliaia 24 6 4 2" xfId="35251"/>
    <cellStyle name="Migliaia 24 6 4 3" xfId="40553"/>
    <cellStyle name="Migliaia 24 6 4 4" xfId="29804"/>
    <cellStyle name="Migliaia 24 6 5" xfId="32725"/>
    <cellStyle name="Migliaia 24 6 6" xfId="37902"/>
    <cellStyle name="Migliaia 24 6 7" xfId="12567"/>
    <cellStyle name="Migliaia 24 7" xfId="4061"/>
    <cellStyle name="Migliaia 24 7 2" xfId="10531"/>
    <cellStyle name="Migliaia 24 7 2 2" xfId="31525"/>
    <cellStyle name="Migliaia 24 7 2 2 2" xfId="36685"/>
    <cellStyle name="Migliaia 24 7 2 2 3" xfId="41987"/>
    <cellStyle name="Migliaia 24 7 2 3" xfId="34034"/>
    <cellStyle name="Migliaia 24 7 2 4" xfId="39336"/>
    <cellStyle name="Migliaia 24 7 3" xfId="16488"/>
    <cellStyle name="Migliaia 24 7 3 2" xfId="35252"/>
    <cellStyle name="Migliaia 24 7 3 3" xfId="40554"/>
    <cellStyle name="Migliaia 24 7 3 4" xfId="29805"/>
    <cellStyle name="Migliaia 24 7 4" xfId="32726"/>
    <cellStyle name="Migliaia 24 7 5" xfId="37903"/>
    <cellStyle name="Migliaia 24 7 6" xfId="12569"/>
    <cellStyle name="Migliaia 24 8" xfId="3625"/>
    <cellStyle name="Migliaia 24 8 2" xfId="10236"/>
    <cellStyle name="Migliaia 24 8 2 2" xfId="31526"/>
    <cellStyle name="Migliaia 24 8 2 2 2" xfId="36686"/>
    <cellStyle name="Migliaia 24 8 2 2 3" xfId="41988"/>
    <cellStyle name="Migliaia 24 8 2 3" xfId="34035"/>
    <cellStyle name="Migliaia 24 8 2 4" xfId="39337"/>
    <cellStyle name="Migliaia 24 8 3" xfId="16489"/>
    <cellStyle name="Migliaia 24 8 3 2" xfId="35253"/>
    <cellStyle name="Migliaia 24 8 3 3" xfId="40555"/>
    <cellStyle name="Migliaia 24 8 3 4" xfId="29806"/>
    <cellStyle name="Migliaia 24 8 4" xfId="32727"/>
    <cellStyle name="Migliaia 24 8 5" xfId="37904"/>
    <cellStyle name="Migliaia 24 8 6" xfId="12570"/>
    <cellStyle name="Migliaia 24 9" xfId="13471"/>
    <cellStyle name="Migliaia 24 9 2" xfId="29807"/>
    <cellStyle name="Migliaia 24 9 2 2" xfId="35254"/>
    <cellStyle name="Migliaia 24 9 2 3" xfId="40556"/>
    <cellStyle name="Migliaia 24 9 3" xfId="32728"/>
    <cellStyle name="Migliaia 24 9 4" xfId="37905"/>
    <cellStyle name="Migliaia 25" xfId="467"/>
    <cellStyle name="Migliaia 25 10" xfId="16490"/>
    <cellStyle name="Migliaia 25 10 2" xfId="35255"/>
    <cellStyle name="Migliaia 25 10 3" xfId="40557"/>
    <cellStyle name="Migliaia 25 10 4" xfId="29808"/>
    <cellStyle name="Migliaia 25 11" xfId="32729"/>
    <cellStyle name="Migliaia 25 12" xfId="37906"/>
    <cellStyle name="Migliaia 25 13" xfId="1832"/>
    <cellStyle name="Migliaia 25 2" xfId="468"/>
    <cellStyle name="Migliaia 25 2 2" xfId="2426"/>
    <cellStyle name="Migliaia 25 2 2 2" xfId="4400"/>
    <cellStyle name="Migliaia 25 2 2 2 2" xfId="10684"/>
    <cellStyle name="Migliaia 25 2 2 2 2 2" xfId="35256"/>
    <cellStyle name="Migliaia 25 2 2 2 2 3" xfId="40558"/>
    <cellStyle name="Migliaia 25 2 2 2 3" xfId="14720"/>
    <cellStyle name="Migliaia 25 2 2 2 4" xfId="16493"/>
    <cellStyle name="Migliaia 25 2 2 2 4 2" xfId="37907"/>
    <cellStyle name="Migliaia 25 2 2 2 5" xfId="12571"/>
    <cellStyle name="Migliaia 25 2 2 3" xfId="7909"/>
    <cellStyle name="Migliaia 25 2 2 3 2" xfId="31527"/>
    <cellStyle name="Migliaia 25 2 2 3 2 2" xfId="36687"/>
    <cellStyle name="Migliaia 25 2 2 3 2 3" xfId="41989"/>
    <cellStyle name="Migliaia 25 2 2 3 3" xfId="34036"/>
    <cellStyle name="Migliaia 25 2 2 3 4" xfId="39338"/>
    <cellStyle name="Migliaia 25 2 2 4" xfId="6987"/>
    <cellStyle name="Migliaia 25 2 2 4 2" xfId="17760"/>
    <cellStyle name="Migliaia 25 2 2 4 3" xfId="44243"/>
    <cellStyle name="Migliaia 25 2 2 4 4" xfId="46753"/>
    <cellStyle name="Migliaia 25 2 2 4 5" xfId="49769"/>
    <cellStyle name="Migliaia 25 2 2 5" xfId="16492"/>
    <cellStyle name="Migliaia 25 2 2 6" xfId="20853"/>
    <cellStyle name="Migliaia 25 2 3" xfId="4065"/>
    <cellStyle name="Migliaia 25 2 3 2" xfId="10535"/>
    <cellStyle name="Migliaia 25 2 3 2 2" xfId="31528"/>
    <cellStyle name="Migliaia 25 2 3 2 2 2" xfId="36688"/>
    <cellStyle name="Migliaia 25 2 3 2 2 3" xfId="41990"/>
    <cellStyle name="Migliaia 25 2 3 2 3" xfId="34037"/>
    <cellStyle name="Migliaia 25 2 3 2 4" xfId="39339"/>
    <cellStyle name="Migliaia 25 2 3 3" xfId="16494"/>
    <cellStyle name="Migliaia 25 2 3 3 2" xfId="35257"/>
    <cellStyle name="Migliaia 25 2 3 3 3" xfId="40559"/>
    <cellStyle name="Migliaia 25 2 3 3 4" xfId="29809"/>
    <cellStyle name="Migliaia 25 2 3 4" xfId="32730"/>
    <cellStyle name="Migliaia 25 2 3 5" xfId="37908"/>
    <cellStyle name="Migliaia 25 2 3 6" xfId="12572"/>
    <cellStyle name="Migliaia 25 2 4" xfId="3630"/>
    <cellStyle name="Migliaia 25 2 4 2" xfId="10240"/>
    <cellStyle name="Migliaia 25 2 4 2 2" xfId="35258"/>
    <cellStyle name="Migliaia 25 2 4 2 3" xfId="40560"/>
    <cellStyle name="Migliaia 25 2 4 3" xfId="14862"/>
    <cellStyle name="Migliaia 25 2 4 4" xfId="16495"/>
    <cellStyle name="Migliaia 25 2 4 4 2" xfId="37909"/>
    <cellStyle name="Migliaia 25 2 4 5" xfId="12573"/>
    <cellStyle name="Migliaia 25 2 5" xfId="9424"/>
    <cellStyle name="Migliaia 25 2 5 2" xfId="29810"/>
    <cellStyle name="Migliaia 25 2 5 2 2" xfId="35259"/>
    <cellStyle name="Migliaia 25 2 5 2 3" xfId="40561"/>
    <cellStyle name="Migliaia 25 2 5 3" xfId="32731"/>
    <cellStyle name="Migliaia 25 2 5 4" xfId="37910"/>
    <cellStyle name="Migliaia 25 2 6" xfId="16491"/>
    <cellStyle name="Migliaia 25 2 6 2" xfId="29811"/>
    <cellStyle name="Migliaia 25 2 6 2 2" xfId="35260"/>
    <cellStyle name="Migliaia 25 2 6 2 3" xfId="40562"/>
    <cellStyle name="Migliaia 25 2 6 3" xfId="32732"/>
    <cellStyle name="Migliaia 25 2 6 4" xfId="37911"/>
    <cellStyle name="Migliaia 25 2 6 5" xfId="20854"/>
    <cellStyle name="Migliaia 25 2 7" xfId="20852"/>
    <cellStyle name="Migliaia 25 2 8" xfId="1833"/>
    <cellStyle name="Migliaia 25 3" xfId="469"/>
    <cellStyle name="Migliaia 25 3 10" xfId="20855"/>
    <cellStyle name="Migliaia 25 3 11" xfId="12574"/>
    <cellStyle name="Migliaia 25 3 12" xfId="1834"/>
    <cellStyle name="Migliaia 25 3 2" xfId="470"/>
    <cellStyle name="Migliaia 25 3 2 2" xfId="4402"/>
    <cellStyle name="Migliaia 25 3 2 2 2" xfId="8258"/>
    <cellStyle name="Migliaia 25 3 2 2 2 2" xfId="14721"/>
    <cellStyle name="Migliaia 25 3 2 2 2 2 2" xfId="18165"/>
    <cellStyle name="Migliaia 25 3 2 2 2 2 2 2" xfId="35261"/>
    <cellStyle name="Migliaia 25 3 2 2 2 2 3" xfId="40563"/>
    <cellStyle name="Migliaia 25 3 2 2 2 2 4" xfId="29812"/>
    <cellStyle name="Migliaia 25 3 2 2 2 3" xfId="32733"/>
    <cellStyle name="Migliaia 25 3 2 2 2 4" xfId="37912"/>
    <cellStyle name="Migliaia 25 3 2 2 2 5" xfId="43749"/>
    <cellStyle name="Migliaia 25 3 2 2 2 6" xfId="47171"/>
    <cellStyle name="Migliaia 25 3 2 2 2 7" xfId="50187"/>
    <cellStyle name="Migliaia 25 3 2 2 2 8" xfId="13962"/>
    <cellStyle name="Migliaia 25 3 2 2 3" xfId="7439"/>
    <cellStyle name="Migliaia 25 3 2 2 4" xfId="6988"/>
    <cellStyle name="Migliaia 25 3 2 2 4 2" xfId="17761"/>
    <cellStyle name="Migliaia 25 3 2 2 4 3" xfId="42512"/>
    <cellStyle name="Migliaia 25 3 2 2 4 4" xfId="46754"/>
    <cellStyle name="Migliaia 25 3 2 2 4 5" xfId="49770"/>
    <cellStyle name="Migliaia 25 3 2 2 5" xfId="16498"/>
    <cellStyle name="Migliaia 25 3 2 2 6" xfId="20857"/>
    <cellStyle name="Migliaia 25 3 2 3" xfId="3632"/>
    <cellStyle name="Migliaia 25 3 2 3 2" xfId="8719"/>
    <cellStyle name="Migliaia 25 3 2 3 2 2" xfId="35262"/>
    <cellStyle name="Migliaia 25 3 2 3 2 3" xfId="40564"/>
    <cellStyle name="Migliaia 25 3 2 3 2 4" xfId="29813"/>
    <cellStyle name="Migliaia 25 3 2 3 3" xfId="8259"/>
    <cellStyle name="Migliaia 25 3 2 3 4" xfId="16499"/>
    <cellStyle name="Migliaia 25 3 2 3 4 2" xfId="37913"/>
    <cellStyle name="Migliaia 25 3 2 3 5" xfId="12575"/>
    <cellStyle name="Migliaia 25 3 2 4" xfId="7605"/>
    <cellStyle name="Migliaia 25 3 2 4 2" xfId="14381"/>
    <cellStyle name="Migliaia 25 3 2 4 2 2" xfId="35263"/>
    <cellStyle name="Migliaia 25 3 2 4 2 3" xfId="40565"/>
    <cellStyle name="Migliaia 25 3 2 4 3" xfId="32734"/>
    <cellStyle name="Migliaia 25 3 2 4 4" xfId="37914"/>
    <cellStyle name="Migliaia 25 3 2 4 5" xfId="13474"/>
    <cellStyle name="Migliaia 25 3 2 5" xfId="13679"/>
    <cellStyle name="Migliaia 25 3 2 5 2" xfId="29814"/>
    <cellStyle name="Migliaia 25 3 2 5 2 2" xfId="35264"/>
    <cellStyle name="Migliaia 25 3 2 5 2 3" xfId="40566"/>
    <cellStyle name="Migliaia 25 3 2 5 3" xfId="32735"/>
    <cellStyle name="Migliaia 25 3 2 5 4" xfId="37915"/>
    <cellStyle name="Migliaia 25 3 2 6" xfId="16497"/>
    <cellStyle name="Migliaia 25 3 2 6 2" xfId="29815"/>
    <cellStyle name="Migliaia 25 3 2 6 2 2" xfId="35265"/>
    <cellStyle name="Migliaia 25 3 2 6 2 3" xfId="40567"/>
    <cellStyle name="Migliaia 25 3 2 6 3" xfId="32736"/>
    <cellStyle name="Migliaia 25 3 2 6 4" xfId="37916"/>
    <cellStyle name="Migliaia 25 3 2 6 5" xfId="20858"/>
    <cellStyle name="Migliaia 25 3 2 7" xfId="20856"/>
    <cellStyle name="Migliaia 25 3 2 8" xfId="2428"/>
    <cellStyle name="Migliaia 25 3 3" xfId="2427"/>
    <cellStyle name="Migliaia 25 3 3 2" xfId="4401"/>
    <cellStyle name="Migliaia 25 3 3 2 2" xfId="6024"/>
    <cellStyle name="Migliaia 25 3 3 2 2 2" xfId="35267"/>
    <cellStyle name="Migliaia 25 3 3 2 2 3" xfId="40569"/>
    <cellStyle name="Migliaia 25 3 3 2 3" xfId="14503"/>
    <cellStyle name="Migliaia 25 3 3 2 4" xfId="16501"/>
    <cellStyle name="Migliaia 25 3 3 2 4 2" xfId="37918"/>
    <cellStyle name="Migliaia 25 3 3 2 5" xfId="12577"/>
    <cellStyle name="Migliaia 25 3 3 3" xfId="5776"/>
    <cellStyle name="Migliaia 25 3 3 3 2" xfId="29817"/>
    <cellStyle name="Migliaia 25 3 3 3 2 2" xfId="35268"/>
    <cellStyle name="Migliaia 25 3 3 3 2 3" xfId="40570"/>
    <cellStyle name="Migliaia 25 3 3 3 3" xfId="32738"/>
    <cellStyle name="Migliaia 25 3 3 3 4" xfId="37919"/>
    <cellStyle name="Migliaia 25 3 3 4" xfId="16500"/>
    <cellStyle name="Migliaia 25 3 3 4 2" xfId="29818"/>
    <cellStyle name="Migliaia 25 3 3 4 2 2" xfId="35269"/>
    <cellStyle name="Migliaia 25 3 3 4 2 3" xfId="40571"/>
    <cellStyle name="Migliaia 25 3 3 4 3" xfId="32739"/>
    <cellStyle name="Migliaia 25 3 3 4 4" xfId="37920"/>
    <cellStyle name="Migliaia 25 3 3 4 5" xfId="20859"/>
    <cellStyle name="Migliaia 25 3 3 5" xfId="20860"/>
    <cellStyle name="Migliaia 25 3 3 5 2" xfId="29819"/>
    <cellStyle name="Migliaia 25 3 3 5 2 2" xfId="35270"/>
    <cellStyle name="Migliaia 25 3 3 5 2 3" xfId="40572"/>
    <cellStyle name="Migliaia 25 3 3 5 3" xfId="32740"/>
    <cellStyle name="Migliaia 25 3 3 5 4" xfId="37921"/>
    <cellStyle name="Migliaia 25 3 3 6" xfId="29816"/>
    <cellStyle name="Migliaia 25 3 3 6 2" xfId="35266"/>
    <cellStyle name="Migliaia 25 3 3 6 3" xfId="40568"/>
    <cellStyle name="Migliaia 25 3 3 7" xfId="32737"/>
    <cellStyle name="Migliaia 25 3 3 8" xfId="37917"/>
    <cellStyle name="Migliaia 25 3 3 9" xfId="12576"/>
    <cellStyle name="Migliaia 25 3 4" xfId="3282"/>
    <cellStyle name="Migliaia 25 3 4 2" xfId="4792"/>
    <cellStyle name="Migliaia 25 3 4 2 2" xfId="10744"/>
    <cellStyle name="Migliaia 25 3 4 2 3" xfId="14865"/>
    <cellStyle name="Migliaia 25 3 4 2 4" xfId="16503"/>
    <cellStyle name="Migliaia 25 3 4 2 5" xfId="28634"/>
    <cellStyle name="Migliaia 25 3 4 2 6" xfId="12579"/>
    <cellStyle name="Migliaia 25 3 4 3" xfId="9992"/>
    <cellStyle name="Migliaia 25 3 4 3 2" xfId="31529"/>
    <cellStyle name="Migliaia 25 3 4 3 2 2" xfId="36689"/>
    <cellStyle name="Migliaia 25 3 4 3 2 3" xfId="41991"/>
    <cellStyle name="Migliaia 25 3 4 3 3" xfId="34038"/>
    <cellStyle name="Migliaia 25 3 4 3 4" xfId="39340"/>
    <cellStyle name="Migliaia 25 3 4 4" xfId="16502"/>
    <cellStyle name="Migliaia 25 3 4 4 2" xfId="35271"/>
    <cellStyle name="Migliaia 25 3 4 4 3" xfId="40573"/>
    <cellStyle name="Migliaia 25 3 4 4 4" xfId="29820"/>
    <cellStyle name="Migliaia 25 3 4 5" xfId="32741"/>
    <cellStyle name="Migliaia 25 3 4 6" xfId="37922"/>
    <cellStyle name="Migliaia 25 3 4 7" xfId="12578"/>
    <cellStyle name="Migliaia 25 3 5" xfId="4066"/>
    <cellStyle name="Migliaia 25 3 5 2" xfId="10536"/>
    <cellStyle name="Migliaia 25 3 5 2 2" xfId="31530"/>
    <cellStyle name="Migliaia 25 3 5 2 2 2" xfId="36690"/>
    <cellStyle name="Migliaia 25 3 5 2 2 3" xfId="41992"/>
    <cellStyle name="Migliaia 25 3 5 2 3" xfId="34039"/>
    <cellStyle name="Migliaia 25 3 5 2 4" xfId="39341"/>
    <cellStyle name="Migliaia 25 3 5 3" xfId="16504"/>
    <cellStyle name="Migliaia 25 3 5 3 2" xfId="35272"/>
    <cellStyle name="Migliaia 25 3 5 3 3" xfId="40574"/>
    <cellStyle name="Migliaia 25 3 5 3 4" xfId="29821"/>
    <cellStyle name="Migliaia 25 3 5 4" xfId="32742"/>
    <cellStyle name="Migliaia 25 3 5 5" xfId="37923"/>
    <cellStyle name="Migliaia 25 3 5 6" xfId="12580"/>
    <cellStyle name="Migliaia 25 3 6" xfId="3631"/>
    <cellStyle name="Migliaia 25 3 6 2" xfId="10241"/>
    <cellStyle name="Migliaia 25 3 6 2 2" xfId="35273"/>
    <cellStyle name="Migliaia 25 3 6 2 3" xfId="40575"/>
    <cellStyle name="Migliaia 25 3 6 3" xfId="14325"/>
    <cellStyle name="Migliaia 25 3 6 4" xfId="16505"/>
    <cellStyle name="Migliaia 25 3 6 4 2" xfId="37924"/>
    <cellStyle name="Migliaia 25 3 6 5" xfId="12581"/>
    <cellStyle name="Migliaia 25 3 7" xfId="8545"/>
    <cellStyle name="Migliaia 25 3 7 2" xfId="29822"/>
    <cellStyle name="Migliaia 25 3 7 2 2" xfId="35274"/>
    <cellStyle name="Migliaia 25 3 7 2 3" xfId="40576"/>
    <cellStyle name="Migliaia 25 3 7 3" xfId="32743"/>
    <cellStyle name="Migliaia 25 3 7 4" xfId="37925"/>
    <cellStyle name="Migliaia 25 3 8" xfId="13680"/>
    <cellStyle name="Migliaia 25 3 8 2" xfId="29823"/>
    <cellStyle name="Migliaia 25 3 8 2 2" xfId="35275"/>
    <cellStyle name="Migliaia 25 3 8 2 3" xfId="40577"/>
    <cellStyle name="Migliaia 25 3 8 3" xfId="32744"/>
    <cellStyle name="Migliaia 25 3 8 4" xfId="37926"/>
    <cellStyle name="Migliaia 25 3 8 5" xfId="20861"/>
    <cellStyle name="Migliaia 25 3 9" xfId="16496"/>
    <cellStyle name="Migliaia 25 4" xfId="471"/>
    <cellStyle name="Migliaia 25 4 2" xfId="4403"/>
    <cellStyle name="Migliaia 25 4 2 2" xfId="5123"/>
    <cellStyle name="Migliaia 25 4 2 2 2" xfId="29824"/>
    <cellStyle name="Migliaia 25 4 2 2 2 2" xfId="35276"/>
    <cellStyle name="Migliaia 25 4 2 2 2 3" xfId="40578"/>
    <cellStyle name="Migliaia 25 4 2 2 3" xfId="32745"/>
    <cellStyle name="Migliaia 25 4 2 2 4" xfId="37927"/>
    <cellStyle name="Migliaia 25 4 2 3" xfId="8260"/>
    <cellStyle name="Migliaia 25 4 2 3 2" xfId="29825"/>
    <cellStyle name="Migliaia 25 4 2 3 2 2" xfId="35277"/>
    <cellStyle name="Migliaia 25 4 2 3 2 3" xfId="40579"/>
    <cellStyle name="Migliaia 25 4 2 3 3" xfId="32746"/>
    <cellStyle name="Migliaia 25 4 2 3 4" xfId="37928"/>
    <cellStyle name="Migliaia 25 4 2 4" xfId="7607"/>
    <cellStyle name="Migliaia 25 4 2 5" xfId="6990"/>
    <cellStyle name="Migliaia 25 4 2 5 2" xfId="17763"/>
    <cellStyle name="Migliaia 25 4 2 5 3" xfId="30833"/>
    <cellStyle name="Migliaia 25 4 2 5 4" xfId="46756"/>
    <cellStyle name="Migliaia 25 4 2 5 5" xfId="49772"/>
    <cellStyle name="Migliaia 25 4 2 6" xfId="16507"/>
    <cellStyle name="Migliaia 25 4 2 7" xfId="20863"/>
    <cellStyle name="Migliaia 25 4 3" xfId="5124"/>
    <cellStyle name="Migliaia 25 4 3 2" xfId="14504"/>
    <cellStyle name="Migliaia 25 4 3 2 2" xfId="35278"/>
    <cellStyle name="Migliaia 25 4 3 2 3" xfId="40580"/>
    <cellStyle name="Migliaia 25 4 3 3" xfId="32747"/>
    <cellStyle name="Migliaia 25 4 3 4" xfId="37929"/>
    <cellStyle name="Migliaia 25 4 3 5" xfId="13678"/>
    <cellStyle name="Migliaia 25 4 4" xfId="8261"/>
    <cellStyle name="Migliaia 25 4 4 2" xfId="29826"/>
    <cellStyle name="Migliaia 25 4 4 2 2" xfId="35279"/>
    <cellStyle name="Migliaia 25 4 4 2 3" xfId="40581"/>
    <cellStyle name="Migliaia 25 4 4 3" xfId="32748"/>
    <cellStyle name="Migliaia 25 4 4 4" xfId="37930"/>
    <cellStyle name="Migliaia 25 4 5" xfId="7606"/>
    <cellStyle name="Migliaia 25 4 5 2" xfId="29827"/>
    <cellStyle name="Migliaia 25 4 5 2 2" xfId="35280"/>
    <cellStyle name="Migliaia 25 4 5 2 3" xfId="40582"/>
    <cellStyle name="Migliaia 25 4 5 3" xfId="32749"/>
    <cellStyle name="Migliaia 25 4 5 4" xfId="37931"/>
    <cellStyle name="Migliaia 25 4 6" xfId="6989"/>
    <cellStyle name="Migliaia 25 4 6 2" xfId="17762"/>
    <cellStyle name="Migliaia 25 4 6 2 2" xfId="35281"/>
    <cellStyle name="Migliaia 25 4 6 2 3" xfId="40583"/>
    <cellStyle name="Migliaia 25 4 6 2 4" xfId="29828"/>
    <cellStyle name="Migliaia 25 4 6 3" xfId="32750"/>
    <cellStyle name="Migliaia 25 4 6 4" xfId="37932"/>
    <cellStyle name="Migliaia 25 4 6 5" xfId="20864"/>
    <cellStyle name="Migliaia 25 4 6 6" xfId="44459"/>
    <cellStyle name="Migliaia 25 4 6 7" xfId="46755"/>
    <cellStyle name="Migliaia 25 4 6 8" xfId="49771"/>
    <cellStyle name="Migliaia 25 4 7" xfId="16506"/>
    <cellStyle name="Migliaia 25 4 7 2" xfId="29829"/>
    <cellStyle name="Migliaia 25 4 7 2 2" xfId="35282"/>
    <cellStyle name="Migliaia 25 4 7 2 3" xfId="40584"/>
    <cellStyle name="Migliaia 25 4 7 3" xfId="32751"/>
    <cellStyle name="Migliaia 25 4 7 4" xfId="37933"/>
    <cellStyle name="Migliaia 25 4 7 5" xfId="20865"/>
    <cellStyle name="Migliaia 25 4 8" xfId="20862"/>
    <cellStyle name="Migliaia 25 4 9" xfId="2429"/>
    <cellStyle name="Migliaia 25 5" xfId="472"/>
    <cellStyle name="Migliaia 25 5 2" xfId="4404"/>
    <cellStyle name="Migliaia 25 5 2 2" xfId="14722"/>
    <cellStyle name="Migliaia 25 5 2 2 2" xfId="35283"/>
    <cellStyle name="Migliaia 25 5 2 2 3" xfId="40585"/>
    <cellStyle name="Migliaia 25 5 2 3" xfId="16509"/>
    <cellStyle name="Migliaia 25 5 2 3 2" xfId="32752"/>
    <cellStyle name="Migliaia 25 5 2 4" xfId="37934"/>
    <cellStyle name="Migliaia 25 5 2 5" xfId="12582"/>
    <cellStyle name="Migliaia 25 5 3" xfId="7608"/>
    <cellStyle name="Migliaia 25 5 3 2" xfId="29830"/>
    <cellStyle name="Migliaia 25 5 3 2 2" xfId="35284"/>
    <cellStyle name="Migliaia 25 5 3 2 3" xfId="40586"/>
    <cellStyle name="Migliaia 25 5 3 3" xfId="32753"/>
    <cellStyle name="Migliaia 25 5 3 4" xfId="37935"/>
    <cellStyle name="Migliaia 25 5 4" xfId="6991"/>
    <cellStyle name="Migliaia 25 5 4 2" xfId="17764"/>
    <cellStyle name="Migliaia 25 5 4 2 2" xfId="35285"/>
    <cellStyle name="Migliaia 25 5 4 2 3" xfId="40587"/>
    <cellStyle name="Migliaia 25 5 4 2 4" xfId="29831"/>
    <cellStyle name="Migliaia 25 5 4 3" xfId="32754"/>
    <cellStyle name="Migliaia 25 5 4 4" xfId="37936"/>
    <cellStyle name="Migliaia 25 5 4 5" xfId="20867"/>
    <cellStyle name="Migliaia 25 5 4 6" xfId="43677"/>
    <cellStyle name="Migliaia 25 5 4 7" xfId="46757"/>
    <cellStyle name="Migliaia 25 5 4 8" xfId="49773"/>
    <cellStyle name="Migliaia 25 5 5" xfId="16508"/>
    <cellStyle name="Migliaia 25 5 5 2" xfId="29832"/>
    <cellStyle name="Migliaia 25 5 5 2 2" xfId="35286"/>
    <cellStyle name="Migliaia 25 5 5 2 3" xfId="40588"/>
    <cellStyle name="Migliaia 25 5 5 3" xfId="32755"/>
    <cellStyle name="Migliaia 25 5 5 4" xfId="37937"/>
    <cellStyle name="Migliaia 25 5 5 5" xfId="20868"/>
    <cellStyle name="Migliaia 25 5 6" xfId="20869"/>
    <cellStyle name="Migliaia 25 5 6 2" xfId="29833"/>
    <cellStyle name="Migliaia 25 5 6 2 2" xfId="35287"/>
    <cellStyle name="Migliaia 25 5 6 2 3" xfId="40589"/>
    <cellStyle name="Migliaia 25 5 6 3" xfId="32756"/>
    <cellStyle name="Migliaia 25 5 6 4" xfId="37938"/>
    <cellStyle name="Migliaia 25 5 7" xfId="20866"/>
    <cellStyle name="Migliaia 25 5 8" xfId="2430"/>
    <cellStyle name="Migliaia 25 6" xfId="2425"/>
    <cellStyle name="Migliaia 25 6 2" xfId="4399"/>
    <cellStyle name="Migliaia 25 6 2 2" xfId="6023"/>
    <cellStyle name="Migliaia 25 6 2 3" xfId="14970"/>
    <cellStyle name="Migliaia 25 6 2 4" xfId="16511"/>
    <cellStyle name="Migliaia 25 6 2 5" xfId="28635"/>
    <cellStyle name="Migliaia 25 6 2 6" xfId="12584"/>
    <cellStyle name="Migliaia 25 6 3" xfId="5775"/>
    <cellStyle name="Migliaia 25 6 3 2" xfId="31531"/>
    <cellStyle name="Migliaia 25 6 3 2 2" xfId="36691"/>
    <cellStyle name="Migliaia 25 6 3 2 3" xfId="41993"/>
    <cellStyle name="Migliaia 25 6 3 3" xfId="34040"/>
    <cellStyle name="Migliaia 25 6 3 4" xfId="39342"/>
    <cellStyle name="Migliaia 25 6 4" xfId="16510"/>
    <cellStyle name="Migliaia 25 6 4 2" xfId="35288"/>
    <cellStyle name="Migliaia 25 6 4 3" xfId="40590"/>
    <cellStyle name="Migliaia 25 6 4 4" xfId="29834"/>
    <cellStyle name="Migliaia 25 6 5" xfId="32757"/>
    <cellStyle name="Migliaia 25 6 6" xfId="37939"/>
    <cellStyle name="Migliaia 25 6 7" xfId="12583"/>
    <cellStyle name="Migliaia 25 7" xfId="4064"/>
    <cellStyle name="Migliaia 25 7 2" xfId="10534"/>
    <cellStyle name="Migliaia 25 7 2 2" xfId="31532"/>
    <cellStyle name="Migliaia 25 7 2 2 2" xfId="36692"/>
    <cellStyle name="Migliaia 25 7 2 2 3" xfId="41994"/>
    <cellStyle name="Migliaia 25 7 2 3" xfId="34041"/>
    <cellStyle name="Migliaia 25 7 2 4" xfId="39343"/>
    <cellStyle name="Migliaia 25 7 3" xfId="16512"/>
    <cellStyle name="Migliaia 25 7 3 2" xfId="35289"/>
    <cellStyle name="Migliaia 25 7 3 3" xfId="40591"/>
    <cellStyle name="Migliaia 25 7 3 4" xfId="29835"/>
    <cellStyle name="Migliaia 25 7 4" xfId="32758"/>
    <cellStyle name="Migliaia 25 7 5" xfId="37940"/>
    <cellStyle name="Migliaia 25 7 6" xfId="12585"/>
    <cellStyle name="Migliaia 25 8" xfId="3629"/>
    <cellStyle name="Migliaia 25 8 2" xfId="10239"/>
    <cellStyle name="Migliaia 25 8 2 2" xfId="31533"/>
    <cellStyle name="Migliaia 25 8 2 2 2" xfId="36693"/>
    <cellStyle name="Migliaia 25 8 2 2 3" xfId="41995"/>
    <cellStyle name="Migliaia 25 8 2 3" xfId="34042"/>
    <cellStyle name="Migliaia 25 8 2 4" xfId="39344"/>
    <cellStyle name="Migliaia 25 8 3" xfId="16513"/>
    <cellStyle name="Migliaia 25 8 3 2" xfId="35290"/>
    <cellStyle name="Migliaia 25 8 3 3" xfId="40592"/>
    <cellStyle name="Migliaia 25 8 3 4" xfId="29836"/>
    <cellStyle name="Migliaia 25 8 4" xfId="32759"/>
    <cellStyle name="Migliaia 25 8 5" xfId="37941"/>
    <cellStyle name="Migliaia 25 8 6" xfId="12586"/>
    <cellStyle name="Migliaia 25 9" xfId="13473"/>
    <cellStyle name="Migliaia 25 9 2" xfId="29837"/>
    <cellStyle name="Migliaia 25 9 2 2" xfId="35291"/>
    <cellStyle name="Migliaia 25 9 2 3" xfId="40593"/>
    <cellStyle name="Migliaia 25 9 3" xfId="32760"/>
    <cellStyle name="Migliaia 25 9 4" xfId="37942"/>
    <cellStyle name="Migliaia 26" xfId="473"/>
    <cellStyle name="Migliaia 26 10" xfId="16514"/>
    <cellStyle name="Migliaia 26 10 2" xfId="35292"/>
    <cellStyle name="Migliaia 26 10 3" xfId="40594"/>
    <cellStyle name="Migliaia 26 10 4" xfId="29838"/>
    <cellStyle name="Migliaia 26 11" xfId="32761"/>
    <cellStyle name="Migliaia 26 12" xfId="37943"/>
    <cellStyle name="Migliaia 26 13" xfId="1835"/>
    <cellStyle name="Migliaia 26 2" xfId="474"/>
    <cellStyle name="Migliaia 26 2 2" xfId="2432"/>
    <cellStyle name="Migliaia 26 2 2 2" xfId="4406"/>
    <cellStyle name="Migliaia 26 2 2 2 2" xfId="10685"/>
    <cellStyle name="Migliaia 26 2 2 2 2 2" xfId="35293"/>
    <cellStyle name="Migliaia 26 2 2 2 2 3" xfId="40595"/>
    <cellStyle name="Migliaia 26 2 2 2 3" xfId="14723"/>
    <cellStyle name="Migliaia 26 2 2 2 4" xfId="16517"/>
    <cellStyle name="Migliaia 26 2 2 2 4 2" xfId="37944"/>
    <cellStyle name="Migliaia 26 2 2 2 5" xfId="12587"/>
    <cellStyle name="Migliaia 26 2 2 3" xfId="7910"/>
    <cellStyle name="Migliaia 26 2 2 3 2" xfId="31534"/>
    <cellStyle name="Migliaia 26 2 2 3 2 2" xfId="36694"/>
    <cellStyle name="Migliaia 26 2 2 3 2 3" xfId="41996"/>
    <cellStyle name="Migliaia 26 2 2 3 3" xfId="34043"/>
    <cellStyle name="Migliaia 26 2 2 3 4" xfId="39345"/>
    <cellStyle name="Migliaia 26 2 2 4" xfId="6992"/>
    <cellStyle name="Migliaia 26 2 2 4 2" xfId="17765"/>
    <cellStyle name="Migliaia 26 2 2 4 3" xfId="42930"/>
    <cellStyle name="Migliaia 26 2 2 4 4" xfId="46758"/>
    <cellStyle name="Migliaia 26 2 2 4 5" xfId="49774"/>
    <cellStyle name="Migliaia 26 2 2 5" xfId="16516"/>
    <cellStyle name="Migliaia 26 2 2 6" xfId="20871"/>
    <cellStyle name="Migliaia 26 2 3" xfId="4068"/>
    <cellStyle name="Migliaia 26 2 3 2" xfId="10538"/>
    <cellStyle name="Migliaia 26 2 3 2 2" xfId="31535"/>
    <cellStyle name="Migliaia 26 2 3 2 2 2" xfId="36695"/>
    <cellStyle name="Migliaia 26 2 3 2 2 3" xfId="41997"/>
    <cellStyle name="Migliaia 26 2 3 2 3" xfId="34044"/>
    <cellStyle name="Migliaia 26 2 3 2 4" xfId="39346"/>
    <cellStyle name="Migliaia 26 2 3 3" xfId="16518"/>
    <cellStyle name="Migliaia 26 2 3 3 2" xfId="35294"/>
    <cellStyle name="Migliaia 26 2 3 3 3" xfId="40596"/>
    <cellStyle name="Migliaia 26 2 3 3 4" xfId="29839"/>
    <cellStyle name="Migliaia 26 2 3 4" xfId="32762"/>
    <cellStyle name="Migliaia 26 2 3 5" xfId="37945"/>
    <cellStyle name="Migliaia 26 2 3 6" xfId="12588"/>
    <cellStyle name="Migliaia 26 2 4" xfId="3634"/>
    <cellStyle name="Migliaia 26 2 4 2" xfId="10243"/>
    <cellStyle name="Migliaia 26 2 4 2 2" xfId="35295"/>
    <cellStyle name="Migliaia 26 2 4 2 3" xfId="40597"/>
    <cellStyle name="Migliaia 26 2 4 3" xfId="14924"/>
    <cellStyle name="Migliaia 26 2 4 4" xfId="16519"/>
    <cellStyle name="Migliaia 26 2 4 4 2" xfId="37946"/>
    <cellStyle name="Migliaia 26 2 4 5" xfId="12589"/>
    <cellStyle name="Migliaia 26 2 5" xfId="9425"/>
    <cellStyle name="Migliaia 26 2 5 2" xfId="29840"/>
    <cellStyle name="Migliaia 26 2 5 2 2" xfId="35296"/>
    <cellStyle name="Migliaia 26 2 5 2 3" xfId="40598"/>
    <cellStyle name="Migliaia 26 2 5 3" xfId="32763"/>
    <cellStyle name="Migliaia 26 2 5 4" xfId="37947"/>
    <cellStyle name="Migliaia 26 2 6" xfId="16515"/>
    <cellStyle name="Migliaia 26 2 6 2" xfId="29841"/>
    <cellStyle name="Migliaia 26 2 6 2 2" xfId="35297"/>
    <cellStyle name="Migliaia 26 2 6 2 3" xfId="40599"/>
    <cellStyle name="Migliaia 26 2 6 3" xfId="32764"/>
    <cellStyle name="Migliaia 26 2 6 4" xfId="37948"/>
    <cellStyle name="Migliaia 26 2 6 5" xfId="20872"/>
    <cellStyle name="Migliaia 26 2 7" xfId="20870"/>
    <cellStyle name="Migliaia 26 2 8" xfId="1836"/>
    <cellStyle name="Migliaia 26 3" xfId="475"/>
    <cellStyle name="Migliaia 26 3 10" xfId="20873"/>
    <cellStyle name="Migliaia 26 3 11" xfId="12590"/>
    <cellStyle name="Migliaia 26 3 12" xfId="1837"/>
    <cellStyle name="Migliaia 26 3 2" xfId="476"/>
    <cellStyle name="Migliaia 26 3 2 2" xfId="4408"/>
    <cellStyle name="Migliaia 26 3 2 2 2" xfId="8262"/>
    <cellStyle name="Migliaia 26 3 2 2 2 2" xfId="14724"/>
    <cellStyle name="Migliaia 26 3 2 2 2 2 2" xfId="18166"/>
    <cellStyle name="Migliaia 26 3 2 2 2 2 2 2" xfId="35298"/>
    <cellStyle name="Migliaia 26 3 2 2 2 2 3" xfId="40600"/>
    <cellStyle name="Migliaia 26 3 2 2 2 2 4" xfId="29842"/>
    <cellStyle name="Migliaia 26 3 2 2 2 3" xfId="32765"/>
    <cellStyle name="Migliaia 26 3 2 2 2 4" xfId="37949"/>
    <cellStyle name="Migliaia 26 3 2 2 2 5" xfId="21399"/>
    <cellStyle name="Migliaia 26 3 2 2 2 6" xfId="47172"/>
    <cellStyle name="Migliaia 26 3 2 2 2 7" xfId="50188"/>
    <cellStyle name="Migliaia 26 3 2 2 2 8" xfId="13963"/>
    <cellStyle name="Migliaia 26 3 2 2 3" xfId="7476"/>
    <cellStyle name="Migliaia 26 3 2 2 4" xfId="6993"/>
    <cellStyle name="Migliaia 26 3 2 2 4 2" xfId="17766"/>
    <cellStyle name="Migliaia 26 3 2 2 4 3" xfId="44261"/>
    <cellStyle name="Migliaia 26 3 2 2 4 4" xfId="46759"/>
    <cellStyle name="Migliaia 26 3 2 2 4 5" xfId="49775"/>
    <cellStyle name="Migliaia 26 3 2 2 5" xfId="16522"/>
    <cellStyle name="Migliaia 26 3 2 2 6" xfId="20875"/>
    <cellStyle name="Migliaia 26 3 2 3" xfId="3636"/>
    <cellStyle name="Migliaia 26 3 2 3 2" xfId="7432"/>
    <cellStyle name="Migliaia 26 3 2 3 2 2" xfId="35299"/>
    <cellStyle name="Migliaia 26 3 2 3 2 3" xfId="40601"/>
    <cellStyle name="Migliaia 26 3 2 3 2 4" xfId="29843"/>
    <cellStyle name="Migliaia 26 3 2 3 3" xfId="8263"/>
    <cellStyle name="Migliaia 26 3 2 3 4" xfId="16523"/>
    <cellStyle name="Migliaia 26 3 2 3 4 2" xfId="37950"/>
    <cellStyle name="Migliaia 26 3 2 3 5" xfId="12591"/>
    <cellStyle name="Migliaia 26 3 2 4" xfId="7609"/>
    <cellStyle name="Migliaia 26 3 2 4 2" xfId="14382"/>
    <cellStyle name="Migliaia 26 3 2 4 2 2" xfId="35300"/>
    <cellStyle name="Migliaia 26 3 2 4 2 3" xfId="40602"/>
    <cellStyle name="Migliaia 26 3 2 4 3" xfId="32766"/>
    <cellStyle name="Migliaia 26 3 2 4 4" xfId="37951"/>
    <cellStyle name="Migliaia 26 3 2 4 5" xfId="13476"/>
    <cellStyle name="Migliaia 26 3 2 5" xfId="13676"/>
    <cellStyle name="Migliaia 26 3 2 5 2" xfId="29844"/>
    <cellStyle name="Migliaia 26 3 2 5 2 2" xfId="35301"/>
    <cellStyle name="Migliaia 26 3 2 5 2 3" xfId="40603"/>
    <cellStyle name="Migliaia 26 3 2 5 3" xfId="32767"/>
    <cellStyle name="Migliaia 26 3 2 5 4" xfId="37952"/>
    <cellStyle name="Migliaia 26 3 2 6" xfId="16521"/>
    <cellStyle name="Migliaia 26 3 2 6 2" xfId="29845"/>
    <cellStyle name="Migliaia 26 3 2 6 2 2" xfId="35302"/>
    <cellStyle name="Migliaia 26 3 2 6 2 3" xfId="40604"/>
    <cellStyle name="Migliaia 26 3 2 6 3" xfId="32768"/>
    <cellStyle name="Migliaia 26 3 2 6 4" xfId="37953"/>
    <cellStyle name="Migliaia 26 3 2 6 5" xfId="20876"/>
    <cellStyle name="Migliaia 26 3 2 7" xfId="20874"/>
    <cellStyle name="Migliaia 26 3 2 8" xfId="2434"/>
    <cellStyle name="Migliaia 26 3 3" xfId="2433"/>
    <cellStyle name="Migliaia 26 3 3 2" xfId="4407"/>
    <cellStyle name="Migliaia 26 3 3 2 2" xfId="6026"/>
    <cellStyle name="Migliaia 26 3 3 2 2 2" xfId="35304"/>
    <cellStyle name="Migliaia 26 3 3 2 2 3" xfId="40606"/>
    <cellStyle name="Migliaia 26 3 3 2 3" xfId="14505"/>
    <cellStyle name="Migliaia 26 3 3 2 4" xfId="16525"/>
    <cellStyle name="Migliaia 26 3 3 2 4 2" xfId="37955"/>
    <cellStyle name="Migliaia 26 3 3 2 5" xfId="12593"/>
    <cellStyle name="Migliaia 26 3 3 3" xfId="5778"/>
    <cellStyle name="Migliaia 26 3 3 3 2" xfId="29847"/>
    <cellStyle name="Migliaia 26 3 3 3 2 2" xfId="35305"/>
    <cellStyle name="Migliaia 26 3 3 3 2 3" xfId="40607"/>
    <cellStyle name="Migliaia 26 3 3 3 3" xfId="32770"/>
    <cellStyle name="Migliaia 26 3 3 3 4" xfId="37956"/>
    <cellStyle name="Migliaia 26 3 3 4" xfId="16524"/>
    <cellStyle name="Migliaia 26 3 3 4 2" xfId="29848"/>
    <cellStyle name="Migliaia 26 3 3 4 2 2" xfId="35306"/>
    <cellStyle name="Migliaia 26 3 3 4 2 3" xfId="40608"/>
    <cellStyle name="Migliaia 26 3 3 4 3" xfId="32771"/>
    <cellStyle name="Migliaia 26 3 3 4 4" xfId="37957"/>
    <cellStyle name="Migliaia 26 3 3 4 5" xfId="20877"/>
    <cellStyle name="Migliaia 26 3 3 5" xfId="20878"/>
    <cellStyle name="Migliaia 26 3 3 5 2" xfId="29849"/>
    <cellStyle name="Migliaia 26 3 3 5 2 2" xfId="35307"/>
    <cellStyle name="Migliaia 26 3 3 5 2 3" xfId="40609"/>
    <cellStyle name="Migliaia 26 3 3 5 3" xfId="32772"/>
    <cellStyle name="Migliaia 26 3 3 5 4" xfId="37958"/>
    <cellStyle name="Migliaia 26 3 3 6" xfId="29846"/>
    <cellStyle name="Migliaia 26 3 3 6 2" xfId="35303"/>
    <cellStyle name="Migliaia 26 3 3 6 3" xfId="40605"/>
    <cellStyle name="Migliaia 26 3 3 7" xfId="32769"/>
    <cellStyle name="Migliaia 26 3 3 8" xfId="37954"/>
    <cellStyle name="Migliaia 26 3 3 9" xfId="12592"/>
    <cellStyle name="Migliaia 26 3 4" xfId="3283"/>
    <cellStyle name="Migliaia 26 3 4 2" xfId="4793"/>
    <cellStyle name="Migliaia 26 3 4 2 2" xfId="10745"/>
    <cellStyle name="Migliaia 26 3 4 2 3" xfId="14434"/>
    <cellStyle name="Migliaia 26 3 4 2 4" xfId="16527"/>
    <cellStyle name="Migliaia 26 3 4 2 5" xfId="28636"/>
    <cellStyle name="Migliaia 26 3 4 2 6" xfId="12595"/>
    <cellStyle name="Migliaia 26 3 4 3" xfId="9993"/>
    <cellStyle name="Migliaia 26 3 4 3 2" xfId="31536"/>
    <cellStyle name="Migliaia 26 3 4 3 2 2" xfId="36696"/>
    <cellStyle name="Migliaia 26 3 4 3 2 3" xfId="41998"/>
    <cellStyle name="Migliaia 26 3 4 3 3" xfId="34045"/>
    <cellStyle name="Migliaia 26 3 4 3 4" xfId="39347"/>
    <cellStyle name="Migliaia 26 3 4 4" xfId="16526"/>
    <cellStyle name="Migliaia 26 3 4 4 2" xfId="35308"/>
    <cellStyle name="Migliaia 26 3 4 4 3" xfId="40610"/>
    <cellStyle name="Migliaia 26 3 4 4 4" xfId="29850"/>
    <cellStyle name="Migliaia 26 3 4 5" xfId="32773"/>
    <cellStyle name="Migliaia 26 3 4 6" xfId="37959"/>
    <cellStyle name="Migliaia 26 3 4 7" xfId="12594"/>
    <cellStyle name="Migliaia 26 3 5" xfId="4069"/>
    <cellStyle name="Migliaia 26 3 5 2" xfId="10539"/>
    <cellStyle name="Migliaia 26 3 5 2 2" xfId="31537"/>
    <cellStyle name="Migliaia 26 3 5 2 2 2" xfId="36697"/>
    <cellStyle name="Migliaia 26 3 5 2 2 3" xfId="41999"/>
    <cellStyle name="Migliaia 26 3 5 2 3" xfId="34046"/>
    <cellStyle name="Migliaia 26 3 5 2 4" xfId="39348"/>
    <cellStyle name="Migliaia 26 3 5 3" xfId="16528"/>
    <cellStyle name="Migliaia 26 3 5 3 2" xfId="35309"/>
    <cellStyle name="Migliaia 26 3 5 3 3" xfId="40611"/>
    <cellStyle name="Migliaia 26 3 5 3 4" xfId="29851"/>
    <cellStyle name="Migliaia 26 3 5 4" xfId="32774"/>
    <cellStyle name="Migliaia 26 3 5 5" xfId="37960"/>
    <cellStyle name="Migliaia 26 3 5 6" xfId="12596"/>
    <cellStyle name="Migliaia 26 3 6" xfId="3635"/>
    <cellStyle name="Migliaia 26 3 6 2" xfId="10244"/>
    <cellStyle name="Migliaia 26 3 6 2 2" xfId="35310"/>
    <cellStyle name="Migliaia 26 3 6 2 3" xfId="40612"/>
    <cellStyle name="Migliaia 26 3 6 3" xfId="14449"/>
    <cellStyle name="Migliaia 26 3 6 4" xfId="16529"/>
    <cellStyle name="Migliaia 26 3 6 4 2" xfId="37961"/>
    <cellStyle name="Migliaia 26 3 6 5" xfId="12597"/>
    <cellStyle name="Migliaia 26 3 7" xfId="7395"/>
    <cellStyle name="Migliaia 26 3 7 2" xfId="29852"/>
    <cellStyle name="Migliaia 26 3 7 2 2" xfId="35311"/>
    <cellStyle name="Migliaia 26 3 7 2 3" xfId="40613"/>
    <cellStyle name="Migliaia 26 3 7 3" xfId="32775"/>
    <cellStyle name="Migliaia 26 3 7 4" xfId="37962"/>
    <cellStyle name="Migliaia 26 3 8" xfId="13677"/>
    <cellStyle name="Migliaia 26 3 8 2" xfId="29853"/>
    <cellStyle name="Migliaia 26 3 8 2 2" xfId="35312"/>
    <cellStyle name="Migliaia 26 3 8 2 3" xfId="40614"/>
    <cellStyle name="Migliaia 26 3 8 3" xfId="32776"/>
    <cellStyle name="Migliaia 26 3 8 4" xfId="37963"/>
    <cellStyle name="Migliaia 26 3 8 5" xfId="20879"/>
    <cellStyle name="Migliaia 26 3 9" xfId="16520"/>
    <cellStyle name="Migliaia 26 4" xfId="477"/>
    <cellStyle name="Migliaia 26 4 2" xfId="4409"/>
    <cellStyle name="Migliaia 26 4 2 2" xfId="5125"/>
    <cellStyle name="Migliaia 26 4 2 2 2" xfId="29854"/>
    <cellStyle name="Migliaia 26 4 2 2 2 2" xfId="35313"/>
    <cellStyle name="Migliaia 26 4 2 2 2 3" xfId="40615"/>
    <cellStyle name="Migliaia 26 4 2 2 3" xfId="32777"/>
    <cellStyle name="Migliaia 26 4 2 2 4" xfId="37964"/>
    <cellStyle name="Migliaia 26 4 2 3" xfId="8264"/>
    <cellStyle name="Migliaia 26 4 2 3 2" xfId="29855"/>
    <cellStyle name="Migliaia 26 4 2 3 2 2" xfId="35314"/>
    <cellStyle name="Migliaia 26 4 2 3 2 3" xfId="40616"/>
    <cellStyle name="Migliaia 26 4 2 3 3" xfId="32778"/>
    <cellStyle name="Migliaia 26 4 2 3 4" xfId="37965"/>
    <cellStyle name="Migliaia 26 4 2 4" xfId="7611"/>
    <cellStyle name="Migliaia 26 4 2 5" xfId="6995"/>
    <cellStyle name="Migliaia 26 4 2 5 2" xfId="17768"/>
    <cellStyle name="Migliaia 26 4 2 5 3" xfId="44814"/>
    <cellStyle name="Migliaia 26 4 2 5 4" xfId="46761"/>
    <cellStyle name="Migliaia 26 4 2 5 5" xfId="49777"/>
    <cellStyle name="Migliaia 26 4 2 6" xfId="16531"/>
    <cellStyle name="Migliaia 26 4 2 7" xfId="20881"/>
    <cellStyle name="Migliaia 26 4 3" xfId="5126"/>
    <cellStyle name="Migliaia 26 4 3 2" xfId="14506"/>
    <cellStyle name="Migliaia 26 4 3 2 2" xfId="35315"/>
    <cellStyle name="Migliaia 26 4 3 2 3" xfId="40617"/>
    <cellStyle name="Migliaia 26 4 3 3" xfId="32779"/>
    <cellStyle name="Migliaia 26 4 3 4" xfId="37966"/>
    <cellStyle name="Migliaia 26 4 3 5" xfId="13675"/>
    <cellStyle name="Migliaia 26 4 4" xfId="8265"/>
    <cellStyle name="Migliaia 26 4 4 2" xfId="29856"/>
    <cellStyle name="Migliaia 26 4 4 2 2" xfId="35316"/>
    <cellStyle name="Migliaia 26 4 4 2 3" xfId="40618"/>
    <cellStyle name="Migliaia 26 4 4 3" xfId="32780"/>
    <cellStyle name="Migliaia 26 4 4 4" xfId="37967"/>
    <cellStyle name="Migliaia 26 4 5" xfId="7610"/>
    <cellStyle name="Migliaia 26 4 5 2" xfId="29857"/>
    <cellStyle name="Migliaia 26 4 5 2 2" xfId="35317"/>
    <cellStyle name="Migliaia 26 4 5 2 3" xfId="40619"/>
    <cellStyle name="Migliaia 26 4 5 3" xfId="32781"/>
    <cellStyle name="Migliaia 26 4 5 4" xfId="37968"/>
    <cellStyle name="Migliaia 26 4 6" xfId="6994"/>
    <cellStyle name="Migliaia 26 4 6 2" xfId="17767"/>
    <cellStyle name="Migliaia 26 4 6 2 2" xfId="35318"/>
    <cellStyle name="Migliaia 26 4 6 2 3" xfId="40620"/>
    <cellStyle name="Migliaia 26 4 6 2 4" xfId="29858"/>
    <cellStyle name="Migliaia 26 4 6 3" xfId="32782"/>
    <cellStyle name="Migliaia 26 4 6 4" xfId="37969"/>
    <cellStyle name="Migliaia 26 4 6 5" xfId="20882"/>
    <cellStyle name="Migliaia 26 4 6 6" xfId="44854"/>
    <cellStyle name="Migliaia 26 4 6 7" xfId="46760"/>
    <cellStyle name="Migliaia 26 4 6 8" xfId="49776"/>
    <cellStyle name="Migliaia 26 4 7" xfId="16530"/>
    <cellStyle name="Migliaia 26 4 7 2" xfId="29859"/>
    <cellStyle name="Migliaia 26 4 7 2 2" xfId="35319"/>
    <cellStyle name="Migliaia 26 4 7 2 3" xfId="40621"/>
    <cellStyle name="Migliaia 26 4 7 3" xfId="32783"/>
    <cellStyle name="Migliaia 26 4 7 4" xfId="37970"/>
    <cellStyle name="Migliaia 26 4 7 5" xfId="20883"/>
    <cellStyle name="Migliaia 26 4 8" xfId="20880"/>
    <cellStyle name="Migliaia 26 4 9" xfId="2435"/>
    <cellStyle name="Migliaia 26 5" xfId="478"/>
    <cellStyle name="Migliaia 26 5 2" xfId="4410"/>
    <cellStyle name="Migliaia 26 5 2 2" xfId="14725"/>
    <cellStyle name="Migliaia 26 5 2 2 2" xfId="35320"/>
    <cellStyle name="Migliaia 26 5 2 2 3" xfId="40622"/>
    <cellStyle name="Migliaia 26 5 2 3" xfId="16533"/>
    <cellStyle name="Migliaia 26 5 2 3 2" xfId="32784"/>
    <cellStyle name="Migliaia 26 5 2 4" xfId="37971"/>
    <cellStyle name="Migliaia 26 5 2 5" xfId="12598"/>
    <cellStyle name="Migliaia 26 5 3" xfId="7612"/>
    <cellStyle name="Migliaia 26 5 3 2" xfId="29860"/>
    <cellStyle name="Migliaia 26 5 3 2 2" xfId="35321"/>
    <cellStyle name="Migliaia 26 5 3 2 3" xfId="40623"/>
    <cellStyle name="Migliaia 26 5 3 3" xfId="32785"/>
    <cellStyle name="Migliaia 26 5 3 4" xfId="37972"/>
    <cellStyle name="Migliaia 26 5 4" xfId="6996"/>
    <cellStyle name="Migliaia 26 5 4 2" xfId="17769"/>
    <cellStyle name="Migliaia 26 5 4 2 2" xfId="35322"/>
    <cellStyle name="Migliaia 26 5 4 2 3" xfId="40624"/>
    <cellStyle name="Migliaia 26 5 4 2 4" xfId="29861"/>
    <cellStyle name="Migliaia 26 5 4 3" xfId="32786"/>
    <cellStyle name="Migliaia 26 5 4 4" xfId="37973"/>
    <cellStyle name="Migliaia 26 5 4 5" xfId="20885"/>
    <cellStyle name="Migliaia 26 5 4 6" xfId="43943"/>
    <cellStyle name="Migliaia 26 5 4 7" xfId="46762"/>
    <cellStyle name="Migliaia 26 5 4 8" xfId="49778"/>
    <cellStyle name="Migliaia 26 5 5" xfId="16532"/>
    <cellStyle name="Migliaia 26 5 5 2" xfId="29862"/>
    <cellStyle name="Migliaia 26 5 5 2 2" xfId="35323"/>
    <cellStyle name="Migliaia 26 5 5 2 3" xfId="40625"/>
    <cellStyle name="Migliaia 26 5 5 3" xfId="32787"/>
    <cellStyle name="Migliaia 26 5 5 4" xfId="37974"/>
    <cellStyle name="Migliaia 26 5 5 5" xfId="20886"/>
    <cellStyle name="Migliaia 26 5 6" xfId="20887"/>
    <cellStyle name="Migliaia 26 5 6 2" xfId="29863"/>
    <cellStyle name="Migliaia 26 5 6 2 2" xfId="35324"/>
    <cellStyle name="Migliaia 26 5 6 2 3" xfId="40626"/>
    <cellStyle name="Migliaia 26 5 6 3" xfId="32788"/>
    <cellStyle name="Migliaia 26 5 6 4" xfId="37975"/>
    <cellStyle name="Migliaia 26 5 7" xfId="20884"/>
    <cellStyle name="Migliaia 26 5 8" xfId="2436"/>
    <cellStyle name="Migliaia 26 6" xfId="2431"/>
    <cellStyle name="Migliaia 26 6 2" xfId="4405"/>
    <cellStyle name="Migliaia 26 6 2 2" xfId="6025"/>
    <cellStyle name="Migliaia 26 6 2 3" xfId="14969"/>
    <cellStyle name="Migliaia 26 6 2 4" xfId="16535"/>
    <cellStyle name="Migliaia 26 6 2 5" xfId="28637"/>
    <cellStyle name="Migliaia 26 6 2 6" xfId="12600"/>
    <cellStyle name="Migliaia 26 6 3" xfId="5777"/>
    <cellStyle name="Migliaia 26 6 3 2" xfId="31538"/>
    <cellStyle name="Migliaia 26 6 3 2 2" xfId="36698"/>
    <cellStyle name="Migliaia 26 6 3 2 3" xfId="42000"/>
    <cellStyle name="Migliaia 26 6 3 3" xfId="34047"/>
    <cellStyle name="Migliaia 26 6 3 4" xfId="39349"/>
    <cellStyle name="Migliaia 26 6 4" xfId="16534"/>
    <cellStyle name="Migliaia 26 6 4 2" xfId="35325"/>
    <cellStyle name="Migliaia 26 6 4 3" xfId="40627"/>
    <cellStyle name="Migliaia 26 6 4 4" xfId="29864"/>
    <cellStyle name="Migliaia 26 6 5" xfId="32789"/>
    <cellStyle name="Migliaia 26 6 6" xfId="37976"/>
    <cellStyle name="Migliaia 26 6 7" xfId="12599"/>
    <cellStyle name="Migliaia 26 7" xfId="4067"/>
    <cellStyle name="Migliaia 26 7 2" xfId="10537"/>
    <cellStyle name="Migliaia 26 7 2 2" xfId="31539"/>
    <cellStyle name="Migliaia 26 7 2 2 2" xfId="36699"/>
    <cellStyle name="Migliaia 26 7 2 2 3" xfId="42001"/>
    <cellStyle name="Migliaia 26 7 2 3" xfId="34048"/>
    <cellStyle name="Migliaia 26 7 2 4" xfId="39350"/>
    <cellStyle name="Migliaia 26 7 3" xfId="16536"/>
    <cellStyle name="Migliaia 26 7 3 2" xfId="35326"/>
    <cellStyle name="Migliaia 26 7 3 3" xfId="40628"/>
    <cellStyle name="Migliaia 26 7 3 4" xfId="29865"/>
    <cellStyle name="Migliaia 26 7 4" xfId="32790"/>
    <cellStyle name="Migliaia 26 7 5" xfId="37977"/>
    <cellStyle name="Migliaia 26 7 6" xfId="12601"/>
    <cellStyle name="Migliaia 26 8" xfId="3633"/>
    <cellStyle name="Migliaia 26 8 2" xfId="10242"/>
    <cellStyle name="Migliaia 26 8 2 2" xfId="31540"/>
    <cellStyle name="Migliaia 26 8 2 2 2" xfId="36700"/>
    <cellStyle name="Migliaia 26 8 2 2 3" xfId="42002"/>
    <cellStyle name="Migliaia 26 8 2 3" xfId="34049"/>
    <cellStyle name="Migliaia 26 8 2 4" xfId="39351"/>
    <cellStyle name="Migliaia 26 8 3" xfId="16537"/>
    <cellStyle name="Migliaia 26 8 3 2" xfId="35327"/>
    <cellStyle name="Migliaia 26 8 3 3" xfId="40629"/>
    <cellStyle name="Migliaia 26 8 3 4" xfId="29866"/>
    <cellStyle name="Migliaia 26 8 4" xfId="32791"/>
    <cellStyle name="Migliaia 26 8 5" xfId="37978"/>
    <cellStyle name="Migliaia 26 8 6" xfId="12602"/>
    <cellStyle name="Migliaia 26 9" xfId="13475"/>
    <cellStyle name="Migliaia 26 9 2" xfId="29867"/>
    <cellStyle name="Migliaia 26 9 2 2" xfId="35328"/>
    <cellStyle name="Migliaia 26 9 2 3" xfId="40630"/>
    <cellStyle name="Migliaia 26 9 3" xfId="32792"/>
    <cellStyle name="Migliaia 26 9 4" xfId="37979"/>
    <cellStyle name="Migliaia 27" xfId="479"/>
    <cellStyle name="Migliaia 27 10" xfId="16538"/>
    <cellStyle name="Migliaia 27 10 2" xfId="35329"/>
    <cellStyle name="Migliaia 27 10 3" xfId="40631"/>
    <cellStyle name="Migliaia 27 10 4" xfId="29868"/>
    <cellStyle name="Migliaia 27 11" xfId="32793"/>
    <cellStyle name="Migliaia 27 12" xfId="37980"/>
    <cellStyle name="Migliaia 27 13" xfId="1838"/>
    <cellStyle name="Migliaia 27 2" xfId="480"/>
    <cellStyle name="Migliaia 27 2 2" xfId="2438"/>
    <cellStyle name="Migliaia 27 2 2 2" xfId="4412"/>
    <cellStyle name="Migliaia 27 2 2 2 2" xfId="10686"/>
    <cellStyle name="Migliaia 27 2 2 2 2 2" xfId="35330"/>
    <cellStyle name="Migliaia 27 2 2 2 2 3" xfId="40632"/>
    <cellStyle name="Migliaia 27 2 2 2 3" xfId="14726"/>
    <cellStyle name="Migliaia 27 2 2 2 4" xfId="16541"/>
    <cellStyle name="Migliaia 27 2 2 2 4 2" xfId="37981"/>
    <cellStyle name="Migliaia 27 2 2 2 5" xfId="12603"/>
    <cellStyle name="Migliaia 27 2 2 3" xfId="7911"/>
    <cellStyle name="Migliaia 27 2 2 3 2" xfId="31541"/>
    <cellStyle name="Migliaia 27 2 2 3 2 2" xfId="36701"/>
    <cellStyle name="Migliaia 27 2 2 3 2 3" xfId="42003"/>
    <cellStyle name="Migliaia 27 2 2 3 3" xfId="34050"/>
    <cellStyle name="Migliaia 27 2 2 3 4" xfId="39352"/>
    <cellStyle name="Migliaia 27 2 2 4" xfId="6997"/>
    <cellStyle name="Migliaia 27 2 2 4 2" xfId="17770"/>
    <cellStyle name="Migliaia 27 2 2 4 3" xfId="42513"/>
    <cellStyle name="Migliaia 27 2 2 4 4" xfId="46763"/>
    <cellStyle name="Migliaia 27 2 2 4 5" xfId="49779"/>
    <cellStyle name="Migliaia 27 2 2 5" xfId="16540"/>
    <cellStyle name="Migliaia 27 2 2 6" xfId="20889"/>
    <cellStyle name="Migliaia 27 2 3" xfId="4071"/>
    <cellStyle name="Migliaia 27 2 3 2" xfId="10541"/>
    <cellStyle name="Migliaia 27 2 3 2 2" xfId="31542"/>
    <cellStyle name="Migliaia 27 2 3 2 2 2" xfId="36702"/>
    <cellStyle name="Migliaia 27 2 3 2 2 3" xfId="42004"/>
    <cellStyle name="Migliaia 27 2 3 2 3" xfId="34051"/>
    <cellStyle name="Migliaia 27 2 3 2 4" xfId="39353"/>
    <cellStyle name="Migliaia 27 2 3 3" xfId="16542"/>
    <cellStyle name="Migliaia 27 2 3 3 2" xfId="35331"/>
    <cellStyle name="Migliaia 27 2 3 3 3" xfId="40633"/>
    <cellStyle name="Migliaia 27 2 3 3 4" xfId="29869"/>
    <cellStyle name="Migliaia 27 2 3 4" xfId="32794"/>
    <cellStyle name="Migliaia 27 2 3 5" xfId="37982"/>
    <cellStyle name="Migliaia 27 2 3 6" xfId="12604"/>
    <cellStyle name="Migliaia 27 2 4" xfId="3638"/>
    <cellStyle name="Migliaia 27 2 4 2" xfId="10246"/>
    <cellStyle name="Migliaia 27 2 4 2 2" xfId="35332"/>
    <cellStyle name="Migliaia 27 2 4 2 3" xfId="40634"/>
    <cellStyle name="Migliaia 27 2 4 3" xfId="15022"/>
    <cellStyle name="Migliaia 27 2 4 4" xfId="16543"/>
    <cellStyle name="Migliaia 27 2 4 4 2" xfId="37983"/>
    <cellStyle name="Migliaia 27 2 4 5" xfId="12605"/>
    <cellStyle name="Migliaia 27 2 5" xfId="9426"/>
    <cellStyle name="Migliaia 27 2 5 2" xfId="29870"/>
    <cellStyle name="Migliaia 27 2 5 2 2" xfId="35333"/>
    <cellStyle name="Migliaia 27 2 5 2 3" xfId="40635"/>
    <cellStyle name="Migliaia 27 2 5 3" xfId="32795"/>
    <cellStyle name="Migliaia 27 2 5 4" xfId="37984"/>
    <cellStyle name="Migliaia 27 2 6" xfId="16539"/>
    <cellStyle name="Migliaia 27 2 6 2" xfId="29871"/>
    <cellStyle name="Migliaia 27 2 6 2 2" xfId="35334"/>
    <cellStyle name="Migliaia 27 2 6 2 3" xfId="40636"/>
    <cellStyle name="Migliaia 27 2 6 3" xfId="32796"/>
    <cellStyle name="Migliaia 27 2 6 4" xfId="37985"/>
    <cellStyle name="Migliaia 27 2 6 5" xfId="20890"/>
    <cellStyle name="Migliaia 27 2 7" xfId="20888"/>
    <cellStyle name="Migliaia 27 2 8" xfId="1839"/>
    <cellStyle name="Migliaia 27 3" xfId="481"/>
    <cellStyle name="Migliaia 27 3 10" xfId="20891"/>
    <cellStyle name="Migliaia 27 3 11" xfId="12606"/>
    <cellStyle name="Migliaia 27 3 12" xfId="1840"/>
    <cellStyle name="Migliaia 27 3 2" xfId="482"/>
    <cellStyle name="Migliaia 27 3 2 2" xfId="4414"/>
    <cellStyle name="Migliaia 27 3 2 2 2" xfId="8266"/>
    <cellStyle name="Migliaia 27 3 2 2 2 2" xfId="14727"/>
    <cellStyle name="Migliaia 27 3 2 2 2 2 2" xfId="18167"/>
    <cellStyle name="Migliaia 27 3 2 2 2 2 2 2" xfId="35335"/>
    <cellStyle name="Migliaia 27 3 2 2 2 2 3" xfId="40637"/>
    <cellStyle name="Migliaia 27 3 2 2 2 2 4" xfId="29872"/>
    <cellStyle name="Migliaia 27 3 2 2 2 3" xfId="32797"/>
    <cellStyle name="Migliaia 27 3 2 2 2 4" xfId="37986"/>
    <cellStyle name="Migliaia 27 3 2 2 2 5" xfId="44862"/>
    <cellStyle name="Migliaia 27 3 2 2 2 6" xfId="47173"/>
    <cellStyle name="Migliaia 27 3 2 2 2 7" xfId="50189"/>
    <cellStyle name="Migliaia 27 3 2 2 2 8" xfId="13964"/>
    <cellStyle name="Migliaia 27 3 2 2 3" xfId="7858"/>
    <cellStyle name="Migliaia 27 3 2 2 4" xfId="6998"/>
    <cellStyle name="Migliaia 27 3 2 2 4 2" xfId="17771"/>
    <cellStyle name="Migliaia 27 3 2 2 4 3" xfId="44182"/>
    <cellStyle name="Migliaia 27 3 2 2 4 4" xfId="46764"/>
    <cellStyle name="Migliaia 27 3 2 2 4 5" xfId="49780"/>
    <cellStyle name="Migliaia 27 3 2 2 5" xfId="16546"/>
    <cellStyle name="Migliaia 27 3 2 2 6" xfId="20893"/>
    <cellStyle name="Migliaia 27 3 2 3" xfId="3640"/>
    <cellStyle name="Migliaia 27 3 2 3 2" xfId="8718"/>
    <cellStyle name="Migliaia 27 3 2 3 2 2" xfId="35336"/>
    <cellStyle name="Migliaia 27 3 2 3 2 3" xfId="40638"/>
    <cellStyle name="Migliaia 27 3 2 3 2 4" xfId="29873"/>
    <cellStyle name="Migliaia 27 3 2 3 3" xfId="8267"/>
    <cellStyle name="Migliaia 27 3 2 3 4" xfId="16547"/>
    <cellStyle name="Migliaia 27 3 2 3 4 2" xfId="37987"/>
    <cellStyle name="Migliaia 27 3 2 3 5" xfId="12607"/>
    <cellStyle name="Migliaia 27 3 2 4" xfId="7613"/>
    <cellStyle name="Migliaia 27 3 2 4 2" xfId="14383"/>
    <cellStyle name="Migliaia 27 3 2 4 2 2" xfId="35337"/>
    <cellStyle name="Migliaia 27 3 2 4 2 3" xfId="40639"/>
    <cellStyle name="Migliaia 27 3 2 4 3" xfId="32798"/>
    <cellStyle name="Migliaia 27 3 2 4 4" xfId="37988"/>
    <cellStyle name="Migliaia 27 3 2 4 5" xfId="13478"/>
    <cellStyle name="Migliaia 27 3 2 5" xfId="13673"/>
    <cellStyle name="Migliaia 27 3 2 5 2" xfId="29874"/>
    <cellStyle name="Migliaia 27 3 2 5 2 2" xfId="35338"/>
    <cellStyle name="Migliaia 27 3 2 5 2 3" xfId="40640"/>
    <cellStyle name="Migliaia 27 3 2 5 3" xfId="32799"/>
    <cellStyle name="Migliaia 27 3 2 5 4" xfId="37989"/>
    <cellStyle name="Migliaia 27 3 2 6" xfId="16545"/>
    <cellStyle name="Migliaia 27 3 2 6 2" xfId="29875"/>
    <cellStyle name="Migliaia 27 3 2 6 2 2" xfId="35339"/>
    <cellStyle name="Migliaia 27 3 2 6 2 3" xfId="40641"/>
    <cellStyle name="Migliaia 27 3 2 6 3" xfId="32800"/>
    <cellStyle name="Migliaia 27 3 2 6 4" xfId="37990"/>
    <cellStyle name="Migliaia 27 3 2 6 5" xfId="20894"/>
    <cellStyle name="Migliaia 27 3 2 7" xfId="20892"/>
    <cellStyle name="Migliaia 27 3 2 8" xfId="2440"/>
    <cellStyle name="Migliaia 27 3 3" xfId="2439"/>
    <cellStyle name="Migliaia 27 3 3 2" xfId="4413"/>
    <cellStyle name="Migliaia 27 3 3 2 2" xfId="6028"/>
    <cellStyle name="Migliaia 27 3 3 2 2 2" xfId="35341"/>
    <cellStyle name="Migliaia 27 3 3 2 2 3" xfId="40643"/>
    <cellStyle name="Migliaia 27 3 3 2 3" xfId="14507"/>
    <cellStyle name="Migliaia 27 3 3 2 4" xfId="16549"/>
    <cellStyle name="Migliaia 27 3 3 2 4 2" xfId="37992"/>
    <cellStyle name="Migliaia 27 3 3 2 5" xfId="12609"/>
    <cellStyle name="Migliaia 27 3 3 3" xfId="5780"/>
    <cellStyle name="Migliaia 27 3 3 3 2" xfId="29877"/>
    <cellStyle name="Migliaia 27 3 3 3 2 2" xfId="35342"/>
    <cellStyle name="Migliaia 27 3 3 3 2 3" xfId="40644"/>
    <cellStyle name="Migliaia 27 3 3 3 3" xfId="32802"/>
    <cellStyle name="Migliaia 27 3 3 3 4" xfId="37993"/>
    <cellStyle name="Migliaia 27 3 3 4" xfId="16548"/>
    <cellStyle name="Migliaia 27 3 3 4 2" xfId="29878"/>
    <cellStyle name="Migliaia 27 3 3 4 2 2" xfId="35343"/>
    <cellStyle name="Migliaia 27 3 3 4 2 3" xfId="40645"/>
    <cellStyle name="Migliaia 27 3 3 4 3" xfId="32803"/>
    <cellStyle name="Migliaia 27 3 3 4 4" xfId="37994"/>
    <cellStyle name="Migliaia 27 3 3 4 5" xfId="20895"/>
    <cellStyle name="Migliaia 27 3 3 5" xfId="20896"/>
    <cellStyle name="Migliaia 27 3 3 5 2" xfId="29879"/>
    <cellStyle name="Migliaia 27 3 3 5 2 2" xfId="35344"/>
    <cellStyle name="Migliaia 27 3 3 5 2 3" xfId="40646"/>
    <cellStyle name="Migliaia 27 3 3 5 3" xfId="32804"/>
    <cellStyle name="Migliaia 27 3 3 5 4" xfId="37995"/>
    <cellStyle name="Migliaia 27 3 3 6" xfId="29876"/>
    <cellStyle name="Migliaia 27 3 3 6 2" xfId="35340"/>
    <cellStyle name="Migliaia 27 3 3 6 3" xfId="40642"/>
    <cellStyle name="Migliaia 27 3 3 7" xfId="32801"/>
    <cellStyle name="Migliaia 27 3 3 8" xfId="37991"/>
    <cellStyle name="Migliaia 27 3 3 9" xfId="12608"/>
    <cellStyle name="Migliaia 27 3 4" xfId="3284"/>
    <cellStyle name="Migliaia 27 3 4 2" xfId="4794"/>
    <cellStyle name="Migliaia 27 3 4 2 2" xfId="10746"/>
    <cellStyle name="Migliaia 27 3 4 2 3" xfId="14892"/>
    <cellStyle name="Migliaia 27 3 4 2 4" xfId="16551"/>
    <cellStyle name="Migliaia 27 3 4 2 5" xfId="28638"/>
    <cellStyle name="Migliaia 27 3 4 2 6" xfId="12611"/>
    <cellStyle name="Migliaia 27 3 4 3" xfId="9994"/>
    <cellStyle name="Migliaia 27 3 4 3 2" xfId="31543"/>
    <cellStyle name="Migliaia 27 3 4 3 2 2" xfId="36703"/>
    <cellStyle name="Migliaia 27 3 4 3 2 3" xfId="42005"/>
    <cellStyle name="Migliaia 27 3 4 3 3" xfId="34052"/>
    <cellStyle name="Migliaia 27 3 4 3 4" xfId="39354"/>
    <cellStyle name="Migliaia 27 3 4 4" xfId="16550"/>
    <cellStyle name="Migliaia 27 3 4 4 2" xfId="35345"/>
    <cellStyle name="Migliaia 27 3 4 4 3" xfId="40647"/>
    <cellStyle name="Migliaia 27 3 4 4 4" xfId="29880"/>
    <cellStyle name="Migliaia 27 3 4 5" xfId="32805"/>
    <cellStyle name="Migliaia 27 3 4 6" xfId="37996"/>
    <cellStyle name="Migliaia 27 3 4 7" xfId="12610"/>
    <cellStyle name="Migliaia 27 3 5" xfId="4072"/>
    <cellStyle name="Migliaia 27 3 5 2" xfId="10542"/>
    <cellStyle name="Migliaia 27 3 5 2 2" xfId="31544"/>
    <cellStyle name="Migliaia 27 3 5 2 2 2" xfId="36704"/>
    <cellStyle name="Migliaia 27 3 5 2 2 3" xfId="42006"/>
    <cellStyle name="Migliaia 27 3 5 2 3" xfId="34053"/>
    <cellStyle name="Migliaia 27 3 5 2 4" xfId="39355"/>
    <cellStyle name="Migliaia 27 3 5 3" xfId="16552"/>
    <cellStyle name="Migliaia 27 3 5 3 2" xfId="35346"/>
    <cellStyle name="Migliaia 27 3 5 3 3" xfId="40648"/>
    <cellStyle name="Migliaia 27 3 5 3 4" xfId="29881"/>
    <cellStyle name="Migliaia 27 3 5 4" xfId="32806"/>
    <cellStyle name="Migliaia 27 3 5 5" xfId="37997"/>
    <cellStyle name="Migliaia 27 3 5 6" xfId="12612"/>
    <cellStyle name="Migliaia 27 3 6" xfId="3639"/>
    <cellStyle name="Migliaia 27 3 6 2" xfId="10247"/>
    <cellStyle name="Migliaia 27 3 6 2 2" xfId="35347"/>
    <cellStyle name="Migliaia 27 3 6 2 3" xfId="40649"/>
    <cellStyle name="Migliaia 27 3 6 3" xfId="14326"/>
    <cellStyle name="Migliaia 27 3 6 4" xfId="16553"/>
    <cellStyle name="Migliaia 27 3 6 4 2" xfId="37998"/>
    <cellStyle name="Migliaia 27 3 6 5" xfId="12613"/>
    <cellStyle name="Migliaia 27 3 7" xfId="7836"/>
    <cellStyle name="Migliaia 27 3 7 2" xfId="29882"/>
    <cellStyle name="Migliaia 27 3 7 2 2" xfId="35348"/>
    <cellStyle name="Migliaia 27 3 7 2 3" xfId="40650"/>
    <cellStyle name="Migliaia 27 3 7 3" xfId="32807"/>
    <cellStyle name="Migliaia 27 3 7 4" xfId="37999"/>
    <cellStyle name="Migliaia 27 3 8" xfId="13674"/>
    <cellStyle name="Migliaia 27 3 8 2" xfId="29883"/>
    <cellStyle name="Migliaia 27 3 8 2 2" xfId="35349"/>
    <cellStyle name="Migliaia 27 3 8 2 3" xfId="40651"/>
    <cellStyle name="Migliaia 27 3 8 3" xfId="32808"/>
    <cellStyle name="Migliaia 27 3 8 4" xfId="38000"/>
    <cellStyle name="Migliaia 27 3 8 5" xfId="20897"/>
    <cellStyle name="Migliaia 27 3 9" xfId="16544"/>
    <cellStyle name="Migliaia 27 4" xfId="483"/>
    <cellStyle name="Migliaia 27 4 2" xfId="4415"/>
    <cellStyle name="Migliaia 27 4 2 2" xfId="5127"/>
    <cellStyle name="Migliaia 27 4 2 2 2" xfId="29884"/>
    <cellStyle name="Migliaia 27 4 2 2 2 2" xfId="35350"/>
    <cellStyle name="Migliaia 27 4 2 2 2 3" xfId="40652"/>
    <cellStyle name="Migliaia 27 4 2 2 3" xfId="32809"/>
    <cellStyle name="Migliaia 27 4 2 2 4" xfId="38001"/>
    <cellStyle name="Migliaia 27 4 2 3" xfId="8268"/>
    <cellStyle name="Migliaia 27 4 2 3 2" xfId="29885"/>
    <cellStyle name="Migliaia 27 4 2 3 2 2" xfId="35351"/>
    <cellStyle name="Migliaia 27 4 2 3 2 3" xfId="40653"/>
    <cellStyle name="Migliaia 27 4 2 3 3" xfId="32810"/>
    <cellStyle name="Migliaia 27 4 2 3 4" xfId="38002"/>
    <cellStyle name="Migliaia 27 4 2 4" xfId="7615"/>
    <cellStyle name="Migliaia 27 4 2 5" xfId="7000"/>
    <cellStyle name="Migliaia 27 4 2 5 2" xfId="17773"/>
    <cellStyle name="Migliaia 27 4 2 5 3" xfId="42514"/>
    <cellStyle name="Migliaia 27 4 2 5 4" xfId="46766"/>
    <cellStyle name="Migliaia 27 4 2 5 5" xfId="49782"/>
    <cellStyle name="Migliaia 27 4 2 6" xfId="16555"/>
    <cellStyle name="Migliaia 27 4 2 7" xfId="20899"/>
    <cellStyle name="Migliaia 27 4 3" xfId="5128"/>
    <cellStyle name="Migliaia 27 4 3 2" xfId="14508"/>
    <cellStyle name="Migliaia 27 4 3 2 2" xfId="35352"/>
    <cellStyle name="Migliaia 27 4 3 2 3" xfId="40654"/>
    <cellStyle name="Migliaia 27 4 3 3" xfId="32811"/>
    <cellStyle name="Migliaia 27 4 3 4" xfId="38003"/>
    <cellStyle name="Migliaia 27 4 3 5" xfId="13672"/>
    <cellStyle name="Migliaia 27 4 4" xfId="8269"/>
    <cellStyle name="Migliaia 27 4 4 2" xfId="29886"/>
    <cellStyle name="Migliaia 27 4 4 2 2" xfId="35353"/>
    <cellStyle name="Migliaia 27 4 4 2 3" xfId="40655"/>
    <cellStyle name="Migliaia 27 4 4 3" xfId="32812"/>
    <cellStyle name="Migliaia 27 4 4 4" xfId="38004"/>
    <cellStyle name="Migliaia 27 4 5" xfId="7614"/>
    <cellStyle name="Migliaia 27 4 5 2" xfId="29887"/>
    <cellStyle name="Migliaia 27 4 5 2 2" xfId="35354"/>
    <cellStyle name="Migliaia 27 4 5 2 3" xfId="40656"/>
    <cellStyle name="Migliaia 27 4 5 3" xfId="32813"/>
    <cellStyle name="Migliaia 27 4 5 4" xfId="38005"/>
    <cellStyle name="Migliaia 27 4 6" xfId="6999"/>
    <cellStyle name="Migliaia 27 4 6 2" xfId="17772"/>
    <cellStyle name="Migliaia 27 4 6 2 2" xfId="35355"/>
    <cellStyle name="Migliaia 27 4 6 2 3" xfId="40657"/>
    <cellStyle name="Migliaia 27 4 6 2 4" xfId="29888"/>
    <cellStyle name="Migliaia 27 4 6 3" xfId="32814"/>
    <cellStyle name="Migliaia 27 4 6 4" xfId="38006"/>
    <cellStyle name="Migliaia 27 4 6 5" xfId="20900"/>
    <cellStyle name="Migliaia 27 4 6 6" xfId="20527"/>
    <cellStyle name="Migliaia 27 4 6 7" xfId="46765"/>
    <cellStyle name="Migliaia 27 4 6 8" xfId="49781"/>
    <cellStyle name="Migliaia 27 4 7" xfId="16554"/>
    <cellStyle name="Migliaia 27 4 7 2" xfId="29889"/>
    <cellStyle name="Migliaia 27 4 7 2 2" xfId="35356"/>
    <cellStyle name="Migliaia 27 4 7 2 3" xfId="40658"/>
    <cellStyle name="Migliaia 27 4 7 3" xfId="32815"/>
    <cellStyle name="Migliaia 27 4 7 4" xfId="38007"/>
    <cellStyle name="Migliaia 27 4 7 5" xfId="20901"/>
    <cellStyle name="Migliaia 27 4 8" xfId="20898"/>
    <cellStyle name="Migliaia 27 4 9" xfId="2441"/>
    <cellStyle name="Migliaia 27 5" xfId="484"/>
    <cellStyle name="Migliaia 27 5 2" xfId="4416"/>
    <cellStyle name="Migliaia 27 5 2 2" xfId="14728"/>
    <cellStyle name="Migliaia 27 5 2 2 2" xfId="35357"/>
    <cellStyle name="Migliaia 27 5 2 2 3" xfId="40659"/>
    <cellStyle name="Migliaia 27 5 2 3" xfId="16557"/>
    <cellStyle name="Migliaia 27 5 2 3 2" xfId="32816"/>
    <cellStyle name="Migliaia 27 5 2 4" xfId="38008"/>
    <cellStyle name="Migliaia 27 5 2 5" xfId="12614"/>
    <cellStyle name="Migliaia 27 5 3" xfId="7616"/>
    <cellStyle name="Migliaia 27 5 3 2" xfId="29890"/>
    <cellStyle name="Migliaia 27 5 3 2 2" xfId="35358"/>
    <cellStyle name="Migliaia 27 5 3 2 3" xfId="40660"/>
    <cellStyle name="Migliaia 27 5 3 3" xfId="32817"/>
    <cellStyle name="Migliaia 27 5 3 4" xfId="38009"/>
    <cellStyle name="Migliaia 27 5 4" xfId="7001"/>
    <cellStyle name="Migliaia 27 5 4 2" xfId="17774"/>
    <cellStyle name="Migliaia 27 5 4 2 2" xfId="35359"/>
    <cellStyle name="Migliaia 27 5 4 2 3" xfId="40661"/>
    <cellStyle name="Migliaia 27 5 4 2 4" xfId="29891"/>
    <cellStyle name="Migliaia 27 5 4 3" xfId="32818"/>
    <cellStyle name="Migliaia 27 5 4 4" xfId="38010"/>
    <cellStyle name="Migliaia 27 5 4 5" xfId="20903"/>
    <cellStyle name="Migliaia 27 5 4 6" xfId="28583"/>
    <cellStyle name="Migliaia 27 5 4 7" xfId="46767"/>
    <cellStyle name="Migliaia 27 5 4 8" xfId="49783"/>
    <cellStyle name="Migliaia 27 5 5" xfId="16556"/>
    <cellStyle name="Migliaia 27 5 5 2" xfId="29892"/>
    <cellStyle name="Migliaia 27 5 5 2 2" xfId="35360"/>
    <cellStyle name="Migliaia 27 5 5 2 3" xfId="40662"/>
    <cellStyle name="Migliaia 27 5 5 3" xfId="32819"/>
    <cellStyle name="Migliaia 27 5 5 4" xfId="38011"/>
    <cellStyle name="Migliaia 27 5 5 5" xfId="20904"/>
    <cellStyle name="Migliaia 27 5 6" xfId="20905"/>
    <cellStyle name="Migliaia 27 5 6 2" xfId="29893"/>
    <cellStyle name="Migliaia 27 5 6 2 2" xfId="35361"/>
    <cellStyle name="Migliaia 27 5 6 2 3" xfId="40663"/>
    <cellStyle name="Migliaia 27 5 6 3" xfId="32820"/>
    <cellStyle name="Migliaia 27 5 6 4" xfId="38012"/>
    <cellStyle name="Migliaia 27 5 7" xfId="20902"/>
    <cellStyle name="Migliaia 27 5 8" xfId="2442"/>
    <cellStyle name="Migliaia 27 6" xfId="2437"/>
    <cellStyle name="Migliaia 27 6 2" xfId="4411"/>
    <cellStyle name="Migliaia 27 6 2 2" xfId="6027"/>
    <cellStyle name="Migliaia 27 6 2 3" xfId="14968"/>
    <cellStyle name="Migliaia 27 6 2 4" xfId="16559"/>
    <cellStyle name="Migliaia 27 6 2 5" xfId="28639"/>
    <cellStyle name="Migliaia 27 6 2 6" xfId="12616"/>
    <cellStyle name="Migliaia 27 6 3" xfId="5779"/>
    <cellStyle name="Migliaia 27 6 3 2" xfId="31545"/>
    <cellStyle name="Migliaia 27 6 3 2 2" xfId="36705"/>
    <cellStyle name="Migliaia 27 6 3 2 3" xfId="42007"/>
    <cellStyle name="Migliaia 27 6 3 3" xfId="34054"/>
    <cellStyle name="Migliaia 27 6 3 4" xfId="39356"/>
    <cellStyle name="Migliaia 27 6 4" xfId="16558"/>
    <cellStyle name="Migliaia 27 6 4 2" xfId="35362"/>
    <cellStyle name="Migliaia 27 6 4 3" xfId="40664"/>
    <cellStyle name="Migliaia 27 6 4 4" xfId="29894"/>
    <cellStyle name="Migliaia 27 6 5" xfId="32821"/>
    <cellStyle name="Migliaia 27 6 6" xfId="38013"/>
    <cellStyle name="Migliaia 27 6 7" xfId="12615"/>
    <cellStyle name="Migliaia 27 7" xfId="4070"/>
    <cellStyle name="Migliaia 27 7 2" xfId="10540"/>
    <cellStyle name="Migliaia 27 7 2 2" xfId="31546"/>
    <cellStyle name="Migliaia 27 7 2 2 2" xfId="36706"/>
    <cellStyle name="Migliaia 27 7 2 2 3" xfId="42008"/>
    <cellStyle name="Migliaia 27 7 2 3" xfId="34055"/>
    <cellStyle name="Migliaia 27 7 2 4" xfId="39357"/>
    <cellStyle name="Migliaia 27 7 3" xfId="16560"/>
    <cellStyle name="Migliaia 27 7 3 2" xfId="35363"/>
    <cellStyle name="Migliaia 27 7 3 3" xfId="40665"/>
    <cellStyle name="Migliaia 27 7 3 4" xfId="29895"/>
    <cellStyle name="Migliaia 27 7 4" xfId="32822"/>
    <cellStyle name="Migliaia 27 7 5" xfId="38014"/>
    <cellStyle name="Migliaia 27 7 6" xfId="12617"/>
    <cellStyle name="Migliaia 27 8" xfId="3637"/>
    <cellStyle name="Migliaia 27 8 2" xfId="10245"/>
    <cellStyle name="Migliaia 27 8 2 2" xfId="31547"/>
    <cellStyle name="Migliaia 27 8 2 2 2" xfId="36707"/>
    <cellStyle name="Migliaia 27 8 2 2 3" xfId="42009"/>
    <cellStyle name="Migliaia 27 8 2 3" xfId="34056"/>
    <cellStyle name="Migliaia 27 8 2 4" xfId="39358"/>
    <cellStyle name="Migliaia 27 8 3" xfId="16561"/>
    <cellStyle name="Migliaia 27 8 3 2" xfId="35364"/>
    <cellStyle name="Migliaia 27 8 3 3" xfId="40666"/>
    <cellStyle name="Migliaia 27 8 3 4" xfId="29896"/>
    <cellStyle name="Migliaia 27 8 4" xfId="32823"/>
    <cellStyle name="Migliaia 27 8 5" xfId="38015"/>
    <cellStyle name="Migliaia 27 8 6" xfId="12618"/>
    <cellStyle name="Migliaia 27 9" xfId="13477"/>
    <cellStyle name="Migliaia 27 9 2" xfId="29897"/>
    <cellStyle name="Migliaia 27 9 2 2" xfId="35365"/>
    <cellStyle name="Migliaia 27 9 2 3" xfId="40667"/>
    <cellStyle name="Migliaia 27 9 3" xfId="32824"/>
    <cellStyle name="Migliaia 27 9 4" xfId="38016"/>
    <cellStyle name="Migliaia 28" xfId="485"/>
    <cellStyle name="Migliaia 28 10" xfId="16562"/>
    <cellStyle name="Migliaia 28 10 2" xfId="35366"/>
    <cellStyle name="Migliaia 28 10 3" xfId="40668"/>
    <cellStyle name="Migliaia 28 10 4" xfId="29898"/>
    <cellStyle name="Migliaia 28 11" xfId="32825"/>
    <cellStyle name="Migliaia 28 12" xfId="38017"/>
    <cellStyle name="Migliaia 28 13" xfId="1841"/>
    <cellStyle name="Migliaia 28 2" xfId="486"/>
    <cellStyle name="Migliaia 28 2 2" xfId="2444"/>
    <cellStyle name="Migliaia 28 2 2 2" xfId="4418"/>
    <cellStyle name="Migliaia 28 2 2 2 2" xfId="10687"/>
    <cellStyle name="Migliaia 28 2 2 2 2 2" xfId="35367"/>
    <cellStyle name="Migliaia 28 2 2 2 2 3" xfId="40669"/>
    <cellStyle name="Migliaia 28 2 2 2 3" xfId="14729"/>
    <cellStyle name="Migliaia 28 2 2 2 4" xfId="16565"/>
    <cellStyle name="Migliaia 28 2 2 2 4 2" xfId="38018"/>
    <cellStyle name="Migliaia 28 2 2 2 5" xfId="12619"/>
    <cellStyle name="Migliaia 28 2 2 3" xfId="7912"/>
    <cellStyle name="Migliaia 28 2 2 3 2" xfId="31548"/>
    <cellStyle name="Migliaia 28 2 2 3 2 2" xfId="36708"/>
    <cellStyle name="Migliaia 28 2 2 3 2 3" xfId="42010"/>
    <cellStyle name="Migliaia 28 2 2 3 3" xfId="34057"/>
    <cellStyle name="Migliaia 28 2 2 3 4" xfId="39359"/>
    <cellStyle name="Migliaia 28 2 2 4" xfId="7002"/>
    <cellStyle name="Migliaia 28 2 2 4 2" xfId="17775"/>
    <cellStyle name="Migliaia 28 2 2 4 3" xfId="42515"/>
    <cellStyle name="Migliaia 28 2 2 4 4" xfId="46768"/>
    <cellStyle name="Migliaia 28 2 2 4 5" xfId="49784"/>
    <cellStyle name="Migliaia 28 2 2 5" xfId="16564"/>
    <cellStyle name="Migliaia 28 2 2 6" xfId="20907"/>
    <cellStyle name="Migliaia 28 2 3" xfId="4074"/>
    <cellStyle name="Migliaia 28 2 3 2" xfId="10544"/>
    <cellStyle name="Migliaia 28 2 3 2 2" xfId="31549"/>
    <cellStyle name="Migliaia 28 2 3 2 2 2" xfId="36709"/>
    <cellStyle name="Migliaia 28 2 3 2 2 3" xfId="42011"/>
    <cellStyle name="Migliaia 28 2 3 2 3" xfId="34058"/>
    <cellStyle name="Migliaia 28 2 3 2 4" xfId="39360"/>
    <cellStyle name="Migliaia 28 2 3 3" xfId="16566"/>
    <cellStyle name="Migliaia 28 2 3 3 2" xfId="35368"/>
    <cellStyle name="Migliaia 28 2 3 3 3" xfId="40670"/>
    <cellStyle name="Migliaia 28 2 3 3 4" xfId="29899"/>
    <cellStyle name="Migliaia 28 2 3 4" xfId="32826"/>
    <cellStyle name="Migliaia 28 2 3 5" xfId="38019"/>
    <cellStyle name="Migliaia 28 2 3 6" xfId="12620"/>
    <cellStyle name="Migliaia 28 2 4" xfId="3642"/>
    <cellStyle name="Migliaia 28 2 4 2" xfId="10249"/>
    <cellStyle name="Migliaia 28 2 4 2 2" xfId="35369"/>
    <cellStyle name="Migliaia 28 2 4 2 3" xfId="40671"/>
    <cellStyle name="Migliaia 28 2 4 3" xfId="15021"/>
    <cellStyle name="Migliaia 28 2 4 4" xfId="16567"/>
    <cellStyle name="Migliaia 28 2 4 4 2" xfId="38020"/>
    <cellStyle name="Migliaia 28 2 4 5" xfId="12621"/>
    <cellStyle name="Migliaia 28 2 5" xfId="9427"/>
    <cellStyle name="Migliaia 28 2 5 2" xfId="29900"/>
    <cellStyle name="Migliaia 28 2 5 2 2" xfId="35370"/>
    <cellStyle name="Migliaia 28 2 5 2 3" xfId="40672"/>
    <cellStyle name="Migliaia 28 2 5 3" xfId="32827"/>
    <cellStyle name="Migliaia 28 2 5 4" xfId="38021"/>
    <cellStyle name="Migliaia 28 2 6" xfId="16563"/>
    <cellStyle name="Migliaia 28 2 6 2" xfId="29901"/>
    <cellStyle name="Migliaia 28 2 6 2 2" xfId="35371"/>
    <cellStyle name="Migliaia 28 2 6 2 3" xfId="40673"/>
    <cellStyle name="Migliaia 28 2 6 3" xfId="32828"/>
    <cellStyle name="Migliaia 28 2 6 4" xfId="38022"/>
    <cellStyle name="Migliaia 28 2 6 5" xfId="20908"/>
    <cellStyle name="Migliaia 28 2 7" xfId="20906"/>
    <cellStyle name="Migliaia 28 2 8" xfId="1842"/>
    <cellStyle name="Migliaia 28 3" xfId="487"/>
    <cellStyle name="Migliaia 28 3 10" xfId="20909"/>
    <cellStyle name="Migliaia 28 3 11" xfId="12622"/>
    <cellStyle name="Migliaia 28 3 12" xfId="1843"/>
    <cellStyle name="Migliaia 28 3 2" xfId="488"/>
    <cellStyle name="Migliaia 28 3 2 2" xfId="4420"/>
    <cellStyle name="Migliaia 28 3 2 2 2" xfId="8270"/>
    <cellStyle name="Migliaia 28 3 2 2 2 2" xfId="14730"/>
    <cellStyle name="Migliaia 28 3 2 2 2 2 2" xfId="18168"/>
    <cellStyle name="Migliaia 28 3 2 2 2 2 2 2" xfId="35372"/>
    <cellStyle name="Migliaia 28 3 2 2 2 2 3" xfId="40674"/>
    <cellStyle name="Migliaia 28 3 2 2 2 2 4" xfId="29902"/>
    <cellStyle name="Migliaia 28 3 2 2 2 3" xfId="32829"/>
    <cellStyle name="Migliaia 28 3 2 2 2 4" xfId="38023"/>
    <cellStyle name="Migliaia 28 3 2 2 2 5" xfId="28927"/>
    <cellStyle name="Migliaia 28 3 2 2 2 6" xfId="47174"/>
    <cellStyle name="Migliaia 28 3 2 2 2 7" xfId="50190"/>
    <cellStyle name="Migliaia 28 3 2 2 2 8" xfId="13965"/>
    <cellStyle name="Migliaia 28 3 2 2 3" xfId="7859"/>
    <cellStyle name="Migliaia 28 3 2 2 4" xfId="7003"/>
    <cellStyle name="Migliaia 28 3 2 2 4 2" xfId="17776"/>
    <cellStyle name="Migliaia 28 3 2 2 4 3" xfId="32261"/>
    <cellStyle name="Migliaia 28 3 2 2 4 4" xfId="46769"/>
    <cellStyle name="Migliaia 28 3 2 2 4 5" xfId="49785"/>
    <cellStyle name="Migliaia 28 3 2 2 5" xfId="16570"/>
    <cellStyle name="Migliaia 28 3 2 2 6" xfId="20911"/>
    <cellStyle name="Migliaia 28 3 2 3" xfId="3644"/>
    <cellStyle name="Migliaia 28 3 2 3 2" xfId="7959"/>
    <cellStyle name="Migliaia 28 3 2 3 2 2" xfId="35373"/>
    <cellStyle name="Migliaia 28 3 2 3 2 3" xfId="40675"/>
    <cellStyle name="Migliaia 28 3 2 3 2 4" xfId="29903"/>
    <cellStyle name="Migliaia 28 3 2 3 3" xfId="8271"/>
    <cellStyle name="Migliaia 28 3 2 3 4" xfId="16571"/>
    <cellStyle name="Migliaia 28 3 2 3 4 2" xfId="38024"/>
    <cellStyle name="Migliaia 28 3 2 3 5" xfId="12623"/>
    <cellStyle name="Migliaia 28 3 2 4" xfId="7617"/>
    <cellStyle name="Migliaia 28 3 2 4 2" xfId="14384"/>
    <cellStyle name="Migliaia 28 3 2 4 2 2" xfId="35374"/>
    <cellStyle name="Migliaia 28 3 2 4 2 3" xfId="40676"/>
    <cellStyle name="Migliaia 28 3 2 4 3" xfId="32830"/>
    <cellStyle name="Migliaia 28 3 2 4 4" xfId="38025"/>
    <cellStyle name="Migliaia 28 3 2 4 5" xfId="13480"/>
    <cellStyle name="Migliaia 28 3 2 5" xfId="13670"/>
    <cellStyle name="Migliaia 28 3 2 5 2" xfId="29904"/>
    <cellStyle name="Migliaia 28 3 2 5 2 2" xfId="35375"/>
    <cellStyle name="Migliaia 28 3 2 5 2 3" xfId="40677"/>
    <cellStyle name="Migliaia 28 3 2 5 3" xfId="32831"/>
    <cellStyle name="Migliaia 28 3 2 5 4" xfId="38026"/>
    <cellStyle name="Migliaia 28 3 2 6" xfId="16569"/>
    <cellStyle name="Migliaia 28 3 2 6 2" xfId="29905"/>
    <cellStyle name="Migliaia 28 3 2 6 2 2" xfId="35376"/>
    <cellStyle name="Migliaia 28 3 2 6 2 3" xfId="40678"/>
    <cellStyle name="Migliaia 28 3 2 6 3" xfId="32832"/>
    <cellStyle name="Migliaia 28 3 2 6 4" xfId="38027"/>
    <cellStyle name="Migliaia 28 3 2 6 5" xfId="20912"/>
    <cellStyle name="Migliaia 28 3 2 7" xfId="20910"/>
    <cellStyle name="Migliaia 28 3 2 8" xfId="2446"/>
    <cellStyle name="Migliaia 28 3 3" xfId="2445"/>
    <cellStyle name="Migliaia 28 3 3 2" xfId="4419"/>
    <cellStyle name="Migliaia 28 3 3 2 2" xfId="6030"/>
    <cellStyle name="Migliaia 28 3 3 2 2 2" xfId="35378"/>
    <cellStyle name="Migliaia 28 3 3 2 2 3" xfId="40680"/>
    <cellStyle name="Migliaia 28 3 3 2 3" xfId="14509"/>
    <cellStyle name="Migliaia 28 3 3 2 4" xfId="16573"/>
    <cellStyle name="Migliaia 28 3 3 2 4 2" xfId="38029"/>
    <cellStyle name="Migliaia 28 3 3 2 5" xfId="12625"/>
    <cellStyle name="Migliaia 28 3 3 3" xfId="5782"/>
    <cellStyle name="Migliaia 28 3 3 3 2" xfId="29907"/>
    <cellStyle name="Migliaia 28 3 3 3 2 2" xfId="35379"/>
    <cellStyle name="Migliaia 28 3 3 3 2 3" xfId="40681"/>
    <cellStyle name="Migliaia 28 3 3 3 3" xfId="32834"/>
    <cellStyle name="Migliaia 28 3 3 3 4" xfId="38030"/>
    <cellStyle name="Migliaia 28 3 3 4" xfId="16572"/>
    <cellStyle name="Migliaia 28 3 3 4 2" xfId="29908"/>
    <cellStyle name="Migliaia 28 3 3 4 2 2" xfId="35380"/>
    <cellStyle name="Migliaia 28 3 3 4 2 3" xfId="40682"/>
    <cellStyle name="Migliaia 28 3 3 4 3" xfId="32835"/>
    <cellStyle name="Migliaia 28 3 3 4 4" xfId="38031"/>
    <cellStyle name="Migliaia 28 3 3 4 5" xfId="20913"/>
    <cellStyle name="Migliaia 28 3 3 5" xfId="20914"/>
    <cellStyle name="Migliaia 28 3 3 5 2" xfId="29909"/>
    <cellStyle name="Migliaia 28 3 3 5 2 2" xfId="35381"/>
    <cellStyle name="Migliaia 28 3 3 5 2 3" xfId="40683"/>
    <cellStyle name="Migliaia 28 3 3 5 3" xfId="32836"/>
    <cellStyle name="Migliaia 28 3 3 5 4" xfId="38032"/>
    <cellStyle name="Migliaia 28 3 3 6" xfId="29906"/>
    <cellStyle name="Migliaia 28 3 3 6 2" xfId="35377"/>
    <cellStyle name="Migliaia 28 3 3 6 3" xfId="40679"/>
    <cellStyle name="Migliaia 28 3 3 7" xfId="32833"/>
    <cellStyle name="Migliaia 28 3 3 8" xfId="38028"/>
    <cellStyle name="Migliaia 28 3 3 9" xfId="12624"/>
    <cellStyle name="Migliaia 28 3 4" xfId="3285"/>
    <cellStyle name="Migliaia 28 3 4 2" xfId="4795"/>
    <cellStyle name="Migliaia 28 3 4 2 2" xfId="10747"/>
    <cellStyle name="Migliaia 28 3 4 2 3" xfId="14893"/>
    <cellStyle name="Migliaia 28 3 4 2 4" xfId="16575"/>
    <cellStyle name="Migliaia 28 3 4 2 5" xfId="28640"/>
    <cellStyle name="Migliaia 28 3 4 2 6" xfId="12627"/>
    <cellStyle name="Migliaia 28 3 4 3" xfId="9995"/>
    <cellStyle name="Migliaia 28 3 4 3 2" xfId="31550"/>
    <cellStyle name="Migliaia 28 3 4 3 2 2" xfId="36710"/>
    <cellStyle name="Migliaia 28 3 4 3 2 3" xfId="42012"/>
    <cellStyle name="Migliaia 28 3 4 3 3" xfId="34059"/>
    <cellStyle name="Migliaia 28 3 4 3 4" xfId="39361"/>
    <cellStyle name="Migliaia 28 3 4 4" xfId="16574"/>
    <cellStyle name="Migliaia 28 3 4 4 2" xfId="35382"/>
    <cellStyle name="Migliaia 28 3 4 4 3" xfId="40684"/>
    <cellStyle name="Migliaia 28 3 4 4 4" xfId="29910"/>
    <cellStyle name="Migliaia 28 3 4 5" xfId="32837"/>
    <cellStyle name="Migliaia 28 3 4 6" xfId="38033"/>
    <cellStyle name="Migliaia 28 3 4 7" xfId="12626"/>
    <cellStyle name="Migliaia 28 3 5" xfId="4075"/>
    <cellStyle name="Migliaia 28 3 5 2" xfId="10545"/>
    <cellStyle name="Migliaia 28 3 5 2 2" xfId="31551"/>
    <cellStyle name="Migliaia 28 3 5 2 2 2" xfId="36711"/>
    <cellStyle name="Migliaia 28 3 5 2 2 3" xfId="42013"/>
    <cellStyle name="Migliaia 28 3 5 2 3" xfId="34060"/>
    <cellStyle name="Migliaia 28 3 5 2 4" xfId="39362"/>
    <cellStyle name="Migliaia 28 3 5 3" xfId="16576"/>
    <cellStyle name="Migliaia 28 3 5 3 2" xfId="35383"/>
    <cellStyle name="Migliaia 28 3 5 3 3" xfId="40685"/>
    <cellStyle name="Migliaia 28 3 5 3 4" xfId="29911"/>
    <cellStyle name="Migliaia 28 3 5 4" xfId="32838"/>
    <cellStyle name="Migliaia 28 3 5 5" xfId="38034"/>
    <cellStyle name="Migliaia 28 3 5 6" xfId="12628"/>
    <cellStyle name="Migliaia 28 3 6" xfId="3643"/>
    <cellStyle name="Migliaia 28 3 6 2" xfId="10250"/>
    <cellStyle name="Migliaia 28 3 6 2 2" xfId="35384"/>
    <cellStyle name="Migliaia 28 3 6 2 3" xfId="40686"/>
    <cellStyle name="Migliaia 28 3 6 3" xfId="14923"/>
    <cellStyle name="Migliaia 28 3 6 4" xfId="16577"/>
    <cellStyle name="Migliaia 28 3 6 4 2" xfId="38035"/>
    <cellStyle name="Migliaia 28 3 6 5" xfId="12629"/>
    <cellStyle name="Migliaia 28 3 7" xfId="7522"/>
    <cellStyle name="Migliaia 28 3 7 2" xfId="29912"/>
    <cellStyle name="Migliaia 28 3 7 2 2" xfId="35385"/>
    <cellStyle name="Migliaia 28 3 7 2 3" xfId="40687"/>
    <cellStyle name="Migliaia 28 3 7 3" xfId="32839"/>
    <cellStyle name="Migliaia 28 3 7 4" xfId="38036"/>
    <cellStyle name="Migliaia 28 3 8" xfId="13671"/>
    <cellStyle name="Migliaia 28 3 8 2" xfId="29913"/>
    <cellStyle name="Migliaia 28 3 8 2 2" xfId="35386"/>
    <cellStyle name="Migliaia 28 3 8 2 3" xfId="40688"/>
    <cellStyle name="Migliaia 28 3 8 3" xfId="32840"/>
    <cellStyle name="Migliaia 28 3 8 4" xfId="38037"/>
    <cellStyle name="Migliaia 28 3 8 5" xfId="20915"/>
    <cellStyle name="Migliaia 28 3 9" xfId="16568"/>
    <cellStyle name="Migliaia 28 4" xfId="489"/>
    <cellStyle name="Migliaia 28 4 2" xfId="4421"/>
    <cellStyle name="Migliaia 28 4 2 2" xfId="5129"/>
    <cellStyle name="Migliaia 28 4 2 2 2" xfId="29914"/>
    <cellStyle name="Migliaia 28 4 2 2 2 2" xfId="35387"/>
    <cellStyle name="Migliaia 28 4 2 2 2 3" xfId="40689"/>
    <cellStyle name="Migliaia 28 4 2 2 3" xfId="32841"/>
    <cellStyle name="Migliaia 28 4 2 2 4" xfId="38038"/>
    <cellStyle name="Migliaia 28 4 2 3" xfId="8272"/>
    <cellStyle name="Migliaia 28 4 2 3 2" xfId="29915"/>
    <cellStyle name="Migliaia 28 4 2 3 2 2" xfId="35388"/>
    <cellStyle name="Migliaia 28 4 2 3 2 3" xfId="40690"/>
    <cellStyle name="Migliaia 28 4 2 3 3" xfId="32842"/>
    <cellStyle name="Migliaia 28 4 2 3 4" xfId="38039"/>
    <cellStyle name="Migliaia 28 4 2 4" xfId="7619"/>
    <cellStyle name="Migliaia 28 4 2 5" xfId="7005"/>
    <cellStyle name="Migliaia 28 4 2 5 2" xfId="17778"/>
    <cellStyle name="Migliaia 28 4 2 5 3" xfId="29372"/>
    <cellStyle name="Migliaia 28 4 2 5 4" xfId="46771"/>
    <cellStyle name="Migliaia 28 4 2 5 5" xfId="49787"/>
    <cellStyle name="Migliaia 28 4 2 6" xfId="16579"/>
    <cellStyle name="Migliaia 28 4 2 7" xfId="20917"/>
    <cellStyle name="Migliaia 28 4 3" xfId="5130"/>
    <cellStyle name="Migliaia 28 4 3 2" xfId="14510"/>
    <cellStyle name="Migliaia 28 4 3 2 2" xfId="35389"/>
    <cellStyle name="Migliaia 28 4 3 2 3" xfId="40691"/>
    <cellStyle name="Migliaia 28 4 3 3" xfId="32843"/>
    <cellStyle name="Migliaia 28 4 3 4" xfId="38040"/>
    <cellStyle name="Migliaia 28 4 3 5" xfId="13669"/>
    <cellStyle name="Migliaia 28 4 4" xfId="8273"/>
    <cellStyle name="Migliaia 28 4 4 2" xfId="29916"/>
    <cellStyle name="Migliaia 28 4 4 2 2" xfId="35390"/>
    <cellStyle name="Migliaia 28 4 4 2 3" xfId="40692"/>
    <cellStyle name="Migliaia 28 4 4 3" xfId="32844"/>
    <cellStyle name="Migliaia 28 4 4 4" xfId="38041"/>
    <cellStyle name="Migliaia 28 4 5" xfId="7618"/>
    <cellStyle name="Migliaia 28 4 5 2" xfId="29917"/>
    <cellStyle name="Migliaia 28 4 5 2 2" xfId="35391"/>
    <cellStyle name="Migliaia 28 4 5 2 3" xfId="40693"/>
    <cellStyle name="Migliaia 28 4 5 3" xfId="32845"/>
    <cellStyle name="Migliaia 28 4 5 4" xfId="38042"/>
    <cellStyle name="Migliaia 28 4 6" xfId="7004"/>
    <cellStyle name="Migliaia 28 4 6 2" xfId="17777"/>
    <cellStyle name="Migliaia 28 4 6 2 2" xfId="35392"/>
    <cellStyle name="Migliaia 28 4 6 2 3" xfId="40694"/>
    <cellStyle name="Migliaia 28 4 6 2 4" xfId="29918"/>
    <cellStyle name="Migliaia 28 4 6 3" xfId="32846"/>
    <cellStyle name="Migliaia 28 4 6 4" xfId="38043"/>
    <cellStyle name="Migliaia 28 4 6 5" xfId="20918"/>
    <cellStyle name="Migliaia 28 4 6 6" xfId="42516"/>
    <cellStyle name="Migliaia 28 4 6 7" xfId="46770"/>
    <cellStyle name="Migliaia 28 4 6 8" xfId="49786"/>
    <cellStyle name="Migliaia 28 4 7" xfId="16578"/>
    <cellStyle name="Migliaia 28 4 7 2" xfId="29919"/>
    <cellStyle name="Migliaia 28 4 7 2 2" xfId="35393"/>
    <cellStyle name="Migliaia 28 4 7 2 3" xfId="40695"/>
    <cellStyle name="Migliaia 28 4 7 3" xfId="32847"/>
    <cellStyle name="Migliaia 28 4 7 4" xfId="38044"/>
    <cellStyle name="Migliaia 28 4 7 5" xfId="20919"/>
    <cellStyle name="Migliaia 28 4 8" xfId="20916"/>
    <cellStyle name="Migliaia 28 4 9" xfId="2447"/>
    <cellStyle name="Migliaia 28 5" xfId="490"/>
    <cellStyle name="Migliaia 28 5 2" xfId="4422"/>
    <cellStyle name="Migliaia 28 5 2 2" xfId="14731"/>
    <cellStyle name="Migliaia 28 5 2 2 2" xfId="35394"/>
    <cellStyle name="Migliaia 28 5 2 2 3" xfId="40696"/>
    <cellStyle name="Migliaia 28 5 2 3" xfId="16581"/>
    <cellStyle name="Migliaia 28 5 2 3 2" xfId="32848"/>
    <cellStyle name="Migliaia 28 5 2 4" xfId="38045"/>
    <cellStyle name="Migliaia 28 5 2 5" xfId="12630"/>
    <cellStyle name="Migliaia 28 5 3" xfId="7620"/>
    <cellStyle name="Migliaia 28 5 3 2" xfId="29920"/>
    <cellStyle name="Migliaia 28 5 3 2 2" xfId="35395"/>
    <cellStyle name="Migliaia 28 5 3 2 3" xfId="40697"/>
    <cellStyle name="Migliaia 28 5 3 3" xfId="32849"/>
    <cellStyle name="Migliaia 28 5 3 4" xfId="38046"/>
    <cellStyle name="Migliaia 28 5 4" xfId="7006"/>
    <cellStyle name="Migliaia 28 5 4 2" xfId="17779"/>
    <cellStyle name="Migliaia 28 5 4 2 2" xfId="35396"/>
    <cellStyle name="Migliaia 28 5 4 2 3" xfId="40698"/>
    <cellStyle name="Migliaia 28 5 4 2 4" xfId="29921"/>
    <cellStyle name="Migliaia 28 5 4 3" xfId="32850"/>
    <cellStyle name="Migliaia 28 5 4 4" xfId="38047"/>
    <cellStyle name="Migliaia 28 5 4 5" xfId="20921"/>
    <cellStyle name="Migliaia 28 5 4 6" xfId="42517"/>
    <cellStyle name="Migliaia 28 5 4 7" xfId="46772"/>
    <cellStyle name="Migliaia 28 5 4 8" xfId="49788"/>
    <cellStyle name="Migliaia 28 5 5" xfId="16580"/>
    <cellStyle name="Migliaia 28 5 5 2" xfId="29922"/>
    <cellStyle name="Migliaia 28 5 5 2 2" xfId="35397"/>
    <cellStyle name="Migliaia 28 5 5 2 3" xfId="40699"/>
    <cellStyle name="Migliaia 28 5 5 3" xfId="32851"/>
    <cellStyle name="Migliaia 28 5 5 4" xfId="38048"/>
    <cellStyle name="Migliaia 28 5 5 5" xfId="20922"/>
    <cellStyle name="Migliaia 28 5 6" xfId="20923"/>
    <cellStyle name="Migliaia 28 5 6 2" xfId="29923"/>
    <cellStyle name="Migliaia 28 5 6 2 2" xfId="35398"/>
    <cellStyle name="Migliaia 28 5 6 2 3" xfId="40700"/>
    <cellStyle name="Migliaia 28 5 6 3" xfId="32852"/>
    <cellStyle name="Migliaia 28 5 6 4" xfId="38049"/>
    <cellStyle name="Migliaia 28 5 7" xfId="20920"/>
    <cellStyle name="Migliaia 28 5 8" xfId="2448"/>
    <cellStyle name="Migliaia 28 6" xfId="2443"/>
    <cellStyle name="Migliaia 28 6 2" xfId="4417"/>
    <cellStyle name="Migliaia 28 6 2 2" xfId="6029"/>
    <cellStyle name="Migliaia 28 6 2 3" xfId="14967"/>
    <cellStyle name="Migliaia 28 6 2 4" xfId="16583"/>
    <cellStyle name="Migliaia 28 6 2 5" xfId="28641"/>
    <cellStyle name="Migliaia 28 6 2 6" xfId="12632"/>
    <cellStyle name="Migliaia 28 6 3" xfId="5781"/>
    <cellStyle name="Migliaia 28 6 3 2" xfId="31552"/>
    <cellStyle name="Migliaia 28 6 3 2 2" xfId="36712"/>
    <cellStyle name="Migliaia 28 6 3 2 3" xfId="42014"/>
    <cellStyle name="Migliaia 28 6 3 3" xfId="34061"/>
    <cellStyle name="Migliaia 28 6 3 4" xfId="39363"/>
    <cellStyle name="Migliaia 28 6 4" xfId="16582"/>
    <cellStyle name="Migliaia 28 6 4 2" xfId="35399"/>
    <cellStyle name="Migliaia 28 6 4 3" xfId="40701"/>
    <cellStyle name="Migliaia 28 6 4 4" xfId="29924"/>
    <cellStyle name="Migliaia 28 6 5" xfId="32853"/>
    <cellStyle name="Migliaia 28 6 6" xfId="38050"/>
    <cellStyle name="Migliaia 28 6 7" xfId="12631"/>
    <cellStyle name="Migliaia 28 7" xfId="4073"/>
    <cellStyle name="Migliaia 28 7 2" xfId="10543"/>
    <cellStyle name="Migliaia 28 7 2 2" xfId="31553"/>
    <cellStyle name="Migliaia 28 7 2 2 2" xfId="36713"/>
    <cellStyle name="Migliaia 28 7 2 2 3" xfId="42015"/>
    <cellStyle name="Migliaia 28 7 2 3" xfId="34062"/>
    <cellStyle name="Migliaia 28 7 2 4" xfId="39364"/>
    <cellStyle name="Migliaia 28 7 3" xfId="16584"/>
    <cellStyle name="Migliaia 28 7 3 2" xfId="35400"/>
    <cellStyle name="Migliaia 28 7 3 3" xfId="40702"/>
    <cellStyle name="Migliaia 28 7 3 4" xfId="29925"/>
    <cellStyle name="Migliaia 28 7 4" xfId="32854"/>
    <cellStyle name="Migliaia 28 7 5" xfId="38051"/>
    <cellStyle name="Migliaia 28 7 6" xfId="12633"/>
    <cellStyle name="Migliaia 28 8" xfId="3641"/>
    <cellStyle name="Migliaia 28 8 2" xfId="10248"/>
    <cellStyle name="Migliaia 28 8 2 2" xfId="31554"/>
    <cellStyle name="Migliaia 28 8 2 2 2" xfId="36714"/>
    <cellStyle name="Migliaia 28 8 2 2 3" xfId="42016"/>
    <cellStyle name="Migliaia 28 8 2 3" xfId="34063"/>
    <cellStyle name="Migliaia 28 8 2 4" xfId="39365"/>
    <cellStyle name="Migliaia 28 8 3" xfId="16585"/>
    <cellStyle name="Migliaia 28 8 3 2" xfId="35401"/>
    <cellStyle name="Migliaia 28 8 3 3" xfId="40703"/>
    <cellStyle name="Migliaia 28 8 3 4" xfId="29926"/>
    <cellStyle name="Migliaia 28 8 4" xfId="32855"/>
    <cellStyle name="Migliaia 28 8 5" xfId="38052"/>
    <cellStyle name="Migliaia 28 8 6" xfId="12634"/>
    <cellStyle name="Migliaia 28 9" xfId="13479"/>
    <cellStyle name="Migliaia 28 9 2" xfId="29927"/>
    <cellStyle name="Migliaia 28 9 2 2" xfId="35402"/>
    <cellStyle name="Migliaia 28 9 2 3" xfId="40704"/>
    <cellStyle name="Migliaia 28 9 3" xfId="32856"/>
    <cellStyle name="Migliaia 28 9 4" xfId="38053"/>
    <cellStyle name="Migliaia 29" xfId="491"/>
    <cellStyle name="Migliaia 29 10" xfId="16586"/>
    <cellStyle name="Migliaia 29 10 2" xfId="35403"/>
    <cellStyle name="Migliaia 29 10 3" xfId="40705"/>
    <cellStyle name="Migliaia 29 10 4" xfId="29928"/>
    <cellStyle name="Migliaia 29 11" xfId="32857"/>
    <cellStyle name="Migliaia 29 12" xfId="38054"/>
    <cellStyle name="Migliaia 29 13" xfId="1844"/>
    <cellStyle name="Migliaia 29 2" xfId="492"/>
    <cellStyle name="Migliaia 29 2 2" xfId="2450"/>
    <cellStyle name="Migliaia 29 2 2 2" xfId="4424"/>
    <cellStyle name="Migliaia 29 2 2 2 2" xfId="10688"/>
    <cellStyle name="Migliaia 29 2 2 2 2 2" xfId="35404"/>
    <cellStyle name="Migliaia 29 2 2 2 2 3" xfId="40706"/>
    <cellStyle name="Migliaia 29 2 2 2 3" xfId="14732"/>
    <cellStyle name="Migliaia 29 2 2 2 4" xfId="16589"/>
    <cellStyle name="Migliaia 29 2 2 2 4 2" xfId="38055"/>
    <cellStyle name="Migliaia 29 2 2 2 5" xfId="12635"/>
    <cellStyle name="Migliaia 29 2 2 3" xfId="7913"/>
    <cellStyle name="Migliaia 29 2 2 3 2" xfId="31555"/>
    <cellStyle name="Migliaia 29 2 2 3 2 2" xfId="36715"/>
    <cellStyle name="Migliaia 29 2 2 3 2 3" xfId="42017"/>
    <cellStyle name="Migliaia 29 2 2 3 3" xfId="34064"/>
    <cellStyle name="Migliaia 29 2 2 3 4" xfId="39366"/>
    <cellStyle name="Migliaia 29 2 2 4" xfId="7007"/>
    <cellStyle name="Migliaia 29 2 2 4 2" xfId="17780"/>
    <cellStyle name="Migliaia 29 2 2 4 3" xfId="43589"/>
    <cellStyle name="Migliaia 29 2 2 4 4" xfId="46773"/>
    <cellStyle name="Migliaia 29 2 2 4 5" xfId="49789"/>
    <cellStyle name="Migliaia 29 2 2 5" xfId="16588"/>
    <cellStyle name="Migliaia 29 2 2 6" xfId="20929"/>
    <cellStyle name="Migliaia 29 2 3" xfId="4077"/>
    <cellStyle name="Migliaia 29 2 3 2" xfId="10547"/>
    <cellStyle name="Migliaia 29 2 3 2 2" xfId="31556"/>
    <cellStyle name="Migliaia 29 2 3 2 2 2" xfId="36716"/>
    <cellStyle name="Migliaia 29 2 3 2 2 3" xfId="42018"/>
    <cellStyle name="Migliaia 29 2 3 2 3" xfId="34065"/>
    <cellStyle name="Migliaia 29 2 3 2 4" xfId="39367"/>
    <cellStyle name="Migliaia 29 2 3 3" xfId="16590"/>
    <cellStyle name="Migliaia 29 2 3 3 2" xfId="35405"/>
    <cellStyle name="Migliaia 29 2 3 3 3" xfId="40707"/>
    <cellStyle name="Migliaia 29 2 3 3 4" xfId="29930"/>
    <cellStyle name="Migliaia 29 2 3 4" xfId="32859"/>
    <cellStyle name="Migliaia 29 2 3 5" xfId="38056"/>
    <cellStyle name="Migliaia 29 2 3 6" xfId="12636"/>
    <cellStyle name="Migliaia 29 2 4" xfId="3646"/>
    <cellStyle name="Migliaia 29 2 4 2" xfId="10252"/>
    <cellStyle name="Migliaia 29 2 4 2 2" xfId="35406"/>
    <cellStyle name="Migliaia 29 2 4 2 3" xfId="40708"/>
    <cellStyle name="Migliaia 29 2 4 3" xfId="15020"/>
    <cellStyle name="Migliaia 29 2 4 4" xfId="16591"/>
    <cellStyle name="Migliaia 29 2 4 4 2" xfId="38057"/>
    <cellStyle name="Migliaia 29 2 4 5" xfId="12637"/>
    <cellStyle name="Migliaia 29 2 5" xfId="9428"/>
    <cellStyle name="Migliaia 29 2 5 2" xfId="29932"/>
    <cellStyle name="Migliaia 29 2 5 2 2" xfId="35407"/>
    <cellStyle name="Migliaia 29 2 5 2 3" xfId="40709"/>
    <cellStyle name="Migliaia 29 2 5 3" xfId="32861"/>
    <cellStyle name="Migliaia 29 2 5 4" xfId="38058"/>
    <cellStyle name="Migliaia 29 2 6" xfId="16587"/>
    <cellStyle name="Migliaia 29 2 6 2" xfId="29933"/>
    <cellStyle name="Migliaia 29 2 6 2 2" xfId="35408"/>
    <cellStyle name="Migliaia 29 2 6 2 3" xfId="40710"/>
    <cellStyle name="Migliaia 29 2 6 3" xfId="32862"/>
    <cellStyle name="Migliaia 29 2 6 4" xfId="38059"/>
    <cellStyle name="Migliaia 29 2 6 5" xfId="20934"/>
    <cellStyle name="Migliaia 29 2 7" xfId="20928"/>
    <cellStyle name="Migliaia 29 2 8" xfId="1845"/>
    <cellStyle name="Migliaia 29 3" xfId="493"/>
    <cellStyle name="Migliaia 29 3 10" xfId="20935"/>
    <cellStyle name="Migliaia 29 3 11" xfId="12638"/>
    <cellStyle name="Migliaia 29 3 12" xfId="1846"/>
    <cellStyle name="Migliaia 29 3 2" xfId="494"/>
    <cellStyle name="Migliaia 29 3 2 2" xfId="4426"/>
    <cellStyle name="Migliaia 29 3 2 2 2" xfId="8274"/>
    <cellStyle name="Migliaia 29 3 2 2 2 2" xfId="14733"/>
    <cellStyle name="Migliaia 29 3 2 2 2 2 2" xfId="18169"/>
    <cellStyle name="Migliaia 29 3 2 2 2 2 2 2" xfId="35409"/>
    <cellStyle name="Migliaia 29 3 2 2 2 2 3" xfId="40711"/>
    <cellStyle name="Migliaia 29 3 2 2 2 2 4" xfId="29934"/>
    <cellStyle name="Migliaia 29 3 2 2 2 3" xfId="32863"/>
    <cellStyle name="Migliaia 29 3 2 2 2 4" xfId="38060"/>
    <cellStyle name="Migliaia 29 3 2 2 2 5" xfId="33467"/>
    <cellStyle name="Migliaia 29 3 2 2 2 6" xfId="47175"/>
    <cellStyle name="Migliaia 29 3 2 2 2 7" xfId="50191"/>
    <cellStyle name="Migliaia 29 3 2 2 2 8" xfId="13966"/>
    <cellStyle name="Migliaia 29 3 2 2 3" xfId="8475"/>
    <cellStyle name="Migliaia 29 3 2 2 4" xfId="7008"/>
    <cellStyle name="Migliaia 29 3 2 2 4 2" xfId="17781"/>
    <cellStyle name="Migliaia 29 3 2 2 4 3" xfId="42518"/>
    <cellStyle name="Migliaia 29 3 2 2 4 4" xfId="46774"/>
    <cellStyle name="Migliaia 29 3 2 2 4 5" xfId="49790"/>
    <cellStyle name="Migliaia 29 3 2 2 5" xfId="16594"/>
    <cellStyle name="Migliaia 29 3 2 2 6" xfId="20937"/>
    <cellStyle name="Migliaia 29 3 2 3" xfId="3648"/>
    <cellStyle name="Migliaia 29 3 2 3 2" xfId="8530"/>
    <cellStyle name="Migliaia 29 3 2 3 2 2" xfId="35410"/>
    <cellStyle name="Migliaia 29 3 2 3 2 3" xfId="40712"/>
    <cellStyle name="Migliaia 29 3 2 3 2 4" xfId="29935"/>
    <cellStyle name="Migliaia 29 3 2 3 3" xfId="8275"/>
    <cellStyle name="Migliaia 29 3 2 3 4" xfId="16595"/>
    <cellStyle name="Migliaia 29 3 2 3 4 2" xfId="38061"/>
    <cellStyle name="Migliaia 29 3 2 3 5" xfId="12639"/>
    <cellStyle name="Migliaia 29 3 2 4" xfId="7621"/>
    <cellStyle name="Migliaia 29 3 2 4 2" xfId="14385"/>
    <cellStyle name="Migliaia 29 3 2 4 2 2" xfId="35411"/>
    <cellStyle name="Migliaia 29 3 2 4 2 3" xfId="40713"/>
    <cellStyle name="Migliaia 29 3 2 4 3" xfId="32865"/>
    <cellStyle name="Migliaia 29 3 2 4 4" xfId="38062"/>
    <cellStyle name="Migliaia 29 3 2 4 5" xfId="13482"/>
    <cellStyle name="Migliaia 29 3 2 5" xfId="13667"/>
    <cellStyle name="Migliaia 29 3 2 5 2" xfId="29937"/>
    <cellStyle name="Migliaia 29 3 2 5 2 2" xfId="35412"/>
    <cellStyle name="Migliaia 29 3 2 5 2 3" xfId="40714"/>
    <cellStyle name="Migliaia 29 3 2 5 3" xfId="32866"/>
    <cellStyle name="Migliaia 29 3 2 5 4" xfId="38063"/>
    <cellStyle name="Migliaia 29 3 2 6" xfId="16593"/>
    <cellStyle name="Migliaia 29 3 2 6 2" xfId="29938"/>
    <cellStyle name="Migliaia 29 3 2 6 2 2" xfId="35413"/>
    <cellStyle name="Migliaia 29 3 2 6 2 3" xfId="40715"/>
    <cellStyle name="Migliaia 29 3 2 6 3" xfId="32867"/>
    <cellStyle name="Migliaia 29 3 2 6 4" xfId="38064"/>
    <cellStyle name="Migliaia 29 3 2 6 5" xfId="20941"/>
    <cellStyle name="Migliaia 29 3 2 7" xfId="20936"/>
    <cellStyle name="Migliaia 29 3 2 8" xfId="2452"/>
    <cellStyle name="Migliaia 29 3 3" xfId="2451"/>
    <cellStyle name="Migliaia 29 3 3 2" xfId="4425"/>
    <cellStyle name="Migliaia 29 3 3 2 2" xfId="6032"/>
    <cellStyle name="Migliaia 29 3 3 2 2 2" xfId="35415"/>
    <cellStyle name="Migliaia 29 3 3 2 2 3" xfId="40717"/>
    <cellStyle name="Migliaia 29 3 3 2 3" xfId="14511"/>
    <cellStyle name="Migliaia 29 3 3 2 4" xfId="16597"/>
    <cellStyle name="Migliaia 29 3 3 2 4 2" xfId="38066"/>
    <cellStyle name="Migliaia 29 3 3 2 5" xfId="12641"/>
    <cellStyle name="Migliaia 29 3 3 3" xfId="5784"/>
    <cellStyle name="Migliaia 29 3 3 3 2" xfId="29941"/>
    <cellStyle name="Migliaia 29 3 3 3 2 2" xfId="35416"/>
    <cellStyle name="Migliaia 29 3 3 3 2 3" xfId="40718"/>
    <cellStyle name="Migliaia 29 3 3 3 3" xfId="32870"/>
    <cellStyle name="Migliaia 29 3 3 3 4" xfId="38067"/>
    <cellStyle name="Migliaia 29 3 3 4" xfId="16596"/>
    <cellStyle name="Migliaia 29 3 3 4 2" xfId="29942"/>
    <cellStyle name="Migliaia 29 3 3 4 2 2" xfId="35417"/>
    <cellStyle name="Migliaia 29 3 3 4 2 3" xfId="40719"/>
    <cellStyle name="Migliaia 29 3 3 4 3" xfId="32871"/>
    <cellStyle name="Migliaia 29 3 3 4 4" xfId="38068"/>
    <cellStyle name="Migliaia 29 3 3 4 5" xfId="20945"/>
    <cellStyle name="Migliaia 29 3 3 5" xfId="20946"/>
    <cellStyle name="Migliaia 29 3 3 5 2" xfId="29943"/>
    <cellStyle name="Migliaia 29 3 3 5 2 2" xfId="35418"/>
    <cellStyle name="Migliaia 29 3 3 5 2 3" xfId="40720"/>
    <cellStyle name="Migliaia 29 3 3 5 3" xfId="32872"/>
    <cellStyle name="Migliaia 29 3 3 5 4" xfId="38069"/>
    <cellStyle name="Migliaia 29 3 3 6" xfId="29939"/>
    <cellStyle name="Migliaia 29 3 3 6 2" xfId="35414"/>
    <cellStyle name="Migliaia 29 3 3 6 3" xfId="40716"/>
    <cellStyle name="Migliaia 29 3 3 7" xfId="32868"/>
    <cellStyle name="Migliaia 29 3 3 8" xfId="38065"/>
    <cellStyle name="Migliaia 29 3 3 9" xfId="12640"/>
    <cellStyle name="Migliaia 29 3 4" xfId="3286"/>
    <cellStyle name="Migliaia 29 3 4 2" xfId="4796"/>
    <cellStyle name="Migliaia 29 3 4 2 2" xfId="10748"/>
    <cellStyle name="Migliaia 29 3 4 2 3" xfId="14435"/>
    <cellStyle name="Migliaia 29 3 4 2 4" xfId="16599"/>
    <cellStyle name="Migliaia 29 3 4 2 5" xfId="28646"/>
    <cellStyle name="Migliaia 29 3 4 2 6" xfId="12643"/>
    <cellStyle name="Migliaia 29 3 4 3" xfId="9996"/>
    <cellStyle name="Migliaia 29 3 4 3 2" xfId="31557"/>
    <cellStyle name="Migliaia 29 3 4 3 2 2" xfId="36717"/>
    <cellStyle name="Migliaia 29 3 4 3 2 3" xfId="42019"/>
    <cellStyle name="Migliaia 29 3 4 3 3" xfId="34066"/>
    <cellStyle name="Migliaia 29 3 4 3 4" xfId="39368"/>
    <cellStyle name="Migliaia 29 3 4 4" xfId="16598"/>
    <cellStyle name="Migliaia 29 3 4 4 2" xfId="35419"/>
    <cellStyle name="Migliaia 29 3 4 4 3" xfId="40721"/>
    <cellStyle name="Migliaia 29 3 4 4 4" xfId="29944"/>
    <cellStyle name="Migliaia 29 3 4 5" xfId="32873"/>
    <cellStyle name="Migliaia 29 3 4 6" xfId="38070"/>
    <cellStyle name="Migliaia 29 3 4 7" xfId="12642"/>
    <cellStyle name="Migliaia 29 3 5" xfId="4078"/>
    <cellStyle name="Migliaia 29 3 5 2" xfId="10548"/>
    <cellStyle name="Migliaia 29 3 5 2 2" xfId="31558"/>
    <cellStyle name="Migliaia 29 3 5 2 2 2" xfId="36718"/>
    <cellStyle name="Migliaia 29 3 5 2 2 3" xfId="42020"/>
    <cellStyle name="Migliaia 29 3 5 2 3" xfId="34067"/>
    <cellStyle name="Migliaia 29 3 5 2 4" xfId="39369"/>
    <cellStyle name="Migliaia 29 3 5 3" xfId="16600"/>
    <cellStyle name="Migliaia 29 3 5 3 2" xfId="35420"/>
    <cellStyle name="Migliaia 29 3 5 3 3" xfId="40722"/>
    <cellStyle name="Migliaia 29 3 5 3 4" xfId="29945"/>
    <cellStyle name="Migliaia 29 3 5 4" xfId="32874"/>
    <cellStyle name="Migliaia 29 3 5 5" xfId="38071"/>
    <cellStyle name="Migliaia 29 3 5 6" xfId="12644"/>
    <cellStyle name="Migliaia 29 3 6" xfId="3647"/>
    <cellStyle name="Migliaia 29 3 6 2" xfId="10253"/>
    <cellStyle name="Migliaia 29 3 6 2 2" xfId="35421"/>
    <cellStyle name="Migliaia 29 3 6 2 3" xfId="40723"/>
    <cellStyle name="Migliaia 29 3 6 3" xfId="14922"/>
    <cellStyle name="Migliaia 29 3 6 4" xfId="16601"/>
    <cellStyle name="Migliaia 29 3 6 4 2" xfId="38072"/>
    <cellStyle name="Migliaia 29 3 6 5" xfId="12645"/>
    <cellStyle name="Migliaia 29 3 7" xfId="8743"/>
    <cellStyle name="Migliaia 29 3 7 2" xfId="29947"/>
    <cellStyle name="Migliaia 29 3 7 2 2" xfId="35422"/>
    <cellStyle name="Migliaia 29 3 7 2 3" xfId="40724"/>
    <cellStyle name="Migliaia 29 3 7 3" xfId="32876"/>
    <cellStyle name="Migliaia 29 3 7 4" xfId="38073"/>
    <cellStyle name="Migliaia 29 3 8" xfId="13668"/>
    <cellStyle name="Migliaia 29 3 8 2" xfId="29948"/>
    <cellStyle name="Migliaia 29 3 8 2 2" xfId="35423"/>
    <cellStyle name="Migliaia 29 3 8 2 3" xfId="40725"/>
    <cellStyle name="Migliaia 29 3 8 3" xfId="32877"/>
    <cellStyle name="Migliaia 29 3 8 4" xfId="38074"/>
    <cellStyle name="Migliaia 29 3 8 5" xfId="20951"/>
    <cellStyle name="Migliaia 29 3 9" xfId="16592"/>
    <cellStyle name="Migliaia 29 4" xfId="495"/>
    <cellStyle name="Migliaia 29 4 2" xfId="4427"/>
    <cellStyle name="Migliaia 29 4 2 2" xfId="5131"/>
    <cellStyle name="Migliaia 29 4 2 2 2" xfId="29949"/>
    <cellStyle name="Migliaia 29 4 2 2 2 2" xfId="35424"/>
    <cellStyle name="Migliaia 29 4 2 2 2 3" xfId="40726"/>
    <cellStyle name="Migliaia 29 4 2 2 3" xfId="32878"/>
    <cellStyle name="Migliaia 29 4 2 2 4" xfId="38075"/>
    <cellStyle name="Migliaia 29 4 2 3" xfId="8276"/>
    <cellStyle name="Migliaia 29 4 2 3 2" xfId="29950"/>
    <cellStyle name="Migliaia 29 4 2 3 2 2" xfId="35425"/>
    <cellStyle name="Migliaia 29 4 2 3 2 3" xfId="40727"/>
    <cellStyle name="Migliaia 29 4 2 3 3" xfId="32879"/>
    <cellStyle name="Migliaia 29 4 2 3 4" xfId="38076"/>
    <cellStyle name="Migliaia 29 4 2 4" xfId="7623"/>
    <cellStyle name="Migliaia 29 4 2 5" xfId="7010"/>
    <cellStyle name="Migliaia 29 4 2 5 2" xfId="17783"/>
    <cellStyle name="Migliaia 29 4 2 5 3" xfId="44461"/>
    <cellStyle name="Migliaia 29 4 2 5 4" xfId="46776"/>
    <cellStyle name="Migliaia 29 4 2 5 5" xfId="49792"/>
    <cellStyle name="Migliaia 29 4 2 6" xfId="16603"/>
    <cellStyle name="Migliaia 29 4 2 7" xfId="20953"/>
    <cellStyle name="Migliaia 29 4 3" xfId="5132"/>
    <cellStyle name="Migliaia 29 4 3 2" xfId="14512"/>
    <cellStyle name="Migliaia 29 4 3 2 2" xfId="35426"/>
    <cellStyle name="Migliaia 29 4 3 2 3" xfId="40728"/>
    <cellStyle name="Migliaia 29 4 3 3" xfId="32880"/>
    <cellStyle name="Migliaia 29 4 3 4" xfId="38077"/>
    <cellStyle name="Migliaia 29 4 3 5" xfId="13666"/>
    <cellStyle name="Migliaia 29 4 4" xfId="8277"/>
    <cellStyle name="Migliaia 29 4 4 2" xfId="29951"/>
    <cellStyle name="Migliaia 29 4 4 2 2" xfId="35427"/>
    <cellStyle name="Migliaia 29 4 4 2 3" xfId="40729"/>
    <cellStyle name="Migliaia 29 4 4 3" xfId="32881"/>
    <cellStyle name="Migliaia 29 4 4 4" xfId="38078"/>
    <cellStyle name="Migliaia 29 4 5" xfId="7622"/>
    <cellStyle name="Migliaia 29 4 5 2" xfId="29952"/>
    <cellStyle name="Migliaia 29 4 5 2 2" xfId="35428"/>
    <cellStyle name="Migliaia 29 4 5 2 3" xfId="40730"/>
    <cellStyle name="Migliaia 29 4 5 3" xfId="32882"/>
    <cellStyle name="Migliaia 29 4 5 4" xfId="38079"/>
    <cellStyle name="Migliaia 29 4 6" xfId="7009"/>
    <cellStyle name="Migliaia 29 4 6 2" xfId="17782"/>
    <cellStyle name="Migliaia 29 4 6 2 2" xfId="35429"/>
    <cellStyle name="Migliaia 29 4 6 2 3" xfId="40731"/>
    <cellStyle name="Migliaia 29 4 6 2 4" xfId="29953"/>
    <cellStyle name="Migliaia 29 4 6 3" xfId="32883"/>
    <cellStyle name="Migliaia 29 4 6 4" xfId="38080"/>
    <cellStyle name="Migliaia 29 4 6 5" xfId="20955"/>
    <cellStyle name="Migliaia 29 4 6 6" xfId="42519"/>
    <cellStyle name="Migliaia 29 4 6 7" xfId="46775"/>
    <cellStyle name="Migliaia 29 4 6 8" xfId="49791"/>
    <cellStyle name="Migliaia 29 4 7" xfId="16602"/>
    <cellStyle name="Migliaia 29 4 7 2" xfId="29954"/>
    <cellStyle name="Migliaia 29 4 7 2 2" xfId="35430"/>
    <cellStyle name="Migliaia 29 4 7 2 3" xfId="40732"/>
    <cellStyle name="Migliaia 29 4 7 3" xfId="32884"/>
    <cellStyle name="Migliaia 29 4 7 4" xfId="38081"/>
    <cellStyle name="Migliaia 29 4 7 5" xfId="20956"/>
    <cellStyle name="Migliaia 29 4 8" xfId="20952"/>
    <cellStyle name="Migliaia 29 4 9" xfId="2453"/>
    <cellStyle name="Migliaia 29 5" xfId="496"/>
    <cellStyle name="Migliaia 29 5 2" xfId="4428"/>
    <cellStyle name="Migliaia 29 5 2 2" xfId="14734"/>
    <cellStyle name="Migliaia 29 5 2 2 2" xfId="35431"/>
    <cellStyle name="Migliaia 29 5 2 2 3" xfId="40733"/>
    <cellStyle name="Migliaia 29 5 2 3" xfId="16605"/>
    <cellStyle name="Migliaia 29 5 2 3 2" xfId="32885"/>
    <cellStyle name="Migliaia 29 5 2 4" xfId="38082"/>
    <cellStyle name="Migliaia 29 5 2 5" xfId="12646"/>
    <cellStyle name="Migliaia 29 5 3" xfId="7624"/>
    <cellStyle name="Migliaia 29 5 3 2" xfId="29955"/>
    <cellStyle name="Migliaia 29 5 3 2 2" xfId="35432"/>
    <cellStyle name="Migliaia 29 5 3 2 3" xfId="40734"/>
    <cellStyle name="Migliaia 29 5 3 3" xfId="32886"/>
    <cellStyle name="Migliaia 29 5 3 4" xfId="38083"/>
    <cellStyle name="Migliaia 29 5 4" xfId="7011"/>
    <cellStyle name="Migliaia 29 5 4 2" xfId="17784"/>
    <cellStyle name="Migliaia 29 5 4 2 2" xfId="35433"/>
    <cellStyle name="Migliaia 29 5 4 2 3" xfId="40735"/>
    <cellStyle name="Migliaia 29 5 4 2 4" xfId="29956"/>
    <cellStyle name="Migliaia 29 5 4 3" xfId="32887"/>
    <cellStyle name="Migliaia 29 5 4 4" xfId="38084"/>
    <cellStyle name="Migliaia 29 5 4 5" xfId="20958"/>
    <cellStyle name="Migliaia 29 5 4 6" xfId="44757"/>
    <cellStyle name="Migliaia 29 5 4 7" xfId="46777"/>
    <cellStyle name="Migliaia 29 5 4 8" xfId="49793"/>
    <cellStyle name="Migliaia 29 5 5" xfId="16604"/>
    <cellStyle name="Migliaia 29 5 5 2" xfId="29957"/>
    <cellStyle name="Migliaia 29 5 5 2 2" xfId="35434"/>
    <cellStyle name="Migliaia 29 5 5 2 3" xfId="40736"/>
    <cellStyle name="Migliaia 29 5 5 3" xfId="32888"/>
    <cellStyle name="Migliaia 29 5 5 4" xfId="38085"/>
    <cellStyle name="Migliaia 29 5 5 5" xfId="20959"/>
    <cellStyle name="Migliaia 29 5 6" xfId="20960"/>
    <cellStyle name="Migliaia 29 5 6 2" xfId="29958"/>
    <cellStyle name="Migliaia 29 5 6 2 2" xfId="35435"/>
    <cellStyle name="Migliaia 29 5 6 2 3" xfId="40737"/>
    <cellStyle name="Migliaia 29 5 6 3" xfId="32889"/>
    <cellStyle name="Migliaia 29 5 6 4" xfId="38086"/>
    <cellStyle name="Migliaia 29 5 7" xfId="20957"/>
    <cellStyle name="Migliaia 29 5 8" xfId="2454"/>
    <cellStyle name="Migliaia 29 6" xfId="2449"/>
    <cellStyle name="Migliaia 29 6 2" xfId="4423"/>
    <cellStyle name="Migliaia 29 6 2 2" xfId="6031"/>
    <cellStyle name="Migliaia 29 6 2 3" xfId="14966"/>
    <cellStyle name="Migliaia 29 6 2 4" xfId="16607"/>
    <cellStyle name="Migliaia 29 6 2 5" xfId="28649"/>
    <cellStyle name="Migliaia 29 6 2 6" xfId="12648"/>
    <cellStyle name="Migliaia 29 6 3" xfId="5783"/>
    <cellStyle name="Migliaia 29 6 3 2" xfId="31559"/>
    <cellStyle name="Migliaia 29 6 3 2 2" xfId="36719"/>
    <cellStyle name="Migliaia 29 6 3 2 3" xfId="42021"/>
    <cellStyle name="Migliaia 29 6 3 3" xfId="34068"/>
    <cellStyle name="Migliaia 29 6 3 4" xfId="39370"/>
    <cellStyle name="Migliaia 29 6 4" xfId="16606"/>
    <cellStyle name="Migliaia 29 6 4 2" xfId="35436"/>
    <cellStyle name="Migliaia 29 6 4 3" xfId="40738"/>
    <cellStyle name="Migliaia 29 6 4 4" xfId="29959"/>
    <cellStyle name="Migliaia 29 6 5" xfId="32890"/>
    <cellStyle name="Migliaia 29 6 6" xfId="38087"/>
    <cellStyle name="Migliaia 29 6 7" xfId="12647"/>
    <cellStyle name="Migliaia 29 7" xfId="4076"/>
    <cellStyle name="Migliaia 29 7 2" xfId="10546"/>
    <cellStyle name="Migliaia 29 7 2 2" xfId="31560"/>
    <cellStyle name="Migliaia 29 7 2 2 2" xfId="36720"/>
    <cellStyle name="Migliaia 29 7 2 2 3" xfId="42022"/>
    <cellStyle name="Migliaia 29 7 2 3" xfId="34069"/>
    <cellStyle name="Migliaia 29 7 2 4" xfId="39371"/>
    <cellStyle name="Migliaia 29 7 3" xfId="16608"/>
    <cellStyle name="Migliaia 29 7 3 2" xfId="35437"/>
    <cellStyle name="Migliaia 29 7 3 3" xfId="40739"/>
    <cellStyle name="Migliaia 29 7 3 4" xfId="29960"/>
    <cellStyle name="Migliaia 29 7 4" xfId="32891"/>
    <cellStyle name="Migliaia 29 7 5" xfId="38088"/>
    <cellStyle name="Migliaia 29 7 6" xfId="12649"/>
    <cellStyle name="Migliaia 29 8" xfId="3645"/>
    <cellStyle name="Migliaia 29 8 2" xfId="10251"/>
    <cellStyle name="Migliaia 29 8 2 2" xfId="31561"/>
    <cellStyle name="Migliaia 29 8 2 2 2" xfId="36721"/>
    <cellStyle name="Migliaia 29 8 2 2 3" xfId="42023"/>
    <cellStyle name="Migliaia 29 8 2 3" xfId="34070"/>
    <cellStyle name="Migliaia 29 8 2 4" xfId="39372"/>
    <cellStyle name="Migliaia 29 8 3" xfId="16609"/>
    <cellStyle name="Migliaia 29 8 3 2" xfId="35438"/>
    <cellStyle name="Migliaia 29 8 3 3" xfId="40740"/>
    <cellStyle name="Migliaia 29 8 3 4" xfId="29961"/>
    <cellStyle name="Migliaia 29 8 4" xfId="32892"/>
    <cellStyle name="Migliaia 29 8 5" xfId="38089"/>
    <cellStyle name="Migliaia 29 8 6" xfId="12650"/>
    <cellStyle name="Migliaia 29 9" xfId="13481"/>
    <cellStyle name="Migliaia 29 9 2" xfId="29962"/>
    <cellStyle name="Migliaia 29 9 2 2" xfId="35439"/>
    <cellStyle name="Migliaia 29 9 2 3" xfId="40741"/>
    <cellStyle name="Migliaia 29 9 3" xfId="32893"/>
    <cellStyle name="Migliaia 29 9 4" xfId="38090"/>
    <cellStyle name="Migliaia 3" xfId="497"/>
    <cellStyle name="Migliaia 3 10" xfId="16610"/>
    <cellStyle name="Migliaia 3 10 2" xfId="35440"/>
    <cellStyle name="Migliaia 3 10 3" xfId="40742"/>
    <cellStyle name="Migliaia 3 10 4" xfId="29963"/>
    <cellStyle name="Migliaia 3 11" xfId="32894"/>
    <cellStyle name="Migliaia 3 12" xfId="38091"/>
    <cellStyle name="Migliaia 3 13" xfId="1847"/>
    <cellStyle name="Migliaia 3 2" xfId="498"/>
    <cellStyle name="Migliaia 3 2 2" xfId="2456"/>
    <cellStyle name="Migliaia 3 2 2 2" xfId="4430"/>
    <cellStyle name="Migliaia 3 2 2 2 2" xfId="10689"/>
    <cellStyle name="Migliaia 3 2 2 2 2 2" xfId="35441"/>
    <cellStyle name="Migliaia 3 2 2 2 2 3" xfId="40743"/>
    <cellStyle name="Migliaia 3 2 2 2 3" xfId="14735"/>
    <cellStyle name="Migliaia 3 2 2 2 4" xfId="16613"/>
    <cellStyle name="Migliaia 3 2 2 2 4 2" xfId="38092"/>
    <cellStyle name="Migliaia 3 2 2 2 5" xfId="12651"/>
    <cellStyle name="Migliaia 3 2 2 3" xfId="7914"/>
    <cellStyle name="Migliaia 3 2 2 3 2" xfId="31562"/>
    <cellStyle name="Migliaia 3 2 2 3 2 2" xfId="36722"/>
    <cellStyle name="Migliaia 3 2 2 3 2 3" xfId="42024"/>
    <cellStyle name="Migliaia 3 2 2 3 3" xfId="34071"/>
    <cellStyle name="Migliaia 3 2 2 3 4" xfId="39373"/>
    <cellStyle name="Migliaia 3 2 2 4" xfId="7012"/>
    <cellStyle name="Migliaia 3 2 2 4 2" xfId="17785"/>
    <cellStyle name="Migliaia 3 2 2 4 3" xfId="42520"/>
    <cellStyle name="Migliaia 3 2 2 4 4" xfId="46778"/>
    <cellStyle name="Migliaia 3 2 2 4 5" xfId="49794"/>
    <cellStyle name="Migliaia 3 2 2 5" xfId="16612"/>
    <cellStyle name="Migliaia 3 2 2 6" xfId="20962"/>
    <cellStyle name="Migliaia 3 2 3" xfId="4080"/>
    <cellStyle name="Migliaia 3 2 3 2" xfId="10550"/>
    <cellStyle name="Migliaia 3 2 3 2 2" xfId="31563"/>
    <cellStyle name="Migliaia 3 2 3 2 2 2" xfId="36723"/>
    <cellStyle name="Migliaia 3 2 3 2 2 3" xfId="42025"/>
    <cellStyle name="Migliaia 3 2 3 2 3" xfId="34072"/>
    <cellStyle name="Migliaia 3 2 3 2 4" xfId="39374"/>
    <cellStyle name="Migliaia 3 2 3 3" xfId="16614"/>
    <cellStyle name="Migliaia 3 2 3 3 2" xfId="35442"/>
    <cellStyle name="Migliaia 3 2 3 3 3" xfId="40744"/>
    <cellStyle name="Migliaia 3 2 3 3 4" xfId="29964"/>
    <cellStyle name="Migliaia 3 2 3 4" xfId="32895"/>
    <cellStyle name="Migliaia 3 2 3 5" xfId="38093"/>
    <cellStyle name="Migliaia 3 2 3 6" xfId="12652"/>
    <cellStyle name="Migliaia 3 2 4" xfId="3650"/>
    <cellStyle name="Migliaia 3 2 4 2" xfId="10255"/>
    <cellStyle name="Migliaia 3 2 4 2 2" xfId="35443"/>
    <cellStyle name="Migliaia 3 2 4 2 3" xfId="40745"/>
    <cellStyle name="Migliaia 3 2 4 3" xfId="15019"/>
    <cellStyle name="Migliaia 3 2 4 4" xfId="16615"/>
    <cellStyle name="Migliaia 3 2 4 4 2" xfId="38094"/>
    <cellStyle name="Migliaia 3 2 4 5" xfId="12653"/>
    <cellStyle name="Migliaia 3 2 5" xfId="9429"/>
    <cellStyle name="Migliaia 3 2 5 2" xfId="29965"/>
    <cellStyle name="Migliaia 3 2 5 2 2" xfId="35444"/>
    <cellStyle name="Migliaia 3 2 5 2 3" xfId="40746"/>
    <cellStyle name="Migliaia 3 2 5 3" xfId="32896"/>
    <cellStyle name="Migliaia 3 2 5 4" xfId="38095"/>
    <cellStyle name="Migliaia 3 2 6" xfId="16611"/>
    <cellStyle name="Migliaia 3 2 6 2" xfId="29966"/>
    <cellStyle name="Migliaia 3 2 6 2 2" xfId="35445"/>
    <cellStyle name="Migliaia 3 2 6 2 3" xfId="40747"/>
    <cellStyle name="Migliaia 3 2 6 3" xfId="32897"/>
    <cellStyle name="Migliaia 3 2 6 4" xfId="38096"/>
    <cellStyle name="Migliaia 3 2 6 5" xfId="20963"/>
    <cellStyle name="Migliaia 3 2 7" xfId="20961"/>
    <cellStyle name="Migliaia 3 2 8" xfId="1848"/>
    <cellStyle name="Migliaia 3 3" xfId="499"/>
    <cellStyle name="Migliaia 3 3 10" xfId="20964"/>
    <cellStyle name="Migliaia 3 3 11" xfId="12654"/>
    <cellStyle name="Migliaia 3 3 12" xfId="1849"/>
    <cellStyle name="Migliaia 3 3 2" xfId="500"/>
    <cellStyle name="Migliaia 3 3 2 2" xfId="4432"/>
    <cellStyle name="Migliaia 3 3 2 2 2" xfId="8278"/>
    <cellStyle name="Migliaia 3 3 2 2 2 2" xfId="14736"/>
    <cellStyle name="Migliaia 3 3 2 2 2 2 2" xfId="18170"/>
    <cellStyle name="Migliaia 3 3 2 2 2 2 2 2" xfId="35446"/>
    <cellStyle name="Migliaia 3 3 2 2 2 2 3" xfId="40748"/>
    <cellStyle name="Migliaia 3 3 2 2 2 2 4" xfId="29967"/>
    <cellStyle name="Migliaia 3 3 2 2 2 3" xfId="32898"/>
    <cellStyle name="Migliaia 3 3 2 2 2 4" xfId="38097"/>
    <cellStyle name="Migliaia 3 3 2 2 2 5" xfId="44575"/>
    <cellStyle name="Migliaia 3 3 2 2 2 6" xfId="47176"/>
    <cellStyle name="Migliaia 3 3 2 2 2 7" xfId="50192"/>
    <cellStyle name="Migliaia 3 3 2 2 2 8" xfId="13967"/>
    <cellStyle name="Migliaia 3 3 2 2 3" xfId="7860"/>
    <cellStyle name="Migliaia 3 3 2 2 4" xfId="7013"/>
    <cellStyle name="Migliaia 3 3 2 2 4 2" xfId="17786"/>
    <cellStyle name="Migliaia 3 3 2 2 4 3" xfId="43884"/>
    <cellStyle name="Migliaia 3 3 2 2 4 4" xfId="46779"/>
    <cellStyle name="Migliaia 3 3 2 2 4 5" xfId="49795"/>
    <cellStyle name="Migliaia 3 3 2 2 5" xfId="16618"/>
    <cellStyle name="Migliaia 3 3 2 2 6" xfId="20966"/>
    <cellStyle name="Migliaia 3 3 2 3" xfId="3652"/>
    <cellStyle name="Migliaia 3 3 2 3 2" xfId="7405"/>
    <cellStyle name="Migliaia 3 3 2 3 2 2" xfId="35447"/>
    <cellStyle name="Migliaia 3 3 2 3 2 3" xfId="40749"/>
    <cellStyle name="Migliaia 3 3 2 3 2 4" xfId="29968"/>
    <cellStyle name="Migliaia 3 3 2 3 3" xfId="8279"/>
    <cellStyle name="Migliaia 3 3 2 3 4" xfId="16619"/>
    <cellStyle name="Migliaia 3 3 2 3 4 2" xfId="38098"/>
    <cellStyle name="Migliaia 3 3 2 3 5" xfId="12655"/>
    <cellStyle name="Migliaia 3 3 2 4" xfId="7625"/>
    <cellStyle name="Migliaia 3 3 2 4 2" xfId="14386"/>
    <cellStyle name="Migliaia 3 3 2 4 2 2" xfId="35448"/>
    <cellStyle name="Migliaia 3 3 2 4 2 3" xfId="40750"/>
    <cellStyle name="Migliaia 3 3 2 4 3" xfId="32899"/>
    <cellStyle name="Migliaia 3 3 2 4 4" xfId="38099"/>
    <cellStyle name="Migliaia 3 3 2 4 5" xfId="13484"/>
    <cellStyle name="Migliaia 3 3 2 5" xfId="13664"/>
    <cellStyle name="Migliaia 3 3 2 5 2" xfId="29970"/>
    <cellStyle name="Migliaia 3 3 2 5 2 2" xfId="35449"/>
    <cellStyle name="Migliaia 3 3 2 5 2 3" xfId="40751"/>
    <cellStyle name="Migliaia 3 3 2 5 3" xfId="32900"/>
    <cellStyle name="Migliaia 3 3 2 5 4" xfId="38100"/>
    <cellStyle name="Migliaia 3 3 2 6" xfId="16617"/>
    <cellStyle name="Migliaia 3 3 2 6 2" xfId="29971"/>
    <cellStyle name="Migliaia 3 3 2 6 2 2" xfId="35450"/>
    <cellStyle name="Migliaia 3 3 2 6 2 3" xfId="40752"/>
    <cellStyle name="Migliaia 3 3 2 6 3" xfId="32901"/>
    <cellStyle name="Migliaia 3 3 2 6 4" xfId="38101"/>
    <cellStyle name="Migliaia 3 3 2 6 5" xfId="20969"/>
    <cellStyle name="Migliaia 3 3 2 7" xfId="20965"/>
    <cellStyle name="Migliaia 3 3 2 8" xfId="2458"/>
    <cellStyle name="Migliaia 3 3 3" xfId="2457"/>
    <cellStyle name="Migliaia 3 3 3 2" xfId="4431"/>
    <cellStyle name="Migliaia 3 3 3 2 2" xfId="6034"/>
    <cellStyle name="Migliaia 3 3 3 2 2 2" xfId="35452"/>
    <cellStyle name="Migliaia 3 3 3 2 2 3" xfId="40754"/>
    <cellStyle name="Migliaia 3 3 3 2 3" xfId="14513"/>
    <cellStyle name="Migliaia 3 3 3 2 4" xfId="16621"/>
    <cellStyle name="Migliaia 3 3 3 2 4 2" xfId="38103"/>
    <cellStyle name="Migliaia 3 3 3 2 5" xfId="12657"/>
    <cellStyle name="Migliaia 3 3 3 3" xfId="5786"/>
    <cellStyle name="Migliaia 3 3 3 3 2" xfId="29974"/>
    <cellStyle name="Migliaia 3 3 3 3 2 2" xfId="35453"/>
    <cellStyle name="Migliaia 3 3 3 3 2 3" xfId="40755"/>
    <cellStyle name="Migliaia 3 3 3 3 3" xfId="32903"/>
    <cellStyle name="Migliaia 3 3 3 3 4" xfId="38104"/>
    <cellStyle name="Migliaia 3 3 3 4" xfId="16620"/>
    <cellStyle name="Migliaia 3 3 3 4 2" xfId="29975"/>
    <cellStyle name="Migliaia 3 3 3 4 2 2" xfId="35454"/>
    <cellStyle name="Migliaia 3 3 3 4 2 3" xfId="40756"/>
    <cellStyle name="Migliaia 3 3 3 4 3" xfId="32904"/>
    <cellStyle name="Migliaia 3 3 3 4 4" xfId="38105"/>
    <cellStyle name="Migliaia 3 3 3 4 5" xfId="20973"/>
    <cellStyle name="Migliaia 3 3 3 5" xfId="20974"/>
    <cellStyle name="Migliaia 3 3 3 5 2" xfId="29976"/>
    <cellStyle name="Migliaia 3 3 3 5 2 2" xfId="35455"/>
    <cellStyle name="Migliaia 3 3 3 5 2 3" xfId="40757"/>
    <cellStyle name="Migliaia 3 3 3 5 3" xfId="32905"/>
    <cellStyle name="Migliaia 3 3 3 5 4" xfId="38106"/>
    <cellStyle name="Migliaia 3 3 3 6" xfId="29972"/>
    <cellStyle name="Migliaia 3 3 3 6 2" xfId="35451"/>
    <cellStyle name="Migliaia 3 3 3 6 3" xfId="40753"/>
    <cellStyle name="Migliaia 3 3 3 7" xfId="32902"/>
    <cellStyle name="Migliaia 3 3 3 8" xfId="38102"/>
    <cellStyle name="Migliaia 3 3 3 9" xfId="12656"/>
    <cellStyle name="Migliaia 3 3 4" xfId="3287"/>
    <cellStyle name="Migliaia 3 3 4 2" xfId="4797"/>
    <cellStyle name="Migliaia 3 3 4 2 2" xfId="10749"/>
    <cellStyle name="Migliaia 3 3 4 2 3" xfId="14936"/>
    <cellStyle name="Migliaia 3 3 4 2 4" xfId="16623"/>
    <cellStyle name="Migliaia 3 3 4 2 5" xfId="28650"/>
    <cellStyle name="Migliaia 3 3 4 2 6" xfId="12659"/>
    <cellStyle name="Migliaia 3 3 4 3" xfId="9997"/>
    <cellStyle name="Migliaia 3 3 4 3 2" xfId="31564"/>
    <cellStyle name="Migliaia 3 3 4 3 2 2" xfId="36724"/>
    <cellStyle name="Migliaia 3 3 4 3 2 3" xfId="42026"/>
    <cellStyle name="Migliaia 3 3 4 3 3" xfId="34073"/>
    <cellStyle name="Migliaia 3 3 4 3 4" xfId="39375"/>
    <cellStyle name="Migliaia 3 3 4 4" xfId="16622"/>
    <cellStyle name="Migliaia 3 3 4 4 2" xfId="35456"/>
    <cellStyle name="Migliaia 3 3 4 4 3" xfId="40758"/>
    <cellStyle name="Migliaia 3 3 4 4 4" xfId="29977"/>
    <cellStyle name="Migliaia 3 3 4 5" xfId="32906"/>
    <cellStyle name="Migliaia 3 3 4 6" xfId="38107"/>
    <cellStyle name="Migliaia 3 3 4 7" xfId="12658"/>
    <cellStyle name="Migliaia 3 3 5" xfId="4081"/>
    <cellStyle name="Migliaia 3 3 5 2" xfId="10551"/>
    <cellStyle name="Migliaia 3 3 5 2 2" xfId="31565"/>
    <cellStyle name="Migliaia 3 3 5 2 2 2" xfId="36725"/>
    <cellStyle name="Migliaia 3 3 5 2 2 3" xfId="42027"/>
    <cellStyle name="Migliaia 3 3 5 2 3" xfId="34074"/>
    <cellStyle name="Migliaia 3 3 5 2 4" xfId="39376"/>
    <cellStyle name="Migliaia 3 3 5 3" xfId="16624"/>
    <cellStyle name="Migliaia 3 3 5 3 2" xfId="35457"/>
    <cellStyle name="Migliaia 3 3 5 3 3" xfId="40759"/>
    <cellStyle name="Migliaia 3 3 5 3 4" xfId="29978"/>
    <cellStyle name="Migliaia 3 3 5 4" xfId="32907"/>
    <cellStyle name="Migliaia 3 3 5 5" xfId="38108"/>
    <cellStyle name="Migliaia 3 3 5 6" xfId="12660"/>
    <cellStyle name="Migliaia 3 3 6" xfId="3651"/>
    <cellStyle name="Migliaia 3 3 6 2" xfId="10256"/>
    <cellStyle name="Migliaia 3 3 6 2 2" xfId="35458"/>
    <cellStyle name="Migliaia 3 3 6 2 3" xfId="40760"/>
    <cellStyle name="Migliaia 3 3 6 3" xfId="15018"/>
    <cellStyle name="Migliaia 3 3 6 4" xfId="16625"/>
    <cellStyle name="Migliaia 3 3 6 4 2" xfId="38109"/>
    <cellStyle name="Migliaia 3 3 6 5" xfId="12661"/>
    <cellStyle name="Migliaia 3 3 7" xfId="7834"/>
    <cellStyle name="Migliaia 3 3 7 2" xfId="29980"/>
    <cellStyle name="Migliaia 3 3 7 2 2" xfId="35459"/>
    <cellStyle name="Migliaia 3 3 7 2 3" xfId="40761"/>
    <cellStyle name="Migliaia 3 3 7 3" xfId="32909"/>
    <cellStyle name="Migliaia 3 3 7 4" xfId="38110"/>
    <cellStyle name="Migliaia 3 3 8" xfId="13665"/>
    <cellStyle name="Migliaia 3 3 8 2" xfId="29981"/>
    <cellStyle name="Migliaia 3 3 8 2 2" xfId="35460"/>
    <cellStyle name="Migliaia 3 3 8 2 3" xfId="40762"/>
    <cellStyle name="Migliaia 3 3 8 3" xfId="32910"/>
    <cellStyle name="Migliaia 3 3 8 4" xfId="38111"/>
    <cellStyle name="Migliaia 3 3 8 5" xfId="20979"/>
    <cellStyle name="Migliaia 3 3 9" xfId="16616"/>
    <cellStyle name="Migliaia 3 4" xfId="501"/>
    <cellStyle name="Migliaia 3 4 2" xfId="4433"/>
    <cellStyle name="Migliaia 3 4 2 2" xfId="5133"/>
    <cellStyle name="Migliaia 3 4 2 2 2" xfId="29982"/>
    <cellStyle name="Migliaia 3 4 2 2 2 2" xfId="35461"/>
    <cellStyle name="Migliaia 3 4 2 2 2 3" xfId="40763"/>
    <cellStyle name="Migliaia 3 4 2 2 3" xfId="32911"/>
    <cellStyle name="Migliaia 3 4 2 2 4" xfId="38112"/>
    <cellStyle name="Migliaia 3 4 2 3" xfId="8280"/>
    <cellStyle name="Migliaia 3 4 2 3 2" xfId="29983"/>
    <cellStyle name="Migliaia 3 4 2 3 2 2" xfId="35462"/>
    <cellStyle name="Migliaia 3 4 2 3 2 3" xfId="40764"/>
    <cellStyle name="Migliaia 3 4 2 3 3" xfId="32912"/>
    <cellStyle name="Migliaia 3 4 2 3 4" xfId="38113"/>
    <cellStyle name="Migliaia 3 4 2 4" xfId="7627"/>
    <cellStyle name="Migliaia 3 4 2 5" xfId="7015"/>
    <cellStyle name="Migliaia 3 4 2 5 2" xfId="17788"/>
    <cellStyle name="Migliaia 3 4 2 5 3" xfId="44460"/>
    <cellStyle name="Migliaia 3 4 2 5 4" xfId="46781"/>
    <cellStyle name="Migliaia 3 4 2 5 5" xfId="49797"/>
    <cellStyle name="Migliaia 3 4 2 6" xfId="16627"/>
    <cellStyle name="Migliaia 3 4 2 7" xfId="20981"/>
    <cellStyle name="Migliaia 3 4 3" xfId="5134"/>
    <cellStyle name="Migliaia 3 4 3 2" xfId="14514"/>
    <cellStyle name="Migliaia 3 4 3 2 2" xfId="35463"/>
    <cellStyle name="Migliaia 3 4 3 2 3" xfId="40765"/>
    <cellStyle name="Migliaia 3 4 3 3" xfId="32913"/>
    <cellStyle name="Migliaia 3 4 3 4" xfId="38114"/>
    <cellStyle name="Migliaia 3 4 3 5" xfId="13663"/>
    <cellStyle name="Migliaia 3 4 4" xfId="8281"/>
    <cellStyle name="Migliaia 3 4 4 2" xfId="29984"/>
    <cellStyle name="Migliaia 3 4 4 2 2" xfId="35464"/>
    <cellStyle name="Migliaia 3 4 4 2 3" xfId="40766"/>
    <cellStyle name="Migliaia 3 4 4 3" xfId="32914"/>
    <cellStyle name="Migliaia 3 4 4 4" xfId="38115"/>
    <cellStyle name="Migliaia 3 4 5" xfId="7626"/>
    <cellStyle name="Migliaia 3 4 5 2" xfId="29985"/>
    <cellStyle name="Migliaia 3 4 5 2 2" xfId="35465"/>
    <cellStyle name="Migliaia 3 4 5 2 3" xfId="40767"/>
    <cellStyle name="Migliaia 3 4 5 3" xfId="32915"/>
    <cellStyle name="Migliaia 3 4 5 4" xfId="38116"/>
    <cellStyle name="Migliaia 3 4 6" xfId="7014"/>
    <cellStyle name="Migliaia 3 4 6 2" xfId="17787"/>
    <cellStyle name="Migliaia 3 4 6 2 2" xfId="35466"/>
    <cellStyle name="Migliaia 3 4 6 2 3" xfId="40768"/>
    <cellStyle name="Migliaia 3 4 6 2 4" xfId="29986"/>
    <cellStyle name="Migliaia 3 4 6 3" xfId="32916"/>
    <cellStyle name="Migliaia 3 4 6 4" xfId="38117"/>
    <cellStyle name="Migliaia 3 4 6 5" xfId="20983"/>
    <cellStyle name="Migliaia 3 4 6 6" xfId="42521"/>
    <cellStyle name="Migliaia 3 4 6 7" xfId="46780"/>
    <cellStyle name="Migliaia 3 4 6 8" xfId="49796"/>
    <cellStyle name="Migliaia 3 4 7" xfId="16626"/>
    <cellStyle name="Migliaia 3 4 7 2" xfId="29987"/>
    <cellStyle name="Migliaia 3 4 7 2 2" xfId="35467"/>
    <cellStyle name="Migliaia 3 4 7 2 3" xfId="40769"/>
    <cellStyle name="Migliaia 3 4 7 3" xfId="32917"/>
    <cellStyle name="Migliaia 3 4 7 4" xfId="38118"/>
    <cellStyle name="Migliaia 3 4 7 5" xfId="20984"/>
    <cellStyle name="Migliaia 3 4 8" xfId="20980"/>
    <cellStyle name="Migliaia 3 4 9" xfId="2459"/>
    <cellStyle name="Migliaia 3 5" xfId="502"/>
    <cellStyle name="Migliaia 3 5 2" xfId="4434"/>
    <cellStyle name="Migliaia 3 5 2 2" xfId="14737"/>
    <cellStyle name="Migliaia 3 5 2 2 2" xfId="35468"/>
    <cellStyle name="Migliaia 3 5 2 2 3" xfId="40770"/>
    <cellStyle name="Migliaia 3 5 2 3" xfId="16629"/>
    <cellStyle name="Migliaia 3 5 2 3 2" xfId="32918"/>
    <cellStyle name="Migliaia 3 5 2 4" xfId="38119"/>
    <cellStyle name="Migliaia 3 5 2 5" xfId="12662"/>
    <cellStyle name="Migliaia 3 5 3" xfId="7628"/>
    <cellStyle name="Migliaia 3 5 3 2" xfId="29988"/>
    <cellStyle name="Migliaia 3 5 3 2 2" xfId="35469"/>
    <cellStyle name="Migliaia 3 5 3 2 3" xfId="40771"/>
    <cellStyle name="Migliaia 3 5 3 3" xfId="32919"/>
    <cellStyle name="Migliaia 3 5 3 4" xfId="38120"/>
    <cellStyle name="Migliaia 3 5 4" xfId="7016"/>
    <cellStyle name="Migliaia 3 5 4 2" xfId="17789"/>
    <cellStyle name="Migliaia 3 5 4 2 2" xfId="35470"/>
    <cellStyle name="Migliaia 3 5 4 2 3" xfId="40772"/>
    <cellStyle name="Migliaia 3 5 4 2 4" xfId="29989"/>
    <cellStyle name="Migliaia 3 5 4 3" xfId="32920"/>
    <cellStyle name="Migliaia 3 5 4 4" xfId="38121"/>
    <cellStyle name="Migliaia 3 5 4 5" xfId="20986"/>
    <cellStyle name="Migliaia 3 5 4 6" xfId="42522"/>
    <cellStyle name="Migliaia 3 5 4 7" xfId="46782"/>
    <cellStyle name="Migliaia 3 5 4 8" xfId="49798"/>
    <cellStyle name="Migliaia 3 5 5" xfId="16628"/>
    <cellStyle name="Migliaia 3 5 5 2" xfId="29990"/>
    <cellStyle name="Migliaia 3 5 5 2 2" xfId="35471"/>
    <cellStyle name="Migliaia 3 5 5 2 3" xfId="40773"/>
    <cellStyle name="Migliaia 3 5 5 3" xfId="32921"/>
    <cellStyle name="Migliaia 3 5 5 4" xfId="38122"/>
    <cellStyle name="Migliaia 3 5 5 5" xfId="20987"/>
    <cellStyle name="Migliaia 3 5 6" xfId="20988"/>
    <cellStyle name="Migliaia 3 5 6 2" xfId="29991"/>
    <cellStyle name="Migliaia 3 5 6 2 2" xfId="35472"/>
    <cellStyle name="Migliaia 3 5 6 2 3" xfId="40774"/>
    <cellStyle name="Migliaia 3 5 6 3" xfId="32922"/>
    <cellStyle name="Migliaia 3 5 6 4" xfId="38123"/>
    <cellStyle name="Migliaia 3 5 7" xfId="20985"/>
    <cellStyle name="Migliaia 3 5 8" xfId="2460"/>
    <cellStyle name="Migliaia 3 6" xfId="2455"/>
    <cellStyle name="Migliaia 3 6 2" xfId="4429"/>
    <cellStyle name="Migliaia 3 6 2 2" xfId="6033"/>
    <cellStyle name="Migliaia 3 6 2 3" xfId="14965"/>
    <cellStyle name="Migliaia 3 6 2 4" xfId="16631"/>
    <cellStyle name="Migliaia 3 6 2 5" xfId="28653"/>
    <cellStyle name="Migliaia 3 6 2 6" xfId="12664"/>
    <cellStyle name="Migliaia 3 6 3" xfId="5785"/>
    <cellStyle name="Migliaia 3 6 3 2" xfId="31566"/>
    <cellStyle name="Migliaia 3 6 3 2 2" xfId="36726"/>
    <cellStyle name="Migliaia 3 6 3 2 3" xfId="42028"/>
    <cellStyle name="Migliaia 3 6 3 3" xfId="34075"/>
    <cellStyle name="Migliaia 3 6 3 4" xfId="39377"/>
    <cellStyle name="Migliaia 3 6 4" xfId="16630"/>
    <cellStyle name="Migliaia 3 6 4 2" xfId="35473"/>
    <cellStyle name="Migliaia 3 6 4 3" xfId="40775"/>
    <cellStyle name="Migliaia 3 6 4 4" xfId="29992"/>
    <cellStyle name="Migliaia 3 6 5" xfId="32923"/>
    <cellStyle name="Migliaia 3 6 6" xfId="38124"/>
    <cellStyle name="Migliaia 3 6 7" xfId="12663"/>
    <cellStyle name="Migliaia 3 7" xfId="4079"/>
    <cellStyle name="Migliaia 3 7 2" xfId="10549"/>
    <cellStyle name="Migliaia 3 7 2 2" xfId="31567"/>
    <cellStyle name="Migliaia 3 7 2 2 2" xfId="36727"/>
    <cellStyle name="Migliaia 3 7 2 2 3" xfId="42029"/>
    <cellStyle name="Migliaia 3 7 2 3" xfId="34076"/>
    <cellStyle name="Migliaia 3 7 2 4" xfId="39378"/>
    <cellStyle name="Migliaia 3 7 3" xfId="16632"/>
    <cellStyle name="Migliaia 3 7 3 2" xfId="35474"/>
    <cellStyle name="Migliaia 3 7 3 3" xfId="40776"/>
    <cellStyle name="Migliaia 3 7 3 4" xfId="29993"/>
    <cellStyle name="Migliaia 3 7 4" xfId="32924"/>
    <cellStyle name="Migliaia 3 7 5" xfId="38125"/>
    <cellStyle name="Migliaia 3 7 6" xfId="12665"/>
    <cellStyle name="Migliaia 3 8" xfId="3649"/>
    <cellStyle name="Migliaia 3 8 2" xfId="10254"/>
    <cellStyle name="Migliaia 3 8 2 2" xfId="31568"/>
    <cellStyle name="Migliaia 3 8 2 2 2" xfId="36728"/>
    <cellStyle name="Migliaia 3 8 2 2 3" xfId="42030"/>
    <cellStyle name="Migliaia 3 8 2 3" xfId="34077"/>
    <cellStyle name="Migliaia 3 8 2 4" xfId="39379"/>
    <cellStyle name="Migliaia 3 8 3" xfId="16633"/>
    <cellStyle name="Migliaia 3 8 3 2" xfId="35475"/>
    <cellStyle name="Migliaia 3 8 3 3" xfId="40777"/>
    <cellStyle name="Migliaia 3 8 3 4" xfId="29994"/>
    <cellStyle name="Migliaia 3 8 4" xfId="32925"/>
    <cellStyle name="Migliaia 3 8 5" xfId="38126"/>
    <cellStyle name="Migliaia 3 8 6" xfId="12666"/>
    <cellStyle name="Migliaia 3 9" xfId="13483"/>
    <cellStyle name="Migliaia 3 9 2" xfId="29995"/>
    <cellStyle name="Migliaia 3 9 2 2" xfId="35476"/>
    <cellStyle name="Migliaia 3 9 2 3" xfId="40778"/>
    <cellStyle name="Migliaia 3 9 3" xfId="32926"/>
    <cellStyle name="Migliaia 3 9 4" xfId="38127"/>
    <cellStyle name="Migliaia 30" xfId="503"/>
    <cellStyle name="Migliaia 30 10" xfId="16634"/>
    <cellStyle name="Migliaia 30 10 2" xfId="35477"/>
    <cellStyle name="Migliaia 30 10 3" xfId="40779"/>
    <cellStyle name="Migliaia 30 10 4" xfId="29996"/>
    <cellStyle name="Migliaia 30 11" xfId="32927"/>
    <cellStyle name="Migliaia 30 12" xfId="38128"/>
    <cellStyle name="Migliaia 30 13" xfId="1850"/>
    <cellStyle name="Migliaia 30 2" xfId="504"/>
    <cellStyle name="Migliaia 30 2 2" xfId="2462"/>
    <cellStyle name="Migliaia 30 2 2 2" xfId="4436"/>
    <cellStyle name="Migliaia 30 2 2 2 2" xfId="10690"/>
    <cellStyle name="Migliaia 30 2 2 2 2 2" xfId="35478"/>
    <cellStyle name="Migliaia 30 2 2 2 2 3" xfId="40780"/>
    <cellStyle name="Migliaia 30 2 2 2 3" xfId="14738"/>
    <cellStyle name="Migliaia 30 2 2 2 4" xfId="16637"/>
    <cellStyle name="Migliaia 30 2 2 2 4 2" xfId="38129"/>
    <cellStyle name="Migliaia 30 2 2 2 5" xfId="12667"/>
    <cellStyle name="Migliaia 30 2 2 3" xfId="7915"/>
    <cellStyle name="Migliaia 30 2 2 3 2" xfId="31569"/>
    <cellStyle name="Migliaia 30 2 2 3 2 2" xfId="36729"/>
    <cellStyle name="Migliaia 30 2 2 3 2 3" xfId="42031"/>
    <cellStyle name="Migliaia 30 2 2 3 3" xfId="34078"/>
    <cellStyle name="Migliaia 30 2 2 3 4" xfId="39380"/>
    <cellStyle name="Migliaia 30 2 2 4" xfId="7017"/>
    <cellStyle name="Migliaia 30 2 2 4 2" xfId="17790"/>
    <cellStyle name="Migliaia 30 2 2 4 3" xfId="20526"/>
    <cellStyle name="Migliaia 30 2 2 4 4" xfId="46783"/>
    <cellStyle name="Migliaia 30 2 2 4 5" xfId="49799"/>
    <cellStyle name="Migliaia 30 2 2 5" xfId="16636"/>
    <cellStyle name="Migliaia 30 2 2 6" xfId="20991"/>
    <cellStyle name="Migliaia 30 2 3" xfId="4083"/>
    <cellStyle name="Migliaia 30 2 3 2" xfId="10553"/>
    <cellStyle name="Migliaia 30 2 3 2 2" xfId="31570"/>
    <cellStyle name="Migliaia 30 2 3 2 2 2" xfId="36730"/>
    <cellStyle name="Migliaia 30 2 3 2 2 3" xfId="42032"/>
    <cellStyle name="Migliaia 30 2 3 2 3" xfId="34079"/>
    <cellStyle name="Migliaia 30 2 3 2 4" xfId="39381"/>
    <cellStyle name="Migliaia 30 2 3 3" xfId="16638"/>
    <cellStyle name="Migliaia 30 2 3 3 2" xfId="35479"/>
    <cellStyle name="Migliaia 30 2 3 3 3" xfId="40781"/>
    <cellStyle name="Migliaia 30 2 3 3 4" xfId="29997"/>
    <cellStyle name="Migliaia 30 2 3 4" xfId="32928"/>
    <cellStyle name="Migliaia 30 2 3 5" xfId="38130"/>
    <cellStyle name="Migliaia 30 2 3 6" xfId="12668"/>
    <cellStyle name="Migliaia 30 2 4" xfId="3654"/>
    <cellStyle name="Migliaia 30 2 4 2" xfId="10258"/>
    <cellStyle name="Migliaia 30 2 4 2 2" xfId="35480"/>
    <cellStyle name="Migliaia 30 2 4 2 3" xfId="40782"/>
    <cellStyle name="Migliaia 30 2 4 3" xfId="15017"/>
    <cellStyle name="Migliaia 30 2 4 4" xfId="16639"/>
    <cellStyle name="Migliaia 30 2 4 4 2" xfId="38131"/>
    <cellStyle name="Migliaia 30 2 4 5" xfId="12669"/>
    <cellStyle name="Migliaia 30 2 5" xfId="9430"/>
    <cellStyle name="Migliaia 30 2 5 2" xfId="29998"/>
    <cellStyle name="Migliaia 30 2 5 2 2" xfId="35481"/>
    <cellStyle name="Migliaia 30 2 5 2 3" xfId="40783"/>
    <cellStyle name="Migliaia 30 2 5 3" xfId="32929"/>
    <cellStyle name="Migliaia 30 2 5 4" xfId="38132"/>
    <cellStyle name="Migliaia 30 2 6" xfId="16635"/>
    <cellStyle name="Migliaia 30 2 6 2" xfId="29999"/>
    <cellStyle name="Migliaia 30 2 6 2 2" xfId="35482"/>
    <cellStyle name="Migliaia 30 2 6 2 3" xfId="40784"/>
    <cellStyle name="Migliaia 30 2 6 3" xfId="32930"/>
    <cellStyle name="Migliaia 30 2 6 4" xfId="38133"/>
    <cellStyle name="Migliaia 30 2 6 5" xfId="20992"/>
    <cellStyle name="Migliaia 30 2 7" xfId="20990"/>
    <cellStyle name="Migliaia 30 2 8" xfId="1851"/>
    <cellStyle name="Migliaia 30 3" xfId="505"/>
    <cellStyle name="Migliaia 30 3 10" xfId="20993"/>
    <cellStyle name="Migliaia 30 3 11" xfId="12670"/>
    <cellStyle name="Migliaia 30 3 12" xfId="1852"/>
    <cellStyle name="Migliaia 30 3 2" xfId="506"/>
    <cellStyle name="Migliaia 30 3 2 2" xfId="4438"/>
    <cellStyle name="Migliaia 30 3 2 2 2" xfId="8282"/>
    <cellStyle name="Migliaia 30 3 2 2 2 2" xfId="14739"/>
    <cellStyle name="Migliaia 30 3 2 2 2 2 2" xfId="18171"/>
    <cellStyle name="Migliaia 30 3 2 2 2 2 2 2" xfId="35483"/>
    <cellStyle name="Migliaia 30 3 2 2 2 2 3" xfId="40785"/>
    <cellStyle name="Migliaia 30 3 2 2 2 2 4" xfId="30000"/>
    <cellStyle name="Migliaia 30 3 2 2 2 3" xfId="32931"/>
    <cellStyle name="Migliaia 30 3 2 2 2 4" xfId="38134"/>
    <cellStyle name="Migliaia 30 3 2 2 2 5" xfId="43031"/>
    <cellStyle name="Migliaia 30 3 2 2 2 6" xfId="47177"/>
    <cellStyle name="Migliaia 30 3 2 2 2 7" xfId="50193"/>
    <cellStyle name="Migliaia 30 3 2 2 2 8" xfId="13968"/>
    <cellStyle name="Migliaia 30 3 2 2 3" xfId="7861"/>
    <cellStyle name="Migliaia 30 3 2 2 4" xfId="7018"/>
    <cellStyle name="Migliaia 30 3 2 2 4 2" xfId="17791"/>
    <cellStyle name="Migliaia 30 3 2 2 4 3" xfId="42523"/>
    <cellStyle name="Migliaia 30 3 2 2 4 4" xfId="46784"/>
    <cellStyle name="Migliaia 30 3 2 2 4 5" xfId="49800"/>
    <cellStyle name="Migliaia 30 3 2 2 5" xfId="16642"/>
    <cellStyle name="Migliaia 30 3 2 2 6" xfId="20995"/>
    <cellStyle name="Migliaia 30 3 2 3" xfId="3656"/>
    <cellStyle name="Migliaia 30 3 2 3 2" xfId="8529"/>
    <cellStyle name="Migliaia 30 3 2 3 2 2" xfId="35484"/>
    <cellStyle name="Migliaia 30 3 2 3 2 3" xfId="40786"/>
    <cellStyle name="Migliaia 30 3 2 3 2 4" xfId="30001"/>
    <cellStyle name="Migliaia 30 3 2 3 3" xfId="8283"/>
    <cellStyle name="Migliaia 30 3 2 3 4" xfId="16643"/>
    <cellStyle name="Migliaia 30 3 2 3 4 2" xfId="38135"/>
    <cellStyle name="Migliaia 30 3 2 3 5" xfId="12671"/>
    <cellStyle name="Migliaia 30 3 2 4" xfId="7629"/>
    <cellStyle name="Migliaia 30 3 2 4 2" xfId="14387"/>
    <cellStyle name="Migliaia 30 3 2 4 2 2" xfId="35485"/>
    <cellStyle name="Migliaia 30 3 2 4 2 3" xfId="40787"/>
    <cellStyle name="Migliaia 30 3 2 4 3" xfId="32932"/>
    <cellStyle name="Migliaia 30 3 2 4 4" xfId="38136"/>
    <cellStyle name="Migliaia 30 3 2 4 5" xfId="13486"/>
    <cellStyle name="Migliaia 30 3 2 5" xfId="13661"/>
    <cellStyle name="Migliaia 30 3 2 5 2" xfId="30002"/>
    <cellStyle name="Migliaia 30 3 2 5 2 2" xfId="35486"/>
    <cellStyle name="Migliaia 30 3 2 5 2 3" xfId="40788"/>
    <cellStyle name="Migliaia 30 3 2 5 3" xfId="32933"/>
    <cellStyle name="Migliaia 30 3 2 5 4" xfId="38137"/>
    <cellStyle name="Migliaia 30 3 2 6" xfId="16641"/>
    <cellStyle name="Migliaia 30 3 2 6 2" xfId="30003"/>
    <cellStyle name="Migliaia 30 3 2 6 2 2" xfId="35487"/>
    <cellStyle name="Migliaia 30 3 2 6 2 3" xfId="40789"/>
    <cellStyle name="Migliaia 30 3 2 6 3" xfId="32934"/>
    <cellStyle name="Migliaia 30 3 2 6 4" xfId="38138"/>
    <cellStyle name="Migliaia 30 3 2 6 5" xfId="20996"/>
    <cellStyle name="Migliaia 30 3 2 7" xfId="20994"/>
    <cellStyle name="Migliaia 30 3 2 8" xfId="2464"/>
    <cellStyle name="Migliaia 30 3 3" xfId="2463"/>
    <cellStyle name="Migliaia 30 3 3 2" xfId="4437"/>
    <cellStyle name="Migliaia 30 3 3 2 2" xfId="6036"/>
    <cellStyle name="Migliaia 30 3 3 2 2 2" xfId="35489"/>
    <cellStyle name="Migliaia 30 3 3 2 2 3" xfId="40791"/>
    <cellStyle name="Migliaia 30 3 3 2 3" xfId="14515"/>
    <cellStyle name="Migliaia 30 3 3 2 4" xfId="16645"/>
    <cellStyle name="Migliaia 30 3 3 2 4 2" xfId="38140"/>
    <cellStyle name="Migliaia 30 3 3 2 5" xfId="12673"/>
    <cellStyle name="Migliaia 30 3 3 3" xfId="5788"/>
    <cellStyle name="Migliaia 30 3 3 3 2" xfId="30006"/>
    <cellStyle name="Migliaia 30 3 3 3 2 2" xfId="35490"/>
    <cellStyle name="Migliaia 30 3 3 3 2 3" xfId="40792"/>
    <cellStyle name="Migliaia 30 3 3 3 3" xfId="32936"/>
    <cellStyle name="Migliaia 30 3 3 3 4" xfId="38141"/>
    <cellStyle name="Migliaia 30 3 3 4" xfId="16644"/>
    <cellStyle name="Migliaia 30 3 3 4 2" xfId="30007"/>
    <cellStyle name="Migliaia 30 3 3 4 2 2" xfId="35491"/>
    <cellStyle name="Migliaia 30 3 3 4 2 3" xfId="40793"/>
    <cellStyle name="Migliaia 30 3 3 4 3" xfId="32937"/>
    <cellStyle name="Migliaia 30 3 3 4 4" xfId="38142"/>
    <cellStyle name="Migliaia 30 3 3 4 5" xfId="20998"/>
    <cellStyle name="Migliaia 30 3 3 5" xfId="20999"/>
    <cellStyle name="Migliaia 30 3 3 5 2" xfId="30008"/>
    <cellStyle name="Migliaia 30 3 3 5 2 2" xfId="35492"/>
    <cellStyle name="Migliaia 30 3 3 5 2 3" xfId="40794"/>
    <cellStyle name="Migliaia 30 3 3 5 3" xfId="32938"/>
    <cellStyle name="Migliaia 30 3 3 5 4" xfId="38143"/>
    <cellStyle name="Migliaia 30 3 3 6" xfId="30004"/>
    <cellStyle name="Migliaia 30 3 3 6 2" xfId="35488"/>
    <cellStyle name="Migliaia 30 3 3 6 3" xfId="40790"/>
    <cellStyle name="Migliaia 30 3 3 7" xfId="32935"/>
    <cellStyle name="Migliaia 30 3 3 8" xfId="38139"/>
    <cellStyle name="Migliaia 30 3 3 9" xfId="12672"/>
    <cellStyle name="Migliaia 30 3 4" xfId="3288"/>
    <cellStyle name="Migliaia 30 3 4 2" xfId="4798"/>
    <cellStyle name="Migliaia 30 3 4 2 2" xfId="10750"/>
    <cellStyle name="Migliaia 30 3 4 2 3" xfId="14436"/>
    <cellStyle name="Migliaia 30 3 4 2 4" xfId="16647"/>
    <cellStyle name="Migliaia 30 3 4 2 5" xfId="28656"/>
    <cellStyle name="Migliaia 30 3 4 2 6" xfId="12675"/>
    <cellStyle name="Migliaia 30 3 4 3" xfId="9998"/>
    <cellStyle name="Migliaia 30 3 4 3 2" xfId="31571"/>
    <cellStyle name="Migliaia 30 3 4 3 2 2" xfId="36731"/>
    <cellStyle name="Migliaia 30 3 4 3 2 3" xfId="42033"/>
    <cellStyle name="Migliaia 30 3 4 3 3" xfId="34080"/>
    <cellStyle name="Migliaia 30 3 4 3 4" xfId="39382"/>
    <cellStyle name="Migliaia 30 3 4 4" xfId="16646"/>
    <cellStyle name="Migliaia 30 3 4 4 2" xfId="35493"/>
    <cellStyle name="Migliaia 30 3 4 4 3" xfId="40795"/>
    <cellStyle name="Migliaia 30 3 4 4 4" xfId="30009"/>
    <cellStyle name="Migliaia 30 3 4 5" xfId="32939"/>
    <cellStyle name="Migliaia 30 3 4 6" xfId="38144"/>
    <cellStyle name="Migliaia 30 3 4 7" xfId="12674"/>
    <cellStyle name="Migliaia 30 3 5" xfId="4084"/>
    <cellStyle name="Migliaia 30 3 5 2" xfId="10554"/>
    <cellStyle name="Migliaia 30 3 5 2 2" xfId="31572"/>
    <cellStyle name="Migliaia 30 3 5 2 2 2" xfId="36732"/>
    <cellStyle name="Migliaia 30 3 5 2 2 3" xfId="42034"/>
    <cellStyle name="Migliaia 30 3 5 2 3" xfId="34081"/>
    <cellStyle name="Migliaia 30 3 5 2 4" xfId="39383"/>
    <cellStyle name="Migliaia 30 3 5 3" xfId="16648"/>
    <cellStyle name="Migliaia 30 3 5 3 2" xfId="35494"/>
    <cellStyle name="Migliaia 30 3 5 3 3" xfId="40796"/>
    <cellStyle name="Migliaia 30 3 5 3 4" xfId="30010"/>
    <cellStyle name="Migliaia 30 3 5 4" xfId="32940"/>
    <cellStyle name="Migliaia 30 3 5 5" xfId="38145"/>
    <cellStyle name="Migliaia 30 3 5 6" xfId="12676"/>
    <cellStyle name="Migliaia 30 3 6" xfId="3655"/>
    <cellStyle name="Migliaia 30 3 6 2" xfId="10259"/>
    <cellStyle name="Migliaia 30 3 6 2 2" xfId="35495"/>
    <cellStyle name="Migliaia 30 3 6 2 3" xfId="40797"/>
    <cellStyle name="Migliaia 30 3 6 3" xfId="15016"/>
    <cellStyle name="Migliaia 30 3 6 4" xfId="16649"/>
    <cellStyle name="Migliaia 30 3 6 4 2" xfId="38146"/>
    <cellStyle name="Migliaia 30 3 6 5" xfId="12677"/>
    <cellStyle name="Migliaia 30 3 7" xfId="7835"/>
    <cellStyle name="Migliaia 30 3 7 2" xfId="30011"/>
    <cellStyle name="Migliaia 30 3 7 2 2" xfId="35496"/>
    <cellStyle name="Migliaia 30 3 7 2 3" xfId="40798"/>
    <cellStyle name="Migliaia 30 3 7 3" xfId="32941"/>
    <cellStyle name="Migliaia 30 3 7 4" xfId="38147"/>
    <cellStyle name="Migliaia 30 3 8" xfId="13662"/>
    <cellStyle name="Migliaia 30 3 8 2" xfId="30012"/>
    <cellStyle name="Migliaia 30 3 8 2 2" xfId="35497"/>
    <cellStyle name="Migliaia 30 3 8 2 3" xfId="40799"/>
    <cellStyle name="Migliaia 30 3 8 3" xfId="32942"/>
    <cellStyle name="Migliaia 30 3 8 4" xfId="38148"/>
    <cellStyle name="Migliaia 30 3 8 5" xfId="21001"/>
    <cellStyle name="Migliaia 30 3 9" xfId="16640"/>
    <cellStyle name="Migliaia 30 4" xfId="507"/>
    <cellStyle name="Migliaia 30 4 2" xfId="4439"/>
    <cellStyle name="Migliaia 30 4 2 2" xfId="5135"/>
    <cellStyle name="Migliaia 30 4 2 2 2" xfId="30013"/>
    <cellStyle name="Migliaia 30 4 2 2 2 2" xfId="35498"/>
    <cellStyle name="Migliaia 30 4 2 2 2 3" xfId="40800"/>
    <cellStyle name="Migliaia 30 4 2 2 3" xfId="32943"/>
    <cellStyle name="Migliaia 30 4 2 2 4" xfId="38149"/>
    <cellStyle name="Migliaia 30 4 2 3" xfId="8284"/>
    <cellStyle name="Migliaia 30 4 2 3 2" xfId="30014"/>
    <cellStyle name="Migliaia 30 4 2 3 2 2" xfId="35499"/>
    <cellStyle name="Migliaia 30 4 2 3 2 3" xfId="40801"/>
    <cellStyle name="Migliaia 30 4 2 3 3" xfId="32944"/>
    <cellStyle name="Migliaia 30 4 2 3 4" xfId="38150"/>
    <cellStyle name="Migliaia 30 4 2 4" xfId="7631"/>
    <cellStyle name="Migliaia 30 4 2 5" xfId="7020"/>
    <cellStyle name="Migliaia 30 4 2 5 2" xfId="17793"/>
    <cellStyle name="Migliaia 30 4 2 5 3" xfId="42524"/>
    <cellStyle name="Migliaia 30 4 2 5 4" xfId="46786"/>
    <cellStyle name="Migliaia 30 4 2 5 5" xfId="49802"/>
    <cellStyle name="Migliaia 30 4 2 6" xfId="16651"/>
    <cellStyle name="Migliaia 30 4 2 7" xfId="21003"/>
    <cellStyle name="Migliaia 30 4 3" xfId="5136"/>
    <cellStyle name="Migliaia 30 4 3 2" xfId="14516"/>
    <cellStyle name="Migliaia 30 4 3 2 2" xfId="35500"/>
    <cellStyle name="Migliaia 30 4 3 2 3" xfId="40802"/>
    <cellStyle name="Migliaia 30 4 3 3" xfId="32945"/>
    <cellStyle name="Migliaia 30 4 3 4" xfId="38151"/>
    <cellStyle name="Migliaia 30 4 3 5" xfId="13660"/>
    <cellStyle name="Migliaia 30 4 4" xfId="8285"/>
    <cellStyle name="Migliaia 30 4 4 2" xfId="30015"/>
    <cellStyle name="Migliaia 30 4 4 2 2" xfId="35501"/>
    <cellStyle name="Migliaia 30 4 4 2 3" xfId="40803"/>
    <cellStyle name="Migliaia 30 4 4 3" xfId="32946"/>
    <cellStyle name="Migliaia 30 4 4 4" xfId="38152"/>
    <cellStyle name="Migliaia 30 4 5" xfId="7630"/>
    <cellStyle name="Migliaia 30 4 5 2" xfId="30016"/>
    <cellStyle name="Migliaia 30 4 5 2 2" xfId="35502"/>
    <cellStyle name="Migliaia 30 4 5 2 3" xfId="40804"/>
    <cellStyle name="Migliaia 30 4 5 3" xfId="32947"/>
    <cellStyle name="Migliaia 30 4 5 4" xfId="38153"/>
    <cellStyle name="Migliaia 30 4 6" xfId="7019"/>
    <cellStyle name="Migliaia 30 4 6 2" xfId="17792"/>
    <cellStyle name="Migliaia 30 4 6 2 2" xfId="35503"/>
    <cellStyle name="Migliaia 30 4 6 2 3" xfId="40805"/>
    <cellStyle name="Migliaia 30 4 6 2 4" xfId="30017"/>
    <cellStyle name="Migliaia 30 4 6 3" xfId="32948"/>
    <cellStyle name="Migliaia 30 4 6 4" xfId="38154"/>
    <cellStyle name="Migliaia 30 4 6 5" xfId="21004"/>
    <cellStyle name="Migliaia 30 4 6 6" xfId="43590"/>
    <cellStyle name="Migliaia 30 4 6 7" xfId="46785"/>
    <cellStyle name="Migliaia 30 4 6 8" xfId="49801"/>
    <cellStyle name="Migliaia 30 4 7" xfId="16650"/>
    <cellStyle name="Migliaia 30 4 7 2" xfId="30018"/>
    <cellStyle name="Migliaia 30 4 7 2 2" xfId="35504"/>
    <cellStyle name="Migliaia 30 4 7 2 3" xfId="40806"/>
    <cellStyle name="Migliaia 30 4 7 3" xfId="32949"/>
    <cellStyle name="Migliaia 30 4 7 4" xfId="38155"/>
    <cellStyle name="Migliaia 30 4 7 5" xfId="21005"/>
    <cellStyle name="Migliaia 30 4 8" xfId="21002"/>
    <cellStyle name="Migliaia 30 4 9" xfId="2465"/>
    <cellStyle name="Migliaia 30 5" xfId="508"/>
    <cellStyle name="Migliaia 30 5 2" xfId="4440"/>
    <cellStyle name="Migliaia 30 5 2 2" xfId="14740"/>
    <cellStyle name="Migliaia 30 5 2 2 2" xfId="35505"/>
    <cellStyle name="Migliaia 30 5 2 2 3" xfId="40807"/>
    <cellStyle name="Migliaia 30 5 2 3" xfId="16653"/>
    <cellStyle name="Migliaia 30 5 2 3 2" xfId="32950"/>
    <cellStyle name="Migliaia 30 5 2 4" xfId="38156"/>
    <cellStyle name="Migliaia 30 5 2 5" xfId="12678"/>
    <cellStyle name="Migliaia 30 5 3" xfId="7632"/>
    <cellStyle name="Migliaia 30 5 3 2" xfId="30019"/>
    <cellStyle name="Migliaia 30 5 3 2 2" xfId="35506"/>
    <cellStyle name="Migliaia 30 5 3 2 3" xfId="40808"/>
    <cellStyle name="Migliaia 30 5 3 3" xfId="32951"/>
    <cellStyle name="Migliaia 30 5 3 4" xfId="38157"/>
    <cellStyle name="Migliaia 30 5 4" xfId="7021"/>
    <cellStyle name="Migliaia 30 5 4 2" xfId="17794"/>
    <cellStyle name="Migliaia 30 5 4 2 2" xfId="35507"/>
    <cellStyle name="Migliaia 30 5 4 2 3" xfId="40809"/>
    <cellStyle name="Migliaia 30 5 4 2 4" xfId="30020"/>
    <cellStyle name="Migliaia 30 5 4 3" xfId="32952"/>
    <cellStyle name="Migliaia 30 5 4 4" xfId="38158"/>
    <cellStyle name="Migliaia 30 5 4 5" xfId="21007"/>
    <cellStyle name="Migliaia 30 5 4 6" xfId="43885"/>
    <cellStyle name="Migliaia 30 5 4 7" xfId="46787"/>
    <cellStyle name="Migliaia 30 5 4 8" xfId="49803"/>
    <cellStyle name="Migliaia 30 5 5" xfId="16652"/>
    <cellStyle name="Migliaia 30 5 5 2" xfId="30021"/>
    <cellStyle name="Migliaia 30 5 5 2 2" xfId="35508"/>
    <cellStyle name="Migliaia 30 5 5 2 3" xfId="40810"/>
    <cellStyle name="Migliaia 30 5 5 3" xfId="32953"/>
    <cellStyle name="Migliaia 30 5 5 4" xfId="38159"/>
    <cellStyle name="Migliaia 30 5 5 5" xfId="21008"/>
    <cellStyle name="Migliaia 30 5 6" xfId="21009"/>
    <cellStyle name="Migliaia 30 5 6 2" xfId="30022"/>
    <cellStyle name="Migliaia 30 5 6 2 2" xfId="35509"/>
    <cellStyle name="Migliaia 30 5 6 2 3" xfId="40811"/>
    <cellStyle name="Migliaia 30 5 6 3" xfId="32954"/>
    <cellStyle name="Migliaia 30 5 6 4" xfId="38160"/>
    <cellStyle name="Migliaia 30 5 7" xfId="21006"/>
    <cellStyle name="Migliaia 30 5 8" xfId="2466"/>
    <cellStyle name="Migliaia 30 6" xfId="2461"/>
    <cellStyle name="Migliaia 30 6 2" xfId="4435"/>
    <cellStyle name="Migliaia 30 6 2 2" xfId="6035"/>
    <cellStyle name="Migliaia 30 6 2 3" xfId="14964"/>
    <cellStyle name="Migliaia 30 6 2 4" xfId="16655"/>
    <cellStyle name="Migliaia 30 6 2 5" xfId="28658"/>
    <cellStyle name="Migliaia 30 6 2 6" xfId="12680"/>
    <cellStyle name="Migliaia 30 6 3" xfId="5787"/>
    <cellStyle name="Migliaia 30 6 3 2" xfId="31573"/>
    <cellStyle name="Migliaia 30 6 3 2 2" xfId="36733"/>
    <cellStyle name="Migliaia 30 6 3 2 3" xfId="42035"/>
    <cellStyle name="Migliaia 30 6 3 3" xfId="34082"/>
    <cellStyle name="Migliaia 30 6 3 4" xfId="39384"/>
    <cellStyle name="Migliaia 30 6 4" xfId="16654"/>
    <cellStyle name="Migliaia 30 6 4 2" xfId="35510"/>
    <cellStyle name="Migliaia 30 6 4 3" xfId="40812"/>
    <cellStyle name="Migliaia 30 6 4 4" xfId="30023"/>
    <cellStyle name="Migliaia 30 6 5" xfId="32955"/>
    <cellStyle name="Migliaia 30 6 6" xfId="38161"/>
    <cellStyle name="Migliaia 30 6 7" xfId="12679"/>
    <cellStyle name="Migliaia 30 7" xfId="4082"/>
    <cellStyle name="Migliaia 30 7 2" xfId="10552"/>
    <cellStyle name="Migliaia 30 7 2 2" xfId="31574"/>
    <cellStyle name="Migliaia 30 7 2 2 2" xfId="36734"/>
    <cellStyle name="Migliaia 30 7 2 2 3" xfId="42036"/>
    <cellStyle name="Migliaia 30 7 2 3" xfId="34083"/>
    <cellStyle name="Migliaia 30 7 2 4" xfId="39385"/>
    <cellStyle name="Migliaia 30 7 3" xfId="16656"/>
    <cellStyle name="Migliaia 30 7 3 2" xfId="35511"/>
    <cellStyle name="Migliaia 30 7 3 3" xfId="40813"/>
    <cellStyle name="Migliaia 30 7 3 4" xfId="30024"/>
    <cellStyle name="Migliaia 30 7 4" xfId="32956"/>
    <cellStyle name="Migliaia 30 7 5" xfId="38162"/>
    <cellStyle name="Migliaia 30 7 6" xfId="12681"/>
    <cellStyle name="Migliaia 30 8" xfId="3653"/>
    <cellStyle name="Migliaia 30 8 2" xfId="10257"/>
    <cellStyle name="Migliaia 30 8 2 2" xfId="31575"/>
    <cellStyle name="Migliaia 30 8 2 2 2" xfId="36735"/>
    <cellStyle name="Migliaia 30 8 2 2 3" xfId="42037"/>
    <cellStyle name="Migliaia 30 8 2 3" xfId="34084"/>
    <cellStyle name="Migliaia 30 8 2 4" xfId="39386"/>
    <cellStyle name="Migliaia 30 8 3" xfId="16657"/>
    <cellStyle name="Migliaia 30 8 3 2" xfId="35512"/>
    <cellStyle name="Migliaia 30 8 3 3" xfId="40814"/>
    <cellStyle name="Migliaia 30 8 3 4" xfId="30025"/>
    <cellStyle name="Migliaia 30 8 4" xfId="32957"/>
    <cellStyle name="Migliaia 30 8 5" xfId="38163"/>
    <cellStyle name="Migliaia 30 8 6" xfId="12682"/>
    <cellStyle name="Migliaia 30 9" xfId="13485"/>
    <cellStyle name="Migliaia 30 9 2" xfId="30026"/>
    <cellStyle name="Migliaia 30 9 2 2" xfId="35513"/>
    <cellStyle name="Migliaia 30 9 2 3" xfId="40815"/>
    <cellStyle name="Migliaia 30 9 3" xfId="32958"/>
    <cellStyle name="Migliaia 30 9 4" xfId="38164"/>
    <cellStyle name="Migliaia 31" xfId="509"/>
    <cellStyle name="Migliaia 31 10" xfId="16658"/>
    <cellStyle name="Migliaia 31 10 2" xfId="35514"/>
    <cellStyle name="Migliaia 31 10 3" xfId="40816"/>
    <cellStyle name="Migliaia 31 10 4" xfId="30027"/>
    <cellStyle name="Migliaia 31 11" xfId="32959"/>
    <cellStyle name="Migliaia 31 12" xfId="38165"/>
    <cellStyle name="Migliaia 31 13" xfId="1853"/>
    <cellStyle name="Migliaia 31 2" xfId="510"/>
    <cellStyle name="Migliaia 31 2 2" xfId="2468"/>
    <cellStyle name="Migliaia 31 2 2 2" xfId="4442"/>
    <cellStyle name="Migliaia 31 2 2 2 2" xfId="10691"/>
    <cellStyle name="Migliaia 31 2 2 2 2 2" xfId="35515"/>
    <cellStyle name="Migliaia 31 2 2 2 2 3" xfId="40817"/>
    <cellStyle name="Migliaia 31 2 2 2 3" xfId="14741"/>
    <cellStyle name="Migliaia 31 2 2 2 4" xfId="16661"/>
    <cellStyle name="Migliaia 31 2 2 2 4 2" xfId="38166"/>
    <cellStyle name="Migliaia 31 2 2 2 5" xfId="12683"/>
    <cellStyle name="Migliaia 31 2 2 3" xfId="7916"/>
    <cellStyle name="Migliaia 31 2 2 3 2" xfId="31576"/>
    <cellStyle name="Migliaia 31 2 2 3 2 2" xfId="36736"/>
    <cellStyle name="Migliaia 31 2 2 3 2 3" xfId="42038"/>
    <cellStyle name="Migliaia 31 2 2 3 3" xfId="34085"/>
    <cellStyle name="Migliaia 31 2 2 3 4" xfId="39387"/>
    <cellStyle name="Migliaia 31 2 2 4" xfId="7022"/>
    <cellStyle name="Migliaia 31 2 2 4 2" xfId="17795"/>
    <cellStyle name="Migliaia 31 2 2 4 3" xfId="44183"/>
    <cellStyle name="Migliaia 31 2 2 4 4" xfId="46788"/>
    <cellStyle name="Migliaia 31 2 2 4 5" xfId="49804"/>
    <cellStyle name="Migliaia 31 2 2 5" xfId="16660"/>
    <cellStyle name="Migliaia 31 2 2 6" xfId="21011"/>
    <cellStyle name="Migliaia 31 2 3" xfId="4086"/>
    <cellStyle name="Migliaia 31 2 3 2" xfId="10556"/>
    <cellStyle name="Migliaia 31 2 3 2 2" xfId="31577"/>
    <cellStyle name="Migliaia 31 2 3 2 2 2" xfId="36737"/>
    <cellStyle name="Migliaia 31 2 3 2 2 3" xfId="42039"/>
    <cellStyle name="Migliaia 31 2 3 2 3" xfId="34086"/>
    <cellStyle name="Migliaia 31 2 3 2 4" xfId="39388"/>
    <cellStyle name="Migliaia 31 2 3 3" xfId="16662"/>
    <cellStyle name="Migliaia 31 2 3 3 2" xfId="35516"/>
    <cellStyle name="Migliaia 31 2 3 3 3" xfId="40818"/>
    <cellStyle name="Migliaia 31 2 3 3 4" xfId="30028"/>
    <cellStyle name="Migliaia 31 2 3 4" xfId="32960"/>
    <cellStyle name="Migliaia 31 2 3 5" xfId="38167"/>
    <cellStyle name="Migliaia 31 2 3 6" xfId="12684"/>
    <cellStyle name="Migliaia 31 2 4" xfId="3658"/>
    <cellStyle name="Migliaia 31 2 4 2" xfId="10261"/>
    <cellStyle name="Migliaia 31 2 4 2 2" xfId="35517"/>
    <cellStyle name="Migliaia 31 2 4 2 3" xfId="40819"/>
    <cellStyle name="Migliaia 31 2 4 3" xfId="14355"/>
    <cellStyle name="Migliaia 31 2 4 4" xfId="16663"/>
    <cellStyle name="Migliaia 31 2 4 4 2" xfId="38168"/>
    <cellStyle name="Migliaia 31 2 4 5" xfId="12685"/>
    <cellStyle name="Migliaia 31 2 5" xfId="9431"/>
    <cellStyle name="Migliaia 31 2 5 2" xfId="30029"/>
    <cellStyle name="Migliaia 31 2 5 2 2" xfId="35518"/>
    <cellStyle name="Migliaia 31 2 5 2 3" xfId="40820"/>
    <cellStyle name="Migliaia 31 2 5 3" xfId="32961"/>
    <cellStyle name="Migliaia 31 2 5 4" xfId="38169"/>
    <cellStyle name="Migliaia 31 2 6" xfId="16659"/>
    <cellStyle name="Migliaia 31 2 6 2" xfId="30030"/>
    <cellStyle name="Migliaia 31 2 6 2 2" xfId="35519"/>
    <cellStyle name="Migliaia 31 2 6 2 3" xfId="40821"/>
    <cellStyle name="Migliaia 31 2 6 3" xfId="32962"/>
    <cellStyle name="Migliaia 31 2 6 4" xfId="38170"/>
    <cellStyle name="Migliaia 31 2 6 5" xfId="21012"/>
    <cellStyle name="Migliaia 31 2 7" xfId="21010"/>
    <cellStyle name="Migliaia 31 2 8" xfId="1854"/>
    <cellStyle name="Migliaia 31 3" xfId="511"/>
    <cellStyle name="Migliaia 31 3 10" xfId="21013"/>
    <cellStyle name="Migliaia 31 3 11" xfId="12686"/>
    <cellStyle name="Migliaia 31 3 12" xfId="1855"/>
    <cellStyle name="Migliaia 31 3 2" xfId="512"/>
    <cellStyle name="Migliaia 31 3 2 2" xfId="4444"/>
    <cellStyle name="Migliaia 31 3 2 2 2" xfId="8286"/>
    <cellStyle name="Migliaia 31 3 2 2 2 2" xfId="14742"/>
    <cellStyle name="Migliaia 31 3 2 2 2 2 2" xfId="18172"/>
    <cellStyle name="Migliaia 31 3 2 2 2 2 2 2" xfId="35520"/>
    <cellStyle name="Migliaia 31 3 2 2 2 2 3" xfId="40822"/>
    <cellStyle name="Migliaia 31 3 2 2 2 2 4" xfId="30031"/>
    <cellStyle name="Migliaia 31 3 2 2 2 3" xfId="32963"/>
    <cellStyle name="Migliaia 31 3 2 2 2 4" xfId="38171"/>
    <cellStyle name="Migliaia 31 3 2 2 2 5" xfId="21398"/>
    <cellStyle name="Migliaia 31 3 2 2 2 6" xfId="47178"/>
    <cellStyle name="Migliaia 31 3 2 2 2 7" xfId="50194"/>
    <cellStyle name="Migliaia 31 3 2 2 2 8" xfId="13969"/>
    <cellStyle name="Migliaia 31 3 2 2 3" xfId="7862"/>
    <cellStyle name="Migliaia 31 3 2 2 4" xfId="7023"/>
    <cellStyle name="Migliaia 31 3 2 2 4 2" xfId="17796"/>
    <cellStyle name="Migliaia 31 3 2 2 4 3" xfId="42525"/>
    <cellStyle name="Migliaia 31 3 2 2 4 4" xfId="46789"/>
    <cellStyle name="Migliaia 31 3 2 2 4 5" xfId="49805"/>
    <cellStyle name="Migliaia 31 3 2 2 5" xfId="16666"/>
    <cellStyle name="Migliaia 31 3 2 2 6" xfId="21015"/>
    <cellStyle name="Migliaia 31 3 2 3" xfId="3660"/>
    <cellStyle name="Migliaia 31 3 2 3 2" xfId="8717"/>
    <cellStyle name="Migliaia 31 3 2 3 2 2" xfId="35521"/>
    <cellStyle name="Migliaia 31 3 2 3 2 3" xfId="40823"/>
    <cellStyle name="Migliaia 31 3 2 3 2 4" xfId="30032"/>
    <cellStyle name="Migliaia 31 3 2 3 3" xfId="8287"/>
    <cellStyle name="Migliaia 31 3 2 3 4" xfId="16667"/>
    <cellStyle name="Migliaia 31 3 2 3 4 2" xfId="38172"/>
    <cellStyle name="Migliaia 31 3 2 3 5" xfId="12687"/>
    <cellStyle name="Migliaia 31 3 2 4" xfId="7633"/>
    <cellStyle name="Migliaia 31 3 2 4 2" xfId="14388"/>
    <cellStyle name="Migliaia 31 3 2 4 2 2" xfId="35522"/>
    <cellStyle name="Migliaia 31 3 2 4 2 3" xfId="40824"/>
    <cellStyle name="Migliaia 31 3 2 4 3" xfId="32964"/>
    <cellStyle name="Migliaia 31 3 2 4 4" xfId="38173"/>
    <cellStyle name="Migliaia 31 3 2 4 5" xfId="13488"/>
    <cellStyle name="Migliaia 31 3 2 5" xfId="13658"/>
    <cellStyle name="Migliaia 31 3 2 5 2" xfId="30033"/>
    <cellStyle name="Migliaia 31 3 2 5 2 2" xfId="35523"/>
    <cellStyle name="Migliaia 31 3 2 5 2 3" xfId="40825"/>
    <cellStyle name="Migliaia 31 3 2 5 3" xfId="32965"/>
    <cellStyle name="Migliaia 31 3 2 5 4" xfId="38174"/>
    <cellStyle name="Migliaia 31 3 2 6" xfId="16665"/>
    <cellStyle name="Migliaia 31 3 2 6 2" xfId="30034"/>
    <cellStyle name="Migliaia 31 3 2 6 2 2" xfId="35524"/>
    <cellStyle name="Migliaia 31 3 2 6 2 3" xfId="40826"/>
    <cellStyle name="Migliaia 31 3 2 6 3" xfId="32966"/>
    <cellStyle name="Migliaia 31 3 2 6 4" xfId="38175"/>
    <cellStyle name="Migliaia 31 3 2 6 5" xfId="21016"/>
    <cellStyle name="Migliaia 31 3 2 7" xfId="21014"/>
    <cellStyle name="Migliaia 31 3 2 8" xfId="2470"/>
    <cellStyle name="Migliaia 31 3 3" xfId="2469"/>
    <cellStyle name="Migliaia 31 3 3 2" xfId="4443"/>
    <cellStyle name="Migliaia 31 3 3 2 2" xfId="6038"/>
    <cellStyle name="Migliaia 31 3 3 2 2 2" xfId="35526"/>
    <cellStyle name="Migliaia 31 3 3 2 2 3" xfId="40828"/>
    <cellStyle name="Migliaia 31 3 3 2 3" xfId="14517"/>
    <cellStyle name="Migliaia 31 3 3 2 4" xfId="16669"/>
    <cellStyle name="Migliaia 31 3 3 2 4 2" xfId="38177"/>
    <cellStyle name="Migliaia 31 3 3 2 5" xfId="12689"/>
    <cellStyle name="Migliaia 31 3 3 3" xfId="5790"/>
    <cellStyle name="Migliaia 31 3 3 3 2" xfId="30036"/>
    <cellStyle name="Migliaia 31 3 3 3 2 2" xfId="35527"/>
    <cellStyle name="Migliaia 31 3 3 3 2 3" xfId="40829"/>
    <cellStyle name="Migliaia 31 3 3 3 3" xfId="32968"/>
    <cellStyle name="Migliaia 31 3 3 3 4" xfId="38178"/>
    <cellStyle name="Migliaia 31 3 3 4" xfId="16668"/>
    <cellStyle name="Migliaia 31 3 3 4 2" xfId="30037"/>
    <cellStyle name="Migliaia 31 3 3 4 2 2" xfId="35528"/>
    <cellStyle name="Migliaia 31 3 3 4 2 3" xfId="40830"/>
    <cellStyle name="Migliaia 31 3 3 4 3" xfId="32969"/>
    <cellStyle name="Migliaia 31 3 3 4 4" xfId="38179"/>
    <cellStyle name="Migliaia 31 3 3 4 5" xfId="21017"/>
    <cellStyle name="Migliaia 31 3 3 5" xfId="21018"/>
    <cellStyle name="Migliaia 31 3 3 5 2" xfId="30038"/>
    <cellStyle name="Migliaia 31 3 3 5 2 2" xfId="35529"/>
    <cellStyle name="Migliaia 31 3 3 5 2 3" xfId="40831"/>
    <cellStyle name="Migliaia 31 3 3 5 3" xfId="32970"/>
    <cellStyle name="Migliaia 31 3 3 5 4" xfId="38180"/>
    <cellStyle name="Migliaia 31 3 3 6" xfId="30035"/>
    <cellStyle name="Migliaia 31 3 3 6 2" xfId="35525"/>
    <cellStyle name="Migliaia 31 3 3 6 3" xfId="40827"/>
    <cellStyle name="Migliaia 31 3 3 7" xfId="32967"/>
    <cellStyle name="Migliaia 31 3 3 8" xfId="38176"/>
    <cellStyle name="Migliaia 31 3 3 9" xfId="12688"/>
    <cellStyle name="Migliaia 31 3 4" xfId="3289"/>
    <cellStyle name="Migliaia 31 3 4 2" xfId="4799"/>
    <cellStyle name="Migliaia 31 3 4 2 2" xfId="10751"/>
    <cellStyle name="Migliaia 31 3 4 2 3" xfId="14341"/>
    <cellStyle name="Migliaia 31 3 4 2 4" xfId="16671"/>
    <cellStyle name="Migliaia 31 3 4 2 5" xfId="28659"/>
    <cellStyle name="Migliaia 31 3 4 2 6" xfId="12691"/>
    <cellStyle name="Migliaia 31 3 4 3" xfId="9999"/>
    <cellStyle name="Migliaia 31 3 4 3 2" xfId="31578"/>
    <cellStyle name="Migliaia 31 3 4 3 2 2" xfId="36738"/>
    <cellStyle name="Migliaia 31 3 4 3 2 3" xfId="42040"/>
    <cellStyle name="Migliaia 31 3 4 3 3" xfId="34087"/>
    <cellStyle name="Migliaia 31 3 4 3 4" xfId="39389"/>
    <cellStyle name="Migliaia 31 3 4 4" xfId="16670"/>
    <cellStyle name="Migliaia 31 3 4 4 2" xfId="35530"/>
    <cellStyle name="Migliaia 31 3 4 4 3" xfId="40832"/>
    <cellStyle name="Migliaia 31 3 4 4 4" xfId="30039"/>
    <cellStyle name="Migliaia 31 3 4 5" xfId="32971"/>
    <cellStyle name="Migliaia 31 3 4 6" xfId="38181"/>
    <cellStyle name="Migliaia 31 3 4 7" xfId="12690"/>
    <cellStyle name="Migliaia 31 3 5" xfId="4087"/>
    <cellStyle name="Migliaia 31 3 5 2" xfId="10557"/>
    <cellStyle name="Migliaia 31 3 5 2 2" xfId="31579"/>
    <cellStyle name="Migliaia 31 3 5 2 2 2" xfId="36739"/>
    <cellStyle name="Migliaia 31 3 5 2 2 3" xfId="42041"/>
    <cellStyle name="Migliaia 31 3 5 2 3" xfId="34088"/>
    <cellStyle name="Migliaia 31 3 5 2 4" xfId="39390"/>
    <cellStyle name="Migliaia 31 3 5 3" xfId="16672"/>
    <cellStyle name="Migliaia 31 3 5 3 2" xfId="35531"/>
    <cellStyle name="Migliaia 31 3 5 3 3" xfId="40833"/>
    <cellStyle name="Migliaia 31 3 5 3 4" xfId="30040"/>
    <cellStyle name="Migliaia 31 3 5 4" xfId="32972"/>
    <cellStyle name="Migliaia 31 3 5 5" xfId="38182"/>
    <cellStyle name="Migliaia 31 3 5 6" xfId="12692"/>
    <cellStyle name="Migliaia 31 3 6" xfId="3659"/>
    <cellStyle name="Migliaia 31 3 6 2" xfId="10262"/>
    <cellStyle name="Migliaia 31 3 6 2 2" xfId="35532"/>
    <cellStyle name="Migliaia 31 3 6 2 3" xfId="40834"/>
    <cellStyle name="Migliaia 31 3 6 3" xfId="15015"/>
    <cellStyle name="Migliaia 31 3 6 4" xfId="16673"/>
    <cellStyle name="Migliaia 31 3 6 4 2" xfId="38183"/>
    <cellStyle name="Migliaia 31 3 6 5" xfId="12693"/>
    <cellStyle name="Migliaia 31 3 7" xfId="7521"/>
    <cellStyle name="Migliaia 31 3 7 2" xfId="30041"/>
    <cellStyle name="Migliaia 31 3 7 2 2" xfId="35533"/>
    <cellStyle name="Migliaia 31 3 7 2 3" xfId="40835"/>
    <cellStyle name="Migliaia 31 3 7 3" xfId="32973"/>
    <cellStyle name="Migliaia 31 3 7 4" xfId="38184"/>
    <cellStyle name="Migliaia 31 3 8" xfId="13659"/>
    <cellStyle name="Migliaia 31 3 8 2" xfId="30042"/>
    <cellStyle name="Migliaia 31 3 8 2 2" xfId="35534"/>
    <cellStyle name="Migliaia 31 3 8 2 3" xfId="40836"/>
    <cellStyle name="Migliaia 31 3 8 3" xfId="32974"/>
    <cellStyle name="Migliaia 31 3 8 4" xfId="38185"/>
    <cellStyle name="Migliaia 31 3 8 5" xfId="21019"/>
    <cellStyle name="Migliaia 31 3 9" xfId="16664"/>
    <cellStyle name="Migliaia 31 4" xfId="513"/>
    <cellStyle name="Migliaia 31 4 2" xfId="4445"/>
    <cellStyle name="Migliaia 31 4 2 2" xfId="5137"/>
    <cellStyle name="Migliaia 31 4 2 2 2" xfId="30043"/>
    <cellStyle name="Migliaia 31 4 2 2 2 2" xfId="35535"/>
    <cellStyle name="Migliaia 31 4 2 2 2 3" xfId="40837"/>
    <cellStyle name="Migliaia 31 4 2 2 3" xfId="32975"/>
    <cellStyle name="Migliaia 31 4 2 2 4" xfId="38186"/>
    <cellStyle name="Migliaia 31 4 2 3" xfId="8288"/>
    <cellStyle name="Migliaia 31 4 2 3 2" xfId="30044"/>
    <cellStyle name="Migliaia 31 4 2 3 2 2" xfId="35536"/>
    <cellStyle name="Migliaia 31 4 2 3 2 3" xfId="40838"/>
    <cellStyle name="Migliaia 31 4 2 3 3" xfId="32976"/>
    <cellStyle name="Migliaia 31 4 2 3 4" xfId="38187"/>
    <cellStyle name="Migliaia 31 4 2 4" xfId="7635"/>
    <cellStyle name="Migliaia 31 4 2 5" xfId="7025"/>
    <cellStyle name="Migliaia 31 4 2 5 2" xfId="17798"/>
    <cellStyle name="Migliaia 31 4 2 5 3" xfId="42526"/>
    <cellStyle name="Migliaia 31 4 2 5 4" xfId="46791"/>
    <cellStyle name="Migliaia 31 4 2 5 5" xfId="49807"/>
    <cellStyle name="Migliaia 31 4 2 6" xfId="16675"/>
    <cellStyle name="Migliaia 31 4 2 7" xfId="21021"/>
    <cellStyle name="Migliaia 31 4 3" xfId="5138"/>
    <cellStyle name="Migliaia 31 4 3 2" xfId="14518"/>
    <cellStyle name="Migliaia 31 4 3 2 2" xfId="35537"/>
    <cellStyle name="Migliaia 31 4 3 2 3" xfId="40839"/>
    <cellStyle name="Migliaia 31 4 3 3" xfId="32977"/>
    <cellStyle name="Migliaia 31 4 3 4" xfId="38188"/>
    <cellStyle name="Migliaia 31 4 3 5" xfId="13657"/>
    <cellStyle name="Migliaia 31 4 4" xfId="8289"/>
    <cellStyle name="Migliaia 31 4 4 2" xfId="30045"/>
    <cellStyle name="Migliaia 31 4 4 2 2" xfId="35538"/>
    <cellStyle name="Migliaia 31 4 4 2 3" xfId="40840"/>
    <cellStyle name="Migliaia 31 4 4 3" xfId="32978"/>
    <cellStyle name="Migliaia 31 4 4 4" xfId="38189"/>
    <cellStyle name="Migliaia 31 4 5" xfId="7634"/>
    <cellStyle name="Migliaia 31 4 5 2" xfId="30046"/>
    <cellStyle name="Migliaia 31 4 5 2 2" xfId="35539"/>
    <cellStyle name="Migliaia 31 4 5 2 3" xfId="40841"/>
    <cellStyle name="Migliaia 31 4 5 3" xfId="32979"/>
    <cellStyle name="Migliaia 31 4 5 4" xfId="38190"/>
    <cellStyle name="Migliaia 31 4 6" xfId="7024"/>
    <cellStyle name="Migliaia 31 4 6 2" xfId="17797"/>
    <cellStyle name="Migliaia 31 4 6 2 2" xfId="35540"/>
    <cellStyle name="Migliaia 31 4 6 2 3" xfId="40842"/>
    <cellStyle name="Migliaia 31 4 6 2 4" xfId="30047"/>
    <cellStyle name="Migliaia 31 4 6 3" xfId="32980"/>
    <cellStyle name="Migliaia 31 4 6 4" xfId="38191"/>
    <cellStyle name="Migliaia 31 4 6 5" xfId="21022"/>
    <cellStyle name="Migliaia 31 4 6 6" xfId="44758"/>
    <cellStyle name="Migliaia 31 4 6 7" xfId="46790"/>
    <cellStyle name="Migliaia 31 4 6 8" xfId="49806"/>
    <cellStyle name="Migliaia 31 4 7" xfId="16674"/>
    <cellStyle name="Migliaia 31 4 7 2" xfId="30048"/>
    <cellStyle name="Migliaia 31 4 7 2 2" xfId="35541"/>
    <cellStyle name="Migliaia 31 4 7 2 3" xfId="40843"/>
    <cellStyle name="Migliaia 31 4 7 3" xfId="32981"/>
    <cellStyle name="Migliaia 31 4 7 4" xfId="38192"/>
    <cellStyle name="Migliaia 31 4 7 5" xfId="21023"/>
    <cellStyle name="Migliaia 31 4 8" xfId="21020"/>
    <cellStyle name="Migliaia 31 4 9" xfId="2471"/>
    <cellStyle name="Migliaia 31 5" xfId="514"/>
    <cellStyle name="Migliaia 31 5 2" xfId="4446"/>
    <cellStyle name="Migliaia 31 5 2 2" xfId="14743"/>
    <cellStyle name="Migliaia 31 5 2 2 2" xfId="35542"/>
    <cellStyle name="Migliaia 31 5 2 2 3" xfId="40844"/>
    <cellStyle name="Migliaia 31 5 2 3" xfId="16677"/>
    <cellStyle name="Migliaia 31 5 2 3 2" xfId="32982"/>
    <cellStyle name="Migliaia 31 5 2 4" xfId="38193"/>
    <cellStyle name="Migliaia 31 5 2 5" xfId="12694"/>
    <cellStyle name="Migliaia 31 5 3" xfId="7636"/>
    <cellStyle name="Migliaia 31 5 3 2" xfId="30049"/>
    <cellStyle name="Migliaia 31 5 3 2 2" xfId="35543"/>
    <cellStyle name="Migliaia 31 5 3 2 3" xfId="40845"/>
    <cellStyle name="Migliaia 31 5 3 3" xfId="32983"/>
    <cellStyle name="Migliaia 31 5 3 4" xfId="38194"/>
    <cellStyle name="Migliaia 31 5 4" xfId="7026"/>
    <cellStyle name="Migliaia 31 5 4 2" xfId="17799"/>
    <cellStyle name="Migliaia 31 5 4 2 2" xfId="35544"/>
    <cellStyle name="Migliaia 31 5 4 2 3" xfId="40846"/>
    <cellStyle name="Migliaia 31 5 4 2 4" xfId="30050"/>
    <cellStyle name="Migliaia 31 5 4 3" xfId="32984"/>
    <cellStyle name="Migliaia 31 5 4 4" xfId="38195"/>
    <cellStyle name="Migliaia 31 5 4 5" xfId="21025"/>
    <cellStyle name="Migliaia 31 5 4 6" xfId="42527"/>
    <cellStyle name="Migliaia 31 5 4 7" xfId="46792"/>
    <cellStyle name="Migliaia 31 5 4 8" xfId="49808"/>
    <cellStyle name="Migliaia 31 5 5" xfId="16676"/>
    <cellStyle name="Migliaia 31 5 5 2" xfId="30051"/>
    <cellStyle name="Migliaia 31 5 5 2 2" xfId="35545"/>
    <cellStyle name="Migliaia 31 5 5 2 3" xfId="40847"/>
    <cellStyle name="Migliaia 31 5 5 3" xfId="32985"/>
    <cellStyle name="Migliaia 31 5 5 4" xfId="38196"/>
    <cellStyle name="Migliaia 31 5 5 5" xfId="21026"/>
    <cellStyle name="Migliaia 31 5 6" xfId="21027"/>
    <cellStyle name="Migliaia 31 5 6 2" xfId="30052"/>
    <cellStyle name="Migliaia 31 5 6 2 2" xfId="35546"/>
    <cellStyle name="Migliaia 31 5 6 2 3" xfId="40848"/>
    <cellStyle name="Migliaia 31 5 6 3" xfId="32986"/>
    <cellStyle name="Migliaia 31 5 6 4" xfId="38197"/>
    <cellStyle name="Migliaia 31 5 7" xfId="21024"/>
    <cellStyle name="Migliaia 31 5 8" xfId="2472"/>
    <cellStyle name="Migliaia 31 6" xfId="2467"/>
    <cellStyle name="Migliaia 31 6 2" xfId="4441"/>
    <cellStyle name="Migliaia 31 6 2 2" xfId="6037"/>
    <cellStyle name="Migliaia 31 6 2 3" xfId="14963"/>
    <cellStyle name="Migliaia 31 6 2 4" xfId="16679"/>
    <cellStyle name="Migliaia 31 6 2 5" xfId="28660"/>
    <cellStyle name="Migliaia 31 6 2 6" xfId="12696"/>
    <cellStyle name="Migliaia 31 6 3" xfId="5789"/>
    <cellStyle name="Migliaia 31 6 3 2" xfId="31580"/>
    <cellStyle name="Migliaia 31 6 3 2 2" xfId="36740"/>
    <cellStyle name="Migliaia 31 6 3 2 3" xfId="42042"/>
    <cellStyle name="Migliaia 31 6 3 3" xfId="34089"/>
    <cellStyle name="Migliaia 31 6 3 4" xfId="39391"/>
    <cellStyle name="Migliaia 31 6 4" xfId="16678"/>
    <cellStyle name="Migliaia 31 6 4 2" xfId="35547"/>
    <cellStyle name="Migliaia 31 6 4 3" xfId="40849"/>
    <cellStyle name="Migliaia 31 6 4 4" xfId="30053"/>
    <cellStyle name="Migliaia 31 6 5" xfId="32987"/>
    <cellStyle name="Migliaia 31 6 6" xfId="38198"/>
    <cellStyle name="Migliaia 31 6 7" xfId="12695"/>
    <cellStyle name="Migliaia 31 7" xfId="4085"/>
    <cellStyle name="Migliaia 31 7 2" xfId="10555"/>
    <cellStyle name="Migliaia 31 7 2 2" xfId="31581"/>
    <cellStyle name="Migliaia 31 7 2 2 2" xfId="36741"/>
    <cellStyle name="Migliaia 31 7 2 2 3" xfId="42043"/>
    <cellStyle name="Migliaia 31 7 2 3" xfId="34090"/>
    <cellStyle name="Migliaia 31 7 2 4" xfId="39392"/>
    <cellStyle name="Migliaia 31 7 3" xfId="16680"/>
    <cellStyle name="Migliaia 31 7 3 2" xfId="35548"/>
    <cellStyle name="Migliaia 31 7 3 3" xfId="40850"/>
    <cellStyle name="Migliaia 31 7 3 4" xfId="30054"/>
    <cellStyle name="Migliaia 31 7 4" xfId="32988"/>
    <cellStyle name="Migliaia 31 7 5" xfId="38199"/>
    <cellStyle name="Migliaia 31 7 6" xfId="12697"/>
    <cellStyle name="Migliaia 31 8" xfId="3657"/>
    <cellStyle name="Migliaia 31 8 2" xfId="10260"/>
    <cellStyle name="Migliaia 31 8 2 2" xfId="31582"/>
    <cellStyle name="Migliaia 31 8 2 2 2" xfId="36742"/>
    <cellStyle name="Migliaia 31 8 2 2 3" xfId="42044"/>
    <cellStyle name="Migliaia 31 8 2 3" xfId="34091"/>
    <cellStyle name="Migliaia 31 8 2 4" xfId="39393"/>
    <cellStyle name="Migliaia 31 8 3" xfId="16681"/>
    <cellStyle name="Migliaia 31 8 3 2" xfId="35549"/>
    <cellStyle name="Migliaia 31 8 3 3" xfId="40851"/>
    <cellStyle name="Migliaia 31 8 3 4" xfId="30055"/>
    <cellStyle name="Migliaia 31 8 4" xfId="32989"/>
    <cellStyle name="Migliaia 31 8 5" xfId="38200"/>
    <cellStyle name="Migliaia 31 8 6" xfId="12698"/>
    <cellStyle name="Migliaia 31 9" xfId="13487"/>
    <cellStyle name="Migliaia 31 9 2" xfId="30056"/>
    <cellStyle name="Migliaia 31 9 2 2" xfId="35550"/>
    <cellStyle name="Migliaia 31 9 2 3" xfId="40852"/>
    <cellStyle name="Migliaia 31 9 3" xfId="32990"/>
    <cellStyle name="Migliaia 31 9 4" xfId="38201"/>
    <cellStyle name="Migliaia 32" xfId="515"/>
    <cellStyle name="Migliaia 32 10" xfId="16682"/>
    <cellStyle name="Migliaia 32 10 2" xfId="35551"/>
    <cellStyle name="Migliaia 32 10 3" xfId="40853"/>
    <cellStyle name="Migliaia 32 10 4" xfId="30057"/>
    <cellStyle name="Migliaia 32 11" xfId="32991"/>
    <cellStyle name="Migliaia 32 12" xfId="38202"/>
    <cellStyle name="Migliaia 32 13" xfId="1856"/>
    <cellStyle name="Migliaia 32 2" xfId="516"/>
    <cellStyle name="Migliaia 32 2 2" xfId="2474"/>
    <cellStyle name="Migliaia 32 2 2 2" xfId="4448"/>
    <cellStyle name="Migliaia 32 2 2 2 2" xfId="10692"/>
    <cellStyle name="Migliaia 32 2 2 2 2 2" xfId="35552"/>
    <cellStyle name="Migliaia 32 2 2 2 2 3" xfId="40854"/>
    <cellStyle name="Migliaia 32 2 2 2 3" xfId="14744"/>
    <cellStyle name="Migliaia 32 2 2 2 4" xfId="16685"/>
    <cellStyle name="Migliaia 32 2 2 2 4 2" xfId="38203"/>
    <cellStyle name="Migliaia 32 2 2 2 5" xfId="12699"/>
    <cellStyle name="Migliaia 32 2 2 3" xfId="7917"/>
    <cellStyle name="Migliaia 32 2 2 3 2" xfId="31583"/>
    <cellStyle name="Migliaia 32 2 2 3 2 2" xfId="36743"/>
    <cellStyle name="Migliaia 32 2 2 3 2 3" xfId="42045"/>
    <cellStyle name="Migliaia 32 2 2 3 3" xfId="34092"/>
    <cellStyle name="Migliaia 32 2 2 3 4" xfId="39394"/>
    <cellStyle name="Migliaia 32 2 2 4" xfId="7027"/>
    <cellStyle name="Migliaia 32 2 2 4 2" xfId="17800"/>
    <cellStyle name="Migliaia 32 2 2 4 3" xfId="42528"/>
    <cellStyle name="Migliaia 32 2 2 4 4" xfId="46793"/>
    <cellStyle name="Migliaia 32 2 2 4 5" xfId="49809"/>
    <cellStyle name="Migliaia 32 2 2 5" xfId="16684"/>
    <cellStyle name="Migliaia 32 2 2 6" xfId="21033"/>
    <cellStyle name="Migliaia 32 2 3" xfId="4089"/>
    <cellStyle name="Migliaia 32 2 3 2" xfId="10559"/>
    <cellStyle name="Migliaia 32 2 3 2 2" xfId="31584"/>
    <cellStyle name="Migliaia 32 2 3 2 2 2" xfId="36744"/>
    <cellStyle name="Migliaia 32 2 3 2 2 3" xfId="42046"/>
    <cellStyle name="Migliaia 32 2 3 2 3" xfId="34093"/>
    <cellStyle name="Migliaia 32 2 3 2 4" xfId="39395"/>
    <cellStyle name="Migliaia 32 2 3 3" xfId="16686"/>
    <cellStyle name="Migliaia 32 2 3 3 2" xfId="35553"/>
    <cellStyle name="Migliaia 32 2 3 3 3" xfId="40855"/>
    <cellStyle name="Migliaia 32 2 3 3 4" xfId="30058"/>
    <cellStyle name="Migliaia 32 2 3 4" xfId="32992"/>
    <cellStyle name="Migliaia 32 2 3 5" xfId="38204"/>
    <cellStyle name="Migliaia 32 2 3 6" xfId="12700"/>
    <cellStyle name="Migliaia 32 2 4" xfId="3662"/>
    <cellStyle name="Migliaia 32 2 4 2" xfId="10264"/>
    <cellStyle name="Migliaia 32 2 4 2 2" xfId="35554"/>
    <cellStyle name="Migliaia 32 2 4 2 3" xfId="40856"/>
    <cellStyle name="Migliaia 32 2 4 3" xfId="15014"/>
    <cellStyle name="Migliaia 32 2 4 4" xfId="16687"/>
    <cellStyle name="Migliaia 32 2 4 4 2" xfId="38205"/>
    <cellStyle name="Migliaia 32 2 4 5" xfId="12701"/>
    <cellStyle name="Migliaia 32 2 5" xfId="9432"/>
    <cellStyle name="Migliaia 32 2 5 2" xfId="30060"/>
    <cellStyle name="Migliaia 32 2 5 2 2" xfId="35555"/>
    <cellStyle name="Migliaia 32 2 5 2 3" xfId="40857"/>
    <cellStyle name="Migliaia 32 2 5 3" xfId="32994"/>
    <cellStyle name="Migliaia 32 2 5 4" xfId="38206"/>
    <cellStyle name="Migliaia 32 2 6" xfId="16683"/>
    <cellStyle name="Migliaia 32 2 6 2" xfId="30061"/>
    <cellStyle name="Migliaia 32 2 6 2 2" xfId="35556"/>
    <cellStyle name="Migliaia 32 2 6 2 3" xfId="40858"/>
    <cellStyle name="Migliaia 32 2 6 3" xfId="32995"/>
    <cellStyle name="Migliaia 32 2 6 4" xfId="38207"/>
    <cellStyle name="Migliaia 32 2 6 5" xfId="21035"/>
    <cellStyle name="Migliaia 32 2 7" xfId="21032"/>
    <cellStyle name="Migliaia 32 2 8" xfId="1857"/>
    <cellStyle name="Migliaia 32 3" xfId="517"/>
    <cellStyle name="Migliaia 32 3 10" xfId="21036"/>
    <cellStyle name="Migliaia 32 3 11" xfId="12702"/>
    <cellStyle name="Migliaia 32 3 12" xfId="1858"/>
    <cellStyle name="Migliaia 32 3 2" xfId="518"/>
    <cellStyle name="Migliaia 32 3 2 2" xfId="4450"/>
    <cellStyle name="Migliaia 32 3 2 2 2" xfId="8290"/>
    <cellStyle name="Migliaia 32 3 2 2 2 2" xfId="14745"/>
    <cellStyle name="Migliaia 32 3 2 2 2 2 2" xfId="18173"/>
    <cellStyle name="Migliaia 32 3 2 2 2 2 2 2" xfId="35557"/>
    <cellStyle name="Migliaia 32 3 2 2 2 2 3" xfId="40859"/>
    <cellStyle name="Migliaia 32 3 2 2 2 2 4" xfId="30062"/>
    <cellStyle name="Migliaia 32 3 2 2 2 3" xfId="32996"/>
    <cellStyle name="Migliaia 32 3 2 2 2 4" xfId="38208"/>
    <cellStyle name="Migliaia 32 3 2 2 2 5" xfId="44197"/>
    <cellStyle name="Migliaia 32 3 2 2 2 6" xfId="47179"/>
    <cellStyle name="Migliaia 32 3 2 2 2 7" xfId="50195"/>
    <cellStyle name="Migliaia 32 3 2 2 2 8" xfId="13970"/>
    <cellStyle name="Migliaia 32 3 2 2 3" xfId="7440"/>
    <cellStyle name="Migliaia 32 3 2 2 4" xfId="7028"/>
    <cellStyle name="Migliaia 32 3 2 2 4 2" xfId="17801"/>
    <cellStyle name="Migliaia 32 3 2 2 4 3" xfId="44464"/>
    <cellStyle name="Migliaia 32 3 2 2 4 4" xfId="46794"/>
    <cellStyle name="Migliaia 32 3 2 2 4 5" xfId="49810"/>
    <cellStyle name="Migliaia 32 3 2 2 5" xfId="16690"/>
    <cellStyle name="Migliaia 32 3 2 2 6" xfId="21038"/>
    <cellStyle name="Migliaia 32 3 2 3" xfId="3664"/>
    <cellStyle name="Migliaia 32 3 2 3 2" xfId="8716"/>
    <cellStyle name="Migliaia 32 3 2 3 2 2" xfId="35558"/>
    <cellStyle name="Migliaia 32 3 2 3 2 3" xfId="40860"/>
    <cellStyle name="Migliaia 32 3 2 3 2 4" xfId="30063"/>
    <cellStyle name="Migliaia 32 3 2 3 3" xfId="8291"/>
    <cellStyle name="Migliaia 32 3 2 3 4" xfId="16691"/>
    <cellStyle name="Migliaia 32 3 2 3 4 2" xfId="38209"/>
    <cellStyle name="Migliaia 32 3 2 3 5" xfId="12703"/>
    <cellStyle name="Migliaia 32 3 2 4" xfId="7637"/>
    <cellStyle name="Migliaia 32 3 2 4 2" xfId="14389"/>
    <cellStyle name="Migliaia 32 3 2 4 2 2" xfId="35559"/>
    <cellStyle name="Migliaia 32 3 2 4 2 3" xfId="40861"/>
    <cellStyle name="Migliaia 32 3 2 4 3" xfId="32998"/>
    <cellStyle name="Migliaia 32 3 2 4 4" xfId="38210"/>
    <cellStyle name="Migliaia 32 3 2 4 5" xfId="13490"/>
    <cellStyle name="Migliaia 32 3 2 5" xfId="13655"/>
    <cellStyle name="Migliaia 32 3 2 5 2" xfId="30064"/>
    <cellStyle name="Migliaia 32 3 2 5 2 2" xfId="35560"/>
    <cellStyle name="Migliaia 32 3 2 5 2 3" xfId="40862"/>
    <cellStyle name="Migliaia 32 3 2 5 3" xfId="32999"/>
    <cellStyle name="Migliaia 32 3 2 5 4" xfId="38211"/>
    <cellStyle name="Migliaia 32 3 2 6" xfId="16689"/>
    <cellStyle name="Migliaia 32 3 2 6 2" xfId="30065"/>
    <cellStyle name="Migliaia 32 3 2 6 2 2" xfId="35561"/>
    <cellStyle name="Migliaia 32 3 2 6 2 3" xfId="40863"/>
    <cellStyle name="Migliaia 32 3 2 6 3" xfId="33000"/>
    <cellStyle name="Migliaia 32 3 2 6 4" xfId="38212"/>
    <cellStyle name="Migliaia 32 3 2 6 5" xfId="21041"/>
    <cellStyle name="Migliaia 32 3 2 7" xfId="21037"/>
    <cellStyle name="Migliaia 32 3 2 8" xfId="2476"/>
    <cellStyle name="Migliaia 32 3 3" xfId="2475"/>
    <cellStyle name="Migliaia 32 3 3 2" xfId="4449"/>
    <cellStyle name="Migliaia 32 3 3 2 2" xfId="6040"/>
    <cellStyle name="Migliaia 32 3 3 2 2 2" xfId="35563"/>
    <cellStyle name="Migliaia 32 3 3 2 2 3" xfId="40865"/>
    <cellStyle name="Migliaia 32 3 3 2 3" xfId="14519"/>
    <cellStyle name="Migliaia 32 3 3 2 4" xfId="16693"/>
    <cellStyle name="Migliaia 32 3 3 2 4 2" xfId="38214"/>
    <cellStyle name="Migliaia 32 3 3 2 5" xfId="12705"/>
    <cellStyle name="Migliaia 32 3 3 3" xfId="5792"/>
    <cellStyle name="Migliaia 32 3 3 3 2" xfId="30068"/>
    <cellStyle name="Migliaia 32 3 3 3 2 2" xfId="35564"/>
    <cellStyle name="Migliaia 32 3 3 3 2 3" xfId="40866"/>
    <cellStyle name="Migliaia 32 3 3 3 3" xfId="33003"/>
    <cellStyle name="Migliaia 32 3 3 3 4" xfId="38215"/>
    <cellStyle name="Migliaia 32 3 3 4" xfId="16692"/>
    <cellStyle name="Migliaia 32 3 3 4 2" xfId="30069"/>
    <cellStyle name="Migliaia 32 3 3 4 2 2" xfId="35565"/>
    <cellStyle name="Migliaia 32 3 3 4 2 3" xfId="40867"/>
    <cellStyle name="Migliaia 32 3 3 4 3" xfId="33004"/>
    <cellStyle name="Migliaia 32 3 3 4 4" xfId="38216"/>
    <cellStyle name="Migliaia 32 3 3 4 5" xfId="21043"/>
    <cellStyle name="Migliaia 32 3 3 5" xfId="21044"/>
    <cellStyle name="Migliaia 32 3 3 5 2" xfId="30070"/>
    <cellStyle name="Migliaia 32 3 3 5 2 2" xfId="35566"/>
    <cellStyle name="Migliaia 32 3 3 5 2 3" xfId="40868"/>
    <cellStyle name="Migliaia 32 3 3 5 3" xfId="33005"/>
    <cellStyle name="Migliaia 32 3 3 5 4" xfId="38217"/>
    <cellStyle name="Migliaia 32 3 3 6" xfId="30066"/>
    <cellStyle name="Migliaia 32 3 3 6 2" xfId="35562"/>
    <cellStyle name="Migliaia 32 3 3 6 3" xfId="40864"/>
    <cellStyle name="Migliaia 32 3 3 7" xfId="33001"/>
    <cellStyle name="Migliaia 32 3 3 8" xfId="38213"/>
    <cellStyle name="Migliaia 32 3 3 9" xfId="12704"/>
    <cellStyle name="Migliaia 32 3 4" xfId="3290"/>
    <cellStyle name="Migliaia 32 3 4 2" xfId="4800"/>
    <cellStyle name="Migliaia 32 3 4 2 2" xfId="10752"/>
    <cellStyle name="Migliaia 32 3 4 2 3" xfId="14891"/>
    <cellStyle name="Migliaia 32 3 4 2 4" xfId="16695"/>
    <cellStyle name="Migliaia 32 3 4 2 5" xfId="28665"/>
    <cellStyle name="Migliaia 32 3 4 2 6" xfId="12707"/>
    <cellStyle name="Migliaia 32 3 4 3" xfId="10000"/>
    <cellStyle name="Migliaia 32 3 4 3 2" xfId="31585"/>
    <cellStyle name="Migliaia 32 3 4 3 2 2" xfId="36745"/>
    <cellStyle name="Migliaia 32 3 4 3 2 3" xfId="42047"/>
    <cellStyle name="Migliaia 32 3 4 3 3" xfId="34094"/>
    <cellStyle name="Migliaia 32 3 4 3 4" xfId="39396"/>
    <cellStyle name="Migliaia 32 3 4 4" xfId="16694"/>
    <cellStyle name="Migliaia 32 3 4 4 2" xfId="35567"/>
    <cellStyle name="Migliaia 32 3 4 4 3" xfId="40869"/>
    <cellStyle name="Migliaia 32 3 4 4 4" xfId="30071"/>
    <cellStyle name="Migliaia 32 3 4 5" xfId="33006"/>
    <cellStyle name="Migliaia 32 3 4 6" xfId="38218"/>
    <cellStyle name="Migliaia 32 3 4 7" xfId="12706"/>
    <cellStyle name="Migliaia 32 3 5" xfId="4090"/>
    <cellStyle name="Migliaia 32 3 5 2" xfId="10560"/>
    <cellStyle name="Migliaia 32 3 5 2 2" xfId="31586"/>
    <cellStyle name="Migliaia 32 3 5 2 2 2" xfId="36746"/>
    <cellStyle name="Migliaia 32 3 5 2 2 3" xfId="42048"/>
    <cellStyle name="Migliaia 32 3 5 2 3" xfId="34095"/>
    <cellStyle name="Migliaia 32 3 5 2 4" xfId="39397"/>
    <cellStyle name="Migliaia 32 3 5 3" xfId="16696"/>
    <cellStyle name="Migliaia 32 3 5 3 2" xfId="35568"/>
    <cellStyle name="Migliaia 32 3 5 3 3" xfId="40870"/>
    <cellStyle name="Migliaia 32 3 5 3 4" xfId="30072"/>
    <cellStyle name="Migliaia 32 3 5 4" xfId="33007"/>
    <cellStyle name="Migliaia 32 3 5 5" xfId="38219"/>
    <cellStyle name="Migliaia 32 3 5 6" xfId="12708"/>
    <cellStyle name="Migliaia 32 3 6" xfId="3663"/>
    <cellStyle name="Migliaia 32 3 6 2" xfId="10265"/>
    <cellStyle name="Migliaia 32 3 6 2 2" xfId="35569"/>
    <cellStyle name="Migliaia 32 3 6 2 3" xfId="40871"/>
    <cellStyle name="Migliaia 32 3 6 3" xfId="14921"/>
    <cellStyle name="Migliaia 32 3 6 4" xfId="16697"/>
    <cellStyle name="Migliaia 32 3 6 4 2" xfId="38220"/>
    <cellStyle name="Migliaia 32 3 6 5" xfId="12709"/>
    <cellStyle name="Migliaia 32 3 7" xfId="8548"/>
    <cellStyle name="Migliaia 32 3 7 2" xfId="30073"/>
    <cellStyle name="Migliaia 32 3 7 2 2" xfId="35570"/>
    <cellStyle name="Migliaia 32 3 7 2 3" xfId="40872"/>
    <cellStyle name="Migliaia 32 3 7 3" xfId="33008"/>
    <cellStyle name="Migliaia 32 3 7 4" xfId="38221"/>
    <cellStyle name="Migliaia 32 3 8" xfId="13656"/>
    <cellStyle name="Migliaia 32 3 8 2" xfId="30074"/>
    <cellStyle name="Migliaia 32 3 8 2 2" xfId="35571"/>
    <cellStyle name="Migliaia 32 3 8 2 3" xfId="40873"/>
    <cellStyle name="Migliaia 32 3 8 3" xfId="33009"/>
    <cellStyle name="Migliaia 32 3 8 4" xfId="38222"/>
    <cellStyle name="Migliaia 32 3 8 5" xfId="21048"/>
    <cellStyle name="Migliaia 32 3 9" xfId="16688"/>
    <cellStyle name="Migliaia 32 4" xfId="519"/>
    <cellStyle name="Migliaia 32 4 2" xfId="4451"/>
    <cellStyle name="Migliaia 32 4 2 2" xfId="5139"/>
    <cellStyle name="Migliaia 32 4 2 2 2" xfId="30075"/>
    <cellStyle name="Migliaia 32 4 2 2 2 2" xfId="35572"/>
    <cellStyle name="Migliaia 32 4 2 2 2 3" xfId="40874"/>
    <cellStyle name="Migliaia 32 4 2 2 3" xfId="33010"/>
    <cellStyle name="Migliaia 32 4 2 2 4" xfId="38223"/>
    <cellStyle name="Migliaia 32 4 2 3" xfId="8292"/>
    <cellStyle name="Migliaia 32 4 2 3 2" xfId="30076"/>
    <cellStyle name="Migliaia 32 4 2 3 2 2" xfId="35573"/>
    <cellStyle name="Migliaia 32 4 2 3 2 3" xfId="40875"/>
    <cellStyle name="Migliaia 32 4 2 3 3" xfId="33011"/>
    <cellStyle name="Migliaia 32 4 2 3 4" xfId="38224"/>
    <cellStyle name="Migliaia 32 4 2 4" xfId="7639"/>
    <cellStyle name="Migliaia 32 4 2 5" xfId="7030"/>
    <cellStyle name="Migliaia 32 4 2 5 2" xfId="17803"/>
    <cellStyle name="Migliaia 32 4 2 5 3" xfId="42529"/>
    <cellStyle name="Migliaia 32 4 2 5 4" xfId="46796"/>
    <cellStyle name="Migliaia 32 4 2 5 5" xfId="49812"/>
    <cellStyle name="Migliaia 32 4 2 6" xfId="16699"/>
    <cellStyle name="Migliaia 32 4 2 7" xfId="21050"/>
    <cellStyle name="Migliaia 32 4 3" xfId="5140"/>
    <cellStyle name="Migliaia 32 4 3 2" xfId="14520"/>
    <cellStyle name="Migliaia 32 4 3 2 2" xfId="35574"/>
    <cellStyle name="Migliaia 32 4 3 2 3" xfId="40876"/>
    <cellStyle name="Migliaia 32 4 3 3" xfId="33012"/>
    <cellStyle name="Migliaia 32 4 3 4" xfId="38225"/>
    <cellStyle name="Migliaia 32 4 3 5" xfId="13654"/>
    <cellStyle name="Migliaia 32 4 4" xfId="8293"/>
    <cellStyle name="Migliaia 32 4 4 2" xfId="30077"/>
    <cellStyle name="Migliaia 32 4 4 2 2" xfId="35575"/>
    <cellStyle name="Migliaia 32 4 4 2 3" xfId="40877"/>
    <cellStyle name="Migliaia 32 4 4 3" xfId="33013"/>
    <cellStyle name="Migliaia 32 4 4 4" xfId="38226"/>
    <cellStyle name="Migliaia 32 4 5" xfId="7638"/>
    <cellStyle name="Migliaia 32 4 5 2" xfId="30078"/>
    <cellStyle name="Migliaia 32 4 5 2 2" xfId="35576"/>
    <cellStyle name="Migliaia 32 4 5 2 3" xfId="40878"/>
    <cellStyle name="Migliaia 32 4 5 3" xfId="33014"/>
    <cellStyle name="Migliaia 32 4 5 4" xfId="38227"/>
    <cellStyle name="Migliaia 32 4 6" xfId="7029"/>
    <cellStyle name="Migliaia 32 4 6 2" xfId="17802"/>
    <cellStyle name="Migliaia 32 4 6 2 2" xfId="35577"/>
    <cellStyle name="Migliaia 32 4 6 2 3" xfId="40879"/>
    <cellStyle name="Migliaia 32 4 6 2 4" xfId="30079"/>
    <cellStyle name="Migliaia 32 4 6 3" xfId="33015"/>
    <cellStyle name="Migliaia 32 4 6 4" xfId="38228"/>
    <cellStyle name="Migliaia 32 4 6 5" xfId="21051"/>
    <cellStyle name="Migliaia 32 4 6 6" xfId="20523"/>
    <cellStyle name="Migliaia 32 4 6 7" xfId="46795"/>
    <cellStyle name="Migliaia 32 4 6 8" xfId="49811"/>
    <cellStyle name="Migliaia 32 4 7" xfId="16698"/>
    <cellStyle name="Migliaia 32 4 7 2" xfId="30080"/>
    <cellStyle name="Migliaia 32 4 7 2 2" xfId="35578"/>
    <cellStyle name="Migliaia 32 4 7 2 3" xfId="40880"/>
    <cellStyle name="Migliaia 32 4 7 3" xfId="33016"/>
    <cellStyle name="Migliaia 32 4 7 4" xfId="38229"/>
    <cellStyle name="Migliaia 32 4 7 5" xfId="21052"/>
    <cellStyle name="Migliaia 32 4 8" xfId="21049"/>
    <cellStyle name="Migliaia 32 4 9" xfId="2477"/>
    <cellStyle name="Migliaia 32 5" xfId="520"/>
    <cellStyle name="Migliaia 32 5 2" xfId="4452"/>
    <cellStyle name="Migliaia 32 5 2 2" xfId="14746"/>
    <cellStyle name="Migliaia 32 5 2 2 2" xfId="35579"/>
    <cellStyle name="Migliaia 32 5 2 2 3" xfId="40881"/>
    <cellStyle name="Migliaia 32 5 2 3" xfId="16701"/>
    <cellStyle name="Migliaia 32 5 2 3 2" xfId="33017"/>
    <cellStyle name="Migliaia 32 5 2 4" xfId="38230"/>
    <cellStyle name="Migliaia 32 5 2 5" xfId="12710"/>
    <cellStyle name="Migliaia 32 5 3" xfId="7640"/>
    <cellStyle name="Migliaia 32 5 3 2" xfId="30081"/>
    <cellStyle name="Migliaia 32 5 3 2 2" xfId="35580"/>
    <cellStyle name="Migliaia 32 5 3 2 3" xfId="40882"/>
    <cellStyle name="Migliaia 32 5 3 3" xfId="33018"/>
    <cellStyle name="Migliaia 32 5 3 4" xfId="38231"/>
    <cellStyle name="Migliaia 32 5 4" xfId="7031"/>
    <cellStyle name="Migliaia 32 5 4 2" xfId="17804"/>
    <cellStyle name="Migliaia 32 5 4 2 2" xfId="35581"/>
    <cellStyle name="Migliaia 32 5 4 2 3" xfId="40883"/>
    <cellStyle name="Migliaia 32 5 4 2 4" xfId="30082"/>
    <cellStyle name="Migliaia 32 5 4 3" xfId="33019"/>
    <cellStyle name="Migliaia 32 5 4 4" xfId="38232"/>
    <cellStyle name="Migliaia 32 5 4 5" xfId="21054"/>
    <cellStyle name="Migliaia 32 5 4 6" xfId="43591"/>
    <cellStyle name="Migliaia 32 5 4 7" xfId="46797"/>
    <cellStyle name="Migliaia 32 5 4 8" xfId="49813"/>
    <cellStyle name="Migliaia 32 5 5" xfId="16700"/>
    <cellStyle name="Migliaia 32 5 5 2" xfId="30083"/>
    <cellStyle name="Migliaia 32 5 5 2 2" xfId="35582"/>
    <cellStyle name="Migliaia 32 5 5 2 3" xfId="40884"/>
    <cellStyle name="Migliaia 32 5 5 3" xfId="33020"/>
    <cellStyle name="Migliaia 32 5 5 4" xfId="38233"/>
    <cellStyle name="Migliaia 32 5 5 5" xfId="21055"/>
    <cellStyle name="Migliaia 32 5 6" xfId="21056"/>
    <cellStyle name="Migliaia 32 5 6 2" xfId="30084"/>
    <cellStyle name="Migliaia 32 5 6 2 2" xfId="35583"/>
    <cellStyle name="Migliaia 32 5 6 2 3" xfId="40885"/>
    <cellStyle name="Migliaia 32 5 6 3" xfId="33021"/>
    <cellStyle name="Migliaia 32 5 6 4" xfId="38234"/>
    <cellStyle name="Migliaia 32 5 7" xfId="21053"/>
    <cellStyle name="Migliaia 32 5 8" xfId="2478"/>
    <cellStyle name="Migliaia 32 6" xfId="2473"/>
    <cellStyle name="Migliaia 32 6 2" xfId="4447"/>
    <cellStyle name="Migliaia 32 6 2 2" xfId="6039"/>
    <cellStyle name="Migliaia 32 6 2 3" xfId="14962"/>
    <cellStyle name="Migliaia 32 6 2 4" xfId="16703"/>
    <cellStyle name="Migliaia 32 6 2 5" xfId="28667"/>
    <cellStyle name="Migliaia 32 6 2 6" xfId="12712"/>
    <cellStyle name="Migliaia 32 6 3" xfId="5791"/>
    <cellStyle name="Migliaia 32 6 3 2" xfId="31587"/>
    <cellStyle name="Migliaia 32 6 3 2 2" xfId="36747"/>
    <cellStyle name="Migliaia 32 6 3 2 3" xfId="42049"/>
    <cellStyle name="Migliaia 32 6 3 3" xfId="34096"/>
    <cellStyle name="Migliaia 32 6 3 4" xfId="39398"/>
    <cellStyle name="Migliaia 32 6 4" xfId="16702"/>
    <cellStyle name="Migliaia 32 6 4 2" xfId="35584"/>
    <cellStyle name="Migliaia 32 6 4 3" xfId="40886"/>
    <cellStyle name="Migliaia 32 6 4 4" xfId="30085"/>
    <cellStyle name="Migliaia 32 6 5" xfId="33022"/>
    <cellStyle name="Migliaia 32 6 6" xfId="38235"/>
    <cellStyle name="Migliaia 32 6 7" xfId="12711"/>
    <cellStyle name="Migliaia 32 7" xfId="4088"/>
    <cellStyle name="Migliaia 32 7 2" xfId="10558"/>
    <cellStyle name="Migliaia 32 7 2 2" xfId="31588"/>
    <cellStyle name="Migliaia 32 7 2 2 2" xfId="36748"/>
    <cellStyle name="Migliaia 32 7 2 2 3" xfId="42050"/>
    <cellStyle name="Migliaia 32 7 2 3" xfId="34097"/>
    <cellStyle name="Migliaia 32 7 2 4" xfId="39399"/>
    <cellStyle name="Migliaia 32 7 3" xfId="16704"/>
    <cellStyle name="Migliaia 32 7 3 2" xfId="35585"/>
    <cellStyle name="Migliaia 32 7 3 3" xfId="40887"/>
    <cellStyle name="Migliaia 32 7 3 4" xfId="30086"/>
    <cellStyle name="Migliaia 32 7 4" xfId="33023"/>
    <cellStyle name="Migliaia 32 7 5" xfId="38236"/>
    <cellStyle name="Migliaia 32 7 6" xfId="12713"/>
    <cellStyle name="Migliaia 32 8" xfId="3661"/>
    <cellStyle name="Migliaia 32 8 2" xfId="10263"/>
    <cellStyle name="Migliaia 32 8 2 2" xfId="31589"/>
    <cellStyle name="Migliaia 32 8 2 2 2" xfId="36749"/>
    <cellStyle name="Migliaia 32 8 2 2 3" xfId="42051"/>
    <cellStyle name="Migliaia 32 8 2 3" xfId="34098"/>
    <cellStyle name="Migliaia 32 8 2 4" xfId="39400"/>
    <cellStyle name="Migliaia 32 8 3" xfId="16705"/>
    <cellStyle name="Migliaia 32 8 3 2" xfId="35586"/>
    <cellStyle name="Migliaia 32 8 3 3" xfId="40888"/>
    <cellStyle name="Migliaia 32 8 3 4" xfId="30087"/>
    <cellStyle name="Migliaia 32 8 4" xfId="33024"/>
    <cellStyle name="Migliaia 32 8 5" xfId="38237"/>
    <cellStyle name="Migliaia 32 8 6" xfId="12714"/>
    <cellStyle name="Migliaia 32 9" xfId="13489"/>
    <cellStyle name="Migliaia 32 9 2" xfId="30088"/>
    <cellStyle name="Migliaia 32 9 2 2" xfId="35587"/>
    <cellStyle name="Migliaia 32 9 2 3" xfId="40889"/>
    <cellStyle name="Migliaia 32 9 3" xfId="33025"/>
    <cellStyle name="Migliaia 32 9 4" xfId="38238"/>
    <cellStyle name="Migliaia 33" xfId="521"/>
    <cellStyle name="Migliaia 33 10" xfId="16706"/>
    <cellStyle name="Migliaia 33 10 2" xfId="35588"/>
    <cellStyle name="Migliaia 33 10 3" xfId="40890"/>
    <cellStyle name="Migliaia 33 10 4" xfId="30089"/>
    <cellStyle name="Migliaia 33 11" xfId="33026"/>
    <cellStyle name="Migliaia 33 12" xfId="38239"/>
    <cellStyle name="Migliaia 33 13" xfId="1859"/>
    <cellStyle name="Migliaia 33 2" xfId="522"/>
    <cellStyle name="Migliaia 33 2 2" xfId="2480"/>
    <cellStyle name="Migliaia 33 2 2 2" xfId="4454"/>
    <cellStyle name="Migliaia 33 2 2 2 2" xfId="10693"/>
    <cellStyle name="Migliaia 33 2 2 2 2 2" xfId="35589"/>
    <cellStyle name="Migliaia 33 2 2 2 2 3" xfId="40891"/>
    <cellStyle name="Migliaia 33 2 2 2 3" xfId="14747"/>
    <cellStyle name="Migliaia 33 2 2 2 4" xfId="16709"/>
    <cellStyle name="Migliaia 33 2 2 2 4 2" xfId="38240"/>
    <cellStyle name="Migliaia 33 2 2 2 5" xfId="12715"/>
    <cellStyle name="Migliaia 33 2 2 3" xfId="7918"/>
    <cellStyle name="Migliaia 33 2 2 3 2" xfId="31590"/>
    <cellStyle name="Migliaia 33 2 2 3 2 2" xfId="36750"/>
    <cellStyle name="Migliaia 33 2 2 3 2 3" xfId="42052"/>
    <cellStyle name="Migliaia 33 2 2 3 3" xfId="34099"/>
    <cellStyle name="Migliaia 33 2 2 3 4" xfId="39401"/>
    <cellStyle name="Migliaia 33 2 2 4" xfId="7032"/>
    <cellStyle name="Migliaia 33 2 2 4 2" xfId="17805"/>
    <cellStyle name="Migliaia 33 2 2 4 3" xfId="42530"/>
    <cellStyle name="Migliaia 33 2 2 4 4" xfId="46798"/>
    <cellStyle name="Migliaia 33 2 2 4 5" xfId="49814"/>
    <cellStyle name="Migliaia 33 2 2 5" xfId="16708"/>
    <cellStyle name="Migliaia 33 2 2 6" xfId="21058"/>
    <cellStyle name="Migliaia 33 2 3" xfId="4092"/>
    <cellStyle name="Migliaia 33 2 3 2" xfId="10562"/>
    <cellStyle name="Migliaia 33 2 3 2 2" xfId="31591"/>
    <cellStyle name="Migliaia 33 2 3 2 2 2" xfId="36751"/>
    <cellStyle name="Migliaia 33 2 3 2 2 3" xfId="42053"/>
    <cellStyle name="Migliaia 33 2 3 2 3" xfId="34100"/>
    <cellStyle name="Migliaia 33 2 3 2 4" xfId="39402"/>
    <cellStyle name="Migliaia 33 2 3 3" xfId="16710"/>
    <cellStyle name="Migliaia 33 2 3 3 2" xfId="35590"/>
    <cellStyle name="Migliaia 33 2 3 3 3" xfId="40892"/>
    <cellStyle name="Migliaia 33 2 3 3 4" xfId="30090"/>
    <cellStyle name="Migliaia 33 2 3 4" xfId="33027"/>
    <cellStyle name="Migliaia 33 2 3 5" xfId="38241"/>
    <cellStyle name="Migliaia 33 2 3 6" xfId="12716"/>
    <cellStyle name="Migliaia 33 2 4" xfId="3666"/>
    <cellStyle name="Migliaia 33 2 4 2" xfId="10267"/>
    <cellStyle name="Migliaia 33 2 4 2 2" xfId="35591"/>
    <cellStyle name="Migliaia 33 2 4 2 3" xfId="40893"/>
    <cellStyle name="Migliaia 33 2 4 3" xfId="14593"/>
    <cellStyle name="Migliaia 33 2 4 4" xfId="16711"/>
    <cellStyle name="Migliaia 33 2 4 4 2" xfId="38242"/>
    <cellStyle name="Migliaia 33 2 4 5" xfId="12717"/>
    <cellStyle name="Migliaia 33 2 5" xfId="9433"/>
    <cellStyle name="Migliaia 33 2 5 2" xfId="30091"/>
    <cellStyle name="Migliaia 33 2 5 2 2" xfId="35592"/>
    <cellStyle name="Migliaia 33 2 5 2 3" xfId="40894"/>
    <cellStyle name="Migliaia 33 2 5 3" xfId="33028"/>
    <cellStyle name="Migliaia 33 2 5 4" xfId="38243"/>
    <cellStyle name="Migliaia 33 2 6" xfId="16707"/>
    <cellStyle name="Migliaia 33 2 6 2" xfId="30092"/>
    <cellStyle name="Migliaia 33 2 6 2 2" xfId="35593"/>
    <cellStyle name="Migliaia 33 2 6 2 3" xfId="40895"/>
    <cellStyle name="Migliaia 33 2 6 3" xfId="33029"/>
    <cellStyle name="Migliaia 33 2 6 4" xfId="38244"/>
    <cellStyle name="Migliaia 33 2 6 5" xfId="21059"/>
    <cellStyle name="Migliaia 33 2 7" xfId="21057"/>
    <cellStyle name="Migliaia 33 2 8" xfId="1860"/>
    <cellStyle name="Migliaia 33 3" xfId="523"/>
    <cellStyle name="Migliaia 33 3 10" xfId="21060"/>
    <cellStyle name="Migliaia 33 3 11" xfId="12718"/>
    <cellStyle name="Migliaia 33 3 12" xfId="1861"/>
    <cellStyle name="Migliaia 33 3 2" xfId="524"/>
    <cellStyle name="Migliaia 33 3 2 2" xfId="4456"/>
    <cellStyle name="Migliaia 33 3 2 2 2" xfId="8294"/>
    <cellStyle name="Migliaia 33 3 2 2 2 2" xfId="14748"/>
    <cellStyle name="Migliaia 33 3 2 2 2 2 2" xfId="18174"/>
    <cellStyle name="Migliaia 33 3 2 2 2 2 2 2" xfId="35594"/>
    <cellStyle name="Migliaia 33 3 2 2 2 2 3" xfId="40896"/>
    <cellStyle name="Migliaia 33 3 2 2 2 2 4" xfId="30093"/>
    <cellStyle name="Migliaia 33 3 2 2 2 3" xfId="33030"/>
    <cellStyle name="Migliaia 33 3 2 2 2 4" xfId="38245"/>
    <cellStyle name="Migliaia 33 3 2 2 2 5" xfId="43032"/>
    <cellStyle name="Migliaia 33 3 2 2 2 6" xfId="47180"/>
    <cellStyle name="Migliaia 33 3 2 2 2 7" xfId="50196"/>
    <cellStyle name="Migliaia 33 3 2 2 2 8" xfId="13971"/>
    <cellStyle name="Migliaia 33 3 2 2 3" xfId="7477"/>
    <cellStyle name="Migliaia 33 3 2 2 4" xfId="7033"/>
    <cellStyle name="Migliaia 33 3 2 2 4 2" xfId="17806"/>
    <cellStyle name="Migliaia 33 3 2 2 4 3" xfId="44184"/>
    <cellStyle name="Migliaia 33 3 2 2 4 4" xfId="46799"/>
    <cellStyle name="Migliaia 33 3 2 2 4 5" xfId="49815"/>
    <cellStyle name="Migliaia 33 3 2 2 5" xfId="16714"/>
    <cellStyle name="Migliaia 33 3 2 2 6" xfId="21062"/>
    <cellStyle name="Migliaia 33 3 2 3" xfId="3668"/>
    <cellStyle name="Migliaia 33 3 2 3 2" xfId="8715"/>
    <cellStyle name="Migliaia 33 3 2 3 2 2" xfId="35595"/>
    <cellStyle name="Migliaia 33 3 2 3 2 3" xfId="40897"/>
    <cellStyle name="Migliaia 33 3 2 3 2 4" xfId="30094"/>
    <cellStyle name="Migliaia 33 3 2 3 3" xfId="8295"/>
    <cellStyle name="Migliaia 33 3 2 3 4" xfId="16715"/>
    <cellStyle name="Migliaia 33 3 2 3 4 2" xfId="38246"/>
    <cellStyle name="Migliaia 33 3 2 3 5" xfId="12719"/>
    <cellStyle name="Migliaia 33 3 2 4" xfId="7641"/>
    <cellStyle name="Migliaia 33 3 2 4 2" xfId="14390"/>
    <cellStyle name="Migliaia 33 3 2 4 2 2" xfId="35596"/>
    <cellStyle name="Migliaia 33 3 2 4 2 3" xfId="40898"/>
    <cellStyle name="Migliaia 33 3 2 4 3" xfId="33031"/>
    <cellStyle name="Migliaia 33 3 2 4 4" xfId="38247"/>
    <cellStyle name="Migliaia 33 3 2 4 5" xfId="13492"/>
    <cellStyle name="Migliaia 33 3 2 5" xfId="13652"/>
    <cellStyle name="Migliaia 33 3 2 5 2" xfId="30095"/>
    <cellStyle name="Migliaia 33 3 2 5 2 2" xfId="35597"/>
    <cellStyle name="Migliaia 33 3 2 5 2 3" xfId="40899"/>
    <cellStyle name="Migliaia 33 3 2 5 3" xfId="33032"/>
    <cellStyle name="Migliaia 33 3 2 5 4" xfId="38248"/>
    <cellStyle name="Migliaia 33 3 2 6" xfId="16713"/>
    <cellStyle name="Migliaia 33 3 2 6 2" xfId="30096"/>
    <cellStyle name="Migliaia 33 3 2 6 2 2" xfId="35598"/>
    <cellStyle name="Migliaia 33 3 2 6 2 3" xfId="40900"/>
    <cellStyle name="Migliaia 33 3 2 6 3" xfId="33033"/>
    <cellStyle name="Migliaia 33 3 2 6 4" xfId="38249"/>
    <cellStyle name="Migliaia 33 3 2 6 5" xfId="21063"/>
    <cellStyle name="Migliaia 33 3 2 7" xfId="21061"/>
    <cellStyle name="Migliaia 33 3 2 8" xfId="2482"/>
    <cellStyle name="Migliaia 33 3 3" xfId="2481"/>
    <cellStyle name="Migliaia 33 3 3 2" xfId="4455"/>
    <cellStyle name="Migliaia 33 3 3 2 2" xfId="6042"/>
    <cellStyle name="Migliaia 33 3 3 2 2 2" xfId="35600"/>
    <cellStyle name="Migliaia 33 3 3 2 2 3" xfId="40902"/>
    <cellStyle name="Migliaia 33 3 3 2 3" xfId="14521"/>
    <cellStyle name="Migliaia 33 3 3 2 4" xfId="16717"/>
    <cellStyle name="Migliaia 33 3 3 2 4 2" xfId="38251"/>
    <cellStyle name="Migliaia 33 3 3 2 5" xfId="12721"/>
    <cellStyle name="Migliaia 33 3 3 3" xfId="5794"/>
    <cellStyle name="Migliaia 33 3 3 3 2" xfId="30098"/>
    <cellStyle name="Migliaia 33 3 3 3 2 2" xfId="35601"/>
    <cellStyle name="Migliaia 33 3 3 3 2 3" xfId="40903"/>
    <cellStyle name="Migliaia 33 3 3 3 3" xfId="33035"/>
    <cellStyle name="Migliaia 33 3 3 3 4" xfId="38252"/>
    <cellStyle name="Migliaia 33 3 3 4" xfId="16716"/>
    <cellStyle name="Migliaia 33 3 3 4 2" xfId="30099"/>
    <cellStyle name="Migliaia 33 3 3 4 2 2" xfId="35602"/>
    <cellStyle name="Migliaia 33 3 3 4 2 3" xfId="40904"/>
    <cellStyle name="Migliaia 33 3 3 4 3" xfId="33036"/>
    <cellStyle name="Migliaia 33 3 3 4 4" xfId="38253"/>
    <cellStyle name="Migliaia 33 3 3 4 5" xfId="21064"/>
    <cellStyle name="Migliaia 33 3 3 5" xfId="21065"/>
    <cellStyle name="Migliaia 33 3 3 5 2" xfId="30100"/>
    <cellStyle name="Migliaia 33 3 3 5 2 2" xfId="35603"/>
    <cellStyle name="Migliaia 33 3 3 5 2 3" xfId="40905"/>
    <cellStyle name="Migliaia 33 3 3 5 3" xfId="33037"/>
    <cellStyle name="Migliaia 33 3 3 5 4" xfId="38254"/>
    <cellStyle name="Migliaia 33 3 3 6" xfId="30097"/>
    <cellStyle name="Migliaia 33 3 3 6 2" xfId="35599"/>
    <cellStyle name="Migliaia 33 3 3 6 3" xfId="40901"/>
    <cellStyle name="Migliaia 33 3 3 7" xfId="33034"/>
    <cellStyle name="Migliaia 33 3 3 8" xfId="38250"/>
    <cellStyle name="Migliaia 33 3 3 9" xfId="12720"/>
    <cellStyle name="Migliaia 33 3 4" xfId="3291"/>
    <cellStyle name="Migliaia 33 3 4 2" xfId="4801"/>
    <cellStyle name="Migliaia 33 3 4 2 2" xfId="10753"/>
    <cellStyle name="Migliaia 33 3 4 2 3" xfId="14346"/>
    <cellStyle name="Migliaia 33 3 4 2 4" xfId="16719"/>
    <cellStyle name="Migliaia 33 3 4 2 5" xfId="28668"/>
    <cellStyle name="Migliaia 33 3 4 2 6" xfId="12723"/>
    <cellStyle name="Migliaia 33 3 4 3" xfId="10001"/>
    <cellStyle name="Migliaia 33 3 4 3 2" xfId="31592"/>
    <cellStyle name="Migliaia 33 3 4 3 2 2" xfId="36752"/>
    <cellStyle name="Migliaia 33 3 4 3 2 3" xfId="42054"/>
    <cellStyle name="Migliaia 33 3 4 3 3" xfId="34101"/>
    <cellStyle name="Migliaia 33 3 4 3 4" xfId="39403"/>
    <cellStyle name="Migliaia 33 3 4 4" xfId="16718"/>
    <cellStyle name="Migliaia 33 3 4 4 2" xfId="35604"/>
    <cellStyle name="Migliaia 33 3 4 4 3" xfId="40906"/>
    <cellStyle name="Migliaia 33 3 4 4 4" xfId="30101"/>
    <cellStyle name="Migliaia 33 3 4 5" xfId="33038"/>
    <cellStyle name="Migliaia 33 3 4 6" xfId="38255"/>
    <cellStyle name="Migliaia 33 3 4 7" xfId="12722"/>
    <cellStyle name="Migliaia 33 3 5" xfId="4093"/>
    <cellStyle name="Migliaia 33 3 5 2" xfId="10563"/>
    <cellStyle name="Migliaia 33 3 5 2 2" xfId="31593"/>
    <cellStyle name="Migliaia 33 3 5 2 2 2" xfId="36753"/>
    <cellStyle name="Migliaia 33 3 5 2 2 3" xfId="42055"/>
    <cellStyle name="Migliaia 33 3 5 2 3" xfId="34102"/>
    <cellStyle name="Migliaia 33 3 5 2 4" xfId="39404"/>
    <cellStyle name="Migliaia 33 3 5 3" xfId="16720"/>
    <cellStyle name="Migliaia 33 3 5 3 2" xfId="35605"/>
    <cellStyle name="Migliaia 33 3 5 3 3" xfId="40907"/>
    <cellStyle name="Migliaia 33 3 5 3 4" xfId="30102"/>
    <cellStyle name="Migliaia 33 3 5 4" xfId="33039"/>
    <cellStyle name="Migliaia 33 3 5 5" xfId="38256"/>
    <cellStyle name="Migliaia 33 3 5 6" xfId="12724"/>
    <cellStyle name="Migliaia 33 3 6" xfId="3667"/>
    <cellStyle name="Migliaia 33 3 6 2" xfId="10268"/>
    <cellStyle name="Migliaia 33 3 6 2 2" xfId="35606"/>
    <cellStyle name="Migliaia 33 3 6 2 3" xfId="40908"/>
    <cellStyle name="Migliaia 33 3 6 3" xfId="14327"/>
    <cellStyle name="Migliaia 33 3 6 4" xfId="16721"/>
    <cellStyle name="Migliaia 33 3 6 4 2" xfId="38257"/>
    <cellStyle name="Migliaia 33 3 6 5" xfId="12725"/>
    <cellStyle name="Migliaia 33 3 7" xfId="8586"/>
    <cellStyle name="Migliaia 33 3 7 2" xfId="30103"/>
    <cellStyle name="Migliaia 33 3 7 2 2" xfId="35607"/>
    <cellStyle name="Migliaia 33 3 7 2 3" xfId="40909"/>
    <cellStyle name="Migliaia 33 3 7 3" xfId="33040"/>
    <cellStyle name="Migliaia 33 3 7 4" xfId="38258"/>
    <cellStyle name="Migliaia 33 3 8" xfId="13653"/>
    <cellStyle name="Migliaia 33 3 8 2" xfId="30104"/>
    <cellStyle name="Migliaia 33 3 8 2 2" xfId="35608"/>
    <cellStyle name="Migliaia 33 3 8 2 3" xfId="40910"/>
    <cellStyle name="Migliaia 33 3 8 3" xfId="33041"/>
    <cellStyle name="Migliaia 33 3 8 4" xfId="38259"/>
    <cellStyle name="Migliaia 33 3 8 5" xfId="21066"/>
    <cellStyle name="Migliaia 33 3 9" xfId="16712"/>
    <cellStyle name="Migliaia 33 4" xfId="525"/>
    <cellStyle name="Migliaia 33 4 2" xfId="4457"/>
    <cellStyle name="Migliaia 33 4 2 2" xfId="5141"/>
    <cellStyle name="Migliaia 33 4 2 2 2" xfId="30105"/>
    <cellStyle name="Migliaia 33 4 2 2 2 2" xfId="35609"/>
    <cellStyle name="Migliaia 33 4 2 2 2 3" xfId="40911"/>
    <cellStyle name="Migliaia 33 4 2 2 3" xfId="33042"/>
    <cellStyle name="Migliaia 33 4 2 2 4" xfId="38260"/>
    <cellStyle name="Migliaia 33 4 2 3" xfId="8296"/>
    <cellStyle name="Migliaia 33 4 2 3 2" xfId="30106"/>
    <cellStyle name="Migliaia 33 4 2 3 2 2" xfId="35610"/>
    <cellStyle name="Migliaia 33 4 2 3 2 3" xfId="40912"/>
    <cellStyle name="Migliaia 33 4 2 3 3" xfId="33043"/>
    <cellStyle name="Migliaia 33 4 2 3 4" xfId="38261"/>
    <cellStyle name="Migliaia 33 4 2 4" xfId="7643"/>
    <cellStyle name="Migliaia 33 4 2 5" xfId="7035"/>
    <cellStyle name="Migliaia 33 4 2 5 2" xfId="17808"/>
    <cellStyle name="Migliaia 33 4 2 5 3" xfId="44759"/>
    <cellStyle name="Migliaia 33 4 2 5 4" xfId="46801"/>
    <cellStyle name="Migliaia 33 4 2 5 5" xfId="49817"/>
    <cellStyle name="Migliaia 33 4 2 6" xfId="16723"/>
    <cellStyle name="Migliaia 33 4 2 7" xfId="21068"/>
    <cellStyle name="Migliaia 33 4 3" xfId="5142"/>
    <cellStyle name="Migliaia 33 4 3 2" xfId="14522"/>
    <cellStyle name="Migliaia 33 4 3 2 2" xfId="35611"/>
    <cellStyle name="Migliaia 33 4 3 2 3" xfId="40913"/>
    <cellStyle name="Migliaia 33 4 3 3" xfId="33044"/>
    <cellStyle name="Migliaia 33 4 3 4" xfId="38262"/>
    <cellStyle name="Migliaia 33 4 3 5" xfId="13651"/>
    <cellStyle name="Migliaia 33 4 4" xfId="8297"/>
    <cellStyle name="Migliaia 33 4 4 2" xfId="30107"/>
    <cellStyle name="Migliaia 33 4 4 2 2" xfId="35612"/>
    <cellStyle name="Migliaia 33 4 4 2 3" xfId="40914"/>
    <cellStyle name="Migliaia 33 4 4 3" xfId="33045"/>
    <cellStyle name="Migliaia 33 4 4 4" xfId="38263"/>
    <cellStyle name="Migliaia 33 4 5" xfId="7642"/>
    <cellStyle name="Migliaia 33 4 5 2" xfId="30108"/>
    <cellStyle name="Migliaia 33 4 5 2 2" xfId="35613"/>
    <cellStyle name="Migliaia 33 4 5 2 3" xfId="40915"/>
    <cellStyle name="Migliaia 33 4 5 3" xfId="33046"/>
    <cellStyle name="Migliaia 33 4 5 4" xfId="38264"/>
    <cellStyle name="Migliaia 33 4 6" xfId="7034"/>
    <cellStyle name="Migliaia 33 4 6 2" xfId="17807"/>
    <cellStyle name="Migliaia 33 4 6 2 2" xfId="35614"/>
    <cellStyle name="Migliaia 33 4 6 2 3" xfId="40916"/>
    <cellStyle name="Migliaia 33 4 6 2 4" xfId="30109"/>
    <cellStyle name="Migliaia 33 4 6 3" xfId="33047"/>
    <cellStyle name="Migliaia 33 4 6 4" xfId="38265"/>
    <cellStyle name="Migliaia 33 4 6 5" xfId="21069"/>
    <cellStyle name="Migliaia 33 4 6 6" xfId="42531"/>
    <cellStyle name="Migliaia 33 4 6 7" xfId="46800"/>
    <cellStyle name="Migliaia 33 4 6 8" xfId="49816"/>
    <cellStyle name="Migliaia 33 4 7" xfId="16722"/>
    <cellStyle name="Migliaia 33 4 7 2" xfId="30110"/>
    <cellStyle name="Migliaia 33 4 7 2 2" xfId="35615"/>
    <cellStyle name="Migliaia 33 4 7 2 3" xfId="40917"/>
    <cellStyle name="Migliaia 33 4 7 3" xfId="33048"/>
    <cellStyle name="Migliaia 33 4 7 4" xfId="38266"/>
    <cellStyle name="Migliaia 33 4 7 5" xfId="21070"/>
    <cellStyle name="Migliaia 33 4 8" xfId="21067"/>
    <cellStyle name="Migliaia 33 4 9" xfId="2483"/>
    <cellStyle name="Migliaia 33 5" xfId="526"/>
    <cellStyle name="Migliaia 33 5 2" xfId="4458"/>
    <cellStyle name="Migliaia 33 5 2 2" xfId="14749"/>
    <cellStyle name="Migliaia 33 5 2 2 2" xfId="35616"/>
    <cellStyle name="Migliaia 33 5 2 2 3" xfId="40918"/>
    <cellStyle name="Migliaia 33 5 2 3" xfId="16725"/>
    <cellStyle name="Migliaia 33 5 2 3 2" xfId="33049"/>
    <cellStyle name="Migliaia 33 5 2 4" xfId="38267"/>
    <cellStyle name="Migliaia 33 5 2 5" xfId="12726"/>
    <cellStyle name="Migliaia 33 5 3" xfId="7644"/>
    <cellStyle name="Migliaia 33 5 3 2" xfId="30111"/>
    <cellStyle name="Migliaia 33 5 3 2 2" xfId="35617"/>
    <cellStyle name="Migliaia 33 5 3 2 3" xfId="40919"/>
    <cellStyle name="Migliaia 33 5 3 3" xfId="33050"/>
    <cellStyle name="Migliaia 33 5 3 4" xfId="38268"/>
    <cellStyle name="Migliaia 33 5 4" xfId="7036"/>
    <cellStyle name="Migliaia 33 5 4 2" xfId="17809"/>
    <cellStyle name="Migliaia 33 5 4 2 2" xfId="35618"/>
    <cellStyle name="Migliaia 33 5 4 2 3" xfId="40920"/>
    <cellStyle name="Migliaia 33 5 4 2 4" xfId="30112"/>
    <cellStyle name="Migliaia 33 5 4 3" xfId="33051"/>
    <cellStyle name="Migliaia 33 5 4 4" xfId="38269"/>
    <cellStyle name="Migliaia 33 5 4 5" xfId="21072"/>
    <cellStyle name="Migliaia 33 5 4 6" xfId="21631"/>
    <cellStyle name="Migliaia 33 5 4 7" xfId="46802"/>
    <cellStyle name="Migliaia 33 5 4 8" xfId="49818"/>
    <cellStyle name="Migliaia 33 5 5" xfId="16724"/>
    <cellStyle name="Migliaia 33 5 5 2" xfId="30113"/>
    <cellStyle name="Migliaia 33 5 5 2 2" xfId="35619"/>
    <cellStyle name="Migliaia 33 5 5 2 3" xfId="40921"/>
    <cellStyle name="Migliaia 33 5 5 3" xfId="33052"/>
    <cellStyle name="Migliaia 33 5 5 4" xfId="38270"/>
    <cellStyle name="Migliaia 33 5 5 5" xfId="21073"/>
    <cellStyle name="Migliaia 33 5 6" xfId="21074"/>
    <cellStyle name="Migliaia 33 5 6 2" xfId="30114"/>
    <cellStyle name="Migliaia 33 5 6 2 2" xfId="35620"/>
    <cellStyle name="Migliaia 33 5 6 2 3" xfId="40922"/>
    <cellStyle name="Migliaia 33 5 6 3" xfId="33053"/>
    <cellStyle name="Migliaia 33 5 6 4" xfId="38271"/>
    <cellStyle name="Migliaia 33 5 7" xfId="21071"/>
    <cellStyle name="Migliaia 33 5 8" xfId="2484"/>
    <cellStyle name="Migliaia 33 6" xfId="2479"/>
    <cellStyle name="Migliaia 33 6 2" xfId="4453"/>
    <cellStyle name="Migliaia 33 6 2 2" xfId="6041"/>
    <cellStyle name="Migliaia 33 6 2 3" xfId="14961"/>
    <cellStyle name="Migliaia 33 6 2 4" xfId="16727"/>
    <cellStyle name="Migliaia 33 6 2 5" xfId="28669"/>
    <cellStyle name="Migliaia 33 6 2 6" xfId="12728"/>
    <cellStyle name="Migliaia 33 6 3" xfId="5793"/>
    <cellStyle name="Migliaia 33 6 3 2" xfId="31594"/>
    <cellStyle name="Migliaia 33 6 3 2 2" xfId="36754"/>
    <cellStyle name="Migliaia 33 6 3 2 3" xfId="42056"/>
    <cellStyle name="Migliaia 33 6 3 3" xfId="34103"/>
    <cellStyle name="Migliaia 33 6 3 4" xfId="39405"/>
    <cellStyle name="Migliaia 33 6 4" xfId="16726"/>
    <cellStyle name="Migliaia 33 6 4 2" xfId="35621"/>
    <cellStyle name="Migliaia 33 6 4 3" xfId="40923"/>
    <cellStyle name="Migliaia 33 6 4 4" xfId="30115"/>
    <cellStyle name="Migliaia 33 6 5" xfId="33054"/>
    <cellStyle name="Migliaia 33 6 6" xfId="38272"/>
    <cellStyle name="Migliaia 33 6 7" xfId="12727"/>
    <cellStyle name="Migliaia 33 7" xfId="4091"/>
    <cellStyle name="Migliaia 33 7 2" xfId="10561"/>
    <cellStyle name="Migliaia 33 7 2 2" xfId="31595"/>
    <cellStyle name="Migliaia 33 7 2 2 2" xfId="36755"/>
    <cellStyle name="Migliaia 33 7 2 2 3" xfId="42057"/>
    <cellStyle name="Migliaia 33 7 2 3" xfId="34104"/>
    <cellStyle name="Migliaia 33 7 2 4" xfId="39406"/>
    <cellStyle name="Migliaia 33 7 3" xfId="16728"/>
    <cellStyle name="Migliaia 33 7 3 2" xfId="35622"/>
    <cellStyle name="Migliaia 33 7 3 3" xfId="40924"/>
    <cellStyle name="Migliaia 33 7 3 4" xfId="30116"/>
    <cellStyle name="Migliaia 33 7 4" xfId="33055"/>
    <cellStyle name="Migliaia 33 7 5" xfId="38273"/>
    <cellStyle name="Migliaia 33 7 6" xfId="12729"/>
    <cellStyle name="Migliaia 33 8" xfId="3665"/>
    <cellStyle name="Migliaia 33 8 2" xfId="10266"/>
    <cellStyle name="Migliaia 33 8 2 2" xfId="31596"/>
    <cellStyle name="Migliaia 33 8 2 2 2" xfId="36756"/>
    <cellStyle name="Migliaia 33 8 2 2 3" xfId="42058"/>
    <cellStyle name="Migliaia 33 8 2 3" xfId="34105"/>
    <cellStyle name="Migliaia 33 8 2 4" xfId="39407"/>
    <cellStyle name="Migliaia 33 8 3" xfId="16729"/>
    <cellStyle name="Migliaia 33 8 3 2" xfId="35623"/>
    <cellStyle name="Migliaia 33 8 3 3" xfId="40925"/>
    <cellStyle name="Migliaia 33 8 3 4" xfId="30117"/>
    <cellStyle name="Migliaia 33 8 4" xfId="33056"/>
    <cellStyle name="Migliaia 33 8 5" xfId="38274"/>
    <cellStyle name="Migliaia 33 8 6" xfId="12730"/>
    <cellStyle name="Migliaia 33 9" xfId="13491"/>
    <cellStyle name="Migliaia 33 9 2" xfId="30118"/>
    <cellStyle name="Migliaia 33 9 2 2" xfId="35624"/>
    <cellStyle name="Migliaia 33 9 2 3" xfId="40926"/>
    <cellStyle name="Migliaia 33 9 3" xfId="33057"/>
    <cellStyle name="Migliaia 33 9 4" xfId="38275"/>
    <cellStyle name="Migliaia 34" xfId="527"/>
    <cellStyle name="Migliaia 34 10" xfId="16730"/>
    <cellStyle name="Migliaia 34 10 2" xfId="35625"/>
    <cellStyle name="Migliaia 34 10 3" xfId="40927"/>
    <cellStyle name="Migliaia 34 10 4" xfId="30119"/>
    <cellStyle name="Migliaia 34 11" xfId="33058"/>
    <cellStyle name="Migliaia 34 12" xfId="38276"/>
    <cellStyle name="Migliaia 34 13" xfId="1862"/>
    <cellStyle name="Migliaia 34 2" xfId="528"/>
    <cellStyle name="Migliaia 34 2 2" xfId="2486"/>
    <cellStyle name="Migliaia 34 2 2 2" xfId="4460"/>
    <cellStyle name="Migliaia 34 2 2 2 2" xfId="10694"/>
    <cellStyle name="Migliaia 34 2 2 2 2 2" xfId="35626"/>
    <cellStyle name="Migliaia 34 2 2 2 2 3" xfId="40928"/>
    <cellStyle name="Migliaia 34 2 2 2 3" xfId="14750"/>
    <cellStyle name="Migliaia 34 2 2 2 4" xfId="16733"/>
    <cellStyle name="Migliaia 34 2 2 2 4 2" xfId="38277"/>
    <cellStyle name="Migliaia 34 2 2 2 5" xfId="12731"/>
    <cellStyle name="Migliaia 34 2 2 3" xfId="7919"/>
    <cellStyle name="Migliaia 34 2 2 3 2" xfId="31597"/>
    <cellStyle name="Migliaia 34 2 2 3 2 2" xfId="36757"/>
    <cellStyle name="Migliaia 34 2 2 3 2 3" xfId="42059"/>
    <cellStyle name="Migliaia 34 2 2 3 3" xfId="34106"/>
    <cellStyle name="Migliaia 34 2 2 3 4" xfId="39408"/>
    <cellStyle name="Migliaia 34 2 2 4" xfId="7037"/>
    <cellStyle name="Migliaia 34 2 2 4 2" xfId="17810"/>
    <cellStyle name="Migliaia 34 2 2 4 3" xfId="44267"/>
    <cellStyle name="Migliaia 34 2 2 4 4" xfId="46803"/>
    <cellStyle name="Migliaia 34 2 2 4 5" xfId="49819"/>
    <cellStyle name="Migliaia 34 2 2 5" xfId="16732"/>
    <cellStyle name="Migliaia 34 2 2 6" xfId="21076"/>
    <cellStyle name="Migliaia 34 2 3" xfId="4095"/>
    <cellStyle name="Migliaia 34 2 3 2" xfId="10565"/>
    <cellStyle name="Migliaia 34 2 3 2 2" xfId="31598"/>
    <cellStyle name="Migliaia 34 2 3 2 2 2" xfId="36758"/>
    <cellStyle name="Migliaia 34 2 3 2 2 3" xfId="42060"/>
    <cellStyle name="Migliaia 34 2 3 2 3" xfId="34107"/>
    <cellStyle name="Migliaia 34 2 3 2 4" xfId="39409"/>
    <cellStyle name="Migliaia 34 2 3 3" xfId="16734"/>
    <cellStyle name="Migliaia 34 2 3 3 2" xfId="35627"/>
    <cellStyle name="Migliaia 34 2 3 3 3" xfId="40929"/>
    <cellStyle name="Migliaia 34 2 3 3 4" xfId="30120"/>
    <cellStyle name="Migliaia 34 2 3 4" xfId="33059"/>
    <cellStyle name="Migliaia 34 2 3 5" xfId="38278"/>
    <cellStyle name="Migliaia 34 2 3 6" xfId="12732"/>
    <cellStyle name="Migliaia 34 2 4" xfId="3670"/>
    <cellStyle name="Migliaia 34 2 4 2" xfId="10270"/>
    <cellStyle name="Migliaia 34 2 4 2 2" xfId="35628"/>
    <cellStyle name="Migliaia 34 2 4 2 3" xfId="40930"/>
    <cellStyle name="Migliaia 34 2 4 3" xfId="14920"/>
    <cellStyle name="Migliaia 34 2 4 4" xfId="16735"/>
    <cellStyle name="Migliaia 34 2 4 4 2" xfId="38279"/>
    <cellStyle name="Migliaia 34 2 4 5" xfId="12733"/>
    <cellStyle name="Migliaia 34 2 5" xfId="9434"/>
    <cellStyle name="Migliaia 34 2 5 2" xfId="30121"/>
    <cellStyle name="Migliaia 34 2 5 2 2" xfId="35629"/>
    <cellStyle name="Migliaia 34 2 5 2 3" xfId="40931"/>
    <cellStyle name="Migliaia 34 2 5 3" xfId="33060"/>
    <cellStyle name="Migliaia 34 2 5 4" xfId="38280"/>
    <cellStyle name="Migliaia 34 2 6" xfId="16731"/>
    <cellStyle name="Migliaia 34 2 6 2" xfId="30122"/>
    <cellStyle name="Migliaia 34 2 6 2 2" xfId="35630"/>
    <cellStyle name="Migliaia 34 2 6 2 3" xfId="40932"/>
    <cellStyle name="Migliaia 34 2 6 3" xfId="33061"/>
    <cellStyle name="Migliaia 34 2 6 4" xfId="38281"/>
    <cellStyle name="Migliaia 34 2 6 5" xfId="21077"/>
    <cellStyle name="Migliaia 34 2 7" xfId="21075"/>
    <cellStyle name="Migliaia 34 2 8" xfId="1863"/>
    <cellStyle name="Migliaia 34 3" xfId="529"/>
    <cellStyle name="Migliaia 34 3 10" xfId="21078"/>
    <cellStyle name="Migliaia 34 3 11" xfId="12734"/>
    <cellStyle name="Migliaia 34 3 12" xfId="1864"/>
    <cellStyle name="Migliaia 34 3 2" xfId="530"/>
    <cellStyle name="Migliaia 34 3 2 2" xfId="4462"/>
    <cellStyle name="Migliaia 34 3 2 2 2" xfId="8298"/>
    <cellStyle name="Migliaia 34 3 2 2 2 2" xfId="14751"/>
    <cellStyle name="Migliaia 34 3 2 2 2 2 2" xfId="18175"/>
    <cellStyle name="Migliaia 34 3 2 2 2 2 2 2" xfId="35631"/>
    <cellStyle name="Migliaia 34 3 2 2 2 2 3" xfId="40933"/>
    <cellStyle name="Migliaia 34 3 2 2 2 2 4" xfId="30123"/>
    <cellStyle name="Migliaia 34 3 2 2 2 3" xfId="33062"/>
    <cellStyle name="Migliaia 34 3 2 2 2 4" xfId="38282"/>
    <cellStyle name="Migliaia 34 3 2 2 2 5" xfId="33463"/>
    <cellStyle name="Migliaia 34 3 2 2 2 6" xfId="47181"/>
    <cellStyle name="Migliaia 34 3 2 2 2 7" xfId="50197"/>
    <cellStyle name="Migliaia 34 3 2 2 2 8" xfId="13972"/>
    <cellStyle name="Migliaia 34 3 2 2 3" xfId="7863"/>
    <cellStyle name="Migliaia 34 3 2 2 4" xfId="7038"/>
    <cellStyle name="Migliaia 34 3 2 2 4 2" xfId="17811"/>
    <cellStyle name="Migliaia 34 3 2 2 4 3" xfId="42931"/>
    <cellStyle name="Migliaia 34 3 2 2 4 4" xfId="46804"/>
    <cellStyle name="Migliaia 34 3 2 2 4 5" xfId="49820"/>
    <cellStyle name="Migliaia 34 3 2 2 5" xfId="16738"/>
    <cellStyle name="Migliaia 34 3 2 2 6" xfId="21080"/>
    <cellStyle name="Migliaia 34 3 2 3" xfId="3672"/>
    <cellStyle name="Migliaia 34 3 2 3 2" xfId="8714"/>
    <cellStyle name="Migliaia 34 3 2 3 2 2" xfId="35632"/>
    <cellStyle name="Migliaia 34 3 2 3 2 3" xfId="40934"/>
    <cellStyle name="Migliaia 34 3 2 3 2 4" xfId="30124"/>
    <cellStyle name="Migliaia 34 3 2 3 3" xfId="8299"/>
    <cellStyle name="Migliaia 34 3 2 3 4" xfId="16739"/>
    <cellStyle name="Migliaia 34 3 2 3 4 2" xfId="38283"/>
    <cellStyle name="Migliaia 34 3 2 3 5" xfId="12735"/>
    <cellStyle name="Migliaia 34 3 2 4" xfId="7645"/>
    <cellStyle name="Migliaia 34 3 2 4 2" xfId="14391"/>
    <cellStyle name="Migliaia 34 3 2 4 2 2" xfId="35633"/>
    <cellStyle name="Migliaia 34 3 2 4 2 3" xfId="40935"/>
    <cellStyle name="Migliaia 34 3 2 4 3" xfId="33063"/>
    <cellStyle name="Migliaia 34 3 2 4 4" xfId="38284"/>
    <cellStyle name="Migliaia 34 3 2 4 5" xfId="13494"/>
    <cellStyle name="Migliaia 34 3 2 5" xfId="13649"/>
    <cellStyle name="Migliaia 34 3 2 5 2" xfId="30125"/>
    <cellStyle name="Migliaia 34 3 2 5 2 2" xfId="35634"/>
    <cellStyle name="Migliaia 34 3 2 5 2 3" xfId="40936"/>
    <cellStyle name="Migliaia 34 3 2 5 3" xfId="33064"/>
    <cellStyle name="Migliaia 34 3 2 5 4" xfId="38285"/>
    <cellStyle name="Migliaia 34 3 2 6" xfId="16737"/>
    <cellStyle name="Migliaia 34 3 2 6 2" xfId="30126"/>
    <cellStyle name="Migliaia 34 3 2 6 2 2" xfId="35635"/>
    <cellStyle name="Migliaia 34 3 2 6 2 3" xfId="40937"/>
    <cellStyle name="Migliaia 34 3 2 6 3" xfId="33065"/>
    <cellStyle name="Migliaia 34 3 2 6 4" xfId="38286"/>
    <cellStyle name="Migliaia 34 3 2 6 5" xfId="21081"/>
    <cellStyle name="Migliaia 34 3 2 7" xfId="21079"/>
    <cellStyle name="Migliaia 34 3 2 8" xfId="2488"/>
    <cellStyle name="Migliaia 34 3 3" xfId="2487"/>
    <cellStyle name="Migliaia 34 3 3 2" xfId="4461"/>
    <cellStyle name="Migliaia 34 3 3 2 2" xfId="6044"/>
    <cellStyle name="Migliaia 34 3 3 2 2 2" xfId="35637"/>
    <cellStyle name="Migliaia 34 3 3 2 2 3" xfId="40939"/>
    <cellStyle name="Migliaia 34 3 3 2 3" xfId="14523"/>
    <cellStyle name="Migliaia 34 3 3 2 4" xfId="16741"/>
    <cellStyle name="Migliaia 34 3 3 2 4 2" xfId="38288"/>
    <cellStyle name="Migliaia 34 3 3 2 5" xfId="12737"/>
    <cellStyle name="Migliaia 34 3 3 3" xfId="5796"/>
    <cellStyle name="Migliaia 34 3 3 3 2" xfId="30128"/>
    <cellStyle name="Migliaia 34 3 3 3 2 2" xfId="35638"/>
    <cellStyle name="Migliaia 34 3 3 3 2 3" xfId="40940"/>
    <cellStyle name="Migliaia 34 3 3 3 3" xfId="33067"/>
    <cellStyle name="Migliaia 34 3 3 3 4" xfId="38289"/>
    <cellStyle name="Migliaia 34 3 3 4" xfId="16740"/>
    <cellStyle name="Migliaia 34 3 3 4 2" xfId="30129"/>
    <cellStyle name="Migliaia 34 3 3 4 2 2" xfId="35639"/>
    <cellStyle name="Migliaia 34 3 3 4 2 3" xfId="40941"/>
    <cellStyle name="Migliaia 34 3 3 4 3" xfId="33068"/>
    <cellStyle name="Migliaia 34 3 3 4 4" xfId="38290"/>
    <cellStyle name="Migliaia 34 3 3 4 5" xfId="21082"/>
    <cellStyle name="Migliaia 34 3 3 5" xfId="21083"/>
    <cellStyle name="Migliaia 34 3 3 5 2" xfId="30130"/>
    <cellStyle name="Migliaia 34 3 3 5 2 2" xfId="35640"/>
    <cellStyle name="Migliaia 34 3 3 5 2 3" xfId="40942"/>
    <cellStyle name="Migliaia 34 3 3 5 3" xfId="33069"/>
    <cellStyle name="Migliaia 34 3 3 5 4" xfId="38291"/>
    <cellStyle name="Migliaia 34 3 3 6" xfId="30127"/>
    <cellStyle name="Migliaia 34 3 3 6 2" xfId="35636"/>
    <cellStyle name="Migliaia 34 3 3 6 3" xfId="40938"/>
    <cellStyle name="Migliaia 34 3 3 7" xfId="33066"/>
    <cellStyle name="Migliaia 34 3 3 8" xfId="38287"/>
    <cellStyle name="Migliaia 34 3 3 9" xfId="12736"/>
    <cellStyle name="Migliaia 34 3 4" xfId="3292"/>
    <cellStyle name="Migliaia 34 3 4 2" xfId="4802"/>
    <cellStyle name="Migliaia 34 3 4 2 2" xfId="10754"/>
    <cellStyle name="Migliaia 34 3 4 2 3" xfId="14870"/>
    <cellStyle name="Migliaia 34 3 4 2 4" xfId="16743"/>
    <cellStyle name="Migliaia 34 3 4 2 5" xfId="28670"/>
    <cellStyle name="Migliaia 34 3 4 2 6" xfId="12739"/>
    <cellStyle name="Migliaia 34 3 4 3" xfId="10002"/>
    <cellStyle name="Migliaia 34 3 4 3 2" xfId="31599"/>
    <cellStyle name="Migliaia 34 3 4 3 2 2" xfId="36759"/>
    <cellStyle name="Migliaia 34 3 4 3 2 3" xfId="42061"/>
    <cellStyle name="Migliaia 34 3 4 3 3" xfId="34108"/>
    <cellStyle name="Migliaia 34 3 4 3 4" xfId="39410"/>
    <cellStyle name="Migliaia 34 3 4 4" xfId="16742"/>
    <cellStyle name="Migliaia 34 3 4 4 2" xfId="35641"/>
    <cellStyle name="Migliaia 34 3 4 4 3" xfId="40943"/>
    <cellStyle name="Migliaia 34 3 4 4 4" xfId="30131"/>
    <cellStyle name="Migliaia 34 3 4 5" xfId="33070"/>
    <cellStyle name="Migliaia 34 3 4 6" xfId="38292"/>
    <cellStyle name="Migliaia 34 3 4 7" xfId="12738"/>
    <cellStyle name="Migliaia 34 3 5" xfId="4096"/>
    <cellStyle name="Migliaia 34 3 5 2" xfId="10566"/>
    <cellStyle name="Migliaia 34 3 5 2 2" xfId="31600"/>
    <cellStyle name="Migliaia 34 3 5 2 2 2" xfId="36760"/>
    <cellStyle name="Migliaia 34 3 5 2 2 3" xfId="42062"/>
    <cellStyle name="Migliaia 34 3 5 2 3" xfId="34109"/>
    <cellStyle name="Migliaia 34 3 5 2 4" xfId="39411"/>
    <cellStyle name="Migliaia 34 3 5 3" xfId="16744"/>
    <cellStyle name="Migliaia 34 3 5 3 2" xfId="35642"/>
    <cellStyle name="Migliaia 34 3 5 3 3" xfId="40944"/>
    <cellStyle name="Migliaia 34 3 5 3 4" xfId="30132"/>
    <cellStyle name="Migliaia 34 3 5 4" xfId="33071"/>
    <cellStyle name="Migliaia 34 3 5 5" xfId="38293"/>
    <cellStyle name="Migliaia 34 3 5 6" xfId="12740"/>
    <cellStyle name="Migliaia 34 3 6" xfId="3671"/>
    <cellStyle name="Migliaia 34 3 6 2" xfId="10271"/>
    <cellStyle name="Migliaia 34 3 6 2 2" xfId="35643"/>
    <cellStyle name="Migliaia 34 3 6 2 3" xfId="40945"/>
    <cellStyle name="Migliaia 34 3 6 3" xfId="14594"/>
    <cellStyle name="Migliaia 34 3 6 4" xfId="16745"/>
    <cellStyle name="Migliaia 34 3 6 4 2" xfId="38294"/>
    <cellStyle name="Migliaia 34 3 6 5" xfId="12741"/>
    <cellStyle name="Migliaia 34 3 7" xfId="8585"/>
    <cellStyle name="Migliaia 34 3 7 2" xfId="30133"/>
    <cellStyle name="Migliaia 34 3 7 2 2" xfId="35644"/>
    <cellStyle name="Migliaia 34 3 7 2 3" xfId="40946"/>
    <cellStyle name="Migliaia 34 3 7 3" xfId="33072"/>
    <cellStyle name="Migliaia 34 3 7 4" xfId="38295"/>
    <cellStyle name="Migliaia 34 3 8" xfId="13650"/>
    <cellStyle name="Migliaia 34 3 8 2" xfId="30134"/>
    <cellStyle name="Migliaia 34 3 8 2 2" xfId="35645"/>
    <cellStyle name="Migliaia 34 3 8 2 3" xfId="40947"/>
    <cellStyle name="Migliaia 34 3 8 3" xfId="33073"/>
    <cellStyle name="Migliaia 34 3 8 4" xfId="38296"/>
    <cellStyle name="Migliaia 34 3 8 5" xfId="21084"/>
    <cellStyle name="Migliaia 34 3 9" xfId="16736"/>
    <cellStyle name="Migliaia 34 4" xfId="531"/>
    <cellStyle name="Migliaia 34 4 2" xfId="4463"/>
    <cellStyle name="Migliaia 34 4 2 2" xfId="5143"/>
    <cellStyle name="Migliaia 34 4 2 2 2" xfId="30135"/>
    <cellStyle name="Migliaia 34 4 2 2 2 2" xfId="35646"/>
    <cellStyle name="Migliaia 34 4 2 2 2 3" xfId="40948"/>
    <cellStyle name="Migliaia 34 4 2 2 3" xfId="33074"/>
    <cellStyle name="Migliaia 34 4 2 2 4" xfId="38297"/>
    <cellStyle name="Migliaia 34 4 2 3" xfId="8300"/>
    <cellStyle name="Migliaia 34 4 2 3 2" xfId="30136"/>
    <cellStyle name="Migliaia 34 4 2 3 2 2" xfId="35647"/>
    <cellStyle name="Migliaia 34 4 2 3 2 3" xfId="40949"/>
    <cellStyle name="Migliaia 34 4 2 3 3" xfId="33075"/>
    <cellStyle name="Migliaia 34 4 2 3 4" xfId="38298"/>
    <cellStyle name="Migliaia 34 4 2 4" xfId="7647"/>
    <cellStyle name="Migliaia 34 4 2 5" xfId="7040"/>
    <cellStyle name="Migliaia 34 4 2 5 2" xfId="17813"/>
    <cellStyle name="Migliaia 34 4 2 5 3" xfId="43987"/>
    <cellStyle name="Migliaia 34 4 2 5 4" xfId="46806"/>
    <cellStyle name="Migliaia 34 4 2 5 5" xfId="49822"/>
    <cellStyle name="Migliaia 34 4 2 6" xfId="16747"/>
    <cellStyle name="Migliaia 34 4 2 7" xfId="21086"/>
    <cellStyle name="Migliaia 34 4 3" xfId="5144"/>
    <cellStyle name="Migliaia 34 4 3 2" xfId="14524"/>
    <cellStyle name="Migliaia 34 4 3 2 2" xfId="35648"/>
    <cellStyle name="Migliaia 34 4 3 2 3" xfId="40950"/>
    <cellStyle name="Migliaia 34 4 3 3" xfId="33076"/>
    <cellStyle name="Migliaia 34 4 3 4" xfId="38299"/>
    <cellStyle name="Migliaia 34 4 3 5" xfId="13648"/>
    <cellStyle name="Migliaia 34 4 4" xfId="8301"/>
    <cellStyle name="Migliaia 34 4 4 2" xfId="30137"/>
    <cellStyle name="Migliaia 34 4 4 2 2" xfId="35649"/>
    <cellStyle name="Migliaia 34 4 4 2 3" xfId="40951"/>
    <cellStyle name="Migliaia 34 4 4 3" xfId="33077"/>
    <cellStyle name="Migliaia 34 4 4 4" xfId="38300"/>
    <cellStyle name="Migliaia 34 4 5" xfId="7646"/>
    <cellStyle name="Migliaia 34 4 5 2" xfId="30138"/>
    <cellStyle name="Migliaia 34 4 5 2 2" xfId="35650"/>
    <cellStyle name="Migliaia 34 4 5 2 3" xfId="40952"/>
    <cellStyle name="Migliaia 34 4 5 3" xfId="33078"/>
    <cellStyle name="Migliaia 34 4 5 4" xfId="38301"/>
    <cellStyle name="Migliaia 34 4 6" xfId="7039"/>
    <cellStyle name="Migliaia 34 4 6 2" xfId="17812"/>
    <cellStyle name="Migliaia 34 4 6 2 2" xfId="35651"/>
    <cellStyle name="Migliaia 34 4 6 2 3" xfId="40953"/>
    <cellStyle name="Migliaia 34 4 6 2 4" xfId="30139"/>
    <cellStyle name="Migliaia 34 4 6 3" xfId="33079"/>
    <cellStyle name="Migliaia 34 4 6 4" xfId="38302"/>
    <cellStyle name="Migliaia 34 4 6 5" xfId="21087"/>
    <cellStyle name="Migliaia 34 4 6 6" xfId="44831"/>
    <cellStyle name="Migliaia 34 4 6 7" xfId="46805"/>
    <cellStyle name="Migliaia 34 4 6 8" xfId="49821"/>
    <cellStyle name="Migliaia 34 4 7" xfId="16746"/>
    <cellStyle name="Migliaia 34 4 7 2" xfId="30140"/>
    <cellStyle name="Migliaia 34 4 7 2 2" xfId="35652"/>
    <cellStyle name="Migliaia 34 4 7 2 3" xfId="40954"/>
    <cellStyle name="Migliaia 34 4 7 3" xfId="33080"/>
    <cellStyle name="Migliaia 34 4 7 4" xfId="38303"/>
    <cellStyle name="Migliaia 34 4 7 5" xfId="21088"/>
    <cellStyle name="Migliaia 34 4 8" xfId="21085"/>
    <cellStyle name="Migliaia 34 4 9" xfId="2489"/>
    <cellStyle name="Migliaia 34 5" xfId="532"/>
    <cellStyle name="Migliaia 34 5 2" xfId="4464"/>
    <cellStyle name="Migliaia 34 5 2 2" xfId="14752"/>
    <cellStyle name="Migliaia 34 5 2 2 2" xfId="35653"/>
    <cellStyle name="Migliaia 34 5 2 2 3" xfId="40955"/>
    <cellStyle name="Migliaia 34 5 2 3" xfId="16749"/>
    <cellStyle name="Migliaia 34 5 2 3 2" xfId="33081"/>
    <cellStyle name="Migliaia 34 5 2 4" xfId="38304"/>
    <cellStyle name="Migliaia 34 5 2 5" xfId="12742"/>
    <cellStyle name="Migliaia 34 5 3" xfId="7648"/>
    <cellStyle name="Migliaia 34 5 3 2" xfId="30141"/>
    <cellStyle name="Migliaia 34 5 3 2 2" xfId="35654"/>
    <cellStyle name="Migliaia 34 5 3 2 3" xfId="40956"/>
    <cellStyle name="Migliaia 34 5 3 3" xfId="33082"/>
    <cellStyle name="Migliaia 34 5 3 4" xfId="38305"/>
    <cellStyle name="Migliaia 34 5 4" xfId="7041"/>
    <cellStyle name="Migliaia 34 5 4 2" xfId="17814"/>
    <cellStyle name="Migliaia 34 5 4 2 2" xfId="35655"/>
    <cellStyle name="Migliaia 34 5 4 2 3" xfId="40957"/>
    <cellStyle name="Migliaia 34 5 4 2 4" xfId="30142"/>
    <cellStyle name="Migliaia 34 5 4 3" xfId="33083"/>
    <cellStyle name="Migliaia 34 5 4 4" xfId="38306"/>
    <cellStyle name="Migliaia 34 5 4 5" xfId="21090"/>
    <cellStyle name="Migliaia 34 5 4 6" xfId="44523"/>
    <cellStyle name="Migliaia 34 5 4 7" xfId="46807"/>
    <cellStyle name="Migliaia 34 5 4 8" xfId="49823"/>
    <cellStyle name="Migliaia 34 5 5" xfId="16748"/>
    <cellStyle name="Migliaia 34 5 5 2" xfId="30143"/>
    <cellStyle name="Migliaia 34 5 5 2 2" xfId="35656"/>
    <cellStyle name="Migliaia 34 5 5 2 3" xfId="40958"/>
    <cellStyle name="Migliaia 34 5 5 3" xfId="33084"/>
    <cellStyle name="Migliaia 34 5 5 4" xfId="38307"/>
    <cellStyle name="Migliaia 34 5 5 5" xfId="21091"/>
    <cellStyle name="Migliaia 34 5 6" xfId="21092"/>
    <cellStyle name="Migliaia 34 5 6 2" xfId="30144"/>
    <cellStyle name="Migliaia 34 5 6 2 2" xfId="35657"/>
    <cellStyle name="Migliaia 34 5 6 2 3" xfId="40959"/>
    <cellStyle name="Migliaia 34 5 6 3" xfId="33085"/>
    <cellStyle name="Migliaia 34 5 6 4" xfId="38308"/>
    <cellStyle name="Migliaia 34 5 7" xfId="21089"/>
    <cellStyle name="Migliaia 34 5 8" xfId="2490"/>
    <cellStyle name="Migliaia 34 6" xfId="2485"/>
    <cellStyle name="Migliaia 34 6 2" xfId="4459"/>
    <cellStyle name="Migliaia 34 6 2 2" xfId="6043"/>
    <cellStyle name="Migliaia 34 6 2 3" xfId="14960"/>
    <cellStyle name="Migliaia 34 6 2 4" xfId="16751"/>
    <cellStyle name="Migliaia 34 6 2 5" xfId="28671"/>
    <cellStyle name="Migliaia 34 6 2 6" xfId="12744"/>
    <cellStyle name="Migliaia 34 6 3" xfId="5795"/>
    <cellStyle name="Migliaia 34 6 3 2" xfId="31601"/>
    <cellStyle name="Migliaia 34 6 3 2 2" xfId="36761"/>
    <cellStyle name="Migliaia 34 6 3 2 3" xfId="42063"/>
    <cellStyle name="Migliaia 34 6 3 3" xfId="34110"/>
    <cellStyle name="Migliaia 34 6 3 4" xfId="39412"/>
    <cellStyle name="Migliaia 34 6 4" xfId="16750"/>
    <cellStyle name="Migliaia 34 6 4 2" xfId="35658"/>
    <cellStyle name="Migliaia 34 6 4 3" xfId="40960"/>
    <cellStyle name="Migliaia 34 6 4 4" xfId="30145"/>
    <cellStyle name="Migliaia 34 6 5" xfId="33086"/>
    <cellStyle name="Migliaia 34 6 6" xfId="38309"/>
    <cellStyle name="Migliaia 34 6 7" xfId="12743"/>
    <cellStyle name="Migliaia 34 7" xfId="4094"/>
    <cellStyle name="Migliaia 34 7 2" xfId="10564"/>
    <cellStyle name="Migliaia 34 7 2 2" xfId="31602"/>
    <cellStyle name="Migliaia 34 7 2 2 2" xfId="36762"/>
    <cellStyle name="Migliaia 34 7 2 2 3" xfId="42064"/>
    <cellStyle name="Migliaia 34 7 2 3" xfId="34111"/>
    <cellStyle name="Migliaia 34 7 2 4" xfId="39413"/>
    <cellStyle name="Migliaia 34 7 3" xfId="16752"/>
    <cellStyle name="Migliaia 34 7 3 2" xfId="35659"/>
    <cellStyle name="Migliaia 34 7 3 3" xfId="40961"/>
    <cellStyle name="Migliaia 34 7 3 4" xfId="30146"/>
    <cellStyle name="Migliaia 34 7 4" xfId="33087"/>
    <cellStyle name="Migliaia 34 7 5" xfId="38310"/>
    <cellStyle name="Migliaia 34 7 6" xfId="12745"/>
    <cellStyle name="Migliaia 34 8" xfId="3669"/>
    <cellStyle name="Migliaia 34 8 2" xfId="10269"/>
    <cellStyle name="Migliaia 34 8 2 2" xfId="31603"/>
    <cellStyle name="Migliaia 34 8 2 2 2" xfId="36763"/>
    <cellStyle name="Migliaia 34 8 2 2 3" xfId="42065"/>
    <cellStyle name="Migliaia 34 8 2 3" xfId="34112"/>
    <cellStyle name="Migliaia 34 8 2 4" xfId="39414"/>
    <cellStyle name="Migliaia 34 8 3" xfId="16753"/>
    <cellStyle name="Migliaia 34 8 3 2" xfId="35660"/>
    <cellStyle name="Migliaia 34 8 3 3" xfId="40962"/>
    <cellStyle name="Migliaia 34 8 3 4" xfId="30147"/>
    <cellStyle name="Migliaia 34 8 4" xfId="33088"/>
    <cellStyle name="Migliaia 34 8 5" xfId="38311"/>
    <cellStyle name="Migliaia 34 8 6" xfId="12746"/>
    <cellStyle name="Migliaia 34 9" xfId="13493"/>
    <cellStyle name="Migliaia 34 9 2" xfId="30148"/>
    <cellStyle name="Migliaia 34 9 2 2" xfId="35661"/>
    <cellStyle name="Migliaia 34 9 2 3" xfId="40963"/>
    <cellStyle name="Migliaia 34 9 3" xfId="33089"/>
    <cellStyle name="Migliaia 34 9 4" xfId="38312"/>
    <cellStyle name="Migliaia 35" xfId="533"/>
    <cellStyle name="Migliaia 35 10" xfId="16754"/>
    <cellStyle name="Migliaia 35 10 2" xfId="35662"/>
    <cellStyle name="Migliaia 35 10 3" xfId="40964"/>
    <cellStyle name="Migliaia 35 10 4" xfId="30149"/>
    <cellStyle name="Migliaia 35 11" xfId="33090"/>
    <cellStyle name="Migliaia 35 12" xfId="38313"/>
    <cellStyle name="Migliaia 35 13" xfId="1865"/>
    <cellStyle name="Migliaia 35 2" xfId="534"/>
    <cellStyle name="Migliaia 35 2 2" xfId="2492"/>
    <cellStyle name="Migliaia 35 2 2 2" xfId="4466"/>
    <cellStyle name="Migliaia 35 2 2 2 2" xfId="10695"/>
    <cellStyle name="Migliaia 35 2 2 2 2 2" xfId="35663"/>
    <cellStyle name="Migliaia 35 2 2 2 2 3" xfId="40965"/>
    <cellStyle name="Migliaia 35 2 2 2 3" xfId="14753"/>
    <cellStyle name="Migliaia 35 2 2 2 4" xfId="16757"/>
    <cellStyle name="Migliaia 35 2 2 2 4 2" xfId="38314"/>
    <cellStyle name="Migliaia 35 2 2 2 5" xfId="12747"/>
    <cellStyle name="Migliaia 35 2 2 3" xfId="7920"/>
    <cellStyle name="Migliaia 35 2 2 3 2" xfId="31604"/>
    <cellStyle name="Migliaia 35 2 2 3 2 2" xfId="36764"/>
    <cellStyle name="Migliaia 35 2 2 3 2 3" xfId="42066"/>
    <cellStyle name="Migliaia 35 2 2 3 3" xfId="34113"/>
    <cellStyle name="Migliaia 35 2 2 3 4" xfId="39415"/>
    <cellStyle name="Migliaia 35 2 2 4" xfId="7042"/>
    <cellStyle name="Migliaia 35 2 2 4 2" xfId="17815"/>
    <cellStyle name="Migliaia 35 2 2 4 3" xfId="42532"/>
    <cellStyle name="Migliaia 35 2 2 4 4" xfId="46808"/>
    <cellStyle name="Migliaia 35 2 2 4 5" xfId="49824"/>
    <cellStyle name="Migliaia 35 2 2 5" xfId="16756"/>
    <cellStyle name="Migliaia 35 2 2 6" xfId="21094"/>
    <cellStyle name="Migliaia 35 2 3" xfId="4098"/>
    <cellStyle name="Migliaia 35 2 3 2" xfId="10568"/>
    <cellStyle name="Migliaia 35 2 3 2 2" xfId="31605"/>
    <cellStyle name="Migliaia 35 2 3 2 2 2" xfId="36765"/>
    <cellStyle name="Migliaia 35 2 3 2 2 3" xfId="42067"/>
    <cellStyle name="Migliaia 35 2 3 2 3" xfId="34114"/>
    <cellStyle name="Migliaia 35 2 3 2 4" xfId="39416"/>
    <cellStyle name="Migliaia 35 2 3 3" xfId="16758"/>
    <cellStyle name="Migliaia 35 2 3 3 2" xfId="35664"/>
    <cellStyle name="Migliaia 35 2 3 3 3" xfId="40966"/>
    <cellStyle name="Migliaia 35 2 3 3 4" xfId="30150"/>
    <cellStyle name="Migliaia 35 2 3 4" xfId="33091"/>
    <cellStyle name="Migliaia 35 2 3 5" xfId="38315"/>
    <cellStyle name="Migliaia 35 2 3 6" xfId="12748"/>
    <cellStyle name="Migliaia 35 2 4" xfId="3674"/>
    <cellStyle name="Migliaia 35 2 4 2" xfId="10273"/>
    <cellStyle name="Migliaia 35 2 4 2 2" xfId="35665"/>
    <cellStyle name="Migliaia 35 2 4 2 3" xfId="40967"/>
    <cellStyle name="Migliaia 35 2 4 3" xfId="14328"/>
    <cellStyle name="Migliaia 35 2 4 4" xfId="16759"/>
    <cellStyle name="Migliaia 35 2 4 4 2" xfId="38316"/>
    <cellStyle name="Migliaia 35 2 4 5" xfId="12749"/>
    <cellStyle name="Migliaia 35 2 5" xfId="9435"/>
    <cellStyle name="Migliaia 35 2 5 2" xfId="30151"/>
    <cellStyle name="Migliaia 35 2 5 2 2" xfId="35666"/>
    <cellStyle name="Migliaia 35 2 5 2 3" xfId="40968"/>
    <cellStyle name="Migliaia 35 2 5 3" xfId="33092"/>
    <cellStyle name="Migliaia 35 2 5 4" xfId="38317"/>
    <cellStyle name="Migliaia 35 2 6" xfId="16755"/>
    <cellStyle name="Migliaia 35 2 6 2" xfId="30152"/>
    <cellStyle name="Migliaia 35 2 6 2 2" xfId="35667"/>
    <cellStyle name="Migliaia 35 2 6 2 3" xfId="40969"/>
    <cellStyle name="Migliaia 35 2 6 3" xfId="33093"/>
    <cellStyle name="Migliaia 35 2 6 4" xfId="38318"/>
    <cellStyle name="Migliaia 35 2 6 5" xfId="21095"/>
    <cellStyle name="Migliaia 35 2 7" xfId="21093"/>
    <cellStyle name="Migliaia 35 2 8" xfId="1866"/>
    <cellStyle name="Migliaia 35 3" xfId="535"/>
    <cellStyle name="Migliaia 35 3 10" xfId="21096"/>
    <cellStyle name="Migliaia 35 3 11" xfId="12750"/>
    <cellStyle name="Migliaia 35 3 12" xfId="1867"/>
    <cellStyle name="Migliaia 35 3 2" xfId="536"/>
    <cellStyle name="Migliaia 35 3 2 2" xfId="4468"/>
    <cellStyle name="Migliaia 35 3 2 2 2" xfId="8302"/>
    <cellStyle name="Migliaia 35 3 2 2 2 2" xfId="14754"/>
    <cellStyle name="Migliaia 35 3 2 2 2 2 2" xfId="18176"/>
    <cellStyle name="Migliaia 35 3 2 2 2 2 2 2" xfId="35668"/>
    <cellStyle name="Migliaia 35 3 2 2 2 2 3" xfId="40970"/>
    <cellStyle name="Migliaia 35 3 2 2 2 2 4" xfId="30153"/>
    <cellStyle name="Migliaia 35 3 2 2 2 3" xfId="33094"/>
    <cellStyle name="Migliaia 35 3 2 2 2 4" xfId="38319"/>
    <cellStyle name="Migliaia 35 3 2 2 2 5" xfId="43896"/>
    <cellStyle name="Migliaia 35 3 2 2 2 6" xfId="47182"/>
    <cellStyle name="Migliaia 35 3 2 2 2 7" xfId="50198"/>
    <cellStyle name="Migliaia 35 3 2 2 2 8" xfId="13973"/>
    <cellStyle name="Migliaia 35 3 2 2 3" xfId="7864"/>
    <cellStyle name="Migliaia 35 3 2 2 4" xfId="7043"/>
    <cellStyle name="Migliaia 35 3 2 2 4 2" xfId="17816"/>
    <cellStyle name="Migliaia 35 3 2 2 4 3" xfId="43886"/>
    <cellStyle name="Migliaia 35 3 2 2 4 4" xfId="46809"/>
    <cellStyle name="Migliaia 35 3 2 2 4 5" xfId="49825"/>
    <cellStyle name="Migliaia 35 3 2 2 5" xfId="16762"/>
    <cellStyle name="Migliaia 35 3 2 2 6" xfId="21098"/>
    <cellStyle name="Migliaia 35 3 2 3" xfId="3676"/>
    <cellStyle name="Migliaia 35 3 2 3 2" xfId="8713"/>
    <cellStyle name="Migliaia 35 3 2 3 2 2" xfId="35669"/>
    <cellStyle name="Migliaia 35 3 2 3 2 3" xfId="40971"/>
    <cellStyle name="Migliaia 35 3 2 3 2 4" xfId="30154"/>
    <cellStyle name="Migliaia 35 3 2 3 3" xfId="8303"/>
    <cellStyle name="Migliaia 35 3 2 3 4" xfId="16763"/>
    <cellStyle name="Migliaia 35 3 2 3 4 2" xfId="38320"/>
    <cellStyle name="Migliaia 35 3 2 3 5" xfId="12751"/>
    <cellStyle name="Migliaia 35 3 2 4" xfId="7649"/>
    <cellStyle name="Migliaia 35 3 2 4 2" xfId="14392"/>
    <cellStyle name="Migliaia 35 3 2 4 2 2" xfId="35670"/>
    <cellStyle name="Migliaia 35 3 2 4 2 3" xfId="40972"/>
    <cellStyle name="Migliaia 35 3 2 4 3" xfId="33095"/>
    <cellStyle name="Migliaia 35 3 2 4 4" xfId="38321"/>
    <cellStyle name="Migliaia 35 3 2 4 5" xfId="13496"/>
    <cellStyle name="Migliaia 35 3 2 5" xfId="13646"/>
    <cellStyle name="Migliaia 35 3 2 5 2" xfId="30155"/>
    <cellStyle name="Migliaia 35 3 2 5 2 2" xfId="35671"/>
    <cellStyle name="Migliaia 35 3 2 5 2 3" xfId="40973"/>
    <cellStyle name="Migliaia 35 3 2 5 3" xfId="33096"/>
    <cellStyle name="Migliaia 35 3 2 5 4" xfId="38322"/>
    <cellStyle name="Migliaia 35 3 2 6" xfId="16761"/>
    <cellStyle name="Migliaia 35 3 2 6 2" xfId="30156"/>
    <cellStyle name="Migliaia 35 3 2 6 2 2" xfId="35672"/>
    <cellStyle name="Migliaia 35 3 2 6 2 3" xfId="40974"/>
    <cellStyle name="Migliaia 35 3 2 6 3" xfId="33097"/>
    <cellStyle name="Migliaia 35 3 2 6 4" xfId="38323"/>
    <cellStyle name="Migliaia 35 3 2 6 5" xfId="21099"/>
    <cellStyle name="Migliaia 35 3 2 7" xfId="21097"/>
    <cellStyle name="Migliaia 35 3 2 8" xfId="2494"/>
    <cellStyle name="Migliaia 35 3 3" xfId="2493"/>
    <cellStyle name="Migliaia 35 3 3 2" xfId="4467"/>
    <cellStyle name="Migliaia 35 3 3 2 2" xfId="6046"/>
    <cellStyle name="Migliaia 35 3 3 2 2 2" xfId="35674"/>
    <cellStyle name="Migliaia 35 3 3 2 2 3" xfId="40976"/>
    <cellStyle name="Migliaia 35 3 3 2 3" xfId="14525"/>
    <cellStyle name="Migliaia 35 3 3 2 4" xfId="16765"/>
    <cellStyle name="Migliaia 35 3 3 2 4 2" xfId="38325"/>
    <cellStyle name="Migliaia 35 3 3 2 5" xfId="12753"/>
    <cellStyle name="Migliaia 35 3 3 3" xfId="5798"/>
    <cellStyle name="Migliaia 35 3 3 3 2" xfId="30158"/>
    <cellStyle name="Migliaia 35 3 3 3 2 2" xfId="35675"/>
    <cellStyle name="Migliaia 35 3 3 3 2 3" xfId="40977"/>
    <cellStyle name="Migliaia 35 3 3 3 3" xfId="33099"/>
    <cellStyle name="Migliaia 35 3 3 3 4" xfId="38326"/>
    <cellStyle name="Migliaia 35 3 3 4" xfId="16764"/>
    <cellStyle name="Migliaia 35 3 3 4 2" xfId="30159"/>
    <cellStyle name="Migliaia 35 3 3 4 2 2" xfId="35676"/>
    <cellStyle name="Migliaia 35 3 3 4 2 3" xfId="40978"/>
    <cellStyle name="Migliaia 35 3 3 4 3" xfId="33100"/>
    <cellStyle name="Migliaia 35 3 3 4 4" xfId="38327"/>
    <cellStyle name="Migliaia 35 3 3 4 5" xfId="21100"/>
    <cellStyle name="Migliaia 35 3 3 5" xfId="21101"/>
    <cellStyle name="Migliaia 35 3 3 5 2" xfId="30160"/>
    <cellStyle name="Migliaia 35 3 3 5 2 2" xfId="35677"/>
    <cellStyle name="Migliaia 35 3 3 5 2 3" xfId="40979"/>
    <cellStyle name="Migliaia 35 3 3 5 3" xfId="33101"/>
    <cellStyle name="Migliaia 35 3 3 5 4" xfId="38328"/>
    <cellStyle name="Migliaia 35 3 3 6" xfId="30157"/>
    <cellStyle name="Migliaia 35 3 3 6 2" xfId="35673"/>
    <cellStyle name="Migliaia 35 3 3 6 3" xfId="40975"/>
    <cellStyle name="Migliaia 35 3 3 7" xfId="33098"/>
    <cellStyle name="Migliaia 35 3 3 8" xfId="38324"/>
    <cellStyle name="Migliaia 35 3 3 9" xfId="12752"/>
    <cellStyle name="Migliaia 35 3 4" xfId="3293"/>
    <cellStyle name="Migliaia 35 3 4 2" xfId="4803"/>
    <cellStyle name="Migliaia 35 3 4 2 2" xfId="10755"/>
    <cellStyle name="Migliaia 35 3 4 2 3" xfId="14352"/>
    <cellStyle name="Migliaia 35 3 4 2 4" xfId="16767"/>
    <cellStyle name="Migliaia 35 3 4 2 5" xfId="28672"/>
    <cellStyle name="Migliaia 35 3 4 2 6" xfId="12755"/>
    <cellStyle name="Migliaia 35 3 4 3" xfId="10003"/>
    <cellStyle name="Migliaia 35 3 4 3 2" xfId="31606"/>
    <cellStyle name="Migliaia 35 3 4 3 2 2" xfId="36766"/>
    <cellStyle name="Migliaia 35 3 4 3 2 3" xfId="42068"/>
    <cellStyle name="Migliaia 35 3 4 3 3" xfId="34115"/>
    <cellStyle name="Migliaia 35 3 4 3 4" xfId="39417"/>
    <cellStyle name="Migliaia 35 3 4 4" xfId="16766"/>
    <cellStyle name="Migliaia 35 3 4 4 2" xfId="35678"/>
    <cellStyle name="Migliaia 35 3 4 4 3" xfId="40980"/>
    <cellStyle name="Migliaia 35 3 4 4 4" xfId="30161"/>
    <cellStyle name="Migliaia 35 3 4 5" xfId="33102"/>
    <cellStyle name="Migliaia 35 3 4 6" xfId="38329"/>
    <cellStyle name="Migliaia 35 3 4 7" xfId="12754"/>
    <cellStyle name="Migliaia 35 3 5" xfId="4099"/>
    <cellStyle name="Migliaia 35 3 5 2" xfId="10569"/>
    <cellStyle name="Migliaia 35 3 5 2 2" xfId="31607"/>
    <cellStyle name="Migliaia 35 3 5 2 2 2" xfId="36767"/>
    <cellStyle name="Migliaia 35 3 5 2 2 3" xfId="42069"/>
    <cellStyle name="Migliaia 35 3 5 2 3" xfId="34116"/>
    <cellStyle name="Migliaia 35 3 5 2 4" xfId="39418"/>
    <cellStyle name="Migliaia 35 3 5 3" xfId="16768"/>
    <cellStyle name="Migliaia 35 3 5 3 2" xfId="35679"/>
    <cellStyle name="Migliaia 35 3 5 3 3" xfId="40981"/>
    <cellStyle name="Migliaia 35 3 5 3 4" xfId="30162"/>
    <cellStyle name="Migliaia 35 3 5 4" xfId="33103"/>
    <cellStyle name="Migliaia 35 3 5 5" xfId="38330"/>
    <cellStyle name="Migliaia 35 3 5 6" xfId="12756"/>
    <cellStyle name="Migliaia 35 3 6" xfId="3675"/>
    <cellStyle name="Migliaia 35 3 6 2" xfId="10274"/>
    <cellStyle name="Migliaia 35 3 6 2 2" xfId="35680"/>
    <cellStyle name="Migliaia 35 3 6 2 3" xfId="40982"/>
    <cellStyle name="Migliaia 35 3 6 3" xfId="14595"/>
    <cellStyle name="Migliaia 35 3 6 4" xfId="16769"/>
    <cellStyle name="Migliaia 35 3 6 4 2" xfId="38331"/>
    <cellStyle name="Migliaia 35 3 6 5" xfId="12757"/>
    <cellStyle name="Migliaia 35 3 7" xfId="8549"/>
    <cellStyle name="Migliaia 35 3 7 2" xfId="30163"/>
    <cellStyle name="Migliaia 35 3 7 2 2" xfId="35681"/>
    <cellStyle name="Migliaia 35 3 7 2 3" xfId="40983"/>
    <cellStyle name="Migliaia 35 3 7 3" xfId="33104"/>
    <cellStyle name="Migliaia 35 3 7 4" xfId="38332"/>
    <cellStyle name="Migliaia 35 3 8" xfId="13647"/>
    <cellStyle name="Migliaia 35 3 8 2" xfId="30164"/>
    <cellStyle name="Migliaia 35 3 8 2 2" xfId="35682"/>
    <cellStyle name="Migliaia 35 3 8 2 3" xfId="40984"/>
    <cellStyle name="Migliaia 35 3 8 3" xfId="33105"/>
    <cellStyle name="Migliaia 35 3 8 4" xfId="38333"/>
    <cellStyle name="Migliaia 35 3 8 5" xfId="21102"/>
    <cellStyle name="Migliaia 35 3 9" xfId="16760"/>
    <cellStyle name="Migliaia 35 4" xfId="537"/>
    <cellStyle name="Migliaia 35 4 2" xfId="4469"/>
    <cellStyle name="Migliaia 35 4 2 2" xfId="5145"/>
    <cellStyle name="Migliaia 35 4 2 2 2" xfId="30165"/>
    <cellStyle name="Migliaia 35 4 2 2 2 2" xfId="35683"/>
    <cellStyle name="Migliaia 35 4 2 2 2 3" xfId="40985"/>
    <cellStyle name="Migliaia 35 4 2 2 3" xfId="33106"/>
    <cellStyle name="Migliaia 35 4 2 2 4" xfId="38334"/>
    <cellStyle name="Migliaia 35 4 2 3" xfId="8304"/>
    <cellStyle name="Migliaia 35 4 2 3 2" xfId="30166"/>
    <cellStyle name="Migliaia 35 4 2 3 2 2" xfId="35684"/>
    <cellStyle name="Migliaia 35 4 2 3 2 3" xfId="40986"/>
    <cellStyle name="Migliaia 35 4 2 3 3" xfId="33107"/>
    <cellStyle name="Migliaia 35 4 2 3 4" xfId="38335"/>
    <cellStyle name="Migliaia 35 4 2 4" xfId="7651"/>
    <cellStyle name="Migliaia 35 4 2 5" xfId="7045"/>
    <cellStyle name="Migliaia 35 4 2 5 2" xfId="17818"/>
    <cellStyle name="Migliaia 35 4 2 5 3" xfId="44837"/>
    <cellStyle name="Migliaia 35 4 2 5 4" xfId="46811"/>
    <cellStyle name="Migliaia 35 4 2 5 5" xfId="49827"/>
    <cellStyle name="Migliaia 35 4 2 6" xfId="16771"/>
    <cellStyle name="Migliaia 35 4 2 7" xfId="21104"/>
    <cellStyle name="Migliaia 35 4 3" xfId="5146"/>
    <cellStyle name="Migliaia 35 4 3 2" xfId="14526"/>
    <cellStyle name="Migliaia 35 4 3 2 2" xfId="35685"/>
    <cellStyle name="Migliaia 35 4 3 2 3" xfId="40987"/>
    <cellStyle name="Migliaia 35 4 3 3" xfId="33108"/>
    <cellStyle name="Migliaia 35 4 3 4" xfId="38336"/>
    <cellStyle name="Migliaia 35 4 3 5" xfId="13645"/>
    <cellStyle name="Migliaia 35 4 4" xfId="8305"/>
    <cellStyle name="Migliaia 35 4 4 2" xfId="30167"/>
    <cellStyle name="Migliaia 35 4 4 2 2" xfId="35686"/>
    <cellStyle name="Migliaia 35 4 4 2 3" xfId="40988"/>
    <cellStyle name="Migliaia 35 4 4 3" xfId="33109"/>
    <cellStyle name="Migliaia 35 4 4 4" xfId="38337"/>
    <cellStyle name="Migliaia 35 4 5" xfId="7650"/>
    <cellStyle name="Migliaia 35 4 5 2" xfId="30168"/>
    <cellStyle name="Migliaia 35 4 5 2 2" xfId="35687"/>
    <cellStyle name="Migliaia 35 4 5 2 3" xfId="40989"/>
    <cellStyle name="Migliaia 35 4 5 3" xfId="33110"/>
    <cellStyle name="Migliaia 35 4 5 4" xfId="38338"/>
    <cellStyle name="Migliaia 35 4 6" xfId="7044"/>
    <cellStyle name="Migliaia 35 4 6 2" xfId="17817"/>
    <cellStyle name="Migliaia 35 4 6 2 2" xfId="35688"/>
    <cellStyle name="Migliaia 35 4 6 2 3" xfId="40990"/>
    <cellStyle name="Migliaia 35 4 6 2 4" xfId="30169"/>
    <cellStyle name="Migliaia 35 4 6 3" xfId="33111"/>
    <cellStyle name="Migliaia 35 4 6 4" xfId="38339"/>
    <cellStyle name="Migliaia 35 4 6 5" xfId="21105"/>
    <cellStyle name="Migliaia 35 4 6 6" xfId="28755"/>
    <cellStyle name="Migliaia 35 4 6 7" xfId="46810"/>
    <cellStyle name="Migliaia 35 4 6 8" xfId="49826"/>
    <cellStyle name="Migliaia 35 4 7" xfId="16770"/>
    <cellStyle name="Migliaia 35 4 7 2" xfId="30170"/>
    <cellStyle name="Migliaia 35 4 7 2 2" xfId="35689"/>
    <cellStyle name="Migliaia 35 4 7 2 3" xfId="40991"/>
    <cellStyle name="Migliaia 35 4 7 3" xfId="33112"/>
    <cellStyle name="Migliaia 35 4 7 4" xfId="38340"/>
    <cellStyle name="Migliaia 35 4 7 5" xfId="21106"/>
    <cellStyle name="Migliaia 35 4 8" xfId="21103"/>
    <cellStyle name="Migliaia 35 4 9" xfId="2495"/>
    <cellStyle name="Migliaia 35 5" xfId="538"/>
    <cellStyle name="Migliaia 35 5 2" xfId="4470"/>
    <cellStyle name="Migliaia 35 5 2 2" xfId="14755"/>
    <cellStyle name="Migliaia 35 5 2 2 2" xfId="35690"/>
    <cellStyle name="Migliaia 35 5 2 2 3" xfId="40992"/>
    <cellStyle name="Migliaia 35 5 2 3" xfId="16773"/>
    <cellStyle name="Migliaia 35 5 2 3 2" xfId="33113"/>
    <cellStyle name="Migliaia 35 5 2 4" xfId="38341"/>
    <cellStyle name="Migliaia 35 5 2 5" xfId="12758"/>
    <cellStyle name="Migliaia 35 5 3" xfId="7652"/>
    <cellStyle name="Migliaia 35 5 3 2" xfId="30171"/>
    <cellStyle name="Migliaia 35 5 3 2 2" xfId="35691"/>
    <cellStyle name="Migliaia 35 5 3 2 3" xfId="40993"/>
    <cellStyle name="Migliaia 35 5 3 3" xfId="33114"/>
    <cellStyle name="Migliaia 35 5 3 4" xfId="38342"/>
    <cellStyle name="Migliaia 35 5 4" xfId="7046"/>
    <cellStyle name="Migliaia 35 5 4 2" xfId="17819"/>
    <cellStyle name="Migliaia 35 5 4 2 2" xfId="35692"/>
    <cellStyle name="Migliaia 35 5 4 2 3" xfId="40994"/>
    <cellStyle name="Migliaia 35 5 4 2 4" xfId="30172"/>
    <cellStyle name="Migliaia 35 5 4 3" xfId="33115"/>
    <cellStyle name="Migliaia 35 5 4 4" xfId="38343"/>
    <cellStyle name="Migliaia 35 5 4 5" xfId="21108"/>
    <cellStyle name="Migliaia 35 5 4 6" xfId="42932"/>
    <cellStyle name="Migliaia 35 5 4 7" xfId="46812"/>
    <cellStyle name="Migliaia 35 5 4 8" xfId="49828"/>
    <cellStyle name="Migliaia 35 5 5" xfId="16772"/>
    <cellStyle name="Migliaia 35 5 5 2" xfId="30173"/>
    <cellStyle name="Migliaia 35 5 5 2 2" xfId="35693"/>
    <cellStyle name="Migliaia 35 5 5 2 3" xfId="40995"/>
    <cellStyle name="Migliaia 35 5 5 3" xfId="33116"/>
    <cellStyle name="Migliaia 35 5 5 4" xfId="38344"/>
    <cellStyle name="Migliaia 35 5 5 5" xfId="21109"/>
    <cellStyle name="Migliaia 35 5 6" xfId="21110"/>
    <cellStyle name="Migliaia 35 5 6 2" xfId="30174"/>
    <cellStyle name="Migliaia 35 5 6 2 2" xfId="35694"/>
    <cellStyle name="Migliaia 35 5 6 2 3" xfId="40996"/>
    <cellStyle name="Migliaia 35 5 6 3" xfId="33117"/>
    <cellStyle name="Migliaia 35 5 6 4" xfId="38345"/>
    <cellStyle name="Migliaia 35 5 7" xfId="21107"/>
    <cellStyle name="Migliaia 35 5 8" xfId="2496"/>
    <cellStyle name="Migliaia 35 6" xfId="2491"/>
    <cellStyle name="Migliaia 35 6 2" xfId="4465"/>
    <cellStyle name="Migliaia 35 6 2 2" xfId="6045"/>
    <cellStyle name="Migliaia 35 6 2 3" xfId="14959"/>
    <cellStyle name="Migliaia 35 6 2 4" xfId="16775"/>
    <cellStyle name="Migliaia 35 6 2 5" xfId="28673"/>
    <cellStyle name="Migliaia 35 6 2 6" xfId="12760"/>
    <cellStyle name="Migliaia 35 6 3" xfId="5797"/>
    <cellStyle name="Migliaia 35 6 3 2" xfId="31608"/>
    <cellStyle name="Migliaia 35 6 3 2 2" xfId="36768"/>
    <cellStyle name="Migliaia 35 6 3 2 3" xfId="42070"/>
    <cellStyle name="Migliaia 35 6 3 3" xfId="34117"/>
    <cellStyle name="Migliaia 35 6 3 4" xfId="39419"/>
    <cellStyle name="Migliaia 35 6 4" xfId="16774"/>
    <cellStyle name="Migliaia 35 6 4 2" xfId="35695"/>
    <cellStyle name="Migliaia 35 6 4 3" xfId="40997"/>
    <cellStyle name="Migliaia 35 6 4 4" xfId="30175"/>
    <cellStyle name="Migliaia 35 6 5" xfId="33118"/>
    <cellStyle name="Migliaia 35 6 6" xfId="38346"/>
    <cellStyle name="Migliaia 35 6 7" xfId="12759"/>
    <cellStyle name="Migliaia 35 7" xfId="4097"/>
    <cellStyle name="Migliaia 35 7 2" xfId="10567"/>
    <cellStyle name="Migliaia 35 7 2 2" xfId="31609"/>
    <cellStyle name="Migliaia 35 7 2 2 2" xfId="36769"/>
    <cellStyle name="Migliaia 35 7 2 2 3" xfId="42071"/>
    <cellStyle name="Migliaia 35 7 2 3" xfId="34118"/>
    <cellStyle name="Migliaia 35 7 2 4" xfId="39420"/>
    <cellStyle name="Migliaia 35 7 3" xfId="16776"/>
    <cellStyle name="Migliaia 35 7 3 2" xfId="35696"/>
    <cellStyle name="Migliaia 35 7 3 3" xfId="40998"/>
    <cellStyle name="Migliaia 35 7 3 4" xfId="30176"/>
    <cellStyle name="Migliaia 35 7 4" xfId="33119"/>
    <cellStyle name="Migliaia 35 7 5" xfId="38347"/>
    <cellStyle name="Migliaia 35 7 6" xfId="12761"/>
    <cellStyle name="Migliaia 35 8" xfId="3673"/>
    <cellStyle name="Migliaia 35 8 2" xfId="10272"/>
    <cellStyle name="Migliaia 35 8 2 2" xfId="31610"/>
    <cellStyle name="Migliaia 35 8 2 2 2" xfId="36770"/>
    <cellStyle name="Migliaia 35 8 2 2 3" xfId="42072"/>
    <cellStyle name="Migliaia 35 8 2 3" xfId="34119"/>
    <cellStyle name="Migliaia 35 8 2 4" xfId="39421"/>
    <cellStyle name="Migliaia 35 8 3" xfId="16777"/>
    <cellStyle name="Migliaia 35 8 3 2" xfId="35697"/>
    <cellStyle name="Migliaia 35 8 3 3" xfId="40999"/>
    <cellStyle name="Migliaia 35 8 3 4" xfId="30177"/>
    <cellStyle name="Migliaia 35 8 4" xfId="33120"/>
    <cellStyle name="Migliaia 35 8 5" xfId="38348"/>
    <cellStyle name="Migliaia 35 8 6" xfId="12762"/>
    <cellStyle name="Migliaia 35 9" xfId="13495"/>
    <cellStyle name="Migliaia 35 9 2" xfId="30178"/>
    <cellStyle name="Migliaia 35 9 2 2" xfId="35698"/>
    <cellStyle name="Migliaia 35 9 2 3" xfId="41000"/>
    <cellStyle name="Migliaia 35 9 3" xfId="33121"/>
    <cellStyle name="Migliaia 35 9 4" xfId="38349"/>
    <cellStyle name="Migliaia 36" xfId="539"/>
    <cellStyle name="Migliaia 36 10" xfId="16778"/>
    <cellStyle name="Migliaia 36 10 2" xfId="35699"/>
    <cellStyle name="Migliaia 36 10 3" xfId="41001"/>
    <cellStyle name="Migliaia 36 10 4" xfId="30179"/>
    <cellStyle name="Migliaia 36 11" xfId="33122"/>
    <cellStyle name="Migliaia 36 12" xfId="38350"/>
    <cellStyle name="Migliaia 36 13" xfId="1868"/>
    <cellStyle name="Migliaia 36 2" xfId="540"/>
    <cellStyle name="Migliaia 36 2 2" xfId="2498"/>
    <cellStyle name="Migliaia 36 2 2 2" xfId="4472"/>
    <cellStyle name="Migliaia 36 2 2 2 2" xfId="10696"/>
    <cellStyle name="Migliaia 36 2 2 2 2 2" xfId="35700"/>
    <cellStyle name="Migliaia 36 2 2 2 2 3" xfId="41002"/>
    <cellStyle name="Migliaia 36 2 2 2 3" xfId="14756"/>
    <cellStyle name="Migliaia 36 2 2 2 4" xfId="16781"/>
    <cellStyle name="Migliaia 36 2 2 2 4 2" xfId="38351"/>
    <cellStyle name="Migliaia 36 2 2 2 5" xfId="12763"/>
    <cellStyle name="Migliaia 36 2 2 3" xfId="7921"/>
    <cellStyle name="Migliaia 36 2 2 3 2" xfId="31611"/>
    <cellStyle name="Migliaia 36 2 2 3 2 2" xfId="36771"/>
    <cellStyle name="Migliaia 36 2 2 3 2 3" xfId="42073"/>
    <cellStyle name="Migliaia 36 2 2 3 3" xfId="34120"/>
    <cellStyle name="Migliaia 36 2 2 3 4" xfId="39422"/>
    <cellStyle name="Migliaia 36 2 2 4" xfId="7047"/>
    <cellStyle name="Migliaia 36 2 2 4 2" xfId="17820"/>
    <cellStyle name="Migliaia 36 2 2 4 3" xfId="43962"/>
    <cellStyle name="Migliaia 36 2 2 4 4" xfId="46813"/>
    <cellStyle name="Migliaia 36 2 2 4 5" xfId="49829"/>
    <cellStyle name="Migliaia 36 2 2 5" xfId="16780"/>
    <cellStyle name="Migliaia 36 2 2 6" xfId="21112"/>
    <cellStyle name="Migliaia 36 2 3" xfId="4101"/>
    <cellStyle name="Migliaia 36 2 3 2" xfId="10571"/>
    <cellStyle name="Migliaia 36 2 3 2 2" xfId="31612"/>
    <cellStyle name="Migliaia 36 2 3 2 2 2" xfId="36772"/>
    <cellStyle name="Migliaia 36 2 3 2 2 3" xfId="42074"/>
    <cellStyle name="Migliaia 36 2 3 2 3" xfId="34121"/>
    <cellStyle name="Migliaia 36 2 3 2 4" xfId="39423"/>
    <cellStyle name="Migliaia 36 2 3 3" xfId="16782"/>
    <cellStyle name="Migliaia 36 2 3 3 2" xfId="35701"/>
    <cellStyle name="Migliaia 36 2 3 3 3" xfId="41003"/>
    <cellStyle name="Migliaia 36 2 3 3 4" xfId="30180"/>
    <cellStyle name="Migliaia 36 2 3 4" xfId="33123"/>
    <cellStyle name="Migliaia 36 2 3 5" xfId="38352"/>
    <cellStyle name="Migliaia 36 2 3 6" xfId="12764"/>
    <cellStyle name="Migliaia 36 2 4" xfId="3678"/>
    <cellStyle name="Migliaia 36 2 4 2" xfId="10276"/>
    <cellStyle name="Migliaia 36 2 4 2 2" xfId="35702"/>
    <cellStyle name="Migliaia 36 2 4 2 3" xfId="41004"/>
    <cellStyle name="Migliaia 36 2 4 3" xfId="14919"/>
    <cellStyle name="Migliaia 36 2 4 4" xfId="16783"/>
    <cellStyle name="Migliaia 36 2 4 4 2" xfId="38353"/>
    <cellStyle name="Migliaia 36 2 4 5" xfId="12765"/>
    <cellStyle name="Migliaia 36 2 5" xfId="9436"/>
    <cellStyle name="Migliaia 36 2 5 2" xfId="30181"/>
    <cellStyle name="Migliaia 36 2 5 2 2" xfId="35703"/>
    <cellStyle name="Migliaia 36 2 5 2 3" xfId="41005"/>
    <cellStyle name="Migliaia 36 2 5 3" xfId="33124"/>
    <cellStyle name="Migliaia 36 2 5 4" xfId="38354"/>
    <cellStyle name="Migliaia 36 2 6" xfId="16779"/>
    <cellStyle name="Migliaia 36 2 6 2" xfId="30182"/>
    <cellStyle name="Migliaia 36 2 6 2 2" xfId="35704"/>
    <cellStyle name="Migliaia 36 2 6 2 3" xfId="41006"/>
    <cellStyle name="Migliaia 36 2 6 3" xfId="33125"/>
    <cellStyle name="Migliaia 36 2 6 4" xfId="38355"/>
    <cellStyle name="Migliaia 36 2 6 5" xfId="21113"/>
    <cellStyle name="Migliaia 36 2 7" xfId="21111"/>
    <cellStyle name="Migliaia 36 2 8" xfId="1869"/>
    <cellStyle name="Migliaia 36 3" xfId="541"/>
    <cellStyle name="Migliaia 36 3 10" xfId="21114"/>
    <cellStyle name="Migliaia 36 3 11" xfId="12766"/>
    <cellStyle name="Migliaia 36 3 12" xfId="1870"/>
    <cellStyle name="Migliaia 36 3 2" xfId="542"/>
    <cellStyle name="Migliaia 36 3 2 2" xfId="4474"/>
    <cellStyle name="Migliaia 36 3 2 2 2" xfId="8306"/>
    <cellStyle name="Migliaia 36 3 2 2 2 2" xfId="14757"/>
    <cellStyle name="Migliaia 36 3 2 2 2 2 2" xfId="18177"/>
    <cellStyle name="Migliaia 36 3 2 2 2 2 2 2" xfId="35705"/>
    <cellStyle name="Migliaia 36 3 2 2 2 2 3" xfId="41007"/>
    <cellStyle name="Migliaia 36 3 2 2 2 2 4" xfId="30183"/>
    <cellStyle name="Migliaia 36 3 2 2 2 3" xfId="33126"/>
    <cellStyle name="Migliaia 36 3 2 2 2 4" xfId="38356"/>
    <cellStyle name="Migliaia 36 3 2 2 2 5" xfId="30506"/>
    <cellStyle name="Migliaia 36 3 2 2 2 6" xfId="47183"/>
    <cellStyle name="Migliaia 36 3 2 2 2 7" xfId="50199"/>
    <cellStyle name="Migliaia 36 3 2 2 2 8" xfId="13974"/>
    <cellStyle name="Migliaia 36 3 2 2 3" xfId="8476"/>
    <cellStyle name="Migliaia 36 3 2 2 4" xfId="7048"/>
    <cellStyle name="Migliaia 36 3 2 2 4 2" xfId="17821"/>
    <cellStyle name="Migliaia 36 3 2 2 4 3" xfId="44567"/>
    <cellStyle name="Migliaia 36 3 2 2 4 4" xfId="46814"/>
    <cellStyle name="Migliaia 36 3 2 2 4 5" xfId="49830"/>
    <cellStyle name="Migliaia 36 3 2 2 5" xfId="16786"/>
    <cellStyle name="Migliaia 36 3 2 2 6" xfId="21116"/>
    <cellStyle name="Migliaia 36 3 2 3" xfId="3680"/>
    <cellStyle name="Migliaia 36 3 2 3 2" xfId="7846"/>
    <cellStyle name="Migliaia 36 3 2 3 2 2" xfId="35706"/>
    <cellStyle name="Migliaia 36 3 2 3 2 3" xfId="41008"/>
    <cellStyle name="Migliaia 36 3 2 3 2 4" xfId="30184"/>
    <cellStyle name="Migliaia 36 3 2 3 3" xfId="8307"/>
    <cellStyle name="Migliaia 36 3 2 3 4" xfId="16787"/>
    <cellStyle name="Migliaia 36 3 2 3 4 2" xfId="38357"/>
    <cellStyle name="Migliaia 36 3 2 3 5" xfId="12767"/>
    <cellStyle name="Migliaia 36 3 2 4" xfId="7653"/>
    <cellStyle name="Migliaia 36 3 2 4 2" xfId="14393"/>
    <cellStyle name="Migliaia 36 3 2 4 2 2" xfId="35707"/>
    <cellStyle name="Migliaia 36 3 2 4 2 3" xfId="41009"/>
    <cellStyle name="Migliaia 36 3 2 4 3" xfId="33127"/>
    <cellStyle name="Migliaia 36 3 2 4 4" xfId="38358"/>
    <cellStyle name="Migliaia 36 3 2 4 5" xfId="13498"/>
    <cellStyle name="Migliaia 36 3 2 5" xfId="13643"/>
    <cellStyle name="Migliaia 36 3 2 5 2" xfId="30185"/>
    <cellStyle name="Migliaia 36 3 2 5 2 2" xfId="35708"/>
    <cellStyle name="Migliaia 36 3 2 5 2 3" xfId="41010"/>
    <cellStyle name="Migliaia 36 3 2 5 3" xfId="33128"/>
    <cellStyle name="Migliaia 36 3 2 5 4" xfId="38359"/>
    <cellStyle name="Migliaia 36 3 2 6" xfId="16785"/>
    <cellStyle name="Migliaia 36 3 2 6 2" xfId="30186"/>
    <cellStyle name="Migliaia 36 3 2 6 2 2" xfId="35709"/>
    <cellStyle name="Migliaia 36 3 2 6 2 3" xfId="41011"/>
    <cellStyle name="Migliaia 36 3 2 6 3" xfId="33129"/>
    <cellStyle name="Migliaia 36 3 2 6 4" xfId="38360"/>
    <cellStyle name="Migliaia 36 3 2 6 5" xfId="21117"/>
    <cellStyle name="Migliaia 36 3 2 7" xfId="21115"/>
    <cellStyle name="Migliaia 36 3 2 8" xfId="2500"/>
    <cellStyle name="Migliaia 36 3 3" xfId="2499"/>
    <cellStyle name="Migliaia 36 3 3 2" xfId="4473"/>
    <cellStyle name="Migliaia 36 3 3 2 2" xfId="6048"/>
    <cellStyle name="Migliaia 36 3 3 2 2 2" xfId="35711"/>
    <cellStyle name="Migliaia 36 3 3 2 2 3" xfId="41013"/>
    <cellStyle name="Migliaia 36 3 3 2 3" xfId="14527"/>
    <cellStyle name="Migliaia 36 3 3 2 4" xfId="16789"/>
    <cellStyle name="Migliaia 36 3 3 2 4 2" xfId="38362"/>
    <cellStyle name="Migliaia 36 3 3 2 5" xfId="12769"/>
    <cellStyle name="Migliaia 36 3 3 3" xfId="5800"/>
    <cellStyle name="Migliaia 36 3 3 3 2" xfId="30188"/>
    <cellStyle name="Migliaia 36 3 3 3 2 2" xfId="35712"/>
    <cellStyle name="Migliaia 36 3 3 3 2 3" xfId="41014"/>
    <cellStyle name="Migliaia 36 3 3 3 3" xfId="33131"/>
    <cellStyle name="Migliaia 36 3 3 3 4" xfId="38363"/>
    <cellStyle name="Migliaia 36 3 3 4" xfId="16788"/>
    <cellStyle name="Migliaia 36 3 3 4 2" xfId="30189"/>
    <cellStyle name="Migliaia 36 3 3 4 2 2" xfId="35713"/>
    <cellStyle name="Migliaia 36 3 3 4 2 3" xfId="41015"/>
    <cellStyle name="Migliaia 36 3 3 4 3" xfId="33132"/>
    <cellStyle name="Migliaia 36 3 3 4 4" xfId="38364"/>
    <cellStyle name="Migliaia 36 3 3 4 5" xfId="21118"/>
    <cellStyle name="Migliaia 36 3 3 5" xfId="21119"/>
    <cellStyle name="Migliaia 36 3 3 5 2" xfId="30190"/>
    <cellStyle name="Migliaia 36 3 3 5 2 2" xfId="35714"/>
    <cellStyle name="Migliaia 36 3 3 5 2 3" xfId="41016"/>
    <cellStyle name="Migliaia 36 3 3 5 3" xfId="33133"/>
    <cellStyle name="Migliaia 36 3 3 5 4" xfId="38365"/>
    <cellStyle name="Migliaia 36 3 3 6" xfId="30187"/>
    <cellStyle name="Migliaia 36 3 3 6 2" xfId="35710"/>
    <cellStyle name="Migliaia 36 3 3 6 3" xfId="41012"/>
    <cellStyle name="Migliaia 36 3 3 7" xfId="33130"/>
    <cellStyle name="Migliaia 36 3 3 8" xfId="38361"/>
    <cellStyle name="Migliaia 36 3 3 9" xfId="12768"/>
    <cellStyle name="Migliaia 36 3 4" xfId="3294"/>
    <cellStyle name="Migliaia 36 3 4 2" xfId="4804"/>
    <cellStyle name="Migliaia 36 3 4 2 2" xfId="10756"/>
    <cellStyle name="Migliaia 36 3 4 2 3" xfId="14889"/>
    <cellStyle name="Migliaia 36 3 4 2 4" xfId="16791"/>
    <cellStyle name="Migliaia 36 3 4 2 5" xfId="28674"/>
    <cellStyle name="Migliaia 36 3 4 2 6" xfId="12771"/>
    <cellStyle name="Migliaia 36 3 4 3" xfId="10004"/>
    <cellStyle name="Migliaia 36 3 4 3 2" xfId="31613"/>
    <cellStyle name="Migliaia 36 3 4 3 2 2" xfId="36773"/>
    <cellStyle name="Migliaia 36 3 4 3 2 3" xfId="42075"/>
    <cellStyle name="Migliaia 36 3 4 3 3" xfId="34122"/>
    <cellStyle name="Migliaia 36 3 4 3 4" xfId="39424"/>
    <cellStyle name="Migliaia 36 3 4 4" xfId="16790"/>
    <cellStyle name="Migliaia 36 3 4 4 2" xfId="35715"/>
    <cellStyle name="Migliaia 36 3 4 4 3" xfId="41017"/>
    <cellStyle name="Migliaia 36 3 4 4 4" xfId="30191"/>
    <cellStyle name="Migliaia 36 3 4 5" xfId="33134"/>
    <cellStyle name="Migliaia 36 3 4 6" xfId="38366"/>
    <cellStyle name="Migliaia 36 3 4 7" xfId="12770"/>
    <cellStyle name="Migliaia 36 3 5" xfId="4102"/>
    <cellStyle name="Migliaia 36 3 5 2" xfId="10572"/>
    <cellStyle name="Migliaia 36 3 5 2 2" xfId="31614"/>
    <cellStyle name="Migliaia 36 3 5 2 2 2" xfId="36774"/>
    <cellStyle name="Migliaia 36 3 5 2 2 3" xfId="42076"/>
    <cellStyle name="Migliaia 36 3 5 2 3" xfId="34123"/>
    <cellStyle name="Migliaia 36 3 5 2 4" xfId="39425"/>
    <cellStyle name="Migliaia 36 3 5 3" xfId="16792"/>
    <cellStyle name="Migliaia 36 3 5 3 2" xfId="35716"/>
    <cellStyle name="Migliaia 36 3 5 3 3" xfId="41018"/>
    <cellStyle name="Migliaia 36 3 5 3 4" xfId="30192"/>
    <cellStyle name="Migliaia 36 3 5 4" xfId="33135"/>
    <cellStyle name="Migliaia 36 3 5 5" xfId="38367"/>
    <cellStyle name="Migliaia 36 3 5 6" xfId="12772"/>
    <cellStyle name="Migliaia 36 3 6" xfId="3679"/>
    <cellStyle name="Migliaia 36 3 6 2" xfId="10277"/>
    <cellStyle name="Migliaia 36 3 6 2 2" xfId="35717"/>
    <cellStyle name="Migliaia 36 3 6 2 3" xfId="41019"/>
    <cellStyle name="Migliaia 36 3 6 3" xfId="14868"/>
    <cellStyle name="Migliaia 36 3 6 4" xfId="16793"/>
    <cellStyle name="Migliaia 36 3 6 4 2" xfId="38368"/>
    <cellStyle name="Migliaia 36 3 6 5" xfId="12773"/>
    <cellStyle name="Migliaia 36 3 7" xfId="7520"/>
    <cellStyle name="Migliaia 36 3 7 2" xfId="30193"/>
    <cellStyle name="Migliaia 36 3 7 2 2" xfId="35718"/>
    <cellStyle name="Migliaia 36 3 7 2 3" xfId="41020"/>
    <cellStyle name="Migliaia 36 3 7 3" xfId="33136"/>
    <cellStyle name="Migliaia 36 3 7 4" xfId="38369"/>
    <cellStyle name="Migliaia 36 3 8" xfId="13644"/>
    <cellStyle name="Migliaia 36 3 8 2" xfId="30194"/>
    <cellStyle name="Migliaia 36 3 8 2 2" xfId="35719"/>
    <cellStyle name="Migliaia 36 3 8 2 3" xfId="41021"/>
    <cellStyle name="Migliaia 36 3 8 3" xfId="33137"/>
    <cellStyle name="Migliaia 36 3 8 4" xfId="38370"/>
    <cellStyle name="Migliaia 36 3 8 5" xfId="21120"/>
    <cellStyle name="Migliaia 36 3 9" xfId="16784"/>
    <cellStyle name="Migliaia 36 4" xfId="543"/>
    <cellStyle name="Migliaia 36 4 2" xfId="4475"/>
    <cellStyle name="Migliaia 36 4 2 2" xfId="5147"/>
    <cellStyle name="Migliaia 36 4 2 2 2" xfId="30195"/>
    <cellStyle name="Migliaia 36 4 2 2 2 2" xfId="35720"/>
    <cellStyle name="Migliaia 36 4 2 2 2 3" xfId="41022"/>
    <cellStyle name="Migliaia 36 4 2 2 3" xfId="33138"/>
    <cellStyle name="Migliaia 36 4 2 2 4" xfId="38371"/>
    <cellStyle name="Migliaia 36 4 2 3" xfId="8308"/>
    <cellStyle name="Migliaia 36 4 2 3 2" xfId="30196"/>
    <cellStyle name="Migliaia 36 4 2 3 2 2" xfId="35721"/>
    <cellStyle name="Migliaia 36 4 2 3 2 3" xfId="41023"/>
    <cellStyle name="Migliaia 36 4 2 3 3" xfId="33139"/>
    <cellStyle name="Migliaia 36 4 2 3 4" xfId="38372"/>
    <cellStyle name="Migliaia 36 4 2 4" xfId="7655"/>
    <cellStyle name="Migliaia 36 4 2 5" xfId="7050"/>
    <cellStyle name="Migliaia 36 4 2 5 2" xfId="17823"/>
    <cellStyle name="Migliaia 36 4 2 5 3" xfId="20273"/>
    <cellStyle name="Migliaia 36 4 2 5 4" xfId="46816"/>
    <cellStyle name="Migliaia 36 4 2 5 5" xfId="49832"/>
    <cellStyle name="Migliaia 36 4 2 6" xfId="16795"/>
    <cellStyle name="Migliaia 36 4 2 7" xfId="21122"/>
    <cellStyle name="Migliaia 36 4 3" xfId="5148"/>
    <cellStyle name="Migliaia 36 4 3 2" xfId="14528"/>
    <cellStyle name="Migliaia 36 4 3 2 2" xfId="35722"/>
    <cellStyle name="Migliaia 36 4 3 2 3" xfId="41024"/>
    <cellStyle name="Migliaia 36 4 3 3" xfId="33140"/>
    <cellStyle name="Migliaia 36 4 3 4" xfId="38373"/>
    <cellStyle name="Migliaia 36 4 3 5" xfId="13642"/>
    <cellStyle name="Migliaia 36 4 4" xfId="8309"/>
    <cellStyle name="Migliaia 36 4 4 2" xfId="30197"/>
    <cellStyle name="Migliaia 36 4 4 2 2" xfId="35723"/>
    <cellStyle name="Migliaia 36 4 4 2 3" xfId="41025"/>
    <cellStyle name="Migliaia 36 4 4 3" xfId="33141"/>
    <cellStyle name="Migliaia 36 4 4 4" xfId="38374"/>
    <cellStyle name="Migliaia 36 4 5" xfId="7654"/>
    <cellStyle name="Migliaia 36 4 5 2" xfId="30198"/>
    <cellStyle name="Migliaia 36 4 5 2 2" xfId="35724"/>
    <cellStyle name="Migliaia 36 4 5 2 3" xfId="41026"/>
    <cellStyle name="Migliaia 36 4 5 3" xfId="33142"/>
    <cellStyle name="Migliaia 36 4 5 4" xfId="38375"/>
    <cellStyle name="Migliaia 36 4 6" xfId="7049"/>
    <cellStyle name="Migliaia 36 4 6 2" xfId="17822"/>
    <cellStyle name="Migliaia 36 4 6 2 2" xfId="35725"/>
    <cellStyle name="Migliaia 36 4 6 2 3" xfId="41027"/>
    <cellStyle name="Migliaia 36 4 6 2 4" xfId="30199"/>
    <cellStyle name="Migliaia 36 4 6 3" xfId="33143"/>
    <cellStyle name="Migliaia 36 4 6 4" xfId="38376"/>
    <cellStyle name="Migliaia 36 4 6 5" xfId="21123"/>
    <cellStyle name="Migliaia 36 4 6 6" xfId="20276"/>
    <cellStyle name="Migliaia 36 4 6 7" xfId="46815"/>
    <cellStyle name="Migliaia 36 4 6 8" xfId="49831"/>
    <cellStyle name="Migliaia 36 4 7" xfId="16794"/>
    <cellStyle name="Migliaia 36 4 7 2" xfId="30200"/>
    <cellStyle name="Migliaia 36 4 7 2 2" xfId="35726"/>
    <cellStyle name="Migliaia 36 4 7 2 3" xfId="41028"/>
    <cellStyle name="Migliaia 36 4 7 3" xfId="33144"/>
    <cellStyle name="Migliaia 36 4 7 4" xfId="38377"/>
    <cellStyle name="Migliaia 36 4 7 5" xfId="21124"/>
    <cellStyle name="Migliaia 36 4 8" xfId="21121"/>
    <cellStyle name="Migliaia 36 4 9" xfId="2501"/>
    <cellStyle name="Migliaia 36 5" xfId="544"/>
    <cellStyle name="Migliaia 36 5 2" xfId="4476"/>
    <cellStyle name="Migliaia 36 5 2 2" xfId="14758"/>
    <cellStyle name="Migliaia 36 5 2 2 2" xfId="35727"/>
    <cellStyle name="Migliaia 36 5 2 2 3" xfId="41029"/>
    <cellStyle name="Migliaia 36 5 2 3" xfId="16797"/>
    <cellStyle name="Migliaia 36 5 2 3 2" xfId="33145"/>
    <cellStyle name="Migliaia 36 5 2 4" xfId="38378"/>
    <cellStyle name="Migliaia 36 5 2 5" xfId="12774"/>
    <cellStyle name="Migliaia 36 5 3" xfId="7656"/>
    <cellStyle name="Migliaia 36 5 3 2" xfId="30201"/>
    <cellStyle name="Migliaia 36 5 3 2 2" xfId="35728"/>
    <cellStyle name="Migliaia 36 5 3 2 3" xfId="41030"/>
    <cellStyle name="Migliaia 36 5 3 3" xfId="33146"/>
    <cellStyle name="Migliaia 36 5 3 4" xfId="38379"/>
    <cellStyle name="Migliaia 36 5 4" xfId="7051"/>
    <cellStyle name="Migliaia 36 5 4 2" xfId="17824"/>
    <cellStyle name="Migliaia 36 5 4 2 2" xfId="35729"/>
    <cellStyle name="Migliaia 36 5 4 2 3" xfId="41031"/>
    <cellStyle name="Migliaia 36 5 4 2 4" xfId="30202"/>
    <cellStyle name="Migliaia 36 5 4 3" xfId="33147"/>
    <cellStyle name="Migliaia 36 5 4 4" xfId="38380"/>
    <cellStyle name="Migliaia 36 5 4 5" xfId="21126"/>
    <cellStyle name="Migliaia 36 5 4 6" xfId="42533"/>
    <cellStyle name="Migliaia 36 5 4 7" xfId="46817"/>
    <cellStyle name="Migliaia 36 5 4 8" xfId="49833"/>
    <cellStyle name="Migliaia 36 5 5" xfId="16796"/>
    <cellStyle name="Migliaia 36 5 5 2" xfId="30203"/>
    <cellStyle name="Migliaia 36 5 5 2 2" xfId="35730"/>
    <cellStyle name="Migliaia 36 5 5 2 3" xfId="41032"/>
    <cellStyle name="Migliaia 36 5 5 3" xfId="33148"/>
    <cellStyle name="Migliaia 36 5 5 4" xfId="38381"/>
    <cellStyle name="Migliaia 36 5 5 5" xfId="21127"/>
    <cellStyle name="Migliaia 36 5 6" xfId="21128"/>
    <cellStyle name="Migliaia 36 5 6 2" xfId="30204"/>
    <cellStyle name="Migliaia 36 5 6 2 2" xfId="35731"/>
    <cellStyle name="Migliaia 36 5 6 2 3" xfId="41033"/>
    <cellStyle name="Migliaia 36 5 6 3" xfId="33149"/>
    <cellStyle name="Migliaia 36 5 6 4" xfId="38382"/>
    <cellStyle name="Migliaia 36 5 7" xfId="21125"/>
    <cellStyle name="Migliaia 36 5 8" xfId="2502"/>
    <cellStyle name="Migliaia 36 6" xfId="2497"/>
    <cellStyle name="Migliaia 36 6 2" xfId="4471"/>
    <cellStyle name="Migliaia 36 6 2 2" xfId="6047"/>
    <cellStyle name="Migliaia 36 6 2 3" xfId="14958"/>
    <cellStyle name="Migliaia 36 6 2 4" xfId="16799"/>
    <cellStyle name="Migliaia 36 6 2 5" xfId="28675"/>
    <cellStyle name="Migliaia 36 6 2 6" xfId="12776"/>
    <cellStyle name="Migliaia 36 6 3" xfId="5799"/>
    <cellStyle name="Migliaia 36 6 3 2" xfId="31615"/>
    <cellStyle name="Migliaia 36 6 3 2 2" xfId="36775"/>
    <cellStyle name="Migliaia 36 6 3 2 3" xfId="42077"/>
    <cellStyle name="Migliaia 36 6 3 3" xfId="34124"/>
    <cellStyle name="Migliaia 36 6 3 4" xfId="39426"/>
    <cellStyle name="Migliaia 36 6 4" xfId="16798"/>
    <cellStyle name="Migliaia 36 6 4 2" xfId="35732"/>
    <cellStyle name="Migliaia 36 6 4 3" xfId="41034"/>
    <cellStyle name="Migliaia 36 6 4 4" xfId="30205"/>
    <cellStyle name="Migliaia 36 6 5" xfId="33150"/>
    <cellStyle name="Migliaia 36 6 6" xfId="38383"/>
    <cellStyle name="Migliaia 36 6 7" xfId="12775"/>
    <cellStyle name="Migliaia 36 7" xfId="4100"/>
    <cellStyle name="Migliaia 36 7 2" xfId="10570"/>
    <cellStyle name="Migliaia 36 7 2 2" xfId="31616"/>
    <cellStyle name="Migliaia 36 7 2 2 2" xfId="36776"/>
    <cellStyle name="Migliaia 36 7 2 2 3" xfId="42078"/>
    <cellStyle name="Migliaia 36 7 2 3" xfId="34125"/>
    <cellStyle name="Migliaia 36 7 2 4" xfId="39427"/>
    <cellStyle name="Migliaia 36 7 3" xfId="16800"/>
    <cellStyle name="Migliaia 36 7 3 2" xfId="35733"/>
    <cellStyle name="Migliaia 36 7 3 3" xfId="41035"/>
    <cellStyle name="Migliaia 36 7 3 4" xfId="30206"/>
    <cellStyle name="Migliaia 36 7 4" xfId="33151"/>
    <cellStyle name="Migliaia 36 7 5" xfId="38384"/>
    <cellStyle name="Migliaia 36 7 6" xfId="12777"/>
    <cellStyle name="Migliaia 36 8" xfId="3677"/>
    <cellStyle name="Migliaia 36 8 2" xfId="10275"/>
    <cellStyle name="Migliaia 36 8 2 2" xfId="31617"/>
    <cellStyle name="Migliaia 36 8 2 2 2" xfId="36777"/>
    <cellStyle name="Migliaia 36 8 2 2 3" xfId="42079"/>
    <cellStyle name="Migliaia 36 8 2 3" xfId="34126"/>
    <cellStyle name="Migliaia 36 8 2 4" xfId="39428"/>
    <cellStyle name="Migliaia 36 8 3" xfId="16801"/>
    <cellStyle name="Migliaia 36 8 3 2" xfId="35734"/>
    <cellStyle name="Migliaia 36 8 3 3" xfId="41036"/>
    <cellStyle name="Migliaia 36 8 3 4" xfId="30207"/>
    <cellStyle name="Migliaia 36 8 4" xfId="33152"/>
    <cellStyle name="Migliaia 36 8 5" xfId="38385"/>
    <cellStyle name="Migliaia 36 8 6" xfId="12778"/>
    <cellStyle name="Migliaia 36 9" xfId="13497"/>
    <cellStyle name="Migliaia 36 9 2" xfId="30208"/>
    <cellStyle name="Migliaia 36 9 2 2" xfId="35735"/>
    <cellStyle name="Migliaia 36 9 2 3" xfId="41037"/>
    <cellStyle name="Migliaia 36 9 3" xfId="33153"/>
    <cellStyle name="Migliaia 36 9 4" xfId="38386"/>
    <cellStyle name="Migliaia 37" xfId="545"/>
    <cellStyle name="Migliaia 37 10" xfId="16802"/>
    <cellStyle name="Migliaia 37 10 2" xfId="35736"/>
    <cellStyle name="Migliaia 37 10 3" xfId="41038"/>
    <cellStyle name="Migliaia 37 10 4" xfId="30209"/>
    <cellStyle name="Migliaia 37 11" xfId="33154"/>
    <cellStyle name="Migliaia 37 12" xfId="38387"/>
    <cellStyle name="Migliaia 37 13" xfId="1871"/>
    <cellStyle name="Migliaia 37 2" xfId="546"/>
    <cellStyle name="Migliaia 37 2 2" xfId="2504"/>
    <cellStyle name="Migliaia 37 2 2 2" xfId="4478"/>
    <cellStyle name="Migliaia 37 2 2 2 2" xfId="10697"/>
    <cellStyle name="Migliaia 37 2 2 2 2 2" xfId="35737"/>
    <cellStyle name="Migliaia 37 2 2 2 2 3" xfId="41039"/>
    <cellStyle name="Migliaia 37 2 2 2 3" xfId="14759"/>
    <cellStyle name="Migliaia 37 2 2 2 4" xfId="16805"/>
    <cellStyle name="Migliaia 37 2 2 2 4 2" xfId="38388"/>
    <cellStyle name="Migliaia 37 2 2 2 5" xfId="12779"/>
    <cellStyle name="Migliaia 37 2 2 3" xfId="7922"/>
    <cellStyle name="Migliaia 37 2 2 3 2" xfId="31618"/>
    <cellStyle name="Migliaia 37 2 2 3 2 2" xfId="36778"/>
    <cellStyle name="Migliaia 37 2 2 3 2 3" xfId="42080"/>
    <cellStyle name="Migliaia 37 2 2 3 3" xfId="34127"/>
    <cellStyle name="Migliaia 37 2 2 3 4" xfId="39429"/>
    <cellStyle name="Migliaia 37 2 2 4" xfId="7052"/>
    <cellStyle name="Migliaia 37 2 2 4 2" xfId="17825"/>
    <cellStyle name="Migliaia 37 2 2 4 3" xfId="44760"/>
    <cellStyle name="Migliaia 37 2 2 4 4" xfId="46818"/>
    <cellStyle name="Migliaia 37 2 2 4 5" xfId="49834"/>
    <cellStyle name="Migliaia 37 2 2 5" xfId="16804"/>
    <cellStyle name="Migliaia 37 2 2 6" xfId="21130"/>
    <cellStyle name="Migliaia 37 2 3" xfId="4104"/>
    <cellStyle name="Migliaia 37 2 3 2" xfId="10574"/>
    <cellStyle name="Migliaia 37 2 3 2 2" xfId="31619"/>
    <cellStyle name="Migliaia 37 2 3 2 2 2" xfId="36779"/>
    <cellStyle name="Migliaia 37 2 3 2 2 3" xfId="42081"/>
    <cellStyle name="Migliaia 37 2 3 2 3" xfId="34128"/>
    <cellStyle name="Migliaia 37 2 3 2 4" xfId="39430"/>
    <cellStyle name="Migliaia 37 2 3 3" xfId="16806"/>
    <cellStyle name="Migliaia 37 2 3 3 2" xfId="35738"/>
    <cellStyle name="Migliaia 37 2 3 3 3" xfId="41040"/>
    <cellStyle name="Migliaia 37 2 3 3 4" xfId="30210"/>
    <cellStyle name="Migliaia 37 2 3 4" xfId="33155"/>
    <cellStyle name="Migliaia 37 2 3 5" xfId="38389"/>
    <cellStyle name="Migliaia 37 2 3 6" xfId="12780"/>
    <cellStyle name="Migliaia 37 2 4" xfId="3682"/>
    <cellStyle name="Migliaia 37 2 4 2" xfId="10279"/>
    <cellStyle name="Migliaia 37 2 4 2 2" xfId="35739"/>
    <cellStyle name="Migliaia 37 2 4 2 3" xfId="41041"/>
    <cellStyle name="Migliaia 37 2 4 3" xfId="15013"/>
    <cellStyle name="Migliaia 37 2 4 4" xfId="16807"/>
    <cellStyle name="Migliaia 37 2 4 4 2" xfId="38390"/>
    <cellStyle name="Migliaia 37 2 4 5" xfId="12781"/>
    <cellStyle name="Migliaia 37 2 5" xfId="9437"/>
    <cellStyle name="Migliaia 37 2 5 2" xfId="30211"/>
    <cellStyle name="Migliaia 37 2 5 2 2" xfId="35740"/>
    <cellStyle name="Migliaia 37 2 5 2 3" xfId="41042"/>
    <cellStyle name="Migliaia 37 2 5 3" xfId="33156"/>
    <cellStyle name="Migliaia 37 2 5 4" xfId="38391"/>
    <cellStyle name="Migliaia 37 2 6" xfId="16803"/>
    <cellStyle name="Migliaia 37 2 6 2" xfId="30212"/>
    <cellStyle name="Migliaia 37 2 6 2 2" xfId="35741"/>
    <cellStyle name="Migliaia 37 2 6 2 3" xfId="41043"/>
    <cellStyle name="Migliaia 37 2 6 3" xfId="33157"/>
    <cellStyle name="Migliaia 37 2 6 4" xfId="38392"/>
    <cellStyle name="Migliaia 37 2 6 5" xfId="21131"/>
    <cellStyle name="Migliaia 37 2 7" xfId="21129"/>
    <cellStyle name="Migliaia 37 2 8" xfId="1872"/>
    <cellStyle name="Migliaia 37 3" xfId="547"/>
    <cellStyle name="Migliaia 37 3 10" xfId="21132"/>
    <cellStyle name="Migliaia 37 3 11" xfId="12782"/>
    <cellStyle name="Migliaia 37 3 12" xfId="1873"/>
    <cellStyle name="Migliaia 37 3 2" xfId="548"/>
    <cellStyle name="Migliaia 37 3 2 2" xfId="4480"/>
    <cellStyle name="Migliaia 37 3 2 2 2" xfId="8310"/>
    <cellStyle name="Migliaia 37 3 2 2 2 2" xfId="14760"/>
    <cellStyle name="Migliaia 37 3 2 2 2 2 2" xfId="18178"/>
    <cellStyle name="Migliaia 37 3 2 2 2 2 2 2" xfId="35742"/>
    <cellStyle name="Migliaia 37 3 2 2 2 2 3" xfId="41044"/>
    <cellStyle name="Migliaia 37 3 2 2 2 2 4" xfId="30213"/>
    <cellStyle name="Migliaia 37 3 2 2 2 3" xfId="33158"/>
    <cellStyle name="Migliaia 37 3 2 2 2 4" xfId="38393"/>
    <cellStyle name="Migliaia 37 3 2 2 2 5" xfId="44477"/>
    <cellStyle name="Migliaia 37 3 2 2 2 6" xfId="47184"/>
    <cellStyle name="Migliaia 37 3 2 2 2 7" xfId="50200"/>
    <cellStyle name="Migliaia 37 3 2 2 2 8" xfId="13975"/>
    <cellStyle name="Migliaia 37 3 2 2 3" xfId="7865"/>
    <cellStyle name="Migliaia 37 3 2 2 4" xfId="7053"/>
    <cellStyle name="Migliaia 37 3 2 2 4 2" xfId="17826"/>
    <cellStyle name="Migliaia 37 3 2 2 4 3" xfId="44462"/>
    <cellStyle name="Migliaia 37 3 2 2 4 4" xfId="46819"/>
    <cellStyle name="Migliaia 37 3 2 2 4 5" xfId="49835"/>
    <cellStyle name="Migliaia 37 3 2 2 5" xfId="16810"/>
    <cellStyle name="Migliaia 37 3 2 2 6" xfId="21134"/>
    <cellStyle name="Migliaia 37 3 2 3" xfId="3684"/>
    <cellStyle name="Migliaia 37 3 2 3 2" xfId="8712"/>
    <cellStyle name="Migliaia 37 3 2 3 2 2" xfId="35743"/>
    <cellStyle name="Migliaia 37 3 2 3 2 3" xfId="41045"/>
    <cellStyle name="Migliaia 37 3 2 3 2 4" xfId="30214"/>
    <cellStyle name="Migliaia 37 3 2 3 3" xfId="8311"/>
    <cellStyle name="Migliaia 37 3 2 3 4" xfId="16811"/>
    <cellStyle name="Migliaia 37 3 2 3 4 2" xfId="38394"/>
    <cellStyle name="Migliaia 37 3 2 3 5" xfId="12783"/>
    <cellStyle name="Migliaia 37 3 2 4" xfId="7657"/>
    <cellStyle name="Migliaia 37 3 2 4 2" xfId="14394"/>
    <cellStyle name="Migliaia 37 3 2 4 2 2" xfId="35744"/>
    <cellStyle name="Migliaia 37 3 2 4 2 3" xfId="41046"/>
    <cellStyle name="Migliaia 37 3 2 4 3" xfId="33159"/>
    <cellStyle name="Migliaia 37 3 2 4 4" xfId="38395"/>
    <cellStyle name="Migliaia 37 3 2 4 5" xfId="13500"/>
    <cellStyle name="Migliaia 37 3 2 5" xfId="13640"/>
    <cellStyle name="Migliaia 37 3 2 5 2" xfId="30215"/>
    <cellStyle name="Migliaia 37 3 2 5 2 2" xfId="35745"/>
    <cellStyle name="Migliaia 37 3 2 5 2 3" xfId="41047"/>
    <cellStyle name="Migliaia 37 3 2 5 3" xfId="33160"/>
    <cellStyle name="Migliaia 37 3 2 5 4" xfId="38396"/>
    <cellStyle name="Migliaia 37 3 2 6" xfId="16809"/>
    <cellStyle name="Migliaia 37 3 2 6 2" xfId="30216"/>
    <cellStyle name="Migliaia 37 3 2 6 2 2" xfId="35746"/>
    <cellStyle name="Migliaia 37 3 2 6 2 3" xfId="41048"/>
    <cellStyle name="Migliaia 37 3 2 6 3" xfId="33161"/>
    <cellStyle name="Migliaia 37 3 2 6 4" xfId="38397"/>
    <cellStyle name="Migliaia 37 3 2 6 5" xfId="21135"/>
    <cellStyle name="Migliaia 37 3 2 7" xfId="21133"/>
    <cellStyle name="Migliaia 37 3 2 8" xfId="2506"/>
    <cellStyle name="Migliaia 37 3 3" xfId="2505"/>
    <cellStyle name="Migliaia 37 3 3 2" xfId="4479"/>
    <cellStyle name="Migliaia 37 3 3 2 2" xfId="6050"/>
    <cellStyle name="Migliaia 37 3 3 2 2 2" xfId="35748"/>
    <cellStyle name="Migliaia 37 3 3 2 2 3" xfId="41050"/>
    <cellStyle name="Migliaia 37 3 3 2 3" xfId="14529"/>
    <cellStyle name="Migliaia 37 3 3 2 4" xfId="16813"/>
    <cellStyle name="Migliaia 37 3 3 2 4 2" xfId="38399"/>
    <cellStyle name="Migliaia 37 3 3 2 5" xfId="12785"/>
    <cellStyle name="Migliaia 37 3 3 3" xfId="5802"/>
    <cellStyle name="Migliaia 37 3 3 3 2" xfId="30218"/>
    <cellStyle name="Migliaia 37 3 3 3 2 2" xfId="35749"/>
    <cellStyle name="Migliaia 37 3 3 3 2 3" xfId="41051"/>
    <cellStyle name="Migliaia 37 3 3 3 3" xfId="33163"/>
    <cellStyle name="Migliaia 37 3 3 3 4" xfId="38400"/>
    <cellStyle name="Migliaia 37 3 3 4" xfId="16812"/>
    <cellStyle name="Migliaia 37 3 3 4 2" xfId="30219"/>
    <cellStyle name="Migliaia 37 3 3 4 2 2" xfId="35750"/>
    <cellStyle name="Migliaia 37 3 3 4 2 3" xfId="41052"/>
    <cellStyle name="Migliaia 37 3 3 4 3" xfId="33164"/>
    <cellStyle name="Migliaia 37 3 3 4 4" xfId="38401"/>
    <cellStyle name="Migliaia 37 3 3 4 5" xfId="21136"/>
    <cellStyle name="Migliaia 37 3 3 5" xfId="21137"/>
    <cellStyle name="Migliaia 37 3 3 5 2" xfId="30220"/>
    <cellStyle name="Migliaia 37 3 3 5 2 2" xfId="35751"/>
    <cellStyle name="Migliaia 37 3 3 5 2 3" xfId="41053"/>
    <cellStyle name="Migliaia 37 3 3 5 3" xfId="33165"/>
    <cellStyle name="Migliaia 37 3 3 5 4" xfId="38402"/>
    <cellStyle name="Migliaia 37 3 3 6" xfId="30217"/>
    <cellStyle name="Migliaia 37 3 3 6 2" xfId="35747"/>
    <cellStyle name="Migliaia 37 3 3 6 3" xfId="41049"/>
    <cellStyle name="Migliaia 37 3 3 7" xfId="33162"/>
    <cellStyle name="Migliaia 37 3 3 8" xfId="38398"/>
    <cellStyle name="Migliaia 37 3 3 9" xfId="12784"/>
    <cellStyle name="Migliaia 37 3 4" xfId="3295"/>
    <cellStyle name="Migliaia 37 3 4 2" xfId="4805"/>
    <cellStyle name="Migliaia 37 3 4 2 2" xfId="10757"/>
    <cellStyle name="Migliaia 37 3 4 2 3" xfId="14890"/>
    <cellStyle name="Migliaia 37 3 4 2 4" xfId="16815"/>
    <cellStyle name="Migliaia 37 3 4 2 5" xfId="28676"/>
    <cellStyle name="Migliaia 37 3 4 2 6" xfId="12787"/>
    <cellStyle name="Migliaia 37 3 4 3" xfId="10005"/>
    <cellStyle name="Migliaia 37 3 4 3 2" xfId="31620"/>
    <cellStyle name="Migliaia 37 3 4 3 2 2" xfId="36780"/>
    <cellStyle name="Migliaia 37 3 4 3 2 3" xfId="42082"/>
    <cellStyle name="Migliaia 37 3 4 3 3" xfId="34129"/>
    <cellStyle name="Migliaia 37 3 4 3 4" xfId="39431"/>
    <cellStyle name="Migliaia 37 3 4 4" xfId="16814"/>
    <cellStyle name="Migliaia 37 3 4 4 2" xfId="35752"/>
    <cellStyle name="Migliaia 37 3 4 4 3" xfId="41054"/>
    <cellStyle name="Migliaia 37 3 4 4 4" xfId="30221"/>
    <cellStyle name="Migliaia 37 3 4 5" xfId="33166"/>
    <cellStyle name="Migliaia 37 3 4 6" xfId="38403"/>
    <cellStyle name="Migliaia 37 3 4 7" xfId="12786"/>
    <cellStyle name="Migliaia 37 3 5" xfId="4105"/>
    <cellStyle name="Migliaia 37 3 5 2" xfId="10575"/>
    <cellStyle name="Migliaia 37 3 5 2 2" xfId="31621"/>
    <cellStyle name="Migliaia 37 3 5 2 2 2" xfId="36781"/>
    <cellStyle name="Migliaia 37 3 5 2 2 3" xfId="42083"/>
    <cellStyle name="Migliaia 37 3 5 2 3" xfId="34130"/>
    <cellStyle name="Migliaia 37 3 5 2 4" xfId="39432"/>
    <cellStyle name="Migliaia 37 3 5 3" xfId="16816"/>
    <cellStyle name="Migliaia 37 3 5 3 2" xfId="35753"/>
    <cellStyle name="Migliaia 37 3 5 3 3" xfId="41055"/>
    <cellStyle name="Migliaia 37 3 5 3 4" xfId="30222"/>
    <cellStyle name="Migliaia 37 3 5 4" xfId="33167"/>
    <cellStyle name="Migliaia 37 3 5 5" xfId="38404"/>
    <cellStyle name="Migliaia 37 3 5 6" xfId="12788"/>
    <cellStyle name="Migliaia 37 3 6" xfId="3683"/>
    <cellStyle name="Migliaia 37 3 6 2" xfId="10280"/>
    <cellStyle name="Migliaia 37 3 6 2 2" xfId="35754"/>
    <cellStyle name="Migliaia 37 3 6 2 3" xfId="41056"/>
    <cellStyle name="Migliaia 37 3 6 3" xfId="14329"/>
    <cellStyle name="Migliaia 37 3 6 4" xfId="16817"/>
    <cellStyle name="Migliaia 37 3 6 4 2" xfId="38405"/>
    <cellStyle name="Migliaia 37 3 6 5" xfId="12789"/>
    <cellStyle name="Migliaia 37 3 7" xfId="8470"/>
    <cellStyle name="Migliaia 37 3 7 2" xfId="30223"/>
    <cellStyle name="Migliaia 37 3 7 2 2" xfId="35755"/>
    <cellStyle name="Migliaia 37 3 7 2 3" xfId="41057"/>
    <cellStyle name="Migliaia 37 3 7 3" xfId="33168"/>
    <cellStyle name="Migliaia 37 3 7 4" xfId="38406"/>
    <cellStyle name="Migliaia 37 3 8" xfId="13641"/>
    <cellStyle name="Migliaia 37 3 8 2" xfId="30224"/>
    <cellStyle name="Migliaia 37 3 8 2 2" xfId="35756"/>
    <cellStyle name="Migliaia 37 3 8 2 3" xfId="41058"/>
    <cellStyle name="Migliaia 37 3 8 3" xfId="33169"/>
    <cellStyle name="Migliaia 37 3 8 4" xfId="38407"/>
    <cellStyle name="Migliaia 37 3 8 5" xfId="21138"/>
    <cellStyle name="Migliaia 37 3 9" xfId="16808"/>
    <cellStyle name="Migliaia 37 4" xfId="549"/>
    <cellStyle name="Migliaia 37 4 2" xfId="4481"/>
    <cellStyle name="Migliaia 37 4 2 2" xfId="5149"/>
    <cellStyle name="Migliaia 37 4 2 2 2" xfId="30225"/>
    <cellStyle name="Migliaia 37 4 2 2 2 2" xfId="35757"/>
    <cellStyle name="Migliaia 37 4 2 2 2 3" xfId="41059"/>
    <cellStyle name="Migliaia 37 4 2 2 3" xfId="33170"/>
    <cellStyle name="Migliaia 37 4 2 2 4" xfId="38408"/>
    <cellStyle name="Migliaia 37 4 2 3" xfId="8312"/>
    <cellStyle name="Migliaia 37 4 2 3 2" xfId="30226"/>
    <cellStyle name="Migliaia 37 4 2 3 2 2" xfId="35758"/>
    <cellStyle name="Migliaia 37 4 2 3 2 3" xfId="41060"/>
    <cellStyle name="Migliaia 37 4 2 3 3" xfId="33171"/>
    <cellStyle name="Migliaia 37 4 2 3 4" xfId="38409"/>
    <cellStyle name="Migliaia 37 4 2 4" xfId="7659"/>
    <cellStyle name="Migliaia 37 4 2 5" xfId="7055"/>
    <cellStyle name="Migliaia 37 4 2 5 2" xfId="17828"/>
    <cellStyle name="Migliaia 37 4 2 5 3" xfId="20522"/>
    <cellStyle name="Migliaia 37 4 2 5 4" xfId="46821"/>
    <cellStyle name="Migliaia 37 4 2 5 5" xfId="49837"/>
    <cellStyle name="Migliaia 37 4 2 6" xfId="16819"/>
    <cellStyle name="Migliaia 37 4 2 7" xfId="21140"/>
    <cellStyle name="Migliaia 37 4 3" xfId="5150"/>
    <cellStyle name="Migliaia 37 4 3 2" xfId="14530"/>
    <cellStyle name="Migliaia 37 4 3 2 2" xfId="35759"/>
    <cellStyle name="Migliaia 37 4 3 2 3" xfId="41061"/>
    <cellStyle name="Migliaia 37 4 3 3" xfId="33172"/>
    <cellStyle name="Migliaia 37 4 3 4" xfId="38410"/>
    <cellStyle name="Migliaia 37 4 3 5" xfId="13639"/>
    <cellStyle name="Migliaia 37 4 4" xfId="8313"/>
    <cellStyle name="Migliaia 37 4 4 2" xfId="30227"/>
    <cellStyle name="Migliaia 37 4 4 2 2" xfId="35760"/>
    <cellStyle name="Migliaia 37 4 4 2 3" xfId="41062"/>
    <cellStyle name="Migliaia 37 4 4 3" xfId="33173"/>
    <cellStyle name="Migliaia 37 4 4 4" xfId="38411"/>
    <cellStyle name="Migliaia 37 4 5" xfId="7658"/>
    <cellStyle name="Migliaia 37 4 5 2" xfId="30228"/>
    <cellStyle name="Migliaia 37 4 5 2 2" xfId="35761"/>
    <cellStyle name="Migliaia 37 4 5 2 3" xfId="41063"/>
    <cellStyle name="Migliaia 37 4 5 3" xfId="33174"/>
    <cellStyle name="Migliaia 37 4 5 4" xfId="38412"/>
    <cellStyle name="Migliaia 37 4 6" xfId="7054"/>
    <cellStyle name="Migliaia 37 4 6 2" xfId="17827"/>
    <cellStyle name="Migliaia 37 4 6 2 2" xfId="35762"/>
    <cellStyle name="Migliaia 37 4 6 2 3" xfId="41064"/>
    <cellStyle name="Migliaia 37 4 6 2 4" xfId="30229"/>
    <cellStyle name="Migliaia 37 4 6 3" xfId="33175"/>
    <cellStyle name="Migliaia 37 4 6 4" xfId="38413"/>
    <cellStyle name="Migliaia 37 4 6 5" xfId="21141"/>
    <cellStyle name="Migliaia 37 4 6 6" xfId="42534"/>
    <cellStyle name="Migliaia 37 4 6 7" xfId="46820"/>
    <cellStyle name="Migliaia 37 4 6 8" xfId="49836"/>
    <cellStyle name="Migliaia 37 4 7" xfId="16818"/>
    <cellStyle name="Migliaia 37 4 7 2" xfId="30230"/>
    <cellStyle name="Migliaia 37 4 7 2 2" xfId="35763"/>
    <cellStyle name="Migliaia 37 4 7 2 3" xfId="41065"/>
    <cellStyle name="Migliaia 37 4 7 3" xfId="33176"/>
    <cellStyle name="Migliaia 37 4 7 4" xfId="38414"/>
    <cellStyle name="Migliaia 37 4 7 5" xfId="21142"/>
    <cellStyle name="Migliaia 37 4 8" xfId="21139"/>
    <cellStyle name="Migliaia 37 4 9" xfId="2507"/>
    <cellStyle name="Migliaia 37 5" xfId="550"/>
    <cellStyle name="Migliaia 37 5 2" xfId="4482"/>
    <cellStyle name="Migliaia 37 5 2 2" xfId="14761"/>
    <cellStyle name="Migliaia 37 5 2 2 2" xfId="35764"/>
    <cellStyle name="Migliaia 37 5 2 2 3" xfId="41066"/>
    <cellStyle name="Migliaia 37 5 2 3" xfId="16821"/>
    <cellStyle name="Migliaia 37 5 2 3 2" xfId="33177"/>
    <cellStyle name="Migliaia 37 5 2 4" xfId="38415"/>
    <cellStyle name="Migliaia 37 5 2 5" xfId="12790"/>
    <cellStyle name="Migliaia 37 5 3" xfId="7660"/>
    <cellStyle name="Migliaia 37 5 3 2" xfId="30231"/>
    <cellStyle name="Migliaia 37 5 3 2 2" xfId="35765"/>
    <cellStyle name="Migliaia 37 5 3 2 3" xfId="41067"/>
    <cellStyle name="Migliaia 37 5 3 3" xfId="33178"/>
    <cellStyle name="Migliaia 37 5 3 4" xfId="38416"/>
    <cellStyle name="Migliaia 37 5 4" xfId="7056"/>
    <cellStyle name="Migliaia 37 5 4 2" xfId="17829"/>
    <cellStyle name="Migliaia 37 5 4 2 2" xfId="35766"/>
    <cellStyle name="Migliaia 37 5 4 2 3" xfId="41068"/>
    <cellStyle name="Migliaia 37 5 4 2 4" xfId="30232"/>
    <cellStyle name="Migliaia 37 5 4 3" xfId="33179"/>
    <cellStyle name="Migliaia 37 5 4 4" xfId="38417"/>
    <cellStyle name="Migliaia 37 5 4 5" xfId="21144"/>
    <cellStyle name="Migliaia 37 5 4 6" xfId="42535"/>
    <cellStyle name="Migliaia 37 5 4 7" xfId="46822"/>
    <cellStyle name="Migliaia 37 5 4 8" xfId="49838"/>
    <cellStyle name="Migliaia 37 5 5" xfId="16820"/>
    <cellStyle name="Migliaia 37 5 5 2" xfId="30233"/>
    <cellStyle name="Migliaia 37 5 5 2 2" xfId="35767"/>
    <cellStyle name="Migliaia 37 5 5 2 3" xfId="41069"/>
    <cellStyle name="Migliaia 37 5 5 3" xfId="33180"/>
    <cellStyle name="Migliaia 37 5 5 4" xfId="38418"/>
    <cellStyle name="Migliaia 37 5 5 5" xfId="21145"/>
    <cellStyle name="Migliaia 37 5 6" xfId="21146"/>
    <cellStyle name="Migliaia 37 5 6 2" xfId="30234"/>
    <cellStyle name="Migliaia 37 5 6 2 2" xfId="35768"/>
    <cellStyle name="Migliaia 37 5 6 2 3" xfId="41070"/>
    <cellStyle name="Migliaia 37 5 6 3" xfId="33181"/>
    <cellStyle name="Migliaia 37 5 6 4" xfId="38419"/>
    <cellStyle name="Migliaia 37 5 7" xfId="21143"/>
    <cellStyle name="Migliaia 37 5 8" xfId="2508"/>
    <cellStyle name="Migliaia 37 6" xfId="2503"/>
    <cellStyle name="Migliaia 37 6 2" xfId="4477"/>
    <cellStyle name="Migliaia 37 6 2 2" xfId="6049"/>
    <cellStyle name="Migliaia 37 6 2 3" xfId="14957"/>
    <cellStyle name="Migliaia 37 6 2 4" xfId="16823"/>
    <cellStyle name="Migliaia 37 6 2 5" xfId="28677"/>
    <cellStyle name="Migliaia 37 6 2 6" xfId="12792"/>
    <cellStyle name="Migliaia 37 6 3" xfId="5801"/>
    <cellStyle name="Migliaia 37 6 3 2" xfId="31622"/>
    <cellStyle name="Migliaia 37 6 3 2 2" xfId="36782"/>
    <cellStyle name="Migliaia 37 6 3 2 3" xfId="42084"/>
    <cellStyle name="Migliaia 37 6 3 3" xfId="34131"/>
    <cellStyle name="Migliaia 37 6 3 4" xfId="39433"/>
    <cellStyle name="Migliaia 37 6 4" xfId="16822"/>
    <cellStyle name="Migliaia 37 6 4 2" xfId="35769"/>
    <cellStyle name="Migliaia 37 6 4 3" xfId="41071"/>
    <cellStyle name="Migliaia 37 6 4 4" xfId="30235"/>
    <cellStyle name="Migliaia 37 6 5" xfId="33182"/>
    <cellStyle name="Migliaia 37 6 6" xfId="38420"/>
    <cellStyle name="Migliaia 37 6 7" xfId="12791"/>
    <cellStyle name="Migliaia 37 7" xfId="4103"/>
    <cellStyle name="Migliaia 37 7 2" xfId="10573"/>
    <cellStyle name="Migliaia 37 7 2 2" xfId="31623"/>
    <cellStyle name="Migliaia 37 7 2 2 2" xfId="36783"/>
    <cellStyle name="Migliaia 37 7 2 2 3" xfId="42085"/>
    <cellStyle name="Migliaia 37 7 2 3" xfId="34132"/>
    <cellStyle name="Migliaia 37 7 2 4" xfId="39434"/>
    <cellStyle name="Migliaia 37 7 3" xfId="16824"/>
    <cellStyle name="Migliaia 37 7 3 2" xfId="35770"/>
    <cellStyle name="Migliaia 37 7 3 3" xfId="41072"/>
    <cellStyle name="Migliaia 37 7 3 4" xfId="30236"/>
    <cellStyle name="Migliaia 37 7 4" xfId="33183"/>
    <cellStyle name="Migliaia 37 7 5" xfId="38421"/>
    <cellStyle name="Migliaia 37 7 6" xfId="12793"/>
    <cellStyle name="Migliaia 37 8" xfId="3681"/>
    <cellStyle name="Migliaia 37 8 2" xfId="10278"/>
    <cellStyle name="Migliaia 37 8 2 2" xfId="31624"/>
    <cellStyle name="Migliaia 37 8 2 2 2" xfId="36784"/>
    <cellStyle name="Migliaia 37 8 2 2 3" xfId="42086"/>
    <cellStyle name="Migliaia 37 8 2 3" xfId="34133"/>
    <cellStyle name="Migliaia 37 8 2 4" xfId="39435"/>
    <cellStyle name="Migliaia 37 8 3" xfId="16825"/>
    <cellStyle name="Migliaia 37 8 3 2" xfId="35771"/>
    <cellStyle name="Migliaia 37 8 3 3" xfId="41073"/>
    <cellStyle name="Migliaia 37 8 3 4" xfId="30237"/>
    <cellStyle name="Migliaia 37 8 4" xfId="33184"/>
    <cellStyle name="Migliaia 37 8 5" xfId="38422"/>
    <cellStyle name="Migliaia 37 8 6" xfId="12794"/>
    <cellStyle name="Migliaia 37 9" xfId="13499"/>
    <cellStyle name="Migliaia 37 9 2" xfId="30238"/>
    <cellStyle name="Migliaia 37 9 2 2" xfId="35772"/>
    <cellStyle name="Migliaia 37 9 2 3" xfId="41074"/>
    <cellStyle name="Migliaia 37 9 3" xfId="33185"/>
    <cellStyle name="Migliaia 37 9 4" xfId="38423"/>
    <cellStyle name="Migliaia 38" xfId="551"/>
    <cellStyle name="Migliaia 38 10" xfId="16826"/>
    <cellStyle name="Migliaia 38 10 2" xfId="35773"/>
    <cellStyle name="Migliaia 38 10 3" xfId="41075"/>
    <cellStyle name="Migliaia 38 10 4" xfId="30239"/>
    <cellStyle name="Migliaia 38 11" xfId="33186"/>
    <cellStyle name="Migliaia 38 12" xfId="38424"/>
    <cellStyle name="Migliaia 38 13" xfId="1874"/>
    <cellStyle name="Migliaia 38 2" xfId="552"/>
    <cellStyle name="Migliaia 38 2 2" xfId="2510"/>
    <cellStyle name="Migliaia 38 2 2 2" xfId="4484"/>
    <cellStyle name="Migliaia 38 2 2 2 2" xfId="10698"/>
    <cellStyle name="Migliaia 38 2 2 2 2 2" xfId="35774"/>
    <cellStyle name="Migliaia 38 2 2 2 2 3" xfId="41076"/>
    <cellStyle name="Migliaia 38 2 2 2 3" xfId="14762"/>
    <cellStyle name="Migliaia 38 2 2 2 4" xfId="16829"/>
    <cellStyle name="Migliaia 38 2 2 2 4 2" xfId="38425"/>
    <cellStyle name="Migliaia 38 2 2 2 5" xfId="12795"/>
    <cellStyle name="Migliaia 38 2 2 3" xfId="7923"/>
    <cellStyle name="Migliaia 38 2 2 3 2" xfId="31625"/>
    <cellStyle name="Migliaia 38 2 2 3 2 2" xfId="36785"/>
    <cellStyle name="Migliaia 38 2 2 3 2 3" xfId="42087"/>
    <cellStyle name="Migliaia 38 2 2 3 3" xfId="34134"/>
    <cellStyle name="Migliaia 38 2 2 3 4" xfId="39436"/>
    <cellStyle name="Migliaia 38 2 2 4" xfId="7057"/>
    <cellStyle name="Migliaia 38 2 2 4 2" xfId="17830"/>
    <cellStyle name="Migliaia 38 2 2 4 3" xfId="43592"/>
    <cellStyle name="Migliaia 38 2 2 4 4" xfId="46823"/>
    <cellStyle name="Migliaia 38 2 2 4 5" xfId="49839"/>
    <cellStyle name="Migliaia 38 2 2 5" xfId="16828"/>
    <cellStyle name="Migliaia 38 2 2 6" xfId="21148"/>
    <cellStyle name="Migliaia 38 2 3" xfId="4107"/>
    <cellStyle name="Migliaia 38 2 3 2" xfId="10577"/>
    <cellStyle name="Migliaia 38 2 3 2 2" xfId="31626"/>
    <cellStyle name="Migliaia 38 2 3 2 2 2" xfId="36786"/>
    <cellStyle name="Migliaia 38 2 3 2 2 3" xfId="42088"/>
    <cellStyle name="Migliaia 38 2 3 2 3" xfId="34135"/>
    <cellStyle name="Migliaia 38 2 3 2 4" xfId="39437"/>
    <cellStyle name="Migliaia 38 2 3 3" xfId="16830"/>
    <cellStyle name="Migliaia 38 2 3 3 2" xfId="35775"/>
    <cellStyle name="Migliaia 38 2 3 3 3" xfId="41077"/>
    <cellStyle name="Migliaia 38 2 3 3 4" xfId="30240"/>
    <cellStyle name="Migliaia 38 2 3 4" xfId="33187"/>
    <cellStyle name="Migliaia 38 2 3 5" xfId="38426"/>
    <cellStyle name="Migliaia 38 2 3 6" xfId="12796"/>
    <cellStyle name="Migliaia 38 2 4" xfId="3686"/>
    <cellStyle name="Migliaia 38 2 4 2" xfId="10282"/>
    <cellStyle name="Migliaia 38 2 4 2 2" xfId="35776"/>
    <cellStyle name="Migliaia 38 2 4 2 3" xfId="41078"/>
    <cellStyle name="Migliaia 38 2 4 3" xfId="15012"/>
    <cellStyle name="Migliaia 38 2 4 4" xfId="16831"/>
    <cellStyle name="Migliaia 38 2 4 4 2" xfId="38427"/>
    <cellStyle name="Migliaia 38 2 4 5" xfId="12797"/>
    <cellStyle name="Migliaia 38 2 5" xfId="9438"/>
    <cellStyle name="Migliaia 38 2 5 2" xfId="30241"/>
    <cellStyle name="Migliaia 38 2 5 2 2" xfId="35777"/>
    <cellStyle name="Migliaia 38 2 5 2 3" xfId="41079"/>
    <cellStyle name="Migliaia 38 2 5 3" xfId="33188"/>
    <cellStyle name="Migliaia 38 2 5 4" xfId="38428"/>
    <cellStyle name="Migliaia 38 2 6" xfId="16827"/>
    <cellStyle name="Migliaia 38 2 6 2" xfId="30242"/>
    <cellStyle name="Migliaia 38 2 6 2 2" xfId="35778"/>
    <cellStyle name="Migliaia 38 2 6 2 3" xfId="41080"/>
    <cellStyle name="Migliaia 38 2 6 3" xfId="33189"/>
    <cellStyle name="Migliaia 38 2 6 4" xfId="38429"/>
    <cellStyle name="Migliaia 38 2 6 5" xfId="21149"/>
    <cellStyle name="Migliaia 38 2 7" xfId="21147"/>
    <cellStyle name="Migliaia 38 2 8" xfId="1875"/>
    <cellStyle name="Migliaia 38 3" xfId="553"/>
    <cellStyle name="Migliaia 38 3 10" xfId="21150"/>
    <cellStyle name="Migliaia 38 3 11" xfId="12798"/>
    <cellStyle name="Migliaia 38 3 12" xfId="1876"/>
    <cellStyle name="Migliaia 38 3 2" xfId="554"/>
    <cellStyle name="Migliaia 38 3 2 2" xfId="4486"/>
    <cellStyle name="Migliaia 38 3 2 2 2" xfId="8314"/>
    <cellStyle name="Migliaia 38 3 2 2 2 2" xfId="14763"/>
    <cellStyle name="Migliaia 38 3 2 2 2 2 2" xfId="18179"/>
    <cellStyle name="Migliaia 38 3 2 2 2 2 2 2" xfId="35779"/>
    <cellStyle name="Migliaia 38 3 2 2 2 2 3" xfId="41081"/>
    <cellStyle name="Migliaia 38 3 2 2 2 2 4" xfId="30243"/>
    <cellStyle name="Migliaia 38 3 2 2 2 3" xfId="33190"/>
    <cellStyle name="Migliaia 38 3 2 2 2 4" xfId="38430"/>
    <cellStyle name="Migliaia 38 3 2 2 2 5" xfId="43033"/>
    <cellStyle name="Migliaia 38 3 2 2 2 6" xfId="47185"/>
    <cellStyle name="Migliaia 38 3 2 2 2 7" xfId="50201"/>
    <cellStyle name="Migliaia 38 3 2 2 2 8" xfId="13976"/>
    <cellStyle name="Migliaia 38 3 2 2 3" xfId="7866"/>
    <cellStyle name="Migliaia 38 3 2 2 4" xfId="7058"/>
    <cellStyle name="Migliaia 38 3 2 2 4 2" xfId="17831"/>
    <cellStyle name="Migliaia 38 3 2 2 4 3" xfId="42536"/>
    <cellStyle name="Migliaia 38 3 2 2 4 4" xfId="46824"/>
    <cellStyle name="Migliaia 38 3 2 2 4 5" xfId="49840"/>
    <cellStyle name="Migliaia 38 3 2 2 5" xfId="16834"/>
    <cellStyle name="Migliaia 38 3 2 2 6" xfId="21152"/>
    <cellStyle name="Migliaia 38 3 2 3" xfId="3688"/>
    <cellStyle name="Migliaia 38 3 2 3 2" xfId="7960"/>
    <cellStyle name="Migliaia 38 3 2 3 2 2" xfId="35780"/>
    <cellStyle name="Migliaia 38 3 2 3 2 3" xfId="41082"/>
    <cellStyle name="Migliaia 38 3 2 3 2 4" xfId="30244"/>
    <cellStyle name="Migliaia 38 3 2 3 3" xfId="8315"/>
    <cellStyle name="Migliaia 38 3 2 3 4" xfId="16835"/>
    <cellStyle name="Migliaia 38 3 2 3 4 2" xfId="38431"/>
    <cellStyle name="Migliaia 38 3 2 3 5" xfId="12799"/>
    <cellStyle name="Migliaia 38 3 2 4" xfId="7661"/>
    <cellStyle name="Migliaia 38 3 2 4 2" xfId="14395"/>
    <cellStyle name="Migliaia 38 3 2 4 2 2" xfId="35781"/>
    <cellStyle name="Migliaia 38 3 2 4 2 3" xfId="41083"/>
    <cellStyle name="Migliaia 38 3 2 4 3" xfId="33191"/>
    <cellStyle name="Migliaia 38 3 2 4 4" xfId="38432"/>
    <cellStyle name="Migliaia 38 3 2 4 5" xfId="13502"/>
    <cellStyle name="Migliaia 38 3 2 5" xfId="13637"/>
    <cellStyle name="Migliaia 38 3 2 5 2" xfId="30245"/>
    <cellStyle name="Migliaia 38 3 2 5 2 2" xfId="35782"/>
    <cellStyle name="Migliaia 38 3 2 5 2 3" xfId="41084"/>
    <cellStyle name="Migliaia 38 3 2 5 3" xfId="33192"/>
    <cellStyle name="Migliaia 38 3 2 5 4" xfId="38433"/>
    <cellStyle name="Migliaia 38 3 2 6" xfId="16833"/>
    <cellStyle name="Migliaia 38 3 2 6 2" xfId="30246"/>
    <cellStyle name="Migliaia 38 3 2 6 2 2" xfId="35783"/>
    <cellStyle name="Migliaia 38 3 2 6 2 3" xfId="41085"/>
    <cellStyle name="Migliaia 38 3 2 6 3" xfId="33193"/>
    <cellStyle name="Migliaia 38 3 2 6 4" xfId="38434"/>
    <cellStyle name="Migliaia 38 3 2 6 5" xfId="21153"/>
    <cellStyle name="Migliaia 38 3 2 7" xfId="21151"/>
    <cellStyle name="Migliaia 38 3 2 8" xfId="2512"/>
    <cellStyle name="Migliaia 38 3 3" xfId="2511"/>
    <cellStyle name="Migliaia 38 3 3 2" xfId="4485"/>
    <cellStyle name="Migliaia 38 3 3 2 2" xfId="6052"/>
    <cellStyle name="Migliaia 38 3 3 2 2 2" xfId="35785"/>
    <cellStyle name="Migliaia 38 3 3 2 2 3" xfId="41087"/>
    <cellStyle name="Migliaia 38 3 3 2 3" xfId="14531"/>
    <cellStyle name="Migliaia 38 3 3 2 4" xfId="16837"/>
    <cellStyle name="Migliaia 38 3 3 2 4 2" xfId="38436"/>
    <cellStyle name="Migliaia 38 3 3 2 5" xfId="12801"/>
    <cellStyle name="Migliaia 38 3 3 3" xfId="5804"/>
    <cellStyle name="Migliaia 38 3 3 3 2" xfId="30248"/>
    <cellStyle name="Migliaia 38 3 3 3 2 2" xfId="35786"/>
    <cellStyle name="Migliaia 38 3 3 3 2 3" xfId="41088"/>
    <cellStyle name="Migliaia 38 3 3 3 3" xfId="33195"/>
    <cellStyle name="Migliaia 38 3 3 3 4" xfId="38437"/>
    <cellStyle name="Migliaia 38 3 3 4" xfId="16836"/>
    <cellStyle name="Migliaia 38 3 3 4 2" xfId="30249"/>
    <cellStyle name="Migliaia 38 3 3 4 2 2" xfId="35787"/>
    <cellStyle name="Migliaia 38 3 3 4 2 3" xfId="41089"/>
    <cellStyle name="Migliaia 38 3 3 4 3" xfId="33196"/>
    <cellStyle name="Migliaia 38 3 3 4 4" xfId="38438"/>
    <cellStyle name="Migliaia 38 3 3 4 5" xfId="21154"/>
    <cellStyle name="Migliaia 38 3 3 5" xfId="21155"/>
    <cellStyle name="Migliaia 38 3 3 5 2" xfId="30250"/>
    <cellStyle name="Migliaia 38 3 3 5 2 2" xfId="35788"/>
    <cellStyle name="Migliaia 38 3 3 5 2 3" xfId="41090"/>
    <cellStyle name="Migliaia 38 3 3 5 3" xfId="33197"/>
    <cellStyle name="Migliaia 38 3 3 5 4" xfId="38439"/>
    <cellStyle name="Migliaia 38 3 3 6" xfId="30247"/>
    <cellStyle name="Migliaia 38 3 3 6 2" xfId="35784"/>
    <cellStyle name="Migliaia 38 3 3 6 3" xfId="41086"/>
    <cellStyle name="Migliaia 38 3 3 7" xfId="33194"/>
    <cellStyle name="Migliaia 38 3 3 8" xfId="38435"/>
    <cellStyle name="Migliaia 38 3 3 9" xfId="12800"/>
    <cellStyle name="Migliaia 38 3 4" xfId="3296"/>
    <cellStyle name="Migliaia 38 3 4 2" xfId="4806"/>
    <cellStyle name="Migliaia 38 3 4 2 2" xfId="10758"/>
    <cellStyle name="Migliaia 38 3 4 2 3" xfId="14437"/>
    <cellStyle name="Migliaia 38 3 4 2 4" xfId="16839"/>
    <cellStyle name="Migliaia 38 3 4 2 5" xfId="28678"/>
    <cellStyle name="Migliaia 38 3 4 2 6" xfId="12803"/>
    <cellStyle name="Migliaia 38 3 4 3" xfId="10006"/>
    <cellStyle name="Migliaia 38 3 4 3 2" xfId="31627"/>
    <cellStyle name="Migliaia 38 3 4 3 2 2" xfId="36787"/>
    <cellStyle name="Migliaia 38 3 4 3 2 3" xfId="42089"/>
    <cellStyle name="Migliaia 38 3 4 3 3" xfId="34136"/>
    <cellStyle name="Migliaia 38 3 4 3 4" xfId="39438"/>
    <cellStyle name="Migliaia 38 3 4 4" xfId="16838"/>
    <cellStyle name="Migliaia 38 3 4 4 2" xfId="35789"/>
    <cellStyle name="Migliaia 38 3 4 4 3" xfId="41091"/>
    <cellStyle name="Migliaia 38 3 4 4 4" xfId="30251"/>
    <cellStyle name="Migliaia 38 3 4 5" xfId="33198"/>
    <cellStyle name="Migliaia 38 3 4 6" xfId="38440"/>
    <cellStyle name="Migliaia 38 3 4 7" xfId="12802"/>
    <cellStyle name="Migliaia 38 3 5" xfId="4108"/>
    <cellStyle name="Migliaia 38 3 5 2" xfId="10578"/>
    <cellStyle name="Migliaia 38 3 5 2 2" xfId="31628"/>
    <cellStyle name="Migliaia 38 3 5 2 2 2" xfId="36788"/>
    <cellStyle name="Migliaia 38 3 5 2 2 3" xfId="42090"/>
    <cellStyle name="Migliaia 38 3 5 2 3" xfId="34137"/>
    <cellStyle name="Migliaia 38 3 5 2 4" xfId="39439"/>
    <cellStyle name="Migliaia 38 3 5 3" xfId="16840"/>
    <cellStyle name="Migliaia 38 3 5 3 2" xfId="35790"/>
    <cellStyle name="Migliaia 38 3 5 3 3" xfId="41092"/>
    <cellStyle name="Migliaia 38 3 5 3 4" xfId="30252"/>
    <cellStyle name="Migliaia 38 3 5 4" xfId="33199"/>
    <cellStyle name="Migliaia 38 3 5 5" xfId="38441"/>
    <cellStyle name="Migliaia 38 3 5 6" xfId="12804"/>
    <cellStyle name="Migliaia 38 3 6" xfId="3687"/>
    <cellStyle name="Migliaia 38 3 6 2" xfId="10283"/>
    <cellStyle name="Migliaia 38 3 6 2 2" xfId="35791"/>
    <cellStyle name="Migliaia 38 3 6 2 3" xfId="41093"/>
    <cellStyle name="Migliaia 38 3 6 3" xfId="14918"/>
    <cellStyle name="Migliaia 38 3 6 4" xfId="16841"/>
    <cellStyle name="Migliaia 38 3 6 4 2" xfId="38442"/>
    <cellStyle name="Migliaia 38 3 6 5" xfId="12805"/>
    <cellStyle name="Migliaia 38 3 7" xfId="8009"/>
    <cellStyle name="Migliaia 38 3 7 2" xfId="30253"/>
    <cellStyle name="Migliaia 38 3 7 2 2" xfId="35792"/>
    <cellStyle name="Migliaia 38 3 7 2 3" xfId="41094"/>
    <cellStyle name="Migliaia 38 3 7 3" xfId="33200"/>
    <cellStyle name="Migliaia 38 3 7 4" xfId="38443"/>
    <cellStyle name="Migliaia 38 3 8" xfId="13638"/>
    <cellStyle name="Migliaia 38 3 8 2" xfId="30254"/>
    <cellStyle name="Migliaia 38 3 8 2 2" xfId="35793"/>
    <cellStyle name="Migliaia 38 3 8 2 3" xfId="41095"/>
    <cellStyle name="Migliaia 38 3 8 3" xfId="33201"/>
    <cellStyle name="Migliaia 38 3 8 4" xfId="38444"/>
    <cellStyle name="Migliaia 38 3 8 5" xfId="21156"/>
    <cellStyle name="Migliaia 38 3 9" xfId="16832"/>
    <cellStyle name="Migliaia 38 4" xfId="555"/>
    <cellStyle name="Migliaia 38 4 2" xfId="4487"/>
    <cellStyle name="Migliaia 38 4 2 2" xfId="5151"/>
    <cellStyle name="Migliaia 38 4 2 2 2" xfId="30255"/>
    <cellStyle name="Migliaia 38 4 2 2 2 2" xfId="35794"/>
    <cellStyle name="Migliaia 38 4 2 2 2 3" xfId="41096"/>
    <cellStyle name="Migliaia 38 4 2 2 3" xfId="33202"/>
    <cellStyle name="Migliaia 38 4 2 2 4" xfId="38445"/>
    <cellStyle name="Migliaia 38 4 2 3" xfId="8316"/>
    <cellStyle name="Migliaia 38 4 2 3 2" xfId="30256"/>
    <cellStyle name="Migliaia 38 4 2 3 2 2" xfId="35795"/>
    <cellStyle name="Migliaia 38 4 2 3 2 3" xfId="41097"/>
    <cellStyle name="Migliaia 38 4 2 3 3" xfId="33203"/>
    <cellStyle name="Migliaia 38 4 2 3 4" xfId="38446"/>
    <cellStyle name="Migliaia 38 4 2 4" xfId="7663"/>
    <cellStyle name="Migliaia 38 4 2 5" xfId="7060"/>
    <cellStyle name="Migliaia 38 4 2 5 2" xfId="17833"/>
    <cellStyle name="Migliaia 38 4 2 5 3" xfId="42537"/>
    <cellStyle name="Migliaia 38 4 2 5 4" xfId="46826"/>
    <cellStyle name="Migliaia 38 4 2 5 5" xfId="49842"/>
    <cellStyle name="Migliaia 38 4 2 6" xfId="16843"/>
    <cellStyle name="Migliaia 38 4 2 7" xfId="21158"/>
    <cellStyle name="Migliaia 38 4 3" xfId="5152"/>
    <cellStyle name="Migliaia 38 4 3 2" xfId="14532"/>
    <cellStyle name="Migliaia 38 4 3 2 2" xfId="35796"/>
    <cellStyle name="Migliaia 38 4 3 2 3" xfId="41098"/>
    <cellStyle name="Migliaia 38 4 3 3" xfId="33204"/>
    <cellStyle name="Migliaia 38 4 3 4" xfId="38447"/>
    <cellStyle name="Migliaia 38 4 3 5" xfId="13636"/>
    <cellStyle name="Migliaia 38 4 4" xfId="8317"/>
    <cellStyle name="Migliaia 38 4 4 2" xfId="30257"/>
    <cellStyle name="Migliaia 38 4 4 2 2" xfId="35797"/>
    <cellStyle name="Migliaia 38 4 4 2 3" xfId="41099"/>
    <cellStyle name="Migliaia 38 4 4 3" xfId="33205"/>
    <cellStyle name="Migliaia 38 4 4 4" xfId="38448"/>
    <cellStyle name="Migliaia 38 4 5" xfId="7662"/>
    <cellStyle name="Migliaia 38 4 5 2" xfId="30258"/>
    <cellStyle name="Migliaia 38 4 5 2 2" xfId="35798"/>
    <cellStyle name="Migliaia 38 4 5 2 3" xfId="41100"/>
    <cellStyle name="Migliaia 38 4 5 3" xfId="33206"/>
    <cellStyle name="Migliaia 38 4 5 4" xfId="38449"/>
    <cellStyle name="Migliaia 38 4 6" xfId="7059"/>
    <cellStyle name="Migliaia 38 4 6 2" xfId="17832"/>
    <cellStyle name="Migliaia 38 4 6 2 2" xfId="35799"/>
    <cellStyle name="Migliaia 38 4 6 2 3" xfId="41101"/>
    <cellStyle name="Migliaia 38 4 6 2 4" xfId="30259"/>
    <cellStyle name="Migliaia 38 4 6 3" xfId="33207"/>
    <cellStyle name="Migliaia 38 4 6 4" xfId="38450"/>
    <cellStyle name="Migliaia 38 4 6 5" xfId="21159"/>
    <cellStyle name="Migliaia 38 4 6 6" xfId="44185"/>
    <cellStyle name="Migliaia 38 4 6 7" xfId="46825"/>
    <cellStyle name="Migliaia 38 4 6 8" xfId="49841"/>
    <cellStyle name="Migliaia 38 4 7" xfId="16842"/>
    <cellStyle name="Migliaia 38 4 7 2" xfId="30260"/>
    <cellStyle name="Migliaia 38 4 7 2 2" xfId="35800"/>
    <cellStyle name="Migliaia 38 4 7 2 3" xfId="41102"/>
    <cellStyle name="Migliaia 38 4 7 3" xfId="33208"/>
    <cellStyle name="Migliaia 38 4 7 4" xfId="38451"/>
    <cellStyle name="Migliaia 38 4 7 5" xfId="21160"/>
    <cellStyle name="Migliaia 38 4 8" xfId="21157"/>
    <cellStyle name="Migliaia 38 4 9" xfId="2513"/>
    <cellStyle name="Migliaia 38 5" xfId="556"/>
    <cellStyle name="Migliaia 38 5 2" xfId="4488"/>
    <cellStyle name="Migliaia 38 5 2 2" xfId="14764"/>
    <cellStyle name="Migliaia 38 5 2 2 2" xfId="35801"/>
    <cellStyle name="Migliaia 38 5 2 2 3" xfId="41103"/>
    <cellStyle name="Migliaia 38 5 2 3" xfId="16845"/>
    <cellStyle name="Migliaia 38 5 2 3 2" xfId="33209"/>
    <cellStyle name="Migliaia 38 5 2 4" xfId="38452"/>
    <cellStyle name="Migliaia 38 5 2 5" xfId="12806"/>
    <cellStyle name="Migliaia 38 5 3" xfId="7664"/>
    <cellStyle name="Migliaia 38 5 3 2" xfId="30261"/>
    <cellStyle name="Migliaia 38 5 3 2 2" xfId="35802"/>
    <cellStyle name="Migliaia 38 5 3 2 3" xfId="41104"/>
    <cellStyle name="Migliaia 38 5 3 3" xfId="33210"/>
    <cellStyle name="Migliaia 38 5 3 4" xfId="38453"/>
    <cellStyle name="Migliaia 38 5 4" xfId="7061"/>
    <cellStyle name="Migliaia 38 5 4 2" xfId="17834"/>
    <cellStyle name="Migliaia 38 5 4 2 2" xfId="35803"/>
    <cellStyle name="Migliaia 38 5 4 2 3" xfId="41105"/>
    <cellStyle name="Migliaia 38 5 4 2 4" xfId="30262"/>
    <cellStyle name="Migliaia 38 5 4 3" xfId="33211"/>
    <cellStyle name="Migliaia 38 5 4 4" xfId="38454"/>
    <cellStyle name="Migliaia 38 5 4 5" xfId="21162"/>
    <cellStyle name="Migliaia 38 5 4 6" xfId="42538"/>
    <cellStyle name="Migliaia 38 5 4 7" xfId="46827"/>
    <cellStyle name="Migliaia 38 5 4 8" xfId="49843"/>
    <cellStyle name="Migliaia 38 5 5" xfId="16844"/>
    <cellStyle name="Migliaia 38 5 5 2" xfId="30263"/>
    <cellStyle name="Migliaia 38 5 5 2 2" xfId="35804"/>
    <cellStyle name="Migliaia 38 5 5 2 3" xfId="41106"/>
    <cellStyle name="Migliaia 38 5 5 3" xfId="33212"/>
    <cellStyle name="Migliaia 38 5 5 4" xfId="38455"/>
    <cellStyle name="Migliaia 38 5 5 5" xfId="21163"/>
    <cellStyle name="Migliaia 38 5 6" xfId="21164"/>
    <cellStyle name="Migliaia 38 5 6 2" xfId="30264"/>
    <cellStyle name="Migliaia 38 5 6 2 2" xfId="35805"/>
    <cellStyle name="Migliaia 38 5 6 2 3" xfId="41107"/>
    <cellStyle name="Migliaia 38 5 6 3" xfId="33213"/>
    <cellStyle name="Migliaia 38 5 6 4" xfId="38456"/>
    <cellStyle name="Migliaia 38 5 7" xfId="21161"/>
    <cellStyle name="Migliaia 38 5 8" xfId="2514"/>
    <cellStyle name="Migliaia 38 6" xfId="2509"/>
    <cellStyle name="Migliaia 38 6 2" xfId="4483"/>
    <cellStyle name="Migliaia 38 6 2 2" xfId="6051"/>
    <cellStyle name="Migliaia 38 6 2 3" xfId="14956"/>
    <cellStyle name="Migliaia 38 6 2 4" xfId="16847"/>
    <cellStyle name="Migliaia 38 6 2 5" xfId="28679"/>
    <cellStyle name="Migliaia 38 6 2 6" xfId="12808"/>
    <cellStyle name="Migliaia 38 6 3" xfId="5803"/>
    <cellStyle name="Migliaia 38 6 3 2" xfId="31629"/>
    <cellStyle name="Migliaia 38 6 3 2 2" xfId="36789"/>
    <cellStyle name="Migliaia 38 6 3 2 3" xfId="42091"/>
    <cellStyle name="Migliaia 38 6 3 3" xfId="34138"/>
    <cellStyle name="Migliaia 38 6 3 4" xfId="39440"/>
    <cellStyle name="Migliaia 38 6 4" xfId="16846"/>
    <cellStyle name="Migliaia 38 6 4 2" xfId="35806"/>
    <cellStyle name="Migliaia 38 6 4 3" xfId="41108"/>
    <cellStyle name="Migliaia 38 6 4 4" xfId="30265"/>
    <cellStyle name="Migliaia 38 6 5" xfId="33214"/>
    <cellStyle name="Migliaia 38 6 6" xfId="38457"/>
    <cellStyle name="Migliaia 38 6 7" xfId="12807"/>
    <cellStyle name="Migliaia 38 7" xfId="4106"/>
    <cellStyle name="Migliaia 38 7 2" xfId="10576"/>
    <cellStyle name="Migliaia 38 7 2 2" xfId="31630"/>
    <cellStyle name="Migliaia 38 7 2 2 2" xfId="36790"/>
    <cellStyle name="Migliaia 38 7 2 2 3" xfId="42092"/>
    <cellStyle name="Migliaia 38 7 2 3" xfId="34139"/>
    <cellStyle name="Migliaia 38 7 2 4" xfId="39441"/>
    <cellStyle name="Migliaia 38 7 3" xfId="16848"/>
    <cellStyle name="Migliaia 38 7 3 2" xfId="35807"/>
    <cellStyle name="Migliaia 38 7 3 3" xfId="41109"/>
    <cellStyle name="Migliaia 38 7 3 4" xfId="30266"/>
    <cellStyle name="Migliaia 38 7 4" xfId="33215"/>
    <cellStyle name="Migliaia 38 7 5" xfId="38458"/>
    <cellStyle name="Migliaia 38 7 6" xfId="12809"/>
    <cellStyle name="Migliaia 38 8" xfId="3685"/>
    <cellStyle name="Migliaia 38 8 2" xfId="10281"/>
    <cellStyle name="Migliaia 38 8 2 2" xfId="31631"/>
    <cellStyle name="Migliaia 38 8 2 2 2" xfId="36791"/>
    <cellStyle name="Migliaia 38 8 2 2 3" xfId="42093"/>
    <cellStyle name="Migliaia 38 8 2 3" xfId="34140"/>
    <cellStyle name="Migliaia 38 8 2 4" xfId="39442"/>
    <cellStyle name="Migliaia 38 8 3" xfId="16849"/>
    <cellStyle name="Migliaia 38 8 3 2" xfId="35808"/>
    <cellStyle name="Migliaia 38 8 3 3" xfId="41110"/>
    <cellStyle name="Migliaia 38 8 3 4" xfId="30267"/>
    <cellStyle name="Migliaia 38 8 4" xfId="33216"/>
    <cellStyle name="Migliaia 38 8 5" xfId="38459"/>
    <cellStyle name="Migliaia 38 8 6" xfId="12810"/>
    <cellStyle name="Migliaia 38 9" xfId="13501"/>
    <cellStyle name="Migliaia 38 9 2" xfId="30268"/>
    <cellStyle name="Migliaia 38 9 2 2" xfId="35809"/>
    <cellStyle name="Migliaia 38 9 2 3" xfId="41111"/>
    <cellStyle name="Migliaia 38 9 3" xfId="33217"/>
    <cellStyle name="Migliaia 38 9 4" xfId="38460"/>
    <cellStyle name="Migliaia 39" xfId="557"/>
    <cellStyle name="Migliaia 39 10" xfId="16850"/>
    <cellStyle name="Migliaia 39 10 2" xfId="35810"/>
    <cellStyle name="Migliaia 39 10 3" xfId="41112"/>
    <cellStyle name="Migliaia 39 10 4" xfId="30269"/>
    <cellStyle name="Migliaia 39 11" xfId="33218"/>
    <cellStyle name="Migliaia 39 12" xfId="38461"/>
    <cellStyle name="Migliaia 39 13" xfId="1877"/>
    <cellStyle name="Migliaia 39 2" xfId="558"/>
    <cellStyle name="Migliaia 39 2 2" xfId="2516"/>
    <cellStyle name="Migliaia 39 2 2 2" xfId="4490"/>
    <cellStyle name="Migliaia 39 2 2 2 2" xfId="10699"/>
    <cellStyle name="Migliaia 39 2 2 2 2 2" xfId="35811"/>
    <cellStyle name="Migliaia 39 2 2 2 2 3" xfId="41113"/>
    <cellStyle name="Migliaia 39 2 2 2 3" xfId="14765"/>
    <cellStyle name="Migliaia 39 2 2 2 4" xfId="16853"/>
    <cellStyle name="Migliaia 39 2 2 2 4 2" xfId="38462"/>
    <cellStyle name="Migliaia 39 2 2 2 5" xfId="12811"/>
    <cellStyle name="Migliaia 39 2 2 3" xfId="7924"/>
    <cellStyle name="Migliaia 39 2 2 3 2" xfId="31632"/>
    <cellStyle name="Migliaia 39 2 2 3 2 2" xfId="36792"/>
    <cellStyle name="Migliaia 39 2 2 3 2 3" xfId="42094"/>
    <cellStyle name="Migliaia 39 2 2 3 3" xfId="34141"/>
    <cellStyle name="Migliaia 39 2 2 3 4" xfId="39443"/>
    <cellStyle name="Migliaia 39 2 2 4" xfId="7062"/>
    <cellStyle name="Migliaia 39 2 2 4 2" xfId="17835"/>
    <cellStyle name="Migliaia 39 2 2 4 3" xfId="43888"/>
    <cellStyle name="Migliaia 39 2 2 4 4" xfId="46828"/>
    <cellStyle name="Migliaia 39 2 2 4 5" xfId="49844"/>
    <cellStyle name="Migliaia 39 2 2 5" xfId="16852"/>
    <cellStyle name="Migliaia 39 2 2 6" xfId="21166"/>
    <cellStyle name="Migliaia 39 2 3" xfId="4110"/>
    <cellStyle name="Migliaia 39 2 3 2" xfId="10580"/>
    <cellStyle name="Migliaia 39 2 3 2 2" xfId="31633"/>
    <cellStyle name="Migliaia 39 2 3 2 2 2" xfId="36793"/>
    <cellStyle name="Migliaia 39 2 3 2 2 3" xfId="42095"/>
    <cellStyle name="Migliaia 39 2 3 2 3" xfId="34142"/>
    <cellStyle name="Migliaia 39 2 3 2 4" xfId="39444"/>
    <cellStyle name="Migliaia 39 2 3 3" xfId="16854"/>
    <cellStyle name="Migliaia 39 2 3 3 2" xfId="35812"/>
    <cellStyle name="Migliaia 39 2 3 3 3" xfId="41114"/>
    <cellStyle name="Migliaia 39 2 3 3 4" xfId="30270"/>
    <cellStyle name="Migliaia 39 2 3 4" xfId="33219"/>
    <cellStyle name="Migliaia 39 2 3 5" xfId="38463"/>
    <cellStyle name="Migliaia 39 2 3 6" xfId="12812"/>
    <cellStyle name="Migliaia 39 2 4" xfId="3690"/>
    <cellStyle name="Migliaia 39 2 4 2" xfId="10285"/>
    <cellStyle name="Migliaia 39 2 4 2 2" xfId="35813"/>
    <cellStyle name="Migliaia 39 2 4 2 3" xfId="41115"/>
    <cellStyle name="Migliaia 39 2 4 3" xfId="15011"/>
    <cellStyle name="Migliaia 39 2 4 4" xfId="16855"/>
    <cellStyle name="Migliaia 39 2 4 4 2" xfId="38464"/>
    <cellStyle name="Migliaia 39 2 4 5" xfId="12813"/>
    <cellStyle name="Migliaia 39 2 5" xfId="9439"/>
    <cellStyle name="Migliaia 39 2 5 2" xfId="30271"/>
    <cellStyle name="Migliaia 39 2 5 2 2" xfId="35814"/>
    <cellStyle name="Migliaia 39 2 5 2 3" xfId="41116"/>
    <cellStyle name="Migliaia 39 2 5 3" xfId="33220"/>
    <cellStyle name="Migliaia 39 2 5 4" xfId="38465"/>
    <cellStyle name="Migliaia 39 2 6" xfId="16851"/>
    <cellStyle name="Migliaia 39 2 6 2" xfId="30272"/>
    <cellStyle name="Migliaia 39 2 6 2 2" xfId="35815"/>
    <cellStyle name="Migliaia 39 2 6 2 3" xfId="41117"/>
    <cellStyle name="Migliaia 39 2 6 3" xfId="33221"/>
    <cellStyle name="Migliaia 39 2 6 4" xfId="38466"/>
    <cellStyle name="Migliaia 39 2 6 5" xfId="21167"/>
    <cellStyle name="Migliaia 39 2 7" xfId="21165"/>
    <cellStyle name="Migliaia 39 2 8" xfId="1878"/>
    <cellStyle name="Migliaia 39 3" xfId="559"/>
    <cellStyle name="Migliaia 39 3 10" xfId="21168"/>
    <cellStyle name="Migliaia 39 3 11" xfId="12814"/>
    <cellStyle name="Migliaia 39 3 12" xfId="1879"/>
    <cellStyle name="Migliaia 39 3 2" xfId="560"/>
    <cellStyle name="Migliaia 39 3 2 2" xfId="4492"/>
    <cellStyle name="Migliaia 39 3 2 2 2" xfId="8318"/>
    <cellStyle name="Migliaia 39 3 2 2 2 2" xfId="14766"/>
    <cellStyle name="Migliaia 39 3 2 2 2 2 2" xfId="18180"/>
    <cellStyle name="Migliaia 39 3 2 2 2 2 2 2" xfId="35816"/>
    <cellStyle name="Migliaia 39 3 2 2 2 2 3" xfId="41118"/>
    <cellStyle name="Migliaia 39 3 2 2 2 2 4" xfId="30273"/>
    <cellStyle name="Migliaia 39 3 2 2 2 3" xfId="33222"/>
    <cellStyle name="Migliaia 39 3 2 2 2 4" xfId="38467"/>
    <cellStyle name="Migliaia 39 3 2 2 2 5" xfId="28719"/>
    <cellStyle name="Migliaia 39 3 2 2 2 6" xfId="47186"/>
    <cellStyle name="Migliaia 39 3 2 2 2 7" xfId="50202"/>
    <cellStyle name="Migliaia 39 3 2 2 2 8" xfId="13977"/>
    <cellStyle name="Migliaia 39 3 2 2 3" xfId="7867"/>
    <cellStyle name="Migliaia 39 3 2 2 4" xfId="7063"/>
    <cellStyle name="Migliaia 39 3 2 2 4 2" xfId="17836"/>
    <cellStyle name="Migliaia 39 3 2 2 4 3" xfId="43887"/>
    <cellStyle name="Migliaia 39 3 2 2 4 4" xfId="46829"/>
    <cellStyle name="Migliaia 39 3 2 2 4 5" xfId="49845"/>
    <cellStyle name="Migliaia 39 3 2 2 5" xfId="16858"/>
    <cellStyle name="Migliaia 39 3 2 2 6" xfId="21170"/>
    <cellStyle name="Migliaia 39 3 2 3" xfId="3692"/>
    <cellStyle name="Migliaia 39 3 2 3 2" xfId="8528"/>
    <cellStyle name="Migliaia 39 3 2 3 2 2" xfId="35817"/>
    <cellStyle name="Migliaia 39 3 2 3 2 3" xfId="41119"/>
    <cellStyle name="Migliaia 39 3 2 3 2 4" xfId="30274"/>
    <cellStyle name="Migliaia 39 3 2 3 3" xfId="8319"/>
    <cellStyle name="Migliaia 39 3 2 3 4" xfId="16859"/>
    <cellStyle name="Migliaia 39 3 2 3 4 2" xfId="38468"/>
    <cellStyle name="Migliaia 39 3 2 3 5" xfId="12815"/>
    <cellStyle name="Migliaia 39 3 2 4" xfId="7665"/>
    <cellStyle name="Migliaia 39 3 2 4 2" xfId="14396"/>
    <cellStyle name="Migliaia 39 3 2 4 2 2" xfId="35818"/>
    <cellStyle name="Migliaia 39 3 2 4 2 3" xfId="41120"/>
    <cellStyle name="Migliaia 39 3 2 4 3" xfId="33224"/>
    <cellStyle name="Migliaia 39 3 2 4 4" xfId="38469"/>
    <cellStyle name="Migliaia 39 3 2 4 5" xfId="13504"/>
    <cellStyle name="Migliaia 39 3 2 5" xfId="13634"/>
    <cellStyle name="Migliaia 39 3 2 5 2" xfId="30276"/>
    <cellStyle name="Migliaia 39 3 2 5 2 2" xfId="35819"/>
    <cellStyle name="Migliaia 39 3 2 5 2 3" xfId="41121"/>
    <cellStyle name="Migliaia 39 3 2 5 3" xfId="33225"/>
    <cellStyle name="Migliaia 39 3 2 5 4" xfId="38470"/>
    <cellStyle name="Migliaia 39 3 2 6" xfId="16857"/>
    <cellStyle name="Migliaia 39 3 2 6 2" xfId="30277"/>
    <cellStyle name="Migliaia 39 3 2 6 2 2" xfId="35820"/>
    <cellStyle name="Migliaia 39 3 2 6 2 3" xfId="41122"/>
    <cellStyle name="Migliaia 39 3 2 6 3" xfId="33226"/>
    <cellStyle name="Migliaia 39 3 2 6 4" xfId="38471"/>
    <cellStyle name="Migliaia 39 3 2 6 5" xfId="21173"/>
    <cellStyle name="Migliaia 39 3 2 7" xfId="21169"/>
    <cellStyle name="Migliaia 39 3 2 8" xfId="2518"/>
    <cellStyle name="Migliaia 39 3 3" xfId="2517"/>
    <cellStyle name="Migliaia 39 3 3 2" xfId="4491"/>
    <cellStyle name="Migliaia 39 3 3 2 2" xfId="6054"/>
    <cellStyle name="Migliaia 39 3 3 2 2 2" xfId="35822"/>
    <cellStyle name="Migliaia 39 3 3 2 2 3" xfId="41124"/>
    <cellStyle name="Migliaia 39 3 3 2 3" xfId="14533"/>
    <cellStyle name="Migliaia 39 3 3 2 4" xfId="16861"/>
    <cellStyle name="Migliaia 39 3 3 2 4 2" xfId="38473"/>
    <cellStyle name="Migliaia 39 3 3 2 5" xfId="12817"/>
    <cellStyle name="Migliaia 39 3 3 3" xfId="5806"/>
    <cellStyle name="Migliaia 39 3 3 3 2" xfId="30280"/>
    <cellStyle name="Migliaia 39 3 3 3 2 2" xfId="35823"/>
    <cellStyle name="Migliaia 39 3 3 3 2 3" xfId="41125"/>
    <cellStyle name="Migliaia 39 3 3 3 3" xfId="33229"/>
    <cellStyle name="Migliaia 39 3 3 3 4" xfId="38474"/>
    <cellStyle name="Migliaia 39 3 3 4" xfId="16860"/>
    <cellStyle name="Migliaia 39 3 3 4 2" xfId="30281"/>
    <cellStyle name="Migliaia 39 3 3 4 2 2" xfId="35824"/>
    <cellStyle name="Migliaia 39 3 3 4 2 3" xfId="41126"/>
    <cellStyle name="Migliaia 39 3 3 4 3" xfId="33230"/>
    <cellStyle name="Migliaia 39 3 3 4 4" xfId="38475"/>
    <cellStyle name="Migliaia 39 3 3 4 5" xfId="21177"/>
    <cellStyle name="Migliaia 39 3 3 5" xfId="21178"/>
    <cellStyle name="Migliaia 39 3 3 5 2" xfId="30282"/>
    <cellStyle name="Migliaia 39 3 3 5 2 2" xfId="35825"/>
    <cellStyle name="Migliaia 39 3 3 5 2 3" xfId="41127"/>
    <cellStyle name="Migliaia 39 3 3 5 3" xfId="33231"/>
    <cellStyle name="Migliaia 39 3 3 5 4" xfId="38476"/>
    <cellStyle name="Migliaia 39 3 3 6" xfId="30278"/>
    <cellStyle name="Migliaia 39 3 3 6 2" xfId="35821"/>
    <cellStyle name="Migliaia 39 3 3 6 3" xfId="41123"/>
    <cellStyle name="Migliaia 39 3 3 7" xfId="33227"/>
    <cellStyle name="Migliaia 39 3 3 8" xfId="38472"/>
    <cellStyle name="Migliaia 39 3 3 9" xfId="12816"/>
    <cellStyle name="Migliaia 39 3 4" xfId="3297"/>
    <cellStyle name="Migliaia 39 3 4 2" xfId="4807"/>
    <cellStyle name="Migliaia 39 3 4 2 2" xfId="10759"/>
    <cellStyle name="Migliaia 39 3 4 2 3" xfId="14438"/>
    <cellStyle name="Migliaia 39 3 4 2 4" xfId="16863"/>
    <cellStyle name="Migliaia 39 3 4 2 5" xfId="28680"/>
    <cellStyle name="Migliaia 39 3 4 2 6" xfId="12819"/>
    <cellStyle name="Migliaia 39 3 4 3" xfId="10007"/>
    <cellStyle name="Migliaia 39 3 4 3 2" xfId="31634"/>
    <cellStyle name="Migliaia 39 3 4 3 2 2" xfId="36794"/>
    <cellStyle name="Migliaia 39 3 4 3 2 3" xfId="42096"/>
    <cellStyle name="Migliaia 39 3 4 3 3" xfId="34143"/>
    <cellStyle name="Migliaia 39 3 4 3 4" xfId="39445"/>
    <cellStyle name="Migliaia 39 3 4 4" xfId="16862"/>
    <cellStyle name="Migliaia 39 3 4 4 2" xfId="35826"/>
    <cellStyle name="Migliaia 39 3 4 4 3" xfId="41128"/>
    <cellStyle name="Migliaia 39 3 4 4 4" xfId="30283"/>
    <cellStyle name="Migliaia 39 3 4 5" xfId="33232"/>
    <cellStyle name="Migliaia 39 3 4 6" xfId="38477"/>
    <cellStyle name="Migliaia 39 3 4 7" xfId="12818"/>
    <cellStyle name="Migliaia 39 3 5" xfId="4111"/>
    <cellStyle name="Migliaia 39 3 5 2" xfId="10581"/>
    <cellStyle name="Migliaia 39 3 5 2 2" xfId="31635"/>
    <cellStyle name="Migliaia 39 3 5 2 2 2" xfId="36795"/>
    <cellStyle name="Migliaia 39 3 5 2 2 3" xfId="42097"/>
    <cellStyle name="Migliaia 39 3 5 2 3" xfId="34144"/>
    <cellStyle name="Migliaia 39 3 5 2 4" xfId="39446"/>
    <cellStyle name="Migliaia 39 3 5 3" xfId="16864"/>
    <cellStyle name="Migliaia 39 3 5 3 2" xfId="35827"/>
    <cellStyle name="Migliaia 39 3 5 3 3" xfId="41129"/>
    <cellStyle name="Migliaia 39 3 5 3 4" xfId="30284"/>
    <cellStyle name="Migliaia 39 3 5 4" xfId="33233"/>
    <cellStyle name="Migliaia 39 3 5 5" xfId="38478"/>
    <cellStyle name="Migliaia 39 3 5 6" xfId="12820"/>
    <cellStyle name="Migliaia 39 3 6" xfId="3691"/>
    <cellStyle name="Migliaia 39 3 6 2" xfId="10286"/>
    <cellStyle name="Migliaia 39 3 6 2 2" xfId="35828"/>
    <cellStyle name="Migliaia 39 3 6 2 3" xfId="41130"/>
    <cellStyle name="Migliaia 39 3 6 3" xfId="14917"/>
    <cellStyle name="Migliaia 39 3 6 4" xfId="16865"/>
    <cellStyle name="Migliaia 39 3 6 4 2" xfId="38479"/>
    <cellStyle name="Migliaia 39 3 6 5" xfId="12821"/>
    <cellStyle name="Migliaia 39 3 7" xfId="8550"/>
    <cellStyle name="Migliaia 39 3 7 2" xfId="30286"/>
    <cellStyle name="Migliaia 39 3 7 2 2" xfId="35829"/>
    <cellStyle name="Migliaia 39 3 7 2 3" xfId="41131"/>
    <cellStyle name="Migliaia 39 3 7 3" xfId="33235"/>
    <cellStyle name="Migliaia 39 3 7 4" xfId="38480"/>
    <cellStyle name="Migliaia 39 3 8" xfId="13635"/>
    <cellStyle name="Migliaia 39 3 8 2" xfId="30287"/>
    <cellStyle name="Migliaia 39 3 8 2 2" xfId="35830"/>
    <cellStyle name="Migliaia 39 3 8 2 3" xfId="41132"/>
    <cellStyle name="Migliaia 39 3 8 3" xfId="33236"/>
    <cellStyle name="Migliaia 39 3 8 4" xfId="38481"/>
    <cellStyle name="Migliaia 39 3 8 5" xfId="21183"/>
    <cellStyle name="Migliaia 39 3 9" xfId="16856"/>
    <cellStyle name="Migliaia 39 4" xfId="561"/>
    <cellStyle name="Migliaia 39 4 2" xfId="4493"/>
    <cellStyle name="Migliaia 39 4 2 2" xfId="5153"/>
    <cellStyle name="Migliaia 39 4 2 2 2" xfId="30288"/>
    <cellStyle name="Migliaia 39 4 2 2 2 2" xfId="35831"/>
    <cellStyle name="Migliaia 39 4 2 2 2 3" xfId="41133"/>
    <cellStyle name="Migliaia 39 4 2 2 3" xfId="33237"/>
    <cellStyle name="Migliaia 39 4 2 2 4" xfId="38482"/>
    <cellStyle name="Migliaia 39 4 2 3" xfId="8320"/>
    <cellStyle name="Migliaia 39 4 2 3 2" xfId="30289"/>
    <cellStyle name="Migliaia 39 4 2 3 2 2" xfId="35832"/>
    <cellStyle name="Migliaia 39 4 2 3 2 3" xfId="41134"/>
    <cellStyle name="Migliaia 39 4 2 3 3" xfId="33238"/>
    <cellStyle name="Migliaia 39 4 2 3 4" xfId="38483"/>
    <cellStyle name="Migliaia 39 4 2 4" xfId="7667"/>
    <cellStyle name="Migliaia 39 4 2 5" xfId="7065"/>
    <cellStyle name="Migliaia 39 4 2 5 2" xfId="17838"/>
    <cellStyle name="Migliaia 39 4 2 5 3" xfId="44463"/>
    <cellStyle name="Migliaia 39 4 2 5 4" xfId="46831"/>
    <cellStyle name="Migliaia 39 4 2 5 5" xfId="49847"/>
    <cellStyle name="Migliaia 39 4 2 6" xfId="16867"/>
    <cellStyle name="Migliaia 39 4 2 7" xfId="21185"/>
    <cellStyle name="Migliaia 39 4 3" xfId="5154"/>
    <cellStyle name="Migliaia 39 4 3 2" xfId="14534"/>
    <cellStyle name="Migliaia 39 4 3 2 2" xfId="35833"/>
    <cellStyle name="Migliaia 39 4 3 2 3" xfId="41135"/>
    <cellStyle name="Migliaia 39 4 3 3" xfId="33239"/>
    <cellStyle name="Migliaia 39 4 3 4" xfId="38484"/>
    <cellStyle name="Migliaia 39 4 3 5" xfId="13633"/>
    <cellStyle name="Migliaia 39 4 4" xfId="8321"/>
    <cellStyle name="Migliaia 39 4 4 2" xfId="30291"/>
    <cellStyle name="Migliaia 39 4 4 2 2" xfId="35834"/>
    <cellStyle name="Migliaia 39 4 4 2 3" xfId="41136"/>
    <cellStyle name="Migliaia 39 4 4 3" xfId="33240"/>
    <cellStyle name="Migliaia 39 4 4 4" xfId="38485"/>
    <cellStyle name="Migliaia 39 4 5" xfId="7666"/>
    <cellStyle name="Migliaia 39 4 5 2" xfId="30292"/>
    <cellStyle name="Migliaia 39 4 5 2 2" xfId="35835"/>
    <cellStyle name="Migliaia 39 4 5 2 3" xfId="41137"/>
    <cellStyle name="Migliaia 39 4 5 3" xfId="33241"/>
    <cellStyle name="Migliaia 39 4 5 4" xfId="38486"/>
    <cellStyle name="Migliaia 39 4 6" xfId="7064"/>
    <cellStyle name="Migliaia 39 4 6 2" xfId="17837"/>
    <cellStyle name="Migliaia 39 4 6 2 2" xfId="35836"/>
    <cellStyle name="Migliaia 39 4 6 2 3" xfId="41138"/>
    <cellStyle name="Migliaia 39 4 6 2 4" xfId="30293"/>
    <cellStyle name="Migliaia 39 4 6 3" xfId="33242"/>
    <cellStyle name="Migliaia 39 4 6 4" xfId="38487"/>
    <cellStyle name="Migliaia 39 4 6 5" xfId="21191"/>
    <cellStyle name="Migliaia 39 4 6 6" xfId="42539"/>
    <cellStyle name="Migliaia 39 4 6 7" xfId="46830"/>
    <cellStyle name="Migliaia 39 4 6 8" xfId="49846"/>
    <cellStyle name="Migliaia 39 4 7" xfId="16866"/>
    <cellStyle name="Migliaia 39 4 7 2" xfId="30294"/>
    <cellStyle name="Migliaia 39 4 7 2 2" xfId="35837"/>
    <cellStyle name="Migliaia 39 4 7 2 3" xfId="41139"/>
    <cellStyle name="Migliaia 39 4 7 3" xfId="33243"/>
    <cellStyle name="Migliaia 39 4 7 4" xfId="38488"/>
    <cellStyle name="Migliaia 39 4 7 5" xfId="21192"/>
    <cellStyle name="Migliaia 39 4 8" xfId="21184"/>
    <cellStyle name="Migliaia 39 4 9" xfId="2519"/>
    <cellStyle name="Migliaia 39 5" xfId="562"/>
    <cellStyle name="Migliaia 39 5 2" xfId="4494"/>
    <cellStyle name="Migliaia 39 5 2 2" xfId="14767"/>
    <cellStyle name="Migliaia 39 5 2 2 2" xfId="35838"/>
    <cellStyle name="Migliaia 39 5 2 2 3" xfId="41140"/>
    <cellStyle name="Migliaia 39 5 2 3" xfId="16869"/>
    <cellStyle name="Migliaia 39 5 2 3 2" xfId="33244"/>
    <cellStyle name="Migliaia 39 5 2 4" xfId="38489"/>
    <cellStyle name="Migliaia 39 5 2 5" xfId="12822"/>
    <cellStyle name="Migliaia 39 5 3" xfId="7668"/>
    <cellStyle name="Migliaia 39 5 3 2" xfId="30296"/>
    <cellStyle name="Migliaia 39 5 3 2 2" xfId="35839"/>
    <cellStyle name="Migliaia 39 5 3 2 3" xfId="41141"/>
    <cellStyle name="Migliaia 39 5 3 3" xfId="33245"/>
    <cellStyle name="Migliaia 39 5 3 4" xfId="38490"/>
    <cellStyle name="Migliaia 39 5 4" xfId="7066"/>
    <cellStyle name="Migliaia 39 5 4 2" xfId="17839"/>
    <cellStyle name="Migliaia 39 5 4 2 2" xfId="35840"/>
    <cellStyle name="Migliaia 39 5 4 2 3" xfId="41142"/>
    <cellStyle name="Migliaia 39 5 4 2 4" xfId="30297"/>
    <cellStyle name="Migliaia 39 5 4 3" xfId="33246"/>
    <cellStyle name="Migliaia 39 5 4 4" xfId="38491"/>
    <cellStyle name="Migliaia 39 5 4 5" xfId="21195"/>
    <cellStyle name="Migliaia 39 5 4 6" xfId="42540"/>
    <cellStyle name="Migliaia 39 5 4 7" xfId="46832"/>
    <cellStyle name="Migliaia 39 5 4 8" xfId="49848"/>
    <cellStyle name="Migliaia 39 5 5" xfId="16868"/>
    <cellStyle name="Migliaia 39 5 5 2" xfId="30298"/>
    <cellStyle name="Migliaia 39 5 5 2 2" xfId="35841"/>
    <cellStyle name="Migliaia 39 5 5 2 3" xfId="41143"/>
    <cellStyle name="Migliaia 39 5 5 3" xfId="33247"/>
    <cellStyle name="Migliaia 39 5 5 4" xfId="38492"/>
    <cellStyle name="Migliaia 39 5 5 5" xfId="21196"/>
    <cellStyle name="Migliaia 39 5 6" xfId="21197"/>
    <cellStyle name="Migliaia 39 5 6 2" xfId="30299"/>
    <cellStyle name="Migliaia 39 5 6 2 2" xfId="35842"/>
    <cellStyle name="Migliaia 39 5 6 2 3" xfId="41144"/>
    <cellStyle name="Migliaia 39 5 6 3" xfId="33248"/>
    <cellStyle name="Migliaia 39 5 6 4" xfId="38493"/>
    <cellStyle name="Migliaia 39 5 7" xfId="21193"/>
    <cellStyle name="Migliaia 39 5 8" xfId="2520"/>
    <cellStyle name="Migliaia 39 6" xfId="2515"/>
    <cellStyle name="Migliaia 39 6 2" xfId="4489"/>
    <cellStyle name="Migliaia 39 6 2 2" xfId="6053"/>
    <cellStyle name="Migliaia 39 6 2 3" xfId="14955"/>
    <cellStyle name="Migliaia 39 6 2 4" xfId="16871"/>
    <cellStyle name="Migliaia 39 6 2 5" xfId="28683"/>
    <cellStyle name="Migliaia 39 6 2 6" xfId="12824"/>
    <cellStyle name="Migliaia 39 6 3" xfId="5805"/>
    <cellStyle name="Migliaia 39 6 3 2" xfId="31636"/>
    <cellStyle name="Migliaia 39 6 3 2 2" xfId="36796"/>
    <cellStyle name="Migliaia 39 6 3 2 3" xfId="42098"/>
    <cellStyle name="Migliaia 39 6 3 3" xfId="34145"/>
    <cellStyle name="Migliaia 39 6 3 4" xfId="39447"/>
    <cellStyle name="Migliaia 39 6 4" xfId="16870"/>
    <cellStyle name="Migliaia 39 6 4 2" xfId="35843"/>
    <cellStyle name="Migliaia 39 6 4 3" xfId="41145"/>
    <cellStyle name="Migliaia 39 6 4 4" xfId="30300"/>
    <cellStyle name="Migliaia 39 6 5" xfId="33249"/>
    <cellStyle name="Migliaia 39 6 6" xfId="38494"/>
    <cellStyle name="Migliaia 39 6 7" xfId="12823"/>
    <cellStyle name="Migliaia 39 7" xfId="4109"/>
    <cellStyle name="Migliaia 39 7 2" xfId="10579"/>
    <cellStyle name="Migliaia 39 7 2 2" xfId="31637"/>
    <cellStyle name="Migliaia 39 7 2 2 2" xfId="36797"/>
    <cellStyle name="Migliaia 39 7 2 2 3" xfId="42099"/>
    <cellStyle name="Migliaia 39 7 2 3" xfId="34146"/>
    <cellStyle name="Migliaia 39 7 2 4" xfId="39448"/>
    <cellStyle name="Migliaia 39 7 3" xfId="16872"/>
    <cellStyle name="Migliaia 39 7 3 2" xfId="35844"/>
    <cellStyle name="Migliaia 39 7 3 3" xfId="41146"/>
    <cellStyle name="Migliaia 39 7 3 4" xfId="30301"/>
    <cellStyle name="Migliaia 39 7 4" xfId="33250"/>
    <cellStyle name="Migliaia 39 7 5" xfId="38495"/>
    <cellStyle name="Migliaia 39 7 6" xfId="12825"/>
    <cellStyle name="Migliaia 39 8" xfId="3689"/>
    <cellStyle name="Migliaia 39 8 2" xfId="10284"/>
    <cellStyle name="Migliaia 39 8 2 2" xfId="31638"/>
    <cellStyle name="Migliaia 39 8 2 2 2" xfId="36798"/>
    <cellStyle name="Migliaia 39 8 2 2 3" xfId="42100"/>
    <cellStyle name="Migliaia 39 8 2 3" xfId="34147"/>
    <cellStyle name="Migliaia 39 8 2 4" xfId="39449"/>
    <cellStyle name="Migliaia 39 8 3" xfId="16873"/>
    <cellStyle name="Migliaia 39 8 3 2" xfId="35845"/>
    <cellStyle name="Migliaia 39 8 3 3" xfId="41147"/>
    <cellStyle name="Migliaia 39 8 3 4" xfId="30302"/>
    <cellStyle name="Migliaia 39 8 4" xfId="33251"/>
    <cellStyle name="Migliaia 39 8 5" xfId="38496"/>
    <cellStyle name="Migliaia 39 8 6" xfId="12826"/>
    <cellStyle name="Migliaia 39 9" xfId="13503"/>
    <cellStyle name="Migliaia 39 9 2" xfId="30303"/>
    <cellStyle name="Migliaia 39 9 2 2" xfId="35846"/>
    <cellStyle name="Migliaia 39 9 2 3" xfId="41148"/>
    <cellStyle name="Migliaia 39 9 3" xfId="33252"/>
    <cellStyle name="Migliaia 39 9 4" xfId="38497"/>
    <cellStyle name="Migliaia 4" xfId="563"/>
    <cellStyle name="Migliaia 4 10" xfId="16874"/>
    <cellStyle name="Migliaia 4 10 2" xfId="35847"/>
    <cellStyle name="Migliaia 4 10 3" xfId="41149"/>
    <cellStyle name="Migliaia 4 10 4" xfId="30304"/>
    <cellStyle name="Migliaia 4 11" xfId="33253"/>
    <cellStyle name="Migliaia 4 12" xfId="38498"/>
    <cellStyle name="Migliaia 4 13" xfId="1880"/>
    <cellStyle name="Migliaia 4 2" xfId="564"/>
    <cellStyle name="Migliaia 4 2 2" xfId="2522"/>
    <cellStyle name="Migliaia 4 2 2 2" xfId="4496"/>
    <cellStyle name="Migliaia 4 2 2 2 2" xfId="10700"/>
    <cellStyle name="Migliaia 4 2 2 2 2 2" xfId="35848"/>
    <cellStyle name="Migliaia 4 2 2 2 2 3" xfId="41150"/>
    <cellStyle name="Migliaia 4 2 2 2 3" xfId="14768"/>
    <cellStyle name="Migliaia 4 2 2 2 4" xfId="16877"/>
    <cellStyle name="Migliaia 4 2 2 2 4 2" xfId="38499"/>
    <cellStyle name="Migliaia 4 2 2 2 5" xfId="12827"/>
    <cellStyle name="Migliaia 4 2 2 3" xfId="7925"/>
    <cellStyle name="Migliaia 4 2 2 3 2" xfId="31639"/>
    <cellStyle name="Migliaia 4 2 2 3 2 2" xfId="36799"/>
    <cellStyle name="Migliaia 4 2 2 3 2 3" xfId="42101"/>
    <cellStyle name="Migliaia 4 2 2 3 3" xfId="34148"/>
    <cellStyle name="Migliaia 4 2 2 3 4" xfId="39450"/>
    <cellStyle name="Migliaia 4 2 2 4" xfId="7067"/>
    <cellStyle name="Migliaia 4 2 2 4 2" xfId="17840"/>
    <cellStyle name="Migliaia 4 2 2 4 3" xfId="28582"/>
    <cellStyle name="Migliaia 4 2 2 4 4" xfId="46833"/>
    <cellStyle name="Migliaia 4 2 2 4 5" xfId="49849"/>
    <cellStyle name="Migliaia 4 2 2 5" xfId="16876"/>
    <cellStyle name="Migliaia 4 2 2 6" xfId="21204"/>
    <cellStyle name="Migliaia 4 2 3" xfId="4113"/>
    <cellStyle name="Migliaia 4 2 3 2" xfId="10583"/>
    <cellStyle name="Migliaia 4 2 3 2 2" xfId="31640"/>
    <cellStyle name="Migliaia 4 2 3 2 2 2" xfId="36800"/>
    <cellStyle name="Migliaia 4 2 3 2 2 3" xfId="42102"/>
    <cellStyle name="Migliaia 4 2 3 2 3" xfId="34149"/>
    <cellStyle name="Migliaia 4 2 3 2 4" xfId="39451"/>
    <cellStyle name="Migliaia 4 2 3 3" xfId="16878"/>
    <cellStyle name="Migliaia 4 2 3 3 2" xfId="35849"/>
    <cellStyle name="Migliaia 4 2 3 3 3" xfId="41151"/>
    <cellStyle name="Migliaia 4 2 3 3 4" xfId="30306"/>
    <cellStyle name="Migliaia 4 2 3 4" xfId="33255"/>
    <cellStyle name="Migliaia 4 2 3 5" xfId="38500"/>
    <cellStyle name="Migliaia 4 2 3 6" xfId="12828"/>
    <cellStyle name="Migliaia 4 2 4" xfId="3694"/>
    <cellStyle name="Migliaia 4 2 4 2" xfId="10288"/>
    <cellStyle name="Migliaia 4 2 4 2 2" xfId="35850"/>
    <cellStyle name="Migliaia 4 2 4 2 3" xfId="41152"/>
    <cellStyle name="Migliaia 4 2 4 3" xfId="15010"/>
    <cellStyle name="Migliaia 4 2 4 4" xfId="16879"/>
    <cellStyle name="Migliaia 4 2 4 4 2" xfId="38501"/>
    <cellStyle name="Migliaia 4 2 4 5" xfId="12829"/>
    <cellStyle name="Migliaia 4 2 5" xfId="9440"/>
    <cellStyle name="Migliaia 4 2 5 2" xfId="30308"/>
    <cellStyle name="Migliaia 4 2 5 2 2" xfId="35851"/>
    <cellStyle name="Migliaia 4 2 5 2 3" xfId="41153"/>
    <cellStyle name="Migliaia 4 2 5 3" xfId="33257"/>
    <cellStyle name="Migliaia 4 2 5 4" xfId="38502"/>
    <cellStyle name="Migliaia 4 2 6" xfId="16875"/>
    <cellStyle name="Migliaia 4 2 6 2" xfId="30309"/>
    <cellStyle name="Migliaia 4 2 6 2 2" xfId="35852"/>
    <cellStyle name="Migliaia 4 2 6 2 3" xfId="41154"/>
    <cellStyle name="Migliaia 4 2 6 3" xfId="33258"/>
    <cellStyle name="Migliaia 4 2 6 4" xfId="38503"/>
    <cellStyle name="Migliaia 4 2 6 5" xfId="21208"/>
    <cellStyle name="Migliaia 4 2 7" xfId="21203"/>
    <cellStyle name="Migliaia 4 2 8" xfId="1881"/>
    <cellStyle name="Migliaia 4 3" xfId="565"/>
    <cellStyle name="Migliaia 4 3 10" xfId="21209"/>
    <cellStyle name="Migliaia 4 3 11" xfId="12830"/>
    <cellStyle name="Migliaia 4 3 12" xfId="1882"/>
    <cellStyle name="Migliaia 4 3 2" xfId="566"/>
    <cellStyle name="Migliaia 4 3 2 2" xfId="4498"/>
    <cellStyle name="Migliaia 4 3 2 2 2" xfId="8322"/>
    <cellStyle name="Migliaia 4 3 2 2 2 2" xfId="14769"/>
    <cellStyle name="Migliaia 4 3 2 2 2 2 2" xfId="18181"/>
    <cellStyle name="Migliaia 4 3 2 2 2 2 2 2" xfId="35853"/>
    <cellStyle name="Migliaia 4 3 2 2 2 2 3" xfId="41155"/>
    <cellStyle name="Migliaia 4 3 2 2 2 2 4" xfId="30310"/>
    <cellStyle name="Migliaia 4 3 2 2 2 3" xfId="33259"/>
    <cellStyle name="Migliaia 4 3 2 2 2 4" xfId="38504"/>
    <cellStyle name="Migliaia 4 3 2 2 2 5" xfId="43362"/>
    <cellStyle name="Migliaia 4 3 2 2 2 6" xfId="47187"/>
    <cellStyle name="Migliaia 4 3 2 2 2 7" xfId="50203"/>
    <cellStyle name="Migliaia 4 3 2 2 2 8" xfId="13979"/>
    <cellStyle name="Migliaia 4 3 2 2 3" xfId="7441"/>
    <cellStyle name="Migliaia 4 3 2 2 4" xfId="7068"/>
    <cellStyle name="Migliaia 4 3 2 2 4 2" xfId="17841"/>
    <cellStyle name="Migliaia 4 3 2 2 4 3" xfId="42541"/>
    <cellStyle name="Migliaia 4 3 2 2 4 4" xfId="46834"/>
    <cellStyle name="Migliaia 4 3 2 2 4 5" xfId="49850"/>
    <cellStyle name="Migliaia 4 3 2 2 5" xfId="16882"/>
    <cellStyle name="Migliaia 4 3 2 2 6" xfId="21211"/>
    <cellStyle name="Migliaia 4 3 2 3" xfId="3696"/>
    <cellStyle name="Migliaia 4 3 2 3 2" xfId="7406"/>
    <cellStyle name="Migliaia 4 3 2 3 2 2" xfId="35854"/>
    <cellStyle name="Migliaia 4 3 2 3 2 3" xfId="41156"/>
    <cellStyle name="Migliaia 4 3 2 3 2 4" xfId="30311"/>
    <cellStyle name="Migliaia 4 3 2 3 3" xfId="8323"/>
    <cellStyle name="Migliaia 4 3 2 3 4" xfId="16883"/>
    <cellStyle name="Migliaia 4 3 2 3 4 2" xfId="38505"/>
    <cellStyle name="Migliaia 4 3 2 3 5" xfId="12831"/>
    <cellStyle name="Migliaia 4 3 2 4" xfId="7669"/>
    <cellStyle name="Migliaia 4 3 2 4 2" xfId="14397"/>
    <cellStyle name="Migliaia 4 3 2 4 2 2" xfId="35855"/>
    <cellStyle name="Migliaia 4 3 2 4 2 3" xfId="41157"/>
    <cellStyle name="Migliaia 4 3 2 4 3" xfId="33261"/>
    <cellStyle name="Migliaia 4 3 2 4 4" xfId="38506"/>
    <cellStyle name="Migliaia 4 3 2 4 5" xfId="13506"/>
    <cellStyle name="Migliaia 4 3 2 5" xfId="13631"/>
    <cellStyle name="Migliaia 4 3 2 5 2" xfId="30313"/>
    <cellStyle name="Migliaia 4 3 2 5 2 2" xfId="35856"/>
    <cellStyle name="Migliaia 4 3 2 5 2 3" xfId="41158"/>
    <cellStyle name="Migliaia 4 3 2 5 3" xfId="33262"/>
    <cellStyle name="Migliaia 4 3 2 5 4" xfId="38507"/>
    <cellStyle name="Migliaia 4 3 2 6" xfId="16881"/>
    <cellStyle name="Migliaia 4 3 2 6 2" xfId="30314"/>
    <cellStyle name="Migliaia 4 3 2 6 2 2" xfId="35857"/>
    <cellStyle name="Migliaia 4 3 2 6 2 3" xfId="41159"/>
    <cellStyle name="Migliaia 4 3 2 6 3" xfId="33263"/>
    <cellStyle name="Migliaia 4 3 2 6 4" xfId="38508"/>
    <cellStyle name="Migliaia 4 3 2 6 5" xfId="21216"/>
    <cellStyle name="Migliaia 4 3 2 7" xfId="21210"/>
    <cellStyle name="Migliaia 4 3 2 8" xfId="2524"/>
    <cellStyle name="Migliaia 4 3 3" xfId="2523"/>
    <cellStyle name="Migliaia 4 3 3 2" xfId="4497"/>
    <cellStyle name="Migliaia 4 3 3 2 2" xfId="6056"/>
    <cellStyle name="Migliaia 4 3 3 2 2 2" xfId="35859"/>
    <cellStyle name="Migliaia 4 3 3 2 2 3" xfId="41161"/>
    <cellStyle name="Migliaia 4 3 3 2 3" xfId="14535"/>
    <cellStyle name="Migliaia 4 3 3 2 4" xfId="16885"/>
    <cellStyle name="Migliaia 4 3 3 2 4 2" xfId="38510"/>
    <cellStyle name="Migliaia 4 3 3 2 5" xfId="12833"/>
    <cellStyle name="Migliaia 4 3 3 3" xfId="5808"/>
    <cellStyle name="Migliaia 4 3 3 3 2" xfId="30317"/>
    <cellStyle name="Migliaia 4 3 3 3 2 2" xfId="35860"/>
    <cellStyle name="Migliaia 4 3 3 3 2 3" xfId="41162"/>
    <cellStyle name="Migliaia 4 3 3 3 3" xfId="33266"/>
    <cellStyle name="Migliaia 4 3 3 3 4" xfId="38511"/>
    <cellStyle name="Migliaia 4 3 3 4" xfId="16884"/>
    <cellStyle name="Migliaia 4 3 3 4 2" xfId="30318"/>
    <cellStyle name="Migliaia 4 3 3 4 2 2" xfId="35861"/>
    <cellStyle name="Migliaia 4 3 3 4 2 3" xfId="41163"/>
    <cellStyle name="Migliaia 4 3 3 4 3" xfId="33267"/>
    <cellStyle name="Migliaia 4 3 3 4 4" xfId="38512"/>
    <cellStyle name="Migliaia 4 3 3 4 5" xfId="21220"/>
    <cellStyle name="Migliaia 4 3 3 5" xfId="21221"/>
    <cellStyle name="Migliaia 4 3 3 5 2" xfId="30319"/>
    <cellStyle name="Migliaia 4 3 3 5 2 2" xfId="35862"/>
    <cellStyle name="Migliaia 4 3 3 5 2 3" xfId="41164"/>
    <cellStyle name="Migliaia 4 3 3 5 3" xfId="33268"/>
    <cellStyle name="Migliaia 4 3 3 5 4" xfId="38513"/>
    <cellStyle name="Migliaia 4 3 3 6" xfId="30315"/>
    <cellStyle name="Migliaia 4 3 3 6 2" xfId="35858"/>
    <cellStyle name="Migliaia 4 3 3 6 3" xfId="41160"/>
    <cellStyle name="Migliaia 4 3 3 7" xfId="33264"/>
    <cellStyle name="Migliaia 4 3 3 8" xfId="38509"/>
    <cellStyle name="Migliaia 4 3 3 9" xfId="12832"/>
    <cellStyle name="Migliaia 4 3 4" xfId="3298"/>
    <cellStyle name="Migliaia 4 3 4 2" xfId="4808"/>
    <cellStyle name="Migliaia 4 3 4 2 2" xfId="10760"/>
    <cellStyle name="Migliaia 4 3 4 2 3" xfId="14887"/>
    <cellStyle name="Migliaia 4 3 4 2 4" xfId="16887"/>
    <cellStyle name="Migliaia 4 3 4 2 5" xfId="28689"/>
    <cellStyle name="Migliaia 4 3 4 2 6" xfId="12835"/>
    <cellStyle name="Migliaia 4 3 4 3" xfId="10008"/>
    <cellStyle name="Migliaia 4 3 4 3 2" xfId="31641"/>
    <cellStyle name="Migliaia 4 3 4 3 2 2" xfId="36801"/>
    <cellStyle name="Migliaia 4 3 4 3 2 3" xfId="42103"/>
    <cellStyle name="Migliaia 4 3 4 3 3" xfId="34150"/>
    <cellStyle name="Migliaia 4 3 4 3 4" xfId="39452"/>
    <cellStyle name="Migliaia 4 3 4 4" xfId="16886"/>
    <cellStyle name="Migliaia 4 3 4 4 2" xfId="35863"/>
    <cellStyle name="Migliaia 4 3 4 4 3" xfId="41165"/>
    <cellStyle name="Migliaia 4 3 4 4 4" xfId="30320"/>
    <cellStyle name="Migliaia 4 3 4 5" xfId="33269"/>
    <cellStyle name="Migliaia 4 3 4 6" xfId="38514"/>
    <cellStyle name="Migliaia 4 3 4 7" xfId="12834"/>
    <cellStyle name="Migliaia 4 3 5" xfId="4114"/>
    <cellStyle name="Migliaia 4 3 5 2" xfId="10584"/>
    <cellStyle name="Migliaia 4 3 5 2 2" xfId="31642"/>
    <cellStyle name="Migliaia 4 3 5 2 2 2" xfId="36802"/>
    <cellStyle name="Migliaia 4 3 5 2 2 3" xfId="42104"/>
    <cellStyle name="Migliaia 4 3 5 2 3" xfId="34151"/>
    <cellStyle name="Migliaia 4 3 5 2 4" xfId="39453"/>
    <cellStyle name="Migliaia 4 3 5 3" xfId="16888"/>
    <cellStyle name="Migliaia 4 3 5 3 2" xfId="35864"/>
    <cellStyle name="Migliaia 4 3 5 3 3" xfId="41166"/>
    <cellStyle name="Migliaia 4 3 5 3 4" xfId="30321"/>
    <cellStyle name="Migliaia 4 3 5 4" xfId="33270"/>
    <cellStyle name="Migliaia 4 3 5 5" xfId="38515"/>
    <cellStyle name="Migliaia 4 3 5 6" xfId="12836"/>
    <cellStyle name="Migliaia 4 3 6" xfId="3695"/>
    <cellStyle name="Migliaia 4 3 6 2" xfId="10289"/>
    <cellStyle name="Migliaia 4 3 6 2 2" xfId="35865"/>
    <cellStyle name="Migliaia 4 3 6 2 3" xfId="41167"/>
    <cellStyle name="Migliaia 4 3 6 3" xfId="15009"/>
    <cellStyle name="Migliaia 4 3 6 4" xfId="16889"/>
    <cellStyle name="Migliaia 4 3 6 4 2" xfId="38516"/>
    <cellStyle name="Migliaia 4 3 6 5" xfId="12837"/>
    <cellStyle name="Migliaia 4 3 7" xfId="8588"/>
    <cellStyle name="Migliaia 4 3 7 2" xfId="30323"/>
    <cellStyle name="Migliaia 4 3 7 2 2" xfId="35866"/>
    <cellStyle name="Migliaia 4 3 7 2 3" xfId="41168"/>
    <cellStyle name="Migliaia 4 3 7 3" xfId="33272"/>
    <cellStyle name="Migliaia 4 3 7 4" xfId="38517"/>
    <cellStyle name="Migliaia 4 3 8" xfId="13632"/>
    <cellStyle name="Migliaia 4 3 8 2" xfId="30324"/>
    <cellStyle name="Migliaia 4 3 8 2 2" xfId="35867"/>
    <cellStyle name="Migliaia 4 3 8 2 3" xfId="41169"/>
    <cellStyle name="Migliaia 4 3 8 3" xfId="33273"/>
    <cellStyle name="Migliaia 4 3 8 4" xfId="38518"/>
    <cellStyle name="Migliaia 4 3 8 5" xfId="21226"/>
    <cellStyle name="Migliaia 4 3 9" xfId="16880"/>
    <cellStyle name="Migliaia 4 4" xfId="567"/>
    <cellStyle name="Migliaia 4 4 2" xfId="4499"/>
    <cellStyle name="Migliaia 4 4 2 2" xfId="5155"/>
    <cellStyle name="Migliaia 4 4 2 2 2" xfId="30325"/>
    <cellStyle name="Migliaia 4 4 2 2 2 2" xfId="35868"/>
    <cellStyle name="Migliaia 4 4 2 2 2 3" xfId="41170"/>
    <cellStyle name="Migliaia 4 4 2 2 3" xfId="33274"/>
    <cellStyle name="Migliaia 4 4 2 2 4" xfId="38519"/>
    <cellStyle name="Migliaia 4 4 2 3" xfId="8324"/>
    <cellStyle name="Migliaia 4 4 2 3 2" xfId="30326"/>
    <cellStyle name="Migliaia 4 4 2 3 2 2" xfId="35869"/>
    <cellStyle name="Migliaia 4 4 2 3 2 3" xfId="41171"/>
    <cellStyle name="Migliaia 4 4 2 3 3" xfId="33275"/>
    <cellStyle name="Migliaia 4 4 2 3 4" xfId="38520"/>
    <cellStyle name="Migliaia 4 4 2 4" xfId="7671"/>
    <cellStyle name="Migliaia 4 4 2 5" xfId="7070"/>
    <cellStyle name="Migliaia 4 4 2 5 2" xfId="17843"/>
    <cellStyle name="Migliaia 4 4 2 5 3" xfId="43401"/>
    <cellStyle name="Migliaia 4 4 2 5 4" xfId="46836"/>
    <cellStyle name="Migliaia 4 4 2 5 5" xfId="49852"/>
    <cellStyle name="Migliaia 4 4 2 6" xfId="16891"/>
    <cellStyle name="Migliaia 4 4 2 7" xfId="21228"/>
    <cellStyle name="Migliaia 4 4 3" xfId="5156"/>
    <cellStyle name="Migliaia 4 4 3 2" xfId="14536"/>
    <cellStyle name="Migliaia 4 4 3 2 2" xfId="35870"/>
    <cellStyle name="Migliaia 4 4 3 2 3" xfId="41172"/>
    <cellStyle name="Migliaia 4 4 3 3" xfId="33276"/>
    <cellStyle name="Migliaia 4 4 3 4" xfId="38521"/>
    <cellStyle name="Migliaia 4 4 3 5" xfId="13630"/>
    <cellStyle name="Migliaia 4 4 4" xfId="8325"/>
    <cellStyle name="Migliaia 4 4 4 2" xfId="30328"/>
    <cellStyle name="Migliaia 4 4 4 2 2" xfId="35871"/>
    <cellStyle name="Migliaia 4 4 4 2 3" xfId="41173"/>
    <cellStyle name="Migliaia 4 4 4 3" xfId="33277"/>
    <cellStyle name="Migliaia 4 4 4 4" xfId="38522"/>
    <cellStyle name="Migliaia 4 4 5" xfId="7670"/>
    <cellStyle name="Migliaia 4 4 5 2" xfId="30329"/>
    <cellStyle name="Migliaia 4 4 5 2 2" xfId="35872"/>
    <cellStyle name="Migliaia 4 4 5 2 3" xfId="41174"/>
    <cellStyle name="Migliaia 4 4 5 3" xfId="33278"/>
    <cellStyle name="Migliaia 4 4 5 4" xfId="38523"/>
    <cellStyle name="Migliaia 4 4 6" xfId="7069"/>
    <cellStyle name="Migliaia 4 4 6 2" xfId="17842"/>
    <cellStyle name="Migliaia 4 4 6 2 2" xfId="35873"/>
    <cellStyle name="Migliaia 4 4 6 2 3" xfId="41175"/>
    <cellStyle name="Migliaia 4 4 6 2 4" xfId="30330"/>
    <cellStyle name="Migliaia 4 4 6 3" xfId="33279"/>
    <cellStyle name="Migliaia 4 4 6 4" xfId="38524"/>
    <cellStyle name="Migliaia 4 4 6 5" xfId="21234"/>
    <cellStyle name="Migliaia 4 4 6 6" xfId="43593"/>
    <cellStyle name="Migliaia 4 4 6 7" xfId="46835"/>
    <cellStyle name="Migliaia 4 4 6 8" xfId="49851"/>
    <cellStyle name="Migliaia 4 4 7" xfId="16890"/>
    <cellStyle name="Migliaia 4 4 7 2" xfId="30331"/>
    <cellStyle name="Migliaia 4 4 7 2 2" xfId="35874"/>
    <cellStyle name="Migliaia 4 4 7 2 3" xfId="41176"/>
    <cellStyle name="Migliaia 4 4 7 3" xfId="33280"/>
    <cellStyle name="Migliaia 4 4 7 4" xfId="38525"/>
    <cellStyle name="Migliaia 4 4 7 5" xfId="21235"/>
    <cellStyle name="Migliaia 4 4 8" xfId="21227"/>
    <cellStyle name="Migliaia 4 4 9" xfId="2525"/>
    <cellStyle name="Migliaia 4 5" xfId="568"/>
    <cellStyle name="Migliaia 4 5 2" xfId="4500"/>
    <cellStyle name="Migliaia 4 5 2 2" xfId="14770"/>
    <cellStyle name="Migliaia 4 5 2 2 2" xfId="35875"/>
    <cellStyle name="Migliaia 4 5 2 2 3" xfId="41177"/>
    <cellStyle name="Migliaia 4 5 2 3" xfId="16893"/>
    <cellStyle name="Migliaia 4 5 2 3 2" xfId="33281"/>
    <cellStyle name="Migliaia 4 5 2 4" xfId="38526"/>
    <cellStyle name="Migliaia 4 5 2 5" xfId="12838"/>
    <cellStyle name="Migliaia 4 5 3" xfId="7672"/>
    <cellStyle name="Migliaia 4 5 3 2" xfId="30333"/>
    <cellStyle name="Migliaia 4 5 3 2 2" xfId="35876"/>
    <cellStyle name="Migliaia 4 5 3 2 3" xfId="41178"/>
    <cellStyle name="Migliaia 4 5 3 3" xfId="33282"/>
    <cellStyle name="Migliaia 4 5 3 4" xfId="38527"/>
    <cellStyle name="Migliaia 4 5 4" xfId="7071"/>
    <cellStyle name="Migliaia 4 5 4 2" xfId="17844"/>
    <cellStyle name="Migliaia 4 5 4 2 2" xfId="35877"/>
    <cellStyle name="Migliaia 4 5 4 2 3" xfId="41179"/>
    <cellStyle name="Migliaia 4 5 4 2 4" xfId="30334"/>
    <cellStyle name="Migliaia 4 5 4 3" xfId="33283"/>
    <cellStyle name="Migliaia 4 5 4 4" xfId="38528"/>
    <cellStyle name="Migliaia 4 5 4 5" xfId="21239"/>
    <cellStyle name="Migliaia 4 5 4 6" xfId="44761"/>
    <cellStyle name="Migliaia 4 5 4 7" xfId="46837"/>
    <cellStyle name="Migliaia 4 5 4 8" xfId="49853"/>
    <cellStyle name="Migliaia 4 5 5" xfId="16892"/>
    <cellStyle name="Migliaia 4 5 5 2" xfId="30335"/>
    <cellStyle name="Migliaia 4 5 5 2 2" xfId="35878"/>
    <cellStyle name="Migliaia 4 5 5 2 3" xfId="41180"/>
    <cellStyle name="Migliaia 4 5 5 3" xfId="33284"/>
    <cellStyle name="Migliaia 4 5 5 4" xfId="38529"/>
    <cellStyle name="Migliaia 4 5 5 5" xfId="21240"/>
    <cellStyle name="Migliaia 4 5 6" xfId="21241"/>
    <cellStyle name="Migliaia 4 5 6 2" xfId="30336"/>
    <cellStyle name="Migliaia 4 5 6 2 2" xfId="35879"/>
    <cellStyle name="Migliaia 4 5 6 2 3" xfId="41181"/>
    <cellStyle name="Migliaia 4 5 6 3" xfId="33285"/>
    <cellStyle name="Migliaia 4 5 6 4" xfId="38530"/>
    <cellStyle name="Migliaia 4 5 7" xfId="21236"/>
    <cellStyle name="Migliaia 4 5 8" xfId="2526"/>
    <cellStyle name="Migliaia 4 6" xfId="2521"/>
    <cellStyle name="Migliaia 4 6 2" xfId="4495"/>
    <cellStyle name="Migliaia 4 6 2 2" xfId="6055"/>
    <cellStyle name="Migliaia 4 6 2 3" xfId="14954"/>
    <cellStyle name="Migliaia 4 6 2 4" xfId="16895"/>
    <cellStyle name="Migliaia 4 6 2 5" xfId="28692"/>
    <cellStyle name="Migliaia 4 6 2 6" xfId="12840"/>
    <cellStyle name="Migliaia 4 6 3" xfId="5807"/>
    <cellStyle name="Migliaia 4 6 3 2" xfId="31643"/>
    <cellStyle name="Migliaia 4 6 3 2 2" xfId="36803"/>
    <cellStyle name="Migliaia 4 6 3 2 3" xfId="42105"/>
    <cellStyle name="Migliaia 4 6 3 3" xfId="34152"/>
    <cellStyle name="Migliaia 4 6 3 4" xfId="39454"/>
    <cellStyle name="Migliaia 4 6 4" xfId="16894"/>
    <cellStyle name="Migliaia 4 6 4 2" xfId="35880"/>
    <cellStyle name="Migliaia 4 6 4 3" xfId="41182"/>
    <cellStyle name="Migliaia 4 6 4 4" xfId="30337"/>
    <cellStyle name="Migliaia 4 6 5" xfId="33286"/>
    <cellStyle name="Migliaia 4 6 6" xfId="38531"/>
    <cellStyle name="Migliaia 4 6 7" xfId="12839"/>
    <cellStyle name="Migliaia 4 7" xfId="4112"/>
    <cellStyle name="Migliaia 4 7 2" xfId="10582"/>
    <cellStyle name="Migliaia 4 7 2 2" xfId="31644"/>
    <cellStyle name="Migliaia 4 7 2 2 2" xfId="36804"/>
    <cellStyle name="Migliaia 4 7 2 2 3" xfId="42106"/>
    <cellStyle name="Migliaia 4 7 2 3" xfId="34153"/>
    <cellStyle name="Migliaia 4 7 2 4" xfId="39455"/>
    <cellStyle name="Migliaia 4 7 3" xfId="16896"/>
    <cellStyle name="Migliaia 4 7 3 2" xfId="35881"/>
    <cellStyle name="Migliaia 4 7 3 3" xfId="41183"/>
    <cellStyle name="Migliaia 4 7 3 4" xfId="30338"/>
    <cellStyle name="Migliaia 4 7 4" xfId="33287"/>
    <cellStyle name="Migliaia 4 7 5" xfId="38532"/>
    <cellStyle name="Migliaia 4 7 6" xfId="12841"/>
    <cellStyle name="Migliaia 4 8" xfId="3693"/>
    <cellStyle name="Migliaia 4 8 2" xfId="10287"/>
    <cellStyle name="Migliaia 4 8 2 2" xfId="31645"/>
    <cellStyle name="Migliaia 4 8 2 2 2" xfId="36805"/>
    <cellStyle name="Migliaia 4 8 2 2 3" xfId="42107"/>
    <cellStyle name="Migliaia 4 8 2 3" xfId="34154"/>
    <cellStyle name="Migliaia 4 8 2 4" xfId="39456"/>
    <cellStyle name="Migliaia 4 8 3" xfId="16897"/>
    <cellStyle name="Migliaia 4 8 3 2" xfId="35882"/>
    <cellStyle name="Migliaia 4 8 3 3" xfId="41184"/>
    <cellStyle name="Migliaia 4 8 3 4" xfId="30339"/>
    <cellStyle name="Migliaia 4 8 4" xfId="33288"/>
    <cellStyle name="Migliaia 4 8 5" xfId="38533"/>
    <cellStyle name="Migliaia 4 8 6" xfId="12842"/>
    <cellStyle name="Migliaia 4 9" xfId="13505"/>
    <cellStyle name="Migliaia 4 9 2" xfId="30340"/>
    <cellStyle name="Migliaia 4 9 2 2" xfId="35883"/>
    <cellStyle name="Migliaia 4 9 2 3" xfId="41185"/>
    <cellStyle name="Migliaia 4 9 3" xfId="33289"/>
    <cellStyle name="Migliaia 4 9 4" xfId="38534"/>
    <cellStyle name="Migliaia 40" xfId="569"/>
    <cellStyle name="Migliaia 40 10" xfId="16898"/>
    <cellStyle name="Migliaia 40 10 2" xfId="35884"/>
    <cellStyle name="Migliaia 40 10 3" xfId="41186"/>
    <cellStyle name="Migliaia 40 10 4" xfId="30341"/>
    <cellStyle name="Migliaia 40 11" xfId="33290"/>
    <cellStyle name="Migliaia 40 12" xfId="38535"/>
    <cellStyle name="Migliaia 40 13" xfId="1883"/>
    <cellStyle name="Migliaia 40 2" xfId="570"/>
    <cellStyle name="Migliaia 40 2 2" xfId="2528"/>
    <cellStyle name="Migliaia 40 2 2 2" xfId="4502"/>
    <cellStyle name="Migliaia 40 2 2 2 2" xfId="10701"/>
    <cellStyle name="Migliaia 40 2 2 2 2 2" xfId="35885"/>
    <cellStyle name="Migliaia 40 2 2 2 2 3" xfId="41187"/>
    <cellStyle name="Migliaia 40 2 2 2 3" xfId="14771"/>
    <cellStyle name="Migliaia 40 2 2 2 4" xfId="16901"/>
    <cellStyle name="Migliaia 40 2 2 2 4 2" xfId="38536"/>
    <cellStyle name="Migliaia 40 2 2 2 5" xfId="12843"/>
    <cellStyle name="Migliaia 40 2 2 3" xfId="7926"/>
    <cellStyle name="Migliaia 40 2 2 3 2" xfId="31646"/>
    <cellStyle name="Migliaia 40 2 2 3 2 2" xfId="36806"/>
    <cellStyle name="Migliaia 40 2 2 3 2 3" xfId="42108"/>
    <cellStyle name="Migliaia 40 2 2 3 3" xfId="34155"/>
    <cellStyle name="Migliaia 40 2 2 3 4" xfId="39457"/>
    <cellStyle name="Migliaia 40 2 2 4" xfId="7072"/>
    <cellStyle name="Migliaia 40 2 2 4 2" xfId="17845"/>
    <cellStyle name="Migliaia 40 2 2 4 3" xfId="44186"/>
    <cellStyle name="Migliaia 40 2 2 4 4" xfId="46838"/>
    <cellStyle name="Migliaia 40 2 2 4 5" xfId="49854"/>
    <cellStyle name="Migliaia 40 2 2 5" xfId="16900"/>
    <cellStyle name="Migliaia 40 2 2 6" xfId="21248"/>
    <cellStyle name="Migliaia 40 2 3" xfId="4116"/>
    <cellStyle name="Migliaia 40 2 3 2" xfId="10586"/>
    <cellStyle name="Migliaia 40 2 3 2 2" xfId="31647"/>
    <cellStyle name="Migliaia 40 2 3 2 2 2" xfId="36807"/>
    <cellStyle name="Migliaia 40 2 3 2 2 3" xfId="42109"/>
    <cellStyle name="Migliaia 40 2 3 2 3" xfId="34156"/>
    <cellStyle name="Migliaia 40 2 3 2 4" xfId="39458"/>
    <cellStyle name="Migliaia 40 2 3 3" xfId="16902"/>
    <cellStyle name="Migliaia 40 2 3 3 2" xfId="35886"/>
    <cellStyle name="Migliaia 40 2 3 3 3" xfId="41188"/>
    <cellStyle name="Migliaia 40 2 3 3 4" xfId="30343"/>
    <cellStyle name="Migliaia 40 2 3 4" xfId="33292"/>
    <cellStyle name="Migliaia 40 2 3 5" xfId="38537"/>
    <cellStyle name="Migliaia 40 2 3 6" xfId="12844"/>
    <cellStyle name="Migliaia 40 2 4" xfId="3698"/>
    <cellStyle name="Migliaia 40 2 4 2" xfId="10291"/>
    <cellStyle name="Migliaia 40 2 4 2 2" xfId="35887"/>
    <cellStyle name="Migliaia 40 2 4 2 3" xfId="41189"/>
    <cellStyle name="Migliaia 40 2 4 3" xfId="15008"/>
    <cellStyle name="Migliaia 40 2 4 4" xfId="16903"/>
    <cellStyle name="Migliaia 40 2 4 4 2" xfId="38538"/>
    <cellStyle name="Migliaia 40 2 4 5" xfId="12845"/>
    <cellStyle name="Migliaia 40 2 5" xfId="9441"/>
    <cellStyle name="Migliaia 40 2 5 2" xfId="30345"/>
    <cellStyle name="Migliaia 40 2 5 2 2" xfId="35888"/>
    <cellStyle name="Migliaia 40 2 5 2 3" xfId="41190"/>
    <cellStyle name="Migliaia 40 2 5 3" xfId="33294"/>
    <cellStyle name="Migliaia 40 2 5 4" xfId="38539"/>
    <cellStyle name="Migliaia 40 2 6" xfId="16899"/>
    <cellStyle name="Migliaia 40 2 6 2" xfId="30346"/>
    <cellStyle name="Migliaia 40 2 6 2 2" xfId="35889"/>
    <cellStyle name="Migliaia 40 2 6 2 3" xfId="41191"/>
    <cellStyle name="Migliaia 40 2 6 3" xfId="33295"/>
    <cellStyle name="Migliaia 40 2 6 4" xfId="38540"/>
    <cellStyle name="Migliaia 40 2 6 5" xfId="21253"/>
    <cellStyle name="Migliaia 40 2 7" xfId="21247"/>
    <cellStyle name="Migliaia 40 2 8" xfId="1884"/>
    <cellStyle name="Migliaia 40 3" xfId="571"/>
    <cellStyle name="Migliaia 40 3 10" xfId="21254"/>
    <cellStyle name="Migliaia 40 3 11" xfId="12846"/>
    <cellStyle name="Migliaia 40 3 12" xfId="1885"/>
    <cellStyle name="Migliaia 40 3 2" xfId="572"/>
    <cellStyle name="Migliaia 40 3 2 2" xfId="4504"/>
    <cellStyle name="Migliaia 40 3 2 2 2" xfId="8326"/>
    <cellStyle name="Migliaia 40 3 2 2 2 2" xfId="14772"/>
    <cellStyle name="Migliaia 40 3 2 2 2 2 2" xfId="18182"/>
    <cellStyle name="Migliaia 40 3 2 2 2 2 2 2" xfId="35890"/>
    <cellStyle name="Migliaia 40 3 2 2 2 2 3" xfId="41192"/>
    <cellStyle name="Migliaia 40 3 2 2 2 2 4" xfId="30347"/>
    <cellStyle name="Migliaia 40 3 2 2 2 3" xfId="33296"/>
    <cellStyle name="Migliaia 40 3 2 2 2 4" xfId="38541"/>
    <cellStyle name="Migliaia 40 3 2 2 2 5" xfId="43034"/>
    <cellStyle name="Migliaia 40 3 2 2 2 6" xfId="47188"/>
    <cellStyle name="Migliaia 40 3 2 2 2 7" xfId="50204"/>
    <cellStyle name="Migliaia 40 3 2 2 2 8" xfId="13980"/>
    <cellStyle name="Migliaia 40 3 2 2 3" xfId="7478"/>
    <cellStyle name="Migliaia 40 3 2 2 4" xfId="7073"/>
    <cellStyle name="Migliaia 40 3 2 2 4 2" xfId="17846"/>
    <cellStyle name="Migliaia 40 3 2 2 4 3" xfId="43708"/>
    <cellStyle name="Migliaia 40 3 2 2 4 4" xfId="46839"/>
    <cellStyle name="Migliaia 40 3 2 2 4 5" xfId="49855"/>
    <cellStyle name="Migliaia 40 3 2 2 5" xfId="16906"/>
    <cellStyle name="Migliaia 40 3 2 2 6" xfId="21256"/>
    <cellStyle name="Migliaia 40 3 2 3" xfId="3700"/>
    <cellStyle name="Migliaia 40 3 2 3 2" xfId="8527"/>
    <cellStyle name="Migliaia 40 3 2 3 2 2" xfId="35891"/>
    <cellStyle name="Migliaia 40 3 2 3 2 3" xfId="41193"/>
    <cellStyle name="Migliaia 40 3 2 3 2 4" xfId="30348"/>
    <cellStyle name="Migliaia 40 3 2 3 3" xfId="8327"/>
    <cellStyle name="Migliaia 40 3 2 3 4" xfId="16907"/>
    <cellStyle name="Migliaia 40 3 2 3 4 2" xfId="38542"/>
    <cellStyle name="Migliaia 40 3 2 3 5" xfId="12847"/>
    <cellStyle name="Migliaia 40 3 2 4" xfId="7673"/>
    <cellStyle name="Migliaia 40 3 2 4 2" xfId="14398"/>
    <cellStyle name="Migliaia 40 3 2 4 2 2" xfId="35892"/>
    <cellStyle name="Migliaia 40 3 2 4 2 3" xfId="41194"/>
    <cellStyle name="Migliaia 40 3 2 4 3" xfId="33298"/>
    <cellStyle name="Migliaia 40 3 2 4 4" xfId="38543"/>
    <cellStyle name="Migliaia 40 3 2 4 5" xfId="13508"/>
    <cellStyle name="Migliaia 40 3 2 5" xfId="13628"/>
    <cellStyle name="Migliaia 40 3 2 5 2" xfId="30350"/>
    <cellStyle name="Migliaia 40 3 2 5 2 2" xfId="35893"/>
    <cellStyle name="Migliaia 40 3 2 5 2 3" xfId="41195"/>
    <cellStyle name="Migliaia 40 3 2 5 3" xfId="33299"/>
    <cellStyle name="Migliaia 40 3 2 5 4" xfId="38544"/>
    <cellStyle name="Migliaia 40 3 2 6" xfId="16905"/>
    <cellStyle name="Migliaia 40 3 2 6 2" xfId="30351"/>
    <cellStyle name="Migliaia 40 3 2 6 2 2" xfId="35894"/>
    <cellStyle name="Migliaia 40 3 2 6 2 3" xfId="41196"/>
    <cellStyle name="Migliaia 40 3 2 6 3" xfId="33300"/>
    <cellStyle name="Migliaia 40 3 2 6 4" xfId="38545"/>
    <cellStyle name="Migliaia 40 3 2 6 5" xfId="21261"/>
    <cellStyle name="Migliaia 40 3 2 7" xfId="21255"/>
    <cellStyle name="Migliaia 40 3 2 8" xfId="2530"/>
    <cellStyle name="Migliaia 40 3 3" xfId="2529"/>
    <cellStyle name="Migliaia 40 3 3 2" xfId="4503"/>
    <cellStyle name="Migliaia 40 3 3 2 2" xfId="6058"/>
    <cellStyle name="Migliaia 40 3 3 2 2 2" xfId="35896"/>
    <cellStyle name="Migliaia 40 3 3 2 2 3" xfId="41198"/>
    <cellStyle name="Migliaia 40 3 3 2 3" xfId="14537"/>
    <cellStyle name="Migliaia 40 3 3 2 4" xfId="16909"/>
    <cellStyle name="Migliaia 40 3 3 2 4 2" xfId="38547"/>
    <cellStyle name="Migliaia 40 3 3 2 5" xfId="12849"/>
    <cellStyle name="Migliaia 40 3 3 3" xfId="5810"/>
    <cellStyle name="Migliaia 40 3 3 3 2" xfId="30354"/>
    <cellStyle name="Migliaia 40 3 3 3 2 2" xfId="35897"/>
    <cellStyle name="Migliaia 40 3 3 3 2 3" xfId="41199"/>
    <cellStyle name="Migliaia 40 3 3 3 3" xfId="33303"/>
    <cellStyle name="Migliaia 40 3 3 3 4" xfId="38548"/>
    <cellStyle name="Migliaia 40 3 3 4" xfId="16908"/>
    <cellStyle name="Migliaia 40 3 3 4 2" xfId="30355"/>
    <cellStyle name="Migliaia 40 3 3 4 2 2" xfId="35898"/>
    <cellStyle name="Migliaia 40 3 3 4 2 3" xfId="41200"/>
    <cellStyle name="Migliaia 40 3 3 4 3" xfId="33304"/>
    <cellStyle name="Migliaia 40 3 3 4 4" xfId="38549"/>
    <cellStyle name="Migliaia 40 3 3 4 5" xfId="21265"/>
    <cellStyle name="Migliaia 40 3 3 5" xfId="21266"/>
    <cellStyle name="Migliaia 40 3 3 5 2" xfId="30356"/>
    <cellStyle name="Migliaia 40 3 3 5 2 2" xfId="35899"/>
    <cellStyle name="Migliaia 40 3 3 5 2 3" xfId="41201"/>
    <cellStyle name="Migliaia 40 3 3 5 3" xfId="33305"/>
    <cellStyle name="Migliaia 40 3 3 5 4" xfId="38550"/>
    <cellStyle name="Migliaia 40 3 3 6" xfId="30352"/>
    <cellStyle name="Migliaia 40 3 3 6 2" xfId="35895"/>
    <cellStyle name="Migliaia 40 3 3 6 3" xfId="41197"/>
    <cellStyle name="Migliaia 40 3 3 7" xfId="33301"/>
    <cellStyle name="Migliaia 40 3 3 8" xfId="38546"/>
    <cellStyle name="Migliaia 40 3 3 9" xfId="12848"/>
    <cellStyle name="Migliaia 40 3 4" xfId="3299"/>
    <cellStyle name="Migliaia 40 3 4 2" xfId="4809"/>
    <cellStyle name="Migliaia 40 3 4 2 2" xfId="10761"/>
    <cellStyle name="Migliaia 40 3 4 2 3" xfId="14888"/>
    <cellStyle name="Migliaia 40 3 4 2 4" xfId="16911"/>
    <cellStyle name="Migliaia 40 3 4 2 5" xfId="28698"/>
    <cellStyle name="Migliaia 40 3 4 2 6" xfId="12851"/>
    <cellStyle name="Migliaia 40 3 4 3" xfId="10009"/>
    <cellStyle name="Migliaia 40 3 4 3 2" xfId="31648"/>
    <cellStyle name="Migliaia 40 3 4 3 2 2" xfId="36808"/>
    <cellStyle name="Migliaia 40 3 4 3 2 3" xfId="42110"/>
    <cellStyle name="Migliaia 40 3 4 3 3" xfId="34157"/>
    <cellStyle name="Migliaia 40 3 4 3 4" xfId="39459"/>
    <cellStyle name="Migliaia 40 3 4 4" xfId="16910"/>
    <cellStyle name="Migliaia 40 3 4 4 2" xfId="35900"/>
    <cellStyle name="Migliaia 40 3 4 4 3" xfId="41202"/>
    <cellStyle name="Migliaia 40 3 4 4 4" xfId="30357"/>
    <cellStyle name="Migliaia 40 3 4 5" xfId="33306"/>
    <cellStyle name="Migliaia 40 3 4 6" xfId="38551"/>
    <cellStyle name="Migliaia 40 3 4 7" xfId="12850"/>
    <cellStyle name="Migliaia 40 3 5" xfId="4117"/>
    <cellStyle name="Migliaia 40 3 5 2" xfId="10587"/>
    <cellStyle name="Migliaia 40 3 5 2 2" xfId="31649"/>
    <cellStyle name="Migliaia 40 3 5 2 2 2" xfId="36809"/>
    <cellStyle name="Migliaia 40 3 5 2 2 3" xfId="42111"/>
    <cellStyle name="Migliaia 40 3 5 2 3" xfId="34158"/>
    <cellStyle name="Migliaia 40 3 5 2 4" xfId="39460"/>
    <cellStyle name="Migliaia 40 3 5 3" xfId="16912"/>
    <cellStyle name="Migliaia 40 3 5 3 2" xfId="35901"/>
    <cellStyle name="Migliaia 40 3 5 3 3" xfId="41203"/>
    <cellStyle name="Migliaia 40 3 5 3 4" xfId="30358"/>
    <cellStyle name="Migliaia 40 3 5 4" xfId="33307"/>
    <cellStyle name="Migliaia 40 3 5 5" xfId="38552"/>
    <cellStyle name="Migliaia 40 3 5 6" xfId="12852"/>
    <cellStyle name="Migliaia 40 3 6" xfId="3699"/>
    <cellStyle name="Migliaia 40 3 6 2" xfId="10292"/>
    <cellStyle name="Migliaia 40 3 6 2 2" xfId="35902"/>
    <cellStyle name="Migliaia 40 3 6 2 3" xfId="41204"/>
    <cellStyle name="Migliaia 40 3 6 3" xfId="15007"/>
    <cellStyle name="Migliaia 40 3 6 4" xfId="16913"/>
    <cellStyle name="Migliaia 40 3 6 4 2" xfId="38553"/>
    <cellStyle name="Migliaia 40 3 6 5" xfId="12853"/>
    <cellStyle name="Migliaia 40 3 7" xfId="7833"/>
    <cellStyle name="Migliaia 40 3 7 2" xfId="30359"/>
    <cellStyle name="Migliaia 40 3 7 2 2" xfId="35903"/>
    <cellStyle name="Migliaia 40 3 7 2 3" xfId="41205"/>
    <cellStyle name="Migliaia 40 3 7 3" xfId="33308"/>
    <cellStyle name="Migliaia 40 3 7 4" xfId="38554"/>
    <cellStyle name="Migliaia 40 3 8" xfId="13629"/>
    <cellStyle name="Migliaia 40 3 8 2" xfId="30360"/>
    <cellStyle name="Migliaia 40 3 8 2 2" xfId="35904"/>
    <cellStyle name="Migliaia 40 3 8 2 3" xfId="41206"/>
    <cellStyle name="Migliaia 40 3 8 3" xfId="33309"/>
    <cellStyle name="Migliaia 40 3 8 4" xfId="38555"/>
    <cellStyle name="Migliaia 40 3 8 5" xfId="21268"/>
    <cellStyle name="Migliaia 40 3 9" xfId="16904"/>
    <cellStyle name="Migliaia 40 4" xfId="573"/>
    <cellStyle name="Migliaia 40 4 2" xfId="4505"/>
    <cellStyle name="Migliaia 40 4 2 2" xfId="5157"/>
    <cellStyle name="Migliaia 40 4 2 2 2" xfId="30361"/>
    <cellStyle name="Migliaia 40 4 2 2 2 2" xfId="35905"/>
    <cellStyle name="Migliaia 40 4 2 2 2 3" xfId="41207"/>
    <cellStyle name="Migliaia 40 4 2 2 3" xfId="33310"/>
    <cellStyle name="Migliaia 40 4 2 2 4" xfId="38556"/>
    <cellStyle name="Migliaia 40 4 2 3" xfId="8328"/>
    <cellStyle name="Migliaia 40 4 2 3 2" xfId="30362"/>
    <cellStyle name="Migliaia 40 4 2 3 2 2" xfId="35906"/>
    <cellStyle name="Migliaia 40 4 2 3 2 3" xfId="41208"/>
    <cellStyle name="Migliaia 40 4 2 3 3" xfId="33311"/>
    <cellStyle name="Migliaia 40 4 2 3 4" xfId="38557"/>
    <cellStyle name="Migliaia 40 4 2 4" xfId="7675"/>
    <cellStyle name="Migliaia 40 4 2 5" xfId="7075"/>
    <cellStyle name="Migliaia 40 4 2 5 2" xfId="17848"/>
    <cellStyle name="Migliaia 40 4 2 5 3" xfId="43402"/>
    <cellStyle name="Migliaia 40 4 2 5 4" xfId="46841"/>
    <cellStyle name="Migliaia 40 4 2 5 5" xfId="49857"/>
    <cellStyle name="Migliaia 40 4 2 6" xfId="16915"/>
    <cellStyle name="Migliaia 40 4 2 7" xfId="21270"/>
    <cellStyle name="Migliaia 40 4 3" xfId="5158"/>
    <cellStyle name="Migliaia 40 4 3 2" xfId="14538"/>
    <cellStyle name="Migliaia 40 4 3 2 2" xfId="35907"/>
    <cellStyle name="Migliaia 40 4 3 2 3" xfId="41209"/>
    <cellStyle name="Migliaia 40 4 3 3" xfId="33312"/>
    <cellStyle name="Migliaia 40 4 3 4" xfId="38558"/>
    <cellStyle name="Migliaia 40 4 3 5" xfId="13627"/>
    <cellStyle name="Migliaia 40 4 4" xfId="8329"/>
    <cellStyle name="Migliaia 40 4 4 2" xfId="30363"/>
    <cellStyle name="Migliaia 40 4 4 2 2" xfId="35908"/>
    <cellStyle name="Migliaia 40 4 4 2 3" xfId="41210"/>
    <cellStyle name="Migliaia 40 4 4 3" xfId="33313"/>
    <cellStyle name="Migliaia 40 4 4 4" xfId="38559"/>
    <cellStyle name="Migliaia 40 4 5" xfId="7674"/>
    <cellStyle name="Migliaia 40 4 5 2" xfId="30364"/>
    <cellStyle name="Migliaia 40 4 5 2 2" xfId="35909"/>
    <cellStyle name="Migliaia 40 4 5 2 3" xfId="41211"/>
    <cellStyle name="Migliaia 40 4 5 3" xfId="33314"/>
    <cellStyle name="Migliaia 40 4 5 4" xfId="38560"/>
    <cellStyle name="Migliaia 40 4 6" xfId="7074"/>
    <cellStyle name="Migliaia 40 4 6 2" xfId="17847"/>
    <cellStyle name="Migliaia 40 4 6 2 2" xfId="35910"/>
    <cellStyle name="Migliaia 40 4 6 2 3" xfId="41212"/>
    <cellStyle name="Migliaia 40 4 6 2 4" xfId="30365"/>
    <cellStyle name="Migliaia 40 4 6 3" xfId="33315"/>
    <cellStyle name="Migliaia 40 4 6 4" xfId="38561"/>
    <cellStyle name="Migliaia 40 4 6 5" xfId="21271"/>
    <cellStyle name="Migliaia 40 4 6 6" xfId="42542"/>
    <cellStyle name="Migliaia 40 4 6 7" xfId="46840"/>
    <cellStyle name="Migliaia 40 4 6 8" xfId="49856"/>
    <cellStyle name="Migliaia 40 4 7" xfId="16914"/>
    <cellStyle name="Migliaia 40 4 7 2" xfId="30366"/>
    <cellStyle name="Migliaia 40 4 7 2 2" xfId="35911"/>
    <cellStyle name="Migliaia 40 4 7 2 3" xfId="41213"/>
    <cellStyle name="Migliaia 40 4 7 3" xfId="33316"/>
    <cellStyle name="Migliaia 40 4 7 4" xfId="38562"/>
    <cellStyle name="Migliaia 40 4 7 5" xfId="21272"/>
    <cellStyle name="Migliaia 40 4 8" xfId="21269"/>
    <cellStyle name="Migliaia 40 4 9" xfId="2531"/>
    <cellStyle name="Migliaia 40 5" xfId="574"/>
    <cellStyle name="Migliaia 40 5 2" xfId="4506"/>
    <cellStyle name="Migliaia 40 5 2 2" xfId="14773"/>
    <cellStyle name="Migliaia 40 5 2 2 2" xfId="35912"/>
    <cellStyle name="Migliaia 40 5 2 2 3" xfId="41214"/>
    <cellStyle name="Migliaia 40 5 2 3" xfId="16917"/>
    <cellStyle name="Migliaia 40 5 2 3 2" xfId="33317"/>
    <cellStyle name="Migliaia 40 5 2 4" xfId="38563"/>
    <cellStyle name="Migliaia 40 5 2 5" xfId="12854"/>
    <cellStyle name="Migliaia 40 5 3" xfId="7676"/>
    <cellStyle name="Migliaia 40 5 3 2" xfId="30367"/>
    <cellStyle name="Migliaia 40 5 3 2 2" xfId="35913"/>
    <cellStyle name="Migliaia 40 5 3 2 3" xfId="41215"/>
    <cellStyle name="Migliaia 40 5 3 3" xfId="33318"/>
    <cellStyle name="Migliaia 40 5 3 4" xfId="38564"/>
    <cellStyle name="Migliaia 40 5 4" xfId="7076"/>
    <cellStyle name="Migliaia 40 5 4 2" xfId="17849"/>
    <cellStyle name="Migliaia 40 5 4 2 2" xfId="35914"/>
    <cellStyle name="Migliaia 40 5 4 2 3" xfId="41216"/>
    <cellStyle name="Migliaia 40 5 4 2 4" xfId="30368"/>
    <cellStyle name="Migliaia 40 5 4 3" xfId="33319"/>
    <cellStyle name="Migliaia 40 5 4 4" xfId="38565"/>
    <cellStyle name="Migliaia 40 5 4 5" xfId="21274"/>
    <cellStyle name="Migliaia 40 5 4 6" xfId="43709"/>
    <cellStyle name="Migliaia 40 5 4 7" xfId="46842"/>
    <cellStyle name="Migliaia 40 5 4 8" xfId="49858"/>
    <cellStyle name="Migliaia 40 5 5" xfId="16916"/>
    <cellStyle name="Migliaia 40 5 5 2" xfId="30369"/>
    <cellStyle name="Migliaia 40 5 5 2 2" xfId="35915"/>
    <cellStyle name="Migliaia 40 5 5 2 3" xfId="41217"/>
    <cellStyle name="Migliaia 40 5 5 3" xfId="33320"/>
    <cellStyle name="Migliaia 40 5 5 4" xfId="38566"/>
    <cellStyle name="Migliaia 40 5 5 5" xfId="21275"/>
    <cellStyle name="Migliaia 40 5 6" xfId="21276"/>
    <cellStyle name="Migliaia 40 5 6 2" xfId="30370"/>
    <cellStyle name="Migliaia 40 5 6 2 2" xfId="35916"/>
    <cellStyle name="Migliaia 40 5 6 2 3" xfId="41218"/>
    <cellStyle name="Migliaia 40 5 6 3" xfId="33321"/>
    <cellStyle name="Migliaia 40 5 6 4" xfId="38567"/>
    <cellStyle name="Migliaia 40 5 7" xfId="21273"/>
    <cellStyle name="Migliaia 40 5 8" xfId="2532"/>
    <cellStyle name="Migliaia 40 6" xfId="2527"/>
    <cellStyle name="Migliaia 40 6 2" xfId="4501"/>
    <cellStyle name="Migliaia 40 6 2 2" xfId="6057"/>
    <cellStyle name="Migliaia 40 6 2 3" xfId="14953"/>
    <cellStyle name="Migliaia 40 6 2 4" xfId="16919"/>
    <cellStyle name="Migliaia 40 6 2 5" xfId="28700"/>
    <cellStyle name="Migliaia 40 6 2 6" xfId="12856"/>
    <cellStyle name="Migliaia 40 6 3" xfId="5809"/>
    <cellStyle name="Migliaia 40 6 3 2" xfId="31650"/>
    <cellStyle name="Migliaia 40 6 3 2 2" xfId="36810"/>
    <cellStyle name="Migliaia 40 6 3 2 3" xfId="42112"/>
    <cellStyle name="Migliaia 40 6 3 3" xfId="34159"/>
    <cellStyle name="Migliaia 40 6 3 4" xfId="39461"/>
    <cellStyle name="Migliaia 40 6 4" xfId="16918"/>
    <cellStyle name="Migliaia 40 6 4 2" xfId="35917"/>
    <cellStyle name="Migliaia 40 6 4 3" xfId="41219"/>
    <cellStyle name="Migliaia 40 6 4 4" xfId="30371"/>
    <cellStyle name="Migliaia 40 6 5" xfId="33322"/>
    <cellStyle name="Migliaia 40 6 6" xfId="38568"/>
    <cellStyle name="Migliaia 40 6 7" xfId="12855"/>
    <cellStyle name="Migliaia 40 7" xfId="4115"/>
    <cellStyle name="Migliaia 40 7 2" xfId="10585"/>
    <cellStyle name="Migliaia 40 7 2 2" xfId="31651"/>
    <cellStyle name="Migliaia 40 7 2 2 2" xfId="36811"/>
    <cellStyle name="Migliaia 40 7 2 2 3" xfId="42113"/>
    <cellStyle name="Migliaia 40 7 2 3" xfId="34160"/>
    <cellStyle name="Migliaia 40 7 2 4" xfId="39462"/>
    <cellStyle name="Migliaia 40 7 3" xfId="16920"/>
    <cellStyle name="Migliaia 40 7 3 2" xfId="35918"/>
    <cellStyle name="Migliaia 40 7 3 3" xfId="41220"/>
    <cellStyle name="Migliaia 40 7 3 4" xfId="30372"/>
    <cellStyle name="Migliaia 40 7 4" xfId="33323"/>
    <cellStyle name="Migliaia 40 7 5" xfId="38569"/>
    <cellStyle name="Migliaia 40 7 6" xfId="12857"/>
    <cellStyle name="Migliaia 40 8" xfId="3697"/>
    <cellStyle name="Migliaia 40 8 2" xfId="10290"/>
    <cellStyle name="Migliaia 40 8 2 2" xfId="31652"/>
    <cellStyle name="Migliaia 40 8 2 2 2" xfId="36812"/>
    <cellStyle name="Migliaia 40 8 2 2 3" xfId="42114"/>
    <cellStyle name="Migliaia 40 8 2 3" xfId="34161"/>
    <cellStyle name="Migliaia 40 8 2 4" xfId="39463"/>
    <cellStyle name="Migliaia 40 8 3" xfId="16921"/>
    <cellStyle name="Migliaia 40 8 3 2" xfId="35919"/>
    <cellStyle name="Migliaia 40 8 3 3" xfId="41221"/>
    <cellStyle name="Migliaia 40 8 3 4" xfId="30373"/>
    <cellStyle name="Migliaia 40 8 4" xfId="33324"/>
    <cellStyle name="Migliaia 40 8 5" xfId="38570"/>
    <cellStyle name="Migliaia 40 8 6" xfId="12858"/>
    <cellStyle name="Migliaia 40 9" xfId="13507"/>
    <cellStyle name="Migliaia 40 9 2" xfId="30374"/>
    <cellStyle name="Migliaia 40 9 2 2" xfId="35920"/>
    <cellStyle name="Migliaia 40 9 2 3" xfId="41222"/>
    <cellStyle name="Migliaia 40 9 3" xfId="33325"/>
    <cellStyle name="Migliaia 40 9 4" xfId="38571"/>
    <cellStyle name="Migliaia 41" xfId="575"/>
    <cellStyle name="Migliaia 41 10" xfId="16922"/>
    <cellStyle name="Migliaia 41 10 2" xfId="35921"/>
    <cellStyle name="Migliaia 41 10 3" xfId="41223"/>
    <cellStyle name="Migliaia 41 10 4" xfId="30375"/>
    <cellStyle name="Migliaia 41 11" xfId="33326"/>
    <cellStyle name="Migliaia 41 12" xfId="38572"/>
    <cellStyle name="Migliaia 41 13" xfId="1886"/>
    <cellStyle name="Migliaia 41 2" xfId="576"/>
    <cellStyle name="Migliaia 41 2 2" xfId="2534"/>
    <cellStyle name="Migliaia 41 2 2 2" xfId="4508"/>
    <cellStyle name="Migliaia 41 2 2 2 2" xfId="10702"/>
    <cellStyle name="Migliaia 41 2 2 2 2 2" xfId="35922"/>
    <cellStyle name="Migliaia 41 2 2 2 2 3" xfId="41224"/>
    <cellStyle name="Migliaia 41 2 2 2 3" xfId="14774"/>
    <cellStyle name="Migliaia 41 2 2 2 4" xfId="16925"/>
    <cellStyle name="Migliaia 41 2 2 2 4 2" xfId="38573"/>
    <cellStyle name="Migliaia 41 2 2 2 5" xfId="12859"/>
    <cellStyle name="Migliaia 41 2 2 3" xfId="7927"/>
    <cellStyle name="Migliaia 41 2 2 3 2" xfId="31653"/>
    <cellStyle name="Migliaia 41 2 2 3 2 2" xfId="36813"/>
    <cellStyle name="Migliaia 41 2 2 3 2 3" xfId="42115"/>
    <cellStyle name="Migliaia 41 2 2 3 3" xfId="34162"/>
    <cellStyle name="Migliaia 41 2 2 3 4" xfId="39464"/>
    <cellStyle name="Migliaia 41 2 2 4" xfId="7077"/>
    <cellStyle name="Migliaia 41 2 2 4 2" xfId="17850"/>
    <cellStyle name="Migliaia 41 2 2 4 3" xfId="44466"/>
    <cellStyle name="Migliaia 41 2 2 4 4" xfId="46843"/>
    <cellStyle name="Migliaia 41 2 2 4 5" xfId="49859"/>
    <cellStyle name="Migliaia 41 2 2 5" xfId="16924"/>
    <cellStyle name="Migliaia 41 2 2 6" xfId="21278"/>
    <cellStyle name="Migliaia 41 2 3" xfId="4119"/>
    <cellStyle name="Migliaia 41 2 3 2" xfId="10589"/>
    <cellStyle name="Migliaia 41 2 3 2 2" xfId="31654"/>
    <cellStyle name="Migliaia 41 2 3 2 2 2" xfId="36814"/>
    <cellStyle name="Migliaia 41 2 3 2 2 3" xfId="42116"/>
    <cellStyle name="Migliaia 41 2 3 2 3" xfId="34163"/>
    <cellStyle name="Migliaia 41 2 3 2 4" xfId="39465"/>
    <cellStyle name="Migliaia 41 2 3 3" xfId="16926"/>
    <cellStyle name="Migliaia 41 2 3 3 2" xfId="35923"/>
    <cellStyle name="Migliaia 41 2 3 3 3" xfId="41225"/>
    <cellStyle name="Migliaia 41 2 3 3 4" xfId="30376"/>
    <cellStyle name="Migliaia 41 2 3 4" xfId="33327"/>
    <cellStyle name="Migliaia 41 2 3 5" xfId="38574"/>
    <cellStyle name="Migliaia 41 2 3 6" xfId="12860"/>
    <cellStyle name="Migliaia 41 2 4" xfId="3702"/>
    <cellStyle name="Migliaia 41 2 4 2" xfId="10294"/>
    <cellStyle name="Migliaia 41 2 4 2 2" xfId="35924"/>
    <cellStyle name="Migliaia 41 2 4 2 3" xfId="41226"/>
    <cellStyle name="Migliaia 41 2 4 3" xfId="14460"/>
    <cellStyle name="Migliaia 41 2 4 4" xfId="16927"/>
    <cellStyle name="Migliaia 41 2 4 4 2" xfId="38575"/>
    <cellStyle name="Migliaia 41 2 4 5" xfId="12861"/>
    <cellStyle name="Migliaia 41 2 5" xfId="9442"/>
    <cellStyle name="Migliaia 41 2 5 2" xfId="30377"/>
    <cellStyle name="Migliaia 41 2 5 2 2" xfId="35925"/>
    <cellStyle name="Migliaia 41 2 5 2 3" xfId="41227"/>
    <cellStyle name="Migliaia 41 2 5 3" xfId="33328"/>
    <cellStyle name="Migliaia 41 2 5 4" xfId="38576"/>
    <cellStyle name="Migliaia 41 2 6" xfId="16923"/>
    <cellStyle name="Migliaia 41 2 6 2" xfId="30378"/>
    <cellStyle name="Migliaia 41 2 6 2 2" xfId="35926"/>
    <cellStyle name="Migliaia 41 2 6 2 3" xfId="41228"/>
    <cellStyle name="Migliaia 41 2 6 3" xfId="33329"/>
    <cellStyle name="Migliaia 41 2 6 4" xfId="38577"/>
    <cellStyle name="Migliaia 41 2 6 5" xfId="21279"/>
    <cellStyle name="Migliaia 41 2 7" xfId="21277"/>
    <cellStyle name="Migliaia 41 2 8" xfId="1887"/>
    <cellStyle name="Migliaia 41 3" xfId="577"/>
    <cellStyle name="Migliaia 41 3 10" xfId="21280"/>
    <cellStyle name="Migliaia 41 3 11" xfId="12862"/>
    <cellStyle name="Migliaia 41 3 12" xfId="1888"/>
    <cellStyle name="Migliaia 41 3 2" xfId="578"/>
    <cellStyle name="Migliaia 41 3 2 2" xfId="4510"/>
    <cellStyle name="Migliaia 41 3 2 2 2" xfId="8330"/>
    <cellStyle name="Migliaia 41 3 2 2 2 2" xfId="14775"/>
    <cellStyle name="Migliaia 41 3 2 2 2 2 2" xfId="18183"/>
    <cellStyle name="Migliaia 41 3 2 2 2 2 2 2" xfId="35927"/>
    <cellStyle name="Migliaia 41 3 2 2 2 2 3" xfId="41229"/>
    <cellStyle name="Migliaia 41 3 2 2 2 2 4" xfId="30379"/>
    <cellStyle name="Migliaia 41 3 2 2 2 3" xfId="33330"/>
    <cellStyle name="Migliaia 41 3 2 2 2 4" xfId="38578"/>
    <cellStyle name="Migliaia 41 3 2 2 2 5" xfId="32668"/>
    <cellStyle name="Migliaia 41 3 2 2 2 6" xfId="47189"/>
    <cellStyle name="Migliaia 41 3 2 2 2 7" xfId="50205"/>
    <cellStyle name="Migliaia 41 3 2 2 2 8" xfId="13981"/>
    <cellStyle name="Migliaia 41 3 2 2 3" xfId="7868"/>
    <cellStyle name="Migliaia 41 3 2 2 4" xfId="7078"/>
    <cellStyle name="Migliaia 41 3 2 2 4 2" xfId="17851"/>
    <cellStyle name="Migliaia 41 3 2 2 4 3" xfId="20521"/>
    <cellStyle name="Migliaia 41 3 2 2 4 4" xfId="46844"/>
    <cellStyle name="Migliaia 41 3 2 2 4 5" xfId="49860"/>
    <cellStyle name="Migliaia 41 3 2 2 5" xfId="16930"/>
    <cellStyle name="Migliaia 41 3 2 2 6" xfId="21282"/>
    <cellStyle name="Migliaia 41 3 2 3" xfId="3704"/>
    <cellStyle name="Migliaia 41 3 2 3 2" xfId="8711"/>
    <cellStyle name="Migliaia 41 3 2 3 2 2" xfId="35928"/>
    <cellStyle name="Migliaia 41 3 2 3 2 3" xfId="41230"/>
    <cellStyle name="Migliaia 41 3 2 3 2 4" xfId="30380"/>
    <cellStyle name="Migliaia 41 3 2 3 3" xfId="8331"/>
    <cellStyle name="Migliaia 41 3 2 3 4" xfId="16931"/>
    <cellStyle name="Migliaia 41 3 2 3 4 2" xfId="38579"/>
    <cellStyle name="Migliaia 41 3 2 3 5" xfId="12863"/>
    <cellStyle name="Migliaia 41 3 2 4" xfId="7677"/>
    <cellStyle name="Migliaia 41 3 2 4 2" xfId="14399"/>
    <cellStyle name="Migliaia 41 3 2 4 2 2" xfId="35929"/>
    <cellStyle name="Migliaia 41 3 2 4 2 3" xfId="41231"/>
    <cellStyle name="Migliaia 41 3 2 4 3" xfId="33331"/>
    <cellStyle name="Migliaia 41 3 2 4 4" xfId="38580"/>
    <cellStyle name="Migliaia 41 3 2 4 5" xfId="13510"/>
    <cellStyle name="Migliaia 41 3 2 5" xfId="13625"/>
    <cellStyle name="Migliaia 41 3 2 5 2" xfId="30381"/>
    <cellStyle name="Migliaia 41 3 2 5 2 2" xfId="35930"/>
    <cellStyle name="Migliaia 41 3 2 5 2 3" xfId="41232"/>
    <cellStyle name="Migliaia 41 3 2 5 3" xfId="33332"/>
    <cellStyle name="Migliaia 41 3 2 5 4" xfId="38581"/>
    <cellStyle name="Migliaia 41 3 2 6" xfId="16929"/>
    <cellStyle name="Migliaia 41 3 2 6 2" xfId="30382"/>
    <cellStyle name="Migliaia 41 3 2 6 2 2" xfId="35931"/>
    <cellStyle name="Migliaia 41 3 2 6 2 3" xfId="41233"/>
    <cellStyle name="Migliaia 41 3 2 6 3" xfId="33333"/>
    <cellStyle name="Migliaia 41 3 2 6 4" xfId="38582"/>
    <cellStyle name="Migliaia 41 3 2 6 5" xfId="21283"/>
    <cellStyle name="Migliaia 41 3 2 7" xfId="21281"/>
    <cellStyle name="Migliaia 41 3 2 8" xfId="2536"/>
    <cellStyle name="Migliaia 41 3 3" xfId="2535"/>
    <cellStyle name="Migliaia 41 3 3 2" xfId="4509"/>
    <cellStyle name="Migliaia 41 3 3 2 2" xfId="6060"/>
    <cellStyle name="Migliaia 41 3 3 2 2 2" xfId="35933"/>
    <cellStyle name="Migliaia 41 3 3 2 2 3" xfId="41235"/>
    <cellStyle name="Migliaia 41 3 3 2 3" xfId="14539"/>
    <cellStyle name="Migliaia 41 3 3 2 4" xfId="16933"/>
    <cellStyle name="Migliaia 41 3 3 2 4 2" xfId="38584"/>
    <cellStyle name="Migliaia 41 3 3 2 5" xfId="12865"/>
    <cellStyle name="Migliaia 41 3 3 3" xfId="5812"/>
    <cellStyle name="Migliaia 41 3 3 3 2" xfId="30384"/>
    <cellStyle name="Migliaia 41 3 3 3 2 2" xfId="35934"/>
    <cellStyle name="Migliaia 41 3 3 3 2 3" xfId="41236"/>
    <cellStyle name="Migliaia 41 3 3 3 3" xfId="33335"/>
    <cellStyle name="Migliaia 41 3 3 3 4" xfId="38585"/>
    <cellStyle name="Migliaia 41 3 3 4" xfId="16932"/>
    <cellStyle name="Migliaia 41 3 3 4 2" xfId="30385"/>
    <cellStyle name="Migliaia 41 3 3 4 2 2" xfId="35935"/>
    <cellStyle name="Migliaia 41 3 3 4 2 3" xfId="41237"/>
    <cellStyle name="Migliaia 41 3 3 4 3" xfId="33336"/>
    <cellStyle name="Migliaia 41 3 3 4 4" xfId="38586"/>
    <cellStyle name="Migliaia 41 3 3 4 5" xfId="21284"/>
    <cellStyle name="Migliaia 41 3 3 5" xfId="21285"/>
    <cellStyle name="Migliaia 41 3 3 5 2" xfId="30386"/>
    <cellStyle name="Migliaia 41 3 3 5 2 2" xfId="35936"/>
    <cellStyle name="Migliaia 41 3 3 5 2 3" xfId="41238"/>
    <cellStyle name="Migliaia 41 3 3 5 3" xfId="33337"/>
    <cellStyle name="Migliaia 41 3 3 5 4" xfId="38587"/>
    <cellStyle name="Migliaia 41 3 3 6" xfId="30383"/>
    <cellStyle name="Migliaia 41 3 3 6 2" xfId="35932"/>
    <cellStyle name="Migliaia 41 3 3 6 3" xfId="41234"/>
    <cellStyle name="Migliaia 41 3 3 7" xfId="33334"/>
    <cellStyle name="Migliaia 41 3 3 8" xfId="38583"/>
    <cellStyle name="Migliaia 41 3 3 9" xfId="12864"/>
    <cellStyle name="Migliaia 41 3 4" xfId="3300"/>
    <cellStyle name="Migliaia 41 3 4 2" xfId="4810"/>
    <cellStyle name="Migliaia 41 3 4 2 2" xfId="10762"/>
    <cellStyle name="Migliaia 41 3 4 2 3" xfId="14866"/>
    <cellStyle name="Migliaia 41 3 4 2 4" xfId="16935"/>
    <cellStyle name="Migliaia 41 3 4 2 5" xfId="28701"/>
    <cellStyle name="Migliaia 41 3 4 2 6" xfId="12867"/>
    <cellStyle name="Migliaia 41 3 4 3" xfId="10010"/>
    <cellStyle name="Migliaia 41 3 4 3 2" xfId="31655"/>
    <cellStyle name="Migliaia 41 3 4 3 2 2" xfId="36815"/>
    <cellStyle name="Migliaia 41 3 4 3 2 3" xfId="42117"/>
    <cellStyle name="Migliaia 41 3 4 3 3" xfId="34164"/>
    <cellStyle name="Migliaia 41 3 4 3 4" xfId="39466"/>
    <cellStyle name="Migliaia 41 3 4 4" xfId="16934"/>
    <cellStyle name="Migliaia 41 3 4 4 2" xfId="35937"/>
    <cellStyle name="Migliaia 41 3 4 4 3" xfId="41239"/>
    <cellStyle name="Migliaia 41 3 4 4 4" xfId="30387"/>
    <cellStyle name="Migliaia 41 3 4 5" xfId="33338"/>
    <cellStyle name="Migliaia 41 3 4 6" xfId="38588"/>
    <cellStyle name="Migliaia 41 3 4 7" xfId="12866"/>
    <cellStyle name="Migliaia 41 3 5" xfId="4120"/>
    <cellStyle name="Migliaia 41 3 5 2" xfId="10590"/>
    <cellStyle name="Migliaia 41 3 5 2 2" xfId="31656"/>
    <cellStyle name="Migliaia 41 3 5 2 2 2" xfId="36816"/>
    <cellStyle name="Migliaia 41 3 5 2 2 3" xfId="42118"/>
    <cellStyle name="Migliaia 41 3 5 2 3" xfId="34165"/>
    <cellStyle name="Migliaia 41 3 5 2 4" xfId="39467"/>
    <cellStyle name="Migliaia 41 3 5 3" xfId="16936"/>
    <cellStyle name="Migliaia 41 3 5 3 2" xfId="35938"/>
    <cellStyle name="Migliaia 41 3 5 3 3" xfId="41240"/>
    <cellStyle name="Migliaia 41 3 5 3 4" xfId="30388"/>
    <cellStyle name="Migliaia 41 3 5 4" xfId="33339"/>
    <cellStyle name="Migliaia 41 3 5 5" xfId="38589"/>
    <cellStyle name="Migliaia 41 3 5 6" xfId="12868"/>
    <cellStyle name="Migliaia 41 3 6" xfId="3703"/>
    <cellStyle name="Migliaia 41 3 6 2" xfId="10295"/>
    <cellStyle name="Migliaia 41 3 6 2 2" xfId="35939"/>
    <cellStyle name="Migliaia 41 3 6 2 3" xfId="41241"/>
    <cellStyle name="Migliaia 41 3 6 3" xfId="15006"/>
    <cellStyle name="Migliaia 41 3 6 4" xfId="16937"/>
    <cellStyle name="Migliaia 41 3 6 4 2" xfId="38590"/>
    <cellStyle name="Migliaia 41 3 6 5" xfId="12869"/>
    <cellStyle name="Migliaia 41 3 7" xfId="8587"/>
    <cellStyle name="Migliaia 41 3 7 2" xfId="30389"/>
    <cellStyle name="Migliaia 41 3 7 2 2" xfId="35940"/>
    <cellStyle name="Migliaia 41 3 7 2 3" xfId="41242"/>
    <cellStyle name="Migliaia 41 3 7 3" xfId="33340"/>
    <cellStyle name="Migliaia 41 3 7 4" xfId="38591"/>
    <cellStyle name="Migliaia 41 3 8" xfId="13626"/>
    <cellStyle name="Migliaia 41 3 8 2" xfId="30390"/>
    <cellStyle name="Migliaia 41 3 8 2 2" xfId="35941"/>
    <cellStyle name="Migliaia 41 3 8 2 3" xfId="41243"/>
    <cellStyle name="Migliaia 41 3 8 3" xfId="33341"/>
    <cellStyle name="Migliaia 41 3 8 4" xfId="38592"/>
    <cellStyle name="Migliaia 41 3 8 5" xfId="21286"/>
    <cellStyle name="Migliaia 41 3 9" xfId="16928"/>
    <cellStyle name="Migliaia 41 4" xfId="579"/>
    <cellStyle name="Migliaia 41 4 2" xfId="4511"/>
    <cellStyle name="Migliaia 41 4 2 2" xfId="5159"/>
    <cellStyle name="Migliaia 41 4 2 2 2" xfId="30391"/>
    <cellStyle name="Migliaia 41 4 2 2 2 2" xfId="35942"/>
    <cellStyle name="Migliaia 41 4 2 2 2 3" xfId="41244"/>
    <cellStyle name="Migliaia 41 4 2 2 3" xfId="33342"/>
    <cellStyle name="Migliaia 41 4 2 2 4" xfId="38593"/>
    <cellStyle name="Migliaia 41 4 2 3" xfId="8332"/>
    <cellStyle name="Migliaia 41 4 2 3 2" xfId="30392"/>
    <cellStyle name="Migliaia 41 4 2 3 2 2" xfId="35943"/>
    <cellStyle name="Migliaia 41 4 2 3 2 3" xfId="41245"/>
    <cellStyle name="Migliaia 41 4 2 3 3" xfId="33343"/>
    <cellStyle name="Migliaia 41 4 2 3 4" xfId="38594"/>
    <cellStyle name="Migliaia 41 4 2 4" xfId="7679"/>
    <cellStyle name="Migliaia 41 4 2 5" xfId="7080"/>
    <cellStyle name="Migliaia 41 4 2 5 2" xfId="17853"/>
    <cellStyle name="Migliaia 41 4 2 5 3" xfId="28581"/>
    <cellStyle name="Migliaia 41 4 2 5 4" xfId="46846"/>
    <cellStyle name="Migliaia 41 4 2 5 5" xfId="49862"/>
    <cellStyle name="Migliaia 41 4 2 6" xfId="16939"/>
    <cellStyle name="Migliaia 41 4 2 7" xfId="21288"/>
    <cellStyle name="Migliaia 41 4 3" xfId="5160"/>
    <cellStyle name="Migliaia 41 4 3 2" xfId="14540"/>
    <cellStyle name="Migliaia 41 4 3 2 2" xfId="35944"/>
    <cellStyle name="Migliaia 41 4 3 2 3" xfId="41246"/>
    <cellStyle name="Migliaia 41 4 3 3" xfId="33344"/>
    <cellStyle name="Migliaia 41 4 3 4" xfId="38595"/>
    <cellStyle name="Migliaia 41 4 3 5" xfId="13624"/>
    <cellStyle name="Migliaia 41 4 4" xfId="8333"/>
    <cellStyle name="Migliaia 41 4 4 2" xfId="30393"/>
    <cellStyle name="Migliaia 41 4 4 2 2" xfId="35945"/>
    <cellStyle name="Migliaia 41 4 4 2 3" xfId="41247"/>
    <cellStyle name="Migliaia 41 4 4 3" xfId="33345"/>
    <cellStyle name="Migliaia 41 4 4 4" xfId="38596"/>
    <cellStyle name="Migliaia 41 4 5" xfId="7678"/>
    <cellStyle name="Migliaia 41 4 5 2" xfId="30394"/>
    <cellStyle name="Migliaia 41 4 5 2 2" xfId="35946"/>
    <cellStyle name="Migliaia 41 4 5 2 3" xfId="41248"/>
    <cellStyle name="Migliaia 41 4 5 3" xfId="33346"/>
    <cellStyle name="Migliaia 41 4 5 4" xfId="38597"/>
    <cellStyle name="Migliaia 41 4 6" xfId="7079"/>
    <cellStyle name="Migliaia 41 4 6 2" xfId="17852"/>
    <cellStyle name="Migliaia 41 4 6 2 2" xfId="35947"/>
    <cellStyle name="Migliaia 41 4 6 2 3" xfId="41249"/>
    <cellStyle name="Migliaia 41 4 6 2 4" xfId="30395"/>
    <cellStyle name="Migliaia 41 4 6 3" xfId="33347"/>
    <cellStyle name="Migliaia 41 4 6 4" xfId="38598"/>
    <cellStyle name="Migliaia 41 4 6 5" xfId="21289"/>
    <cellStyle name="Migliaia 41 4 6 6" xfId="42543"/>
    <cellStyle name="Migliaia 41 4 6 7" xfId="46845"/>
    <cellStyle name="Migliaia 41 4 6 8" xfId="49861"/>
    <cellStyle name="Migliaia 41 4 7" xfId="16938"/>
    <cellStyle name="Migliaia 41 4 7 2" xfId="30396"/>
    <cellStyle name="Migliaia 41 4 7 2 2" xfId="35948"/>
    <cellStyle name="Migliaia 41 4 7 2 3" xfId="41250"/>
    <cellStyle name="Migliaia 41 4 7 3" xfId="33348"/>
    <cellStyle name="Migliaia 41 4 7 4" xfId="38599"/>
    <cellStyle name="Migliaia 41 4 7 5" xfId="21290"/>
    <cellStyle name="Migliaia 41 4 8" xfId="21287"/>
    <cellStyle name="Migliaia 41 4 9" xfId="2537"/>
    <cellStyle name="Migliaia 41 5" xfId="580"/>
    <cellStyle name="Migliaia 41 5 2" xfId="4512"/>
    <cellStyle name="Migliaia 41 5 2 2" xfId="14776"/>
    <cellStyle name="Migliaia 41 5 2 2 2" xfId="35949"/>
    <cellStyle name="Migliaia 41 5 2 2 3" xfId="41251"/>
    <cellStyle name="Migliaia 41 5 2 3" xfId="16941"/>
    <cellStyle name="Migliaia 41 5 2 3 2" xfId="33349"/>
    <cellStyle name="Migliaia 41 5 2 4" xfId="38600"/>
    <cellStyle name="Migliaia 41 5 2 5" xfId="12870"/>
    <cellStyle name="Migliaia 41 5 3" xfId="7680"/>
    <cellStyle name="Migliaia 41 5 3 2" xfId="30397"/>
    <cellStyle name="Migliaia 41 5 3 2 2" xfId="35950"/>
    <cellStyle name="Migliaia 41 5 3 2 3" xfId="41252"/>
    <cellStyle name="Migliaia 41 5 3 3" xfId="33350"/>
    <cellStyle name="Migliaia 41 5 3 4" xfId="38601"/>
    <cellStyle name="Migliaia 41 5 4" xfId="7081"/>
    <cellStyle name="Migliaia 41 5 4 2" xfId="17854"/>
    <cellStyle name="Migliaia 41 5 4 2 2" xfId="35951"/>
    <cellStyle name="Migliaia 41 5 4 2 3" xfId="41253"/>
    <cellStyle name="Migliaia 41 5 4 2 4" xfId="30398"/>
    <cellStyle name="Migliaia 41 5 4 3" xfId="33351"/>
    <cellStyle name="Migliaia 41 5 4 4" xfId="38602"/>
    <cellStyle name="Migliaia 41 5 4 5" xfId="21292"/>
    <cellStyle name="Migliaia 41 5 4 6" xfId="43403"/>
    <cellStyle name="Migliaia 41 5 4 7" xfId="46847"/>
    <cellStyle name="Migliaia 41 5 4 8" xfId="49863"/>
    <cellStyle name="Migliaia 41 5 5" xfId="16940"/>
    <cellStyle name="Migliaia 41 5 5 2" xfId="30399"/>
    <cellStyle name="Migliaia 41 5 5 2 2" xfId="35952"/>
    <cellStyle name="Migliaia 41 5 5 2 3" xfId="41254"/>
    <cellStyle name="Migliaia 41 5 5 3" xfId="33352"/>
    <cellStyle name="Migliaia 41 5 5 4" xfId="38603"/>
    <cellStyle name="Migliaia 41 5 5 5" xfId="21293"/>
    <cellStyle name="Migliaia 41 5 6" xfId="21294"/>
    <cellStyle name="Migliaia 41 5 6 2" xfId="30400"/>
    <cellStyle name="Migliaia 41 5 6 2 2" xfId="35953"/>
    <cellStyle name="Migliaia 41 5 6 2 3" xfId="41255"/>
    <cellStyle name="Migliaia 41 5 6 3" xfId="33353"/>
    <cellStyle name="Migliaia 41 5 6 4" xfId="38604"/>
    <cellStyle name="Migliaia 41 5 7" xfId="21291"/>
    <cellStyle name="Migliaia 41 5 8" xfId="2538"/>
    <cellStyle name="Migliaia 41 6" xfId="2533"/>
    <cellStyle name="Migliaia 41 6 2" xfId="4507"/>
    <cellStyle name="Migliaia 41 6 2 2" xfId="6059"/>
    <cellStyle name="Migliaia 41 6 2 3" xfId="14952"/>
    <cellStyle name="Migliaia 41 6 2 4" xfId="16943"/>
    <cellStyle name="Migliaia 41 6 2 5" xfId="28702"/>
    <cellStyle name="Migliaia 41 6 2 6" xfId="12872"/>
    <cellStyle name="Migliaia 41 6 3" xfId="5811"/>
    <cellStyle name="Migliaia 41 6 3 2" xfId="31657"/>
    <cellStyle name="Migliaia 41 6 3 2 2" xfId="36817"/>
    <cellStyle name="Migliaia 41 6 3 2 3" xfId="42119"/>
    <cellStyle name="Migliaia 41 6 3 3" xfId="34166"/>
    <cellStyle name="Migliaia 41 6 3 4" xfId="39468"/>
    <cellStyle name="Migliaia 41 6 4" xfId="16942"/>
    <cellStyle name="Migliaia 41 6 4 2" xfId="35954"/>
    <cellStyle name="Migliaia 41 6 4 3" xfId="41256"/>
    <cellStyle name="Migliaia 41 6 4 4" xfId="30401"/>
    <cellStyle name="Migliaia 41 6 5" xfId="33354"/>
    <cellStyle name="Migliaia 41 6 6" xfId="38605"/>
    <cellStyle name="Migliaia 41 6 7" xfId="12871"/>
    <cellStyle name="Migliaia 41 7" xfId="4118"/>
    <cellStyle name="Migliaia 41 7 2" xfId="10588"/>
    <cellStyle name="Migliaia 41 7 2 2" xfId="31658"/>
    <cellStyle name="Migliaia 41 7 2 2 2" xfId="36818"/>
    <cellStyle name="Migliaia 41 7 2 2 3" xfId="42120"/>
    <cellStyle name="Migliaia 41 7 2 3" xfId="34167"/>
    <cellStyle name="Migliaia 41 7 2 4" xfId="39469"/>
    <cellStyle name="Migliaia 41 7 3" xfId="16944"/>
    <cellStyle name="Migliaia 41 7 3 2" xfId="35955"/>
    <cellStyle name="Migliaia 41 7 3 3" xfId="41257"/>
    <cellStyle name="Migliaia 41 7 3 4" xfId="30402"/>
    <cellStyle name="Migliaia 41 7 4" xfId="33355"/>
    <cellStyle name="Migliaia 41 7 5" xfId="38606"/>
    <cellStyle name="Migliaia 41 7 6" xfId="12873"/>
    <cellStyle name="Migliaia 41 8" xfId="3701"/>
    <cellStyle name="Migliaia 41 8 2" xfId="10293"/>
    <cellStyle name="Migliaia 41 8 2 2" xfId="31659"/>
    <cellStyle name="Migliaia 41 8 2 2 2" xfId="36819"/>
    <cellStyle name="Migliaia 41 8 2 2 3" xfId="42121"/>
    <cellStyle name="Migliaia 41 8 2 3" xfId="34168"/>
    <cellStyle name="Migliaia 41 8 2 4" xfId="39470"/>
    <cellStyle name="Migliaia 41 8 3" xfId="16945"/>
    <cellStyle name="Migliaia 41 8 3 2" xfId="35956"/>
    <cellStyle name="Migliaia 41 8 3 3" xfId="41258"/>
    <cellStyle name="Migliaia 41 8 3 4" xfId="30403"/>
    <cellStyle name="Migliaia 41 8 4" xfId="33356"/>
    <cellStyle name="Migliaia 41 8 5" xfId="38607"/>
    <cellStyle name="Migliaia 41 8 6" xfId="12874"/>
    <cellStyle name="Migliaia 41 9" xfId="13509"/>
    <cellStyle name="Migliaia 41 9 2" xfId="30404"/>
    <cellStyle name="Migliaia 41 9 2 2" xfId="35957"/>
    <cellStyle name="Migliaia 41 9 2 3" xfId="41259"/>
    <cellStyle name="Migliaia 41 9 3" xfId="33357"/>
    <cellStyle name="Migliaia 41 9 4" xfId="38608"/>
    <cellStyle name="Migliaia 42" xfId="581"/>
    <cellStyle name="Migliaia 42 10" xfId="16946"/>
    <cellStyle name="Migliaia 42 10 2" xfId="35958"/>
    <cellStyle name="Migliaia 42 10 3" xfId="41260"/>
    <cellStyle name="Migliaia 42 10 4" xfId="30405"/>
    <cellStyle name="Migliaia 42 11" xfId="33358"/>
    <cellStyle name="Migliaia 42 12" xfId="38609"/>
    <cellStyle name="Migliaia 42 13" xfId="1889"/>
    <cellStyle name="Migliaia 42 2" xfId="582"/>
    <cellStyle name="Migliaia 42 2 2" xfId="2540"/>
    <cellStyle name="Migliaia 42 2 2 2" xfId="4514"/>
    <cellStyle name="Migliaia 42 2 2 2 2" xfId="10703"/>
    <cellStyle name="Migliaia 42 2 2 2 2 2" xfId="35959"/>
    <cellStyle name="Migliaia 42 2 2 2 2 3" xfId="41261"/>
    <cellStyle name="Migliaia 42 2 2 2 3" xfId="14777"/>
    <cellStyle name="Migliaia 42 2 2 2 4" xfId="16949"/>
    <cellStyle name="Migliaia 42 2 2 2 4 2" xfId="38610"/>
    <cellStyle name="Migliaia 42 2 2 2 5" xfId="12875"/>
    <cellStyle name="Migliaia 42 2 2 3" xfId="7928"/>
    <cellStyle name="Migliaia 42 2 2 3 2" xfId="31660"/>
    <cellStyle name="Migliaia 42 2 2 3 2 2" xfId="36820"/>
    <cellStyle name="Migliaia 42 2 2 3 2 3" xfId="42122"/>
    <cellStyle name="Migliaia 42 2 2 3 3" xfId="34169"/>
    <cellStyle name="Migliaia 42 2 2 3 4" xfId="39471"/>
    <cellStyle name="Migliaia 42 2 2 4" xfId="7082"/>
    <cellStyle name="Migliaia 42 2 2 4 2" xfId="17855"/>
    <cellStyle name="Migliaia 42 2 2 4 3" xfId="43594"/>
    <cellStyle name="Migliaia 42 2 2 4 4" xfId="46848"/>
    <cellStyle name="Migliaia 42 2 2 4 5" xfId="49864"/>
    <cellStyle name="Migliaia 42 2 2 5" xfId="16948"/>
    <cellStyle name="Migliaia 42 2 2 6" xfId="21296"/>
    <cellStyle name="Migliaia 42 2 3" xfId="4122"/>
    <cellStyle name="Migliaia 42 2 3 2" xfId="10592"/>
    <cellStyle name="Migliaia 42 2 3 2 2" xfId="31661"/>
    <cellStyle name="Migliaia 42 2 3 2 2 2" xfId="36821"/>
    <cellStyle name="Migliaia 42 2 3 2 2 3" xfId="42123"/>
    <cellStyle name="Migliaia 42 2 3 2 3" xfId="34170"/>
    <cellStyle name="Migliaia 42 2 3 2 4" xfId="39472"/>
    <cellStyle name="Migliaia 42 2 3 3" xfId="16950"/>
    <cellStyle name="Migliaia 42 2 3 3 2" xfId="35960"/>
    <cellStyle name="Migliaia 42 2 3 3 3" xfId="41262"/>
    <cellStyle name="Migliaia 42 2 3 3 4" xfId="30406"/>
    <cellStyle name="Migliaia 42 2 3 4" xfId="33359"/>
    <cellStyle name="Migliaia 42 2 3 5" xfId="38611"/>
    <cellStyle name="Migliaia 42 2 3 6" xfId="12876"/>
    <cellStyle name="Migliaia 42 2 4" xfId="3706"/>
    <cellStyle name="Migliaia 42 2 4 2" xfId="10297"/>
    <cellStyle name="Migliaia 42 2 4 2 2" xfId="35961"/>
    <cellStyle name="Migliaia 42 2 4 2 3" xfId="41263"/>
    <cellStyle name="Migliaia 42 2 4 3" xfId="15005"/>
    <cellStyle name="Migliaia 42 2 4 4" xfId="16951"/>
    <cellStyle name="Migliaia 42 2 4 4 2" xfId="38612"/>
    <cellStyle name="Migliaia 42 2 4 5" xfId="12877"/>
    <cellStyle name="Migliaia 42 2 5" xfId="9443"/>
    <cellStyle name="Migliaia 42 2 5 2" xfId="30407"/>
    <cellStyle name="Migliaia 42 2 5 2 2" xfId="35962"/>
    <cellStyle name="Migliaia 42 2 5 2 3" xfId="41264"/>
    <cellStyle name="Migliaia 42 2 5 3" xfId="33360"/>
    <cellStyle name="Migliaia 42 2 5 4" xfId="38613"/>
    <cellStyle name="Migliaia 42 2 6" xfId="16947"/>
    <cellStyle name="Migliaia 42 2 6 2" xfId="30408"/>
    <cellStyle name="Migliaia 42 2 6 2 2" xfId="35963"/>
    <cellStyle name="Migliaia 42 2 6 2 3" xfId="41265"/>
    <cellStyle name="Migliaia 42 2 6 3" xfId="33361"/>
    <cellStyle name="Migliaia 42 2 6 4" xfId="38614"/>
    <cellStyle name="Migliaia 42 2 6 5" xfId="21297"/>
    <cellStyle name="Migliaia 42 2 7" xfId="21295"/>
    <cellStyle name="Migliaia 42 2 8" xfId="1890"/>
    <cellStyle name="Migliaia 42 3" xfId="583"/>
    <cellStyle name="Migliaia 42 3 10" xfId="21298"/>
    <cellStyle name="Migliaia 42 3 11" xfId="12878"/>
    <cellStyle name="Migliaia 42 3 12" xfId="1891"/>
    <cellStyle name="Migliaia 42 3 2" xfId="584"/>
    <cellStyle name="Migliaia 42 3 2 2" xfId="4516"/>
    <cellStyle name="Migliaia 42 3 2 2 2" xfId="8334"/>
    <cellStyle name="Migliaia 42 3 2 2 2 2" xfId="14778"/>
    <cellStyle name="Migliaia 42 3 2 2 2 2 2" xfId="18184"/>
    <cellStyle name="Migliaia 42 3 2 2 2 2 2 2" xfId="35964"/>
    <cellStyle name="Migliaia 42 3 2 2 2 2 3" xfId="41266"/>
    <cellStyle name="Migliaia 42 3 2 2 2 2 4" xfId="30409"/>
    <cellStyle name="Migliaia 42 3 2 2 2 3" xfId="33362"/>
    <cellStyle name="Migliaia 42 3 2 2 2 4" xfId="38615"/>
    <cellStyle name="Migliaia 42 3 2 2 2 5" xfId="20268"/>
    <cellStyle name="Migliaia 42 3 2 2 2 6" xfId="47190"/>
    <cellStyle name="Migliaia 42 3 2 2 2 7" xfId="50206"/>
    <cellStyle name="Migliaia 42 3 2 2 2 8" xfId="13982"/>
    <cellStyle name="Migliaia 42 3 2 2 3" xfId="7869"/>
    <cellStyle name="Migliaia 42 3 2 2 4" xfId="7083"/>
    <cellStyle name="Migliaia 42 3 2 2 4 2" xfId="17856"/>
    <cellStyle name="Migliaia 42 3 2 2 4 3" xfId="43710"/>
    <cellStyle name="Migliaia 42 3 2 2 4 4" xfId="46849"/>
    <cellStyle name="Migliaia 42 3 2 2 4 5" xfId="49865"/>
    <cellStyle name="Migliaia 42 3 2 2 5" xfId="16954"/>
    <cellStyle name="Migliaia 42 3 2 2 6" xfId="21300"/>
    <cellStyle name="Migliaia 42 3 2 3" xfId="3708"/>
    <cellStyle name="Migliaia 42 3 2 3 2" xfId="8710"/>
    <cellStyle name="Migliaia 42 3 2 3 2 2" xfId="35965"/>
    <cellStyle name="Migliaia 42 3 2 3 2 3" xfId="41267"/>
    <cellStyle name="Migliaia 42 3 2 3 2 4" xfId="30410"/>
    <cellStyle name="Migliaia 42 3 2 3 3" xfId="8335"/>
    <cellStyle name="Migliaia 42 3 2 3 4" xfId="16955"/>
    <cellStyle name="Migliaia 42 3 2 3 4 2" xfId="38616"/>
    <cellStyle name="Migliaia 42 3 2 3 5" xfId="12879"/>
    <cellStyle name="Migliaia 42 3 2 4" xfId="7681"/>
    <cellStyle name="Migliaia 42 3 2 4 2" xfId="14400"/>
    <cellStyle name="Migliaia 42 3 2 4 2 2" xfId="35966"/>
    <cellStyle name="Migliaia 42 3 2 4 2 3" xfId="41268"/>
    <cellStyle name="Migliaia 42 3 2 4 3" xfId="33363"/>
    <cellStyle name="Migliaia 42 3 2 4 4" xfId="38617"/>
    <cellStyle name="Migliaia 42 3 2 4 5" xfId="13512"/>
    <cellStyle name="Migliaia 42 3 2 5" xfId="13622"/>
    <cellStyle name="Migliaia 42 3 2 5 2" xfId="30411"/>
    <cellStyle name="Migliaia 42 3 2 5 2 2" xfId="35967"/>
    <cellStyle name="Migliaia 42 3 2 5 2 3" xfId="41269"/>
    <cellStyle name="Migliaia 42 3 2 5 3" xfId="33364"/>
    <cellStyle name="Migliaia 42 3 2 5 4" xfId="38618"/>
    <cellStyle name="Migliaia 42 3 2 6" xfId="16953"/>
    <cellStyle name="Migliaia 42 3 2 6 2" xfId="30412"/>
    <cellStyle name="Migliaia 42 3 2 6 2 2" xfId="35968"/>
    <cellStyle name="Migliaia 42 3 2 6 2 3" xfId="41270"/>
    <cellStyle name="Migliaia 42 3 2 6 3" xfId="33365"/>
    <cellStyle name="Migliaia 42 3 2 6 4" xfId="38619"/>
    <cellStyle name="Migliaia 42 3 2 6 5" xfId="21301"/>
    <cellStyle name="Migliaia 42 3 2 7" xfId="21299"/>
    <cellStyle name="Migliaia 42 3 2 8" xfId="2542"/>
    <cellStyle name="Migliaia 42 3 3" xfId="2541"/>
    <cellStyle name="Migliaia 42 3 3 2" xfId="4515"/>
    <cellStyle name="Migliaia 42 3 3 2 2" xfId="6062"/>
    <cellStyle name="Migliaia 42 3 3 2 2 2" xfId="35970"/>
    <cellStyle name="Migliaia 42 3 3 2 2 3" xfId="41272"/>
    <cellStyle name="Migliaia 42 3 3 2 3" xfId="14541"/>
    <cellStyle name="Migliaia 42 3 3 2 4" xfId="16957"/>
    <cellStyle name="Migliaia 42 3 3 2 4 2" xfId="38621"/>
    <cellStyle name="Migliaia 42 3 3 2 5" xfId="12881"/>
    <cellStyle name="Migliaia 42 3 3 3" xfId="5814"/>
    <cellStyle name="Migliaia 42 3 3 3 2" xfId="30414"/>
    <cellStyle name="Migliaia 42 3 3 3 2 2" xfId="35971"/>
    <cellStyle name="Migliaia 42 3 3 3 2 3" xfId="41273"/>
    <cellStyle name="Migliaia 42 3 3 3 3" xfId="33367"/>
    <cellStyle name="Migliaia 42 3 3 3 4" xfId="38622"/>
    <cellStyle name="Migliaia 42 3 3 4" xfId="16956"/>
    <cellStyle name="Migliaia 42 3 3 4 2" xfId="30415"/>
    <cellStyle name="Migliaia 42 3 3 4 2 2" xfId="35972"/>
    <cellStyle name="Migliaia 42 3 3 4 2 3" xfId="41274"/>
    <cellStyle name="Migliaia 42 3 3 4 3" xfId="33368"/>
    <cellStyle name="Migliaia 42 3 3 4 4" xfId="38623"/>
    <cellStyle name="Migliaia 42 3 3 4 5" xfId="21302"/>
    <cellStyle name="Migliaia 42 3 3 5" xfId="21303"/>
    <cellStyle name="Migliaia 42 3 3 5 2" xfId="30416"/>
    <cellStyle name="Migliaia 42 3 3 5 2 2" xfId="35973"/>
    <cellStyle name="Migliaia 42 3 3 5 2 3" xfId="41275"/>
    <cellStyle name="Migliaia 42 3 3 5 3" xfId="33369"/>
    <cellStyle name="Migliaia 42 3 3 5 4" xfId="38624"/>
    <cellStyle name="Migliaia 42 3 3 6" xfId="30413"/>
    <cellStyle name="Migliaia 42 3 3 6 2" xfId="35969"/>
    <cellStyle name="Migliaia 42 3 3 6 3" xfId="41271"/>
    <cellStyle name="Migliaia 42 3 3 7" xfId="33366"/>
    <cellStyle name="Migliaia 42 3 3 8" xfId="38620"/>
    <cellStyle name="Migliaia 42 3 3 9" xfId="12880"/>
    <cellStyle name="Migliaia 42 3 4" xfId="3301"/>
    <cellStyle name="Migliaia 42 3 4 2" xfId="4811"/>
    <cellStyle name="Migliaia 42 3 4 2 2" xfId="10763"/>
    <cellStyle name="Migliaia 42 3 4 2 3" xfId="14935"/>
    <cellStyle name="Migliaia 42 3 4 2 4" xfId="16959"/>
    <cellStyle name="Migliaia 42 3 4 2 5" xfId="28703"/>
    <cellStyle name="Migliaia 42 3 4 2 6" xfId="12883"/>
    <cellStyle name="Migliaia 42 3 4 3" xfId="10011"/>
    <cellStyle name="Migliaia 42 3 4 3 2" xfId="31662"/>
    <cellStyle name="Migliaia 42 3 4 3 2 2" xfId="36822"/>
    <cellStyle name="Migliaia 42 3 4 3 2 3" xfId="42124"/>
    <cellStyle name="Migliaia 42 3 4 3 3" xfId="34171"/>
    <cellStyle name="Migliaia 42 3 4 3 4" xfId="39473"/>
    <cellStyle name="Migliaia 42 3 4 4" xfId="16958"/>
    <cellStyle name="Migliaia 42 3 4 4 2" xfId="35974"/>
    <cellStyle name="Migliaia 42 3 4 4 3" xfId="41276"/>
    <cellStyle name="Migliaia 42 3 4 4 4" xfId="30417"/>
    <cellStyle name="Migliaia 42 3 4 5" xfId="33370"/>
    <cellStyle name="Migliaia 42 3 4 6" xfId="38625"/>
    <cellStyle name="Migliaia 42 3 4 7" xfId="12882"/>
    <cellStyle name="Migliaia 42 3 5" xfId="4123"/>
    <cellStyle name="Migliaia 42 3 5 2" xfId="10593"/>
    <cellStyle name="Migliaia 42 3 5 2 2" xfId="31663"/>
    <cellStyle name="Migliaia 42 3 5 2 2 2" xfId="36823"/>
    <cellStyle name="Migliaia 42 3 5 2 2 3" xfId="42125"/>
    <cellStyle name="Migliaia 42 3 5 2 3" xfId="34172"/>
    <cellStyle name="Migliaia 42 3 5 2 4" xfId="39474"/>
    <cellStyle name="Migliaia 42 3 5 3" xfId="16960"/>
    <cellStyle name="Migliaia 42 3 5 3 2" xfId="35975"/>
    <cellStyle name="Migliaia 42 3 5 3 3" xfId="41277"/>
    <cellStyle name="Migliaia 42 3 5 3 4" xfId="30418"/>
    <cellStyle name="Migliaia 42 3 5 4" xfId="33371"/>
    <cellStyle name="Migliaia 42 3 5 5" xfId="38626"/>
    <cellStyle name="Migliaia 42 3 5 6" xfId="12884"/>
    <cellStyle name="Migliaia 42 3 6" xfId="3707"/>
    <cellStyle name="Migliaia 42 3 6 2" xfId="10298"/>
    <cellStyle name="Migliaia 42 3 6 2 2" xfId="35976"/>
    <cellStyle name="Migliaia 42 3 6 2 3" xfId="41278"/>
    <cellStyle name="Migliaia 42 3 6 3" xfId="14916"/>
    <cellStyle name="Migliaia 42 3 6 4" xfId="16961"/>
    <cellStyle name="Migliaia 42 3 6 4 2" xfId="38627"/>
    <cellStyle name="Migliaia 42 3 6 5" xfId="12885"/>
    <cellStyle name="Migliaia 42 3 7" xfId="8551"/>
    <cellStyle name="Migliaia 42 3 7 2" xfId="30419"/>
    <cellStyle name="Migliaia 42 3 7 2 2" xfId="35977"/>
    <cellStyle name="Migliaia 42 3 7 2 3" xfId="41279"/>
    <cellStyle name="Migliaia 42 3 7 3" xfId="33372"/>
    <cellStyle name="Migliaia 42 3 7 4" xfId="38628"/>
    <cellStyle name="Migliaia 42 3 8" xfId="13623"/>
    <cellStyle name="Migliaia 42 3 8 2" xfId="30420"/>
    <cellStyle name="Migliaia 42 3 8 2 2" xfId="35978"/>
    <cellStyle name="Migliaia 42 3 8 2 3" xfId="41280"/>
    <cellStyle name="Migliaia 42 3 8 3" xfId="33373"/>
    <cellStyle name="Migliaia 42 3 8 4" xfId="38629"/>
    <cellStyle name="Migliaia 42 3 8 5" xfId="21304"/>
    <cellStyle name="Migliaia 42 3 9" xfId="16952"/>
    <cellStyle name="Migliaia 42 4" xfId="585"/>
    <cellStyle name="Migliaia 42 4 2" xfId="4517"/>
    <cellStyle name="Migliaia 42 4 2 2" xfId="5161"/>
    <cellStyle name="Migliaia 42 4 2 2 2" xfId="30421"/>
    <cellStyle name="Migliaia 42 4 2 2 2 2" xfId="35979"/>
    <cellStyle name="Migliaia 42 4 2 2 2 3" xfId="41281"/>
    <cellStyle name="Migliaia 42 4 2 2 3" xfId="33374"/>
    <cellStyle name="Migliaia 42 4 2 2 4" xfId="38630"/>
    <cellStyle name="Migliaia 42 4 2 3" xfId="8336"/>
    <cellStyle name="Migliaia 42 4 2 3 2" xfId="30422"/>
    <cellStyle name="Migliaia 42 4 2 3 2 2" xfId="35980"/>
    <cellStyle name="Migliaia 42 4 2 3 2 3" xfId="41282"/>
    <cellStyle name="Migliaia 42 4 2 3 3" xfId="33375"/>
    <cellStyle name="Migliaia 42 4 2 3 4" xfId="38631"/>
    <cellStyle name="Migliaia 42 4 2 4" xfId="7683"/>
    <cellStyle name="Migliaia 42 4 2 5" xfId="7085"/>
    <cellStyle name="Migliaia 42 4 2 5 2" xfId="17858"/>
    <cellStyle name="Migliaia 42 4 2 5 3" xfId="21630"/>
    <cellStyle name="Migliaia 42 4 2 5 4" xfId="46851"/>
    <cellStyle name="Migliaia 42 4 2 5 5" xfId="49867"/>
    <cellStyle name="Migliaia 42 4 2 6" xfId="16963"/>
    <cellStyle name="Migliaia 42 4 2 7" xfId="21306"/>
    <cellStyle name="Migliaia 42 4 3" xfId="5162"/>
    <cellStyle name="Migliaia 42 4 3 2" xfId="14542"/>
    <cellStyle name="Migliaia 42 4 3 2 2" xfId="35981"/>
    <cellStyle name="Migliaia 42 4 3 2 3" xfId="41283"/>
    <cellStyle name="Migliaia 42 4 3 3" xfId="33376"/>
    <cellStyle name="Migliaia 42 4 3 4" xfId="38632"/>
    <cellStyle name="Migliaia 42 4 3 5" xfId="13621"/>
    <cellStyle name="Migliaia 42 4 4" xfId="8337"/>
    <cellStyle name="Migliaia 42 4 4 2" xfId="30424"/>
    <cellStyle name="Migliaia 42 4 4 2 2" xfId="35982"/>
    <cellStyle name="Migliaia 42 4 4 2 3" xfId="41284"/>
    <cellStyle name="Migliaia 42 4 4 3" xfId="33377"/>
    <cellStyle name="Migliaia 42 4 4 4" xfId="38633"/>
    <cellStyle name="Migliaia 42 4 5" xfId="7682"/>
    <cellStyle name="Migliaia 42 4 5 2" xfId="30425"/>
    <cellStyle name="Migliaia 42 4 5 2 2" xfId="35983"/>
    <cellStyle name="Migliaia 42 4 5 2 3" xfId="41285"/>
    <cellStyle name="Migliaia 42 4 5 3" xfId="33378"/>
    <cellStyle name="Migliaia 42 4 5 4" xfId="38634"/>
    <cellStyle name="Migliaia 42 4 6" xfId="7084"/>
    <cellStyle name="Migliaia 42 4 6 2" xfId="17857"/>
    <cellStyle name="Migliaia 42 4 6 2 2" xfId="35984"/>
    <cellStyle name="Migliaia 42 4 6 2 3" xfId="41286"/>
    <cellStyle name="Migliaia 42 4 6 2 4" xfId="30426"/>
    <cellStyle name="Migliaia 42 4 6 3" xfId="33379"/>
    <cellStyle name="Migliaia 42 4 6 4" xfId="38635"/>
    <cellStyle name="Migliaia 42 4 6 5" xfId="21311"/>
    <cellStyle name="Migliaia 42 4 6 6" xfId="44188"/>
    <cellStyle name="Migliaia 42 4 6 7" xfId="46850"/>
    <cellStyle name="Migliaia 42 4 6 8" xfId="49866"/>
    <cellStyle name="Migliaia 42 4 7" xfId="16962"/>
    <cellStyle name="Migliaia 42 4 7 2" xfId="30427"/>
    <cellStyle name="Migliaia 42 4 7 2 2" xfId="35985"/>
    <cellStyle name="Migliaia 42 4 7 2 3" xfId="41287"/>
    <cellStyle name="Migliaia 42 4 7 3" xfId="33380"/>
    <cellStyle name="Migliaia 42 4 7 4" xfId="38636"/>
    <cellStyle name="Migliaia 42 4 7 5" xfId="21312"/>
    <cellStyle name="Migliaia 42 4 8" xfId="21305"/>
    <cellStyle name="Migliaia 42 4 9" xfId="2543"/>
    <cellStyle name="Migliaia 42 5" xfId="586"/>
    <cellStyle name="Migliaia 42 5 2" xfId="4518"/>
    <cellStyle name="Migliaia 42 5 2 2" xfId="14779"/>
    <cellStyle name="Migliaia 42 5 2 2 2" xfId="35986"/>
    <cellStyle name="Migliaia 42 5 2 2 3" xfId="41288"/>
    <cellStyle name="Migliaia 42 5 2 3" xfId="16965"/>
    <cellStyle name="Migliaia 42 5 2 3 2" xfId="33381"/>
    <cellStyle name="Migliaia 42 5 2 4" xfId="38637"/>
    <cellStyle name="Migliaia 42 5 2 5" xfId="12886"/>
    <cellStyle name="Migliaia 42 5 3" xfId="7684"/>
    <cellStyle name="Migliaia 42 5 3 2" xfId="30429"/>
    <cellStyle name="Migliaia 42 5 3 2 2" xfId="35987"/>
    <cellStyle name="Migliaia 42 5 3 2 3" xfId="41289"/>
    <cellStyle name="Migliaia 42 5 3 3" xfId="33382"/>
    <cellStyle name="Migliaia 42 5 3 4" xfId="38638"/>
    <cellStyle name="Migliaia 42 5 4" xfId="7086"/>
    <cellStyle name="Migliaia 42 5 4 2" xfId="17859"/>
    <cellStyle name="Migliaia 42 5 4 2 2" xfId="35988"/>
    <cellStyle name="Migliaia 42 5 4 2 3" xfId="41290"/>
    <cellStyle name="Migliaia 42 5 4 2 4" xfId="30430"/>
    <cellStyle name="Migliaia 42 5 4 3" xfId="33383"/>
    <cellStyle name="Migliaia 42 5 4 4" xfId="38639"/>
    <cellStyle name="Migliaia 42 5 4 5" xfId="21316"/>
    <cellStyle name="Migliaia 42 5 4 6" xfId="43969"/>
    <cellStyle name="Migliaia 42 5 4 7" xfId="46852"/>
    <cellStyle name="Migliaia 42 5 4 8" xfId="49868"/>
    <cellStyle name="Migliaia 42 5 5" xfId="16964"/>
    <cellStyle name="Migliaia 42 5 5 2" xfId="30431"/>
    <cellStyle name="Migliaia 42 5 5 2 2" xfId="35989"/>
    <cellStyle name="Migliaia 42 5 5 2 3" xfId="41291"/>
    <cellStyle name="Migliaia 42 5 5 3" xfId="33384"/>
    <cellStyle name="Migliaia 42 5 5 4" xfId="38640"/>
    <cellStyle name="Migliaia 42 5 5 5" xfId="21317"/>
    <cellStyle name="Migliaia 42 5 6" xfId="21318"/>
    <cellStyle name="Migliaia 42 5 6 2" xfId="30432"/>
    <cellStyle name="Migliaia 42 5 6 2 2" xfId="35990"/>
    <cellStyle name="Migliaia 42 5 6 2 3" xfId="41292"/>
    <cellStyle name="Migliaia 42 5 6 3" xfId="33385"/>
    <cellStyle name="Migliaia 42 5 6 4" xfId="38641"/>
    <cellStyle name="Migliaia 42 5 7" xfId="21313"/>
    <cellStyle name="Migliaia 42 5 8" xfId="2544"/>
    <cellStyle name="Migliaia 42 6" xfId="2539"/>
    <cellStyle name="Migliaia 42 6 2" xfId="4513"/>
    <cellStyle name="Migliaia 42 6 2 2" xfId="6061"/>
    <cellStyle name="Migliaia 42 6 2 3" xfId="14951"/>
    <cellStyle name="Migliaia 42 6 2 4" xfId="16967"/>
    <cellStyle name="Migliaia 42 6 2 5" xfId="28704"/>
    <cellStyle name="Migliaia 42 6 2 6" xfId="12888"/>
    <cellStyle name="Migliaia 42 6 3" xfId="5813"/>
    <cellStyle name="Migliaia 42 6 3 2" xfId="31664"/>
    <cellStyle name="Migliaia 42 6 3 2 2" xfId="36824"/>
    <cellStyle name="Migliaia 42 6 3 2 3" xfId="42126"/>
    <cellStyle name="Migliaia 42 6 3 3" xfId="34173"/>
    <cellStyle name="Migliaia 42 6 3 4" xfId="39475"/>
    <cellStyle name="Migliaia 42 6 4" xfId="16966"/>
    <cellStyle name="Migliaia 42 6 4 2" xfId="35991"/>
    <cellStyle name="Migliaia 42 6 4 3" xfId="41293"/>
    <cellStyle name="Migliaia 42 6 4 4" xfId="30433"/>
    <cellStyle name="Migliaia 42 6 5" xfId="33386"/>
    <cellStyle name="Migliaia 42 6 6" xfId="38642"/>
    <cellStyle name="Migliaia 42 6 7" xfId="12887"/>
    <cellStyle name="Migliaia 42 7" xfId="4121"/>
    <cellStyle name="Migliaia 42 7 2" xfId="10591"/>
    <cellStyle name="Migliaia 42 7 2 2" xfId="31665"/>
    <cellStyle name="Migliaia 42 7 2 2 2" xfId="36825"/>
    <cellStyle name="Migliaia 42 7 2 2 3" xfId="42127"/>
    <cellStyle name="Migliaia 42 7 2 3" xfId="34174"/>
    <cellStyle name="Migliaia 42 7 2 4" xfId="39476"/>
    <cellStyle name="Migliaia 42 7 3" xfId="16968"/>
    <cellStyle name="Migliaia 42 7 3 2" xfId="35992"/>
    <cellStyle name="Migliaia 42 7 3 3" xfId="41294"/>
    <cellStyle name="Migliaia 42 7 3 4" xfId="30434"/>
    <cellStyle name="Migliaia 42 7 4" xfId="33387"/>
    <cellStyle name="Migliaia 42 7 5" xfId="38643"/>
    <cellStyle name="Migliaia 42 7 6" xfId="12889"/>
    <cellStyle name="Migliaia 42 8" xfId="3705"/>
    <cellStyle name="Migliaia 42 8 2" xfId="10296"/>
    <cellStyle name="Migliaia 42 8 2 2" xfId="31666"/>
    <cellStyle name="Migliaia 42 8 2 2 2" xfId="36826"/>
    <cellStyle name="Migliaia 42 8 2 2 3" xfId="42128"/>
    <cellStyle name="Migliaia 42 8 2 3" xfId="34175"/>
    <cellStyle name="Migliaia 42 8 2 4" xfId="39477"/>
    <cellStyle name="Migliaia 42 8 3" xfId="16969"/>
    <cellStyle name="Migliaia 42 8 3 2" xfId="35993"/>
    <cellStyle name="Migliaia 42 8 3 3" xfId="41295"/>
    <cellStyle name="Migliaia 42 8 3 4" xfId="30435"/>
    <cellStyle name="Migliaia 42 8 4" xfId="33388"/>
    <cellStyle name="Migliaia 42 8 5" xfId="38644"/>
    <cellStyle name="Migliaia 42 8 6" xfId="12890"/>
    <cellStyle name="Migliaia 42 9" xfId="13511"/>
    <cellStyle name="Migliaia 42 9 2" xfId="30436"/>
    <cellStyle name="Migliaia 42 9 2 2" xfId="35994"/>
    <cellStyle name="Migliaia 42 9 2 3" xfId="41296"/>
    <cellStyle name="Migliaia 42 9 3" xfId="33389"/>
    <cellStyle name="Migliaia 42 9 4" xfId="38645"/>
    <cellStyle name="Migliaia 43" xfId="587"/>
    <cellStyle name="Migliaia 43 10" xfId="16970"/>
    <cellStyle name="Migliaia 43 10 2" xfId="35995"/>
    <cellStyle name="Migliaia 43 10 3" xfId="41297"/>
    <cellStyle name="Migliaia 43 10 4" xfId="30437"/>
    <cellStyle name="Migliaia 43 11" xfId="33390"/>
    <cellStyle name="Migliaia 43 12" xfId="38646"/>
    <cellStyle name="Migliaia 43 13" xfId="1892"/>
    <cellStyle name="Migliaia 43 2" xfId="588"/>
    <cellStyle name="Migliaia 43 2 2" xfId="2546"/>
    <cellStyle name="Migliaia 43 2 2 2" xfId="4520"/>
    <cellStyle name="Migliaia 43 2 2 2 2" xfId="10704"/>
    <cellStyle name="Migliaia 43 2 2 2 2 2" xfId="35996"/>
    <cellStyle name="Migliaia 43 2 2 2 2 3" xfId="41298"/>
    <cellStyle name="Migliaia 43 2 2 2 3" xfId="14780"/>
    <cellStyle name="Migliaia 43 2 2 2 4" xfId="16973"/>
    <cellStyle name="Migliaia 43 2 2 2 4 2" xfId="38647"/>
    <cellStyle name="Migliaia 43 2 2 2 5" xfId="12891"/>
    <cellStyle name="Migliaia 43 2 2 3" xfId="7929"/>
    <cellStyle name="Migliaia 43 2 2 3 2" xfId="31667"/>
    <cellStyle name="Migliaia 43 2 2 3 2 2" xfId="36827"/>
    <cellStyle name="Migliaia 43 2 2 3 2 3" xfId="42129"/>
    <cellStyle name="Migliaia 43 2 2 3 3" xfId="34176"/>
    <cellStyle name="Migliaia 43 2 2 3 4" xfId="39478"/>
    <cellStyle name="Migliaia 43 2 2 4" xfId="7087"/>
    <cellStyle name="Migliaia 43 2 2 4 2" xfId="17860"/>
    <cellStyle name="Migliaia 43 2 2 4 3" xfId="42933"/>
    <cellStyle name="Migliaia 43 2 2 4 4" xfId="46853"/>
    <cellStyle name="Migliaia 43 2 2 4 5" xfId="49869"/>
    <cellStyle name="Migliaia 43 2 2 5" xfId="16972"/>
    <cellStyle name="Migliaia 43 2 2 6" xfId="21325"/>
    <cellStyle name="Migliaia 43 2 3" xfId="4125"/>
    <cellStyle name="Migliaia 43 2 3 2" xfId="10595"/>
    <cellStyle name="Migliaia 43 2 3 2 2" xfId="31668"/>
    <cellStyle name="Migliaia 43 2 3 2 2 2" xfId="36828"/>
    <cellStyle name="Migliaia 43 2 3 2 2 3" xfId="42130"/>
    <cellStyle name="Migliaia 43 2 3 2 3" xfId="34177"/>
    <cellStyle name="Migliaia 43 2 3 2 4" xfId="39479"/>
    <cellStyle name="Migliaia 43 2 3 3" xfId="16974"/>
    <cellStyle name="Migliaia 43 2 3 3 2" xfId="35997"/>
    <cellStyle name="Migliaia 43 2 3 3 3" xfId="41299"/>
    <cellStyle name="Migliaia 43 2 3 3 4" xfId="30439"/>
    <cellStyle name="Migliaia 43 2 3 4" xfId="33392"/>
    <cellStyle name="Migliaia 43 2 3 5" xfId="38648"/>
    <cellStyle name="Migliaia 43 2 3 6" xfId="12892"/>
    <cellStyle name="Migliaia 43 2 4" xfId="3710"/>
    <cellStyle name="Migliaia 43 2 4 2" xfId="10300"/>
    <cellStyle name="Migliaia 43 2 4 2 2" xfId="35998"/>
    <cellStyle name="Migliaia 43 2 4 2 3" xfId="41300"/>
    <cellStyle name="Migliaia 43 2 4 3" xfId="14596"/>
    <cellStyle name="Migliaia 43 2 4 4" xfId="16975"/>
    <cellStyle name="Migliaia 43 2 4 4 2" xfId="38649"/>
    <cellStyle name="Migliaia 43 2 4 5" xfId="12893"/>
    <cellStyle name="Migliaia 43 2 5" xfId="9444"/>
    <cellStyle name="Migliaia 43 2 5 2" xfId="30440"/>
    <cellStyle name="Migliaia 43 2 5 2 2" xfId="35999"/>
    <cellStyle name="Migliaia 43 2 5 2 3" xfId="41301"/>
    <cellStyle name="Migliaia 43 2 5 3" xfId="33394"/>
    <cellStyle name="Migliaia 43 2 5 4" xfId="38650"/>
    <cellStyle name="Migliaia 43 2 6" xfId="16971"/>
    <cellStyle name="Migliaia 43 2 6 2" xfId="30441"/>
    <cellStyle name="Migliaia 43 2 6 2 2" xfId="36000"/>
    <cellStyle name="Migliaia 43 2 6 2 3" xfId="41302"/>
    <cellStyle name="Migliaia 43 2 6 3" xfId="33395"/>
    <cellStyle name="Migliaia 43 2 6 4" xfId="38651"/>
    <cellStyle name="Migliaia 43 2 6 5" xfId="21330"/>
    <cellStyle name="Migliaia 43 2 7" xfId="21324"/>
    <cellStyle name="Migliaia 43 2 8" xfId="1893"/>
    <cellStyle name="Migliaia 43 3" xfId="589"/>
    <cellStyle name="Migliaia 43 3 10" xfId="21331"/>
    <cellStyle name="Migliaia 43 3 11" xfId="12894"/>
    <cellStyle name="Migliaia 43 3 12" xfId="1894"/>
    <cellStyle name="Migliaia 43 3 2" xfId="590"/>
    <cellStyle name="Migliaia 43 3 2 2" xfId="4522"/>
    <cellStyle name="Migliaia 43 3 2 2 2" xfId="8338"/>
    <cellStyle name="Migliaia 43 3 2 2 2 2" xfId="14781"/>
    <cellStyle name="Migliaia 43 3 2 2 2 2 2" xfId="18185"/>
    <cellStyle name="Migliaia 43 3 2 2 2 2 2 2" xfId="36001"/>
    <cellStyle name="Migliaia 43 3 2 2 2 2 3" xfId="41303"/>
    <cellStyle name="Migliaia 43 3 2 2 2 2 4" xfId="30442"/>
    <cellStyle name="Migliaia 43 3 2 2 2 3" xfId="33396"/>
    <cellStyle name="Migliaia 43 3 2 2 2 4" xfId="38652"/>
    <cellStyle name="Migliaia 43 3 2 2 2 5" xfId="43035"/>
    <cellStyle name="Migliaia 43 3 2 2 2 6" xfId="47191"/>
    <cellStyle name="Migliaia 43 3 2 2 2 7" xfId="50207"/>
    <cellStyle name="Migliaia 43 3 2 2 2 8" xfId="13983"/>
    <cellStyle name="Migliaia 43 3 2 2 3" xfId="8477"/>
    <cellStyle name="Migliaia 43 3 2 2 4" xfId="7088"/>
    <cellStyle name="Migliaia 43 3 2 2 4 2" xfId="17861"/>
    <cellStyle name="Migliaia 43 3 2 2 4 3" xfId="44542"/>
    <cellStyle name="Migliaia 43 3 2 2 4 4" xfId="46854"/>
    <cellStyle name="Migliaia 43 3 2 2 4 5" xfId="49870"/>
    <cellStyle name="Migliaia 43 3 2 2 5" xfId="16978"/>
    <cellStyle name="Migliaia 43 3 2 2 6" xfId="21333"/>
    <cellStyle name="Migliaia 43 3 2 3" xfId="3712"/>
    <cellStyle name="Migliaia 43 3 2 3 2" xfId="8709"/>
    <cellStyle name="Migliaia 43 3 2 3 2 2" xfId="36002"/>
    <cellStyle name="Migliaia 43 3 2 3 2 3" xfId="41304"/>
    <cellStyle name="Migliaia 43 3 2 3 2 4" xfId="30443"/>
    <cellStyle name="Migliaia 43 3 2 3 3" xfId="8339"/>
    <cellStyle name="Migliaia 43 3 2 3 4" xfId="16979"/>
    <cellStyle name="Migliaia 43 3 2 3 4 2" xfId="38653"/>
    <cellStyle name="Migliaia 43 3 2 3 5" xfId="12895"/>
    <cellStyle name="Migliaia 43 3 2 4" xfId="7685"/>
    <cellStyle name="Migliaia 43 3 2 4 2" xfId="14401"/>
    <cellStyle name="Migliaia 43 3 2 4 2 2" xfId="36003"/>
    <cellStyle name="Migliaia 43 3 2 4 2 3" xfId="41305"/>
    <cellStyle name="Migliaia 43 3 2 4 3" xfId="33398"/>
    <cellStyle name="Migliaia 43 3 2 4 4" xfId="38654"/>
    <cellStyle name="Migliaia 43 3 2 4 5" xfId="13514"/>
    <cellStyle name="Migliaia 43 3 2 5" xfId="13619"/>
    <cellStyle name="Migliaia 43 3 2 5 2" xfId="30445"/>
    <cellStyle name="Migliaia 43 3 2 5 2 2" xfId="36004"/>
    <cellStyle name="Migliaia 43 3 2 5 2 3" xfId="41306"/>
    <cellStyle name="Migliaia 43 3 2 5 3" xfId="33399"/>
    <cellStyle name="Migliaia 43 3 2 5 4" xfId="38655"/>
    <cellStyle name="Migliaia 43 3 2 6" xfId="16977"/>
    <cellStyle name="Migliaia 43 3 2 6 2" xfId="30446"/>
    <cellStyle name="Migliaia 43 3 2 6 2 2" xfId="36005"/>
    <cellStyle name="Migliaia 43 3 2 6 2 3" xfId="41307"/>
    <cellStyle name="Migliaia 43 3 2 6 3" xfId="33400"/>
    <cellStyle name="Migliaia 43 3 2 6 4" xfId="38656"/>
    <cellStyle name="Migliaia 43 3 2 6 5" xfId="21338"/>
    <cellStyle name="Migliaia 43 3 2 7" xfId="21332"/>
    <cellStyle name="Migliaia 43 3 2 8" xfId="2548"/>
    <cellStyle name="Migliaia 43 3 3" xfId="2547"/>
    <cellStyle name="Migliaia 43 3 3 2" xfId="4521"/>
    <cellStyle name="Migliaia 43 3 3 2 2" xfId="6064"/>
    <cellStyle name="Migliaia 43 3 3 2 2 2" xfId="36007"/>
    <cellStyle name="Migliaia 43 3 3 2 2 3" xfId="41309"/>
    <cellStyle name="Migliaia 43 3 3 2 3" xfId="14543"/>
    <cellStyle name="Migliaia 43 3 3 2 4" xfId="16981"/>
    <cellStyle name="Migliaia 43 3 3 2 4 2" xfId="38658"/>
    <cellStyle name="Migliaia 43 3 3 2 5" xfId="12897"/>
    <cellStyle name="Migliaia 43 3 3 3" xfId="5816"/>
    <cellStyle name="Migliaia 43 3 3 3 2" xfId="30449"/>
    <cellStyle name="Migliaia 43 3 3 3 2 2" xfId="36008"/>
    <cellStyle name="Migliaia 43 3 3 3 2 3" xfId="41310"/>
    <cellStyle name="Migliaia 43 3 3 3 3" xfId="33403"/>
    <cellStyle name="Migliaia 43 3 3 3 4" xfId="38659"/>
    <cellStyle name="Migliaia 43 3 3 4" xfId="16980"/>
    <cellStyle name="Migliaia 43 3 3 4 2" xfId="30450"/>
    <cellStyle name="Migliaia 43 3 3 4 2 2" xfId="36009"/>
    <cellStyle name="Migliaia 43 3 3 4 2 3" xfId="41311"/>
    <cellStyle name="Migliaia 43 3 3 4 3" xfId="33404"/>
    <cellStyle name="Migliaia 43 3 3 4 4" xfId="38660"/>
    <cellStyle name="Migliaia 43 3 3 4 5" xfId="21342"/>
    <cellStyle name="Migliaia 43 3 3 5" xfId="21343"/>
    <cellStyle name="Migliaia 43 3 3 5 2" xfId="30451"/>
    <cellStyle name="Migliaia 43 3 3 5 2 2" xfId="36010"/>
    <cellStyle name="Migliaia 43 3 3 5 2 3" xfId="41312"/>
    <cellStyle name="Migliaia 43 3 3 5 3" xfId="33405"/>
    <cellStyle name="Migliaia 43 3 3 5 4" xfId="38661"/>
    <cellStyle name="Migliaia 43 3 3 6" xfId="30447"/>
    <cellStyle name="Migliaia 43 3 3 6 2" xfId="36006"/>
    <cellStyle name="Migliaia 43 3 3 6 3" xfId="41308"/>
    <cellStyle name="Migliaia 43 3 3 7" xfId="33401"/>
    <cellStyle name="Migliaia 43 3 3 8" xfId="38657"/>
    <cellStyle name="Migliaia 43 3 3 9" xfId="12896"/>
    <cellStyle name="Migliaia 43 3 4" xfId="3302"/>
    <cellStyle name="Migliaia 43 3 4 2" xfId="4812"/>
    <cellStyle name="Migliaia 43 3 4 2 2" xfId="10764"/>
    <cellStyle name="Migliaia 43 3 4 2 3" xfId="14439"/>
    <cellStyle name="Migliaia 43 3 4 2 4" xfId="16983"/>
    <cellStyle name="Migliaia 43 3 4 2 5" xfId="28710"/>
    <cellStyle name="Migliaia 43 3 4 2 6" xfId="12899"/>
    <cellStyle name="Migliaia 43 3 4 3" xfId="10012"/>
    <cellStyle name="Migliaia 43 3 4 3 2" xfId="31669"/>
    <cellStyle name="Migliaia 43 3 4 3 2 2" xfId="36829"/>
    <cellStyle name="Migliaia 43 3 4 3 2 3" xfId="42131"/>
    <cellStyle name="Migliaia 43 3 4 3 3" xfId="34178"/>
    <cellStyle name="Migliaia 43 3 4 3 4" xfId="39480"/>
    <cellStyle name="Migliaia 43 3 4 4" xfId="16982"/>
    <cellStyle name="Migliaia 43 3 4 4 2" xfId="36011"/>
    <cellStyle name="Migliaia 43 3 4 4 3" xfId="41313"/>
    <cellStyle name="Migliaia 43 3 4 4 4" xfId="30452"/>
    <cellStyle name="Migliaia 43 3 4 5" xfId="33406"/>
    <cellStyle name="Migliaia 43 3 4 6" xfId="38662"/>
    <cellStyle name="Migliaia 43 3 4 7" xfId="12898"/>
    <cellStyle name="Migliaia 43 3 5" xfId="4126"/>
    <cellStyle name="Migliaia 43 3 5 2" xfId="10596"/>
    <cellStyle name="Migliaia 43 3 5 2 2" xfId="31670"/>
    <cellStyle name="Migliaia 43 3 5 2 2 2" xfId="36830"/>
    <cellStyle name="Migliaia 43 3 5 2 2 3" xfId="42132"/>
    <cellStyle name="Migliaia 43 3 5 2 3" xfId="34179"/>
    <cellStyle name="Migliaia 43 3 5 2 4" xfId="39481"/>
    <cellStyle name="Migliaia 43 3 5 3" xfId="16984"/>
    <cellStyle name="Migliaia 43 3 5 3 2" xfId="36012"/>
    <cellStyle name="Migliaia 43 3 5 3 3" xfId="41314"/>
    <cellStyle name="Migliaia 43 3 5 3 4" xfId="30453"/>
    <cellStyle name="Migliaia 43 3 5 4" xfId="33407"/>
    <cellStyle name="Migliaia 43 3 5 5" xfId="38663"/>
    <cellStyle name="Migliaia 43 3 5 6" xfId="12900"/>
    <cellStyle name="Migliaia 43 3 6" xfId="3711"/>
    <cellStyle name="Migliaia 43 3 6 2" xfId="10301"/>
    <cellStyle name="Migliaia 43 3 6 2 2" xfId="36013"/>
    <cellStyle name="Migliaia 43 3 6 2 3" xfId="41315"/>
    <cellStyle name="Migliaia 43 3 6 3" xfId="14330"/>
    <cellStyle name="Migliaia 43 3 6 4" xfId="16985"/>
    <cellStyle name="Migliaia 43 3 6 4 2" xfId="38664"/>
    <cellStyle name="Migliaia 43 3 6 5" xfId="12901"/>
    <cellStyle name="Migliaia 43 3 7" xfId="7519"/>
    <cellStyle name="Migliaia 43 3 7 2" xfId="30455"/>
    <cellStyle name="Migliaia 43 3 7 2 2" xfId="36014"/>
    <cellStyle name="Migliaia 43 3 7 2 3" xfId="41316"/>
    <cellStyle name="Migliaia 43 3 7 3" xfId="33409"/>
    <cellStyle name="Migliaia 43 3 7 4" xfId="38665"/>
    <cellStyle name="Migliaia 43 3 8" xfId="13620"/>
    <cellStyle name="Migliaia 43 3 8 2" xfId="30456"/>
    <cellStyle name="Migliaia 43 3 8 2 2" xfId="36015"/>
    <cellStyle name="Migliaia 43 3 8 2 3" xfId="41317"/>
    <cellStyle name="Migliaia 43 3 8 3" xfId="33410"/>
    <cellStyle name="Migliaia 43 3 8 4" xfId="38666"/>
    <cellStyle name="Migliaia 43 3 8 5" xfId="21348"/>
    <cellStyle name="Migliaia 43 3 9" xfId="16976"/>
    <cellStyle name="Migliaia 43 4" xfId="591"/>
    <cellStyle name="Migliaia 43 4 2" xfId="4523"/>
    <cellStyle name="Migliaia 43 4 2 2" xfId="5163"/>
    <cellStyle name="Migliaia 43 4 2 2 2" xfId="30457"/>
    <cellStyle name="Migliaia 43 4 2 2 2 2" xfId="36016"/>
    <cellStyle name="Migliaia 43 4 2 2 2 3" xfId="41318"/>
    <cellStyle name="Migliaia 43 4 2 2 3" xfId="33411"/>
    <cellStyle name="Migliaia 43 4 2 2 4" xfId="38667"/>
    <cellStyle name="Migliaia 43 4 2 3" xfId="8340"/>
    <cellStyle name="Migliaia 43 4 2 3 2" xfId="30458"/>
    <cellStyle name="Migliaia 43 4 2 3 2 2" xfId="36017"/>
    <cellStyle name="Migliaia 43 4 2 3 2 3" xfId="41319"/>
    <cellStyle name="Migliaia 43 4 2 3 3" xfId="33412"/>
    <cellStyle name="Migliaia 43 4 2 3 4" xfId="38668"/>
    <cellStyle name="Migliaia 43 4 2 4" xfId="7687"/>
    <cellStyle name="Migliaia 43 4 2 5" xfId="7090"/>
    <cellStyle name="Migliaia 43 4 2 5 2" xfId="17863"/>
    <cellStyle name="Migliaia 43 4 2 5 3" xfId="43649"/>
    <cellStyle name="Migliaia 43 4 2 5 4" xfId="46856"/>
    <cellStyle name="Migliaia 43 4 2 5 5" xfId="49872"/>
    <cellStyle name="Migliaia 43 4 2 6" xfId="16987"/>
    <cellStyle name="Migliaia 43 4 2 7" xfId="21350"/>
    <cellStyle name="Migliaia 43 4 3" xfId="5164"/>
    <cellStyle name="Migliaia 43 4 3 2" xfId="14544"/>
    <cellStyle name="Migliaia 43 4 3 2 2" xfId="36018"/>
    <cellStyle name="Migliaia 43 4 3 2 3" xfId="41320"/>
    <cellStyle name="Migliaia 43 4 3 3" xfId="33413"/>
    <cellStyle name="Migliaia 43 4 3 4" xfId="38669"/>
    <cellStyle name="Migliaia 43 4 3 5" xfId="13618"/>
    <cellStyle name="Migliaia 43 4 4" xfId="8341"/>
    <cellStyle name="Migliaia 43 4 4 2" xfId="30460"/>
    <cellStyle name="Migliaia 43 4 4 2 2" xfId="36019"/>
    <cellStyle name="Migliaia 43 4 4 2 3" xfId="41321"/>
    <cellStyle name="Migliaia 43 4 4 3" xfId="33414"/>
    <cellStyle name="Migliaia 43 4 4 4" xfId="38670"/>
    <cellStyle name="Migliaia 43 4 5" xfId="7686"/>
    <cellStyle name="Migliaia 43 4 5 2" xfId="30461"/>
    <cellStyle name="Migliaia 43 4 5 2 2" xfId="36020"/>
    <cellStyle name="Migliaia 43 4 5 2 3" xfId="41322"/>
    <cellStyle name="Migliaia 43 4 5 3" xfId="33415"/>
    <cellStyle name="Migliaia 43 4 5 4" xfId="38671"/>
    <cellStyle name="Migliaia 43 4 6" xfId="7089"/>
    <cellStyle name="Migliaia 43 4 6 2" xfId="17862"/>
    <cellStyle name="Migliaia 43 4 6 2 2" xfId="36021"/>
    <cellStyle name="Migliaia 43 4 6 2 3" xfId="41323"/>
    <cellStyle name="Migliaia 43 4 6 2 4" xfId="30462"/>
    <cellStyle name="Migliaia 43 4 6 3" xfId="33416"/>
    <cellStyle name="Migliaia 43 4 6 4" xfId="38672"/>
    <cellStyle name="Migliaia 43 4 6 5" xfId="21356"/>
    <cellStyle name="Migliaia 43 4 6 6" xfId="43549"/>
    <cellStyle name="Migliaia 43 4 6 7" xfId="46855"/>
    <cellStyle name="Migliaia 43 4 6 8" xfId="49871"/>
    <cellStyle name="Migliaia 43 4 7" xfId="16986"/>
    <cellStyle name="Migliaia 43 4 7 2" xfId="30463"/>
    <cellStyle name="Migliaia 43 4 7 2 2" xfId="36022"/>
    <cellStyle name="Migliaia 43 4 7 2 3" xfId="41324"/>
    <cellStyle name="Migliaia 43 4 7 3" xfId="33417"/>
    <cellStyle name="Migliaia 43 4 7 4" xfId="38673"/>
    <cellStyle name="Migliaia 43 4 7 5" xfId="21357"/>
    <cellStyle name="Migliaia 43 4 8" xfId="21349"/>
    <cellStyle name="Migliaia 43 4 9" xfId="2549"/>
    <cellStyle name="Migliaia 43 5" xfId="592"/>
    <cellStyle name="Migliaia 43 5 2" xfId="4524"/>
    <cellStyle name="Migliaia 43 5 2 2" xfId="14782"/>
    <cellStyle name="Migliaia 43 5 2 2 2" xfId="36023"/>
    <cellStyle name="Migliaia 43 5 2 2 3" xfId="41325"/>
    <cellStyle name="Migliaia 43 5 2 3" xfId="16989"/>
    <cellStyle name="Migliaia 43 5 2 3 2" xfId="33418"/>
    <cellStyle name="Migliaia 43 5 2 4" xfId="38674"/>
    <cellStyle name="Migliaia 43 5 2 5" xfId="12902"/>
    <cellStyle name="Migliaia 43 5 3" xfId="7688"/>
    <cellStyle name="Migliaia 43 5 3 2" xfId="30465"/>
    <cellStyle name="Migliaia 43 5 3 2 2" xfId="36024"/>
    <cellStyle name="Migliaia 43 5 3 2 3" xfId="41326"/>
    <cellStyle name="Migliaia 43 5 3 3" xfId="33419"/>
    <cellStyle name="Migliaia 43 5 3 4" xfId="38675"/>
    <cellStyle name="Migliaia 43 5 4" xfId="7091"/>
    <cellStyle name="Migliaia 43 5 4 2" xfId="17864"/>
    <cellStyle name="Migliaia 43 5 4 2 2" xfId="36025"/>
    <cellStyle name="Migliaia 43 5 4 2 3" xfId="41327"/>
    <cellStyle name="Migliaia 43 5 4 2 4" xfId="30466"/>
    <cellStyle name="Migliaia 43 5 4 3" xfId="33420"/>
    <cellStyle name="Migliaia 43 5 4 4" xfId="38676"/>
    <cellStyle name="Migliaia 43 5 4 5" xfId="21361"/>
    <cellStyle name="Migliaia 43 5 4 6" xfId="42544"/>
    <cellStyle name="Migliaia 43 5 4 7" xfId="46857"/>
    <cellStyle name="Migliaia 43 5 4 8" xfId="49873"/>
    <cellStyle name="Migliaia 43 5 5" xfId="16988"/>
    <cellStyle name="Migliaia 43 5 5 2" xfId="30467"/>
    <cellStyle name="Migliaia 43 5 5 2 2" xfId="36026"/>
    <cellStyle name="Migliaia 43 5 5 2 3" xfId="41328"/>
    <cellStyle name="Migliaia 43 5 5 3" xfId="33421"/>
    <cellStyle name="Migliaia 43 5 5 4" xfId="38677"/>
    <cellStyle name="Migliaia 43 5 5 5" xfId="21362"/>
    <cellStyle name="Migliaia 43 5 6" xfId="21363"/>
    <cellStyle name="Migliaia 43 5 6 2" xfId="30468"/>
    <cellStyle name="Migliaia 43 5 6 2 2" xfId="36027"/>
    <cellStyle name="Migliaia 43 5 6 2 3" xfId="41329"/>
    <cellStyle name="Migliaia 43 5 6 3" xfId="33422"/>
    <cellStyle name="Migliaia 43 5 6 4" xfId="38678"/>
    <cellStyle name="Migliaia 43 5 7" xfId="21358"/>
    <cellStyle name="Migliaia 43 5 8" xfId="2550"/>
    <cellStyle name="Migliaia 43 6" xfId="2545"/>
    <cellStyle name="Migliaia 43 6 2" xfId="4519"/>
    <cellStyle name="Migliaia 43 6 2 2" xfId="6063"/>
    <cellStyle name="Migliaia 43 6 2 3" xfId="14950"/>
    <cellStyle name="Migliaia 43 6 2 4" xfId="16991"/>
    <cellStyle name="Migliaia 43 6 2 5" xfId="28712"/>
    <cellStyle name="Migliaia 43 6 2 6" xfId="12904"/>
    <cellStyle name="Migliaia 43 6 3" xfId="5815"/>
    <cellStyle name="Migliaia 43 6 3 2" xfId="31671"/>
    <cellStyle name="Migliaia 43 6 3 2 2" xfId="36831"/>
    <cellStyle name="Migliaia 43 6 3 2 3" xfId="42133"/>
    <cellStyle name="Migliaia 43 6 3 3" xfId="34180"/>
    <cellStyle name="Migliaia 43 6 3 4" xfId="39482"/>
    <cellStyle name="Migliaia 43 6 4" xfId="16990"/>
    <cellStyle name="Migliaia 43 6 4 2" xfId="36028"/>
    <cellStyle name="Migliaia 43 6 4 3" xfId="41330"/>
    <cellStyle name="Migliaia 43 6 4 4" xfId="30469"/>
    <cellStyle name="Migliaia 43 6 5" xfId="33423"/>
    <cellStyle name="Migliaia 43 6 6" xfId="38679"/>
    <cellStyle name="Migliaia 43 6 7" xfId="12903"/>
    <cellStyle name="Migliaia 43 7" xfId="4124"/>
    <cellStyle name="Migliaia 43 7 2" xfId="10594"/>
    <cellStyle name="Migliaia 43 7 2 2" xfId="31672"/>
    <cellStyle name="Migliaia 43 7 2 2 2" xfId="36832"/>
    <cellStyle name="Migliaia 43 7 2 2 3" xfId="42134"/>
    <cellStyle name="Migliaia 43 7 2 3" xfId="34181"/>
    <cellStyle name="Migliaia 43 7 2 4" xfId="39483"/>
    <cellStyle name="Migliaia 43 7 3" xfId="16992"/>
    <cellStyle name="Migliaia 43 7 3 2" xfId="36029"/>
    <cellStyle name="Migliaia 43 7 3 3" xfId="41331"/>
    <cellStyle name="Migliaia 43 7 3 4" xfId="30470"/>
    <cellStyle name="Migliaia 43 7 4" xfId="33424"/>
    <cellStyle name="Migliaia 43 7 5" xfId="38680"/>
    <cellStyle name="Migliaia 43 7 6" xfId="12905"/>
    <cellStyle name="Migliaia 43 8" xfId="3709"/>
    <cellStyle name="Migliaia 43 8 2" xfId="10299"/>
    <cellStyle name="Migliaia 43 8 2 2" xfId="31673"/>
    <cellStyle name="Migliaia 43 8 2 2 2" xfId="36833"/>
    <cellStyle name="Migliaia 43 8 2 2 3" xfId="42135"/>
    <cellStyle name="Migliaia 43 8 2 3" xfId="34182"/>
    <cellStyle name="Migliaia 43 8 2 4" xfId="39484"/>
    <cellStyle name="Migliaia 43 8 3" xfId="16993"/>
    <cellStyle name="Migliaia 43 8 3 2" xfId="36030"/>
    <cellStyle name="Migliaia 43 8 3 3" xfId="41332"/>
    <cellStyle name="Migliaia 43 8 3 4" xfId="30471"/>
    <cellStyle name="Migliaia 43 8 4" xfId="33425"/>
    <cellStyle name="Migliaia 43 8 5" xfId="38681"/>
    <cellStyle name="Migliaia 43 8 6" xfId="12906"/>
    <cellStyle name="Migliaia 43 9" xfId="13513"/>
    <cellStyle name="Migliaia 43 9 2" xfId="30472"/>
    <cellStyle name="Migliaia 43 9 2 2" xfId="36031"/>
    <cellStyle name="Migliaia 43 9 2 3" xfId="41333"/>
    <cellStyle name="Migliaia 43 9 3" xfId="33426"/>
    <cellStyle name="Migliaia 43 9 4" xfId="38682"/>
    <cellStyle name="Migliaia 44" xfId="593"/>
    <cellStyle name="Migliaia 44 10" xfId="16994"/>
    <cellStyle name="Migliaia 44 10 2" xfId="36032"/>
    <cellStyle name="Migliaia 44 10 3" xfId="41334"/>
    <cellStyle name="Migliaia 44 10 4" xfId="30473"/>
    <cellStyle name="Migliaia 44 11" xfId="33427"/>
    <cellStyle name="Migliaia 44 12" xfId="38683"/>
    <cellStyle name="Migliaia 44 13" xfId="1895"/>
    <cellStyle name="Migliaia 44 2" xfId="594"/>
    <cellStyle name="Migliaia 44 2 2" xfId="2552"/>
    <cellStyle name="Migliaia 44 2 2 2" xfId="4526"/>
    <cellStyle name="Migliaia 44 2 2 2 2" xfId="10705"/>
    <cellStyle name="Migliaia 44 2 2 2 2 2" xfId="36033"/>
    <cellStyle name="Migliaia 44 2 2 2 2 3" xfId="41335"/>
    <cellStyle name="Migliaia 44 2 2 2 3" xfId="14783"/>
    <cellStyle name="Migliaia 44 2 2 2 4" xfId="16997"/>
    <cellStyle name="Migliaia 44 2 2 2 4 2" xfId="38684"/>
    <cellStyle name="Migliaia 44 2 2 2 5" xfId="12907"/>
    <cellStyle name="Migliaia 44 2 2 3" xfId="7930"/>
    <cellStyle name="Migliaia 44 2 2 3 2" xfId="31674"/>
    <cellStyle name="Migliaia 44 2 2 3 2 2" xfId="36834"/>
    <cellStyle name="Migliaia 44 2 2 3 2 3" xfId="42136"/>
    <cellStyle name="Migliaia 44 2 2 3 3" xfId="34183"/>
    <cellStyle name="Migliaia 44 2 2 3 4" xfId="39485"/>
    <cellStyle name="Migliaia 44 2 2 4" xfId="7092"/>
    <cellStyle name="Migliaia 44 2 2 4 2" xfId="17865"/>
    <cellStyle name="Migliaia 44 2 2 4 3" xfId="43889"/>
    <cellStyle name="Migliaia 44 2 2 4 4" xfId="46858"/>
    <cellStyle name="Migliaia 44 2 2 4 5" xfId="49874"/>
    <cellStyle name="Migliaia 44 2 2 5" xfId="16996"/>
    <cellStyle name="Migliaia 44 2 2 6" xfId="21370"/>
    <cellStyle name="Migliaia 44 2 3" xfId="4128"/>
    <cellStyle name="Migliaia 44 2 3 2" xfId="10598"/>
    <cellStyle name="Migliaia 44 2 3 2 2" xfId="31675"/>
    <cellStyle name="Migliaia 44 2 3 2 2 2" xfId="36835"/>
    <cellStyle name="Migliaia 44 2 3 2 2 3" xfId="42137"/>
    <cellStyle name="Migliaia 44 2 3 2 3" xfId="34184"/>
    <cellStyle name="Migliaia 44 2 3 2 4" xfId="39486"/>
    <cellStyle name="Migliaia 44 2 3 3" xfId="16998"/>
    <cellStyle name="Migliaia 44 2 3 3 2" xfId="36034"/>
    <cellStyle name="Migliaia 44 2 3 3 3" xfId="41336"/>
    <cellStyle name="Migliaia 44 2 3 3 4" xfId="30475"/>
    <cellStyle name="Migliaia 44 2 3 4" xfId="33429"/>
    <cellStyle name="Migliaia 44 2 3 5" xfId="38685"/>
    <cellStyle name="Migliaia 44 2 3 6" xfId="12908"/>
    <cellStyle name="Migliaia 44 2 4" xfId="3714"/>
    <cellStyle name="Migliaia 44 2 4 2" xfId="10303"/>
    <cellStyle name="Migliaia 44 2 4 2 2" xfId="36035"/>
    <cellStyle name="Migliaia 44 2 4 2 3" xfId="41337"/>
    <cellStyle name="Migliaia 44 2 4 3" xfId="14915"/>
    <cellStyle name="Migliaia 44 2 4 4" xfId="16999"/>
    <cellStyle name="Migliaia 44 2 4 4 2" xfId="38686"/>
    <cellStyle name="Migliaia 44 2 4 5" xfId="12909"/>
    <cellStyle name="Migliaia 44 2 5" xfId="9445"/>
    <cellStyle name="Migliaia 44 2 5 2" xfId="30476"/>
    <cellStyle name="Migliaia 44 2 5 2 2" xfId="36036"/>
    <cellStyle name="Migliaia 44 2 5 2 3" xfId="41338"/>
    <cellStyle name="Migliaia 44 2 5 3" xfId="33430"/>
    <cellStyle name="Migliaia 44 2 5 4" xfId="38687"/>
    <cellStyle name="Migliaia 44 2 6" xfId="16995"/>
    <cellStyle name="Migliaia 44 2 6 2" xfId="30477"/>
    <cellStyle name="Migliaia 44 2 6 2 2" xfId="36037"/>
    <cellStyle name="Migliaia 44 2 6 2 3" xfId="41339"/>
    <cellStyle name="Migliaia 44 2 6 3" xfId="33431"/>
    <cellStyle name="Migliaia 44 2 6 4" xfId="38688"/>
    <cellStyle name="Migliaia 44 2 6 5" xfId="21372"/>
    <cellStyle name="Migliaia 44 2 7" xfId="21369"/>
    <cellStyle name="Migliaia 44 2 8" xfId="1896"/>
    <cellStyle name="Migliaia 44 3" xfId="595"/>
    <cellStyle name="Migliaia 44 3 10" xfId="21373"/>
    <cellStyle name="Migliaia 44 3 11" xfId="12910"/>
    <cellStyle name="Migliaia 44 3 12" xfId="1897"/>
    <cellStyle name="Migliaia 44 3 2" xfId="596"/>
    <cellStyle name="Migliaia 44 3 2 2" xfId="4528"/>
    <cellStyle name="Migliaia 44 3 2 2 2" xfId="8342"/>
    <cellStyle name="Migliaia 44 3 2 2 2 2" xfId="14784"/>
    <cellStyle name="Migliaia 44 3 2 2 2 2 2" xfId="18186"/>
    <cellStyle name="Migliaia 44 3 2 2 2 2 2 2" xfId="36038"/>
    <cellStyle name="Migliaia 44 3 2 2 2 2 3" xfId="41340"/>
    <cellStyle name="Migliaia 44 3 2 2 2 2 4" xfId="30478"/>
    <cellStyle name="Migliaia 44 3 2 2 2 3" xfId="33432"/>
    <cellStyle name="Migliaia 44 3 2 2 2 4" xfId="38689"/>
    <cellStyle name="Migliaia 44 3 2 2 2 5" xfId="43497"/>
    <cellStyle name="Migliaia 44 3 2 2 2 6" xfId="47192"/>
    <cellStyle name="Migliaia 44 3 2 2 2 7" xfId="50208"/>
    <cellStyle name="Migliaia 44 3 2 2 2 8" xfId="13984"/>
    <cellStyle name="Migliaia 44 3 2 2 3" xfId="7870"/>
    <cellStyle name="Migliaia 44 3 2 2 4" xfId="7093"/>
    <cellStyle name="Migliaia 44 3 2 2 4 2" xfId="17866"/>
    <cellStyle name="Migliaia 44 3 2 2 4 3" xfId="28754"/>
    <cellStyle name="Migliaia 44 3 2 2 4 4" xfId="46859"/>
    <cellStyle name="Migliaia 44 3 2 2 4 5" xfId="49875"/>
    <cellStyle name="Migliaia 44 3 2 2 5" xfId="17002"/>
    <cellStyle name="Migliaia 44 3 2 2 6" xfId="21375"/>
    <cellStyle name="Migliaia 44 3 2 3" xfId="3716"/>
    <cellStyle name="Migliaia 44 3 2 3 2" xfId="8708"/>
    <cellStyle name="Migliaia 44 3 2 3 2 2" xfId="36039"/>
    <cellStyle name="Migliaia 44 3 2 3 2 3" xfId="41341"/>
    <cellStyle name="Migliaia 44 3 2 3 2 4" xfId="30479"/>
    <cellStyle name="Migliaia 44 3 2 3 3" xfId="8343"/>
    <cellStyle name="Migliaia 44 3 2 3 4" xfId="17003"/>
    <cellStyle name="Migliaia 44 3 2 3 4 2" xfId="38690"/>
    <cellStyle name="Migliaia 44 3 2 3 5" xfId="12911"/>
    <cellStyle name="Migliaia 44 3 2 4" xfId="7689"/>
    <cellStyle name="Migliaia 44 3 2 4 2" xfId="14402"/>
    <cellStyle name="Migliaia 44 3 2 4 2 2" xfId="36040"/>
    <cellStyle name="Migliaia 44 3 2 4 2 3" xfId="41342"/>
    <cellStyle name="Migliaia 44 3 2 4 3" xfId="33433"/>
    <cellStyle name="Migliaia 44 3 2 4 4" xfId="38691"/>
    <cellStyle name="Migliaia 44 3 2 4 5" xfId="13516"/>
    <cellStyle name="Migliaia 44 3 2 5" xfId="13616"/>
    <cellStyle name="Migliaia 44 3 2 5 2" xfId="30480"/>
    <cellStyle name="Migliaia 44 3 2 5 2 2" xfId="36041"/>
    <cellStyle name="Migliaia 44 3 2 5 2 3" xfId="41343"/>
    <cellStyle name="Migliaia 44 3 2 5 3" xfId="33434"/>
    <cellStyle name="Migliaia 44 3 2 5 4" xfId="38692"/>
    <cellStyle name="Migliaia 44 3 2 6" xfId="17001"/>
    <cellStyle name="Migliaia 44 3 2 6 2" xfId="30481"/>
    <cellStyle name="Migliaia 44 3 2 6 2 2" xfId="36042"/>
    <cellStyle name="Migliaia 44 3 2 6 2 3" xfId="41344"/>
    <cellStyle name="Migliaia 44 3 2 6 3" xfId="33435"/>
    <cellStyle name="Migliaia 44 3 2 6 4" xfId="38693"/>
    <cellStyle name="Migliaia 44 3 2 6 5" xfId="21376"/>
    <cellStyle name="Migliaia 44 3 2 7" xfId="21374"/>
    <cellStyle name="Migliaia 44 3 2 8" xfId="2554"/>
    <cellStyle name="Migliaia 44 3 3" xfId="2553"/>
    <cellStyle name="Migliaia 44 3 3 2" xfId="4527"/>
    <cellStyle name="Migliaia 44 3 3 2 2" xfId="6066"/>
    <cellStyle name="Migliaia 44 3 3 2 2 2" xfId="36044"/>
    <cellStyle name="Migliaia 44 3 3 2 2 3" xfId="41346"/>
    <cellStyle name="Migliaia 44 3 3 2 3" xfId="14545"/>
    <cellStyle name="Migliaia 44 3 3 2 4" xfId="17005"/>
    <cellStyle name="Migliaia 44 3 3 2 4 2" xfId="38695"/>
    <cellStyle name="Migliaia 44 3 3 2 5" xfId="12913"/>
    <cellStyle name="Migliaia 44 3 3 3" xfId="5818"/>
    <cellStyle name="Migliaia 44 3 3 3 2" xfId="30483"/>
    <cellStyle name="Migliaia 44 3 3 3 2 2" xfId="36045"/>
    <cellStyle name="Migliaia 44 3 3 3 2 3" xfId="41347"/>
    <cellStyle name="Migliaia 44 3 3 3 3" xfId="33437"/>
    <cellStyle name="Migliaia 44 3 3 3 4" xfId="38696"/>
    <cellStyle name="Migliaia 44 3 3 4" xfId="17004"/>
    <cellStyle name="Migliaia 44 3 3 4 2" xfId="30484"/>
    <cellStyle name="Migliaia 44 3 3 4 2 2" xfId="36046"/>
    <cellStyle name="Migliaia 44 3 3 4 2 3" xfId="41348"/>
    <cellStyle name="Migliaia 44 3 3 4 3" xfId="33438"/>
    <cellStyle name="Migliaia 44 3 3 4 4" xfId="38697"/>
    <cellStyle name="Migliaia 44 3 3 4 5" xfId="21377"/>
    <cellStyle name="Migliaia 44 3 3 5" xfId="21378"/>
    <cellStyle name="Migliaia 44 3 3 5 2" xfId="30485"/>
    <cellStyle name="Migliaia 44 3 3 5 2 2" xfId="36047"/>
    <cellStyle name="Migliaia 44 3 3 5 2 3" xfId="41349"/>
    <cellStyle name="Migliaia 44 3 3 5 3" xfId="33439"/>
    <cellStyle name="Migliaia 44 3 3 5 4" xfId="38698"/>
    <cellStyle name="Migliaia 44 3 3 6" xfId="30482"/>
    <cellStyle name="Migliaia 44 3 3 6 2" xfId="36043"/>
    <cellStyle name="Migliaia 44 3 3 6 3" xfId="41345"/>
    <cellStyle name="Migliaia 44 3 3 7" xfId="33436"/>
    <cellStyle name="Migliaia 44 3 3 8" xfId="38694"/>
    <cellStyle name="Migliaia 44 3 3 9" xfId="12912"/>
    <cellStyle name="Migliaia 44 3 4" xfId="3303"/>
    <cellStyle name="Migliaia 44 3 4 2" xfId="4813"/>
    <cellStyle name="Migliaia 44 3 4 2 2" xfId="10765"/>
    <cellStyle name="Migliaia 44 3 4 2 3" xfId="14440"/>
    <cellStyle name="Migliaia 44 3 4 2 4" xfId="17007"/>
    <cellStyle name="Migliaia 44 3 4 2 5" xfId="28717"/>
    <cellStyle name="Migliaia 44 3 4 2 6" xfId="12915"/>
    <cellStyle name="Migliaia 44 3 4 3" xfId="10013"/>
    <cellStyle name="Migliaia 44 3 4 3 2" xfId="31676"/>
    <cellStyle name="Migliaia 44 3 4 3 2 2" xfId="36836"/>
    <cellStyle name="Migliaia 44 3 4 3 2 3" xfId="42138"/>
    <cellStyle name="Migliaia 44 3 4 3 3" xfId="34185"/>
    <cellStyle name="Migliaia 44 3 4 3 4" xfId="39487"/>
    <cellStyle name="Migliaia 44 3 4 4" xfId="17006"/>
    <cellStyle name="Migliaia 44 3 4 4 2" xfId="36048"/>
    <cellStyle name="Migliaia 44 3 4 4 3" xfId="41350"/>
    <cellStyle name="Migliaia 44 3 4 4 4" xfId="30486"/>
    <cellStyle name="Migliaia 44 3 4 5" xfId="33440"/>
    <cellStyle name="Migliaia 44 3 4 6" xfId="38699"/>
    <cellStyle name="Migliaia 44 3 4 7" xfId="12914"/>
    <cellStyle name="Migliaia 44 3 5" xfId="4129"/>
    <cellStyle name="Migliaia 44 3 5 2" xfId="10599"/>
    <cellStyle name="Migliaia 44 3 5 2 2" xfId="31677"/>
    <cellStyle name="Migliaia 44 3 5 2 2 2" xfId="36837"/>
    <cellStyle name="Migliaia 44 3 5 2 2 3" xfId="42139"/>
    <cellStyle name="Migliaia 44 3 5 2 3" xfId="34186"/>
    <cellStyle name="Migliaia 44 3 5 2 4" xfId="39488"/>
    <cellStyle name="Migliaia 44 3 5 3" xfId="17008"/>
    <cellStyle name="Migliaia 44 3 5 3 2" xfId="36049"/>
    <cellStyle name="Migliaia 44 3 5 3 3" xfId="41351"/>
    <cellStyle name="Migliaia 44 3 5 3 4" xfId="30487"/>
    <cellStyle name="Migliaia 44 3 5 4" xfId="33441"/>
    <cellStyle name="Migliaia 44 3 5 5" xfId="38700"/>
    <cellStyle name="Migliaia 44 3 5 6" xfId="12916"/>
    <cellStyle name="Migliaia 44 3 6" xfId="3715"/>
    <cellStyle name="Migliaia 44 3 6 2" xfId="10304"/>
    <cellStyle name="Migliaia 44 3 6 2 2" xfId="36050"/>
    <cellStyle name="Migliaia 44 3 6 2 3" xfId="41352"/>
    <cellStyle name="Migliaia 44 3 6 3" xfId="14597"/>
    <cellStyle name="Migliaia 44 3 6 4" xfId="17009"/>
    <cellStyle name="Migliaia 44 3 6 4 2" xfId="38701"/>
    <cellStyle name="Migliaia 44 3 6 5" xfId="12917"/>
    <cellStyle name="Migliaia 44 3 7" xfId="7832"/>
    <cellStyle name="Migliaia 44 3 7 2" xfId="30488"/>
    <cellStyle name="Migliaia 44 3 7 2 2" xfId="36051"/>
    <cellStyle name="Migliaia 44 3 7 2 3" xfId="41353"/>
    <cellStyle name="Migliaia 44 3 7 3" xfId="33442"/>
    <cellStyle name="Migliaia 44 3 7 4" xfId="38702"/>
    <cellStyle name="Migliaia 44 3 8" xfId="13617"/>
    <cellStyle name="Migliaia 44 3 8 2" xfId="30489"/>
    <cellStyle name="Migliaia 44 3 8 2 2" xfId="36052"/>
    <cellStyle name="Migliaia 44 3 8 2 3" xfId="41354"/>
    <cellStyle name="Migliaia 44 3 8 3" xfId="33443"/>
    <cellStyle name="Migliaia 44 3 8 4" xfId="38703"/>
    <cellStyle name="Migliaia 44 3 8 5" xfId="21379"/>
    <cellStyle name="Migliaia 44 3 9" xfId="17000"/>
    <cellStyle name="Migliaia 44 4" xfId="597"/>
    <cellStyle name="Migliaia 44 4 2" xfId="4529"/>
    <cellStyle name="Migliaia 44 4 2 2" xfId="5165"/>
    <cellStyle name="Migliaia 44 4 2 2 2" xfId="30490"/>
    <cellStyle name="Migliaia 44 4 2 2 2 2" xfId="36053"/>
    <cellStyle name="Migliaia 44 4 2 2 2 3" xfId="41355"/>
    <cellStyle name="Migliaia 44 4 2 2 3" xfId="33444"/>
    <cellStyle name="Migliaia 44 4 2 2 4" xfId="38704"/>
    <cellStyle name="Migliaia 44 4 2 3" xfId="8344"/>
    <cellStyle name="Migliaia 44 4 2 3 2" xfId="30491"/>
    <cellStyle name="Migliaia 44 4 2 3 2 2" xfId="36054"/>
    <cellStyle name="Migliaia 44 4 2 3 2 3" xfId="41356"/>
    <cellStyle name="Migliaia 44 4 2 3 3" xfId="33445"/>
    <cellStyle name="Migliaia 44 4 2 3 4" xfId="38705"/>
    <cellStyle name="Migliaia 44 4 2 4" xfId="7691"/>
    <cellStyle name="Migliaia 44 4 2 5" xfId="7095"/>
    <cellStyle name="Migliaia 44 4 2 5 2" xfId="17868"/>
    <cellStyle name="Migliaia 44 4 2 5 3" xfId="42934"/>
    <cellStyle name="Migliaia 44 4 2 5 4" xfId="46861"/>
    <cellStyle name="Migliaia 44 4 2 5 5" xfId="49877"/>
    <cellStyle name="Migliaia 44 4 2 6" xfId="17011"/>
    <cellStyle name="Migliaia 44 4 2 7" xfId="21381"/>
    <cellStyle name="Migliaia 44 4 3" xfId="5166"/>
    <cellStyle name="Migliaia 44 4 3 2" xfId="14546"/>
    <cellStyle name="Migliaia 44 4 3 2 2" xfId="36055"/>
    <cellStyle name="Migliaia 44 4 3 2 3" xfId="41357"/>
    <cellStyle name="Migliaia 44 4 3 3" xfId="33446"/>
    <cellStyle name="Migliaia 44 4 3 4" xfId="38706"/>
    <cellStyle name="Migliaia 44 4 3 5" xfId="13615"/>
    <cellStyle name="Migliaia 44 4 4" xfId="8345"/>
    <cellStyle name="Migliaia 44 4 4 2" xfId="30492"/>
    <cellStyle name="Migliaia 44 4 4 2 2" xfId="36056"/>
    <cellStyle name="Migliaia 44 4 4 2 3" xfId="41358"/>
    <cellStyle name="Migliaia 44 4 4 3" xfId="33447"/>
    <cellStyle name="Migliaia 44 4 4 4" xfId="38707"/>
    <cellStyle name="Migliaia 44 4 5" xfId="7690"/>
    <cellStyle name="Migliaia 44 4 5 2" xfId="30493"/>
    <cellStyle name="Migliaia 44 4 5 2 2" xfId="36057"/>
    <cellStyle name="Migliaia 44 4 5 2 3" xfId="41359"/>
    <cellStyle name="Migliaia 44 4 5 3" xfId="33448"/>
    <cellStyle name="Migliaia 44 4 5 4" xfId="38708"/>
    <cellStyle name="Migliaia 44 4 6" xfId="7094"/>
    <cellStyle name="Migliaia 44 4 6 2" xfId="17867"/>
    <cellStyle name="Migliaia 44 4 6 2 2" xfId="36058"/>
    <cellStyle name="Migliaia 44 4 6 2 3" xfId="41360"/>
    <cellStyle name="Migliaia 44 4 6 2 4" xfId="30494"/>
    <cellStyle name="Migliaia 44 4 6 3" xfId="33449"/>
    <cellStyle name="Migliaia 44 4 6 4" xfId="38709"/>
    <cellStyle name="Migliaia 44 4 6 5" xfId="21382"/>
    <cellStyle name="Migliaia 44 4 6 6" xfId="44550"/>
    <cellStyle name="Migliaia 44 4 6 7" xfId="46860"/>
    <cellStyle name="Migliaia 44 4 6 8" xfId="49876"/>
    <cellStyle name="Migliaia 44 4 7" xfId="17010"/>
    <cellStyle name="Migliaia 44 4 7 2" xfId="30495"/>
    <cellStyle name="Migliaia 44 4 7 2 2" xfId="36059"/>
    <cellStyle name="Migliaia 44 4 7 2 3" xfId="41361"/>
    <cellStyle name="Migliaia 44 4 7 3" xfId="33450"/>
    <cellStyle name="Migliaia 44 4 7 4" xfId="38710"/>
    <cellStyle name="Migliaia 44 4 7 5" xfId="21383"/>
    <cellStyle name="Migliaia 44 4 8" xfId="21380"/>
    <cellStyle name="Migliaia 44 4 9" xfId="2555"/>
    <cellStyle name="Migliaia 44 5" xfId="598"/>
    <cellStyle name="Migliaia 44 5 2" xfId="4530"/>
    <cellStyle name="Migliaia 44 5 2 2" xfId="14785"/>
    <cellStyle name="Migliaia 44 5 2 2 2" xfId="36060"/>
    <cellStyle name="Migliaia 44 5 2 2 3" xfId="41362"/>
    <cellStyle name="Migliaia 44 5 2 3" xfId="17013"/>
    <cellStyle name="Migliaia 44 5 2 3 2" xfId="33451"/>
    <cellStyle name="Migliaia 44 5 2 4" xfId="38711"/>
    <cellStyle name="Migliaia 44 5 2 5" xfId="12918"/>
    <cellStyle name="Migliaia 44 5 3" xfId="7692"/>
    <cellStyle name="Migliaia 44 5 3 2" xfId="30496"/>
    <cellStyle name="Migliaia 44 5 3 2 2" xfId="36061"/>
    <cellStyle name="Migliaia 44 5 3 2 3" xfId="41363"/>
    <cellStyle name="Migliaia 44 5 3 3" xfId="33452"/>
    <cellStyle name="Migliaia 44 5 3 4" xfId="38712"/>
    <cellStyle name="Migliaia 44 5 4" xfId="7096"/>
    <cellStyle name="Migliaia 44 5 4 2" xfId="17869"/>
    <cellStyle name="Migliaia 44 5 4 2 2" xfId="36062"/>
    <cellStyle name="Migliaia 44 5 4 2 3" xfId="41364"/>
    <cellStyle name="Migliaia 44 5 4 2 4" xfId="30497"/>
    <cellStyle name="Migliaia 44 5 4 3" xfId="33453"/>
    <cellStyle name="Migliaia 44 5 4 4" xfId="38713"/>
    <cellStyle name="Migliaia 44 5 4 5" xfId="21386"/>
    <cellStyle name="Migliaia 44 5 4 6" xfId="43429"/>
    <cellStyle name="Migliaia 44 5 4 7" xfId="46862"/>
    <cellStyle name="Migliaia 44 5 4 8" xfId="49878"/>
    <cellStyle name="Migliaia 44 5 5" xfId="17012"/>
    <cellStyle name="Migliaia 44 5 5 2" xfId="30498"/>
    <cellStyle name="Migliaia 44 5 5 2 2" xfId="36063"/>
    <cellStyle name="Migliaia 44 5 5 2 3" xfId="41365"/>
    <cellStyle name="Migliaia 44 5 5 3" xfId="33454"/>
    <cellStyle name="Migliaia 44 5 5 4" xfId="38714"/>
    <cellStyle name="Migliaia 44 5 5 5" xfId="21387"/>
    <cellStyle name="Migliaia 44 5 6" xfId="21388"/>
    <cellStyle name="Migliaia 44 5 6 2" xfId="30499"/>
    <cellStyle name="Migliaia 44 5 6 2 2" xfId="36064"/>
    <cellStyle name="Migliaia 44 5 6 2 3" xfId="41366"/>
    <cellStyle name="Migliaia 44 5 6 3" xfId="33455"/>
    <cellStyle name="Migliaia 44 5 6 4" xfId="38715"/>
    <cellStyle name="Migliaia 44 5 7" xfId="21384"/>
    <cellStyle name="Migliaia 44 5 8" xfId="2556"/>
    <cellStyle name="Migliaia 44 6" xfId="2551"/>
    <cellStyle name="Migliaia 44 6 2" xfId="4525"/>
    <cellStyle name="Migliaia 44 6 2 2" xfId="6065"/>
    <cellStyle name="Migliaia 44 6 2 3" xfId="14949"/>
    <cellStyle name="Migliaia 44 6 2 4" xfId="17015"/>
    <cellStyle name="Migliaia 44 6 2 5" xfId="28718"/>
    <cellStyle name="Migliaia 44 6 2 6" xfId="12920"/>
    <cellStyle name="Migliaia 44 6 3" xfId="5817"/>
    <cellStyle name="Migliaia 44 6 3 2" xfId="31678"/>
    <cellStyle name="Migliaia 44 6 3 2 2" xfId="36838"/>
    <cellStyle name="Migliaia 44 6 3 2 3" xfId="42140"/>
    <cellStyle name="Migliaia 44 6 3 3" xfId="34187"/>
    <cellStyle name="Migliaia 44 6 3 4" xfId="39489"/>
    <cellStyle name="Migliaia 44 6 4" xfId="17014"/>
    <cellStyle name="Migliaia 44 6 4 2" xfId="36065"/>
    <cellStyle name="Migliaia 44 6 4 3" xfId="41367"/>
    <cellStyle name="Migliaia 44 6 4 4" xfId="30500"/>
    <cellStyle name="Migliaia 44 6 5" xfId="33456"/>
    <cellStyle name="Migliaia 44 6 6" xfId="38716"/>
    <cellStyle name="Migliaia 44 6 7" xfId="12919"/>
    <cellStyle name="Migliaia 44 7" xfId="4127"/>
    <cellStyle name="Migliaia 44 7 2" xfId="10597"/>
    <cellStyle name="Migliaia 44 7 2 2" xfId="31679"/>
    <cellStyle name="Migliaia 44 7 2 2 2" xfId="36839"/>
    <cellStyle name="Migliaia 44 7 2 2 3" xfId="42141"/>
    <cellStyle name="Migliaia 44 7 2 3" xfId="34188"/>
    <cellStyle name="Migliaia 44 7 2 4" xfId="39490"/>
    <cellStyle name="Migliaia 44 7 3" xfId="17016"/>
    <cellStyle name="Migliaia 44 7 3 2" xfId="36066"/>
    <cellStyle name="Migliaia 44 7 3 3" xfId="41368"/>
    <cellStyle name="Migliaia 44 7 3 4" xfId="30501"/>
    <cellStyle name="Migliaia 44 7 4" xfId="33457"/>
    <cellStyle name="Migliaia 44 7 5" xfId="38717"/>
    <cellStyle name="Migliaia 44 7 6" xfId="12921"/>
    <cellStyle name="Migliaia 44 8" xfId="3713"/>
    <cellStyle name="Migliaia 44 8 2" xfId="10302"/>
    <cellStyle name="Migliaia 44 8 2 2" xfId="31680"/>
    <cellStyle name="Migliaia 44 8 2 2 2" xfId="36840"/>
    <cellStyle name="Migliaia 44 8 2 2 3" xfId="42142"/>
    <cellStyle name="Migliaia 44 8 2 3" xfId="34189"/>
    <cellStyle name="Migliaia 44 8 2 4" xfId="39491"/>
    <cellStyle name="Migliaia 44 8 3" xfId="17017"/>
    <cellStyle name="Migliaia 44 8 3 2" xfId="36067"/>
    <cellStyle name="Migliaia 44 8 3 3" xfId="41369"/>
    <cellStyle name="Migliaia 44 8 3 4" xfId="30502"/>
    <cellStyle name="Migliaia 44 8 4" xfId="33458"/>
    <cellStyle name="Migliaia 44 8 5" xfId="38718"/>
    <cellStyle name="Migliaia 44 8 6" xfId="12922"/>
    <cellStyle name="Migliaia 44 9" xfId="13515"/>
    <cellStyle name="Migliaia 44 9 2" xfId="30503"/>
    <cellStyle name="Migliaia 44 9 2 2" xfId="36068"/>
    <cellStyle name="Migliaia 44 9 2 3" xfId="41370"/>
    <cellStyle name="Migliaia 44 9 3" xfId="33459"/>
    <cellStyle name="Migliaia 44 9 4" xfId="38719"/>
    <cellStyle name="Migliaia 45" xfId="599"/>
    <cellStyle name="Migliaia 45 10" xfId="17018"/>
    <cellStyle name="Migliaia 45 10 2" xfId="36069"/>
    <cellStyle name="Migliaia 45 10 3" xfId="41371"/>
    <cellStyle name="Migliaia 45 10 4" xfId="30504"/>
    <cellStyle name="Migliaia 45 11" xfId="33460"/>
    <cellStyle name="Migliaia 45 12" xfId="38720"/>
    <cellStyle name="Migliaia 45 13" xfId="1898"/>
    <cellStyle name="Migliaia 45 2" xfId="600"/>
    <cellStyle name="Migliaia 45 2 2" xfId="2558"/>
    <cellStyle name="Migliaia 45 2 2 2" xfId="4532"/>
    <cellStyle name="Migliaia 45 2 2 2 2" xfId="10706"/>
    <cellStyle name="Migliaia 45 2 2 2 2 2" xfId="36070"/>
    <cellStyle name="Migliaia 45 2 2 2 2 3" xfId="41372"/>
    <cellStyle name="Migliaia 45 2 2 2 3" xfId="14786"/>
    <cellStyle name="Migliaia 45 2 2 2 4" xfId="17021"/>
    <cellStyle name="Migliaia 45 2 2 2 4 2" xfId="38721"/>
    <cellStyle name="Migliaia 45 2 2 2 5" xfId="12923"/>
    <cellStyle name="Migliaia 45 2 2 3" xfId="7931"/>
    <cellStyle name="Migliaia 45 2 2 3 2" xfId="31681"/>
    <cellStyle name="Migliaia 45 2 2 3 2 2" xfId="36841"/>
    <cellStyle name="Migliaia 45 2 2 3 2 3" xfId="42143"/>
    <cellStyle name="Migliaia 45 2 2 3 3" xfId="34190"/>
    <cellStyle name="Migliaia 45 2 2 3 4" xfId="39492"/>
    <cellStyle name="Migliaia 45 2 2 4" xfId="7097"/>
    <cellStyle name="Migliaia 45 2 2 4 2" xfId="17870"/>
    <cellStyle name="Migliaia 45 2 2 4 3" xfId="44141"/>
    <cellStyle name="Migliaia 45 2 2 4 4" xfId="46863"/>
    <cellStyle name="Migliaia 45 2 2 4 5" xfId="49879"/>
    <cellStyle name="Migliaia 45 2 2 5" xfId="17020"/>
    <cellStyle name="Migliaia 45 2 2 6" xfId="21392"/>
    <cellStyle name="Migliaia 45 2 3" xfId="4131"/>
    <cellStyle name="Migliaia 45 2 3 2" xfId="10601"/>
    <cellStyle name="Migliaia 45 2 3 2 2" xfId="31682"/>
    <cellStyle name="Migliaia 45 2 3 2 2 2" xfId="36842"/>
    <cellStyle name="Migliaia 45 2 3 2 2 3" xfId="42144"/>
    <cellStyle name="Migliaia 45 2 3 2 3" xfId="34191"/>
    <cellStyle name="Migliaia 45 2 3 2 4" xfId="39493"/>
    <cellStyle name="Migliaia 45 2 3 3" xfId="17022"/>
    <cellStyle name="Migliaia 45 2 3 3 2" xfId="36071"/>
    <cellStyle name="Migliaia 45 2 3 3 3" xfId="41373"/>
    <cellStyle name="Migliaia 45 2 3 3 4" xfId="30505"/>
    <cellStyle name="Migliaia 45 2 3 4" xfId="33462"/>
    <cellStyle name="Migliaia 45 2 3 5" xfId="38722"/>
    <cellStyle name="Migliaia 45 2 3 6" xfId="12924"/>
    <cellStyle name="Migliaia 45 2 4" xfId="3718"/>
    <cellStyle name="Migliaia 45 2 4 2" xfId="10306"/>
    <cellStyle name="Migliaia 45 2 4 2 2" xfId="36072"/>
    <cellStyle name="Migliaia 45 2 4 2 3" xfId="41374"/>
    <cellStyle name="Migliaia 45 2 4 3" xfId="14331"/>
    <cellStyle name="Migliaia 45 2 4 4" xfId="17023"/>
    <cellStyle name="Migliaia 45 2 4 4 2" xfId="38723"/>
    <cellStyle name="Migliaia 45 2 4 5" xfId="12925"/>
    <cellStyle name="Migliaia 45 2 5" xfId="9446"/>
    <cellStyle name="Migliaia 45 2 5 2" xfId="30507"/>
    <cellStyle name="Migliaia 45 2 5 2 2" xfId="36073"/>
    <cellStyle name="Migliaia 45 2 5 2 3" xfId="41375"/>
    <cellStyle name="Migliaia 45 2 5 3" xfId="33464"/>
    <cellStyle name="Migliaia 45 2 5 4" xfId="38724"/>
    <cellStyle name="Migliaia 45 2 6" xfId="17019"/>
    <cellStyle name="Migliaia 45 2 6 2" xfId="30508"/>
    <cellStyle name="Migliaia 45 2 6 2 2" xfId="36074"/>
    <cellStyle name="Migliaia 45 2 6 2 3" xfId="41376"/>
    <cellStyle name="Migliaia 45 2 6 3" xfId="33465"/>
    <cellStyle name="Migliaia 45 2 6 4" xfId="38725"/>
    <cellStyle name="Migliaia 45 2 6 5" xfId="21394"/>
    <cellStyle name="Migliaia 45 2 7" xfId="21391"/>
    <cellStyle name="Migliaia 45 2 8" xfId="1899"/>
    <cellStyle name="Migliaia 45 3" xfId="601"/>
    <cellStyle name="Migliaia 45 3 10" xfId="21395"/>
    <cellStyle name="Migliaia 45 3 11" xfId="12926"/>
    <cellStyle name="Migliaia 45 3 12" xfId="1900"/>
    <cellStyle name="Migliaia 45 3 2" xfId="602"/>
    <cellStyle name="Migliaia 45 3 2 2" xfId="4534"/>
    <cellStyle name="Migliaia 45 3 2 2 2" xfId="8346"/>
    <cellStyle name="Migliaia 45 3 2 2 2 2" xfId="14787"/>
    <cellStyle name="Migliaia 45 3 2 2 2 2 2" xfId="18187"/>
    <cellStyle name="Migliaia 45 3 2 2 2 2 2 2" xfId="36075"/>
    <cellStyle name="Migliaia 45 3 2 2 2 2 3" xfId="41377"/>
    <cellStyle name="Migliaia 45 3 2 2 2 2 4" xfId="30509"/>
    <cellStyle name="Migliaia 45 3 2 2 2 3" xfId="33466"/>
    <cellStyle name="Migliaia 45 3 2 2 2 4" xfId="38726"/>
    <cellStyle name="Migliaia 45 3 2 2 2 5" xfId="43370"/>
    <cellStyle name="Migliaia 45 3 2 2 2 6" xfId="47193"/>
    <cellStyle name="Migliaia 45 3 2 2 2 7" xfId="50209"/>
    <cellStyle name="Migliaia 45 3 2 2 2 8" xfId="13985"/>
    <cellStyle name="Migliaia 45 3 2 2 3" xfId="7871"/>
    <cellStyle name="Migliaia 45 3 2 2 4" xfId="7098"/>
    <cellStyle name="Migliaia 45 3 2 2 4 2" xfId="17871"/>
    <cellStyle name="Migliaia 45 3 2 2 4 3" xfId="44244"/>
    <cellStyle name="Migliaia 45 3 2 2 4 4" xfId="46864"/>
    <cellStyle name="Migliaia 45 3 2 2 4 5" xfId="49880"/>
    <cellStyle name="Migliaia 45 3 2 2 5" xfId="17026"/>
    <cellStyle name="Migliaia 45 3 2 2 6" xfId="21397"/>
    <cellStyle name="Migliaia 45 3 2 3" xfId="3720"/>
    <cellStyle name="Migliaia 45 3 2 3 2" xfId="8707"/>
    <cellStyle name="Migliaia 45 3 2 3 2 2" xfId="36076"/>
    <cellStyle name="Migliaia 45 3 2 3 2 3" xfId="41378"/>
    <cellStyle name="Migliaia 45 3 2 3 2 4" xfId="30510"/>
    <cellStyle name="Migliaia 45 3 2 3 3" xfId="8347"/>
    <cellStyle name="Migliaia 45 3 2 3 4" xfId="17027"/>
    <cellStyle name="Migliaia 45 3 2 3 4 2" xfId="38727"/>
    <cellStyle name="Migliaia 45 3 2 3 5" xfId="12927"/>
    <cellStyle name="Migliaia 45 3 2 4" xfId="7693"/>
    <cellStyle name="Migliaia 45 3 2 4 2" xfId="14403"/>
    <cellStyle name="Migliaia 45 3 2 4 2 2" xfId="36077"/>
    <cellStyle name="Migliaia 45 3 2 4 2 3" xfId="41379"/>
    <cellStyle name="Migliaia 45 3 2 4 3" xfId="33468"/>
    <cellStyle name="Migliaia 45 3 2 4 4" xfId="38728"/>
    <cellStyle name="Migliaia 45 3 2 4 5" xfId="13518"/>
    <cellStyle name="Migliaia 45 3 2 5" xfId="13613"/>
    <cellStyle name="Migliaia 45 3 2 5 2" xfId="30511"/>
    <cellStyle name="Migliaia 45 3 2 5 2 2" xfId="36078"/>
    <cellStyle name="Migliaia 45 3 2 5 2 3" xfId="41380"/>
    <cellStyle name="Migliaia 45 3 2 5 3" xfId="33469"/>
    <cellStyle name="Migliaia 45 3 2 5 4" xfId="38729"/>
    <cellStyle name="Migliaia 45 3 2 6" xfId="17025"/>
    <cellStyle name="Migliaia 45 3 2 6 2" xfId="30512"/>
    <cellStyle name="Migliaia 45 3 2 6 2 2" xfId="36079"/>
    <cellStyle name="Migliaia 45 3 2 6 2 3" xfId="41381"/>
    <cellStyle name="Migliaia 45 3 2 6 3" xfId="33470"/>
    <cellStyle name="Migliaia 45 3 2 6 4" xfId="38730"/>
    <cellStyle name="Migliaia 45 3 2 6 5" xfId="21400"/>
    <cellStyle name="Migliaia 45 3 2 7" xfId="21396"/>
    <cellStyle name="Migliaia 45 3 2 8" xfId="2560"/>
    <cellStyle name="Migliaia 45 3 3" xfId="2559"/>
    <cellStyle name="Migliaia 45 3 3 2" xfId="4533"/>
    <cellStyle name="Migliaia 45 3 3 2 2" xfId="6068"/>
    <cellStyle name="Migliaia 45 3 3 2 2 2" xfId="36081"/>
    <cellStyle name="Migliaia 45 3 3 2 2 3" xfId="41383"/>
    <cellStyle name="Migliaia 45 3 3 2 3" xfId="14547"/>
    <cellStyle name="Migliaia 45 3 3 2 4" xfId="17029"/>
    <cellStyle name="Migliaia 45 3 3 2 4 2" xfId="38732"/>
    <cellStyle name="Migliaia 45 3 3 2 5" xfId="12929"/>
    <cellStyle name="Migliaia 45 3 3 3" xfId="5820"/>
    <cellStyle name="Migliaia 45 3 3 3 2" xfId="30515"/>
    <cellStyle name="Migliaia 45 3 3 3 2 2" xfId="36082"/>
    <cellStyle name="Migliaia 45 3 3 3 2 3" xfId="41384"/>
    <cellStyle name="Migliaia 45 3 3 3 3" xfId="33473"/>
    <cellStyle name="Migliaia 45 3 3 3 4" xfId="38733"/>
    <cellStyle name="Migliaia 45 3 3 4" xfId="17028"/>
    <cellStyle name="Migliaia 45 3 3 4 2" xfId="30516"/>
    <cellStyle name="Migliaia 45 3 3 4 2 2" xfId="36083"/>
    <cellStyle name="Migliaia 45 3 3 4 2 3" xfId="41385"/>
    <cellStyle name="Migliaia 45 3 3 4 3" xfId="33474"/>
    <cellStyle name="Migliaia 45 3 3 4 4" xfId="38734"/>
    <cellStyle name="Migliaia 45 3 3 4 5" xfId="21401"/>
    <cellStyle name="Migliaia 45 3 3 5" xfId="21402"/>
    <cellStyle name="Migliaia 45 3 3 5 2" xfId="30517"/>
    <cellStyle name="Migliaia 45 3 3 5 2 2" xfId="36084"/>
    <cellStyle name="Migliaia 45 3 3 5 2 3" xfId="41386"/>
    <cellStyle name="Migliaia 45 3 3 5 3" xfId="33475"/>
    <cellStyle name="Migliaia 45 3 3 5 4" xfId="38735"/>
    <cellStyle name="Migliaia 45 3 3 6" xfId="30513"/>
    <cellStyle name="Migliaia 45 3 3 6 2" xfId="36080"/>
    <cellStyle name="Migliaia 45 3 3 6 3" xfId="41382"/>
    <cellStyle name="Migliaia 45 3 3 7" xfId="33471"/>
    <cellStyle name="Migliaia 45 3 3 8" xfId="38731"/>
    <cellStyle name="Migliaia 45 3 3 9" xfId="12928"/>
    <cellStyle name="Migliaia 45 3 4" xfId="3304"/>
    <cellStyle name="Migliaia 45 3 4 2" xfId="4814"/>
    <cellStyle name="Migliaia 45 3 4 2 2" xfId="10766"/>
    <cellStyle name="Migliaia 45 3 4 2 3" xfId="14886"/>
    <cellStyle name="Migliaia 45 3 4 2 4" xfId="17031"/>
    <cellStyle name="Migliaia 45 3 4 2 5" xfId="28720"/>
    <cellStyle name="Migliaia 45 3 4 2 6" xfId="12931"/>
    <cellStyle name="Migliaia 45 3 4 3" xfId="10014"/>
    <cellStyle name="Migliaia 45 3 4 3 2" xfId="31683"/>
    <cellStyle name="Migliaia 45 3 4 3 2 2" xfId="36843"/>
    <cellStyle name="Migliaia 45 3 4 3 2 3" xfId="42145"/>
    <cellStyle name="Migliaia 45 3 4 3 3" xfId="34192"/>
    <cellStyle name="Migliaia 45 3 4 3 4" xfId="39494"/>
    <cellStyle name="Migliaia 45 3 4 4" xfId="17030"/>
    <cellStyle name="Migliaia 45 3 4 4 2" xfId="36085"/>
    <cellStyle name="Migliaia 45 3 4 4 3" xfId="41387"/>
    <cellStyle name="Migliaia 45 3 4 4 4" xfId="30518"/>
    <cellStyle name="Migliaia 45 3 4 5" xfId="33476"/>
    <cellStyle name="Migliaia 45 3 4 6" xfId="38736"/>
    <cellStyle name="Migliaia 45 3 4 7" xfId="12930"/>
    <cellStyle name="Migliaia 45 3 5" xfId="4132"/>
    <cellStyle name="Migliaia 45 3 5 2" xfId="10602"/>
    <cellStyle name="Migliaia 45 3 5 2 2" xfId="31684"/>
    <cellStyle name="Migliaia 45 3 5 2 2 2" xfId="36844"/>
    <cellStyle name="Migliaia 45 3 5 2 2 3" xfId="42146"/>
    <cellStyle name="Migliaia 45 3 5 2 3" xfId="34193"/>
    <cellStyle name="Migliaia 45 3 5 2 4" xfId="39495"/>
    <cellStyle name="Migliaia 45 3 5 3" xfId="17032"/>
    <cellStyle name="Migliaia 45 3 5 3 2" xfId="36086"/>
    <cellStyle name="Migliaia 45 3 5 3 3" xfId="41388"/>
    <cellStyle name="Migliaia 45 3 5 3 4" xfId="30519"/>
    <cellStyle name="Migliaia 45 3 5 4" xfId="33477"/>
    <cellStyle name="Migliaia 45 3 5 5" xfId="38737"/>
    <cellStyle name="Migliaia 45 3 5 6" xfId="12932"/>
    <cellStyle name="Migliaia 45 3 6" xfId="3719"/>
    <cellStyle name="Migliaia 45 3 6 2" xfId="10307"/>
    <cellStyle name="Migliaia 45 3 6 2 2" xfId="36087"/>
    <cellStyle name="Migliaia 45 3 6 2 3" xfId="41389"/>
    <cellStyle name="Migliaia 45 3 6 3" xfId="14598"/>
    <cellStyle name="Migliaia 45 3 6 4" xfId="17033"/>
    <cellStyle name="Migliaia 45 3 6 4 2" xfId="38738"/>
    <cellStyle name="Migliaia 45 3 6 5" xfId="12933"/>
    <cellStyle name="Migliaia 45 3 7" xfId="7819"/>
    <cellStyle name="Migliaia 45 3 7 2" xfId="30521"/>
    <cellStyle name="Migliaia 45 3 7 2 2" xfId="36088"/>
    <cellStyle name="Migliaia 45 3 7 2 3" xfId="41390"/>
    <cellStyle name="Migliaia 45 3 7 3" xfId="33479"/>
    <cellStyle name="Migliaia 45 3 7 4" xfId="38739"/>
    <cellStyle name="Migliaia 45 3 8" xfId="13614"/>
    <cellStyle name="Migliaia 45 3 8 2" xfId="30522"/>
    <cellStyle name="Migliaia 45 3 8 2 2" xfId="36089"/>
    <cellStyle name="Migliaia 45 3 8 2 3" xfId="41391"/>
    <cellStyle name="Migliaia 45 3 8 3" xfId="33480"/>
    <cellStyle name="Migliaia 45 3 8 4" xfId="38740"/>
    <cellStyle name="Migliaia 45 3 8 5" xfId="21406"/>
    <cellStyle name="Migliaia 45 3 9" xfId="17024"/>
    <cellStyle name="Migliaia 45 4" xfId="603"/>
    <cellStyle name="Migliaia 45 4 2" xfId="4535"/>
    <cellStyle name="Migliaia 45 4 2 2" xfId="5167"/>
    <cellStyle name="Migliaia 45 4 2 2 2" xfId="30523"/>
    <cellStyle name="Migliaia 45 4 2 2 2 2" xfId="36090"/>
    <cellStyle name="Migliaia 45 4 2 2 2 3" xfId="41392"/>
    <cellStyle name="Migliaia 45 4 2 2 3" xfId="33481"/>
    <cellStyle name="Migliaia 45 4 2 2 4" xfId="38741"/>
    <cellStyle name="Migliaia 45 4 2 3" xfId="8348"/>
    <cellStyle name="Migliaia 45 4 2 3 2" xfId="30524"/>
    <cellStyle name="Migliaia 45 4 2 3 2 2" xfId="36091"/>
    <cellStyle name="Migliaia 45 4 2 3 2 3" xfId="41393"/>
    <cellStyle name="Migliaia 45 4 2 3 3" xfId="33482"/>
    <cellStyle name="Migliaia 45 4 2 3 4" xfId="38742"/>
    <cellStyle name="Migliaia 45 4 2 4" xfId="7695"/>
    <cellStyle name="Migliaia 45 4 2 5" xfId="7100"/>
    <cellStyle name="Migliaia 45 4 2 5 2" xfId="17873"/>
    <cellStyle name="Migliaia 45 4 2 5 3" xfId="43404"/>
    <cellStyle name="Migliaia 45 4 2 5 4" xfId="46866"/>
    <cellStyle name="Migliaia 45 4 2 5 5" xfId="49882"/>
    <cellStyle name="Migliaia 45 4 2 6" xfId="17035"/>
    <cellStyle name="Migliaia 45 4 2 7" xfId="21408"/>
    <cellStyle name="Migliaia 45 4 3" xfId="5168"/>
    <cellStyle name="Migliaia 45 4 3 2" xfId="14548"/>
    <cellStyle name="Migliaia 45 4 3 2 2" xfId="36092"/>
    <cellStyle name="Migliaia 45 4 3 2 3" xfId="41394"/>
    <cellStyle name="Migliaia 45 4 3 3" xfId="33483"/>
    <cellStyle name="Migliaia 45 4 3 4" xfId="38743"/>
    <cellStyle name="Migliaia 45 4 3 5" xfId="13612"/>
    <cellStyle name="Migliaia 45 4 4" xfId="8349"/>
    <cellStyle name="Migliaia 45 4 4 2" xfId="30525"/>
    <cellStyle name="Migliaia 45 4 4 2 2" xfId="36093"/>
    <cellStyle name="Migliaia 45 4 4 2 3" xfId="41395"/>
    <cellStyle name="Migliaia 45 4 4 3" xfId="33484"/>
    <cellStyle name="Migliaia 45 4 4 4" xfId="38744"/>
    <cellStyle name="Migliaia 45 4 5" xfId="7694"/>
    <cellStyle name="Migliaia 45 4 5 2" xfId="30526"/>
    <cellStyle name="Migliaia 45 4 5 2 2" xfId="36094"/>
    <cellStyle name="Migliaia 45 4 5 2 3" xfId="41396"/>
    <cellStyle name="Migliaia 45 4 5 3" xfId="33485"/>
    <cellStyle name="Migliaia 45 4 5 4" xfId="38745"/>
    <cellStyle name="Migliaia 45 4 6" xfId="7099"/>
    <cellStyle name="Migliaia 45 4 6 2" xfId="17872"/>
    <cellStyle name="Migliaia 45 4 6 2 2" xfId="36095"/>
    <cellStyle name="Migliaia 45 4 6 2 3" xfId="41397"/>
    <cellStyle name="Migliaia 45 4 6 2 4" xfId="30527"/>
    <cellStyle name="Migliaia 45 4 6 3" xfId="33486"/>
    <cellStyle name="Migliaia 45 4 6 4" xfId="38746"/>
    <cellStyle name="Migliaia 45 4 6 5" xfId="21412"/>
    <cellStyle name="Migliaia 45 4 6 6" xfId="44762"/>
    <cellStyle name="Migliaia 45 4 6 7" xfId="46865"/>
    <cellStyle name="Migliaia 45 4 6 8" xfId="49881"/>
    <cellStyle name="Migliaia 45 4 7" xfId="17034"/>
    <cellStyle name="Migliaia 45 4 7 2" xfId="30528"/>
    <cellStyle name="Migliaia 45 4 7 2 2" xfId="36096"/>
    <cellStyle name="Migliaia 45 4 7 2 3" xfId="41398"/>
    <cellStyle name="Migliaia 45 4 7 3" xfId="33487"/>
    <cellStyle name="Migliaia 45 4 7 4" xfId="38747"/>
    <cellStyle name="Migliaia 45 4 7 5" xfId="21413"/>
    <cellStyle name="Migliaia 45 4 8" xfId="21407"/>
    <cellStyle name="Migliaia 45 4 9" xfId="2561"/>
    <cellStyle name="Migliaia 45 5" xfId="604"/>
    <cellStyle name="Migliaia 45 5 2" xfId="4536"/>
    <cellStyle name="Migliaia 45 5 2 2" xfId="14788"/>
    <cellStyle name="Migliaia 45 5 2 2 2" xfId="36097"/>
    <cellStyle name="Migliaia 45 5 2 2 3" xfId="41399"/>
    <cellStyle name="Migliaia 45 5 2 3" xfId="17037"/>
    <cellStyle name="Migliaia 45 5 2 3 2" xfId="33488"/>
    <cellStyle name="Migliaia 45 5 2 4" xfId="38748"/>
    <cellStyle name="Migliaia 45 5 2 5" xfId="12934"/>
    <cellStyle name="Migliaia 45 5 3" xfId="7696"/>
    <cellStyle name="Migliaia 45 5 3 2" xfId="30529"/>
    <cellStyle name="Migliaia 45 5 3 2 2" xfId="36098"/>
    <cellStyle name="Migliaia 45 5 3 2 3" xfId="41400"/>
    <cellStyle name="Migliaia 45 5 3 3" xfId="33489"/>
    <cellStyle name="Migliaia 45 5 3 4" xfId="38749"/>
    <cellStyle name="Migliaia 45 5 4" xfId="7101"/>
    <cellStyle name="Migliaia 45 5 4 2" xfId="17874"/>
    <cellStyle name="Migliaia 45 5 4 2 2" xfId="36099"/>
    <cellStyle name="Migliaia 45 5 4 2 3" xfId="41401"/>
    <cellStyle name="Migliaia 45 5 4 2 4" xfId="30530"/>
    <cellStyle name="Migliaia 45 5 4 3" xfId="33490"/>
    <cellStyle name="Migliaia 45 5 4 4" xfId="38750"/>
    <cellStyle name="Migliaia 45 5 4 5" xfId="21415"/>
    <cellStyle name="Migliaia 45 5 4 6" xfId="43711"/>
    <cellStyle name="Migliaia 45 5 4 7" xfId="46867"/>
    <cellStyle name="Migliaia 45 5 4 8" xfId="49883"/>
    <cellStyle name="Migliaia 45 5 5" xfId="17036"/>
    <cellStyle name="Migliaia 45 5 5 2" xfId="30531"/>
    <cellStyle name="Migliaia 45 5 5 2 2" xfId="36100"/>
    <cellStyle name="Migliaia 45 5 5 2 3" xfId="41402"/>
    <cellStyle name="Migliaia 45 5 5 3" xfId="33491"/>
    <cellStyle name="Migliaia 45 5 5 4" xfId="38751"/>
    <cellStyle name="Migliaia 45 5 5 5" xfId="21416"/>
    <cellStyle name="Migliaia 45 5 6" xfId="21417"/>
    <cellStyle name="Migliaia 45 5 6 2" xfId="30532"/>
    <cellStyle name="Migliaia 45 5 6 2 2" xfId="36101"/>
    <cellStyle name="Migliaia 45 5 6 2 3" xfId="41403"/>
    <cellStyle name="Migliaia 45 5 6 3" xfId="33492"/>
    <cellStyle name="Migliaia 45 5 6 4" xfId="38752"/>
    <cellStyle name="Migliaia 45 5 7" xfId="21414"/>
    <cellStyle name="Migliaia 45 5 8" xfId="2562"/>
    <cellStyle name="Migliaia 45 6" xfId="2557"/>
    <cellStyle name="Migliaia 45 6 2" xfId="4531"/>
    <cellStyle name="Migliaia 45 6 2 2" xfId="6067"/>
    <cellStyle name="Migliaia 45 6 2 3" xfId="14948"/>
    <cellStyle name="Migliaia 45 6 2 4" xfId="17039"/>
    <cellStyle name="Migliaia 45 6 2 5" xfId="28723"/>
    <cellStyle name="Migliaia 45 6 2 6" xfId="12936"/>
    <cellStyle name="Migliaia 45 6 3" xfId="5819"/>
    <cellStyle name="Migliaia 45 6 3 2" xfId="31685"/>
    <cellStyle name="Migliaia 45 6 3 2 2" xfId="36845"/>
    <cellStyle name="Migliaia 45 6 3 2 3" xfId="42147"/>
    <cellStyle name="Migliaia 45 6 3 3" xfId="34194"/>
    <cellStyle name="Migliaia 45 6 3 4" xfId="39496"/>
    <cellStyle name="Migliaia 45 6 4" xfId="17038"/>
    <cellStyle name="Migliaia 45 6 4 2" xfId="36102"/>
    <cellStyle name="Migliaia 45 6 4 3" xfId="41404"/>
    <cellStyle name="Migliaia 45 6 4 4" xfId="30533"/>
    <cellStyle name="Migliaia 45 6 5" xfId="33493"/>
    <cellStyle name="Migliaia 45 6 6" xfId="38753"/>
    <cellStyle name="Migliaia 45 6 7" xfId="12935"/>
    <cellStyle name="Migliaia 45 7" xfId="4130"/>
    <cellStyle name="Migliaia 45 7 2" xfId="10600"/>
    <cellStyle name="Migliaia 45 7 2 2" xfId="31686"/>
    <cellStyle name="Migliaia 45 7 2 2 2" xfId="36846"/>
    <cellStyle name="Migliaia 45 7 2 2 3" xfId="42148"/>
    <cellStyle name="Migliaia 45 7 2 3" xfId="34195"/>
    <cellStyle name="Migliaia 45 7 2 4" xfId="39497"/>
    <cellStyle name="Migliaia 45 7 3" xfId="17040"/>
    <cellStyle name="Migliaia 45 7 3 2" xfId="36103"/>
    <cellStyle name="Migliaia 45 7 3 3" xfId="41405"/>
    <cellStyle name="Migliaia 45 7 3 4" xfId="30534"/>
    <cellStyle name="Migliaia 45 7 4" xfId="33494"/>
    <cellStyle name="Migliaia 45 7 5" xfId="38754"/>
    <cellStyle name="Migliaia 45 7 6" xfId="12937"/>
    <cellStyle name="Migliaia 45 8" xfId="3717"/>
    <cellStyle name="Migliaia 45 8 2" xfId="10305"/>
    <cellStyle name="Migliaia 45 8 2 2" xfId="31687"/>
    <cellStyle name="Migliaia 45 8 2 2 2" xfId="36847"/>
    <cellStyle name="Migliaia 45 8 2 2 3" xfId="42149"/>
    <cellStyle name="Migliaia 45 8 2 3" xfId="34196"/>
    <cellStyle name="Migliaia 45 8 2 4" xfId="39498"/>
    <cellStyle name="Migliaia 45 8 3" xfId="17041"/>
    <cellStyle name="Migliaia 45 8 3 2" xfId="36104"/>
    <cellStyle name="Migliaia 45 8 3 3" xfId="41406"/>
    <cellStyle name="Migliaia 45 8 3 4" xfId="30535"/>
    <cellStyle name="Migliaia 45 8 4" xfId="33495"/>
    <cellStyle name="Migliaia 45 8 5" xfId="38755"/>
    <cellStyle name="Migliaia 45 8 6" xfId="12938"/>
    <cellStyle name="Migliaia 45 9" xfId="13517"/>
    <cellStyle name="Migliaia 45 9 2" xfId="30536"/>
    <cellStyle name="Migliaia 45 9 2 2" xfId="36105"/>
    <cellStyle name="Migliaia 45 9 2 3" xfId="41407"/>
    <cellStyle name="Migliaia 45 9 3" xfId="33496"/>
    <cellStyle name="Migliaia 45 9 4" xfId="38756"/>
    <cellStyle name="Migliaia 46" xfId="605"/>
    <cellStyle name="Migliaia 46 10" xfId="17042"/>
    <cellStyle name="Migliaia 46 10 2" xfId="36106"/>
    <cellStyle name="Migliaia 46 10 3" xfId="41408"/>
    <cellStyle name="Migliaia 46 10 4" xfId="30537"/>
    <cellStyle name="Migliaia 46 11" xfId="33497"/>
    <cellStyle name="Migliaia 46 12" xfId="38757"/>
    <cellStyle name="Migliaia 46 13" xfId="1901"/>
    <cellStyle name="Migliaia 46 2" xfId="606"/>
    <cellStyle name="Migliaia 46 2 2" xfId="2564"/>
    <cellStyle name="Migliaia 46 2 2 2" xfId="4538"/>
    <cellStyle name="Migliaia 46 2 2 2 2" xfId="10707"/>
    <cellStyle name="Migliaia 46 2 2 2 2 2" xfId="36107"/>
    <cellStyle name="Migliaia 46 2 2 2 2 3" xfId="41409"/>
    <cellStyle name="Migliaia 46 2 2 2 3" xfId="14789"/>
    <cellStyle name="Migliaia 46 2 2 2 4" xfId="17045"/>
    <cellStyle name="Migliaia 46 2 2 2 4 2" xfId="38758"/>
    <cellStyle name="Migliaia 46 2 2 2 5" xfId="12939"/>
    <cellStyle name="Migliaia 46 2 2 3" xfId="7932"/>
    <cellStyle name="Migliaia 46 2 2 3 2" xfId="31688"/>
    <cellStyle name="Migliaia 46 2 2 3 2 2" xfId="36848"/>
    <cellStyle name="Migliaia 46 2 2 3 2 3" xfId="42150"/>
    <cellStyle name="Migliaia 46 2 2 3 3" xfId="34197"/>
    <cellStyle name="Migliaia 46 2 2 3 4" xfId="39499"/>
    <cellStyle name="Migliaia 46 2 2 4" xfId="7102"/>
    <cellStyle name="Migliaia 46 2 2 4 2" xfId="17875"/>
    <cellStyle name="Migliaia 46 2 2 4 3" xfId="43405"/>
    <cellStyle name="Migliaia 46 2 2 4 4" xfId="46868"/>
    <cellStyle name="Migliaia 46 2 2 4 5" xfId="49884"/>
    <cellStyle name="Migliaia 46 2 2 5" xfId="17044"/>
    <cellStyle name="Migliaia 46 2 2 6" xfId="21420"/>
    <cellStyle name="Migliaia 46 2 3" xfId="4134"/>
    <cellStyle name="Migliaia 46 2 3 2" xfId="10604"/>
    <cellStyle name="Migliaia 46 2 3 2 2" xfId="31689"/>
    <cellStyle name="Migliaia 46 2 3 2 2 2" xfId="36849"/>
    <cellStyle name="Migliaia 46 2 3 2 2 3" xfId="42151"/>
    <cellStyle name="Migliaia 46 2 3 2 3" xfId="34198"/>
    <cellStyle name="Migliaia 46 2 3 2 4" xfId="39500"/>
    <cellStyle name="Migliaia 46 2 3 3" xfId="17046"/>
    <cellStyle name="Migliaia 46 2 3 3 2" xfId="36108"/>
    <cellStyle name="Migliaia 46 2 3 3 3" xfId="41410"/>
    <cellStyle name="Migliaia 46 2 3 3 4" xfId="30538"/>
    <cellStyle name="Migliaia 46 2 3 4" xfId="33498"/>
    <cellStyle name="Migliaia 46 2 3 5" xfId="38759"/>
    <cellStyle name="Migliaia 46 2 3 6" xfId="12940"/>
    <cellStyle name="Migliaia 46 2 4" xfId="3722"/>
    <cellStyle name="Migliaia 46 2 4 2" xfId="10309"/>
    <cellStyle name="Migliaia 46 2 4 2 2" xfId="36109"/>
    <cellStyle name="Migliaia 46 2 4 2 3" xfId="41411"/>
    <cellStyle name="Migliaia 46 2 4 3" xfId="14914"/>
    <cellStyle name="Migliaia 46 2 4 4" xfId="17047"/>
    <cellStyle name="Migliaia 46 2 4 4 2" xfId="38760"/>
    <cellStyle name="Migliaia 46 2 4 5" xfId="12941"/>
    <cellStyle name="Migliaia 46 2 5" xfId="9447"/>
    <cellStyle name="Migliaia 46 2 5 2" xfId="30539"/>
    <cellStyle name="Migliaia 46 2 5 2 2" xfId="36110"/>
    <cellStyle name="Migliaia 46 2 5 2 3" xfId="41412"/>
    <cellStyle name="Migliaia 46 2 5 3" xfId="33500"/>
    <cellStyle name="Migliaia 46 2 5 4" xfId="38761"/>
    <cellStyle name="Migliaia 46 2 6" xfId="17043"/>
    <cellStyle name="Migliaia 46 2 6 2" xfId="30540"/>
    <cellStyle name="Migliaia 46 2 6 2 2" xfId="36111"/>
    <cellStyle name="Migliaia 46 2 6 2 3" xfId="41413"/>
    <cellStyle name="Migliaia 46 2 6 3" xfId="33501"/>
    <cellStyle name="Migliaia 46 2 6 4" xfId="38762"/>
    <cellStyle name="Migliaia 46 2 6 5" xfId="21421"/>
    <cellStyle name="Migliaia 46 2 7" xfId="21419"/>
    <cellStyle name="Migliaia 46 2 8" xfId="1902"/>
    <cellStyle name="Migliaia 46 3" xfId="607"/>
    <cellStyle name="Migliaia 46 3 10" xfId="21422"/>
    <cellStyle name="Migliaia 46 3 11" xfId="12942"/>
    <cellStyle name="Migliaia 46 3 12" xfId="1903"/>
    <cellStyle name="Migliaia 46 3 2" xfId="608"/>
    <cellStyle name="Migliaia 46 3 2 2" xfId="4540"/>
    <cellStyle name="Migliaia 46 3 2 2 2" xfId="8350"/>
    <cellStyle name="Migliaia 46 3 2 2 2 2" xfId="14790"/>
    <cellStyle name="Migliaia 46 3 2 2 2 2 2" xfId="18188"/>
    <cellStyle name="Migliaia 46 3 2 2 2 2 2 2" xfId="36112"/>
    <cellStyle name="Migliaia 46 3 2 2 2 2 3" xfId="41414"/>
    <cellStyle name="Migliaia 46 3 2 2 2 2 4" xfId="30541"/>
    <cellStyle name="Migliaia 46 3 2 2 2 3" xfId="33502"/>
    <cellStyle name="Migliaia 46 3 2 2 2 4" xfId="38763"/>
    <cellStyle name="Migliaia 46 3 2 2 2 5" xfId="20769"/>
    <cellStyle name="Migliaia 46 3 2 2 2 6" xfId="47194"/>
    <cellStyle name="Migliaia 46 3 2 2 2 7" xfId="50210"/>
    <cellStyle name="Migliaia 46 3 2 2 2 8" xfId="13986"/>
    <cellStyle name="Migliaia 46 3 2 2 3" xfId="7872"/>
    <cellStyle name="Migliaia 46 3 2 2 4" xfId="7103"/>
    <cellStyle name="Migliaia 46 3 2 2 4 2" xfId="17876"/>
    <cellStyle name="Migliaia 46 3 2 2 4 3" xfId="20520"/>
    <cellStyle name="Migliaia 46 3 2 2 4 4" xfId="46869"/>
    <cellStyle name="Migliaia 46 3 2 2 4 5" xfId="49885"/>
    <cellStyle name="Migliaia 46 3 2 2 5" xfId="17050"/>
    <cellStyle name="Migliaia 46 3 2 2 6" xfId="21424"/>
    <cellStyle name="Migliaia 46 3 2 3" xfId="3724"/>
    <cellStyle name="Migliaia 46 3 2 3 2" xfId="8473"/>
    <cellStyle name="Migliaia 46 3 2 3 2 2" xfId="36113"/>
    <cellStyle name="Migliaia 46 3 2 3 2 3" xfId="41415"/>
    <cellStyle name="Migliaia 46 3 2 3 2 4" xfId="30542"/>
    <cellStyle name="Migliaia 46 3 2 3 3" xfId="8351"/>
    <cellStyle name="Migliaia 46 3 2 3 4" xfId="17051"/>
    <cellStyle name="Migliaia 46 3 2 3 4 2" xfId="38764"/>
    <cellStyle name="Migliaia 46 3 2 3 5" xfId="12943"/>
    <cellStyle name="Migliaia 46 3 2 4" xfId="7697"/>
    <cellStyle name="Migliaia 46 3 2 4 2" xfId="14404"/>
    <cellStyle name="Migliaia 46 3 2 4 2 2" xfId="36114"/>
    <cellStyle name="Migliaia 46 3 2 4 2 3" xfId="41416"/>
    <cellStyle name="Migliaia 46 3 2 4 3" xfId="33503"/>
    <cellStyle name="Migliaia 46 3 2 4 4" xfId="38765"/>
    <cellStyle name="Migliaia 46 3 2 4 5" xfId="13520"/>
    <cellStyle name="Migliaia 46 3 2 5" xfId="13610"/>
    <cellStyle name="Migliaia 46 3 2 5 2" xfId="30543"/>
    <cellStyle name="Migliaia 46 3 2 5 2 2" xfId="36115"/>
    <cellStyle name="Migliaia 46 3 2 5 2 3" xfId="41417"/>
    <cellStyle name="Migliaia 46 3 2 5 3" xfId="33504"/>
    <cellStyle name="Migliaia 46 3 2 5 4" xfId="38766"/>
    <cellStyle name="Migliaia 46 3 2 6" xfId="17049"/>
    <cellStyle name="Migliaia 46 3 2 6 2" xfId="30544"/>
    <cellStyle name="Migliaia 46 3 2 6 2 2" xfId="36116"/>
    <cellStyle name="Migliaia 46 3 2 6 2 3" xfId="41418"/>
    <cellStyle name="Migliaia 46 3 2 6 3" xfId="33505"/>
    <cellStyle name="Migliaia 46 3 2 6 4" xfId="38767"/>
    <cellStyle name="Migliaia 46 3 2 6 5" xfId="21425"/>
    <cellStyle name="Migliaia 46 3 2 7" xfId="21423"/>
    <cellStyle name="Migliaia 46 3 2 8" xfId="2566"/>
    <cellStyle name="Migliaia 46 3 3" xfId="2565"/>
    <cellStyle name="Migliaia 46 3 3 2" xfId="4539"/>
    <cellStyle name="Migliaia 46 3 3 2 2" xfId="6070"/>
    <cellStyle name="Migliaia 46 3 3 2 2 2" xfId="36118"/>
    <cellStyle name="Migliaia 46 3 3 2 2 3" xfId="41420"/>
    <cellStyle name="Migliaia 46 3 3 2 3" xfId="14549"/>
    <cellStyle name="Migliaia 46 3 3 2 4" xfId="17053"/>
    <cellStyle name="Migliaia 46 3 3 2 4 2" xfId="38769"/>
    <cellStyle name="Migliaia 46 3 3 2 5" xfId="12945"/>
    <cellStyle name="Migliaia 46 3 3 3" xfId="5822"/>
    <cellStyle name="Migliaia 46 3 3 3 2" xfId="30546"/>
    <cellStyle name="Migliaia 46 3 3 3 2 2" xfId="36119"/>
    <cellStyle name="Migliaia 46 3 3 3 2 3" xfId="41421"/>
    <cellStyle name="Migliaia 46 3 3 3 3" xfId="33507"/>
    <cellStyle name="Migliaia 46 3 3 3 4" xfId="38770"/>
    <cellStyle name="Migliaia 46 3 3 4" xfId="17052"/>
    <cellStyle name="Migliaia 46 3 3 4 2" xfId="30547"/>
    <cellStyle name="Migliaia 46 3 3 4 2 2" xfId="36120"/>
    <cellStyle name="Migliaia 46 3 3 4 2 3" xfId="41422"/>
    <cellStyle name="Migliaia 46 3 3 4 3" xfId="33508"/>
    <cellStyle name="Migliaia 46 3 3 4 4" xfId="38771"/>
    <cellStyle name="Migliaia 46 3 3 4 5" xfId="21426"/>
    <cellStyle name="Migliaia 46 3 3 5" xfId="21427"/>
    <cellStyle name="Migliaia 46 3 3 5 2" xfId="30548"/>
    <cellStyle name="Migliaia 46 3 3 5 2 2" xfId="36121"/>
    <cellStyle name="Migliaia 46 3 3 5 2 3" xfId="41423"/>
    <cellStyle name="Migliaia 46 3 3 5 3" xfId="33509"/>
    <cellStyle name="Migliaia 46 3 3 5 4" xfId="38772"/>
    <cellStyle name="Migliaia 46 3 3 6" xfId="30545"/>
    <cellStyle name="Migliaia 46 3 3 6 2" xfId="36117"/>
    <cellStyle name="Migliaia 46 3 3 6 3" xfId="41419"/>
    <cellStyle name="Migliaia 46 3 3 7" xfId="33506"/>
    <cellStyle name="Migliaia 46 3 3 8" xfId="38768"/>
    <cellStyle name="Migliaia 46 3 3 9" xfId="12944"/>
    <cellStyle name="Migliaia 46 3 4" xfId="3305"/>
    <cellStyle name="Migliaia 46 3 4 2" xfId="4815"/>
    <cellStyle name="Migliaia 46 3 4 2 2" xfId="10767"/>
    <cellStyle name="Migliaia 46 3 4 2 3" xfId="14354"/>
    <cellStyle name="Migliaia 46 3 4 2 4" xfId="17055"/>
    <cellStyle name="Migliaia 46 3 4 2 5" xfId="28725"/>
    <cellStyle name="Migliaia 46 3 4 2 6" xfId="12947"/>
    <cellStyle name="Migliaia 46 3 4 3" xfId="10015"/>
    <cellStyle name="Migliaia 46 3 4 3 2" xfId="31690"/>
    <cellStyle name="Migliaia 46 3 4 3 2 2" xfId="36850"/>
    <cellStyle name="Migliaia 46 3 4 3 2 3" xfId="42152"/>
    <cellStyle name="Migliaia 46 3 4 3 3" xfId="34199"/>
    <cellStyle name="Migliaia 46 3 4 3 4" xfId="39501"/>
    <cellStyle name="Migliaia 46 3 4 4" xfId="17054"/>
    <cellStyle name="Migliaia 46 3 4 4 2" xfId="36122"/>
    <cellStyle name="Migliaia 46 3 4 4 3" xfId="41424"/>
    <cellStyle name="Migliaia 46 3 4 4 4" xfId="30549"/>
    <cellStyle name="Migliaia 46 3 4 5" xfId="33510"/>
    <cellStyle name="Migliaia 46 3 4 6" xfId="38773"/>
    <cellStyle name="Migliaia 46 3 4 7" xfId="12946"/>
    <cellStyle name="Migliaia 46 3 5" xfId="4135"/>
    <cellStyle name="Migliaia 46 3 5 2" xfId="10605"/>
    <cellStyle name="Migliaia 46 3 5 2 2" xfId="31691"/>
    <cellStyle name="Migliaia 46 3 5 2 2 2" xfId="36851"/>
    <cellStyle name="Migliaia 46 3 5 2 2 3" xfId="42153"/>
    <cellStyle name="Migliaia 46 3 5 2 3" xfId="34200"/>
    <cellStyle name="Migliaia 46 3 5 2 4" xfId="39502"/>
    <cellStyle name="Migliaia 46 3 5 3" xfId="17056"/>
    <cellStyle name="Migliaia 46 3 5 3 2" xfId="36123"/>
    <cellStyle name="Migliaia 46 3 5 3 3" xfId="41425"/>
    <cellStyle name="Migliaia 46 3 5 3 4" xfId="30550"/>
    <cellStyle name="Migliaia 46 3 5 4" xfId="33511"/>
    <cellStyle name="Migliaia 46 3 5 5" xfId="38774"/>
    <cellStyle name="Migliaia 46 3 5 6" xfId="12948"/>
    <cellStyle name="Migliaia 46 3 6" xfId="3723"/>
    <cellStyle name="Migliaia 46 3 6 2" xfId="10310"/>
    <cellStyle name="Migliaia 46 3 6 2 2" xfId="36124"/>
    <cellStyle name="Migliaia 46 3 6 2 3" xfId="41426"/>
    <cellStyle name="Migliaia 46 3 6 3" xfId="14450"/>
    <cellStyle name="Migliaia 46 3 6 4" xfId="17057"/>
    <cellStyle name="Migliaia 46 3 6 4 2" xfId="38775"/>
    <cellStyle name="Migliaia 46 3 6 5" xfId="12949"/>
    <cellStyle name="Migliaia 46 3 7" xfId="8552"/>
    <cellStyle name="Migliaia 46 3 7 2" xfId="30551"/>
    <cellStyle name="Migliaia 46 3 7 2 2" xfId="36125"/>
    <cellStyle name="Migliaia 46 3 7 2 3" xfId="41427"/>
    <cellStyle name="Migliaia 46 3 7 3" xfId="33512"/>
    <cellStyle name="Migliaia 46 3 7 4" xfId="38776"/>
    <cellStyle name="Migliaia 46 3 8" xfId="13611"/>
    <cellStyle name="Migliaia 46 3 8 2" xfId="30552"/>
    <cellStyle name="Migliaia 46 3 8 2 2" xfId="36126"/>
    <cellStyle name="Migliaia 46 3 8 2 3" xfId="41428"/>
    <cellStyle name="Migliaia 46 3 8 3" xfId="33513"/>
    <cellStyle name="Migliaia 46 3 8 4" xfId="38777"/>
    <cellStyle name="Migliaia 46 3 8 5" xfId="21428"/>
    <cellStyle name="Migliaia 46 3 9" xfId="17048"/>
    <cellStyle name="Migliaia 46 4" xfId="609"/>
    <cellStyle name="Migliaia 46 4 2" xfId="4541"/>
    <cellStyle name="Migliaia 46 4 2 2" xfId="5169"/>
    <cellStyle name="Migliaia 46 4 2 2 2" xfId="30553"/>
    <cellStyle name="Migliaia 46 4 2 2 2 2" xfId="36127"/>
    <cellStyle name="Migliaia 46 4 2 2 2 3" xfId="41429"/>
    <cellStyle name="Migliaia 46 4 2 2 3" xfId="33514"/>
    <cellStyle name="Migliaia 46 4 2 2 4" xfId="38778"/>
    <cellStyle name="Migliaia 46 4 2 3" xfId="8352"/>
    <cellStyle name="Migliaia 46 4 2 3 2" xfId="30554"/>
    <cellStyle name="Migliaia 46 4 2 3 2 2" xfId="36128"/>
    <cellStyle name="Migliaia 46 4 2 3 2 3" xfId="41430"/>
    <cellStyle name="Migliaia 46 4 2 3 3" xfId="33515"/>
    <cellStyle name="Migliaia 46 4 2 3 4" xfId="38779"/>
    <cellStyle name="Migliaia 46 4 2 4" xfId="7699"/>
    <cellStyle name="Migliaia 46 4 2 5" xfId="7105"/>
    <cellStyle name="Migliaia 46 4 2 5 2" xfId="17878"/>
    <cellStyle name="Migliaia 46 4 2 5 3" xfId="43595"/>
    <cellStyle name="Migliaia 46 4 2 5 4" xfId="46871"/>
    <cellStyle name="Migliaia 46 4 2 5 5" xfId="49887"/>
    <cellStyle name="Migliaia 46 4 2 6" xfId="17059"/>
    <cellStyle name="Migliaia 46 4 2 7" xfId="21430"/>
    <cellStyle name="Migliaia 46 4 3" xfId="5170"/>
    <cellStyle name="Migliaia 46 4 3 2" xfId="14550"/>
    <cellStyle name="Migliaia 46 4 3 2 2" xfId="36129"/>
    <cellStyle name="Migliaia 46 4 3 2 3" xfId="41431"/>
    <cellStyle name="Migliaia 46 4 3 3" xfId="33516"/>
    <cellStyle name="Migliaia 46 4 3 4" xfId="38780"/>
    <cellStyle name="Migliaia 46 4 3 5" xfId="13609"/>
    <cellStyle name="Migliaia 46 4 4" xfId="8353"/>
    <cellStyle name="Migliaia 46 4 4 2" xfId="30555"/>
    <cellStyle name="Migliaia 46 4 4 2 2" xfId="36130"/>
    <cellStyle name="Migliaia 46 4 4 2 3" xfId="41432"/>
    <cellStyle name="Migliaia 46 4 4 3" xfId="33517"/>
    <cellStyle name="Migliaia 46 4 4 4" xfId="38781"/>
    <cellStyle name="Migliaia 46 4 5" xfId="7698"/>
    <cellStyle name="Migliaia 46 4 5 2" xfId="30556"/>
    <cellStyle name="Migliaia 46 4 5 2 2" xfId="36131"/>
    <cellStyle name="Migliaia 46 4 5 2 3" xfId="41433"/>
    <cellStyle name="Migliaia 46 4 5 3" xfId="33518"/>
    <cellStyle name="Migliaia 46 4 5 4" xfId="38782"/>
    <cellStyle name="Migliaia 46 4 6" xfId="7104"/>
    <cellStyle name="Migliaia 46 4 6 2" xfId="17877"/>
    <cellStyle name="Migliaia 46 4 6 2 2" xfId="36132"/>
    <cellStyle name="Migliaia 46 4 6 2 3" xfId="41434"/>
    <cellStyle name="Migliaia 46 4 6 2 4" xfId="30557"/>
    <cellStyle name="Migliaia 46 4 6 3" xfId="33519"/>
    <cellStyle name="Migliaia 46 4 6 4" xfId="38783"/>
    <cellStyle name="Migliaia 46 4 6 5" xfId="21431"/>
    <cellStyle name="Migliaia 46 4 6 6" xfId="43712"/>
    <cellStyle name="Migliaia 46 4 6 7" xfId="46870"/>
    <cellStyle name="Migliaia 46 4 6 8" xfId="49886"/>
    <cellStyle name="Migliaia 46 4 7" xfId="17058"/>
    <cellStyle name="Migliaia 46 4 7 2" xfId="30558"/>
    <cellStyle name="Migliaia 46 4 7 2 2" xfId="36133"/>
    <cellStyle name="Migliaia 46 4 7 2 3" xfId="41435"/>
    <cellStyle name="Migliaia 46 4 7 3" xfId="33520"/>
    <cellStyle name="Migliaia 46 4 7 4" xfId="38784"/>
    <cellStyle name="Migliaia 46 4 7 5" xfId="21432"/>
    <cellStyle name="Migliaia 46 4 8" xfId="21429"/>
    <cellStyle name="Migliaia 46 4 9" xfId="2567"/>
    <cellStyle name="Migliaia 46 5" xfId="610"/>
    <cellStyle name="Migliaia 46 5 2" xfId="4542"/>
    <cellStyle name="Migliaia 46 5 2 2" xfId="14791"/>
    <cellStyle name="Migliaia 46 5 2 2 2" xfId="36134"/>
    <cellStyle name="Migliaia 46 5 2 2 3" xfId="41436"/>
    <cellStyle name="Migliaia 46 5 2 3" xfId="17061"/>
    <cellStyle name="Migliaia 46 5 2 3 2" xfId="33521"/>
    <cellStyle name="Migliaia 46 5 2 4" xfId="38785"/>
    <cellStyle name="Migliaia 46 5 2 5" xfId="12950"/>
    <cellStyle name="Migliaia 46 5 3" xfId="7700"/>
    <cellStyle name="Migliaia 46 5 3 2" xfId="30559"/>
    <cellStyle name="Migliaia 46 5 3 2 2" xfId="36135"/>
    <cellStyle name="Migliaia 46 5 3 2 3" xfId="41437"/>
    <cellStyle name="Migliaia 46 5 3 3" xfId="33522"/>
    <cellStyle name="Migliaia 46 5 3 4" xfId="38786"/>
    <cellStyle name="Migliaia 46 5 4" xfId="7106"/>
    <cellStyle name="Migliaia 46 5 4 2" xfId="17879"/>
    <cellStyle name="Migliaia 46 5 4 2 2" xfId="36136"/>
    <cellStyle name="Migliaia 46 5 4 2 3" xfId="41438"/>
    <cellStyle name="Migliaia 46 5 4 2 4" xfId="30560"/>
    <cellStyle name="Migliaia 46 5 4 3" xfId="33523"/>
    <cellStyle name="Migliaia 46 5 4 4" xfId="38787"/>
    <cellStyle name="Migliaia 46 5 4 5" xfId="21434"/>
    <cellStyle name="Migliaia 46 5 4 6" xfId="42545"/>
    <cellStyle name="Migliaia 46 5 4 7" xfId="46872"/>
    <cellStyle name="Migliaia 46 5 4 8" xfId="49888"/>
    <cellStyle name="Migliaia 46 5 5" xfId="17060"/>
    <cellStyle name="Migliaia 46 5 5 2" xfId="30561"/>
    <cellStyle name="Migliaia 46 5 5 2 2" xfId="36137"/>
    <cellStyle name="Migliaia 46 5 5 2 3" xfId="41439"/>
    <cellStyle name="Migliaia 46 5 5 3" xfId="33524"/>
    <cellStyle name="Migliaia 46 5 5 4" xfId="38788"/>
    <cellStyle name="Migliaia 46 5 5 5" xfId="21435"/>
    <cellStyle name="Migliaia 46 5 6" xfId="21436"/>
    <cellStyle name="Migliaia 46 5 6 2" xfId="30562"/>
    <cellStyle name="Migliaia 46 5 6 2 2" xfId="36138"/>
    <cellStyle name="Migliaia 46 5 6 2 3" xfId="41440"/>
    <cellStyle name="Migliaia 46 5 6 3" xfId="33525"/>
    <cellStyle name="Migliaia 46 5 6 4" xfId="38789"/>
    <cellStyle name="Migliaia 46 5 7" xfId="21433"/>
    <cellStyle name="Migliaia 46 5 8" xfId="2568"/>
    <cellStyle name="Migliaia 46 6" xfId="2563"/>
    <cellStyle name="Migliaia 46 6 2" xfId="4537"/>
    <cellStyle name="Migliaia 46 6 2 2" xfId="6069"/>
    <cellStyle name="Migliaia 46 6 2 3" xfId="14947"/>
    <cellStyle name="Migliaia 46 6 2 4" xfId="17063"/>
    <cellStyle name="Migliaia 46 6 2 5" xfId="28726"/>
    <cellStyle name="Migliaia 46 6 2 6" xfId="12952"/>
    <cellStyle name="Migliaia 46 6 3" xfId="5821"/>
    <cellStyle name="Migliaia 46 6 3 2" xfId="31692"/>
    <cellStyle name="Migliaia 46 6 3 2 2" xfId="36852"/>
    <cellStyle name="Migliaia 46 6 3 2 3" xfId="42154"/>
    <cellStyle name="Migliaia 46 6 3 3" xfId="34201"/>
    <cellStyle name="Migliaia 46 6 3 4" xfId="39503"/>
    <cellStyle name="Migliaia 46 6 4" xfId="17062"/>
    <cellStyle name="Migliaia 46 6 4 2" xfId="36139"/>
    <cellStyle name="Migliaia 46 6 4 3" xfId="41441"/>
    <cellStyle name="Migliaia 46 6 4 4" xfId="30563"/>
    <cellStyle name="Migliaia 46 6 5" xfId="33526"/>
    <cellStyle name="Migliaia 46 6 6" xfId="38790"/>
    <cellStyle name="Migliaia 46 6 7" xfId="12951"/>
    <cellStyle name="Migliaia 46 7" xfId="4133"/>
    <cellStyle name="Migliaia 46 7 2" xfId="10603"/>
    <cellStyle name="Migliaia 46 7 2 2" xfId="31693"/>
    <cellStyle name="Migliaia 46 7 2 2 2" xfId="36853"/>
    <cellStyle name="Migliaia 46 7 2 2 3" xfId="42155"/>
    <cellStyle name="Migliaia 46 7 2 3" xfId="34202"/>
    <cellStyle name="Migliaia 46 7 2 4" xfId="39504"/>
    <cellStyle name="Migliaia 46 7 3" xfId="17064"/>
    <cellStyle name="Migliaia 46 7 3 2" xfId="36140"/>
    <cellStyle name="Migliaia 46 7 3 3" xfId="41442"/>
    <cellStyle name="Migliaia 46 7 3 4" xfId="30564"/>
    <cellStyle name="Migliaia 46 7 4" xfId="33527"/>
    <cellStyle name="Migliaia 46 7 5" xfId="38791"/>
    <cellStyle name="Migliaia 46 7 6" xfId="12953"/>
    <cellStyle name="Migliaia 46 8" xfId="3721"/>
    <cellStyle name="Migliaia 46 8 2" xfId="10308"/>
    <cellStyle name="Migliaia 46 8 2 2" xfId="31694"/>
    <cellStyle name="Migliaia 46 8 2 2 2" xfId="36854"/>
    <cellStyle name="Migliaia 46 8 2 2 3" xfId="42156"/>
    <cellStyle name="Migliaia 46 8 2 3" xfId="34203"/>
    <cellStyle name="Migliaia 46 8 2 4" xfId="39505"/>
    <cellStyle name="Migliaia 46 8 3" xfId="17065"/>
    <cellStyle name="Migliaia 46 8 3 2" xfId="36141"/>
    <cellStyle name="Migliaia 46 8 3 3" xfId="41443"/>
    <cellStyle name="Migliaia 46 8 3 4" xfId="30565"/>
    <cellStyle name="Migliaia 46 8 4" xfId="33528"/>
    <cellStyle name="Migliaia 46 8 5" xfId="38792"/>
    <cellStyle name="Migliaia 46 8 6" xfId="12954"/>
    <cellStyle name="Migliaia 46 9" xfId="13519"/>
    <cellStyle name="Migliaia 46 9 2" xfId="30566"/>
    <cellStyle name="Migliaia 46 9 2 2" xfId="36142"/>
    <cellStyle name="Migliaia 46 9 2 3" xfId="41444"/>
    <cellStyle name="Migliaia 46 9 3" xfId="33529"/>
    <cellStyle name="Migliaia 46 9 4" xfId="38793"/>
    <cellStyle name="Migliaia 47" xfId="611"/>
    <cellStyle name="Migliaia 47 10" xfId="17066"/>
    <cellStyle name="Migliaia 47 10 2" xfId="36143"/>
    <cellStyle name="Migliaia 47 10 3" xfId="41445"/>
    <cellStyle name="Migliaia 47 10 4" xfId="30567"/>
    <cellStyle name="Migliaia 47 11" xfId="33530"/>
    <cellStyle name="Migliaia 47 12" xfId="38794"/>
    <cellStyle name="Migliaia 47 13" xfId="1904"/>
    <cellStyle name="Migliaia 47 2" xfId="612"/>
    <cellStyle name="Migliaia 47 2 2" xfId="2570"/>
    <cellStyle name="Migliaia 47 2 2 2" xfId="4544"/>
    <cellStyle name="Migliaia 47 2 2 2 2" xfId="10708"/>
    <cellStyle name="Migliaia 47 2 2 2 2 2" xfId="36144"/>
    <cellStyle name="Migliaia 47 2 2 2 2 3" xfId="41446"/>
    <cellStyle name="Migliaia 47 2 2 2 3" xfId="14792"/>
    <cellStyle name="Migliaia 47 2 2 2 4" xfId="17069"/>
    <cellStyle name="Migliaia 47 2 2 2 4 2" xfId="38795"/>
    <cellStyle name="Migliaia 47 2 2 2 5" xfId="12955"/>
    <cellStyle name="Migliaia 47 2 2 3" xfId="7933"/>
    <cellStyle name="Migliaia 47 2 2 3 2" xfId="31695"/>
    <cellStyle name="Migliaia 47 2 2 3 2 2" xfId="36855"/>
    <cellStyle name="Migliaia 47 2 2 3 2 3" xfId="42157"/>
    <cellStyle name="Migliaia 47 2 2 3 3" xfId="34204"/>
    <cellStyle name="Migliaia 47 2 2 3 4" xfId="39506"/>
    <cellStyle name="Migliaia 47 2 2 4" xfId="7107"/>
    <cellStyle name="Migliaia 47 2 2 4 2" xfId="17880"/>
    <cellStyle name="Migliaia 47 2 2 4 3" xfId="44189"/>
    <cellStyle name="Migliaia 47 2 2 4 4" xfId="46873"/>
    <cellStyle name="Migliaia 47 2 2 4 5" xfId="49889"/>
    <cellStyle name="Migliaia 47 2 2 5" xfId="17068"/>
    <cellStyle name="Migliaia 47 2 2 6" xfId="21438"/>
    <cellStyle name="Migliaia 47 2 3" xfId="4137"/>
    <cellStyle name="Migliaia 47 2 3 2" xfId="10607"/>
    <cellStyle name="Migliaia 47 2 3 2 2" xfId="31696"/>
    <cellStyle name="Migliaia 47 2 3 2 2 2" xfId="36856"/>
    <cellStyle name="Migliaia 47 2 3 2 2 3" xfId="42158"/>
    <cellStyle name="Migliaia 47 2 3 2 3" xfId="34205"/>
    <cellStyle name="Migliaia 47 2 3 2 4" xfId="39507"/>
    <cellStyle name="Migliaia 47 2 3 3" xfId="17070"/>
    <cellStyle name="Migliaia 47 2 3 3 2" xfId="36145"/>
    <cellStyle name="Migliaia 47 2 3 3 3" xfId="41447"/>
    <cellStyle name="Migliaia 47 2 3 3 4" xfId="30568"/>
    <cellStyle name="Migliaia 47 2 3 4" xfId="33531"/>
    <cellStyle name="Migliaia 47 2 3 5" xfId="38796"/>
    <cellStyle name="Migliaia 47 2 3 6" xfId="12956"/>
    <cellStyle name="Migliaia 47 2 4" xfId="3726"/>
    <cellStyle name="Migliaia 47 2 4 2" xfId="10312"/>
    <cellStyle name="Migliaia 47 2 4 2 2" xfId="36146"/>
    <cellStyle name="Migliaia 47 2 4 2 3" xfId="41448"/>
    <cellStyle name="Migliaia 47 2 4 3" xfId="15004"/>
    <cellStyle name="Migliaia 47 2 4 4" xfId="17071"/>
    <cellStyle name="Migliaia 47 2 4 4 2" xfId="38797"/>
    <cellStyle name="Migliaia 47 2 4 5" xfId="12957"/>
    <cellStyle name="Migliaia 47 2 5" xfId="9448"/>
    <cellStyle name="Migliaia 47 2 5 2" xfId="30570"/>
    <cellStyle name="Migliaia 47 2 5 2 2" xfId="36147"/>
    <cellStyle name="Migliaia 47 2 5 2 3" xfId="41449"/>
    <cellStyle name="Migliaia 47 2 5 3" xfId="33532"/>
    <cellStyle name="Migliaia 47 2 5 4" xfId="38798"/>
    <cellStyle name="Migliaia 47 2 6" xfId="17067"/>
    <cellStyle name="Migliaia 47 2 6 2" xfId="30571"/>
    <cellStyle name="Migliaia 47 2 6 2 2" xfId="36148"/>
    <cellStyle name="Migliaia 47 2 6 2 3" xfId="41450"/>
    <cellStyle name="Migliaia 47 2 6 3" xfId="33533"/>
    <cellStyle name="Migliaia 47 2 6 4" xfId="38799"/>
    <cellStyle name="Migliaia 47 2 6 5" xfId="21440"/>
    <cellStyle name="Migliaia 47 2 7" xfId="21437"/>
    <cellStyle name="Migliaia 47 2 8" xfId="1905"/>
    <cellStyle name="Migliaia 47 3" xfId="613"/>
    <cellStyle name="Migliaia 47 3 10" xfId="21441"/>
    <cellStyle name="Migliaia 47 3 11" xfId="12958"/>
    <cellStyle name="Migliaia 47 3 12" xfId="1906"/>
    <cellStyle name="Migliaia 47 3 2" xfId="614"/>
    <cellStyle name="Migliaia 47 3 2 2" xfId="4546"/>
    <cellStyle name="Migliaia 47 3 2 2 2" xfId="8354"/>
    <cellStyle name="Migliaia 47 3 2 2 2 2" xfId="14793"/>
    <cellStyle name="Migliaia 47 3 2 2 2 2 2" xfId="18189"/>
    <cellStyle name="Migliaia 47 3 2 2 2 2 2 2" xfId="36149"/>
    <cellStyle name="Migliaia 47 3 2 2 2 2 3" xfId="41451"/>
    <cellStyle name="Migliaia 47 3 2 2 2 2 4" xfId="30572"/>
    <cellStyle name="Migliaia 47 3 2 2 2 3" xfId="33534"/>
    <cellStyle name="Migliaia 47 3 2 2 2 4" xfId="38800"/>
    <cellStyle name="Migliaia 47 3 2 2 2 5" xfId="21393"/>
    <cellStyle name="Migliaia 47 3 2 2 2 6" xfId="47195"/>
    <cellStyle name="Migliaia 47 3 2 2 2 7" xfId="50211"/>
    <cellStyle name="Migliaia 47 3 2 2 2 8" xfId="13987"/>
    <cellStyle name="Migliaia 47 3 2 2 3" xfId="7442"/>
    <cellStyle name="Migliaia 47 3 2 2 4" xfId="7108"/>
    <cellStyle name="Migliaia 47 3 2 2 4 2" xfId="17881"/>
    <cellStyle name="Migliaia 47 3 2 2 4 3" xfId="21629"/>
    <cellStyle name="Migliaia 47 3 2 2 4 4" xfId="46874"/>
    <cellStyle name="Migliaia 47 3 2 2 4 5" xfId="49890"/>
    <cellStyle name="Migliaia 47 3 2 2 5" xfId="17074"/>
    <cellStyle name="Migliaia 47 3 2 2 6" xfId="21443"/>
    <cellStyle name="Migliaia 47 3 2 3" xfId="3728"/>
    <cellStyle name="Migliaia 47 3 2 3 2" xfId="8706"/>
    <cellStyle name="Migliaia 47 3 2 3 2 2" xfId="36150"/>
    <cellStyle name="Migliaia 47 3 2 3 2 3" xfId="41452"/>
    <cellStyle name="Migliaia 47 3 2 3 2 4" xfId="30573"/>
    <cellStyle name="Migliaia 47 3 2 3 3" xfId="8355"/>
    <cellStyle name="Migliaia 47 3 2 3 4" xfId="17075"/>
    <cellStyle name="Migliaia 47 3 2 3 4 2" xfId="38801"/>
    <cellStyle name="Migliaia 47 3 2 3 5" xfId="12959"/>
    <cellStyle name="Migliaia 47 3 2 4" xfId="7701"/>
    <cellStyle name="Migliaia 47 3 2 4 2" xfId="14405"/>
    <cellStyle name="Migliaia 47 3 2 4 2 2" xfId="36151"/>
    <cellStyle name="Migliaia 47 3 2 4 2 3" xfId="41453"/>
    <cellStyle name="Migliaia 47 3 2 4 3" xfId="33535"/>
    <cellStyle name="Migliaia 47 3 2 4 4" xfId="38802"/>
    <cellStyle name="Migliaia 47 3 2 4 5" xfId="13522"/>
    <cellStyle name="Migliaia 47 3 2 5" xfId="13607"/>
    <cellStyle name="Migliaia 47 3 2 5 2" xfId="30574"/>
    <cellStyle name="Migliaia 47 3 2 5 2 2" xfId="36152"/>
    <cellStyle name="Migliaia 47 3 2 5 2 3" xfId="41454"/>
    <cellStyle name="Migliaia 47 3 2 5 3" xfId="33536"/>
    <cellStyle name="Migliaia 47 3 2 5 4" xfId="38803"/>
    <cellStyle name="Migliaia 47 3 2 6" xfId="17073"/>
    <cellStyle name="Migliaia 47 3 2 6 2" xfId="30575"/>
    <cellStyle name="Migliaia 47 3 2 6 2 2" xfId="36153"/>
    <cellStyle name="Migliaia 47 3 2 6 2 3" xfId="41455"/>
    <cellStyle name="Migliaia 47 3 2 6 3" xfId="33537"/>
    <cellStyle name="Migliaia 47 3 2 6 4" xfId="38804"/>
    <cellStyle name="Migliaia 47 3 2 6 5" xfId="21445"/>
    <cellStyle name="Migliaia 47 3 2 7" xfId="21442"/>
    <cellStyle name="Migliaia 47 3 2 8" xfId="2572"/>
    <cellStyle name="Migliaia 47 3 3" xfId="2571"/>
    <cellStyle name="Migliaia 47 3 3 2" xfId="4545"/>
    <cellStyle name="Migliaia 47 3 3 2 2" xfId="6072"/>
    <cellStyle name="Migliaia 47 3 3 2 2 2" xfId="36155"/>
    <cellStyle name="Migliaia 47 3 3 2 2 3" xfId="41457"/>
    <cellStyle name="Migliaia 47 3 3 2 3" xfId="14551"/>
    <cellStyle name="Migliaia 47 3 3 2 4" xfId="17077"/>
    <cellStyle name="Migliaia 47 3 3 2 4 2" xfId="38806"/>
    <cellStyle name="Migliaia 47 3 3 2 5" xfId="12961"/>
    <cellStyle name="Migliaia 47 3 3 3" xfId="5824"/>
    <cellStyle name="Migliaia 47 3 3 3 2" xfId="30577"/>
    <cellStyle name="Migliaia 47 3 3 3 2 2" xfId="36156"/>
    <cellStyle name="Migliaia 47 3 3 3 2 3" xfId="41458"/>
    <cellStyle name="Migliaia 47 3 3 3 3" xfId="33540"/>
    <cellStyle name="Migliaia 47 3 3 3 4" xfId="38807"/>
    <cellStyle name="Migliaia 47 3 3 4" xfId="17076"/>
    <cellStyle name="Migliaia 47 3 3 4 2" xfId="30578"/>
    <cellStyle name="Migliaia 47 3 3 4 2 2" xfId="36157"/>
    <cellStyle name="Migliaia 47 3 3 4 2 3" xfId="41459"/>
    <cellStyle name="Migliaia 47 3 3 4 3" xfId="33541"/>
    <cellStyle name="Migliaia 47 3 3 4 4" xfId="38808"/>
    <cellStyle name="Migliaia 47 3 3 4 5" xfId="21446"/>
    <cellStyle name="Migliaia 47 3 3 5" xfId="21447"/>
    <cellStyle name="Migliaia 47 3 3 5 2" xfId="30579"/>
    <cellStyle name="Migliaia 47 3 3 5 2 2" xfId="36158"/>
    <cellStyle name="Migliaia 47 3 3 5 2 3" xfId="41460"/>
    <cellStyle name="Migliaia 47 3 3 5 3" xfId="33542"/>
    <cellStyle name="Migliaia 47 3 3 5 4" xfId="38809"/>
    <cellStyle name="Migliaia 47 3 3 6" xfId="30576"/>
    <cellStyle name="Migliaia 47 3 3 6 2" xfId="36154"/>
    <cellStyle name="Migliaia 47 3 3 6 3" xfId="41456"/>
    <cellStyle name="Migliaia 47 3 3 7" xfId="33538"/>
    <cellStyle name="Migliaia 47 3 3 8" xfId="38805"/>
    <cellStyle name="Migliaia 47 3 3 9" xfId="12960"/>
    <cellStyle name="Migliaia 47 3 4" xfId="3306"/>
    <cellStyle name="Migliaia 47 3 4 2" xfId="4816"/>
    <cellStyle name="Migliaia 47 3 4 2 2" xfId="10768"/>
    <cellStyle name="Migliaia 47 3 4 2 3" xfId="14464"/>
    <cellStyle name="Migliaia 47 3 4 2 4" xfId="17079"/>
    <cellStyle name="Migliaia 47 3 4 2 5" xfId="28728"/>
    <cellStyle name="Migliaia 47 3 4 2 6" xfId="12963"/>
    <cellStyle name="Migliaia 47 3 4 3" xfId="10016"/>
    <cellStyle name="Migliaia 47 3 4 3 2" xfId="31697"/>
    <cellStyle name="Migliaia 47 3 4 3 2 2" xfId="36857"/>
    <cellStyle name="Migliaia 47 3 4 3 2 3" xfId="42159"/>
    <cellStyle name="Migliaia 47 3 4 3 3" xfId="34206"/>
    <cellStyle name="Migliaia 47 3 4 3 4" xfId="39508"/>
    <cellStyle name="Migliaia 47 3 4 4" xfId="17078"/>
    <cellStyle name="Migliaia 47 3 4 4 2" xfId="36159"/>
    <cellStyle name="Migliaia 47 3 4 4 3" xfId="41461"/>
    <cellStyle name="Migliaia 47 3 4 4 4" xfId="30580"/>
    <cellStyle name="Migliaia 47 3 4 5" xfId="33543"/>
    <cellStyle name="Migliaia 47 3 4 6" xfId="38810"/>
    <cellStyle name="Migliaia 47 3 4 7" xfId="12962"/>
    <cellStyle name="Migliaia 47 3 5" xfId="4138"/>
    <cellStyle name="Migliaia 47 3 5 2" xfId="10608"/>
    <cellStyle name="Migliaia 47 3 5 2 2" xfId="31698"/>
    <cellStyle name="Migliaia 47 3 5 2 2 2" xfId="36858"/>
    <cellStyle name="Migliaia 47 3 5 2 2 3" xfId="42160"/>
    <cellStyle name="Migliaia 47 3 5 2 3" xfId="34207"/>
    <cellStyle name="Migliaia 47 3 5 2 4" xfId="39509"/>
    <cellStyle name="Migliaia 47 3 5 3" xfId="17080"/>
    <cellStyle name="Migliaia 47 3 5 3 2" xfId="36160"/>
    <cellStyle name="Migliaia 47 3 5 3 3" xfId="41462"/>
    <cellStyle name="Migliaia 47 3 5 3 4" xfId="30581"/>
    <cellStyle name="Migliaia 47 3 5 4" xfId="33544"/>
    <cellStyle name="Migliaia 47 3 5 5" xfId="38811"/>
    <cellStyle name="Migliaia 47 3 5 6" xfId="12964"/>
    <cellStyle name="Migliaia 47 3 6" xfId="3727"/>
    <cellStyle name="Migliaia 47 3 6 2" xfId="10313"/>
    <cellStyle name="Migliaia 47 3 6 2 2" xfId="36161"/>
    <cellStyle name="Migliaia 47 3 6 2 3" xfId="41463"/>
    <cellStyle name="Migliaia 47 3 6 3" xfId="14332"/>
    <cellStyle name="Migliaia 47 3 6 4" xfId="17081"/>
    <cellStyle name="Migliaia 47 3 6 4 2" xfId="38812"/>
    <cellStyle name="Migliaia 47 3 6 5" xfId="12965"/>
    <cellStyle name="Migliaia 47 3 7" xfId="7464"/>
    <cellStyle name="Migliaia 47 3 7 2" xfId="30582"/>
    <cellStyle name="Migliaia 47 3 7 2 2" xfId="36162"/>
    <cellStyle name="Migliaia 47 3 7 2 3" xfId="41464"/>
    <cellStyle name="Migliaia 47 3 7 3" xfId="33545"/>
    <cellStyle name="Migliaia 47 3 7 4" xfId="38813"/>
    <cellStyle name="Migliaia 47 3 8" xfId="13608"/>
    <cellStyle name="Migliaia 47 3 8 2" xfId="30583"/>
    <cellStyle name="Migliaia 47 3 8 2 2" xfId="36163"/>
    <cellStyle name="Migliaia 47 3 8 2 3" xfId="41465"/>
    <cellStyle name="Migliaia 47 3 8 3" xfId="33546"/>
    <cellStyle name="Migliaia 47 3 8 4" xfId="38814"/>
    <cellStyle name="Migliaia 47 3 8 5" xfId="21451"/>
    <cellStyle name="Migliaia 47 3 9" xfId="17072"/>
    <cellStyle name="Migliaia 47 4" xfId="615"/>
    <cellStyle name="Migliaia 47 4 2" xfId="4547"/>
    <cellStyle name="Migliaia 47 4 2 2" xfId="5171"/>
    <cellStyle name="Migliaia 47 4 2 2 2" xfId="30584"/>
    <cellStyle name="Migliaia 47 4 2 2 2 2" xfId="36164"/>
    <cellStyle name="Migliaia 47 4 2 2 2 3" xfId="41466"/>
    <cellStyle name="Migliaia 47 4 2 2 3" xfId="33547"/>
    <cellStyle name="Migliaia 47 4 2 2 4" xfId="38815"/>
    <cellStyle name="Migliaia 47 4 2 3" xfId="8356"/>
    <cellStyle name="Migliaia 47 4 2 3 2" xfId="30585"/>
    <cellStyle name="Migliaia 47 4 2 3 2 2" xfId="36165"/>
    <cellStyle name="Migliaia 47 4 2 3 2 3" xfId="41467"/>
    <cellStyle name="Migliaia 47 4 2 3 3" xfId="33548"/>
    <cellStyle name="Migliaia 47 4 2 3 4" xfId="38816"/>
    <cellStyle name="Migliaia 47 4 2 4" xfId="7703"/>
    <cellStyle name="Migliaia 47 4 2 5" xfId="7110"/>
    <cellStyle name="Migliaia 47 4 2 5 2" xfId="17883"/>
    <cellStyle name="Migliaia 47 4 2 5 3" xfId="28838"/>
    <cellStyle name="Migliaia 47 4 2 5 4" xfId="46876"/>
    <cellStyle name="Migliaia 47 4 2 5 5" xfId="49892"/>
    <cellStyle name="Migliaia 47 4 2 6" xfId="17083"/>
    <cellStyle name="Migliaia 47 4 2 7" xfId="21453"/>
    <cellStyle name="Migliaia 47 4 3" xfId="5172"/>
    <cellStyle name="Migliaia 47 4 3 2" xfId="14552"/>
    <cellStyle name="Migliaia 47 4 3 2 2" xfId="36166"/>
    <cellStyle name="Migliaia 47 4 3 2 3" xfId="41468"/>
    <cellStyle name="Migliaia 47 4 3 3" xfId="33549"/>
    <cellStyle name="Migliaia 47 4 3 4" xfId="38817"/>
    <cellStyle name="Migliaia 47 4 3 5" xfId="13606"/>
    <cellStyle name="Migliaia 47 4 4" xfId="8357"/>
    <cellStyle name="Migliaia 47 4 4 2" xfId="30586"/>
    <cellStyle name="Migliaia 47 4 4 2 2" xfId="36167"/>
    <cellStyle name="Migliaia 47 4 4 2 3" xfId="41469"/>
    <cellStyle name="Migliaia 47 4 4 3" xfId="33550"/>
    <cellStyle name="Migliaia 47 4 4 4" xfId="38818"/>
    <cellStyle name="Migliaia 47 4 5" xfId="7702"/>
    <cellStyle name="Migliaia 47 4 5 2" xfId="30587"/>
    <cellStyle name="Migliaia 47 4 5 2 2" xfId="36168"/>
    <cellStyle name="Migliaia 47 4 5 2 3" xfId="41470"/>
    <cellStyle name="Migliaia 47 4 5 3" xfId="33551"/>
    <cellStyle name="Migliaia 47 4 5 4" xfId="38819"/>
    <cellStyle name="Migliaia 47 4 6" xfId="7109"/>
    <cellStyle name="Migliaia 47 4 6 2" xfId="17882"/>
    <cellStyle name="Migliaia 47 4 6 2 2" xfId="36169"/>
    <cellStyle name="Migliaia 47 4 6 2 3" xfId="41471"/>
    <cellStyle name="Migliaia 47 4 6 2 4" xfId="30588"/>
    <cellStyle name="Migliaia 47 4 6 3" xfId="33552"/>
    <cellStyle name="Migliaia 47 4 6 4" xfId="38820"/>
    <cellStyle name="Migliaia 47 4 6 5" xfId="21455"/>
    <cellStyle name="Migliaia 47 4 6 6" xfId="43494"/>
    <cellStyle name="Migliaia 47 4 6 7" xfId="46875"/>
    <cellStyle name="Migliaia 47 4 6 8" xfId="49891"/>
    <cellStyle name="Migliaia 47 4 7" xfId="17082"/>
    <cellStyle name="Migliaia 47 4 7 2" xfId="30589"/>
    <cellStyle name="Migliaia 47 4 7 2 2" xfId="36170"/>
    <cellStyle name="Migliaia 47 4 7 2 3" xfId="41472"/>
    <cellStyle name="Migliaia 47 4 7 3" xfId="33553"/>
    <cellStyle name="Migliaia 47 4 7 4" xfId="38821"/>
    <cellStyle name="Migliaia 47 4 7 5" xfId="21456"/>
    <cellStyle name="Migliaia 47 4 8" xfId="21452"/>
    <cellStyle name="Migliaia 47 4 9" xfId="2573"/>
    <cellStyle name="Migliaia 47 5" xfId="616"/>
    <cellStyle name="Migliaia 47 5 2" xfId="4548"/>
    <cellStyle name="Migliaia 47 5 2 2" xfId="14794"/>
    <cellStyle name="Migliaia 47 5 2 2 2" xfId="36171"/>
    <cellStyle name="Migliaia 47 5 2 2 3" xfId="41473"/>
    <cellStyle name="Migliaia 47 5 2 3" xfId="17085"/>
    <cellStyle name="Migliaia 47 5 2 3 2" xfId="33554"/>
    <cellStyle name="Migliaia 47 5 2 4" xfId="38822"/>
    <cellStyle name="Migliaia 47 5 2 5" xfId="12966"/>
    <cellStyle name="Migliaia 47 5 3" xfId="7704"/>
    <cellStyle name="Migliaia 47 5 3 2" xfId="30590"/>
    <cellStyle name="Migliaia 47 5 3 2 2" xfId="36172"/>
    <cellStyle name="Migliaia 47 5 3 2 3" xfId="41474"/>
    <cellStyle name="Migliaia 47 5 3 3" xfId="33555"/>
    <cellStyle name="Migliaia 47 5 3 4" xfId="38823"/>
    <cellStyle name="Migliaia 47 5 4" xfId="7111"/>
    <cellStyle name="Migliaia 47 5 4 2" xfId="17884"/>
    <cellStyle name="Migliaia 47 5 4 2 2" xfId="36173"/>
    <cellStyle name="Migliaia 47 5 4 2 3" xfId="41475"/>
    <cellStyle name="Migliaia 47 5 4 2 4" xfId="30591"/>
    <cellStyle name="Migliaia 47 5 4 3" xfId="33556"/>
    <cellStyle name="Migliaia 47 5 4 4" xfId="38824"/>
    <cellStyle name="Migliaia 47 5 4 5" xfId="21458"/>
    <cellStyle name="Migliaia 47 5 4 6" xfId="44022"/>
    <cellStyle name="Migliaia 47 5 4 7" xfId="46877"/>
    <cellStyle name="Migliaia 47 5 4 8" xfId="49893"/>
    <cellStyle name="Migliaia 47 5 5" xfId="17084"/>
    <cellStyle name="Migliaia 47 5 5 2" xfId="30592"/>
    <cellStyle name="Migliaia 47 5 5 2 2" xfId="36174"/>
    <cellStyle name="Migliaia 47 5 5 2 3" xfId="41476"/>
    <cellStyle name="Migliaia 47 5 5 3" xfId="33557"/>
    <cellStyle name="Migliaia 47 5 5 4" xfId="38825"/>
    <cellStyle name="Migliaia 47 5 5 5" xfId="21459"/>
    <cellStyle name="Migliaia 47 5 6" xfId="21460"/>
    <cellStyle name="Migliaia 47 5 6 2" xfId="30593"/>
    <cellStyle name="Migliaia 47 5 6 2 2" xfId="36175"/>
    <cellStyle name="Migliaia 47 5 6 2 3" xfId="41477"/>
    <cellStyle name="Migliaia 47 5 6 3" xfId="33558"/>
    <cellStyle name="Migliaia 47 5 6 4" xfId="38826"/>
    <cellStyle name="Migliaia 47 5 7" xfId="21457"/>
    <cellStyle name="Migliaia 47 5 8" xfId="2574"/>
    <cellStyle name="Migliaia 47 6" xfId="2569"/>
    <cellStyle name="Migliaia 47 6 2" xfId="4543"/>
    <cellStyle name="Migliaia 47 6 2 2" xfId="6071"/>
    <cellStyle name="Migliaia 47 6 2 3" xfId="14946"/>
    <cellStyle name="Migliaia 47 6 2 4" xfId="17087"/>
    <cellStyle name="Migliaia 47 6 2 5" xfId="28730"/>
    <cellStyle name="Migliaia 47 6 2 6" xfId="12968"/>
    <cellStyle name="Migliaia 47 6 3" xfId="5823"/>
    <cellStyle name="Migliaia 47 6 3 2" xfId="31699"/>
    <cellStyle name="Migliaia 47 6 3 2 2" xfId="36859"/>
    <cellStyle name="Migliaia 47 6 3 2 3" xfId="42161"/>
    <cellStyle name="Migliaia 47 6 3 3" xfId="34208"/>
    <cellStyle name="Migliaia 47 6 3 4" xfId="39510"/>
    <cellStyle name="Migliaia 47 6 4" xfId="17086"/>
    <cellStyle name="Migliaia 47 6 4 2" xfId="36176"/>
    <cellStyle name="Migliaia 47 6 4 3" xfId="41478"/>
    <cellStyle name="Migliaia 47 6 4 4" xfId="30594"/>
    <cellStyle name="Migliaia 47 6 5" xfId="33559"/>
    <cellStyle name="Migliaia 47 6 6" xfId="38827"/>
    <cellStyle name="Migliaia 47 6 7" xfId="12967"/>
    <cellStyle name="Migliaia 47 7" xfId="4136"/>
    <cellStyle name="Migliaia 47 7 2" xfId="10606"/>
    <cellStyle name="Migliaia 47 7 2 2" xfId="31700"/>
    <cellStyle name="Migliaia 47 7 2 2 2" xfId="36860"/>
    <cellStyle name="Migliaia 47 7 2 2 3" xfId="42162"/>
    <cellStyle name="Migliaia 47 7 2 3" xfId="34209"/>
    <cellStyle name="Migliaia 47 7 2 4" xfId="39511"/>
    <cellStyle name="Migliaia 47 7 3" xfId="17088"/>
    <cellStyle name="Migliaia 47 7 3 2" xfId="36177"/>
    <cellStyle name="Migliaia 47 7 3 3" xfId="41479"/>
    <cellStyle name="Migliaia 47 7 3 4" xfId="30595"/>
    <cellStyle name="Migliaia 47 7 4" xfId="33560"/>
    <cellStyle name="Migliaia 47 7 5" xfId="38828"/>
    <cellStyle name="Migliaia 47 7 6" xfId="12969"/>
    <cellStyle name="Migliaia 47 8" xfId="3725"/>
    <cellStyle name="Migliaia 47 8 2" xfId="10311"/>
    <cellStyle name="Migliaia 47 8 2 2" xfId="31701"/>
    <cellStyle name="Migliaia 47 8 2 2 2" xfId="36861"/>
    <cellStyle name="Migliaia 47 8 2 2 3" xfId="42163"/>
    <cellStyle name="Migliaia 47 8 2 3" xfId="34210"/>
    <cellStyle name="Migliaia 47 8 2 4" xfId="39512"/>
    <cellStyle name="Migliaia 47 8 3" xfId="17089"/>
    <cellStyle name="Migliaia 47 8 3 2" xfId="36178"/>
    <cellStyle name="Migliaia 47 8 3 3" xfId="41480"/>
    <cellStyle name="Migliaia 47 8 3 4" xfId="30596"/>
    <cellStyle name="Migliaia 47 8 4" xfId="33561"/>
    <cellStyle name="Migliaia 47 8 5" xfId="38829"/>
    <cellStyle name="Migliaia 47 8 6" xfId="12970"/>
    <cellStyle name="Migliaia 47 9" xfId="13521"/>
    <cellStyle name="Migliaia 47 9 2" xfId="30597"/>
    <cellStyle name="Migliaia 47 9 2 2" xfId="36179"/>
    <cellStyle name="Migliaia 47 9 2 3" xfId="41481"/>
    <cellStyle name="Migliaia 47 9 3" xfId="33562"/>
    <cellStyle name="Migliaia 47 9 4" xfId="38830"/>
    <cellStyle name="Migliaia 48" xfId="617"/>
    <cellStyle name="Migliaia 48 10" xfId="17090"/>
    <cellStyle name="Migliaia 48 10 2" xfId="36180"/>
    <cellStyle name="Migliaia 48 10 3" xfId="41482"/>
    <cellStyle name="Migliaia 48 10 4" xfId="30598"/>
    <cellStyle name="Migliaia 48 11" xfId="33563"/>
    <cellStyle name="Migliaia 48 12" xfId="38831"/>
    <cellStyle name="Migliaia 48 13" xfId="1907"/>
    <cellStyle name="Migliaia 48 2" xfId="618"/>
    <cellStyle name="Migliaia 48 2 2" xfId="2576"/>
    <cellStyle name="Migliaia 48 2 2 2" xfId="4550"/>
    <cellStyle name="Migliaia 48 2 2 2 2" xfId="10709"/>
    <cellStyle name="Migliaia 48 2 2 2 2 2" xfId="36181"/>
    <cellStyle name="Migliaia 48 2 2 2 2 3" xfId="41483"/>
    <cellStyle name="Migliaia 48 2 2 2 3" xfId="14795"/>
    <cellStyle name="Migliaia 48 2 2 2 4" xfId="17093"/>
    <cellStyle name="Migliaia 48 2 2 2 4 2" xfId="38832"/>
    <cellStyle name="Migliaia 48 2 2 2 5" xfId="12971"/>
    <cellStyle name="Migliaia 48 2 2 3" xfId="7934"/>
    <cellStyle name="Migliaia 48 2 2 3 2" xfId="31702"/>
    <cellStyle name="Migliaia 48 2 2 3 2 2" xfId="36862"/>
    <cellStyle name="Migliaia 48 2 2 3 2 3" xfId="42164"/>
    <cellStyle name="Migliaia 48 2 2 3 3" xfId="34211"/>
    <cellStyle name="Migliaia 48 2 2 3 4" xfId="39513"/>
    <cellStyle name="Migliaia 48 2 2 4" xfId="7112"/>
    <cellStyle name="Migliaia 48 2 2 4 2" xfId="17885"/>
    <cellStyle name="Migliaia 48 2 2 4 3" xfId="44717"/>
    <cellStyle name="Migliaia 48 2 2 4 4" xfId="46878"/>
    <cellStyle name="Migliaia 48 2 2 4 5" xfId="49894"/>
    <cellStyle name="Migliaia 48 2 2 5" xfId="17092"/>
    <cellStyle name="Migliaia 48 2 2 6" xfId="21467"/>
    <cellStyle name="Migliaia 48 2 3" xfId="4140"/>
    <cellStyle name="Migliaia 48 2 3 2" xfId="10610"/>
    <cellStyle name="Migliaia 48 2 3 2 2" xfId="31703"/>
    <cellStyle name="Migliaia 48 2 3 2 2 2" xfId="36863"/>
    <cellStyle name="Migliaia 48 2 3 2 2 3" xfId="42165"/>
    <cellStyle name="Migliaia 48 2 3 2 3" xfId="34212"/>
    <cellStyle name="Migliaia 48 2 3 2 4" xfId="39514"/>
    <cellStyle name="Migliaia 48 2 3 3" xfId="17094"/>
    <cellStyle name="Migliaia 48 2 3 3 2" xfId="36182"/>
    <cellStyle name="Migliaia 48 2 3 3 3" xfId="41484"/>
    <cellStyle name="Migliaia 48 2 3 3 4" xfId="30600"/>
    <cellStyle name="Migliaia 48 2 3 4" xfId="33565"/>
    <cellStyle name="Migliaia 48 2 3 5" xfId="38833"/>
    <cellStyle name="Migliaia 48 2 3 6" xfId="12972"/>
    <cellStyle name="Migliaia 48 2 4" xfId="3730"/>
    <cellStyle name="Migliaia 48 2 4 2" xfId="10315"/>
    <cellStyle name="Migliaia 48 2 4 2 2" xfId="36183"/>
    <cellStyle name="Migliaia 48 2 4 2 3" xfId="41485"/>
    <cellStyle name="Migliaia 48 2 4 3" xfId="15003"/>
    <cellStyle name="Migliaia 48 2 4 4" xfId="17095"/>
    <cellStyle name="Migliaia 48 2 4 4 2" xfId="38834"/>
    <cellStyle name="Migliaia 48 2 4 5" xfId="12973"/>
    <cellStyle name="Migliaia 48 2 5" xfId="9449"/>
    <cellStyle name="Migliaia 48 2 5 2" xfId="30601"/>
    <cellStyle name="Migliaia 48 2 5 2 2" xfId="36184"/>
    <cellStyle name="Migliaia 48 2 5 2 3" xfId="41486"/>
    <cellStyle name="Migliaia 48 2 5 3" xfId="33566"/>
    <cellStyle name="Migliaia 48 2 5 4" xfId="38835"/>
    <cellStyle name="Migliaia 48 2 6" xfId="17091"/>
    <cellStyle name="Migliaia 48 2 6 2" xfId="30602"/>
    <cellStyle name="Migliaia 48 2 6 2 2" xfId="36185"/>
    <cellStyle name="Migliaia 48 2 6 2 3" xfId="41487"/>
    <cellStyle name="Migliaia 48 2 6 3" xfId="33567"/>
    <cellStyle name="Migliaia 48 2 6 4" xfId="38836"/>
    <cellStyle name="Migliaia 48 2 6 5" xfId="21469"/>
    <cellStyle name="Migliaia 48 2 7" xfId="21466"/>
    <cellStyle name="Migliaia 48 2 8" xfId="1908"/>
    <cellStyle name="Migliaia 48 3" xfId="619"/>
    <cellStyle name="Migliaia 48 3 10" xfId="21470"/>
    <cellStyle name="Migliaia 48 3 11" xfId="12974"/>
    <cellStyle name="Migliaia 48 3 12" xfId="1909"/>
    <cellStyle name="Migliaia 48 3 2" xfId="620"/>
    <cellStyle name="Migliaia 48 3 2 2" xfId="4552"/>
    <cellStyle name="Migliaia 48 3 2 2 2" xfId="8358"/>
    <cellStyle name="Migliaia 48 3 2 2 2 2" xfId="14796"/>
    <cellStyle name="Migliaia 48 3 2 2 2 2 2" xfId="18190"/>
    <cellStyle name="Migliaia 48 3 2 2 2 2 2 2" xfId="36186"/>
    <cellStyle name="Migliaia 48 3 2 2 2 2 3" xfId="41488"/>
    <cellStyle name="Migliaia 48 3 2 2 2 2 4" xfId="30603"/>
    <cellStyle name="Migliaia 48 3 2 2 2 3" xfId="33568"/>
    <cellStyle name="Migliaia 48 3 2 2 2 4" xfId="38837"/>
    <cellStyle name="Migliaia 48 3 2 2 2 5" xfId="44863"/>
    <cellStyle name="Migliaia 48 3 2 2 2 6" xfId="47196"/>
    <cellStyle name="Migliaia 48 3 2 2 2 7" xfId="50212"/>
    <cellStyle name="Migliaia 48 3 2 2 2 8" xfId="13988"/>
    <cellStyle name="Migliaia 48 3 2 2 3" xfId="7479"/>
    <cellStyle name="Migliaia 48 3 2 2 4" xfId="7113"/>
    <cellStyle name="Migliaia 48 3 2 2 4 2" xfId="17886"/>
    <cellStyle name="Migliaia 48 3 2 2 4 3" xfId="44815"/>
    <cellStyle name="Migliaia 48 3 2 2 4 4" xfId="46879"/>
    <cellStyle name="Migliaia 48 3 2 2 4 5" xfId="49895"/>
    <cellStyle name="Migliaia 48 3 2 2 5" xfId="17098"/>
    <cellStyle name="Migliaia 48 3 2 2 6" xfId="21472"/>
    <cellStyle name="Migliaia 48 3 2 3" xfId="3732"/>
    <cellStyle name="Migliaia 48 3 2 3 2" xfId="7407"/>
    <cellStyle name="Migliaia 48 3 2 3 2 2" xfId="36187"/>
    <cellStyle name="Migliaia 48 3 2 3 2 3" xfId="41489"/>
    <cellStyle name="Migliaia 48 3 2 3 2 4" xfId="30604"/>
    <cellStyle name="Migliaia 48 3 2 3 3" xfId="8359"/>
    <cellStyle name="Migliaia 48 3 2 3 4" xfId="17099"/>
    <cellStyle name="Migliaia 48 3 2 3 4 2" xfId="38838"/>
    <cellStyle name="Migliaia 48 3 2 3 5" xfId="12975"/>
    <cellStyle name="Migliaia 48 3 2 4" xfId="7705"/>
    <cellStyle name="Migliaia 48 3 2 4 2" xfId="14406"/>
    <cellStyle name="Migliaia 48 3 2 4 2 2" xfId="36188"/>
    <cellStyle name="Migliaia 48 3 2 4 2 3" xfId="41490"/>
    <cellStyle name="Migliaia 48 3 2 4 3" xfId="33569"/>
    <cellStyle name="Migliaia 48 3 2 4 4" xfId="38839"/>
    <cellStyle name="Migliaia 48 3 2 4 5" xfId="13524"/>
    <cellStyle name="Migliaia 48 3 2 5" xfId="13604"/>
    <cellStyle name="Migliaia 48 3 2 5 2" xfId="30605"/>
    <cellStyle name="Migliaia 48 3 2 5 2 2" xfId="36189"/>
    <cellStyle name="Migliaia 48 3 2 5 2 3" xfId="41491"/>
    <cellStyle name="Migliaia 48 3 2 5 3" xfId="33570"/>
    <cellStyle name="Migliaia 48 3 2 5 4" xfId="38840"/>
    <cellStyle name="Migliaia 48 3 2 6" xfId="17097"/>
    <cellStyle name="Migliaia 48 3 2 6 2" xfId="30606"/>
    <cellStyle name="Migliaia 48 3 2 6 2 2" xfId="36190"/>
    <cellStyle name="Migliaia 48 3 2 6 2 3" xfId="41492"/>
    <cellStyle name="Migliaia 48 3 2 6 3" xfId="33571"/>
    <cellStyle name="Migliaia 48 3 2 6 4" xfId="38841"/>
    <cellStyle name="Migliaia 48 3 2 6 5" xfId="21473"/>
    <cellStyle name="Migliaia 48 3 2 7" xfId="21471"/>
    <cellStyle name="Migliaia 48 3 2 8" xfId="2578"/>
    <cellStyle name="Migliaia 48 3 3" xfId="2577"/>
    <cellStyle name="Migliaia 48 3 3 2" xfId="4551"/>
    <cellStyle name="Migliaia 48 3 3 2 2" xfId="6074"/>
    <cellStyle name="Migliaia 48 3 3 2 2 2" xfId="36192"/>
    <cellStyle name="Migliaia 48 3 3 2 2 3" xfId="41494"/>
    <cellStyle name="Migliaia 48 3 3 2 3" xfId="14553"/>
    <cellStyle name="Migliaia 48 3 3 2 4" xfId="17101"/>
    <cellStyle name="Migliaia 48 3 3 2 4 2" xfId="38843"/>
    <cellStyle name="Migliaia 48 3 3 2 5" xfId="12977"/>
    <cellStyle name="Migliaia 48 3 3 3" xfId="5826"/>
    <cellStyle name="Migliaia 48 3 3 3 2" xfId="30608"/>
    <cellStyle name="Migliaia 48 3 3 3 2 2" xfId="36193"/>
    <cellStyle name="Migliaia 48 3 3 3 2 3" xfId="41495"/>
    <cellStyle name="Migliaia 48 3 3 3 3" xfId="33573"/>
    <cellStyle name="Migliaia 48 3 3 3 4" xfId="38844"/>
    <cellStyle name="Migliaia 48 3 3 4" xfId="17100"/>
    <cellStyle name="Migliaia 48 3 3 4 2" xfId="30609"/>
    <cellStyle name="Migliaia 48 3 3 4 2 2" xfId="36194"/>
    <cellStyle name="Migliaia 48 3 3 4 2 3" xfId="41496"/>
    <cellStyle name="Migliaia 48 3 3 4 3" xfId="33574"/>
    <cellStyle name="Migliaia 48 3 3 4 4" xfId="38845"/>
    <cellStyle name="Migliaia 48 3 3 4 5" xfId="21474"/>
    <cellStyle name="Migliaia 48 3 3 5" xfId="21475"/>
    <cellStyle name="Migliaia 48 3 3 5 2" xfId="30610"/>
    <cellStyle name="Migliaia 48 3 3 5 2 2" xfId="36195"/>
    <cellStyle name="Migliaia 48 3 3 5 2 3" xfId="41497"/>
    <cellStyle name="Migliaia 48 3 3 5 3" xfId="33575"/>
    <cellStyle name="Migliaia 48 3 3 5 4" xfId="38846"/>
    <cellStyle name="Migliaia 48 3 3 6" xfId="30607"/>
    <cellStyle name="Migliaia 48 3 3 6 2" xfId="36191"/>
    <cellStyle name="Migliaia 48 3 3 6 3" xfId="41493"/>
    <cellStyle name="Migliaia 48 3 3 7" xfId="33572"/>
    <cellStyle name="Migliaia 48 3 3 8" xfId="38842"/>
    <cellStyle name="Migliaia 48 3 3 9" xfId="12976"/>
    <cellStyle name="Migliaia 48 3 4" xfId="3307"/>
    <cellStyle name="Migliaia 48 3 4 2" xfId="4817"/>
    <cellStyle name="Migliaia 48 3 4 2 2" xfId="10769"/>
    <cellStyle name="Migliaia 48 3 4 2 3" xfId="14441"/>
    <cellStyle name="Migliaia 48 3 4 2 4" xfId="17103"/>
    <cellStyle name="Migliaia 48 3 4 2 5" xfId="28734"/>
    <cellStyle name="Migliaia 48 3 4 2 6" xfId="12979"/>
    <cellStyle name="Migliaia 48 3 4 3" xfId="10017"/>
    <cellStyle name="Migliaia 48 3 4 3 2" xfId="31704"/>
    <cellStyle name="Migliaia 48 3 4 3 2 2" xfId="36864"/>
    <cellStyle name="Migliaia 48 3 4 3 2 3" xfId="42166"/>
    <cellStyle name="Migliaia 48 3 4 3 3" xfId="34213"/>
    <cellStyle name="Migliaia 48 3 4 3 4" xfId="39515"/>
    <cellStyle name="Migliaia 48 3 4 4" xfId="17102"/>
    <cellStyle name="Migliaia 48 3 4 4 2" xfId="36196"/>
    <cellStyle name="Migliaia 48 3 4 4 3" xfId="41498"/>
    <cellStyle name="Migliaia 48 3 4 4 4" xfId="30611"/>
    <cellStyle name="Migliaia 48 3 4 5" xfId="33576"/>
    <cellStyle name="Migliaia 48 3 4 6" xfId="38847"/>
    <cellStyle name="Migliaia 48 3 4 7" xfId="12978"/>
    <cellStyle name="Migliaia 48 3 5" xfId="4141"/>
    <cellStyle name="Migliaia 48 3 5 2" xfId="10611"/>
    <cellStyle name="Migliaia 48 3 5 2 2" xfId="31705"/>
    <cellStyle name="Migliaia 48 3 5 2 2 2" xfId="36865"/>
    <cellStyle name="Migliaia 48 3 5 2 2 3" xfId="42167"/>
    <cellStyle name="Migliaia 48 3 5 2 3" xfId="34214"/>
    <cellStyle name="Migliaia 48 3 5 2 4" xfId="39516"/>
    <cellStyle name="Migliaia 48 3 5 3" xfId="17104"/>
    <cellStyle name="Migliaia 48 3 5 3 2" xfId="36197"/>
    <cellStyle name="Migliaia 48 3 5 3 3" xfId="41499"/>
    <cellStyle name="Migliaia 48 3 5 3 4" xfId="30612"/>
    <cellStyle name="Migliaia 48 3 5 4" xfId="33577"/>
    <cellStyle name="Migliaia 48 3 5 5" xfId="38848"/>
    <cellStyle name="Migliaia 48 3 5 6" xfId="12980"/>
    <cellStyle name="Migliaia 48 3 6" xfId="3731"/>
    <cellStyle name="Migliaia 48 3 6 2" xfId="10316"/>
    <cellStyle name="Migliaia 48 3 6 2 2" xfId="36198"/>
    <cellStyle name="Migliaia 48 3 6 2 3" xfId="41500"/>
    <cellStyle name="Migliaia 48 3 6 3" xfId="14913"/>
    <cellStyle name="Migliaia 48 3 6 4" xfId="17105"/>
    <cellStyle name="Migliaia 48 3 6 4 2" xfId="38849"/>
    <cellStyle name="Migliaia 48 3 6 5" xfId="12981"/>
    <cellStyle name="Migliaia 48 3 7" xfId="7470"/>
    <cellStyle name="Migliaia 48 3 7 2" xfId="30613"/>
    <cellStyle name="Migliaia 48 3 7 2 2" xfId="36199"/>
    <cellStyle name="Migliaia 48 3 7 2 3" xfId="41501"/>
    <cellStyle name="Migliaia 48 3 7 3" xfId="33578"/>
    <cellStyle name="Migliaia 48 3 7 4" xfId="38850"/>
    <cellStyle name="Migliaia 48 3 8" xfId="13605"/>
    <cellStyle name="Migliaia 48 3 8 2" xfId="30614"/>
    <cellStyle name="Migliaia 48 3 8 2 2" xfId="36200"/>
    <cellStyle name="Migliaia 48 3 8 2 3" xfId="41502"/>
    <cellStyle name="Migliaia 48 3 8 3" xfId="33579"/>
    <cellStyle name="Migliaia 48 3 8 4" xfId="38851"/>
    <cellStyle name="Migliaia 48 3 8 5" xfId="21476"/>
    <cellStyle name="Migliaia 48 3 9" xfId="17096"/>
    <cellStyle name="Migliaia 48 4" xfId="621"/>
    <cellStyle name="Migliaia 48 4 2" xfId="4553"/>
    <cellStyle name="Migliaia 48 4 2 2" xfId="5173"/>
    <cellStyle name="Migliaia 48 4 2 2 2" xfId="30615"/>
    <cellStyle name="Migliaia 48 4 2 2 2 2" xfId="36201"/>
    <cellStyle name="Migliaia 48 4 2 2 2 3" xfId="41503"/>
    <cellStyle name="Migliaia 48 4 2 2 3" xfId="33580"/>
    <cellStyle name="Migliaia 48 4 2 2 4" xfId="38852"/>
    <cellStyle name="Migliaia 48 4 2 3" xfId="8360"/>
    <cellStyle name="Migliaia 48 4 2 3 2" xfId="30616"/>
    <cellStyle name="Migliaia 48 4 2 3 2 2" xfId="36202"/>
    <cellStyle name="Migliaia 48 4 2 3 2 3" xfId="41504"/>
    <cellStyle name="Migliaia 48 4 2 3 3" xfId="33581"/>
    <cellStyle name="Migliaia 48 4 2 3 4" xfId="38853"/>
    <cellStyle name="Migliaia 48 4 2 4" xfId="7707"/>
    <cellStyle name="Migliaia 48 4 2 5" xfId="7115"/>
    <cellStyle name="Migliaia 48 4 2 5 2" xfId="17888"/>
    <cellStyle name="Migliaia 48 4 2 5 3" xfId="44763"/>
    <cellStyle name="Migliaia 48 4 2 5 4" xfId="46881"/>
    <cellStyle name="Migliaia 48 4 2 5 5" xfId="49897"/>
    <cellStyle name="Migliaia 48 4 2 6" xfId="17107"/>
    <cellStyle name="Migliaia 48 4 2 7" xfId="21478"/>
    <cellStyle name="Migliaia 48 4 3" xfId="5174"/>
    <cellStyle name="Migliaia 48 4 3 2" xfId="14554"/>
    <cellStyle name="Migliaia 48 4 3 2 2" xfId="36203"/>
    <cellStyle name="Migliaia 48 4 3 2 3" xfId="41505"/>
    <cellStyle name="Migliaia 48 4 3 3" xfId="33582"/>
    <cellStyle name="Migliaia 48 4 3 4" xfId="38854"/>
    <cellStyle name="Migliaia 48 4 3 5" xfId="13603"/>
    <cellStyle name="Migliaia 48 4 4" xfId="8361"/>
    <cellStyle name="Migliaia 48 4 4 2" xfId="30617"/>
    <cellStyle name="Migliaia 48 4 4 2 2" xfId="36204"/>
    <cellStyle name="Migliaia 48 4 4 2 3" xfId="41506"/>
    <cellStyle name="Migliaia 48 4 4 3" xfId="33583"/>
    <cellStyle name="Migliaia 48 4 4 4" xfId="38855"/>
    <cellStyle name="Migliaia 48 4 5" xfId="7706"/>
    <cellStyle name="Migliaia 48 4 5 2" xfId="30618"/>
    <cellStyle name="Migliaia 48 4 5 2 2" xfId="36205"/>
    <cellStyle name="Migliaia 48 4 5 2 3" xfId="41507"/>
    <cellStyle name="Migliaia 48 4 5 3" xfId="33584"/>
    <cellStyle name="Migliaia 48 4 5 4" xfId="38856"/>
    <cellStyle name="Migliaia 48 4 6" xfId="7114"/>
    <cellStyle name="Migliaia 48 4 6 2" xfId="17887"/>
    <cellStyle name="Migliaia 48 4 6 2 2" xfId="36206"/>
    <cellStyle name="Migliaia 48 4 6 2 3" xfId="41508"/>
    <cellStyle name="Migliaia 48 4 6 2 4" xfId="30619"/>
    <cellStyle name="Migliaia 48 4 6 3" xfId="33585"/>
    <cellStyle name="Migliaia 48 4 6 4" xfId="38857"/>
    <cellStyle name="Migliaia 48 4 6 5" xfId="21479"/>
    <cellStyle name="Migliaia 48 4 6 6" xfId="43372"/>
    <cellStyle name="Migliaia 48 4 6 7" xfId="46880"/>
    <cellStyle name="Migliaia 48 4 6 8" xfId="49896"/>
    <cellStyle name="Migliaia 48 4 7" xfId="17106"/>
    <cellStyle name="Migliaia 48 4 7 2" xfId="30620"/>
    <cellStyle name="Migliaia 48 4 7 2 2" xfId="36207"/>
    <cellStyle name="Migliaia 48 4 7 2 3" xfId="41509"/>
    <cellStyle name="Migliaia 48 4 7 3" xfId="33586"/>
    <cellStyle name="Migliaia 48 4 7 4" xfId="38858"/>
    <cellStyle name="Migliaia 48 4 7 5" xfId="21480"/>
    <cellStyle name="Migliaia 48 4 8" xfId="21477"/>
    <cellStyle name="Migliaia 48 4 9" xfId="2579"/>
    <cellStyle name="Migliaia 48 5" xfId="622"/>
    <cellStyle name="Migliaia 48 5 2" xfId="4554"/>
    <cellStyle name="Migliaia 48 5 2 2" xfId="14797"/>
    <cellStyle name="Migliaia 48 5 2 2 2" xfId="36208"/>
    <cellStyle name="Migliaia 48 5 2 2 3" xfId="41510"/>
    <cellStyle name="Migliaia 48 5 2 3" xfId="17109"/>
    <cellStyle name="Migliaia 48 5 2 3 2" xfId="33587"/>
    <cellStyle name="Migliaia 48 5 2 4" xfId="38859"/>
    <cellStyle name="Migliaia 48 5 2 5" xfId="12982"/>
    <cellStyle name="Migliaia 48 5 3" xfId="7708"/>
    <cellStyle name="Migliaia 48 5 3 2" xfId="30621"/>
    <cellStyle name="Migliaia 48 5 3 2 2" xfId="36209"/>
    <cellStyle name="Migliaia 48 5 3 2 3" xfId="41511"/>
    <cellStyle name="Migliaia 48 5 3 3" xfId="33588"/>
    <cellStyle name="Migliaia 48 5 3 4" xfId="38860"/>
    <cellStyle name="Migliaia 48 5 4" xfId="7116"/>
    <cellStyle name="Migliaia 48 5 4 2" xfId="17889"/>
    <cellStyle name="Migliaia 48 5 4 2 2" xfId="36210"/>
    <cellStyle name="Migliaia 48 5 4 2 3" xfId="41512"/>
    <cellStyle name="Migliaia 48 5 4 2 4" xfId="30622"/>
    <cellStyle name="Migliaia 48 5 4 3" xfId="33589"/>
    <cellStyle name="Migliaia 48 5 4 4" xfId="38861"/>
    <cellStyle name="Migliaia 48 5 4 5" xfId="21482"/>
    <cellStyle name="Migliaia 48 5 4 6" xfId="43276"/>
    <cellStyle name="Migliaia 48 5 4 7" xfId="46882"/>
    <cellStyle name="Migliaia 48 5 4 8" xfId="49898"/>
    <cellStyle name="Migliaia 48 5 5" xfId="17108"/>
    <cellStyle name="Migliaia 48 5 5 2" xfId="30623"/>
    <cellStyle name="Migliaia 48 5 5 2 2" xfId="36211"/>
    <cellStyle name="Migliaia 48 5 5 2 3" xfId="41513"/>
    <cellStyle name="Migliaia 48 5 5 3" xfId="33590"/>
    <cellStyle name="Migliaia 48 5 5 4" xfId="38862"/>
    <cellStyle name="Migliaia 48 5 5 5" xfId="21483"/>
    <cellStyle name="Migliaia 48 5 6" xfId="21484"/>
    <cellStyle name="Migliaia 48 5 6 2" xfId="30624"/>
    <cellStyle name="Migliaia 48 5 6 2 2" xfId="36212"/>
    <cellStyle name="Migliaia 48 5 6 2 3" xfId="41514"/>
    <cellStyle name="Migliaia 48 5 6 3" xfId="33591"/>
    <cellStyle name="Migliaia 48 5 6 4" xfId="38863"/>
    <cellStyle name="Migliaia 48 5 7" xfId="21481"/>
    <cellStyle name="Migliaia 48 5 8" xfId="2580"/>
    <cellStyle name="Migliaia 48 6" xfId="2575"/>
    <cellStyle name="Migliaia 48 6 2" xfId="4549"/>
    <cellStyle name="Migliaia 48 6 2 2" xfId="6073"/>
    <cellStyle name="Migliaia 48 6 2 3" xfId="14945"/>
    <cellStyle name="Migliaia 48 6 2 4" xfId="17111"/>
    <cellStyle name="Migliaia 48 6 2 5" xfId="28735"/>
    <cellStyle name="Migliaia 48 6 2 6" xfId="12984"/>
    <cellStyle name="Migliaia 48 6 3" xfId="5825"/>
    <cellStyle name="Migliaia 48 6 3 2" xfId="31706"/>
    <cellStyle name="Migliaia 48 6 3 2 2" xfId="36866"/>
    <cellStyle name="Migliaia 48 6 3 2 3" xfId="42168"/>
    <cellStyle name="Migliaia 48 6 3 3" xfId="34215"/>
    <cellStyle name="Migliaia 48 6 3 4" xfId="39517"/>
    <cellStyle name="Migliaia 48 6 4" xfId="17110"/>
    <cellStyle name="Migliaia 48 6 4 2" xfId="36213"/>
    <cellStyle name="Migliaia 48 6 4 3" xfId="41515"/>
    <cellStyle name="Migliaia 48 6 4 4" xfId="30625"/>
    <cellStyle name="Migliaia 48 6 5" xfId="33592"/>
    <cellStyle name="Migliaia 48 6 6" xfId="38864"/>
    <cellStyle name="Migliaia 48 6 7" xfId="12983"/>
    <cellStyle name="Migliaia 48 7" xfId="4139"/>
    <cellStyle name="Migliaia 48 7 2" xfId="10609"/>
    <cellStyle name="Migliaia 48 7 2 2" xfId="31707"/>
    <cellStyle name="Migliaia 48 7 2 2 2" xfId="36867"/>
    <cellStyle name="Migliaia 48 7 2 2 3" xfId="42169"/>
    <cellStyle name="Migliaia 48 7 2 3" xfId="34216"/>
    <cellStyle name="Migliaia 48 7 2 4" xfId="39518"/>
    <cellStyle name="Migliaia 48 7 3" xfId="17112"/>
    <cellStyle name="Migliaia 48 7 3 2" xfId="36214"/>
    <cellStyle name="Migliaia 48 7 3 3" xfId="41516"/>
    <cellStyle name="Migliaia 48 7 3 4" xfId="30626"/>
    <cellStyle name="Migliaia 48 7 4" xfId="33593"/>
    <cellStyle name="Migliaia 48 7 5" xfId="38865"/>
    <cellStyle name="Migliaia 48 7 6" xfId="12985"/>
    <cellStyle name="Migliaia 48 8" xfId="3729"/>
    <cellStyle name="Migliaia 48 8 2" xfId="10314"/>
    <cellStyle name="Migliaia 48 8 2 2" xfId="31708"/>
    <cellStyle name="Migliaia 48 8 2 2 2" xfId="36868"/>
    <cellStyle name="Migliaia 48 8 2 2 3" xfId="42170"/>
    <cellStyle name="Migliaia 48 8 2 3" xfId="34217"/>
    <cellStyle name="Migliaia 48 8 2 4" xfId="39519"/>
    <cellStyle name="Migliaia 48 8 3" xfId="17113"/>
    <cellStyle name="Migliaia 48 8 3 2" xfId="36215"/>
    <cellStyle name="Migliaia 48 8 3 3" xfId="41517"/>
    <cellStyle name="Migliaia 48 8 3 4" xfId="30627"/>
    <cellStyle name="Migliaia 48 8 4" xfId="33594"/>
    <cellStyle name="Migliaia 48 8 5" xfId="38866"/>
    <cellStyle name="Migliaia 48 8 6" xfId="12986"/>
    <cellStyle name="Migliaia 48 9" xfId="13523"/>
    <cellStyle name="Migliaia 48 9 2" xfId="30628"/>
    <cellStyle name="Migliaia 48 9 2 2" xfId="36216"/>
    <cellStyle name="Migliaia 48 9 2 3" xfId="41518"/>
    <cellStyle name="Migliaia 48 9 3" xfId="33595"/>
    <cellStyle name="Migliaia 48 9 4" xfId="38867"/>
    <cellStyle name="Migliaia 49" xfId="623"/>
    <cellStyle name="Migliaia 49 10" xfId="17114"/>
    <cellStyle name="Migliaia 49 10 2" xfId="36217"/>
    <cellStyle name="Migliaia 49 10 3" xfId="41519"/>
    <cellStyle name="Migliaia 49 10 4" xfId="30629"/>
    <cellStyle name="Migliaia 49 11" xfId="33596"/>
    <cellStyle name="Migliaia 49 12" xfId="38868"/>
    <cellStyle name="Migliaia 49 13" xfId="1910"/>
    <cellStyle name="Migliaia 49 2" xfId="624"/>
    <cellStyle name="Migliaia 49 2 2" xfId="2582"/>
    <cellStyle name="Migliaia 49 2 2 2" xfId="4556"/>
    <cellStyle name="Migliaia 49 2 2 2 2" xfId="10710"/>
    <cellStyle name="Migliaia 49 2 2 2 2 2" xfId="36218"/>
    <cellStyle name="Migliaia 49 2 2 2 2 3" xfId="41520"/>
    <cellStyle name="Migliaia 49 2 2 2 3" xfId="14798"/>
    <cellStyle name="Migliaia 49 2 2 2 4" xfId="17117"/>
    <cellStyle name="Migliaia 49 2 2 2 4 2" xfId="38869"/>
    <cellStyle name="Migliaia 49 2 2 2 5" xfId="12987"/>
    <cellStyle name="Migliaia 49 2 2 3" xfId="7935"/>
    <cellStyle name="Migliaia 49 2 2 3 2" xfId="31709"/>
    <cellStyle name="Migliaia 49 2 2 3 2 2" xfId="36869"/>
    <cellStyle name="Migliaia 49 2 2 3 2 3" xfId="42171"/>
    <cellStyle name="Migliaia 49 2 2 3 3" xfId="34218"/>
    <cellStyle name="Migliaia 49 2 2 3 4" xfId="39520"/>
    <cellStyle name="Migliaia 49 2 2 4" xfId="7117"/>
    <cellStyle name="Migliaia 49 2 2 4 2" xfId="17890"/>
    <cellStyle name="Migliaia 49 2 2 4 3" xfId="44086"/>
    <cellStyle name="Migliaia 49 2 2 4 4" xfId="46883"/>
    <cellStyle name="Migliaia 49 2 2 4 5" xfId="49899"/>
    <cellStyle name="Migliaia 49 2 2 5" xfId="17116"/>
    <cellStyle name="Migliaia 49 2 2 6" xfId="21486"/>
    <cellStyle name="Migliaia 49 2 3" xfId="4143"/>
    <cellStyle name="Migliaia 49 2 3 2" xfId="10613"/>
    <cellStyle name="Migliaia 49 2 3 2 2" xfId="31710"/>
    <cellStyle name="Migliaia 49 2 3 2 2 2" xfId="36870"/>
    <cellStyle name="Migliaia 49 2 3 2 2 3" xfId="42172"/>
    <cellStyle name="Migliaia 49 2 3 2 3" xfId="34219"/>
    <cellStyle name="Migliaia 49 2 3 2 4" xfId="39521"/>
    <cellStyle name="Migliaia 49 2 3 3" xfId="17118"/>
    <cellStyle name="Migliaia 49 2 3 3 2" xfId="36219"/>
    <cellStyle name="Migliaia 49 2 3 3 3" xfId="41521"/>
    <cellStyle name="Migliaia 49 2 3 3 4" xfId="30630"/>
    <cellStyle name="Migliaia 49 2 3 4" xfId="33597"/>
    <cellStyle name="Migliaia 49 2 3 5" xfId="38870"/>
    <cellStyle name="Migliaia 49 2 3 6" xfId="12988"/>
    <cellStyle name="Migliaia 49 2 4" xfId="3734"/>
    <cellStyle name="Migliaia 49 2 4 2" xfId="10318"/>
    <cellStyle name="Migliaia 49 2 4 2 2" xfId="36220"/>
    <cellStyle name="Migliaia 49 2 4 2 3" xfId="41522"/>
    <cellStyle name="Migliaia 49 2 4 3" xfId="15002"/>
    <cellStyle name="Migliaia 49 2 4 4" xfId="17119"/>
    <cellStyle name="Migliaia 49 2 4 4 2" xfId="38871"/>
    <cellStyle name="Migliaia 49 2 4 5" xfId="12989"/>
    <cellStyle name="Migliaia 49 2 5" xfId="9450"/>
    <cellStyle name="Migliaia 49 2 5 2" xfId="30631"/>
    <cellStyle name="Migliaia 49 2 5 2 2" xfId="36221"/>
    <cellStyle name="Migliaia 49 2 5 2 3" xfId="41523"/>
    <cellStyle name="Migliaia 49 2 5 3" xfId="33598"/>
    <cellStyle name="Migliaia 49 2 5 4" xfId="38872"/>
    <cellStyle name="Migliaia 49 2 6" xfId="17115"/>
    <cellStyle name="Migliaia 49 2 6 2" xfId="30632"/>
    <cellStyle name="Migliaia 49 2 6 2 2" xfId="36222"/>
    <cellStyle name="Migliaia 49 2 6 2 3" xfId="41524"/>
    <cellStyle name="Migliaia 49 2 6 3" xfId="33599"/>
    <cellStyle name="Migliaia 49 2 6 4" xfId="38873"/>
    <cellStyle name="Migliaia 49 2 6 5" xfId="21487"/>
    <cellStyle name="Migliaia 49 2 7" xfId="21485"/>
    <cellStyle name="Migliaia 49 2 8" xfId="1911"/>
    <cellStyle name="Migliaia 49 3" xfId="625"/>
    <cellStyle name="Migliaia 49 3 10" xfId="21488"/>
    <cellStyle name="Migliaia 49 3 11" xfId="12990"/>
    <cellStyle name="Migliaia 49 3 12" xfId="1912"/>
    <cellStyle name="Migliaia 49 3 2" xfId="626"/>
    <cellStyle name="Migliaia 49 3 2 2" xfId="4558"/>
    <cellStyle name="Migliaia 49 3 2 2 2" xfId="8362"/>
    <cellStyle name="Migliaia 49 3 2 2 2 2" xfId="14799"/>
    <cellStyle name="Migliaia 49 3 2 2 2 2 2" xfId="18191"/>
    <cellStyle name="Migliaia 49 3 2 2 2 2 2 2" xfId="36223"/>
    <cellStyle name="Migliaia 49 3 2 2 2 2 3" xfId="41525"/>
    <cellStyle name="Migliaia 49 3 2 2 2 2 4" xfId="30633"/>
    <cellStyle name="Migliaia 49 3 2 2 2 3" xfId="33600"/>
    <cellStyle name="Migliaia 49 3 2 2 2 4" xfId="38874"/>
    <cellStyle name="Migliaia 49 3 2 2 2 5" xfId="43036"/>
    <cellStyle name="Migliaia 49 3 2 2 2 6" xfId="47197"/>
    <cellStyle name="Migliaia 49 3 2 2 2 7" xfId="50213"/>
    <cellStyle name="Migliaia 49 3 2 2 2 8" xfId="13989"/>
    <cellStyle name="Migliaia 49 3 2 2 3" xfId="7873"/>
    <cellStyle name="Migliaia 49 3 2 2 4" xfId="7118"/>
    <cellStyle name="Migliaia 49 3 2 2 4 2" xfId="17891"/>
    <cellStyle name="Migliaia 49 3 2 2 4 3" xfId="42935"/>
    <cellStyle name="Migliaia 49 3 2 2 4 4" xfId="46884"/>
    <cellStyle name="Migliaia 49 3 2 2 4 5" xfId="49900"/>
    <cellStyle name="Migliaia 49 3 2 2 5" xfId="17122"/>
    <cellStyle name="Migliaia 49 3 2 2 6" xfId="21490"/>
    <cellStyle name="Migliaia 49 3 2 3" xfId="3736"/>
    <cellStyle name="Migliaia 49 3 2 3 2" xfId="8526"/>
    <cellStyle name="Migliaia 49 3 2 3 2 2" xfId="36224"/>
    <cellStyle name="Migliaia 49 3 2 3 2 3" xfId="41526"/>
    <cellStyle name="Migliaia 49 3 2 3 2 4" xfId="30634"/>
    <cellStyle name="Migliaia 49 3 2 3 3" xfId="8363"/>
    <cellStyle name="Migliaia 49 3 2 3 4" xfId="17123"/>
    <cellStyle name="Migliaia 49 3 2 3 4 2" xfId="38875"/>
    <cellStyle name="Migliaia 49 3 2 3 5" xfId="12991"/>
    <cellStyle name="Migliaia 49 3 2 4" xfId="7709"/>
    <cellStyle name="Migliaia 49 3 2 4 2" xfId="14407"/>
    <cellStyle name="Migliaia 49 3 2 4 2 2" xfId="36225"/>
    <cellStyle name="Migliaia 49 3 2 4 2 3" xfId="41527"/>
    <cellStyle name="Migliaia 49 3 2 4 3" xfId="33601"/>
    <cellStyle name="Migliaia 49 3 2 4 4" xfId="38876"/>
    <cellStyle name="Migliaia 49 3 2 4 5" xfId="13526"/>
    <cellStyle name="Migliaia 49 3 2 5" xfId="13601"/>
    <cellStyle name="Migliaia 49 3 2 5 2" xfId="30635"/>
    <cellStyle name="Migliaia 49 3 2 5 2 2" xfId="36226"/>
    <cellStyle name="Migliaia 49 3 2 5 2 3" xfId="41528"/>
    <cellStyle name="Migliaia 49 3 2 5 3" xfId="33602"/>
    <cellStyle name="Migliaia 49 3 2 5 4" xfId="38877"/>
    <cellStyle name="Migliaia 49 3 2 6" xfId="17121"/>
    <cellStyle name="Migliaia 49 3 2 6 2" xfId="30636"/>
    <cellStyle name="Migliaia 49 3 2 6 2 2" xfId="36227"/>
    <cellStyle name="Migliaia 49 3 2 6 2 3" xfId="41529"/>
    <cellStyle name="Migliaia 49 3 2 6 3" xfId="33603"/>
    <cellStyle name="Migliaia 49 3 2 6 4" xfId="38878"/>
    <cellStyle name="Migliaia 49 3 2 6 5" xfId="21491"/>
    <cellStyle name="Migliaia 49 3 2 7" xfId="21489"/>
    <cellStyle name="Migliaia 49 3 2 8" xfId="2584"/>
    <cellStyle name="Migliaia 49 3 3" xfId="2583"/>
    <cellStyle name="Migliaia 49 3 3 2" xfId="4557"/>
    <cellStyle name="Migliaia 49 3 3 2 2" xfId="6076"/>
    <cellStyle name="Migliaia 49 3 3 2 2 2" xfId="36229"/>
    <cellStyle name="Migliaia 49 3 3 2 2 3" xfId="41531"/>
    <cellStyle name="Migliaia 49 3 3 2 3" xfId="14555"/>
    <cellStyle name="Migliaia 49 3 3 2 4" xfId="17125"/>
    <cellStyle name="Migliaia 49 3 3 2 4 2" xfId="38880"/>
    <cellStyle name="Migliaia 49 3 3 2 5" xfId="12993"/>
    <cellStyle name="Migliaia 49 3 3 3" xfId="5828"/>
    <cellStyle name="Migliaia 49 3 3 3 2" xfId="30638"/>
    <cellStyle name="Migliaia 49 3 3 3 2 2" xfId="36230"/>
    <cellStyle name="Migliaia 49 3 3 3 2 3" xfId="41532"/>
    <cellStyle name="Migliaia 49 3 3 3 3" xfId="33605"/>
    <cellStyle name="Migliaia 49 3 3 3 4" xfId="38881"/>
    <cellStyle name="Migliaia 49 3 3 4" xfId="17124"/>
    <cellStyle name="Migliaia 49 3 3 4 2" xfId="30639"/>
    <cellStyle name="Migliaia 49 3 3 4 2 2" xfId="36231"/>
    <cellStyle name="Migliaia 49 3 3 4 2 3" xfId="41533"/>
    <cellStyle name="Migliaia 49 3 3 4 3" xfId="33606"/>
    <cellStyle name="Migliaia 49 3 3 4 4" xfId="38882"/>
    <cellStyle name="Migliaia 49 3 3 4 5" xfId="21492"/>
    <cellStyle name="Migliaia 49 3 3 5" xfId="21493"/>
    <cellStyle name="Migliaia 49 3 3 5 2" xfId="30640"/>
    <cellStyle name="Migliaia 49 3 3 5 2 2" xfId="36232"/>
    <cellStyle name="Migliaia 49 3 3 5 2 3" xfId="41534"/>
    <cellStyle name="Migliaia 49 3 3 5 3" xfId="33607"/>
    <cellStyle name="Migliaia 49 3 3 5 4" xfId="38883"/>
    <cellStyle name="Migliaia 49 3 3 6" xfId="30637"/>
    <cellStyle name="Migliaia 49 3 3 6 2" xfId="36228"/>
    <cellStyle name="Migliaia 49 3 3 6 3" xfId="41530"/>
    <cellStyle name="Migliaia 49 3 3 7" xfId="33604"/>
    <cellStyle name="Migliaia 49 3 3 8" xfId="38879"/>
    <cellStyle name="Migliaia 49 3 3 9" xfId="12992"/>
    <cellStyle name="Migliaia 49 3 4" xfId="3308"/>
    <cellStyle name="Migliaia 49 3 4 2" xfId="4818"/>
    <cellStyle name="Migliaia 49 3 4 2 2" xfId="10770"/>
    <cellStyle name="Migliaia 49 3 4 2 3" xfId="14884"/>
    <cellStyle name="Migliaia 49 3 4 2 4" xfId="17127"/>
    <cellStyle name="Migliaia 49 3 4 2 5" xfId="28736"/>
    <cellStyle name="Migliaia 49 3 4 2 6" xfId="12995"/>
    <cellStyle name="Migliaia 49 3 4 3" xfId="10018"/>
    <cellStyle name="Migliaia 49 3 4 3 2" xfId="31711"/>
    <cellStyle name="Migliaia 49 3 4 3 2 2" xfId="36871"/>
    <cellStyle name="Migliaia 49 3 4 3 2 3" xfId="42173"/>
    <cellStyle name="Migliaia 49 3 4 3 3" xfId="34220"/>
    <cellStyle name="Migliaia 49 3 4 3 4" xfId="39522"/>
    <cellStyle name="Migliaia 49 3 4 4" xfId="17126"/>
    <cellStyle name="Migliaia 49 3 4 4 2" xfId="36233"/>
    <cellStyle name="Migliaia 49 3 4 4 3" xfId="41535"/>
    <cellStyle name="Migliaia 49 3 4 4 4" xfId="30641"/>
    <cellStyle name="Migliaia 49 3 4 5" xfId="33608"/>
    <cellStyle name="Migliaia 49 3 4 6" xfId="38884"/>
    <cellStyle name="Migliaia 49 3 4 7" xfId="12994"/>
    <cellStyle name="Migliaia 49 3 5" xfId="4144"/>
    <cellStyle name="Migliaia 49 3 5 2" xfId="10614"/>
    <cellStyle name="Migliaia 49 3 5 2 2" xfId="31712"/>
    <cellStyle name="Migliaia 49 3 5 2 2 2" xfId="36872"/>
    <cellStyle name="Migliaia 49 3 5 2 2 3" xfId="42174"/>
    <cellStyle name="Migliaia 49 3 5 2 3" xfId="34221"/>
    <cellStyle name="Migliaia 49 3 5 2 4" xfId="39523"/>
    <cellStyle name="Migliaia 49 3 5 3" xfId="17128"/>
    <cellStyle name="Migliaia 49 3 5 3 2" xfId="36234"/>
    <cellStyle name="Migliaia 49 3 5 3 3" xfId="41536"/>
    <cellStyle name="Migliaia 49 3 5 3 4" xfId="30642"/>
    <cellStyle name="Migliaia 49 3 5 4" xfId="33609"/>
    <cellStyle name="Migliaia 49 3 5 5" xfId="38885"/>
    <cellStyle name="Migliaia 49 3 5 6" xfId="12996"/>
    <cellStyle name="Migliaia 49 3 6" xfId="3735"/>
    <cellStyle name="Migliaia 49 3 6 2" xfId="10319"/>
    <cellStyle name="Migliaia 49 3 6 2 2" xfId="36235"/>
    <cellStyle name="Migliaia 49 3 6 2 3" xfId="41537"/>
    <cellStyle name="Migliaia 49 3 6 3" xfId="14912"/>
    <cellStyle name="Migliaia 49 3 6 4" xfId="17129"/>
    <cellStyle name="Migliaia 49 3 6 4 2" xfId="38886"/>
    <cellStyle name="Migliaia 49 3 6 5" xfId="12997"/>
    <cellStyle name="Migliaia 49 3 7" xfId="8589"/>
    <cellStyle name="Migliaia 49 3 7 2" xfId="30643"/>
    <cellStyle name="Migliaia 49 3 7 2 2" xfId="36236"/>
    <cellStyle name="Migliaia 49 3 7 2 3" xfId="41538"/>
    <cellStyle name="Migliaia 49 3 7 3" xfId="33610"/>
    <cellStyle name="Migliaia 49 3 7 4" xfId="38887"/>
    <cellStyle name="Migliaia 49 3 8" xfId="13602"/>
    <cellStyle name="Migliaia 49 3 8 2" xfId="30644"/>
    <cellStyle name="Migliaia 49 3 8 2 2" xfId="36237"/>
    <cellStyle name="Migliaia 49 3 8 2 3" xfId="41539"/>
    <cellStyle name="Migliaia 49 3 8 3" xfId="33611"/>
    <cellStyle name="Migliaia 49 3 8 4" xfId="38888"/>
    <cellStyle name="Migliaia 49 3 8 5" xfId="21494"/>
    <cellStyle name="Migliaia 49 3 9" xfId="17120"/>
    <cellStyle name="Migliaia 49 4" xfId="627"/>
    <cellStyle name="Migliaia 49 4 2" xfId="4559"/>
    <cellStyle name="Migliaia 49 4 2 2" xfId="5175"/>
    <cellStyle name="Migliaia 49 4 2 2 2" xfId="30645"/>
    <cellStyle name="Migliaia 49 4 2 2 2 2" xfId="36238"/>
    <cellStyle name="Migliaia 49 4 2 2 2 3" xfId="41540"/>
    <cellStyle name="Migliaia 49 4 2 2 3" xfId="33612"/>
    <cellStyle name="Migliaia 49 4 2 2 4" xfId="38889"/>
    <cellStyle name="Migliaia 49 4 2 3" xfId="8364"/>
    <cellStyle name="Migliaia 49 4 2 3 2" xfId="30646"/>
    <cellStyle name="Migliaia 49 4 2 3 2 2" xfId="36239"/>
    <cellStyle name="Migliaia 49 4 2 3 2 3" xfId="41541"/>
    <cellStyle name="Migliaia 49 4 2 3 3" xfId="33613"/>
    <cellStyle name="Migliaia 49 4 2 3 4" xfId="38890"/>
    <cellStyle name="Migliaia 49 4 2 4" xfId="7711"/>
    <cellStyle name="Migliaia 49 4 2 5" xfId="7120"/>
    <cellStyle name="Migliaia 49 4 2 5 2" xfId="17893"/>
    <cellStyle name="Migliaia 49 4 2 5 3" xfId="43846"/>
    <cellStyle name="Migliaia 49 4 2 5 4" xfId="46886"/>
    <cellStyle name="Migliaia 49 4 2 5 5" xfId="49902"/>
    <cellStyle name="Migliaia 49 4 2 6" xfId="17131"/>
    <cellStyle name="Migliaia 49 4 2 7" xfId="21496"/>
    <cellStyle name="Migliaia 49 4 3" xfId="5176"/>
    <cellStyle name="Migliaia 49 4 3 2" xfId="14556"/>
    <cellStyle name="Migliaia 49 4 3 2 2" xfId="36240"/>
    <cellStyle name="Migliaia 49 4 3 2 3" xfId="41542"/>
    <cellStyle name="Migliaia 49 4 3 3" xfId="33614"/>
    <cellStyle name="Migliaia 49 4 3 4" xfId="38891"/>
    <cellStyle name="Migliaia 49 4 3 5" xfId="13600"/>
    <cellStyle name="Migliaia 49 4 4" xfId="8365"/>
    <cellStyle name="Migliaia 49 4 4 2" xfId="30647"/>
    <cellStyle name="Migliaia 49 4 4 2 2" xfId="36241"/>
    <cellStyle name="Migliaia 49 4 4 2 3" xfId="41543"/>
    <cellStyle name="Migliaia 49 4 4 3" xfId="33615"/>
    <cellStyle name="Migliaia 49 4 4 4" xfId="38892"/>
    <cellStyle name="Migliaia 49 4 5" xfId="7710"/>
    <cellStyle name="Migliaia 49 4 5 2" xfId="30648"/>
    <cellStyle name="Migliaia 49 4 5 2 2" xfId="36242"/>
    <cellStyle name="Migliaia 49 4 5 2 3" xfId="41544"/>
    <cellStyle name="Migliaia 49 4 5 3" xfId="33616"/>
    <cellStyle name="Migliaia 49 4 5 4" xfId="38893"/>
    <cellStyle name="Migliaia 49 4 6" xfId="7119"/>
    <cellStyle name="Migliaia 49 4 6 2" xfId="17892"/>
    <cellStyle name="Migliaia 49 4 6 2 2" xfId="36243"/>
    <cellStyle name="Migliaia 49 4 6 2 3" xfId="41545"/>
    <cellStyle name="Migliaia 49 4 6 2 4" xfId="30649"/>
    <cellStyle name="Migliaia 49 4 6 3" xfId="33617"/>
    <cellStyle name="Migliaia 49 4 6 4" xfId="38894"/>
    <cellStyle name="Migliaia 49 4 6 5" xfId="21497"/>
    <cellStyle name="Migliaia 49 4 6 6" xfId="44601"/>
    <cellStyle name="Migliaia 49 4 6 7" xfId="46885"/>
    <cellStyle name="Migliaia 49 4 6 8" xfId="49901"/>
    <cellStyle name="Migliaia 49 4 7" xfId="17130"/>
    <cellStyle name="Migliaia 49 4 7 2" xfId="30650"/>
    <cellStyle name="Migliaia 49 4 7 2 2" xfId="36244"/>
    <cellStyle name="Migliaia 49 4 7 2 3" xfId="41546"/>
    <cellStyle name="Migliaia 49 4 7 3" xfId="33618"/>
    <cellStyle name="Migliaia 49 4 7 4" xfId="38895"/>
    <cellStyle name="Migliaia 49 4 7 5" xfId="21498"/>
    <cellStyle name="Migliaia 49 4 8" xfId="21495"/>
    <cellStyle name="Migliaia 49 4 9" xfId="2585"/>
    <cellStyle name="Migliaia 49 5" xfId="628"/>
    <cellStyle name="Migliaia 49 5 2" xfId="4560"/>
    <cellStyle name="Migliaia 49 5 2 2" xfId="14800"/>
    <cellStyle name="Migliaia 49 5 2 2 2" xfId="36245"/>
    <cellStyle name="Migliaia 49 5 2 2 3" xfId="41547"/>
    <cellStyle name="Migliaia 49 5 2 3" xfId="17133"/>
    <cellStyle name="Migliaia 49 5 2 3 2" xfId="33619"/>
    <cellStyle name="Migliaia 49 5 2 4" xfId="38896"/>
    <cellStyle name="Migliaia 49 5 2 5" xfId="12998"/>
    <cellStyle name="Migliaia 49 5 3" xfId="7712"/>
    <cellStyle name="Migliaia 49 5 3 2" xfId="30651"/>
    <cellStyle name="Migliaia 49 5 3 2 2" xfId="36246"/>
    <cellStyle name="Migliaia 49 5 3 2 3" xfId="41548"/>
    <cellStyle name="Migliaia 49 5 3 3" xfId="33620"/>
    <cellStyle name="Migliaia 49 5 3 4" xfId="38897"/>
    <cellStyle name="Migliaia 49 5 4" xfId="7121"/>
    <cellStyle name="Migliaia 49 5 4 2" xfId="17894"/>
    <cellStyle name="Migliaia 49 5 4 2 2" xfId="36247"/>
    <cellStyle name="Migliaia 49 5 4 2 3" xfId="41549"/>
    <cellStyle name="Migliaia 49 5 4 2 4" xfId="30652"/>
    <cellStyle name="Migliaia 49 5 4 3" xfId="33621"/>
    <cellStyle name="Migliaia 49 5 4 4" xfId="38898"/>
    <cellStyle name="Migliaia 49 5 4 5" xfId="21500"/>
    <cellStyle name="Migliaia 49 5 4 6" xfId="43944"/>
    <cellStyle name="Migliaia 49 5 4 7" xfId="46887"/>
    <cellStyle name="Migliaia 49 5 4 8" xfId="49903"/>
    <cellStyle name="Migliaia 49 5 5" xfId="17132"/>
    <cellStyle name="Migliaia 49 5 5 2" xfId="30653"/>
    <cellStyle name="Migliaia 49 5 5 2 2" xfId="36248"/>
    <cellStyle name="Migliaia 49 5 5 2 3" xfId="41550"/>
    <cellStyle name="Migliaia 49 5 5 3" xfId="33622"/>
    <cellStyle name="Migliaia 49 5 5 4" xfId="38899"/>
    <cellStyle name="Migliaia 49 5 5 5" xfId="21501"/>
    <cellStyle name="Migliaia 49 5 6" xfId="21502"/>
    <cellStyle name="Migliaia 49 5 6 2" xfId="30654"/>
    <cellStyle name="Migliaia 49 5 6 2 2" xfId="36249"/>
    <cellStyle name="Migliaia 49 5 6 2 3" xfId="41551"/>
    <cellStyle name="Migliaia 49 5 6 3" xfId="33623"/>
    <cellStyle name="Migliaia 49 5 6 4" xfId="38900"/>
    <cellStyle name="Migliaia 49 5 7" xfId="21499"/>
    <cellStyle name="Migliaia 49 5 8" xfId="2586"/>
    <cellStyle name="Migliaia 49 6" xfId="2581"/>
    <cellStyle name="Migliaia 49 6 2" xfId="4555"/>
    <cellStyle name="Migliaia 49 6 2 2" xfId="6075"/>
    <cellStyle name="Migliaia 49 6 2 3" xfId="14944"/>
    <cellStyle name="Migliaia 49 6 2 4" xfId="17135"/>
    <cellStyle name="Migliaia 49 6 2 5" xfId="28737"/>
    <cellStyle name="Migliaia 49 6 2 6" xfId="13000"/>
    <cellStyle name="Migliaia 49 6 3" xfId="5827"/>
    <cellStyle name="Migliaia 49 6 3 2" xfId="31713"/>
    <cellStyle name="Migliaia 49 6 3 2 2" xfId="36873"/>
    <cellStyle name="Migliaia 49 6 3 2 3" xfId="42175"/>
    <cellStyle name="Migliaia 49 6 3 3" xfId="34222"/>
    <cellStyle name="Migliaia 49 6 3 4" xfId="39524"/>
    <cellStyle name="Migliaia 49 6 4" xfId="17134"/>
    <cellStyle name="Migliaia 49 6 4 2" xfId="36250"/>
    <cellStyle name="Migliaia 49 6 4 3" xfId="41552"/>
    <cellStyle name="Migliaia 49 6 4 4" xfId="30655"/>
    <cellStyle name="Migliaia 49 6 5" xfId="33624"/>
    <cellStyle name="Migliaia 49 6 6" xfId="38901"/>
    <cellStyle name="Migliaia 49 6 7" xfId="12999"/>
    <cellStyle name="Migliaia 49 7" xfId="4142"/>
    <cellStyle name="Migliaia 49 7 2" xfId="10612"/>
    <cellStyle name="Migliaia 49 7 2 2" xfId="31714"/>
    <cellStyle name="Migliaia 49 7 2 2 2" xfId="36874"/>
    <cellStyle name="Migliaia 49 7 2 2 3" xfId="42176"/>
    <cellStyle name="Migliaia 49 7 2 3" xfId="34223"/>
    <cellStyle name="Migliaia 49 7 2 4" xfId="39525"/>
    <cellStyle name="Migliaia 49 7 3" xfId="17136"/>
    <cellStyle name="Migliaia 49 7 3 2" xfId="36251"/>
    <cellStyle name="Migliaia 49 7 3 3" xfId="41553"/>
    <cellStyle name="Migliaia 49 7 3 4" xfId="30656"/>
    <cellStyle name="Migliaia 49 7 4" xfId="33625"/>
    <cellStyle name="Migliaia 49 7 5" xfId="38902"/>
    <cellStyle name="Migliaia 49 7 6" xfId="13001"/>
    <cellStyle name="Migliaia 49 8" xfId="3733"/>
    <cellStyle name="Migliaia 49 8 2" xfId="10317"/>
    <cellStyle name="Migliaia 49 8 2 2" xfId="31715"/>
    <cellStyle name="Migliaia 49 8 2 2 2" xfId="36875"/>
    <cellStyle name="Migliaia 49 8 2 2 3" xfId="42177"/>
    <cellStyle name="Migliaia 49 8 2 3" xfId="34224"/>
    <cellStyle name="Migliaia 49 8 2 4" xfId="39526"/>
    <cellStyle name="Migliaia 49 8 3" xfId="17137"/>
    <cellStyle name="Migliaia 49 8 3 2" xfId="36252"/>
    <cellStyle name="Migliaia 49 8 3 3" xfId="41554"/>
    <cellStyle name="Migliaia 49 8 3 4" xfId="30657"/>
    <cellStyle name="Migliaia 49 8 4" xfId="33626"/>
    <cellStyle name="Migliaia 49 8 5" xfId="38903"/>
    <cellStyle name="Migliaia 49 8 6" xfId="13002"/>
    <cellStyle name="Migliaia 49 9" xfId="13525"/>
    <cellStyle name="Migliaia 49 9 2" xfId="30658"/>
    <cellStyle name="Migliaia 49 9 2 2" xfId="36253"/>
    <cellStyle name="Migliaia 49 9 2 3" xfId="41555"/>
    <cellStyle name="Migliaia 49 9 3" xfId="33627"/>
    <cellStyle name="Migliaia 49 9 4" xfId="38904"/>
    <cellStyle name="Migliaia 5" xfId="629"/>
    <cellStyle name="Migliaia 5 10" xfId="17138"/>
    <cellStyle name="Migliaia 5 10 2" xfId="36254"/>
    <cellStyle name="Migliaia 5 10 3" xfId="41556"/>
    <cellStyle name="Migliaia 5 10 4" xfId="30659"/>
    <cellStyle name="Migliaia 5 11" xfId="33628"/>
    <cellStyle name="Migliaia 5 12" xfId="38905"/>
    <cellStyle name="Migliaia 5 13" xfId="1913"/>
    <cellStyle name="Migliaia 5 2" xfId="630"/>
    <cellStyle name="Migliaia 5 2 2" xfId="2588"/>
    <cellStyle name="Migliaia 5 2 2 2" xfId="4562"/>
    <cellStyle name="Migliaia 5 2 2 2 2" xfId="10711"/>
    <cellStyle name="Migliaia 5 2 2 2 2 2" xfId="36255"/>
    <cellStyle name="Migliaia 5 2 2 2 2 3" xfId="41557"/>
    <cellStyle name="Migliaia 5 2 2 2 3" xfId="14801"/>
    <cellStyle name="Migliaia 5 2 2 2 4" xfId="17141"/>
    <cellStyle name="Migliaia 5 2 2 2 4 2" xfId="38906"/>
    <cellStyle name="Migliaia 5 2 2 2 5" xfId="13003"/>
    <cellStyle name="Migliaia 5 2 2 3" xfId="7936"/>
    <cellStyle name="Migliaia 5 2 2 3 2" xfId="31716"/>
    <cellStyle name="Migliaia 5 2 2 3 2 2" xfId="36876"/>
    <cellStyle name="Migliaia 5 2 2 3 2 3" xfId="42178"/>
    <cellStyle name="Migliaia 5 2 2 3 3" xfId="34225"/>
    <cellStyle name="Migliaia 5 2 2 3 4" xfId="39527"/>
    <cellStyle name="Migliaia 5 2 2 4" xfId="7122"/>
    <cellStyle name="Migliaia 5 2 2 4 2" xfId="17895"/>
    <cellStyle name="Migliaia 5 2 2 4 3" xfId="43707"/>
    <cellStyle name="Migliaia 5 2 2 4 4" xfId="46888"/>
    <cellStyle name="Migliaia 5 2 2 4 5" xfId="49904"/>
    <cellStyle name="Migliaia 5 2 2 5" xfId="17140"/>
    <cellStyle name="Migliaia 5 2 2 6" xfId="21504"/>
    <cellStyle name="Migliaia 5 2 3" xfId="4146"/>
    <cellStyle name="Migliaia 5 2 3 2" xfId="10616"/>
    <cellStyle name="Migliaia 5 2 3 2 2" xfId="31717"/>
    <cellStyle name="Migliaia 5 2 3 2 2 2" xfId="36877"/>
    <cellStyle name="Migliaia 5 2 3 2 2 3" xfId="42179"/>
    <cellStyle name="Migliaia 5 2 3 2 3" xfId="34226"/>
    <cellStyle name="Migliaia 5 2 3 2 4" xfId="39528"/>
    <cellStyle name="Migliaia 5 2 3 3" xfId="17142"/>
    <cellStyle name="Migliaia 5 2 3 3 2" xfId="36256"/>
    <cellStyle name="Migliaia 5 2 3 3 3" xfId="41558"/>
    <cellStyle name="Migliaia 5 2 3 3 4" xfId="30660"/>
    <cellStyle name="Migliaia 5 2 3 4" xfId="33629"/>
    <cellStyle name="Migliaia 5 2 3 5" xfId="38907"/>
    <cellStyle name="Migliaia 5 2 3 6" xfId="13004"/>
    <cellStyle name="Migliaia 5 2 4" xfId="3738"/>
    <cellStyle name="Migliaia 5 2 4 2" xfId="10321"/>
    <cellStyle name="Migliaia 5 2 4 2 2" xfId="36257"/>
    <cellStyle name="Migliaia 5 2 4 2 3" xfId="41559"/>
    <cellStyle name="Migliaia 5 2 4 3" xfId="15001"/>
    <cellStyle name="Migliaia 5 2 4 4" xfId="17143"/>
    <cellStyle name="Migliaia 5 2 4 4 2" xfId="38908"/>
    <cellStyle name="Migliaia 5 2 4 5" xfId="13005"/>
    <cellStyle name="Migliaia 5 2 5" xfId="9451"/>
    <cellStyle name="Migliaia 5 2 5 2" xfId="30661"/>
    <cellStyle name="Migliaia 5 2 5 2 2" xfId="36258"/>
    <cellStyle name="Migliaia 5 2 5 2 3" xfId="41560"/>
    <cellStyle name="Migliaia 5 2 5 3" xfId="33630"/>
    <cellStyle name="Migliaia 5 2 5 4" xfId="38909"/>
    <cellStyle name="Migliaia 5 2 6" xfId="17139"/>
    <cellStyle name="Migliaia 5 2 6 2" xfId="30662"/>
    <cellStyle name="Migliaia 5 2 6 2 2" xfId="36259"/>
    <cellStyle name="Migliaia 5 2 6 2 3" xfId="41561"/>
    <cellStyle name="Migliaia 5 2 6 3" xfId="33631"/>
    <cellStyle name="Migliaia 5 2 6 4" xfId="38910"/>
    <cellStyle name="Migliaia 5 2 6 5" xfId="21505"/>
    <cellStyle name="Migliaia 5 2 7" xfId="21503"/>
    <cellStyle name="Migliaia 5 2 8" xfId="1914"/>
    <cellStyle name="Migliaia 5 3" xfId="631"/>
    <cellStyle name="Migliaia 5 3 10" xfId="21506"/>
    <cellStyle name="Migliaia 5 3 11" xfId="13006"/>
    <cellStyle name="Migliaia 5 3 12" xfId="1915"/>
    <cellStyle name="Migliaia 5 3 2" xfId="632"/>
    <cellStyle name="Migliaia 5 3 2 2" xfId="4564"/>
    <cellStyle name="Migliaia 5 3 2 2 2" xfId="8366"/>
    <cellStyle name="Migliaia 5 3 2 2 2 2" xfId="14802"/>
    <cellStyle name="Migliaia 5 3 2 2 2 2 2" xfId="18192"/>
    <cellStyle name="Migliaia 5 3 2 2 2 2 2 2" xfId="36260"/>
    <cellStyle name="Migliaia 5 3 2 2 2 2 3" xfId="41562"/>
    <cellStyle name="Migliaia 5 3 2 2 2 2 4" xfId="30663"/>
    <cellStyle name="Migliaia 5 3 2 2 2 3" xfId="33632"/>
    <cellStyle name="Migliaia 5 3 2 2 2 4" xfId="38911"/>
    <cellStyle name="Migliaia 5 3 2 2 2 5" xfId="33461"/>
    <cellStyle name="Migliaia 5 3 2 2 2 6" xfId="47198"/>
    <cellStyle name="Migliaia 5 3 2 2 2 7" xfId="50214"/>
    <cellStyle name="Migliaia 5 3 2 2 2 8" xfId="13990"/>
    <cellStyle name="Migliaia 5 3 2 2 3" xfId="7874"/>
    <cellStyle name="Migliaia 5 3 2 2 4" xfId="7123"/>
    <cellStyle name="Migliaia 5 3 2 2 4 2" xfId="17896"/>
    <cellStyle name="Migliaia 5 3 2 2 4 3" xfId="33564"/>
    <cellStyle name="Migliaia 5 3 2 2 4 4" xfId="46889"/>
    <cellStyle name="Migliaia 5 3 2 2 4 5" xfId="49905"/>
    <cellStyle name="Migliaia 5 3 2 2 5" xfId="17146"/>
    <cellStyle name="Migliaia 5 3 2 2 6" xfId="21508"/>
    <cellStyle name="Migliaia 5 3 2 3" xfId="3740"/>
    <cellStyle name="Migliaia 5 3 2 3 2" xfId="7961"/>
    <cellStyle name="Migliaia 5 3 2 3 2 2" xfId="36261"/>
    <cellStyle name="Migliaia 5 3 2 3 2 3" xfId="41563"/>
    <cellStyle name="Migliaia 5 3 2 3 2 4" xfId="30664"/>
    <cellStyle name="Migliaia 5 3 2 3 3" xfId="8367"/>
    <cellStyle name="Migliaia 5 3 2 3 4" xfId="17147"/>
    <cellStyle name="Migliaia 5 3 2 3 4 2" xfId="38912"/>
    <cellStyle name="Migliaia 5 3 2 3 5" xfId="13007"/>
    <cellStyle name="Migliaia 5 3 2 4" xfId="7713"/>
    <cellStyle name="Migliaia 5 3 2 4 2" xfId="14408"/>
    <cellStyle name="Migliaia 5 3 2 4 2 2" xfId="36262"/>
    <cellStyle name="Migliaia 5 3 2 4 2 3" xfId="41564"/>
    <cellStyle name="Migliaia 5 3 2 4 3" xfId="33633"/>
    <cellStyle name="Migliaia 5 3 2 4 4" xfId="38913"/>
    <cellStyle name="Migliaia 5 3 2 4 5" xfId="13528"/>
    <cellStyle name="Migliaia 5 3 2 5" xfId="13598"/>
    <cellStyle name="Migliaia 5 3 2 5 2" xfId="30665"/>
    <cellStyle name="Migliaia 5 3 2 5 2 2" xfId="36263"/>
    <cellStyle name="Migliaia 5 3 2 5 2 3" xfId="41565"/>
    <cellStyle name="Migliaia 5 3 2 5 3" xfId="33634"/>
    <cellStyle name="Migliaia 5 3 2 5 4" xfId="38914"/>
    <cellStyle name="Migliaia 5 3 2 6" xfId="17145"/>
    <cellStyle name="Migliaia 5 3 2 6 2" xfId="30666"/>
    <cellStyle name="Migliaia 5 3 2 6 2 2" xfId="36264"/>
    <cellStyle name="Migliaia 5 3 2 6 2 3" xfId="41566"/>
    <cellStyle name="Migliaia 5 3 2 6 3" xfId="33635"/>
    <cellStyle name="Migliaia 5 3 2 6 4" xfId="38915"/>
    <cellStyle name="Migliaia 5 3 2 6 5" xfId="21509"/>
    <cellStyle name="Migliaia 5 3 2 7" xfId="21507"/>
    <cellStyle name="Migliaia 5 3 2 8" xfId="2590"/>
    <cellStyle name="Migliaia 5 3 3" xfId="2589"/>
    <cellStyle name="Migliaia 5 3 3 2" xfId="4563"/>
    <cellStyle name="Migliaia 5 3 3 2 2" xfId="6078"/>
    <cellStyle name="Migliaia 5 3 3 2 2 2" xfId="36266"/>
    <cellStyle name="Migliaia 5 3 3 2 2 3" xfId="41568"/>
    <cellStyle name="Migliaia 5 3 3 2 3" xfId="14557"/>
    <cellStyle name="Migliaia 5 3 3 2 4" xfId="17149"/>
    <cellStyle name="Migliaia 5 3 3 2 4 2" xfId="38917"/>
    <cellStyle name="Migliaia 5 3 3 2 5" xfId="13009"/>
    <cellStyle name="Migliaia 5 3 3 3" xfId="5830"/>
    <cellStyle name="Migliaia 5 3 3 3 2" xfId="30668"/>
    <cellStyle name="Migliaia 5 3 3 3 2 2" xfId="36267"/>
    <cellStyle name="Migliaia 5 3 3 3 2 3" xfId="41569"/>
    <cellStyle name="Migliaia 5 3 3 3 3" xfId="33637"/>
    <cellStyle name="Migliaia 5 3 3 3 4" xfId="38918"/>
    <cellStyle name="Migliaia 5 3 3 4" xfId="17148"/>
    <cellStyle name="Migliaia 5 3 3 4 2" xfId="30669"/>
    <cellStyle name="Migliaia 5 3 3 4 2 2" xfId="36268"/>
    <cellStyle name="Migliaia 5 3 3 4 2 3" xfId="41570"/>
    <cellStyle name="Migliaia 5 3 3 4 3" xfId="33638"/>
    <cellStyle name="Migliaia 5 3 3 4 4" xfId="38919"/>
    <cellStyle name="Migliaia 5 3 3 4 5" xfId="21510"/>
    <cellStyle name="Migliaia 5 3 3 5" xfId="21511"/>
    <cellStyle name="Migliaia 5 3 3 5 2" xfId="30670"/>
    <cellStyle name="Migliaia 5 3 3 5 2 2" xfId="36269"/>
    <cellStyle name="Migliaia 5 3 3 5 2 3" xfId="41571"/>
    <cellStyle name="Migliaia 5 3 3 5 3" xfId="33639"/>
    <cellStyle name="Migliaia 5 3 3 5 4" xfId="38920"/>
    <cellStyle name="Migliaia 5 3 3 6" xfId="30667"/>
    <cellStyle name="Migliaia 5 3 3 6 2" xfId="36265"/>
    <cellStyle name="Migliaia 5 3 3 6 3" xfId="41567"/>
    <cellStyle name="Migliaia 5 3 3 7" xfId="33636"/>
    <cellStyle name="Migliaia 5 3 3 8" xfId="38916"/>
    <cellStyle name="Migliaia 5 3 3 9" xfId="13008"/>
    <cellStyle name="Migliaia 5 3 4" xfId="3309"/>
    <cellStyle name="Migliaia 5 3 4 2" xfId="4819"/>
    <cellStyle name="Migliaia 5 3 4 2 2" xfId="10771"/>
    <cellStyle name="Migliaia 5 3 4 2 3" xfId="14885"/>
    <cellStyle name="Migliaia 5 3 4 2 4" xfId="17151"/>
    <cellStyle name="Migliaia 5 3 4 2 5" xfId="28738"/>
    <cellStyle name="Migliaia 5 3 4 2 6" xfId="13011"/>
    <cellStyle name="Migliaia 5 3 4 3" xfId="10019"/>
    <cellStyle name="Migliaia 5 3 4 3 2" xfId="31718"/>
    <cellStyle name="Migliaia 5 3 4 3 2 2" xfId="36878"/>
    <cellStyle name="Migliaia 5 3 4 3 2 3" xfId="42180"/>
    <cellStyle name="Migliaia 5 3 4 3 3" xfId="34227"/>
    <cellStyle name="Migliaia 5 3 4 3 4" xfId="39529"/>
    <cellStyle name="Migliaia 5 3 4 4" xfId="17150"/>
    <cellStyle name="Migliaia 5 3 4 4 2" xfId="36270"/>
    <cellStyle name="Migliaia 5 3 4 4 3" xfId="41572"/>
    <cellStyle name="Migliaia 5 3 4 4 4" xfId="30671"/>
    <cellStyle name="Migliaia 5 3 4 5" xfId="33640"/>
    <cellStyle name="Migliaia 5 3 4 6" xfId="38921"/>
    <cellStyle name="Migliaia 5 3 4 7" xfId="13010"/>
    <cellStyle name="Migliaia 5 3 5" xfId="4147"/>
    <cellStyle name="Migliaia 5 3 5 2" xfId="10617"/>
    <cellStyle name="Migliaia 5 3 5 2 2" xfId="31719"/>
    <cellStyle name="Migliaia 5 3 5 2 2 2" xfId="36879"/>
    <cellStyle name="Migliaia 5 3 5 2 2 3" xfId="42181"/>
    <cellStyle name="Migliaia 5 3 5 2 3" xfId="34228"/>
    <cellStyle name="Migliaia 5 3 5 2 4" xfId="39530"/>
    <cellStyle name="Migliaia 5 3 5 3" xfId="17152"/>
    <cellStyle name="Migliaia 5 3 5 3 2" xfId="36271"/>
    <cellStyle name="Migliaia 5 3 5 3 3" xfId="41573"/>
    <cellStyle name="Migliaia 5 3 5 3 4" xfId="30672"/>
    <cellStyle name="Migliaia 5 3 5 4" xfId="33641"/>
    <cellStyle name="Migliaia 5 3 5 5" xfId="38922"/>
    <cellStyle name="Migliaia 5 3 5 6" xfId="13012"/>
    <cellStyle name="Migliaia 5 3 6" xfId="3739"/>
    <cellStyle name="Migliaia 5 3 6 2" xfId="10322"/>
    <cellStyle name="Migliaia 5 3 6 2 2" xfId="36272"/>
    <cellStyle name="Migliaia 5 3 6 2 3" xfId="41574"/>
    <cellStyle name="Migliaia 5 3 6 3" xfId="15000"/>
    <cellStyle name="Migliaia 5 3 6 4" xfId="17153"/>
    <cellStyle name="Migliaia 5 3 6 4 2" xfId="38923"/>
    <cellStyle name="Migliaia 5 3 6 5" xfId="13013"/>
    <cellStyle name="Migliaia 5 3 7" xfId="8553"/>
    <cellStyle name="Migliaia 5 3 7 2" xfId="30673"/>
    <cellStyle name="Migliaia 5 3 7 2 2" xfId="36273"/>
    <cellStyle name="Migliaia 5 3 7 2 3" xfId="41575"/>
    <cellStyle name="Migliaia 5 3 7 3" xfId="33642"/>
    <cellStyle name="Migliaia 5 3 7 4" xfId="38924"/>
    <cellStyle name="Migliaia 5 3 8" xfId="13599"/>
    <cellStyle name="Migliaia 5 3 8 2" xfId="30674"/>
    <cellStyle name="Migliaia 5 3 8 2 2" xfId="36274"/>
    <cellStyle name="Migliaia 5 3 8 2 3" xfId="41576"/>
    <cellStyle name="Migliaia 5 3 8 3" xfId="33643"/>
    <cellStyle name="Migliaia 5 3 8 4" xfId="38925"/>
    <cellStyle name="Migliaia 5 3 8 5" xfId="21512"/>
    <cellStyle name="Migliaia 5 3 9" xfId="17144"/>
    <cellStyle name="Migliaia 5 4" xfId="633"/>
    <cellStyle name="Migliaia 5 4 2" xfId="4565"/>
    <cellStyle name="Migliaia 5 4 2 2" xfId="5177"/>
    <cellStyle name="Migliaia 5 4 2 2 2" xfId="30675"/>
    <cellStyle name="Migliaia 5 4 2 2 2 2" xfId="36275"/>
    <cellStyle name="Migliaia 5 4 2 2 2 3" xfId="41577"/>
    <cellStyle name="Migliaia 5 4 2 2 3" xfId="33644"/>
    <cellStyle name="Migliaia 5 4 2 2 4" xfId="38926"/>
    <cellStyle name="Migliaia 5 4 2 3" xfId="8368"/>
    <cellStyle name="Migliaia 5 4 2 3 2" xfId="30676"/>
    <cellStyle name="Migliaia 5 4 2 3 2 2" xfId="36276"/>
    <cellStyle name="Migliaia 5 4 2 3 2 3" xfId="41578"/>
    <cellStyle name="Migliaia 5 4 2 3 3" xfId="33645"/>
    <cellStyle name="Migliaia 5 4 2 3 4" xfId="38927"/>
    <cellStyle name="Migliaia 5 4 2 4" xfId="7715"/>
    <cellStyle name="Migliaia 5 4 2 5" xfId="7125"/>
    <cellStyle name="Migliaia 5 4 2 5 2" xfId="17898"/>
    <cellStyle name="Migliaia 5 4 2 5 3" xfId="42990"/>
    <cellStyle name="Migliaia 5 4 2 5 4" xfId="46891"/>
    <cellStyle name="Migliaia 5 4 2 5 5" xfId="49907"/>
    <cellStyle name="Migliaia 5 4 2 6" xfId="17155"/>
    <cellStyle name="Migliaia 5 4 2 7" xfId="21514"/>
    <cellStyle name="Migliaia 5 4 3" xfId="5178"/>
    <cellStyle name="Migliaia 5 4 3 2" xfId="14558"/>
    <cellStyle name="Migliaia 5 4 3 2 2" xfId="36277"/>
    <cellStyle name="Migliaia 5 4 3 2 3" xfId="41579"/>
    <cellStyle name="Migliaia 5 4 3 3" xfId="33646"/>
    <cellStyle name="Migliaia 5 4 3 4" xfId="38928"/>
    <cellStyle name="Migliaia 5 4 3 5" xfId="13597"/>
    <cellStyle name="Migliaia 5 4 4" xfId="8369"/>
    <cellStyle name="Migliaia 5 4 4 2" xfId="30677"/>
    <cellStyle name="Migliaia 5 4 4 2 2" xfId="36278"/>
    <cellStyle name="Migliaia 5 4 4 2 3" xfId="41580"/>
    <cellStyle name="Migliaia 5 4 4 3" xfId="33647"/>
    <cellStyle name="Migliaia 5 4 4 4" xfId="38929"/>
    <cellStyle name="Migliaia 5 4 5" xfId="7714"/>
    <cellStyle name="Migliaia 5 4 5 2" xfId="30678"/>
    <cellStyle name="Migliaia 5 4 5 2 2" xfId="36279"/>
    <cellStyle name="Migliaia 5 4 5 2 3" xfId="41581"/>
    <cellStyle name="Migliaia 5 4 5 3" xfId="33648"/>
    <cellStyle name="Migliaia 5 4 5 4" xfId="38930"/>
    <cellStyle name="Migliaia 5 4 6" xfId="7124"/>
    <cellStyle name="Migliaia 5 4 6 2" xfId="17897"/>
    <cellStyle name="Migliaia 5 4 6 2 2" xfId="36280"/>
    <cellStyle name="Migliaia 5 4 6 2 3" xfId="41582"/>
    <cellStyle name="Migliaia 5 4 6 2 4" xfId="30679"/>
    <cellStyle name="Migliaia 5 4 6 3" xfId="33649"/>
    <cellStyle name="Migliaia 5 4 6 4" xfId="38931"/>
    <cellStyle name="Migliaia 5 4 6 5" xfId="21515"/>
    <cellStyle name="Migliaia 5 4 6 6" xfId="28626"/>
    <cellStyle name="Migliaia 5 4 6 7" xfId="46890"/>
    <cellStyle name="Migliaia 5 4 6 8" xfId="49906"/>
    <cellStyle name="Migliaia 5 4 7" xfId="17154"/>
    <cellStyle name="Migliaia 5 4 7 2" xfId="30680"/>
    <cellStyle name="Migliaia 5 4 7 2 2" xfId="36281"/>
    <cellStyle name="Migliaia 5 4 7 2 3" xfId="41583"/>
    <cellStyle name="Migliaia 5 4 7 3" xfId="33650"/>
    <cellStyle name="Migliaia 5 4 7 4" xfId="38932"/>
    <cellStyle name="Migliaia 5 4 7 5" xfId="21516"/>
    <cellStyle name="Migliaia 5 4 8" xfId="21513"/>
    <cellStyle name="Migliaia 5 4 9" xfId="2591"/>
    <cellStyle name="Migliaia 5 5" xfId="634"/>
    <cellStyle name="Migliaia 5 5 2" xfId="4566"/>
    <cellStyle name="Migliaia 5 5 2 2" xfId="14803"/>
    <cellStyle name="Migliaia 5 5 2 2 2" xfId="36282"/>
    <cellStyle name="Migliaia 5 5 2 2 3" xfId="41584"/>
    <cellStyle name="Migliaia 5 5 2 3" xfId="17157"/>
    <cellStyle name="Migliaia 5 5 2 3 2" xfId="33651"/>
    <cellStyle name="Migliaia 5 5 2 4" xfId="38933"/>
    <cellStyle name="Migliaia 5 5 2 5" xfId="13014"/>
    <cellStyle name="Migliaia 5 5 3" xfId="7716"/>
    <cellStyle name="Migliaia 5 5 3 2" xfId="30681"/>
    <cellStyle name="Migliaia 5 5 3 2 2" xfId="36283"/>
    <cellStyle name="Migliaia 5 5 3 2 3" xfId="41585"/>
    <cellStyle name="Migliaia 5 5 3 3" xfId="33652"/>
    <cellStyle name="Migliaia 5 5 3 4" xfId="38934"/>
    <cellStyle name="Migliaia 5 5 4" xfId="7126"/>
    <cellStyle name="Migliaia 5 5 4 2" xfId="17899"/>
    <cellStyle name="Migliaia 5 5 4 2 2" xfId="36284"/>
    <cellStyle name="Migliaia 5 5 4 2 3" xfId="41586"/>
    <cellStyle name="Migliaia 5 5 4 2 4" xfId="30682"/>
    <cellStyle name="Migliaia 5 5 4 3" xfId="33653"/>
    <cellStyle name="Migliaia 5 5 4 4" xfId="38935"/>
    <cellStyle name="Migliaia 5 5 4 5" xfId="21518"/>
    <cellStyle name="Migliaia 5 5 4 6" xfId="21000"/>
    <cellStyle name="Migliaia 5 5 4 7" xfId="46892"/>
    <cellStyle name="Migliaia 5 5 4 8" xfId="49908"/>
    <cellStyle name="Migliaia 5 5 5" xfId="17156"/>
    <cellStyle name="Migliaia 5 5 5 2" xfId="30683"/>
    <cellStyle name="Migliaia 5 5 5 2 2" xfId="36285"/>
    <cellStyle name="Migliaia 5 5 5 2 3" xfId="41587"/>
    <cellStyle name="Migliaia 5 5 5 3" xfId="33654"/>
    <cellStyle name="Migliaia 5 5 5 4" xfId="38936"/>
    <cellStyle name="Migliaia 5 5 5 5" xfId="21519"/>
    <cellStyle name="Migliaia 5 5 6" xfId="21520"/>
    <cellStyle name="Migliaia 5 5 6 2" xfId="30684"/>
    <cellStyle name="Migliaia 5 5 6 2 2" xfId="36286"/>
    <cellStyle name="Migliaia 5 5 6 2 3" xfId="41588"/>
    <cellStyle name="Migliaia 5 5 6 3" xfId="33655"/>
    <cellStyle name="Migliaia 5 5 6 4" xfId="38937"/>
    <cellStyle name="Migliaia 5 5 7" xfId="21517"/>
    <cellStyle name="Migliaia 5 5 8" xfId="2592"/>
    <cellStyle name="Migliaia 5 6" xfId="2587"/>
    <cellStyle name="Migliaia 5 6 2" xfId="4561"/>
    <cellStyle name="Migliaia 5 6 2 2" xfId="6077"/>
    <cellStyle name="Migliaia 5 6 2 3" xfId="14943"/>
    <cellStyle name="Migliaia 5 6 2 4" xfId="17159"/>
    <cellStyle name="Migliaia 5 6 2 5" xfId="28739"/>
    <cellStyle name="Migliaia 5 6 2 6" xfId="13016"/>
    <cellStyle name="Migliaia 5 6 3" xfId="5829"/>
    <cellStyle name="Migliaia 5 6 3 2" xfId="31720"/>
    <cellStyle name="Migliaia 5 6 3 2 2" xfId="36880"/>
    <cellStyle name="Migliaia 5 6 3 2 3" xfId="42182"/>
    <cellStyle name="Migliaia 5 6 3 3" xfId="34229"/>
    <cellStyle name="Migliaia 5 6 3 4" xfId="39531"/>
    <cellStyle name="Migliaia 5 6 4" xfId="17158"/>
    <cellStyle name="Migliaia 5 6 4 2" xfId="36287"/>
    <cellStyle name="Migliaia 5 6 4 3" xfId="41589"/>
    <cellStyle name="Migliaia 5 6 4 4" xfId="30685"/>
    <cellStyle name="Migliaia 5 6 5" xfId="33656"/>
    <cellStyle name="Migliaia 5 6 6" xfId="38938"/>
    <cellStyle name="Migliaia 5 6 7" xfId="13015"/>
    <cellStyle name="Migliaia 5 7" xfId="4145"/>
    <cellStyle name="Migliaia 5 7 2" xfId="10615"/>
    <cellStyle name="Migliaia 5 7 2 2" xfId="31721"/>
    <cellStyle name="Migliaia 5 7 2 2 2" xfId="36881"/>
    <cellStyle name="Migliaia 5 7 2 2 3" xfId="42183"/>
    <cellStyle name="Migliaia 5 7 2 3" xfId="34230"/>
    <cellStyle name="Migliaia 5 7 2 4" xfId="39532"/>
    <cellStyle name="Migliaia 5 7 3" xfId="17160"/>
    <cellStyle name="Migliaia 5 7 3 2" xfId="36288"/>
    <cellStyle name="Migliaia 5 7 3 3" xfId="41590"/>
    <cellStyle name="Migliaia 5 7 3 4" xfId="30686"/>
    <cellStyle name="Migliaia 5 7 4" xfId="33657"/>
    <cellStyle name="Migliaia 5 7 5" xfId="38939"/>
    <cellStyle name="Migliaia 5 7 6" xfId="13017"/>
    <cellStyle name="Migliaia 5 8" xfId="3737"/>
    <cellStyle name="Migliaia 5 8 2" xfId="10320"/>
    <cellStyle name="Migliaia 5 8 2 2" xfId="31722"/>
    <cellStyle name="Migliaia 5 8 2 2 2" xfId="36882"/>
    <cellStyle name="Migliaia 5 8 2 2 3" xfId="42184"/>
    <cellStyle name="Migliaia 5 8 2 3" xfId="34231"/>
    <cellStyle name="Migliaia 5 8 2 4" xfId="39533"/>
    <cellStyle name="Migliaia 5 8 3" xfId="17161"/>
    <cellStyle name="Migliaia 5 8 3 2" xfId="36289"/>
    <cellStyle name="Migliaia 5 8 3 3" xfId="41591"/>
    <cellStyle name="Migliaia 5 8 3 4" xfId="30687"/>
    <cellStyle name="Migliaia 5 8 4" xfId="33658"/>
    <cellStyle name="Migliaia 5 8 5" xfId="38940"/>
    <cellStyle name="Migliaia 5 8 6" xfId="13018"/>
    <cellStyle name="Migliaia 5 9" xfId="13527"/>
    <cellStyle name="Migliaia 5 9 2" xfId="30688"/>
    <cellStyle name="Migliaia 5 9 2 2" xfId="36290"/>
    <cellStyle name="Migliaia 5 9 2 3" xfId="41592"/>
    <cellStyle name="Migliaia 5 9 3" xfId="33659"/>
    <cellStyle name="Migliaia 5 9 4" xfId="38941"/>
    <cellStyle name="Migliaia 50" xfId="635"/>
    <cellStyle name="Migliaia 50 10" xfId="17162"/>
    <cellStyle name="Migliaia 50 10 2" xfId="36291"/>
    <cellStyle name="Migliaia 50 10 3" xfId="41593"/>
    <cellStyle name="Migliaia 50 10 4" xfId="30689"/>
    <cellStyle name="Migliaia 50 11" xfId="33660"/>
    <cellStyle name="Migliaia 50 12" xfId="38942"/>
    <cellStyle name="Migliaia 50 13" xfId="1916"/>
    <cellStyle name="Migliaia 50 2" xfId="636"/>
    <cellStyle name="Migliaia 50 2 2" xfId="2594"/>
    <cellStyle name="Migliaia 50 2 2 2" xfId="4568"/>
    <cellStyle name="Migliaia 50 2 2 2 2" xfId="10712"/>
    <cellStyle name="Migliaia 50 2 2 2 2 2" xfId="36292"/>
    <cellStyle name="Migliaia 50 2 2 2 2 3" xfId="41594"/>
    <cellStyle name="Migliaia 50 2 2 2 3" xfId="14804"/>
    <cellStyle name="Migliaia 50 2 2 2 4" xfId="17165"/>
    <cellStyle name="Migliaia 50 2 2 2 4 2" xfId="38943"/>
    <cellStyle name="Migliaia 50 2 2 2 5" xfId="13019"/>
    <cellStyle name="Migliaia 50 2 2 3" xfId="7937"/>
    <cellStyle name="Migliaia 50 2 2 3 2" xfId="31723"/>
    <cellStyle name="Migliaia 50 2 2 3 2 2" xfId="36883"/>
    <cellStyle name="Migliaia 50 2 2 3 2 3" xfId="42185"/>
    <cellStyle name="Migliaia 50 2 2 3 3" xfId="34232"/>
    <cellStyle name="Migliaia 50 2 2 3 4" xfId="39534"/>
    <cellStyle name="Migliaia 50 2 2 4" xfId="7127"/>
    <cellStyle name="Migliaia 50 2 2 4 2" xfId="17900"/>
    <cellStyle name="Migliaia 50 2 2 4 3" xfId="43890"/>
    <cellStyle name="Migliaia 50 2 2 4 4" xfId="46893"/>
    <cellStyle name="Migliaia 50 2 2 4 5" xfId="49909"/>
    <cellStyle name="Migliaia 50 2 2 5" xfId="17164"/>
    <cellStyle name="Migliaia 50 2 2 6" xfId="21522"/>
    <cellStyle name="Migliaia 50 2 3" xfId="4149"/>
    <cellStyle name="Migliaia 50 2 3 2" xfId="10619"/>
    <cellStyle name="Migliaia 50 2 3 2 2" xfId="31724"/>
    <cellStyle name="Migliaia 50 2 3 2 2 2" xfId="36884"/>
    <cellStyle name="Migliaia 50 2 3 2 2 3" xfId="42186"/>
    <cellStyle name="Migliaia 50 2 3 2 3" xfId="34233"/>
    <cellStyle name="Migliaia 50 2 3 2 4" xfId="39535"/>
    <cellStyle name="Migliaia 50 2 3 3" xfId="17166"/>
    <cellStyle name="Migliaia 50 2 3 3 2" xfId="36293"/>
    <cellStyle name="Migliaia 50 2 3 3 3" xfId="41595"/>
    <cellStyle name="Migliaia 50 2 3 3 4" xfId="30690"/>
    <cellStyle name="Migliaia 50 2 3 4" xfId="33661"/>
    <cellStyle name="Migliaia 50 2 3 5" xfId="38944"/>
    <cellStyle name="Migliaia 50 2 3 6" xfId="13020"/>
    <cellStyle name="Migliaia 50 2 4" xfId="3742"/>
    <cellStyle name="Migliaia 50 2 4 2" xfId="10324"/>
    <cellStyle name="Migliaia 50 2 4 2 2" xfId="36294"/>
    <cellStyle name="Migliaia 50 2 4 2 3" xfId="41596"/>
    <cellStyle name="Migliaia 50 2 4 3" xfId="14999"/>
    <cellStyle name="Migliaia 50 2 4 4" xfId="17167"/>
    <cellStyle name="Migliaia 50 2 4 4 2" xfId="38945"/>
    <cellStyle name="Migliaia 50 2 4 5" xfId="13021"/>
    <cellStyle name="Migliaia 50 2 5" xfId="9452"/>
    <cellStyle name="Migliaia 50 2 5 2" xfId="30691"/>
    <cellStyle name="Migliaia 50 2 5 2 2" xfId="36295"/>
    <cellStyle name="Migliaia 50 2 5 2 3" xfId="41597"/>
    <cellStyle name="Migliaia 50 2 5 3" xfId="33662"/>
    <cellStyle name="Migliaia 50 2 5 4" xfId="38946"/>
    <cellStyle name="Migliaia 50 2 6" xfId="17163"/>
    <cellStyle name="Migliaia 50 2 6 2" xfId="30692"/>
    <cellStyle name="Migliaia 50 2 6 2 2" xfId="36296"/>
    <cellStyle name="Migliaia 50 2 6 2 3" xfId="41598"/>
    <cellStyle name="Migliaia 50 2 6 3" xfId="33663"/>
    <cellStyle name="Migliaia 50 2 6 4" xfId="38947"/>
    <cellStyle name="Migliaia 50 2 6 5" xfId="21523"/>
    <cellStyle name="Migliaia 50 2 7" xfId="21521"/>
    <cellStyle name="Migliaia 50 2 8" xfId="1917"/>
    <cellStyle name="Migliaia 50 3" xfId="637"/>
    <cellStyle name="Migliaia 50 3 10" xfId="21524"/>
    <cellStyle name="Migliaia 50 3 11" xfId="13022"/>
    <cellStyle name="Migliaia 50 3 12" xfId="1918"/>
    <cellStyle name="Migliaia 50 3 2" xfId="638"/>
    <cellStyle name="Migliaia 50 3 2 2" xfId="4570"/>
    <cellStyle name="Migliaia 50 3 2 2 2" xfId="8370"/>
    <cellStyle name="Migliaia 50 3 2 2 2 2" xfId="14805"/>
    <cellStyle name="Migliaia 50 3 2 2 2 2 2" xfId="18193"/>
    <cellStyle name="Migliaia 50 3 2 2 2 2 2 2" xfId="36297"/>
    <cellStyle name="Migliaia 50 3 2 2 2 2 3" xfId="41599"/>
    <cellStyle name="Migliaia 50 3 2 2 2 2 4" xfId="30693"/>
    <cellStyle name="Migliaia 50 3 2 2 2 3" xfId="33664"/>
    <cellStyle name="Migliaia 50 3 2 2 2 4" xfId="38948"/>
    <cellStyle name="Migliaia 50 3 2 2 2 5" xfId="44576"/>
    <cellStyle name="Migliaia 50 3 2 2 2 6" xfId="47199"/>
    <cellStyle name="Migliaia 50 3 2 2 2 7" xfId="50215"/>
    <cellStyle name="Migliaia 50 3 2 2 2 8" xfId="13991"/>
    <cellStyle name="Migliaia 50 3 2 2 3" xfId="8623"/>
    <cellStyle name="Migliaia 50 3 2 2 4" xfId="7128"/>
    <cellStyle name="Migliaia 50 3 2 2 4 2" xfId="17901"/>
    <cellStyle name="Migliaia 50 3 2 2 4 3" xfId="43277"/>
    <cellStyle name="Migliaia 50 3 2 2 4 4" xfId="46894"/>
    <cellStyle name="Migliaia 50 3 2 2 4 5" xfId="49910"/>
    <cellStyle name="Migliaia 50 3 2 2 5" xfId="17170"/>
    <cellStyle name="Migliaia 50 3 2 2 6" xfId="21526"/>
    <cellStyle name="Migliaia 50 3 2 3" xfId="3744"/>
    <cellStyle name="Migliaia 50 3 2 3 2" xfId="8525"/>
    <cellStyle name="Migliaia 50 3 2 3 2 2" xfId="36298"/>
    <cellStyle name="Migliaia 50 3 2 3 2 3" xfId="41600"/>
    <cellStyle name="Migliaia 50 3 2 3 2 4" xfId="30694"/>
    <cellStyle name="Migliaia 50 3 2 3 3" xfId="8371"/>
    <cellStyle name="Migliaia 50 3 2 3 4" xfId="17171"/>
    <cellStyle name="Migliaia 50 3 2 3 4 2" xfId="38949"/>
    <cellStyle name="Migliaia 50 3 2 3 5" xfId="13023"/>
    <cellStyle name="Migliaia 50 3 2 4" xfId="7718"/>
    <cellStyle name="Migliaia 50 3 2 4 2" xfId="14409"/>
    <cellStyle name="Migliaia 50 3 2 4 2 2" xfId="36299"/>
    <cellStyle name="Migliaia 50 3 2 4 2 3" xfId="41601"/>
    <cellStyle name="Migliaia 50 3 2 4 3" xfId="33665"/>
    <cellStyle name="Migliaia 50 3 2 4 4" xfId="38950"/>
    <cellStyle name="Migliaia 50 3 2 4 5" xfId="13530"/>
    <cellStyle name="Migliaia 50 3 2 5" xfId="13595"/>
    <cellStyle name="Migliaia 50 3 2 5 2" xfId="30695"/>
    <cellStyle name="Migliaia 50 3 2 5 2 2" xfId="36300"/>
    <cellStyle name="Migliaia 50 3 2 5 2 3" xfId="41602"/>
    <cellStyle name="Migliaia 50 3 2 5 3" xfId="33666"/>
    <cellStyle name="Migliaia 50 3 2 5 4" xfId="38951"/>
    <cellStyle name="Migliaia 50 3 2 6" xfId="17169"/>
    <cellStyle name="Migliaia 50 3 2 6 2" xfId="30696"/>
    <cellStyle name="Migliaia 50 3 2 6 2 2" xfId="36301"/>
    <cellStyle name="Migliaia 50 3 2 6 2 3" xfId="41603"/>
    <cellStyle name="Migliaia 50 3 2 6 3" xfId="33667"/>
    <cellStyle name="Migliaia 50 3 2 6 4" xfId="38952"/>
    <cellStyle name="Migliaia 50 3 2 6 5" xfId="21527"/>
    <cellStyle name="Migliaia 50 3 2 7" xfId="21525"/>
    <cellStyle name="Migliaia 50 3 2 8" xfId="2596"/>
    <cellStyle name="Migliaia 50 3 3" xfId="2595"/>
    <cellStyle name="Migliaia 50 3 3 2" xfId="4569"/>
    <cellStyle name="Migliaia 50 3 3 2 2" xfId="6080"/>
    <cellStyle name="Migliaia 50 3 3 2 2 2" xfId="36303"/>
    <cellStyle name="Migliaia 50 3 3 2 2 3" xfId="41605"/>
    <cellStyle name="Migliaia 50 3 3 2 3" xfId="14559"/>
    <cellStyle name="Migliaia 50 3 3 2 4" xfId="17173"/>
    <cellStyle name="Migliaia 50 3 3 2 4 2" xfId="38954"/>
    <cellStyle name="Migliaia 50 3 3 2 5" xfId="13025"/>
    <cellStyle name="Migliaia 50 3 3 3" xfId="5832"/>
    <cellStyle name="Migliaia 50 3 3 3 2" xfId="30698"/>
    <cellStyle name="Migliaia 50 3 3 3 2 2" xfId="36304"/>
    <cellStyle name="Migliaia 50 3 3 3 2 3" xfId="41606"/>
    <cellStyle name="Migliaia 50 3 3 3 3" xfId="33669"/>
    <cellStyle name="Migliaia 50 3 3 3 4" xfId="38955"/>
    <cellStyle name="Migliaia 50 3 3 4" xfId="17172"/>
    <cellStyle name="Migliaia 50 3 3 4 2" xfId="30699"/>
    <cellStyle name="Migliaia 50 3 3 4 2 2" xfId="36305"/>
    <cellStyle name="Migliaia 50 3 3 4 2 3" xfId="41607"/>
    <cellStyle name="Migliaia 50 3 3 4 3" xfId="33670"/>
    <cellStyle name="Migliaia 50 3 3 4 4" xfId="38956"/>
    <cellStyle name="Migliaia 50 3 3 4 5" xfId="21528"/>
    <cellStyle name="Migliaia 50 3 3 5" xfId="21529"/>
    <cellStyle name="Migliaia 50 3 3 5 2" xfId="30700"/>
    <cellStyle name="Migliaia 50 3 3 5 2 2" xfId="36306"/>
    <cellStyle name="Migliaia 50 3 3 5 2 3" xfId="41608"/>
    <cellStyle name="Migliaia 50 3 3 5 3" xfId="33671"/>
    <cellStyle name="Migliaia 50 3 3 5 4" xfId="38957"/>
    <cellStyle name="Migliaia 50 3 3 6" xfId="30697"/>
    <cellStyle name="Migliaia 50 3 3 6 2" xfId="36302"/>
    <cellStyle name="Migliaia 50 3 3 6 3" xfId="41604"/>
    <cellStyle name="Migliaia 50 3 3 7" xfId="33668"/>
    <cellStyle name="Migliaia 50 3 3 8" xfId="38953"/>
    <cellStyle name="Migliaia 50 3 3 9" xfId="13024"/>
    <cellStyle name="Migliaia 50 3 4" xfId="3310"/>
    <cellStyle name="Migliaia 50 3 4 2" xfId="4820"/>
    <cellStyle name="Migliaia 50 3 4 2 2" xfId="10772"/>
    <cellStyle name="Migliaia 50 3 4 2 3" xfId="14342"/>
    <cellStyle name="Migliaia 50 3 4 2 4" xfId="17175"/>
    <cellStyle name="Migliaia 50 3 4 2 5" xfId="28740"/>
    <cellStyle name="Migliaia 50 3 4 2 6" xfId="13027"/>
    <cellStyle name="Migliaia 50 3 4 3" xfId="10020"/>
    <cellStyle name="Migliaia 50 3 4 3 2" xfId="31725"/>
    <cellStyle name="Migliaia 50 3 4 3 2 2" xfId="36885"/>
    <cellStyle name="Migliaia 50 3 4 3 2 3" xfId="42187"/>
    <cellStyle name="Migliaia 50 3 4 3 3" xfId="34234"/>
    <cellStyle name="Migliaia 50 3 4 3 4" xfId="39536"/>
    <cellStyle name="Migliaia 50 3 4 4" xfId="17174"/>
    <cellStyle name="Migliaia 50 3 4 4 2" xfId="36307"/>
    <cellStyle name="Migliaia 50 3 4 4 3" xfId="41609"/>
    <cellStyle name="Migliaia 50 3 4 4 4" xfId="30701"/>
    <cellStyle name="Migliaia 50 3 4 5" xfId="33672"/>
    <cellStyle name="Migliaia 50 3 4 6" xfId="38958"/>
    <cellStyle name="Migliaia 50 3 4 7" xfId="13026"/>
    <cellStyle name="Migliaia 50 3 5" xfId="4150"/>
    <cellStyle name="Migliaia 50 3 5 2" xfId="10620"/>
    <cellStyle name="Migliaia 50 3 5 2 2" xfId="31726"/>
    <cellStyle name="Migliaia 50 3 5 2 2 2" xfId="36886"/>
    <cellStyle name="Migliaia 50 3 5 2 2 3" xfId="42188"/>
    <cellStyle name="Migliaia 50 3 5 2 3" xfId="34235"/>
    <cellStyle name="Migliaia 50 3 5 2 4" xfId="39537"/>
    <cellStyle name="Migliaia 50 3 5 3" xfId="17176"/>
    <cellStyle name="Migliaia 50 3 5 3 2" xfId="36308"/>
    <cellStyle name="Migliaia 50 3 5 3 3" xfId="41610"/>
    <cellStyle name="Migliaia 50 3 5 3 4" xfId="30702"/>
    <cellStyle name="Migliaia 50 3 5 4" xfId="33673"/>
    <cellStyle name="Migliaia 50 3 5 5" xfId="38959"/>
    <cellStyle name="Migliaia 50 3 5 6" xfId="13028"/>
    <cellStyle name="Migliaia 50 3 6" xfId="3743"/>
    <cellStyle name="Migliaia 50 3 6 2" xfId="10325"/>
    <cellStyle name="Migliaia 50 3 6 2 2" xfId="36309"/>
    <cellStyle name="Migliaia 50 3 6 2 3" xfId="41611"/>
    <cellStyle name="Migliaia 50 3 6 3" xfId="14998"/>
    <cellStyle name="Migliaia 50 3 6 4" xfId="17177"/>
    <cellStyle name="Migliaia 50 3 6 4 2" xfId="38960"/>
    <cellStyle name="Migliaia 50 3 6 5" xfId="13029"/>
    <cellStyle name="Migliaia 50 3 7" xfId="7518"/>
    <cellStyle name="Migliaia 50 3 7 2" xfId="30703"/>
    <cellStyle name="Migliaia 50 3 7 2 2" xfId="36310"/>
    <cellStyle name="Migliaia 50 3 7 2 3" xfId="41612"/>
    <cellStyle name="Migliaia 50 3 7 3" xfId="33674"/>
    <cellStyle name="Migliaia 50 3 7 4" xfId="38961"/>
    <cellStyle name="Migliaia 50 3 8" xfId="13596"/>
    <cellStyle name="Migliaia 50 3 8 2" xfId="30704"/>
    <cellStyle name="Migliaia 50 3 8 2 2" xfId="36311"/>
    <cellStyle name="Migliaia 50 3 8 2 3" xfId="41613"/>
    <cellStyle name="Migliaia 50 3 8 3" xfId="33675"/>
    <cellStyle name="Migliaia 50 3 8 4" xfId="38962"/>
    <cellStyle name="Migliaia 50 3 8 5" xfId="21530"/>
    <cellStyle name="Migliaia 50 3 9" xfId="17168"/>
    <cellStyle name="Migliaia 50 4" xfId="639"/>
    <cellStyle name="Migliaia 50 4 2" xfId="4571"/>
    <cellStyle name="Migliaia 50 4 2 2" xfId="5179"/>
    <cellStyle name="Migliaia 50 4 2 2 2" xfId="30705"/>
    <cellStyle name="Migliaia 50 4 2 2 2 2" xfId="36312"/>
    <cellStyle name="Migliaia 50 4 2 2 2 3" xfId="41614"/>
    <cellStyle name="Migliaia 50 4 2 2 3" xfId="33676"/>
    <cellStyle name="Migliaia 50 4 2 2 4" xfId="38963"/>
    <cellStyle name="Migliaia 50 4 2 3" xfId="8372"/>
    <cellStyle name="Migliaia 50 4 2 3 2" xfId="30706"/>
    <cellStyle name="Migliaia 50 4 2 3 2 2" xfId="36313"/>
    <cellStyle name="Migliaia 50 4 2 3 2 3" xfId="41615"/>
    <cellStyle name="Migliaia 50 4 2 3 3" xfId="33677"/>
    <cellStyle name="Migliaia 50 4 2 3 4" xfId="38964"/>
    <cellStyle name="Migliaia 50 4 2 4" xfId="7720"/>
    <cellStyle name="Migliaia 50 4 2 5" xfId="7130"/>
    <cellStyle name="Migliaia 50 4 2 5 2" xfId="17903"/>
    <cellStyle name="Migliaia 50 4 2 5 3" xfId="28837"/>
    <cellStyle name="Migliaia 50 4 2 5 4" xfId="46896"/>
    <cellStyle name="Migliaia 50 4 2 5 5" xfId="49912"/>
    <cellStyle name="Migliaia 50 4 2 6" xfId="17179"/>
    <cellStyle name="Migliaia 50 4 2 7" xfId="21532"/>
    <cellStyle name="Migliaia 50 4 3" xfId="5180"/>
    <cellStyle name="Migliaia 50 4 3 2" xfId="14560"/>
    <cellStyle name="Migliaia 50 4 3 2 2" xfId="36314"/>
    <cellStyle name="Migliaia 50 4 3 2 3" xfId="41616"/>
    <cellStyle name="Migliaia 50 4 3 3" xfId="33678"/>
    <cellStyle name="Migliaia 50 4 3 4" xfId="38965"/>
    <cellStyle name="Migliaia 50 4 3 5" xfId="13594"/>
    <cellStyle name="Migliaia 50 4 4" xfId="8373"/>
    <cellStyle name="Migliaia 50 4 4 2" xfId="30707"/>
    <cellStyle name="Migliaia 50 4 4 2 2" xfId="36315"/>
    <cellStyle name="Migliaia 50 4 4 2 3" xfId="41617"/>
    <cellStyle name="Migliaia 50 4 4 3" xfId="33679"/>
    <cellStyle name="Migliaia 50 4 4 4" xfId="38966"/>
    <cellStyle name="Migliaia 50 4 5" xfId="7719"/>
    <cellStyle name="Migliaia 50 4 5 2" xfId="30708"/>
    <cellStyle name="Migliaia 50 4 5 2 2" xfId="36316"/>
    <cellStyle name="Migliaia 50 4 5 2 3" xfId="41618"/>
    <cellStyle name="Migliaia 50 4 5 3" xfId="33680"/>
    <cellStyle name="Migliaia 50 4 5 4" xfId="38967"/>
    <cellStyle name="Migliaia 50 4 6" xfId="7129"/>
    <cellStyle name="Migliaia 50 4 6 2" xfId="17902"/>
    <cellStyle name="Migliaia 50 4 6 2 2" xfId="36317"/>
    <cellStyle name="Migliaia 50 4 6 2 3" xfId="41619"/>
    <cellStyle name="Migliaia 50 4 6 2 4" xfId="30709"/>
    <cellStyle name="Migliaia 50 4 6 3" xfId="33681"/>
    <cellStyle name="Migliaia 50 4 6 4" xfId="38968"/>
    <cellStyle name="Migliaia 50 4 6 5" xfId="21533"/>
    <cellStyle name="Migliaia 50 4 6 6" xfId="44664"/>
    <cellStyle name="Migliaia 50 4 6 7" xfId="46895"/>
    <cellStyle name="Migliaia 50 4 6 8" xfId="49911"/>
    <cellStyle name="Migliaia 50 4 7" xfId="17178"/>
    <cellStyle name="Migliaia 50 4 7 2" xfId="30710"/>
    <cellStyle name="Migliaia 50 4 7 2 2" xfId="36318"/>
    <cellStyle name="Migliaia 50 4 7 2 3" xfId="41620"/>
    <cellStyle name="Migliaia 50 4 7 3" xfId="33682"/>
    <cellStyle name="Migliaia 50 4 7 4" xfId="38969"/>
    <cellStyle name="Migliaia 50 4 7 5" xfId="21534"/>
    <cellStyle name="Migliaia 50 4 8" xfId="21531"/>
    <cellStyle name="Migliaia 50 4 9" xfId="2597"/>
    <cellStyle name="Migliaia 50 5" xfId="640"/>
    <cellStyle name="Migliaia 50 5 2" xfId="4572"/>
    <cellStyle name="Migliaia 50 5 2 2" xfId="14806"/>
    <cellStyle name="Migliaia 50 5 2 2 2" xfId="36319"/>
    <cellStyle name="Migliaia 50 5 2 2 3" xfId="41621"/>
    <cellStyle name="Migliaia 50 5 2 3" xfId="17181"/>
    <cellStyle name="Migliaia 50 5 2 3 2" xfId="33683"/>
    <cellStyle name="Migliaia 50 5 2 4" xfId="38970"/>
    <cellStyle name="Migliaia 50 5 2 5" xfId="13030"/>
    <cellStyle name="Migliaia 50 5 3" xfId="7721"/>
    <cellStyle name="Migliaia 50 5 3 2" xfId="30711"/>
    <cellStyle name="Migliaia 50 5 3 2 2" xfId="36320"/>
    <cellStyle name="Migliaia 50 5 3 2 3" xfId="41622"/>
    <cellStyle name="Migliaia 50 5 3 3" xfId="33684"/>
    <cellStyle name="Migliaia 50 5 3 4" xfId="38971"/>
    <cellStyle name="Migliaia 50 5 4" xfId="7131"/>
    <cellStyle name="Migliaia 50 5 4 2" xfId="17904"/>
    <cellStyle name="Migliaia 50 5 4 2 2" xfId="36321"/>
    <cellStyle name="Migliaia 50 5 4 2 3" xfId="41623"/>
    <cellStyle name="Migliaia 50 5 4 2 4" xfId="30712"/>
    <cellStyle name="Migliaia 50 5 4 3" xfId="33685"/>
    <cellStyle name="Migliaia 50 5 4 4" xfId="38972"/>
    <cellStyle name="Migliaia 50 5 4 5" xfId="21536"/>
    <cellStyle name="Migliaia 50 5 4 6" xfId="43733"/>
    <cellStyle name="Migliaia 50 5 4 7" xfId="46897"/>
    <cellStyle name="Migliaia 50 5 4 8" xfId="49913"/>
    <cellStyle name="Migliaia 50 5 5" xfId="17180"/>
    <cellStyle name="Migliaia 50 5 5 2" xfId="30713"/>
    <cellStyle name="Migliaia 50 5 5 2 2" xfId="36322"/>
    <cellStyle name="Migliaia 50 5 5 2 3" xfId="41624"/>
    <cellStyle name="Migliaia 50 5 5 3" xfId="33686"/>
    <cellStyle name="Migliaia 50 5 5 4" xfId="38973"/>
    <cellStyle name="Migliaia 50 5 5 5" xfId="21537"/>
    <cellStyle name="Migliaia 50 5 6" xfId="21538"/>
    <cellStyle name="Migliaia 50 5 6 2" xfId="30714"/>
    <cellStyle name="Migliaia 50 5 6 2 2" xfId="36323"/>
    <cellStyle name="Migliaia 50 5 6 2 3" xfId="41625"/>
    <cellStyle name="Migliaia 50 5 6 3" xfId="33687"/>
    <cellStyle name="Migliaia 50 5 6 4" xfId="38974"/>
    <cellStyle name="Migliaia 50 5 7" xfId="21535"/>
    <cellStyle name="Migliaia 50 5 8" xfId="2598"/>
    <cellStyle name="Migliaia 50 6" xfId="2593"/>
    <cellStyle name="Migliaia 50 6 2" xfId="4567"/>
    <cellStyle name="Migliaia 50 6 2 2" xfId="6079"/>
    <cellStyle name="Migliaia 50 6 2 3" xfId="14942"/>
    <cellStyle name="Migliaia 50 6 2 4" xfId="17183"/>
    <cellStyle name="Migliaia 50 6 2 5" xfId="28741"/>
    <cellStyle name="Migliaia 50 6 2 6" xfId="13032"/>
    <cellStyle name="Migliaia 50 6 3" xfId="5831"/>
    <cellStyle name="Migliaia 50 6 3 2" xfId="31727"/>
    <cellStyle name="Migliaia 50 6 3 2 2" xfId="36887"/>
    <cellStyle name="Migliaia 50 6 3 2 3" xfId="42189"/>
    <cellStyle name="Migliaia 50 6 3 3" xfId="34236"/>
    <cellStyle name="Migliaia 50 6 3 4" xfId="39538"/>
    <cellStyle name="Migliaia 50 6 4" xfId="17182"/>
    <cellStyle name="Migliaia 50 6 4 2" xfId="36324"/>
    <cellStyle name="Migliaia 50 6 4 3" xfId="41626"/>
    <cellStyle name="Migliaia 50 6 4 4" xfId="30715"/>
    <cellStyle name="Migliaia 50 6 5" xfId="33688"/>
    <cellStyle name="Migliaia 50 6 6" xfId="38975"/>
    <cellStyle name="Migliaia 50 6 7" xfId="13031"/>
    <cellStyle name="Migliaia 50 7" xfId="4148"/>
    <cellStyle name="Migliaia 50 7 2" xfId="10618"/>
    <cellStyle name="Migliaia 50 7 2 2" xfId="31728"/>
    <cellStyle name="Migliaia 50 7 2 2 2" xfId="36888"/>
    <cellStyle name="Migliaia 50 7 2 2 3" xfId="42190"/>
    <cellStyle name="Migliaia 50 7 2 3" xfId="34237"/>
    <cellStyle name="Migliaia 50 7 2 4" xfId="39539"/>
    <cellStyle name="Migliaia 50 7 3" xfId="17184"/>
    <cellStyle name="Migliaia 50 7 3 2" xfId="36325"/>
    <cellStyle name="Migliaia 50 7 3 3" xfId="41627"/>
    <cellStyle name="Migliaia 50 7 3 4" xfId="30716"/>
    <cellStyle name="Migliaia 50 7 4" xfId="33689"/>
    <cellStyle name="Migliaia 50 7 5" xfId="38976"/>
    <cellStyle name="Migliaia 50 7 6" xfId="13033"/>
    <cellStyle name="Migliaia 50 8" xfId="3741"/>
    <cellStyle name="Migliaia 50 8 2" xfId="10323"/>
    <cellStyle name="Migliaia 50 8 2 2" xfId="31729"/>
    <cellStyle name="Migliaia 50 8 2 2 2" xfId="36889"/>
    <cellStyle name="Migliaia 50 8 2 2 3" xfId="42191"/>
    <cellStyle name="Migliaia 50 8 2 3" xfId="34238"/>
    <cellStyle name="Migliaia 50 8 2 4" xfId="39540"/>
    <cellStyle name="Migliaia 50 8 3" xfId="17185"/>
    <cellStyle name="Migliaia 50 8 3 2" xfId="36326"/>
    <cellStyle name="Migliaia 50 8 3 3" xfId="41628"/>
    <cellStyle name="Migliaia 50 8 3 4" xfId="30717"/>
    <cellStyle name="Migliaia 50 8 4" xfId="33690"/>
    <cellStyle name="Migliaia 50 8 5" xfId="38977"/>
    <cellStyle name="Migliaia 50 8 6" xfId="13034"/>
    <cellStyle name="Migliaia 50 9" xfId="13529"/>
    <cellStyle name="Migliaia 50 9 2" xfId="30718"/>
    <cellStyle name="Migliaia 50 9 2 2" xfId="36327"/>
    <cellStyle name="Migliaia 50 9 2 3" xfId="41629"/>
    <cellStyle name="Migliaia 50 9 3" xfId="33691"/>
    <cellStyle name="Migliaia 50 9 4" xfId="38978"/>
    <cellStyle name="Migliaia 51" xfId="641"/>
    <cellStyle name="Migliaia 51 10" xfId="17186"/>
    <cellStyle name="Migliaia 51 10 2" xfId="36328"/>
    <cellStyle name="Migliaia 51 10 3" xfId="41630"/>
    <cellStyle name="Migliaia 51 10 4" xfId="30719"/>
    <cellStyle name="Migliaia 51 11" xfId="33692"/>
    <cellStyle name="Migliaia 51 12" xfId="38979"/>
    <cellStyle name="Migliaia 51 13" xfId="1919"/>
    <cellStyle name="Migliaia 51 2" xfId="642"/>
    <cellStyle name="Migliaia 51 2 2" xfId="2600"/>
    <cellStyle name="Migliaia 51 2 2 2" xfId="4574"/>
    <cellStyle name="Migliaia 51 2 2 2 2" xfId="10713"/>
    <cellStyle name="Migliaia 51 2 2 2 2 2" xfId="36329"/>
    <cellStyle name="Migliaia 51 2 2 2 2 3" xfId="41631"/>
    <cellStyle name="Migliaia 51 2 2 2 3" xfId="14807"/>
    <cellStyle name="Migliaia 51 2 2 2 4" xfId="17189"/>
    <cellStyle name="Migliaia 51 2 2 2 4 2" xfId="38980"/>
    <cellStyle name="Migliaia 51 2 2 2 5" xfId="13035"/>
    <cellStyle name="Migliaia 51 2 2 3" xfId="7938"/>
    <cellStyle name="Migliaia 51 2 2 3 2" xfId="31730"/>
    <cellStyle name="Migliaia 51 2 2 3 2 2" xfId="36890"/>
    <cellStyle name="Migliaia 51 2 2 3 2 3" xfId="42192"/>
    <cellStyle name="Migliaia 51 2 2 3 3" xfId="34239"/>
    <cellStyle name="Migliaia 51 2 2 3 4" xfId="39541"/>
    <cellStyle name="Migliaia 51 2 2 4" xfId="7132"/>
    <cellStyle name="Migliaia 51 2 2 4 2" xfId="17905"/>
    <cellStyle name="Migliaia 51 2 2 4 3" xfId="44425"/>
    <cellStyle name="Migliaia 51 2 2 4 4" xfId="46898"/>
    <cellStyle name="Migliaia 51 2 2 4 5" xfId="49914"/>
    <cellStyle name="Migliaia 51 2 2 5" xfId="17188"/>
    <cellStyle name="Migliaia 51 2 2 6" xfId="21540"/>
    <cellStyle name="Migliaia 51 2 3" xfId="4152"/>
    <cellStyle name="Migliaia 51 2 3 2" xfId="10622"/>
    <cellStyle name="Migliaia 51 2 3 2 2" xfId="31731"/>
    <cellStyle name="Migliaia 51 2 3 2 2 2" xfId="36891"/>
    <cellStyle name="Migliaia 51 2 3 2 2 3" xfId="42193"/>
    <cellStyle name="Migliaia 51 2 3 2 3" xfId="34240"/>
    <cellStyle name="Migliaia 51 2 3 2 4" xfId="39542"/>
    <cellStyle name="Migliaia 51 2 3 3" xfId="17190"/>
    <cellStyle name="Migliaia 51 2 3 3 2" xfId="36330"/>
    <cellStyle name="Migliaia 51 2 3 3 3" xfId="41632"/>
    <cellStyle name="Migliaia 51 2 3 3 4" xfId="30720"/>
    <cellStyle name="Migliaia 51 2 3 4" xfId="33693"/>
    <cellStyle name="Migliaia 51 2 3 5" xfId="38981"/>
    <cellStyle name="Migliaia 51 2 3 6" xfId="13036"/>
    <cellStyle name="Migliaia 51 2 4" xfId="3746"/>
    <cellStyle name="Migliaia 51 2 4 2" xfId="10327"/>
    <cellStyle name="Migliaia 51 2 4 2 2" xfId="36331"/>
    <cellStyle name="Migliaia 51 2 4 2 3" xfId="41633"/>
    <cellStyle name="Migliaia 51 2 4 3" xfId="14461"/>
    <cellStyle name="Migliaia 51 2 4 4" xfId="17191"/>
    <cellStyle name="Migliaia 51 2 4 4 2" xfId="38982"/>
    <cellStyle name="Migliaia 51 2 4 5" xfId="13037"/>
    <cellStyle name="Migliaia 51 2 5" xfId="9453"/>
    <cellStyle name="Migliaia 51 2 5 2" xfId="30721"/>
    <cellStyle name="Migliaia 51 2 5 2 2" xfId="36332"/>
    <cellStyle name="Migliaia 51 2 5 2 3" xfId="41634"/>
    <cellStyle name="Migliaia 51 2 5 3" xfId="33694"/>
    <cellStyle name="Migliaia 51 2 5 4" xfId="38983"/>
    <cellStyle name="Migliaia 51 2 6" xfId="17187"/>
    <cellStyle name="Migliaia 51 2 6 2" xfId="30722"/>
    <cellStyle name="Migliaia 51 2 6 2 2" xfId="36333"/>
    <cellStyle name="Migliaia 51 2 6 2 3" xfId="41635"/>
    <cellStyle name="Migliaia 51 2 6 3" xfId="33695"/>
    <cellStyle name="Migliaia 51 2 6 4" xfId="38984"/>
    <cellStyle name="Migliaia 51 2 6 5" xfId="21541"/>
    <cellStyle name="Migliaia 51 2 7" xfId="21539"/>
    <cellStyle name="Migliaia 51 2 8" xfId="1920"/>
    <cellStyle name="Migliaia 51 3" xfId="643"/>
    <cellStyle name="Migliaia 51 3 10" xfId="21542"/>
    <cellStyle name="Migliaia 51 3 11" xfId="13038"/>
    <cellStyle name="Migliaia 51 3 12" xfId="1921"/>
    <cellStyle name="Migliaia 51 3 2" xfId="644"/>
    <cellStyle name="Migliaia 51 3 2 2" xfId="4576"/>
    <cellStyle name="Migliaia 51 3 2 2 2" xfId="8374"/>
    <cellStyle name="Migliaia 51 3 2 2 2 2" xfId="14808"/>
    <cellStyle name="Migliaia 51 3 2 2 2 2 2" xfId="18194"/>
    <cellStyle name="Migliaia 51 3 2 2 2 2 2 2" xfId="36334"/>
    <cellStyle name="Migliaia 51 3 2 2 2 2 3" xfId="41636"/>
    <cellStyle name="Migliaia 51 3 2 2 2 2 4" xfId="30723"/>
    <cellStyle name="Migliaia 51 3 2 2 2 3" xfId="33696"/>
    <cellStyle name="Migliaia 51 3 2 2 2 4" xfId="38985"/>
    <cellStyle name="Migliaia 51 3 2 2 2 5" xfId="43037"/>
    <cellStyle name="Migliaia 51 3 2 2 2 6" xfId="47200"/>
    <cellStyle name="Migliaia 51 3 2 2 2 7" xfId="50216"/>
    <cellStyle name="Migliaia 51 3 2 2 2 8" xfId="13993"/>
    <cellStyle name="Migliaia 51 3 2 2 3" xfId="8508"/>
    <cellStyle name="Migliaia 51 3 2 2 4" xfId="7133"/>
    <cellStyle name="Migliaia 51 3 2 2 4 2" xfId="17906"/>
    <cellStyle name="Migliaia 51 3 2 2 4 3" xfId="44524"/>
    <cellStyle name="Migliaia 51 3 2 2 4 4" xfId="46899"/>
    <cellStyle name="Migliaia 51 3 2 2 4 5" xfId="49915"/>
    <cellStyle name="Migliaia 51 3 2 2 5" xfId="17194"/>
    <cellStyle name="Migliaia 51 3 2 2 6" xfId="21544"/>
    <cellStyle name="Migliaia 51 3 2 3" xfId="3748"/>
    <cellStyle name="Migliaia 51 3 2 3 2" xfId="8705"/>
    <cellStyle name="Migliaia 51 3 2 3 2 2" xfId="36335"/>
    <cellStyle name="Migliaia 51 3 2 3 2 3" xfId="41637"/>
    <cellStyle name="Migliaia 51 3 2 3 2 4" xfId="30724"/>
    <cellStyle name="Migliaia 51 3 2 3 3" xfId="8375"/>
    <cellStyle name="Migliaia 51 3 2 3 4" xfId="17195"/>
    <cellStyle name="Migliaia 51 3 2 3 4 2" xfId="38986"/>
    <cellStyle name="Migliaia 51 3 2 3 5" xfId="13039"/>
    <cellStyle name="Migliaia 51 3 2 4" xfId="7723"/>
    <cellStyle name="Migliaia 51 3 2 4 2" xfId="14410"/>
    <cellStyle name="Migliaia 51 3 2 4 2 2" xfId="36336"/>
    <cellStyle name="Migliaia 51 3 2 4 2 3" xfId="41638"/>
    <cellStyle name="Migliaia 51 3 2 4 3" xfId="33697"/>
    <cellStyle name="Migliaia 51 3 2 4 4" xfId="38987"/>
    <cellStyle name="Migliaia 51 3 2 4 5" xfId="13532"/>
    <cellStyle name="Migliaia 51 3 2 5" xfId="13592"/>
    <cellStyle name="Migliaia 51 3 2 5 2" xfId="30725"/>
    <cellStyle name="Migliaia 51 3 2 5 2 2" xfId="36337"/>
    <cellStyle name="Migliaia 51 3 2 5 2 3" xfId="41639"/>
    <cellStyle name="Migliaia 51 3 2 5 3" xfId="33698"/>
    <cellStyle name="Migliaia 51 3 2 5 4" xfId="38988"/>
    <cellStyle name="Migliaia 51 3 2 6" xfId="17193"/>
    <cellStyle name="Migliaia 51 3 2 6 2" xfId="30726"/>
    <cellStyle name="Migliaia 51 3 2 6 2 2" xfId="36338"/>
    <cellStyle name="Migliaia 51 3 2 6 2 3" xfId="41640"/>
    <cellStyle name="Migliaia 51 3 2 6 3" xfId="33699"/>
    <cellStyle name="Migliaia 51 3 2 6 4" xfId="38989"/>
    <cellStyle name="Migliaia 51 3 2 6 5" xfId="21545"/>
    <cellStyle name="Migliaia 51 3 2 7" xfId="21543"/>
    <cellStyle name="Migliaia 51 3 2 8" xfId="2602"/>
    <cellStyle name="Migliaia 51 3 3" xfId="2601"/>
    <cellStyle name="Migliaia 51 3 3 2" xfId="4575"/>
    <cellStyle name="Migliaia 51 3 3 2 2" xfId="6082"/>
    <cellStyle name="Migliaia 51 3 3 2 2 2" xfId="36340"/>
    <cellStyle name="Migliaia 51 3 3 2 2 3" xfId="41642"/>
    <cellStyle name="Migliaia 51 3 3 2 3" xfId="14561"/>
    <cellStyle name="Migliaia 51 3 3 2 4" xfId="17197"/>
    <cellStyle name="Migliaia 51 3 3 2 4 2" xfId="38991"/>
    <cellStyle name="Migliaia 51 3 3 2 5" xfId="13041"/>
    <cellStyle name="Migliaia 51 3 3 3" xfId="5834"/>
    <cellStyle name="Migliaia 51 3 3 3 2" xfId="30728"/>
    <cellStyle name="Migliaia 51 3 3 3 2 2" xfId="36341"/>
    <cellStyle name="Migliaia 51 3 3 3 2 3" xfId="41643"/>
    <cellStyle name="Migliaia 51 3 3 3 3" xfId="33701"/>
    <cellStyle name="Migliaia 51 3 3 3 4" xfId="38992"/>
    <cellStyle name="Migliaia 51 3 3 4" xfId="17196"/>
    <cellStyle name="Migliaia 51 3 3 4 2" xfId="30729"/>
    <cellStyle name="Migliaia 51 3 3 4 2 2" xfId="36342"/>
    <cellStyle name="Migliaia 51 3 3 4 2 3" xfId="41644"/>
    <cellStyle name="Migliaia 51 3 3 4 3" xfId="33702"/>
    <cellStyle name="Migliaia 51 3 3 4 4" xfId="38993"/>
    <cellStyle name="Migliaia 51 3 3 4 5" xfId="21546"/>
    <cellStyle name="Migliaia 51 3 3 5" xfId="21547"/>
    <cellStyle name="Migliaia 51 3 3 5 2" xfId="30730"/>
    <cellStyle name="Migliaia 51 3 3 5 2 2" xfId="36343"/>
    <cellStyle name="Migliaia 51 3 3 5 2 3" xfId="41645"/>
    <cellStyle name="Migliaia 51 3 3 5 3" xfId="33703"/>
    <cellStyle name="Migliaia 51 3 3 5 4" xfId="38994"/>
    <cellStyle name="Migliaia 51 3 3 6" xfId="30727"/>
    <cellStyle name="Migliaia 51 3 3 6 2" xfId="36339"/>
    <cellStyle name="Migliaia 51 3 3 6 3" xfId="41641"/>
    <cellStyle name="Migliaia 51 3 3 7" xfId="33700"/>
    <cellStyle name="Migliaia 51 3 3 8" xfId="38990"/>
    <cellStyle name="Migliaia 51 3 3 9" xfId="13040"/>
    <cellStyle name="Migliaia 51 3 4" xfId="3311"/>
    <cellStyle name="Migliaia 51 3 4 2" xfId="4821"/>
    <cellStyle name="Migliaia 51 3 4 2 2" xfId="10773"/>
    <cellStyle name="Migliaia 51 3 4 2 3" xfId="14353"/>
    <cellStyle name="Migliaia 51 3 4 2 4" xfId="17199"/>
    <cellStyle name="Migliaia 51 3 4 2 5" xfId="28742"/>
    <cellStyle name="Migliaia 51 3 4 2 6" xfId="13043"/>
    <cellStyle name="Migliaia 51 3 4 3" xfId="10021"/>
    <cellStyle name="Migliaia 51 3 4 3 2" xfId="31732"/>
    <cellStyle name="Migliaia 51 3 4 3 2 2" xfId="36892"/>
    <cellStyle name="Migliaia 51 3 4 3 2 3" xfId="42194"/>
    <cellStyle name="Migliaia 51 3 4 3 3" xfId="34241"/>
    <cellStyle name="Migliaia 51 3 4 3 4" xfId="39543"/>
    <cellStyle name="Migliaia 51 3 4 4" xfId="17198"/>
    <cellStyle name="Migliaia 51 3 4 4 2" xfId="36344"/>
    <cellStyle name="Migliaia 51 3 4 4 3" xfId="41646"/>
    <cellStyle name="Migliaia 51 3 4 4 4" xfId="30731"/>
    <cellStyle name="Migliaia 51 3 4 5" xfId="33704"/>
    <cellStyle name="Migliaia 51 3 4 6" xfId="38995"/>
    <cellStyle name="Migliaia 51 3 4 7" xfId="13042"/>
    <cellStyle name="Migliaia 51 3 5" xfId="4153"/>
    <cellStyle name="Migliaia 51 3 5 2" xfId="10623"/>
    <cellStyle name="Migliaia 51 3 5 2 2" xfId="31733"/>
    <cellStyle name="Migliaia 51 3 5 2 2 2" xfId="36893"/>
    <cellStyle name="Migliaia 51 3 5 2 2 3" xfId="42195"/>
    <cellStyle name="Migliaia 51 3 5 2 3" xfId="34242"/>
    <cellStyle name="Migliaia 51 3 5 2 4" xfId="39544"/>
    <cellStyle name="Migliaia 51 3 5 3" xfId="17200"/>
    <cellStyle name="Migliaia 51 3 5 3 2" xfId="36345"/>
    <cellStyle name="Migliaia 51 3 5 3 3" xfId="41647"/>
    <cellStyle name="Migliaia 51 3 5 3 4" xfId="30732"/>
    <cellStyle name="Migliaia 51 3 5 4" xfId="33705"/>
    <cellStyle name="Migliaia 51 3 5 5" xfId="38996"/>
    <cellStyle name="Migliaia 51 3 5 6" xfId="13044"/>
    <cellStyle name="Migliaia 51 3 6" xfId="3747"/>
    <cellStyle name="Migliaia 51 3 6 2" xfId="10328"/>
    <cellStyle name="Migliaia 51 3 6 2 2" xfId="36346"/>
    <cellStyle name="Migliaia 51 3 6 2 3" xfId="41648"/>
    <cellStyle name="Migliaia 51 3 6 3" xfId="14997"/>
    <cellStyle name="Migliaia 51 3 6 4" xfId="17201"/>
    <cellStyle name="Migliaia 51 3 6 4 2" xfId="38997"/>
    <cellStyle name="Migliaia 51 3 6 5" xfId="13045"/>
    <cellStyle name="Migliaia 51 3 7" xfId="7429"/>
    <cellStyle name="Migliaia 51 3 7 2" xfId="30733"/>
    <cellStyle name="Migliaia 51 3 7 2 2" xfId="36347"/>
    <cellStyle name="Migliaia 51 3 7 2 3" xfId="41649"/>
    <cellStyle name="Migliaia 51 3 7 3" xfId="33706"/>
    <cellStyle name="Migliaia 51 3 7 4" xfId="38998"/>
    <cellStyle name="Migliaia 51 3 8" xfId="13593"/>
    <cellStyle name="Migliaia 51 3 8 2" xfId="30734"/>
    <cellStyle name="Migliaia 51 3 8 2 2" xfId="36348"/>
    <cellStyle name="Migliaia 51 3 8 2 3" xfId="41650"/>
    <cellStyle name="Migliaia 51 3 8 3" xfId="33707"/>
    <cellStyle name="Migliaia 51 3 8 4" xfId="38999"/>
    <cellStyle name="Migliaia 51 3 8 5" xfId="21548"/>
    <cellStyle name="Migliaia 51 3 9" xfId="17192"/>
    <cellStyle name="Migliaia 51 4" xfId="645"/>
    <cellStyle name="Migliaia 51 4 2" xfId="4577"/>
    <cellStyle name="Migliaia 51 4 2 2" xfId="5181"/>
    <cellStyle name="Migliaia 51 4 2 2 2" xfId="30735"/>
    <cellStyle name="Migliaia 51 4 2 2 2 2" xfId="36349"/>
    <cellStyle name="Migliaia 51 4 2 2 2 3" xfId="41651"/>
    <cellStyle name="Migliaia 51 4 2 2 3" xfId="33708"/>
    <cellStyle name="Migliaia 51 4 2 2 4" xfId="39000"/>
    <cellStyle name="Migliaia 51 4 2 3" xfId="8376"/>
    <cellStyle name="Migliaia 51 4 2 3 2" xfId="30736"/>
    <cellStyle name="Migliaia 51 4 2 3 2 2" xfId="36350"/>
    <cellStyle name="Migliaia 51 4 2 3 2 3" xfId="41652"/>
    <cellStyle name="Migliaia 51 4 2 3 3" xfId="33709"/>
    <cellStyle name="Migliaia 51 4 2 3 4" xfId="39001"/>
    <cellStyle name="Migliaia 51 4 2 4" xfId="7725"/>
    <cellStyle name="Migliaia 51 4 2 5" xfId="7135"/>
    <cellStyle name="Migliaia 51 4 2 5 2" xfId="17908"/>
    <cellStyle name="Migliaia 51 4 2 5 3" xfId="42546"/>
    <cellStyle name="Migliaia 51 4 2 5 4" xfId="46901"/>
    <cellStyle name="Migliaia 51 4 2 5 5" xfId="49917"/>
    <cellStyle name="Migliaia 51 4 2 6" xfId="17203"/>
    <cellStyle name="Migliaia 51 4 2 7" xfId="21550"/>
    <cellStyle name="Migliaia 51 4 3" xfId="5182"/>
    <cellStyle name="Migliaia 51 4 3 2" xfId="14562"/>
    <cellStyle name="Migliaia 51 4 3 2 2" xfId="36351"/>
    <cellStyle name="Migliaia 51 4 3 2 3" xfId="41653"/>
    <cellStyle name="Migliaia 51 4 3 3" xfId="33710"/>
    <cellStyle name="Migliaia 51 4 3 4" xfId="39002"/>
    <cellStyle name="Migliaia 51 4 3 5" xfId="13591"/>
    <cellStyle name="Migliaia 51 4 4" xfId="8377"/>
    <cellStyle name="Migliaia 51 4 4 2" xfId="30737"/>
    <cellStyle name="Migliaia 51 4 4 2 2" xfId="36352"/>
    <cellStyle name="Migliaia 51 4 4 2 3" xfId="41654"/>
    <cellStyle name="Migliaia 51 4 4 3" xfId="33711"/>
    <cellStyle name="Migliaia 51 4 4 4" xfId="39003"/>
    <cellStyle name="Migliaia 51 4 5" xfId="7724"/>
    <cellStyle name="Migliaia 51 4 5 2" xfId="30738"/>
    <cellStyle name="Migliaia 51 4 5 2 2" xfId="36353"/>
    <cellStyle name="Migliaia 51 4 5 2 3" xfId="41655"/>
    <cellStyle name="Migliaia 51 4 5 3" xfId="33712"/>
    <cellStyle name="Migliaia 51 4 5 4" xfId="39004"/>
    <cellStyle name="Migliaia 51 4 6" xfId="7134"/>
    <cellStyle name="Migliaia 51 4 6 2" xfId="17907"/>
    <cellStyle name="Migliaia 51 4 6 2 2" xfId="36354"/>
    <cellStyle name="Migliaia 51 4 6 2 3" xfId="41656"/>
    <cellStyle name="Migliaia 51 4 6 2 4" xfId="30739"/>
    <cellStyle name="Migliaia 51 4 6 3" xfId="33713"/>
    <cellStyle name="Migliaia 51 4 6 4" xfId="39005"/>
    <cellStyle name="Migliaia 51 4 6 5" xfId="21551"/>
    <cellStyle name="Migliaia 51 4 6 6" xfId="20272"/>
    <cellStyle name="Migliaia 51 4 6 7" xfId="46900"/>
    <cellStyle name="Migliaia 51 4 6 8" xfId="49916"/>
    <cellStyle name="Migliaia 51 4 7" xfId="17202"/>
    <cellStyle name="Migliaia 51 4 7 2" xfId="30740"/>
    <cellStyle name="Migliaia 51 4 7 2 2" xfId="36355"/>
    <cellStyle name="Migliaia 51 4 7 2 3" xfId="41657"/>
    <cellStyle name="Migliaia 51 4 7 3" xfId="33714"/>
    <cellStyle name="Migliaia 51 4 7 4" xfId="39006"/>
    <cellStyle name="Migliaia 51 4 7 5" xfId="21552"/>
    <cellStyle name="Migliaia 51 4 8" xfId="21549"/>
    <cellStyle name="Migliaia 51 4 9" xfId="2603"/>
    <cellStyle name="Migliaia 51 5" xfId="646"/>
    <cellStyle name="Migliaia 51 5 2" xfId="4578"/>
    <cellStyle name="Migliaia 51 5 2 2" xfId="14809"/>
    <cellStyle name="Migliaia 51 5 2 2 2" xfId="36356"/>
    <cellStyle name="Migliaia 51 5 2 2 3" xfId="41658"/>
    <cellStyle name="Migliaia 51 5 2 3" xfId="17205"/>
    <cellStyle name="Migliaia 51 5 2 3 2" xfId="33715"/>
    <cellStyle name="Migliaia 51 5 2 4" xfId="39007"/>
    <cellStyle name="Migliaia 51 5 2 5" xfId="13046"/>
    <cellStyle name="Migliaia 51 5 3" xfId="7726"/>
    <cellStyle name="Migliaia 51 5 3 2" xfId="30741"/>
    <cellStyle name="Migliaia 51 5 3 2 2" xfId="36357"/>
    <cellStyle name="Migliaia 51 5 3 2 3" xfId="41659"/>
    <cellStyle name="Migliaia 51 5 3 3" xfId="33716"/>
    <cellStyle name="Migliaia 51 5 3 4" xfId="39008"/>
    <cellStyle name="Migliaia 51 5 4" xfId="7136"/>
    <cellStyle name="Migliaia 51 5 4 2" xfId="17909"/>
    <cellStyle name="Migliaia 51 5 4 2 2" xfId="36358"/>
    <cellStyle name="Migliaia 51 5 4 2 3" xfId="41660"/>
    <cellStyle name="Migliaia 51 5 4 2 4" xfId="30742"/>
    <cellStyle name="Migliaia 51 5 4 3" xfId="33717"/>
    <cellStyle name="Migliaia 51 5 4 4" xfId="39009"/>
    <cellStyle name="Migliaia 51 5 4 5" xfId="21554"/>
    <cellStyle name="Migliaia 51 5 4 6" xfId="30599"/>
    <cellStyle name="Migliaia 51 5 4 7" xfId="46902"/>
    <cellStyle name="Migliaia 51 5 4 8" xfId="49918"/>
    <cellStyle name="Migliaia 51 5 5" xfId="17204"/>
    <cellStyle name="Migliaia 51 5 5 2" xfId="30743"/>
    <cellStyle name="Migliaia 51 5 5 2 2" xfId="36359"/>
    <cellStyle name="Migliaia 51 5 5 2 3" xfId="41661"/>
    <cellStyle name="Migliaia 51 5 5 3" xfId="33718"/>
    <cellStyle name="Migliaia 51 5 5 4" xfId="39010"/>
    <cellStyle name="Migliaia 51 5 5 5" xfId="21555"/>
    <cellStyle name="Migliaia 51 5 6" xfId="21556"/>
    <cellStyle name="Migliaia 51 5 6 2" xfId="30744"/>
    <cellStyle name="Migliaia 51 5 6 2 2" xfId="36360"/>
    <cellStyle name="Migliaia 51 5 6 2 3" xfId="41662"/>
    <cellStyle name="Migliaia 51 5 6 3" xfId="33719"/>
    <cellStyle name="Migliaia 51 5 6 4" xfId="39011"/>
    <cellStyle name="Migliaia 51 5 7" xfId="21553"/>
    <cellStyle name="Migliaia 51 5 8" xfId="2604"/>
    <cellStyle name="Migliaia 51 6" xfId="2599"/>
    <cellStyle name="Migliaia 51 6 2" xfId="4573"/>
    <cellStyle name="Migliaia 51 6 2 2" xfId="6081"/>
    <cellStyle name="Migliaia 51 6 2 3" xfId="14941"/>
    <cellStyle name="Migliaia 51 6 2 4" xfId="17207"/>
    <cellStyle name="Migliaia 51 6 2 5" xfId="28743"/>
    <cellStyle name="Migliaia 51 6 2 6" xfId="13048"/>
    <cellStyle name="Migliaia 51 6 3" xfId="5833"/>
    <cellStyle name="Migliaia 51 6 3 2" xfId="31734"/>
    <cellStyle name="Migliaia 51 6 3 2 2" xfId="36894"/>
    <cellStyle name="Migliaia 51 6 3 2 3" xfId="42196"/>
    <cellStyle name="Migliaia 51 6 3 3" xfId="34243"/>
    <cellStyle name="Migliaia 51 6 3 4" xfId="39545"/>
    <cellStyle name="Migliaia 51 6 4" xfId="17206"/>
    <cellStyle name="Migliaia 51 6 4 2" xfId="36361"/>
    <cellStyle name="Migliaia 51 6 4 3" xfId="41663"/>
    <cellStyle name="Migliaia 51 6 4 4" xfId="30745"/>
    <cellStyle name="Migliaia 51 6 5" xfId="33720"/>
    <cellStyle name="Migliaia 51 6 6" xfId="39012"/>
    <cellStyle name="Migliaia 51 6 7" xfId="13047"/>
    <cellStyle name="Migliaia 51 7" xfId="4151"/>
    <cellStyle name="Migliaia 51 7 2" xfId="10621"/>
    <cellStyle name="Migliaia 51 7 2 2" xfId="31735"/>
    <cellStyle name="Migliaia 51 7 2 2 2" xfId="36895"/>
    <cellStyle name="Migliaia 51 7 2 2 3" xfId="42197"/>
    <cellStyle name="Migliaia 51 7 2 3" xfId="34244"/>
    <cellStyle name="Migliaia 51 7 2 4" xfId="39546"/>
    <cellStyle name="Migliaia 51 7 3" xfId="17208"/>
    <cellStyle name="Migliaia 51 7 3 2" xfId="36362"/>
    <cellStyle name="Migliaia 51 7 3 3" xfId="41664"/>
    <cellStyle name="Migliaia 51 7 3 4" xfId="30746"/>
    <cellStyle name="Migliaia 51 7 4" xfId="33721"/>
    <cellStyle name="Migliaia 51 7 5" xfId="39013"/>
    <cellStyle name="Migliaia 51 7 6" xfId="13049"/>
    <cellStyle name="Migliaia 51 8" xfId="3745"/>
    <cellStyle name="Migliaia 51 8 2" xfId="10326"/>
    <cellStyle name="Migliaia 51 8 2 2" xfId="31736"/>
    <cellStyle name="Migliaia 51 8 2 2 2" xfId="36896"/>
    <cellStyle name="Migliaia 51 8 2 2 3" xfId="42198"/>
    <cellStyle name="Migliaia 51 8 2 3" xfId="34245"/>
    <cellStyle name="Migliaia 51 8 2 4" xfId="39547"/>
    <cellStyle name="Migliaia 51 8 3" xfId="17209"/>
    <cellStyle name="Migliaia 51 8 3 2" xfId="36363"/>
    <cellStyle name="Migliaia 51 8 3 3" xfId="41665"/>
    <cellStyle name="Migliaia 51 8 3 4" xfId="30747"/>
    <cellStyle name="Migliaia 51 8 4" xfId="33722"/>
    <cellStyle name="Migliaia 51 8 5" xfId="39014"/>
    <cellStyle name="Migliaia 51 8 6" xfId="13050"/>
    <cellStyle name="Migliaia 51 9" xfId="13531"/>
    <cellStyle name="Migliaia 51 9 2" xfId="30748"/>
    <cellStyle name="Migliaia 51 9 2 2" xfId="36364"/>
    <cellStyle name="Migliaia 51 9 2 3" xfId="41666"/>
    <cellStyle name="Migliaia 51 9 3" xfId="33723"/>
    <cellStyle name="Migliaia 51 9 4" xfId="39015"/>
    <cellStyle name="Migliaia 52" xfId="647"/>
    <cellStyle name="Migliaia 52 10" xfId="17210"/>
    <cellStyle name="Migliaia 52 10 2" xfId="36365"/>
    <cellStyle name="Migliaia 52 10 3" xfId="41667"/>
    <cellStyle name="Migliaia 52 10 4" xfId="30749"/>
    <cellStyle name="Migliaia 52 11" xfId="33724"/>
    <cellStyle name="Migliaia 52 12" xfId="39016"/>
    <cellStyle name="Migliaia 52 13" xfId="1922"/>
    <cellStyle name="Migliaia 52 2" xfId="648"/>
    <cellStyle name="Migliaia 52 2 2" xfId="2606"/>
    <cellStyle name="Migliaia 52 2 2 2" xfId="4580"/>
    <cellStyle name="Migliaia 52 2 2 2 2" xfId="10714"/>
    <cellStyle name="Migliaia 52 2 2 2 2 2" xfId="36366"/>
    <cellStyle name="Migliaia 52 2 2 2 2 3" xfId="41668"/>
    <cellStyle name="Migliaia 52 2 2 2 3" xfId="14810"/>
    <cellStyle name="Migliaia 52 2 2 2 4" xfId="17213"/>
    <cellStyle name="Migliaia 52 2 2 2 4 2" xfId="39017"/>
    <cellStyle name="Migliaia 52 2 2 2 5" xfId="13051"/>
    <cellStyle name="Migliaia 52 2 2 3" xfId="7939"/>
    <cellStyle name="Migliaia 52 2 2 3 2" xfId="31737"/>
    <cellStyle name="Migliaia 52 2 2 3 2 2" xfId="36897"/>
    <cellStyle name="Migliaia 52 2 2 3 2 3" xfId="42199"/>
    <cellStyle name="Migliaia 52 2 2 3 3" xfId="34246"/>
    <cellStyle name="Migliaia 52 2 2 3 4" xfId="39548"/>
    <cellStyle name="Migliaia 52 2 2 4" xfId="7137"/>
    <cellStyle name="Migliaia 52 2 2 4 2" xfId="17910"/>
    <cellStyle name="Migliaia 52 2 2 4 3" xfId="43504"/>
    <cellStyle name="Migliaia 52 2 2 4 4" xfId="46903"/>
    <cellStyle name="Migliaia 52 2 2 4 5" xfId="49919"/>
    <cellStyle name="Migliaia 52 2 2 5" xfId="17212"/>
    <cellStyle name="Migliaia 52 2 2 6" xfId="21558"/>
    <cellStyle name="Migliaia 52 2 3" xfId="4155"/>
    <cellStyle name="Migliaia 52 2 3 2" xfId="10625"/>
    <cellStyle name="Migliaia 52 2 3 2 2" xfId="31738"/>
    <cellStyle name="Migliaia 52 2 3 2 2 2" xfId="36898"/>
    <cellStyle name="Migliaia 52 2 3 2 2 3" xfId="42200"/>
    <cellStyle name="Migliaia 52 2 3 2 3" xfId="34247"/>
    <cellStyle name="Migliaia 52 2 3 2 4" xfId="39549"/>
    <cellStyle name="Migliaia 52 2 3 3" xfId="17214"/>
    <cellStyle name="Migliaia 52 2 3 3 2" xfId="36367"/>
    <cellStyle name="Migliaia 52 2 3 3 3" xfId="41669"/>
    <cellStyle name="Migliaia 52 2 3 3 4" xfId="30750"/>
    <cellStyle name="Migliaia 52 2 3 4" xfId="33725"/>
    <cellStyle name="Migliaia 52 2 3 5" xfId="39018"/>
    <cellStyle name="Migliaia 52 2 3 6" xfId="13052"/>
    <cellStyle name="Migliaia 52 2 4" xfId="3750"/>
    <cellStyle name="Migliaia 52 2 4 2" xfId="10330"/>
    <cellStyle name="Migliaia 52 2 4 2 2" xfId="36368"/>
    <cellStyle name="Migliaia 52 2 4 2 3" xfId="41670"/>
    <cellStyle name="Migliaia 52 2 4 3" xfId="14996"/>
    <cellStyle name="Migliaia 52 2 4 4" xfId="17215"/>
    <cellStyle name="Migliaia 52 2 4 4 2" xfId="39019"/>
    <cellStyle name="Migliaia 52 2 4 5" xfId="13053"/>
    <cellStyle name="Migliaia 52 2 5" xfId="9454"/>
    <cellStyle name="Migliaia 52 2 5 2" xfId="30752"/>
    <cellStyle name="Migliaia 52 2 5 2 2" xfId="36369"/>
    <cellStyle name="Migliaia 52 2 5 2 3" xfId="41671"/>
    <cellStyle name="Migliaia 52 2 5 3" xfId="33727"/>
    <cellStyle name="Migliaia 52 2 5 4" xfId="39020"/>
    <cellStyle name="Migliaia 52 2 6" xfId="17211"/>
    <cellStyle name="Migliaia 52 2 6 2" xfId="30753"/>
    <cellStyle name="Migliaia 52 2 6 2 2" xfId="36370"/>
    <cellStyle name="Migliaia 52 2 6 2 3" xfId="41672"/>
    <cellStyle name="Migliaia 52 2 6 3" xfId="33728"/>
    <cellStyle name="Migliaia 52 2 6 4" xfId="39021"/>
    <cellStyle name="Migliaia 52 2 6 5" xfId="21560"/>
    <cellStyle name="Migliaia 52 2 7" xfId="21557"/>
    <cellStyle name="Migliaia 52 2 8" xfId="1923"/>
    <cellStyle name="Migliaia 52 3" xfId="649"/>
    <cellStyle name="Migliaia 52 3 10" xfId="21561"/>
    <cellStyle name="Migliaia 52 3 11" xfId="13054"/>
    <cellStyle name="Migliaia 52 3 12" xfId="1924"/>
    <cellStyle name="Migliaia 52 3 2" xfId="650"/>
    <cellStyle name="Migliaia 52 3 2 2" xfId="4582"/>
    <cellStyle name="Migliaia 52 3 2 2 2" xfId="8378"/>
    <cellStyle name="Migliaia 52 3 2 2 2 2" xfId="14811"/>
    <cellStyle name="Migliaia 52 3 2 2 2 2 2" xfId="18195"/>
    <cellStyle name="Migliaia 52 3 2 2 2 2 2 2" xfId="36371"/>
    <cellStyle name="Migliaia 52 3 2 2 2 2 3" xfId="41673"/>
    <cellStyle name="Migliaia 52 3 2 2 2 2 4" xfId="30754"/>
    <cellStyle name="Migliaia 52 3 2 2 2 3" xfId="33729"/>
    <cellStyle name="Migliaia 52 3 2 2 2 4" xfId="39022"/>
    <cellStyle name="Migliaia 52 3 2 2 2 5" xfId="42587"/>
    <cellStyle name="Migliaia 52 3 2 2 2 6" xfId="47201"/>
    <cellStyle name="Migliaia 52 3 2 2 2 7" xfId="50217"/>
    <cellStyle name="Migliaia 52 3 2 2 2 8" xfId="13994"/>
    <cellStyle name="Migliaia 52 3 2 2 3" xfId="8455"/>
    <cellStyle name="Migliaia 52 3 2 2 4" xfId="7138"/>
    <cellStyle name="Migliaia 52 3 2 2 4 2" xfId="17911"/>
    <cellStyle name="Migliaia 52 3 2 2 4 3" xfId="42991"/>
    <cellStyle name="Migliaia 52 3 2 2 4 4" xfId="46904"/>
    <cellStyle name="Migliaia 52 3 2 2 4 5" xfId="49920"/>
    <cellStyle name="Migliaia 52 3 2 2 5" xfId="17218"/>
    <cellStyle name="Migliaia 52 3 2 2 6" xfId="21563"/>
    <cellStyle name="Migliaia 52 3 2 3" xfId="3752"/>
    <cellStyle name="Migliaia 52 3 2 3 2" xfId="8704"/>
    <cellStyle name="Migliaia 52 3 2 3 2 2" xfId="36372"/>
    <cellStyle name="Migliaia 52 3 2 3 2 3" xfId="41674"/>
    <cellStyle name="Migliaia 52 3 2 3 2 4" xfId="30755"/>
    <cellStyle name="Migliaia 52 3 2 3 3" xfId="8379"/>
    <cellStyle name="Migliaia 52 3 2 3 4" xfId="17219"/>
    <cellStyle name="Migliaia 52 3 2 3 4 2" xfId="39023"/>
    <cellStyle name="Migliaia 52 3 2 3 5" xfId="13055"/>
    <cellStyle name="Migliaia 52 3 2 4" xfId="7728"/>
    <cellStyle name="Migliaia 52 3 2 4 2" xfId="14411"/>
    <cellStyle name="Migliaia 52 3 2 4 2 2" xfId="36373"/>
    <cellStyle name="Migliaia 52 3 2 4 2 3" xfId="41675"/>
    <cellStyle name="Migliaia 52 3 2 4 3" xfId="33731"/>
    <cellStyle name="Migliaia 52 3 2 4 4" xfId="39024"/>
    <cellStyle name="Migliaia 52 3 2 4 5" xfId="13534"/>
    <cellStyle name="Migliaia 52 3 2 5" xfId="13589"/>
    <cellStyle name="Migliaia 52 3 2 5 2" xfId="30757"/>
    <cellStyle name="Migliaia 52 3 2 5 2 2" xfId="36374"/>
    <cellStyle name="Migliaia 52 3 2 5 2 3" xfId="41676"/>
    <cellStyle name="Migliaia 52 3 2 5 3" xfId="33732"/>
    <cellStyle name="Migliaia 52 3 2 5 4" xfId="39025"/>
    <cellStyle name="Migliaia 52 3 2 6" xfId="17217"/>
    <cellStyle name="Migliaia 52 3 2 6 2" xfId="30758"/>
    <cellStyle name="Migliaia 52 3 2 6 2 2" xfId="36375"/>
    <cellStyle name="Migliaia 52 3 2 6 2 3" xfId="41677"/>
    <cellStyle name="Migliaia 52 3 2 6 3" xfId="33733"/>
    <cellStyle name="Migliaia 52 3 2 6 4" xfId="39026"/>
    <cellStyle name="Migliaia 52 3 2 6 5" xfId="21567"/>
    <cellStyle name="Migliaia 52 3 2 7" xfId="21562"/>
    <cellStyle name="Migliaia 52 3 2 8" xfId="2608"/>
    <cellStyle name="Migliaia 52 3 3" xfId="2607"/>
    <cellStyle name="Migliaia 52 3 3 2" xfId="4581"/>
    <cellStyle name="Migliaia 52 3 3 2 2" xfId="6084"/>
    <cellStyle name="Migliaia 52 3 3 2 2 2" xfId="36377"/>
    <cellStyle name="Migliaia 52 3 3 2 2 3" xfId="41679"/>
    <cellStyle name="Migliaia 52 3 3 2 3" xfId="14563"/>
    <cellStyle name="Migliaia 52 3 3 2 4" xfId="17221"/>
    <cellStyle name="Migliaia 52 3 3 2 4 2" xfId="39028"/>
    <cellStyle name="Migliaia 52 3 3 2 5" xfId="13057"/>
    <cellStyle name="Migliaia 52 3 3 3" xfId="5836"/>
    <cellStyle name="Migliaia 52 3 3 3 2" xfId="30761"/>
    <cellStyle name="Migliaia 52 3 3 3 2 2" xfId="36378"/>
    <cellStyle name="Migliaia 52 3 3 3 2 3" xfId="41680"/>
    <cellStyle name="Migliaia 52 3 3 3 3" xfId="33736"/>
    <cellStyle name="Migliaia 52 3 3 3 4" xfId="39029"/>
    <cellStyle name="Migliaia 52 3 3 4" xfId="17220"/>
    <cellStyle name="Migliaia 52 3 3 4 2" xfId="30762"/>
    <cellStyle name="Migliaia 52 3 3 4 2 2" xfId="36379"/>
    <cellStyle name="Migliaia 52 3 3 4 2 3" xfId="41681"/>
    <cellStyle name="Migliaia 52 3 3 4 3" xfId="33737"/>
    <cellStyle name="Migliaia 52 3 3 4 4" xfId="39030"/>
    <cellStyle name="Migliaia 52 3 3 4 5" xfId="21571"/>
    <cellStyle name="Migliaia 52 3 3 5" xfId="21572"/>
    <cellStyle name="Migliaia 52 3 3 5 2" xfId="30763"/>
    <cellStyle name="Migliaia 52 3 3 5 2 2" xfId="36380"/>
    <cellStyle name="Migliaia 52 3 3 5 2 3" xfId="41682"/>
    <cellStyle name="Migliaia 52 3 3 5 3" xfId="33738"/>
    <cellStyle name="Migliaia 52 3 3 5 4" xfId="39031"/>
    <cellStyle name="Migliaia 52 3 3 6" xfId="30759"/>
    <cellStyle name="Migliaia 52 3 3 6 2" xfId="36376"/>
    <cellStyle name="Migliaia 52 3 3 6 3" xfId="41678"/>
    <cellStyle name="Migliaia 52 3 3 7" xfId="33734"/>
    <cellStyle name="Migliaia 52 3 3 8" xfId="39027"/>
    <cellStyle name="Migliaia 52 3 3 9" xfId="13056"/>
    <cellStyle name="Migliaia 52 3 4" xfId="3312"/>
    <cellStyle name="Migliaia 52 3 4 2" xfId="4822"/>
    <cellStyle name="Migliaia 52 3 4 2 2" xfId="10774"/>
    <cellStyle name="Migliaia 52 3 4 2 3" xfId="14882"/>
    <cellStyle name="Migliaia 52 3 4 2 4" xfId="17223"/>
    <cellStyle name="Migliaia 52 3 4 2 5" xfId="28744"/>
    <cellStyle name="Migliaia 52 3 4 2 6" xfId="13059"/>
    <cellStyle name="Migliaia 52 3 4 3" xfId="10022"/>
    <cellStyle name="Migliaia 52 3 4 3 2" xfId="31739"/>
    <cellStyle name="Migliaia 52 3 4 3 2 2" xfId="36899"/>
    <cellStyle name="Migliaia 52 3 4 3 2 3" xfId="42201"/>
    <cellStyle name="Migliaia 52 3 4 3 3" xfId="34248"/>
    <cellStyle name="Migliaia 52 3 4 3 4" xfId="39550"/>
    <cellStyle name="Migliaia 52 3 4 4" xfId="17222"/>
    <cellStyle name="Migliaia 52 3 4 4 2" xfId="36381"/>
    <cellStyle name="Migliaia 52 3 4 4 3" xfId="41683"/>
    <cellStyle name="Migliaia 52 3 4 4 4" xfId="30764"/>
    <cellStyle name="Migliaia 52 3 4 5" xfId="33739"/>
    <cellStyle name="Migliaia 52 3 4 6" xfId="39032"/>
    <cellStyle name="Migliaia 52 3 4 7" xfId="13058"/>
    <cellStyle name="Migliaia 52 3 5" xfId="4156"/>
    <cellStyle name="Migliaia 52 3 5 2" xfId="10626"/>
    <cellStyle name="Migliaia 52 3 5 2 2" xfId="31740"/>
    <cellStyle name="Migliaia 52 3 5 2 2 2" xfId="36900"/>
    <cellStyle name="Migliaia 52 3 5 2 2 3" xfId="42202"/>
    <cellStyle name="Migliaia 52 3 5 2 3" xfId="34249"/>
    <cellStyle name="Migliaia 52 3 5 2 4" xfId="39551"/>
    <cellStyle name="Migliaia 52 3 5 3" xfId="17224"/>
    <cellStyle name="Migliaia 52 3 5 3 2" xfId="36382"/>
    <cellStyle name="Migliaia 52 3 5 3 3" xfId="41684"/>
    <cellStyle name="Migliaia 52 3 5 3 4" xfId="30765"/>
    <cellStyle name="Migliaia 52 3 5 4" xfId="33740"/>
    <cellStyle name="Migliaia 52 3 5 5" xfId="39033"/>
    <cellStyle name="Migliaia 52 3 5 6" xfId="13060"/>
    <cellStyle name="Migliaia 52 3 6" xfId="3751"/>
    <cellStyle name="Migliaia 52 3 6 2" xfId="10331"/>
    <cellStyle name="Migliaia 52 3 6 2 2" xfId="36383"/>
    <cellStyle name="Migliaia 52 3 6 2 3" xfId="41685"/>
    <cellStyle name="Migliaia 52 3 6 3" xfId="14911"/>
    <cellStyle name="Migliaia 52 3 6 4" xfId="17225"/>
    <cellStyle name="Migliaia 52 3 6 4 2" xfId="39034"/>
    <cellStyle name="Migliaia 52 3 6 5" xfId="13061"/>
    <cellStyle name="Migliaia 52 3 7" xfId="7453"/>
    <cellStyle name="Migliaia 52 3 7 2" xfId="30767"/>
    <cellStyle name="Migliaia 52 3 7 2 2" xfId="36384"/>
    <cellStyle name="Migliaia 52 3 7 2 3" xfId="41686"/>
    <cellStyle name="Migliaia 52 3 7 3" xfId="33742"/>
    <cellStyle name="Migliaia 52 3 7 4" xfId="39035"/>
    <cellStyle name="Migliaia 52 3 8" xfId="13590"/>
    <cellStyle name="Migliaia 52 3 8 2" xfId="30768"/>
    <cellStyle name="Migliaia 52 3 8 2 2" xfId="36385"/>
    <cellStyle name="Migliaia 52 3 8 2 3" xfId="41687"/>
    <cellStyle name="Migliaia 52 3 8 3" xfId="33743"/>
    <cellStyle name="Migliaia 52 3 8 4" xfId="39036"/>
    <cellStyle name="Migliaia 52 3 8 5" xfId="21577"/>
    <cellStyle name="Migliaia 52 3 9" xfId="17216"/>
    <cellStyle name="Migliaia 52 4" xfId="651"/>
    <cellStyle name="Migliaia 52 4 2" xfId="4583"/>
    <cellStyle name="Migliaia 52 4 2 2" xfId="5183"/>
    <cellStyle name="Migliaia 52 4 2 2 2" xfId="30769"/>
    <cellStyle name="Migliaia 52 4 2 2 2 2" xfId="36386"/>
    <cellStyle name="Migliaia 52 4 2 2 2 3" xfId="41688"/>
    <cellStyle name="Migliaia 52 4 2 2 3" xfId="33744"/>
    <cellStyle name="Migliaia 52 4 2 2 4" xfId="39037"/>
    <cellStyle name="Migliaia 52 4 2 3" xfId="8380"/>
    <cellStyle name="Migliaia 52 4 2 3 2" xfId="30770"/>
    <cellStyle name="Migliaia 52 4 2 3 2 2" xfId="36387"/>
    <cellStyle name="Migliaia 52 4 2 3 2 3" xfId="41689"/>
    <cellStyle name="Migliaia 52 4 2 3 3" xfId="33745"/>
    <cellStyle name="Migliaia 52 4 2 3 4" xfId="39038"/>
    <cellStyle name="Migliaia 52 4 2 4" xfId="7730"/>
    <cellStyle name="Migliaia 52 4 2 5" xfId="7140"/>
    <cellStyle name="Migliaia 52 4 2 5 2" xfId="17913"/>
    <cellStyle name="Migliaia 52 4 2 5 3" xfId="44467"/>
    <cellStyle name="Migliaia 52 4 2 5 4" xfId="46906"/>
    <cellStyle name="Migliaia 52 4 2 5 5" xfId="49922"/>
    <cellStyle name="Migliaia 52 4 2 6" xfId="17227"/>
    <cellStyle name="Migliaia 52 4 2 7" xfId="21579"/>
    <cellStyle name="Migliaia 52 4 3" xfId="5184"/>
    <cellStyle name="Migliaia 52 4 3 2" xfId="14564"/>
    <cellStyle name="Migliaia 52 4 3 2 2" xfId="36388"/>
    <cellStyle name="Migliaia 52 4 3 2 3" xfId="41690"/>
    <cellStyle name="Migliaia 52 4 3 3" xfId="33746"/>
    <cellStyle name="Migliaia 52 4 3 4" xfId="39039"/>
    <cellStyle name="Migliaia 52 4 3 5" xfId="13588"/>
    <cellStyle name="Migliaia 52 4 4" xfId="8381"/>
    <cellStyle name="Migliaia 52 4 4 2" xfId="30772"/>
    <cellStyle name="Migliaia 52 4 4 2 2" xfId="36389"/>
    <cellStyle name="Migliaia 52 4 4 2 3" xfId="41691"/>
    <cellStyle name="Migliaia 52 4 4 3" xfId="33747"/>
    <cellStyle name="Migliaia 52 4 4 4" xfId="39040"/>
    <cellStyle name="Migliaia 52 4 5" xfId="7729"/>
    <cellStyle name="Migliaia 52 4 5 2" xfId="30773"/>
    <cellStyle name="Migliaia 52 4 5 2 2" xfId="36390"/>
    <cellStyle name="Migliaia 52 4 5 2 3" xfId="41692"/>
    <cellStyle name="Migliaia 52 4 5 3" xfId="33748"/>
    <cellStyle name="Migliaia 52 4 5 4" xfId="39041"/>
    <cellStyle name="Migliaia 52 4 6" xfId="7139"/>
    <cellStyle name="Migliaia 52 4 6 2" xfId="17912"/>
    <cellStyle name="Migliaia 52 4 6 2 2" xfId="36391"/>
    <cellStyle name="Migliaia 52 4 6 2 3" xfId="41693"/>
    <cellStyle name="Migliaia 52 4 6 2 4" xfId="30774"/>
    <cellStyle name="Migliaia 52 4 6 3" xfId="33749"/>
    <cellStyle name="Migliaia 52 4 6 4" xfId="39042"/>
    <cellStyle name="Migliaia 52 4 6 5" xfId="21585"/>
    <cellStyle name="Migliaia 52 4 6 6" xfId="43440"/>
    <cellStyle name="Migliaia 52 4 6 7" xfId="46905"/>
    <cellStyle name="Migliaia 52 4 6 8" xfId="49921"/>
    <cellStyle name="Migliaia 52 4 7" xfId="17226"/>
    <cellStyle name="Migliaia 52 4 7 2" xfId="30775"/>
    <cellStyle name="Migliaia 52 4 7 2 2" xfId="36392"/>
    <cellStyle name="Migliaia 52 4 7 2 3" xfId="41694"/>
    <cellStyle name="Migliaia 52 4 7 3" xfId="33750"/>
    <cellStyle name="Migliaia 52 4 7 4" xfId="39043"/>
    <cellStyle name="Migliaia 52 4 7 5" xfId="21586"/>
    <cellStyle name="Migliaia 52 4 8" xfId="21578"/>
    <cellStyle name="Migliaia 52 4 9" xfId="2609"/>
    <cellStyle name="Migliaia 52 5" xfId="652"/>
    <cellStyle name="Migliaia 52 5 2" xfId="4584"/>
    <cellStyle name="Migliaia 52 5 2 2" xfId="14812"/>
    <cellStyle name="Migliaia 52 5 2 2 2" xfId="36393"/>
    <cellStyle name="Migliaia 52 5 2 2 3" xfId="41695"/>
    <cellStyle name="Migliaia 52 5 2 3" xfId="17229"/>
    <cellStyle name="Migliaia 52 5 2 3 2" xfId="33751"/>
    <cellStyle name="Migliaia 52 5 2 4" xfId="39044"/>
    <cellStyle name="Migliaia 52 5 2 5" xfId="13062"/>
    <cellStyle name="Migliaia 52 5 3" xfId="7731"/>
    <cellStyle name="Migliaia 52 5 3 2" xfId="30777"/>
    <cellStyle name="Migliaia 52 5 3 2 2" xfId="36394"/>
    <cellStyle name="Migliaia 52 5 3 2 3" xfId="41696"/>
    <cellStyle name="Migliaia 52 5 3 3" xfId="33752"/>
    <cellStyle name="Migliaia 52 5 3 4" xfId="39045"/>
    <cellStyle name="Migliaia 52 5 4" xfId="7141"/>
    <cellStyle name="Migliaia 52 5 4 2" xfId="17914"/>
    <cellStyle name="Migliaia 52 5 4 2 2" xfId="36395"/>
    <cellStyle name="Migliaia 52 5 4 2 3" xfId="41697"/>
    <cellStyle name="Migliaia 52 5 4 2 4" xfId="30778"/>
    <cellStyle name="Migliaia 52 5 4 3" xfId="33753"/>
    <cellStyle name="Migliaia 52 5 4 4" xfId="39046"/>
    <cellStyle name="Migliaia 52 5 4 5" xfId="21589"/>
    <cellStyle name="Migliaia 52 5 4 6" xfId="43406"/>
    <cellStyle name="Migliaia 52 5 4 7" xfId="46907"/>
    <cellStyle name="Migliaia 52 5 4 8" xfId="49923"/>
    <cellStyle name="Migliaia 52 5 5" xfId="17228"/>
    <cellStyle name="Migliaia 52 5 5 2" xfId="30779"/>
    <cellStyle name="Migliaia 52 5 5 2 2" xfId="36396"/>
    <cellStyle name="Migliaia 52 5 5 2 3" xfId="41698"/>
    <cellStyle name="Migliaia 52 5 5 3" xfId="33754"/>
    <cellStyle name="Migliaia 52 5 5 4" xfId="39047"/>
    <cellStyle name="Migliaia 52 5 5 5" xfId="21590"/>
    <cellStyle name="Migliaia 52 5 6" xfId="21591"/>
    <cellStyle name="Migliaia 52 5 6 2" xfId="30780"/>
    <cellStyle name="Migliaia 52 5 6 2 2" xfId="36397"/>
    <cellStyle name="Migliaia 52 5 6 2 3" xfId="41699"/>
    <cellStyle name="Migliaia 52 5 6 3" xfId="33755"/>
    <cellStyle name="Migliaia 52 5 6 4" xfId="39048"/>
    <cellStyle name="Migliaia 52 5 7" xfId="21587"/>
    <cellStyle name="Migliaia 52 5 8" xfId="2610"/>
    <cellStyle name="Migliaia 52 6" xfId="2605"/>
    <cellStyle name="Migliaia 52 6 2" xfId="4579"/>
    <cellStyle name="Migliaia 52 6 2 2" xfId="6083"/>
    <cellStyle name="Migliaia 52 6 2 3" xfId="14863"/>
    <cellStyle name="Migliaia 52 6 2 4" xfId="17231"/>
    <cellStyle name="Migliaia 52 6 2 5" xfId="28747"/>
    <cellStyle name="Migliaia 52 6 2 6" xfId="13064"/>
    <cellStyle name="Migliaia 52 6 3" xfId="5835"/>
    <cellStyle name="Migliaia 52 6 3 2" xfId="31741"/>
    <cellStyle name="Migliaia 52 6 3 2 2" xfId="36901"/>
    <cellStyle name="Migliaia 52 6 3 2 3" xfId="42203"/>
    <cellStyle name="Migliaia 52 6 3 3" xfId="34250"/>
    <cellStyle name="Migliaia 52 6 3 4" xfId="39552"/>
    <cellStyle name="Migliaia 52 6 4" xfId="17230"/>
    <cellStyle name="Migliaia 52 6 4 2" xfId="36398"/>
    <cellStyle name="Migliaia 52 6 4 3" xfId="41700"/>
    <cellStyle name="Migliaia 52 6 4 4" xfId="30781"/>
    <cellStyle name="Migliaia 52 6 5" xfId="33756"/>
    <cellStyle name="Migliaia 52 6 6" xfId="39049"/>
    <cellStyle name="Migliaia 52 6 7" xfId="13063"/>
    <cellStyle name="Migliaia 52 7" xfId="4154"/>
    <cellStyle name="Migliaia 52 7 2" xfId="10624"/>
    <cellStyle name="Migliaia 52 7 2 2" xfId="31742"/>
    <cellStyle name="Migliaia 52 7 2 2 2" xfId="36902"/>
    <cellStyle name="Migliaia 52 7 2 2 3" xfId="42204"/>
    <cellStyle name="Migliaia 52 7 2 3" xfId="34251"/>
    <cellStyle name="Migliaia 52 7 2 4" xfId="39553"/>
    <cellStyle name="Migliaia 52 7 3" xfId="17232"/>
    <cellStyle name="Migliaia 52 7 3 2" xfId="36399"/>
    <cellStyle name="Migliaia 52 7 3 3" xfId="41701"/>
    <cellStyle name="Migliaia 52 7 3 4" xfId="30782"/>
    <cellStyle name="Migliaia 52 7 4" xfId="33757"/>
    <cellStyle name="Migliaia 52 7 5" xfId="39050"/>
    <cellStyle name="Migliaia 52 7 6" xfId="13065"/>
    <cellStyle name="Migliaia 52 8" xfId="3749"/>
    <cellStyle name="Migliaia 52 8 2" xfId="10329"/>
    <cellStyle name="Migliaia 52 8 2 2" xfId="31743"/>
    <cellStyle name="Migliaia 52 8 2 2 2" xfId="36903"/>
    <cellStyle name="Migliaia 52 8 2 2 3" xfId="42205"/>
    <cellStyle name="Migliaia 52 8 2 3" xfId="34252"/>
    <cellStyle name="Migliaia 52 8 2 4" xfId="39554"/>
    <cellStyle name="Migliaia 52 8 3" xfId="17233"/>
    <cellStyle name="Migliaia 52 8 3 2" xfId="36400"/>
    <cellStyle name="Migliaia 52 8 3 3" xfId="41702"/>
    <cellStyle name="Migliaia 52 8 3 4" xfId="30783"/>
    <cellStyle name="Migliaia 52 8 4" xfId="33758"/>
    <cellStyle name="Migliaia 52 8 5" xfId="39051"/>
    <cellStyle name="Migliaia 52 8 6" xfId="13066"/>
    <cellStyle name="Migliaia 52 9" xfId="13533"/>
    <cellStyle name="Migliaia 52 9 2" xfId="30784"/>
    <cellStyle name="Migliaia 52 9 2 2" xfId="36401"/>
    <cellStyle name="Migliaia 52 9 2 3" xfId="41703"/>
    <cellStyle name="Migliaia 52 9 3" xfId="33759"/>
    <cellStyle name="Migliaia 52 9 4" xfId="39052"/>
    <cellStyle name="Migliaia 53" xfId="653"/>
    <cellStyle name="Migliaia 53 10" xfId="17234"/>
    <cellStyle name="Migliaia 53 10 2" xfId="36402"/>
    <cellStyle name="Migliaia 53 10 3" xfId="41704"/>
    <cellStyle name="Migliaia 53 10 4" xfId="30785"/>
    <cellStyle name="Migliaia 53 11" xfId="33760"/>
    <cellStyle name="Migliaia 53 12" xfId="39053"/>
    <cellStyle name="Migliaia 53 13" xfId="1925"/>
    <cellStyle name="Migliaia 53 2" xfId="654"/>
    <cellStyle name="Migliaia 53 2 2" xfId="2612"/>
    <cellStyle name="Migliaia 53 2 2 2" xfId="4586"/>
    <cellStyle name="Migliaia 53 2 2 2 2" xfId="10715"/>
    <cellStyle name="Migliaia 53 2 2 2 2 2" xfId="36403"/>
    <cellStyle name="Migliaia 53 2 2 2 2 3" xfId="41705"/>
    <cellStyle name="Migliaia 53 2 2 2 3" xfId="14813"/>
    <cellStyle name="Migliaia 53 2 2 2 4" xfId="17237"/>
    <cellStyle name="Migliaia 53 2 2 2 4 2" xfId="39054"/>
    <cellStyle name="Migliaia 53 2 2 2 5" xfId="13067"/>
    <cellStyle name="Migliaia 53 2 2 3" xfId="7940"/>
    <cellStyle name="Migliaia 53 2 2 3 2" xfId="31744"/>
    <cellStyle name="Migliaia 53 2 2 3 2 2" xfId="36904"/>
    <cellStyle name="Migliaia 53 2 2 3 2 3" xfId="42206"/>
    <cellStyle name="Migliaia 53 2 2 3 3" xfId="34253"/>
    <cellStyle name="Migliaia 53 2 2 3 4" xfId="39555"/>
    <cellStyle name="Migliaia 53 2 2 4" xfId="7142"/>
    <cellStyle name="Migliaia 53 2 2 4 2" xfId="17915"/>
    <cellStyle name="Migliaia 53 2 2 4 3" xfId="43289"/>
    <cellStyle name="Migliaia 53 2 2 4 4" xfId="46908"/>
    <cellStyle name="Migliaia 53 2 2 4 5" xfId="49924"/>
    <cellStyle name="Migliaia 53 2 2 5" xfId="17236"/>
    <cellStyle name="Migliaia 53 2 2 6" xfId="21593"/>
    <cellStyle name="Migliaia 53 2 3" xfId="4158"/>
    <cellStyle name="Migliaia 53 2 3 2" xfId="10628"/>
    <cellStyle name="Migliaia 53 2 3 2 2" xfId="31745"/>
    <cellStyle name="Migliaia 53 2 3 2 2 2" xfId="36905"/>
    <cellStyle name="Migliaia 53 2 3 2 2 3" xfId="42207"/>
    <cellStyle name="Migliaia 53 2 3 2 3" xfId="34254"/>
    <cellStyle name="Migliaia 53 2 3 2 4" xfId="39556"/>
    <cellStyle name="Migliaia 53 2 3 3" xfId="17238"/>
    <cellStyle name="Migliaia 53 2 3 3 2" xfId="36404"/>
    <cellStyle name="Migliaia 53 2 3 3 3" xfId="41706"/>
    <cellStyle name="Migliaia 53 2 3 3 4" xfId="30786"/>
    <cellStyle name="Migliaia 53 2 3 4" xfId="33761"/>
    <cellStyle name="Migliaia 53 2 3 5" xfId="39055"/>
    <cellStyle name="Migliaia 53 2 3 6" xfId="13068"/>
    <cellStyle name="Migliaia 53 2 4" xfId="3754"/>
    <cellStyle name="Migliaia 53 2 4 2" xfId="10333"/>
    <cellStyle name="Migliaia 53 2 4 2 2" xfId="36405"/>
    <cellStyle name="Migliaia 53 2 4 2 3" xfId="41707"/>
    <cellStyle name="Migliaia 53 2 4 3" xfId="14333"/>
    <cellStyle name="Migliaia 53 2 4 4" xfId="17239"/>
    <cellStyle name="Migliaia 53 2 4 4 2" xfId="39056"/>
    <cellStyle name="Migliaia 53 2 4 5" xfId="13069"/>
    <cellStyle name="Migliaia 53 2 5" xfId="9455"/>
    <cellStyle name="Migliaia 53 2 5 2" xfId="30787"/>
    <cellStyle name="Migliaia 53 2 5 2 2" xfId="36406"/>
    <cellStyle name="Migliaia 53 2 5 2 3" xfId="41708"/>
    <cellStyle name="Migliaia 53 2 5 3" xfId="33762"/>
    <cellStyle name="Migliaia 53 2 5 4" xfId="39057"/>
    <cellStyle name="Migliaia 53 2 6" xfId="17235"/>
    <cellStyle name="Migliaia 53 2 6 2" xfId="30788"/>
    <cellStyle name="Migliaia 53 2 6 2 2" xfId="36407"/>
    <cellStyle name="Migliaia 53 2 6 2 3" xfId="41709"/>
    <cellStyle name="Migliaia 53 2 6 3" xfId="33763"/>
    <cellStyle name="Migliaia 53 2 6 4" xfId="39058"/>
    <cellStyle name="Migliaia 53 2 6 5" xfId="21594"/>
    <cellStyle name="Migliaia 53 2 7" xfId="21592"/>
    <cellStyle name="Migliaia 53 2 8" xfId="1926"/>
    <cellStyle name="Migliaia 53 3" xfId="655"/>
    <cellStyle name="Migliaia 53 3 10" xfId="21595"/>
    <cellStyle name="Migliaia 53 3 11" xfId="13070"/>
    <cellStyle name="Migliaia 53 3 12" xfId="1927"/>
    <cellStyle name="Migliaia 53 3 2" xfId="656"/>
    <cellStyle name="Migliaia 53 3 2 2" xfId="4588"/>
    <cellStyle name="Migliaia 53 3 2 2 2" xfId="8382"/>
    <cellStyle name="Migliaia 53 3 2 2 2 2" xfId="14814"/>
    <cellStyle name="Migliaia 53 3 2 2 2 2 2" xfId="18196"/>
    <cellStyle name="Migliaia 53 3 2 2 2 2 2 2" xfId="36408"/>
    <cellStyle name="Migliaia 53 3 2 2 2 2 3" xfId="41710"/>
    <cellStyle name="Migliaia 53 3 2 2 2 2 4" xfId="30789"/>
    <cellStyle name="Migliaia 53 3 2 2 2 3" xfId="33764"/>
    <cellStyle name="Migliaia 53 3 2 2 2 4" xfId="39059"/>
    <cellStyle name="Migliaia 53 3 2 2 2 5" xfId="44618"/>
    <cellStyle name="Migliaia 53 3 2 2 2 6" xfId="47202"/>
    <cellStyle name="Migliaia 53 3 2 2 2 7" xfId="50218"/>
    <cellStyle name="Migliaia 53 3 2 2 2 8" xfId="13995"/>
    <cellStyle name="Migliaia 53 3 2 2 3" xfId="8456"/>
    <cellStyle name="Migliaia 53 3 2 2 4" xfId="7143"/>
    <cellStyle name="Migliaia 53 3 2 2 4 2" xfId="17916"/>
    <cellStyle name="Migliaia 53 3 2 2 4 3" xfId="44094"/>
    <cellStyle name="Migliaia 53 3 2 2 4 4" xfId="46909"/>
    <cellStyle name="Migliaia 53 3 2 2 4 5" xfId="49925"/>
    <cellStyle name="Migliaia 53 3 2 2 5" xfId="17242"/>
    <cellStyle name="Migliaia 53 3 2 2 6" xfId="21597"/>
    <cellStyle name="Migliaia 53 3 2 3" xfId="3756"/>
    <cellStyle name="Migliaia 53 3 2 3 2" xfId="8703"/>
    <cellStyle name="Migliaia 53 3 2 3 2 2" xfId="36409"/>
    <cellStyle name="Migliaia 53 3 2 3 2 3" xfId="41711"/>
    <cellStyle name="Migliaia 53 3 2 3 2 4" xfId="30790"/>
    <cellStyle name="Migliaia 53 3 2 3 3" xfId="8383"/>
    <cellStyle name="Migliaia 53 3 2 3 4" xfId="17243"/>
    <cellStyle name="Migliaia 53 3 2 3 4 2" xfId="39060"/>
    <cellStyle name="Migliaia 53 3 2 3 5" xfId="13071"/>
    <cellStyle name="Migliaia 53 3 2 4" xfId="7733"/>
    <cellStyle name="Migliaia 53 3 2 4 2" xfId="14412"/>
    <cellStyle name="Migliaia 53 3 2 4 2 2" xfId="36410"/>
    <cellStyle name="Migliaia 53 3 2 4 2 3" xfId="41712"/>
    <cellStyle name="Migliaia 53 3 2 4 3" xfId="33765"/>
    <cellStyle name="Migliaia 53 3 2 4 4" xfId="39061"/>
    <cellStyle name="Migliaia 53 3 2 4 5" xfId="13536"/>
    <cellStyle name="Migliaia 53 3 2 5" xfId="13586"/>
    <cellStyle name="Migliaia 53 3 2 5 2" xfId="30791"/>
    <cellStyle name="Migliaia 53 3 2 5 2 2" xfId="36411"/>
    <cellStyle name="Migliaia 53 3 2 5 2 3" xfId="41713"/>
    <cellStyle name="Migliaia 53 3 2 5 3" xfId="33766"/>
    <cellStyle name="Migliaia 53 3 2 5 4" xfId="39062"/>
    <cellStyle name="Migliaia 53 3 2 6" xfId="17241"/>
    <cellStyle name="Migliaia 53 3 2 6 2" xfId="30792"/>
    <cellStyle name="Migliaia 53 3 2 6 2 2" xfId="36412"/>
    <cellStyle name="Migliaia 53 3 2 6 2 3" xfId="41714"/>
    <cellStyle name="Migliaia 53 3 2 6 3" xfId="33767"/>
    <cellStyle name="Migliaia 53 3 2 6 4" xfId="39063"/>
    <cellStyle name="Migliaia 53 3 2 6 5" xfId="21598"/>
    <cellStyle name="Migliaia 53 3 2 7" xfId="21596"/>
    <cellStyle name="Migliaia 53 3 2 8" xfId="2614"/>
    <cellStyle name="Migliaia 53 3 3" xfId="2613"/>
    <cellStyle name="Migliaia 53 3 3 2" xfId="4587"/>
    <cellStyle name="Migliaia 53 3 3 2 2" xfId="6086"/>
    <cellStyle name="Migliaia 53 3 3 2 2 2" xfId="36414"/>
    <cellStyle name="Migliaia 53 3 3 2 2 3" xfId="41716"/>
    <cellStyle name="Migliaia 53 3 3 2 3" xfId="14565"/>
    <cellStyle name="Migliaia 53 3 3 2 4" xfId="17245"/>
    <cellStyle name="Migliaia 53 3 3 2 4 2" xfId="39065"/>
    <cellStyle name="Migliaia 53 3 3 2 5" xfId="13073"/>
    <cellStyle name="Migliaia 53 3 3 3" xfId="5838"/>
    <cellStyle name="Migliaia 53 3 3 3 2" xfId="30794"/>
    <cellStyle name="Migliaia 53 3 3 3 2 2" xfId="36415"/>
    <cellStyle name="Migliaia 53 3 3 3 2 3" xfId="41717"/>
    <cellStyle name="Migliaia 53 3 3 3 3" xfId="33769"/>
    <cellStyle name="Migliaia 53 3 3 3 4" xfId="39066"/>
    <cellStyle name="Migliaia 53 3 3 4" xfId="17244"/>
    <cellStyle name="Migliaia 53 3 3 4 2" xfId="30795"/>
    <cellStyle name="Migliaia 53 3 3 4 2 2" xfId="36416"/>
    <cellStyle name="Migliaia 53 3 3 4 2 3" xfId="41718"/>
    <cellStyle name="Migliaia 53 3 3 4 3" xfId="33770"/>
    <cellStyle name="Migliaia 53 3 3 4 4" xfId="39067"/>
    <cellStyle name="Migliaia 53 3 3 4 5" xfId="21600"/>
    <cellStyle name="Migliaia 53 3 3 5" xfId="21601"/>
    <cellStyle name="Migliaia 53 3 3 5 2" xfId="30796"/>
    <cellStyle name="Migliaia 53 3 3 5 2 2" xfId="36417"/>
    <cellStyle name="Migliaia 53 3 3 5 2 3" xfId="41719"/>
    <cellStyle name="Migliaia 53 3 3 5 3" xfId="33771"/>
    <cellStyle name="Migliaia 53 3 3 5 4" xfId="39068"/>
    <cellStyle name="Migliaia 53 3 3 6" xfId="30793"/>
    <cellStyle name="Migliaia 53 3 3 6 2" xfId="36413"/>
    <cellStyle name="Migliaia 53 3 3 6 3" xfId="41715"/>
    <cellStyle name="Migliaia 53 3 3 7" xfId="33768"/>
    <cellStyle name="Migliaia 53 3 3 8" xfId="39064"/>
    <cellStyle name="Migliaia 53 3 3 9" xfId="13072"/>
    <cellStyle name="Migliaia 53 3 4" xfId="3313"/>
    <cellStyle name="Migliaia 53 3 4 2" xfId="4823"/>
    <cellStyle name="Migliaia 53 3 4 2 2" xfId="10775"/>
    <cellStyle name="Migliaia 53 3 4 2 3" xfId="14883"/>
    <cellStyle name="Migliaia 53 3 4 2 4" xfId="17247"/>
    <cellStyle name="Migliaia 53 3 4 2 5" xfId="28748"/>
    <cellStyle name="Migliaia 53 3 4 2 6" xfId="13075"/>
    <cellStyle name="Migliaia 53 3 4 3" xfId="10023"/>
    <cellStyle name="Migliaia 53 3 4 3 2" xfId="31746"/>
    <cellStyle name="Migliaia 53 3 4 3 2 2" xfId="36906"/>
    <cellStyle name="Migliaia 53 3 4 3 2 3" xfId="42208"/>
    <cellStyle name="Migliaia 53 3 4 3 3" xfId="34255"/>
    <cellStyle name="Migliaia 53 3 4 3 4" xfId="39557"/>
    <cellStyle name="Migliaia 53 3 4 4" xfId="17246"/>
    <cellStyle name="Migliaia 53 3 4 4 2" xfId="36418"/>
    <cellStyle name="Migliaia 53 3 4 4 3" xfId="41720"/>
    <cellStyle name="Migliaia 53 3 4 4 4" xfId="30797"/>
    <cellStyle name="Migliaia 53 3 4 5" xfId="33772"/>
    <cellStyle name="Migliaia 53 3 4 6" xfId="39069"/>
    <cellStyle name="Migliaia 53 3 4 7" xfId="13074"/>
    <cellStyle name="Migliaia 53 3 5" xfId="4159"/>
    <cellStyle name="Migliaia 53 3 5 2" xfId="10629"/>
    <cellStyle name="Migliaia 53 3 5 2 2" xfId="31747"/>
    <cellStyle name="Migliaia 53 3 5 2 2 2" xfId="36907"/>
    <cellStyle name="Migliaia 53 3 5 2 2 3" xfId="42209"/>
    <cellStyle name="Migliaia 53 3 5 2 3" xfId="34256"/>
    <cellStyle name="Migliaia 53 3 5 2 4" xfId="39558"/>
    <cellStyle name="Migliaia 53 3 5 3" xfId="17248"/>
    <cellStyle name="Migliaia 53 3 5 3 2" xfId="36419"/>
    <cellStyle name="Migliaia 53 3 5 3 3" xfId="41721"/>
    <cellStyle name="Migliaia 53 3 5 3 4" xfId="30798"/>
    <cellStyle name="Migliaia 53 3 5 4" xfId="33773"/>
    <cellStyle name="Migliaia 53 3 5 5" xfId="39070"/>
    <cellStyle name="Migliaia 53 3 5 6" xfId="13076"/>
    <cellStyle name="Migliaia 53 3 6" xfId="3755"/>
    <cellStyle name="Migliaia 53 3 6 2" xfId="10334"/>
    <cellStyle name="Migliaia 53 3 6 2 2" xfId="36420"/>
    <cellStyle name="Migliaia 53 3 6 2 3" xfId="41722"/>
    <cellStyle name="Migliaia 53 3 6 3" xfId="14599"/>
    <cellStyle name="Migliaia 53 3 6 4" xfId="17249"/>
    <cellStyle name="Migliaia 53 3 6 4 2" xfId="39071"/>
    <cellStyle name="Migliaia 53 3 6 5" xfId="13077"/>
    <cellStyle name="Migliaia 53 3 7" xfId="8744"/>
    <cellStyle name="Migliaia 53 3 7 2" xfId="30800"/>
    <cellStyle name="Migliaia 53 3 7 2 2" xfId="36421"/>
    <cellStyle name="Migliaia 53 3 7 2 3" xfId="41723"/>
    <cellStyle name="Migliaia 53 3 7 3" xfId="33775"/>
    <cellStyle name="Migliaia 53 3 7 4" xfId="39072"/>
    <cellStyle name="Migliaia 53 3 8" xfId="13587"/>
    <cellStyle name="Migliaia 53 3 8 2" xfId="30801"/>
    <cellStyle name="Migliaia 53 3 8 2 2" xfId="36422"/>
    <cellStyle name="Migliaia 53 3 8 2 3" xfId="41724"/>
    <cellStyle name="Migliaia 53 3 8 3" xfId="33776"/>
    <cellStyle name="Migliaia 53 3 8 4" xfId="39073"/>
    <cellStyle name="Migliaia 53 3 8 5" xfId="21606"/>
    <cellStyle name="Migliaia 53 3 9" xfId="17240"/>
    <cellStyle name="Migliaia 53 4" xfId="657"/>
    <cellStyle name="Migliaia 53 4 2" xfId="4589"/>
    <cellStyle name="Migliaia 53 4 2 2" xfId="5185"/>
    <cellStyle name="Migliaia 53 4 2 2 2" xfId="30802"/>
    <cellStyle name="Migliaia 53 4 2 2 2 2" xfId="36423"/>
    <cellStyle name="Migliaia 53 4 2 2 2 3" xfId="41725"/>
    <cellStyle name="Migliaia 53 4 2 2 3" xfId="33777"/>
    <cellStyle name="Migliaia 53 4 2 2 4" xfId="39074"/>
    <cellStyle name="Migliaia 53 4 2 3" xfId="8384"/>
    <cellStyle name="Migliaia 53 4 2 3 2" xfId="30803"/>
    <cellStyle name="Migliaia 53 4 2 3 2 2" xfId="36424"/>
    <cellStyle name="Migliaia 53 4 2 3 2 3" xfId="41726"/>
    <cellStyle name="Migliaia 53 4 2 3 3" xfId="33778"/>
    <cellStyle name="Migliaia 53 4 2 3 4" xfId="39075"/>
    <cellStyle name="Migliaia 53 4 2 4" xfId="7735"/>
    <cellStyle name="Migliaia 53 4 2 5" xfId="7145"/>
    <cellStyle name="Migliaia 53 4 2 5 2" xfId="17918"/>
    <cellStyle name="Migliaia 53 4 2 5 3" xfId="44033"/>
    <cellStyle name="Migliaia 53 4 2 5 4" xfId="46911"/>
    <cellStyle name="Migliaia 53 4 2 5 5" xfId="49927"/>
    <cellStyle name="Migliaia 53 4 2 6" xfId="17251"/>
    <cellStyle name="Migliaia 53 4 2 7" xfId="21608"/>
    <cellStyle name="Migliaia 53 4 3" xfId="5186"/>
    <cellStyle name="Migliaia 53 4 3 2" xfId="14566"/>
    <cellStyle name="Migliaia 53 4 3 2 2" xfId="36425"/>
    <cellStyle name="Migliaia 53 4 3 2 3" xfId="41727"/>
    <cellStyle name="Migliaia 53 4 3 3" xfId="33779"/>
    <cellStyle name="Migliaia 53 4 3 4" xfId="39076"/>
    <cellStyle name="Migliaia 53 4 3 5" xfId="13585"/>
    <cellStyle name="Migliaia 53 4 4" xfId="8385"/>
    <cellStyle name="Migliaia 53 4 4 2" xfId="30805"/>
    <cellStyle name="Migliaia 53 4 4 2 2" xfId="36426"/>
    <cellStyle name="Migliaia 53 4 4 2 3" xfId="41728"/>
    <cellStyle name="Migliaia 53 4 4 3" xfId="33780"/>
    <cellStyle name="Migliaia 53 4 4 4" xfId="39077"/>
    <cellStyle name="Migliaia 53 4 5" xfId="7734"/>
    <cellStyle name="Migliaia 53 4 5 2" xfId="30806"/>
    <cellStyle name="Migliaia 53 4 5 2 2" xfId="36427"/>
    <cellStyle name="Migliaia 53 4 5 2 3" xfId="41729"/>
    <cellStyle name="Migliaia 53 4 5 3" xfId="33781"/>
    <cellStyle name="Migliaia 53 4 5 4" xfId="39078"/>
    <cellStyle name="Migliaia 53 4 6" xfId="7144"/>
    <cellStyle name="Migliaia 53 4 6 2" xfId="17917"/>
    <cellStyle name="Migliaia 53 4 6 2 2" xfId="36428"/>
    <cellStyle name="Migliaia 53 4 6 2 3" xfId="41730"/>
    <cellStyle name="Migliaia 53 4 6 2 4" xfId="30807"/>
    <cellStyle name="Migliaia 53 4 6 3" xfId="33782"/>
    <cellStyle name="Migliaia 53 4 6 4" xfId="39079"/>
    <cellStyle name="Migliaia 53 4 6 5" xfId="21612"/>
    <cellStyle name="Migliaia 53 4 6 6" xfId="42992"/>
    <cellStyle name="Migliaia 53 4 6 7" xfId="46910"/>
    <cellStyle name="Migliaia 53 4 6 8" xfId="49926"/>
    <cellStyle name="Migliaia 53 4 7" xfId="17250"/>
    <cellStyle name="Migliaia 53 4 7 2" xfId="30808"/>
    <cellStyle name="Migliaia 53 4 7 2 2" xfId="36429"/>
    <cellStyle name="Migliaia 53 4 7 2 3" xfId="41731"/>
    <cellStyle name="Migliaia 53 4 7 3" xfId="33783"/>
    <cellStyle name="Migliaia 53 4 7 4" xfId="39080"/>
    <cellStyle name="Migliaia 53 4 7 5" xfId="21613"/>
    <cellStyle name="Migliaia 53 4 8" xfId="21607"/>
    <cellStyle name="Migliaia 53 4 9" xfId="2615"/>
    <cellStyle name="Migliaia 53 5" xfId="658"/>
    <cellStyle name="Migliaia 53 5 2" xfId="4590"/>
    <cellStyle name="Migliaia 53 5 2 2" xfId="14815"/>
    <cellStyle name="Migliaia 53 5 2 2 2" xfId="36430"/>
    <cellStyle name="Migliaia 53 5 2 2 3" xfId="41732"/>
    <cellStyle name="Migliaia 53 5 2 3" xfId="17253"/>
    <cellStyle name="Migliaia 53 5 2 3 2" xfId="33784"/>
    <cellStyle name="Migliaia 53 5 2 4" xfId="39081"/>
    <cellStyle name="Migliaia 53 5 2 5" xfId="13078"/>
    <cellStyle name="Migliaia 53 5 3" xfId="7736"/>
    <cellStyle name="Migliaia 53 5 3 2" xfId="30809"/>
    <cellStyle name="Migliaia 53 5 3 2 2" xfId="36431"/>
    <cellStyle name="Migliaia 53 5 3 2 3" xfId="41733"/>
    <cellStyle name="Migliaia 53 5 3 3" xfId="33785"/>
    <cellStyle name="Migliaia 53 5 3 4" xfId="39082"/>
    <cellStyle name="Migliaia 53 5 4" xfId="7146"/>
    <cellStyle name="Migliaia 53 5 4 2" xfId="17919"/>
    <cellStyle name="Migliaia 53 5 4 2 2" xfId="36432"/>
    <cellStyle name="Migliaia 53 5 4 2 3" xfId="41734"/>
    <cellStyle name="Migliaia 53 5 4 2 4" xfId="30810"/>
    <cellStyle name="Migliaia 53 5 4 3" xfId="33786"/>
    <cellStyle name="Migliaia 53 5 4 4" xfId="39083"/>
    <cellStyle name="Migliaia 53 5 4 5" xfId="21615"/>
    <cellStyle name="Migliaia 53 5 4 6" xfId="28580"/>
    <cellStyle name="Migliaia 53 5 4 7" xfId="46912"/>
    <cellStyle name="Migliaia 53 5 4 8" xfId="49928"/>
    <cellStyle name="Migliaia 53 5 5" xfId="17252"/>
    <cellStyle name="Migliaia 53 5 5 2" xfId="30811"/>
    <cellStyle name="Migliaia 53 5 5 2 2" xfId="36433"/>
    <cellStyle name="Migliaia 53 5 5 2 3" xfId="41735"/>
    <cellStyle name="Migliaia 53 5 5 3" xfId="33787"/>
    <cellStyle name="Migliaia 53 5 5 4" xfId="39084"/>
    <cellStyle name="Migliaia 53 5 5 5" xfId="21616"/>
    <cellStyle name="Migliaia 53 5 6" xfId="21617"/>
    <cellStyle name="Migliaia 53 5 6 2" xfId="30812"/>
    <cellStyle name="Migliaia 53 5 6 2 2" xfId="36434"/>
    <cellStyle name="Migliaia 53 5 6 2 3" xfId="41736"/>
    <cellStyle name="Migliaia 53 5 6 3" xfId="33788"/>
    <cellStyle name="Migliaia 53 5 6 4" xfId="39085"/>
    <cellStyle name="Migliaia 53 5 7" xfId="21614"/>
    <cellStyle name="Migliaia 53 5 8" xfId="2616"/>
    <cellStyle name="Migliaia 53 6" xfId="2611"/>
    <cellStyle name="Migliaia 53 6 2" xfId="4585"/>
    <cellStyle name="Migliaia 53 6 2 2" xfId="6085"/>
    <cellStyle name="Migliaia 53 6 2 3" xfId="14864"/>
    <cellStyle name="Migliaia 53 6 2 4" xfId="17255"/>
    <cellStyle name="Migliaia 53 6 2 5" xfId="28751"/>
    <cellStyle name="Migliaia 53 6 2 6" xfId="13080"/>
    <cellStyle name="Migliaia 53 6 3" xfId="5837"/>
    <cellStyle name="Migliaia 53 6 3 2" xfId="31748"/>
    <cellStyle name="Migliaia 53 6 3 2 2" xfId="36908"/>
    <cellStyle name="Migliaia 53 6 3 2 3" xfId="42210"/>
    <cellStyle name="Migliaia 53 6 3 3" xfId="34257"/>
    <cellStyle name="Migliaia 53 6 3 4" xfId="39559"/>
    <cellStyle name="Migliaia 53 6 4" xfId="17254"/>
    <cellStyle name="Migliaia 53 6 4 2" xfId="36435"/>
    <cellStyle name="Migliaia 53 6 4 3" xfId="41737"/>
    <cellStyle name="Migliaia 53 6 4 4" xfId="30813"/>
    <cellStyle name="Migliaia 53 6 5" xfId="33789"/>
    <cellStyle name="Migliaia 53 6 6" xfId="39086"/>
    <cellStyle name="Migliaia 53 6 7" xfId="13079"/>
    <cellStyle name="Migliaia 53 7" xfId="4157"/>
    <cellStyle name="Migliaia 53 7 2" xfId="10627"/>
    <cellStyle name="Migliaia 53 7 2 2" xfId="31749"/>
    <cellStyle name="Migliaia 53 7 2 2 2" xfId="36909"/>
    <cellStyle name="Migliaia 53 7 2 2 3" xfId="42211"/>
    <cellStyle name="Migliaia 53 7 2 3" xfId="34258"/>
    <cellStyle name="Migliaia 53 7 2 4" xfId="39560"/>
    <cellStyle name="Migliaia 53 7 3" xfId="17256"/>
    <cellStyle name="Migliaia 53 7 3 2" xfId="36436"/>
    <cellStyle name="Migliaia 53 7 3 3" xfId="41738"/>
    <cellStyle name="Migliaia 53 7 3 4" xfId="30814"/>
    <cellStyle name="Migliaia 53 7 4" xfId="33790"/>
    <cellStyle name="Migliaia 53 7 5" xfId="39087"/>
    <cellStyle name="Migliaia 53 7 6" xfId="13081"/>
    <cellStyle name="Migliaia 53 8" xfId="3753"/>
    <cellStyle name="Migliaia 53 8 2" xfId="10332"/>
    <cellStyle name="Migliaia 53 8 2 2" xfId="31750"/>
    <cellStyle name="Migliaia 53 8 2 2 2" xfId="36910"/>
    <cellStyle name="Migliaia 53 8 2 2 3" xfId="42212"/>
    <cellStyle name="Migliaia 53 8 2 3" xfId="34259"/>
    <cellStyle name="Migliaia 53 8 2 4" xfId="39561"/>
    <cellStyle name="Migliaia 53 8 3" xfId="17257"/>
    <cellStyle name="Migliaia 53 8 3 2" xfId="36437"/>
    <cellStyle name="Migliaia 53 8 3 3" xfId="41739"/>
    <cellStyle name="Migliaia 53 8 3 4" xfId="30815"/>
    <cellStyle name="Migliaia 53 8 4" xfId="33791"/>
    <cellStyle name="Migliaia 53 8 5" xfId="39088"/>
    <cellStyle name="Migliaia 53 8 6" xfId="13082"/>
    <cellStyle name="Migliaia 53 9" xfId="13535"/>
    <cellStyle name="Migliaia 53 9 2" xfId="30816"/>
    <cellStyle name="Migliaia 53 9 2 2" xfId="36438"/>
    <cellStyle name="Migliaia 53 9 2 3" xfId="41740"/>
    <cellStyle name="Migliaia 53 9 3" xfId="33792"/>
    <cellStyle name="Migliaia 53 9 4" xfId="39089"/>
    <cellStyle name="Migliaia 54" xfId="659"/>
    <cellStyle name="Migliaia 54 10" xfId="17258"/>
    <cellStyle name="Migliaia 54 10 2" xfId="36439"/>
    <cellStyle name="Migliaia 54 10 3" xfId="41741"/>
    <cellStyle name="Migliaia 54 10 4" xfId="30817"/>
    <cellStyle name="Migliaia 54 11" xfId="33793"/>
    <cellStyle name="Migliaia 54 12" xfId="39090"/>
    <cellStyle name="Migliaia 54 13" xfId="1928"/>
    <cellStyle name="Migliaia 54 2" xfId="660"/>
    <cellStyle name="Migliaia 54 2 2" xfId="2618"/>
    <cellStyle name="Migliaia 54 2 2 2" xfId="4592"/>
    <cellStyle name="Migliaia 54 2 2 2 2" xfId="10716"/>
    <cellStyle name="Migliaia 54 2 2 2 2 2" xfId="36440"/>
    <cellStyle name="Migliaia 54 2 2 2 2 3" xfId="41742"/>
    <cellStyle name="Migliaia 54 2 2 2 3" xfId="14816"/>
    <cellStyle name="Migliaia 54 2 2 2 4" xfId="17261"/>
    <cellStyle name="Migliaia 54 2 2 2 4 2" xfId="39091"/>
    <cellStyle name="Migliaia 54 2 2 2 5" xfId="13083"/>
    <cellStyle name="Migliaia 54 2 2 3" xfId="7941"/>
    <cellStyle name="Migliaia 54 2 2 3 2" xfId="31751"/>
    <cellStyle name="Migliaia 54 2 2 3 2 2" xfId="36911"/>
    <cellStyle name="Migliaia 54 2 2 3 2 3" xfId="42213"/>
    <cellStyle name="Migliaia 54 2 2 3 3" xfId="34260"/>
    <cellStyle name="Migliaia 54 2 2 3 4" xfId="39562"/>
    <cellStyle name="Migliaia 54 2 2 4" xfId="7147"/>
    <cellStyle name="Migliaia 54 2 2 4 2" xfId="17920"/>
    <cellStyle name="Migliaia 54 2 2 4 3" xfId="43713"/>
    <cellStyle name="Migliaia 54 2 2 4 4" xfId="46913"/>
    <cellStyle name="Migliaia 54 2 2 4 5" xfId="49929"/>
    <cellStyle name="Migliaia 54 2 2 5" xfId="17260"/>
    <cellStyle name="Migliaia 54 2 2 6" xfId="21619"/>
    <cellStyle name="Migliaia 54 2 3" xfId="4161"/>
    <cellStyle name="Migliaia 54 2 3 2" xfId="10631"/>
    <cellStyle name="Migliaia 54 2 3 2 2" xfId="31752"/>
    <cellStyle name="Migliaia 54 2 3 2 2 2" xfId="36912"/>
    <cellStyle name="Migliaia 54 2 3 2 2 3" xfId="42214"/>
    <cellStyle name="Migliaia 54 2 3 2 3" xfId="34261"/>
    <cellStyle name="Migliaia 54 2 3 2 4" xfId="39563"/>
    <cellStyle name="Migliaia 54 2 3 3" xfId="17262"/>
    <cellStyle name="Migliaia 54 2 3 3 2" xfId="36441"/>
    <cellStyle name="Migliaia 54 2 3 3 3" xfId="41743"/>
    <cellStyle name="Migliaia 54 2 3 3 4" xfId="30819"/>
    <cellStyle name="Migliaia 54 2 3 4" xfId="33795"/>
    <cellStyle name="Migliaia 54 2 3 5" xfId="39092"/>
    <cellStyle name="Migliaia 54 2 3 6" xfId="13084"/>
    <cellStyle name="Migliaia 54 2 4" xfId="3758"/>
    <cellStyle name="Migliaia 54 2 4 2" xfId="10336"/>
    <cellStyle name="Migliaia 54 2 4 2 2" xfId="36442"/>
    <cellStyle name="Migliaia 54 2 4 2 3" xfId="41744"/>
    <cellStyle name="Migliaia 54 2 4 3" xfId="14910"/>
    <cellStyle name="Migliaia 54 2 4 4" xfId="17263"/>
    <cellStyle name="Migliaia 54 2 4 4 2" xfId="39093"/>
    <cellStyle name="Migliaia 54 2 4 5" xfId="13085"/>
    <cellStyle name="Migliaia 54 2 5" xfId="9456"/>
    <cellStyle name="Migliaia 54 2 5 2" xfId="30820"/>
    <cellStyle name="Migliaia 54 2 5 2 2" xfId="36443"/>
    <cellStyle name="Migliaia 54 2 5 2 3" xfId="41745"/>
    <cellStyle name="Migliaia 54 2 5 3" xfId="33796"/>
    <cellStyle name="Migliaia 54 2 5 4" xfId="39094"/>
    <cellStyle name="Migliaia 54 2 6" xfId="17259"/>
    <cellStyle name="Migliaia 54 2 6 2" xfId="30821"/>
    <cellStyle name="Migliaia 54 2 6 2 2" xfId="36444"/>
    <cellStyle name="Migliaia 54 2 6 2 3" xfId="41746"/>
    <cellStyle name="Migliaia 54 2 6 3" xfId="33797"/>
    <cellStyle name="Migliaia 54 2 6 4" xfId="39095"/>
    <cellStyle name="Migliaia 54 2 6 5" xfId="21621"/>
    <cellStyle name="Migliaia 54 2 7" xfId="21618"/>
    <cellStyle name="Migliaia 54 2 8" xfId="1929"/>
    <cellStyle name="Migliaia 54 3" xfId="661"/>
    <cellStyle name="Migliaia 54 3 10" xfId="21622"/>
    <cellStyle name="Migliaia 54 3 11" xfId="13086"/>
    <cellStyle name="Migliaia 54 3 12" xfId="1930"/>
    <cellStyle name="Migliaia 54 3 2" xfId="662"/>
    <cellStyle name="Migliaia 54 3 2 2" xfId="4594"/>
    <cellStyle name="Migliaia 54 3 2 2 2" xfId="8386"/>
    <cellStyle name="Migliaia 54 3 2 2 2 2" xfId="14817"/>
    <cellStyle name="Migliaia 54 3 2 2 2 2 2" xfId="18197"/>
    <cellStyle name="Migliaia 54 3 2 2 2 2 2 2" xfId="36445"/>
    <cellStyle name="Migliaia 54 3 2 2 2 2 3" xfId="41747"/>
    <cellStyle name="Migliaia 54 3 2 2 2 2 4" xfId="30822"/>
    <cellStyle name="Migliaia 54 3 2 2 2 3" xfId="33798"/>
    <cellStyle name="Migliaia 54 3 2 2 2 4" xfId="39096"/>
    <cellStyle name="Migliaia 54 3 2 2 2 5" xfId="44101"/>
    <cellStyle name="Migliaia 54 3 2 2 2 6" xfId="47203"/>
    <cellStyle name="Migliaia 54 3 2 2 2 7" xfId="50219"/>
    <cellStyle name="Migliaia 54 3 2 2 2 8" xfId="13996"/>
    <cellStyle name="Migliaia 54 3 2 2 3" xfId="7420"/>
    <cellStyle name="Migliaia 54 3 2 2 4" xfId="7148"/>
    <cellStyle name="Migliaia 54 3 2 2 4 2" xfId="17921"/>
    <cellStyle name="Migliaia 54 3 2 2 4 3" xfId="21468"/>
    <cellStyle name="Migliaia 54 3 2 2 4 4" xfId="46914"/>
    <cellStyle name="Migliaia 54 3 2 2 4 5" xfId="49930"/>
    <cellStyle name="Migliaia 54 3 2 2 5" xfId="17266"/>
    <cellStyle name="Migliaia 54 3 2 2 6" xfId="21624"/>
    <cellStyle name="Migliaia 54 3 2 3" xfId="3760"/>
    <cellStyle name="Migliaia 54 3 2 3 2" xfId="8702"/>
    <cellStyle name="Migliaia 54 3 2 3 2 2" xfId="36446"/>
    <cellStyle name="Migliaia 54 3 2 3 2 3" xfId="41748"/>
    <cellStyle name="Migliaia 54 3 2 3 2 4" xfId="30823"/>
    <cellStyle name="Migliaia 54 3 2 3 3" xfId="8387"/>
    <cellStyle name="Migliaia 54 3 2 3 4" xfId="17267"/>
    <cellStyle name="Migliaia 54 3 2 3 4 2" xfId="39097"/>
    <cellStyle name="Migliaia 54 3 2 3 5" xfId="13087"/>
    <cellStyle name="Migliaia 54 3 2 4" xfId="7737"/>
    <cellStyle name="Migliaia 54 3 2 4 2" xfId="14413"/>
    <cellStyle name="Migliaia 54 3 2 4 2 2" xfId="36447"/>
    <cellStyle name="Migliaia 54 3 2 4 2 3" xfId="41749"/>
    <cellStyle name="Migliaia 54 3 2 4 3" xfId="33799"/>
    <cellStyle name="Migliaia 54 3 2 4 4" xfId="39098"/>
    <cellStyle name="Migliaia 54 3 2 4 5" xfId="13538"/>
    <cellStyle name="Migliaia 54 3 2 5" xfId="13583"/>
    <cellStyle name="Migliaia 54 3 2 5 2" xfId="30824"/>
    <cellStyle name="Migliaia 54 3 2 5 2 2" xfId="36448"/>
    <cellStyle name="Migliaia 54 3 2 5 2 3" xfId="41750"/>
    <cellStyle name="Migliaia 54 3 2 5 3" xfId="33800"/>
    <cellStyle name="Migliaia 54 3 2 5 4" xfId="39099"/>
    <cellStyle name="Migliaia 54 3 2 6" xfId="17265"/>
    <cellStyle name="Migliaia 54 3 2 6 2" xfId="30825"/>
    <cellStyle name="Migliaia 54 3 2 6 2 2" xfId="36449"/>
    <cellStyle name="Migliaia 54 3 2 6 2 3" xfId="41751"/>
    <cellStyle name="Migliaia 54 3 2 6 3" xfId="33801"/>
    <cellStyle name="Migliaia 54 3 2 6 4" xfId="39100"/>
    <cellStyle name="Migliaia 54 3 2 6 5" xfId="21625"/>
    <cellStyle name="Migliaia 54 3 2 7" xfId="21623"/>
    <cellStyle name="Migliaia 54 3 2 8" xfId="2620"/>
    <cellStyle name="Migliaia 54 3 3" xfId="2619"/>
    <cellStyle name="Migliaia 54 3 3 2" xfId="4593"/>
    <cellStyle name="Migliaia 54 3 3 2 2" xfId="6088"/>
    <cellStyle name="Migliaia 54 3 3 2 2 2" xfId="36451"/>
    <cellStyle name="Migliaia 54 3 3 2 2 3" xfId="41753"/>
    <cellStyle name="Migliaia 54 3 3 2 3" xfId="14567"/>
    <cellStyle name="Migliaia 54 3 3 2 4" xfId="17269"/>
    <cellStyle name="Migliaia 54 3 3 2 4 2" xfId="39102"/>
    <cellStyle name="Migliaia 54 3 3 2 5" xfId="13089"/>
    <cellStyle name="Migliaia 54 3 3 3" xfId="5840"/>
    <cellStyle name="Migliaia 54 3 3 3 2" xfId="30828"/>
    <cellStyle name="Migliaia 54 3 3 3 2 2" xfId="36452"/>
    <cellStyle name="Migliaia 54 3 3 3 2 3" xfId="41754"/>
    <cellStyle name="Migliaia 54 3 3 3 3" xfId="33804"/>
    <cellStyle name="Migliaia 54 3 3 3 4" xfId="39103"/>
    <cellStyle name="Migliaia 54 3 3 4" xfId="17268"/>
    <cellStyle name="Migliaia 54 3 3 4 2" xfId="30829"/>
    <cellStyle name="Migliaia 54 3 3 4 2 2" xfId="36453"/>
    <cellStyle name="Migliaia 54 3 3 4 2 3" xfId="41755"/>
    <cellStyle name="Migliaia 54 3 3 4 3" xfId="33805"/>
    <cellStyle name="Migliaia 54 3 3 4 4" xfId="39104"/>
    <cellStyle name="Migliaia 54 3 3 4 5" xfId="21627"/>
    <cellStyle name="Migliaia 54 3 3 5" xfId="21628"/>
    <cellStyle name="Migliaia 54 3 3 5 2" xfId="30830"/>
    <cellStyle name="Migliaia 54 3 3 5 2 2" xfId="36454"/>
    <cellStyle name="Migliaia 54 3 3 5 2 3" xfId="41756"/>
    <cellStyle name="Migliaia 54 3 3 5 3" xfId="33806"/>
    <cellStyle name="Migliaia 54 3 3 5 4" xfId="39105"/>
    <cellStyle name="Migliaia 54 3 3 6" xfId="30826"/>
    <cellStyle name="Migliaia 54 3 3 6 2" xfId="36450"/>
    <cellStyle name="Migliaia 54 3 3 6 3" xfId="41752"/>
    <cellStyle name="Migliaia 54 3 3 7" xfId="33802"/>
    <cellStyle name="Migliaia 54 3 3 8" xfId="39101"/>
    <cellStyle name="Migliaia 54 3 3 9" xfId="13088"/>
    <cellStyle name="Migliaia 54 3 4" xfId="3314"/>
    <cellStyle name="Migliaia 54 3 4 2" xfId="4824"/>
    <cellStyle name="Migliaia 54 3 4 2 2" xfId="10776"/>
    <cellStyle name="Migliaia 54 3 4 2 3" xfId="14442"/>
    <cellStyle name="Migliaia 54 3 4 2 4" xfId="17271"/>
    <cellStyle name="Migliaia 54 3 4 2 5" xfId="28753"/>
    <cellStyle name="Migliaia 54 3 4 2 6" xfId="13091"/>
    <cellStyle name="Migliaia 54 3 4 3" xfId="10024"/>
    <cellStyle name="Migliaia 54 3 4 3 2" xfId="31753"/>
    <cellStyle name="Migliaia 54 3 4 3 2 2" xfId="36913"/>
    <cellStyle name="Migliaia 54 3 4 3 2 3" xfId="42215"/>
    <cellStyle name="Migliaia 54 3 4 3 3" xfId="34262"/>
    <cellStyle name="Migliaia 54 3 4 3 4" xfId="39564"/>
    <cellStyle name="Migliaia 54 3 4 4" xfId="17270"/>
    <cellStyle name="Migliaia 54 3 4 4 2" xfId="36455"/>
    <cellStyle name="Migliaia 54 3 4 4 3" xfId="41757"/>
    <cellStyle name="Migliaia 54 3 4 4 4" xfId="30831"/>
    <cellStyle name="Migliaia 54 3 4 5" xfId="33807"/>
    <cellStyle name="Migliaia 54 3 4 6" xfId="39106"/>
    <cellStyle name="Migliaia 54 3 4 7" xfId="13090"/>
    <cellStyle name="Migliaia 54 3 5" xfId="4162"/>
    <cellStyle name="Migliaia 54 3 5 2" xfId="10632"/>
    <cellStyle name="Migliaia 54 3 5 2 2" xfId="31754"/>
    <cellStyle name="Migliaia 54 3 5 2 2 2" xfId="36914"/>
    <cellStyle name="Migliaia 54 3 5 2 2 3" xfId="42216"/>
    <cellStyle name="Migliaia 54 3 5 2 3" xfId="34263"/>
    <cellStyle name="Migliaia 54 3 5 2 4" xfId="39565"/>
    <cellStyle name="Migliaia 54 3 5 3" xfId="17272"/>
    <cellStyle name="Migliaia 54 3 5 3 2" xfId="36456"/>
    <cellStyle name="Migliaia 54 3 5 3 3" xfId="41758"/>
    <cellStyle name="Migliaia 54 3 5 3 4" xfId="30832"/>
    <cellStyle name="Migliaia 54 3 5 4" xfId="33808"/>
    <cellStyle name="Migliaia 54 3 5 5" xfId="39107"/>
    <cellStyle name="Migliaia 54 3 5 6" xfId="13092"/>
    <cellStyle name="Migliaia 54 3 6" xfId="3759"/>
    <cellStyle name="Migliaia 54 3 6 2" xfId="10337"/>
    <cellStyle name="Migliaia 54 3 6 2 2" xfId="36457"/>
    <cellStyle name="Migliaia 54 3 6 2 3" xfId="41759"/>
    <cellStyle name="Migliaia 54 3 6 3" xfId="14334"/>
    <cellStyle name="Migliaia 54 3 6 4" xfId="17273"/>
    <cellStyle name="Migliaia 54 3 6 4 2" xfId="39108"/>
    <cellStyle name="Migliaia 54 3 6 5" xfId="13093"/>
    <cellStyle name="Migliaia 54 3 7" xfId="7830"/>
    <cellStyle name="Migliaia 54 3 7 2" xfId="30834"/>
    <cellStyle name="Migliaia 54 3 7 2 2" xfId="36458"/>
    <cellStyle name="Migliaia 54 3 7 2 3" xfId="41760"/>
    <cellStyle name="Migliaia 54 3 7 3" xfId="33810"/>
    <cellStyle name="Migliaia 54 3 7 4" xfId="39109"/>
    <cellStyle name="Migliaia 54 3 8" xfId="13584"/>
    <cellStyle name="Migliaia 54 3 8 2" xfId="30835"/>
    <cellStyle name="Migliaia 54 3 8 2 2" xfId="36459"/>
    <cellStyle name="Migliaia 54 3 8 2 3" xfId="41761"/>
    <cellStyle name="Migliaia 54 3 8 3" xfId="33811"/>
    <cellStyle name="Migliaia 54 3 8 4" xfId="39110"/>
    <cellStyle name="Migliaia 54 3 8 5" xfId="21633"/>
    <cellStyle name="Migliaia 54 3 9" xfId="17264"/>
    <cellStyle name="Migliaia 54 4" xfId="663"/>
    <cellStyle name="Migliaia 54 4 2" xfId="4595"/>
    <cellStyle name="Migliaia 54 4 2 2" xfId="5187"/>
    <cellStyle name="Migliaia 54 4 2 2 2" xfId="30836"/>
    <cellStyle name="Migliaia 54 4 2 2 2 2" xfId="36460"/>
    <cellStyle name="Migliaia 54 4 2 2 2 3" xfId="41762"/>
    <cellStyle name="Migliaia 54 4 2 2 3" xfId="33812"/>
    <cellStyle name="Migliaia 54 4 2 2 4" xfId="39111"/>
    <cellStyle name="Migliaia 54 4 2 3" xfId="8388"/>
    <cellStyle name="Migliaia 54 4 2 3 2" xfId="30837"/>
    <cellStyle name="Migliaia 54 4 2 3 2 2" xfId="36461"/>
    <cellStyle name="Migliaia 54 4 2 3 2 3" xfId="41763"/>
    <cellStyle name="Migliaia 54 4 2 3 3" xfId="33813"/>
    <cellStyle name="Migliaia 54 4 2 3 4" xfId="39112"/>
    <cellStyle name="Migliaia 54 4 2 4" xfId="7739"/>
    <cellStyle name="Migliaia 54 4 2 5" xfId="7150"/>
    <cellStyle name="Migliaia 54 4 2 5 2" xfId="17923"/>
    <cellStyle name="Migliaia 54 4 2 5 3" xfId="28827"/>
    <cellStyle name="Migliaia 54 4 2 5 4" xfId="46916"/>
    <cellStyle name="Migliaia 54 4 2 5 5" xfId="49932"/>
    <cellStyle name="Migliaia 54 4 2 6" xfId="17275"/>
    <cellStyle name="Migliaia 54 4 2 7" xfId="21635"/>
    <cellStyle name="Migliaia 54 4 3" xfId="5188"/>
    <cellStyle name="Migliaia 54 4 3 2" xfId="14568"/>
    <cellStyle name="Migliaia 54 4 3 2 2" xfId="36462"/>
    <cellStyle name="Migliaia 54 4 3 2 3" xfId="41764"/>
    <cellStyle name="Migliaia 54 4 3 3" xfId="33814"/>
    <cellStyle name="Migliaia 54 4 3 4" xfId="39113"/>
    <cellStyle name="Migliaia 54 4 3 5" xfId="13582"/>
    <cellStyle name="Migliaia 54 4 4" xfId="8389"/>
    <cellStyle name="Migliaia 54 4 4 2" xfId="30839"/>
    <cellStyle name="Migliaia 54 4 4 2 2" xfId="36463"/>
    <cellStyle name="Migliaia 54 4 4 2 3" xfId="41765"/>
    <cellStyle name="Migliaia 54 4 4 3" xfId="33815"/>
    <cellStyle name="Migliaia 54 4 4 4" xfId="39114"/>
    <cellStyle name="Migliaia 54 4 5" xfId="7738"/>
    <cellStyle name="Migliaia 54 4 5 2" xfId="30840"/>
    <cellStyle name="Migliaia 54 4 5 2 2" xfId="36464"/>
    <cellStyle name="Migliaia 54 4 5 2 3" xfId="41766"/>
    <cellStyle name="Migliaia 54 4 5 3" xfId="33816"/>
    <cellStyle name="Migliaia 54 4 5 4" xfId="39115"/>
    <cellStyle name="Migliaia 54 4 6" xfId="7149"/>
    <cellStyle name="Migliaia 54 4 6 2" xfId="17922"/>
    <cellStyle name="Migliaia 54 4 6 2 2" xfId="36465"/>
    <cellStyle name="Migliaia 54 4 6 2 3" xfId="41767"/>
    <cellStyle name="Migliaia 54 4 6 2 4" xfId="30841"/>
    <cellStyle name="Migliaia 54 4 6 3" xfId="33817"/>
    <cellStyle name="Migliaia 54 4 6 4" xfId="39116"/>
    <cellStyle name="Migliaia 54 4 6 5" xfId="21641"/>
    <cellStyle name="Migliaia 54 4 6 6" xfId="44671"/>
    <cellStyle name="Migliaia 54 4 6 7" xfId="46915"/>
    <cellStyle name="Migliaia 54 4 6 8" xfId="49931"/>
    <cellStyle name="Migliaia 54 4 7" xfId="17274"/>
    <cellStyle name="Migliaia 54 4 7 2" xfId="30842"/>
    <cellStyle name="Migliaia 54 4 7 2 2" xfId="36466"/>
    <cellStyle name="Migliaia 54 4 7 2 3" xfId="41768"/>
    <cellStyle name="Migliaia 54 4 7 3" xfId="33818"/>
    <cellStyle name="Migliaia 54 4 7 4" xfId="39117"/>
    <cellStyle name="Migliaia 54 4 7 5" xfId="21642"/>
    <cellStyle name="Migliaia 54 4 8" xfId="21634"/>
    <cellStyle name="Migliaia 54 4 9" xfId="2621"/>
    <cellStyle name="Migliaia 54 5" xfId="664"/>
    <cellStyle name="Migliaia 54 5 2" xfId="4596"/>
    <cellStyle name="Migliaia 54 5 2 2" xfId="14818"/>
    <cellStyle name="Migliaia 54 5 2 2 2" xfId="36467"/>
    <cellStyle name="Migliaia 54 5 2 2 3" xfId="41769"/>
    <cellStyle name="Migliaia 54 5 2 3" xfId="17277"/>
    <cellStyle name="Migliaia 54 5 2 3 2" xfId="33819"/>
    <cellStyle name="Migliaia 54 5 2 4" xfId="39118"/>
    <cellStyle name="Migliaia 54 5 2 5" xfId="13094"/>
    <cellStyle name="Migliaia 54 5 3" xfId="7740"/>
    <cellStyle name="Migliaia 54 5 3 2" xfId="30843"/>
    <cellStyle name="Migliaia 54 5 3 2 2" xfId="36468"/>
    <cellStyle name="Migliaia 54 5 3 2 3" xfId="41770"/>
    <cellStyle name="Migliaia 54 5 3 3" xfId="33820"/>
    <cellStyle name="Migliaia 54 5 3 4" xfId="39119"/>
    <cellStyle name="Migliaia 54 5 4" xfId="7151"/>
    <cellStyle name="Migliaia 54 5 4 2" xfId="17924"/>
    <cellStyle name="Migliaia 54 5 4 2 2" xfId="36469"/>
    <cellStyle name="Migliaia 54 5 4 2 3" xfId="41771"/>
    <cellStyle name="Migliaia 54 5 4 2 4" xfId="30844"/>
    <cellStyle name="Migliaia 54 5 4 3" xfId="33821"/>
    <cellStyle name="Migliaia 54 5 4 4" xfId="39120"/>
    <cellStyle name="Migliaia 54 5 4 5" xfId="21644"/>
    <cellStyle name="Migliaia 54 5 4 6" xfId="44611"/>
    <cellStyle name="Migliaia 54 5 4 7" xfId="46917"/>
    <cellStyle name="Migliaia 54 5 4 8" xfId="49933"/>
    <cellStyle name="Migliaia 54 5 5" xfId="17276"/>
    <cellStyle name="Migliaia 54 5 5 2" xfId="30845"/>
    <cellStyle name="Migliaia 54 5 5 2 2" xfId="36470"/>
    <cellStyle name="Migliaia 54 5 5 2 3" xfId="41772"/>
    <cellStyle name="Migliaia 54 5 5 3" xfId="33822"/>
    <cellStyle name="Migliaia 54 5 5 4" xfId="39121"/>
    <cellStyle name="Migliaia 54 5 5 5" xfId="21645"/>
    <cellStyle name="Migliaia 54 5 6" xfId="21646"/>
    <cellStyle name="Migliaia 54 5 6 2" xfId="30846"/>
    <cellStyle name="Migliaia 54 5 6 2 2" xfId="36471"/>
    <cellStyle name="Migliaia 54 5 6 2 3" xfId="41773"/>
    <cellStyle name="Migliaia 54 5 6 3" xfId="33823"/>
    <cellStyle name="Migliaia 54 5 6 4" xfId="39122"/>
    <cellStyle name="Migliaia 54 5 7" xfId="21643"/>
    <cellStyle name="Migliaia 54 5 8" xfId="2622"/>
    <cellStyle name="Migliaia 54 6" xfId="2617"/>
    <cellStyle name="Migliaia 54 6 2" xfId="4591"/>
    <cellStyle name="Migliaia 54 6 2 2" xfId="6087"/>
    <cellStyle name="Migliaia 54 6 2 3" xfId="14940"/>
    <cellStyle name="Migliaia 54 6 2 4" xfId="17279"/>
    <cellStyle name="Migliaia 54 6 2 5" xfId="28756"/>
    <cellStyle name="Migliaia 54 6 2 6" xfId="13096"/>
    <cellStyle name="Migliaia 54 6 3" xfId="5839"/>
    <cellStyle name="Migliaia 54 6 3 2" xfId="31755"/>
    <cellStyle name="Migliaia 54 6 3 2 2" xfId="36915"/>
    <cellStyle name="Migliaia 54 6 3 2 3" xfId="42217"/>
    <cellStyle name="Migliaia 54 6 3 3" xfId="34264"/>
    <cellStyle name="Migliaia 54 6 3 4" xfId="39566"/>
    <cellStyle name="Migliaia 54 6 4" xfId="17278"/>
    <cellStyle name="Migliaia 54 6 4 2" xfId="36472"/>
    <cellStyle name="Migliaia 54 6 4 3" xfId="41774"/>
    <cellStyle name="Migliaia 54 6 4 4" xfId="30847"/>
    <cellStyle name="Migliaia 54 6 5" xfId="33824"/>
    <cellStyle name="Migliaia 54 6 6" xfId="39123"/>
    <cellStyle name="Migliaia 54 6 7" xfId="13095"/>
    <cellStyle name="Migliaia 54 7" xfId="4160"/>
    <cellStyle name="Migliaia 54 7 2" xfId="10630"/>
    <cellStyle name="Migliaia 54 7 2 2" xfId="31756"/>
    <cellStyle name="Migliaia 54 7 2 2 2" xfId="36916"/>
    <cellStyle name="Migliaia 54 7 2 2 3" xfId="42218"/>
    <cellStyle name="Migliaia 54 7 2 3" xfId="34265"/>
    <cellStyle name="Migliaia 54 7 2 4" xfId="39567"/>
    <cellStyle name="Migliaia 54 7 3" xfId="17280"/>
    <cellStyle name="Migliaia 54 7 3 2" xfId="36473"/>
    <cellStyle name="Migliaia 54 7 3 3" xfId="41775"/>
    <cellStyle name="Migliaia 54 7 3 4" xfId="30848"/>
    <cellStyle name="Migliaia 54 7 4" xfId="33825"/>
    <cellStyle name="Migliaia 54 7 5" xfId="39124"/>
    <cellStyle name="Migliaia 54 7 6" xfId="13097"/>
    <cellStyle name="Migliaia 54 8" xfId="3757"/>
    <cellStyle name="Migliaia 54 8 2" xfId="10335"/>
    <cellStyle name="Migliaia 54 8 2 2" xfId="31757"/>
    <cellStyle name="Migliaia 54 8 2 2 2" xfId="36917"/>
    <cellStyle name="Migliaia 54 8 2 2 3" xfId="42219"/>
    <cellStyle name="Migliaia 54 8 2 3" xfId="34266"/>
    <cellStyle name="Migliaia 54 8 2 4" xfId="39568"/>
    <cellStyle name="Migliaia 54 8 3" xfId="17281"/>
    <cellStyle name="Migliaia 54 8 3 2" xfId="36474"/>
    <cellStyle name="Migliaia 54 8 3 3" xfId="41776"/>
    <cellStyle name="Migliaia 54 8 3 4" xfId="30849"/>
    <cellStyle name="Migliaia 54 8 4" xfId="33826"/>
    <cellStyle name="Migliaia 54 8 5" xfId="39125"/>
    <cellStyle name="Migliaia 54 8 6" xfId="13098"/>
    <cellStyle name="Migliaia 54 9" xfId="13537"/>
    <cellStyle name="Migliaia 54 9 2" xfId="30850"/>
    <cellStyle name="Migliaia 54 9 2 2" xfId="36475"/>
    <cellStyle name="Migliaia 54 9 2 3" xfId="41777"/>
    <cellStyle name="Migliaia 54 9 3" xfId="33827"/>
    <cellStyle name="Migliaia 54 9 4" xfId="39126"/>
    <cellStyle name="Migliaia 55" xfId="665"/>
    <cellStyle name="Migliaia 55 10" xfId="17282"/>
    <cellStyle name="Migliaia 55 10 2" xfId="36476"/>
    <cellStyle name="Migliaia 55 10 3" xfId="41778"/>
    <cellStyle name="Migliaia 55 10 4" xfId="30851"/>
    <cellStyle name="Migliaia 55 11" xfId="33828"/>
    <cellStyle name="Migliaia 55 12" xfId="39127"/>
    <cellStyle name="Migliaia 55 13" xfId="1931"/>
    <cellStyle name="Migliaia 55 2" xfId="666"/>
    <cellStyle name="Migliaia 55 2 2" xfId="2624"/>
    <cellStyle name="Migliaia 55 2 2 2" xfId="4598"/>
    <cellStyle name="Migliaia 55 2 2 2 2" xfId="10717"/>
    <cellStyle name="Migliaia 55 2 2 2 2 2" xfId="36477"/>
    <cellStyle name="Migliaia 55 2 2 2 2 3" xfId="41779"/>
    <cellStyle name="Migliaia 55 2 2 2 3" xfId="14819"/>
    <cellStyle name="Migliaia 55 2 2 2 4" xfId="17285"/>
    <cellStyle name="Migliaia 55 2 2 2 4 2" xfId="39128"/>
    <cellStyle name="Migliaia 55 2 2 2 5" xfId="13099"/>
    <cellStyle name="Migliaia 55 2 2 3" xfId="7942"/>
    <cellStyle name="Migliaia 55 2 2 3 2" xfId="31758"/>
    <cellStyle name="Migliaia 55 2 2 3 2 2" xfId="36918"/>
    <cellStyle name="Migliaia 55 2 2 3 2 3" xfId="42220"/>
    <cellStyle name="Migliaia 55 2 2 3 3" xfId="34267"/>
    <cellStyle name="Migliaia 55 2 2 3 4" xfId="39569"/>
    <cellStyle name="Migliaia 55 2 2 4" xfId="7152"/>
    <cellStyle name="Migliaia 55 2 2 4 2" xfId="17925"/>
    <cellStyle name="Migliaia 55 2 2 4 3" xfId="43596"/>
    <cellStyle name="Migliaia 55 2 2 4 4" xfId="46918"/>
    <cellStyle name="Migliaia 55 2 2 4 5" xfId="49934"/>
    <cellStyle name="Migliaia 55 2 2 5" xfId="17284"/>
    <cellStyle name="Migliaia 55 2 2 6" xfId="21650"/>
    <cellStyle name="Migliaia 55 2 3" xfId="4164"/>
    <cellStyle name="Migliaia 55 2 3 2" xfId="10634"/>
    <cellStyle name="Migliaia 55 2 3 2 2" xfId="31759"/>
    <cellStyle name="Migliaia 55 2 3 2 2 2" xfId="36919"/>
    <cellStyle name="Migliaia 55 2 3 2 2 3" xfId="42221"/>
    <cellStyle name="Migliaia 55 2 3 2 3" xfId="34268"/>
    <cellStyle name="Migliaia 55 2 3 2 4" xfId="39570"/>
    <cellStyle name="Migliaia 55 2 3 3" xfId="17286"/>
    <cellStyle name="Migliaia 55 2 3 3 2" xfId="36478"/>
    <cellStyle name="Migliaia 55 2 3 3 3" xfId="41780"/>
    <cellStyle name="Migliaia 55 2 3 3 4" xfId="30853"/>
    <cellStyle name="Migliaia 55 2 3 4" xfId="33829"/>
    <cellStyle name="Migliaia 55 2 3 5" xfId="39129"/>
    <cellStyle name="Migliaia 55 2 3 6" xfId="13100"/>
    <cellStyle name="Migliaia 55 2 4" xfId="3762"/>
    <cellStyle name="Migliaia 55 2 4 2" xfId="10339"/>
    <cellStyle name="Migliaia 55 2 4 2 2" xfId="36479"/>
    <cellStyle name="Migliaia 55 2 4 2 3" xfId="41781"/>
    <cellStyle name="Migliaia 55 2 4 3" xfId="14600"/>
    <cellStyle name="Migliaia 55 2 4 4" xfId="17287"/>
    <cellStyle name="Migliaia 55 2 4 4 2" xfId="39130"/>
    <cellStyle name="Migliaia 55 2 4 5" xfId="13101"/>
    <cellStyle name="Migliaia 55 2 5" xfId="9457"/>
    <cellStyle name="Migliaia 55 2 5 2" xfId="30855"/>
    <cellStyle name="Migliaia 55 2 5 2 2" xfId="36480"/>
    <cellStyle name="Migliaia 55 2 5 2 3" xfId="41782"/>
    <cellStyle name="Migliaia 55 2 5 3" xfId="33831"/>
    <cellStyle name="Migliaia 55 2 5 4" xfId="39131"/>
    <cellStyle name="Migliaia 55 2 6" xfId="17283"/>
    <cellStyle name="Migliaia 55 2 6 2" xfId="30856"/>
    <cellStyle name="Migliaia 55 2 6 2 2" xfId="36481"/>
    <cellStyle name="Migliaia 55 2 6 2 3" xfId="41783"/>
    <cellStyle name="Migliaia 55 2 6 3" xfId="33832"/>
    <cellStyle name="Migliaia 55 2 6 4" xfId="39132"/>
    <cellStyle name="Migliaia 55 2 6 5" xfId="21654"/>
    <cellStyle name="Migliaia 55 2 7" xfId="21649"/>
    <cellStyle name="Migliaia 55 2 8" xfId="1932"/>
    <cellStyle name="Migliaia 55 3" xfId="667"/>
    <cellStyle name="Migliaia 55 3 10" xfId="21655"/>
    <cellStyle name="Migliaia 55 3 11" xfId="13102"/>
    <cellStyle name="Migliaia 55 3 12" xfId="1933"/>
    <cellStyle name="Migliaia 55 3 2" xfId="668"/>
    <cellStyle name="Migliaia 55 3 2 2" xfId="4600"/>
    <cellStyle name="Migliaia 55 3 2 2 2" xfId="8390"/>
    <cellStyle name="Migliaia 55 3 2 2 2 2" xfId="14820"/>
    <cellStyle name="Migliaia 55 3 2 2 2 2 2" xfId="18198"/>
    <cellStyle name="Migliaia 55 3 2 2 2 2 2 2" xfId="36482"/>
    <cellStyle name="Migliaia 55 3 2 2 2 2 3" xfId="41784"/>
    <cellStyle name="Migliaia 55 3 2 2 2 2 4" xfId="30857"/>
    <cellStyle name="Migliaia 55 3 2 2 2 3" xfId="33833"/>
    <cellStyle name="Migliaia 55 3 2 2 2 4" xfId="39133"/>
    <cellStyle name="Migliaia 55 3 2 2 2 5" xfId="42588"/>
    <cellStyle name="Migliaia 55 3 2 2 2 6" xfId="47204"/>
    <cellStyle name="Migliaia 55 3 2 2 2 7" xfId="50220"/>
    <cellStyle name="Migliaia 55 3 2 2 2 8" xfId="13997"/>
    <cellStyle name="Migliaia 55 3 2 2 3" xfId="7461"/>
    <cellStyle name="Migliaia 55 3 2 2 4" xfId="7153"/>
    <cellStyle name="Migliaia 55 3 2 2 4 2" xfId="17926"/>
    <cellStyle name="Migliaia 55 3 2 2 4 3" xfId="42547"/>
    <cellStyle name="Migliaia 55 3 2 2 4 4" xfId="46919"/>
    <cellStyle name="Migliaia 55 3 2 2 4 5" xfId="49935"/>
    <cellStyle name="Migliaia 55 3 2 2 5" xfId="17290"/>
    <cellStyle name="Migliaia 55 3 2 2 6" xfId="21657"/>
    <cellStyle name="Migliaia 55 3 2 3" xfId="3764"/>
    <cellStyle name="Migliaia 55 3 2 3 2" xfId="8701"/>
    <cellStyle name="Migliaia 55 3 2 3 2 2" xfId="36483"/>
    <cellStyle name="Migliaia 55 3 2 3 2 3" xfId="41785"/>
    <cellStyle name="Migliaia 55 3 2 3 2 4" xfId="30858"/>
    <cellStyle name="Migliaia 55 3 2 3 3" xfId="8391"/>
    <cellStyle name="Migliaia 55 3 2 3 4" xfId="17291"/>
    <cellStyle name="Migliaia 55 3 2 3 4 2" xfId="39134"/>
    <cellStyle name="Migliaia 55 3 2 3 5" xfId="13103"/>
    <cellStyle name="Migliaia 55 3 2 4" xfId="7741"/>
    <cellStyle name="Migliaia 55 3 2 4 2" xfId="14414"/>
    <cellStyle name="Migliaia 55 3 2 4 2 2" xfId="36484"/>
    <cellStyle name="Migliaia 55 3 2 4 2 3" xfId="41786"/>
    <cellStyle name="Migliaia 55 3 2 4 3" xfId="33835"/>
    <cellStyle name="Migliaia 55 3 2 4 4" xfId="39135"/>
    <cellStyle name="Migliaia 55 3 2 4 5" xfId="13540"/>
    <cellStyle name="Migliaia 55 3 2 5" xfId="13580"/>
    <cellStyle name="Migliaia 55 3 2 5 2" xfId="30860"/>
    <cellStyle name="Migliaia 55 3 2 5 2 2" xfId="36485"/>
    <cellStyle name="Migliaia 55 3 2 5 2 3" xfId="41787"/>
    <cellStyle name="Migliaia 55 3 2 5 3" xfId="33836"/>
    <cellStyle name="Migliaia 55 3 2 5 4" xfId="39136"/>
    <cellStyle name="Migliaia 55 3 2 6" xfId="17289"/>
    <cellStyle name="Migliaia 55 3 2 6 2" xfId="30861"/>
    <cellStyle name="Migliaia 55 3 2 6 2 2" xfId="36486"/>
    <cellStyle name="Migliaia 55 3 2 6 2 3" xfId="41788"/>
    <cellStyle name="Migliaia 55 3 2 6 3" xfId="33837"/>
    <cellStyle name="Migliaia 55 3 2 6 4" xfId="39137"/>
    <cellStyle name="Migliaia 55 3 2 6 5" xfId="21661"/>
    <cellStyle name="Migliaia 55 3 2 7" xfId="21656"/>
    <cellStyle name="Migliaia 55 3 2 8" xfId="2626"/>
    <cellStyle name="Migliaia 55 3 3" xfId="2625"/>
    <cellStyle name="Migliaia 55 3 3 2" xfId="4599"/>
    <cellStyle name="Migliaia 55 3 3 2 2" xfId="6090"/>
    <cellStyle name="Migliaia 55 3 3 2 2 2" xfId="36488"/>
    <cellStyle name="Migliaia 55 3 3 2 2 3" xfId="41790"/>
    <cellStyle name="Migliaia 55 3 3 2 3" xfId="14569"/>
    <cellStyle name="Migliaia 55 3 3 2 4" xfId="17293"/>
    <cellStyle name="Migliaia 55 3 3 2 4 2" xfId="39139"/>
    <cellStyle name="Migliaia 55 3 3 2 5" xfId="13105"/>
    <cellStyle name="Migliaia 55 3 3 3" xfId="5842"/>
    <cellStyle name="Migliaia 55 3 3 3 2" xfId="30863"/>
    <cellStyle name="Migliaia 55 3 3 3 2 2" xfId="36489"/>
    <cellStyle name="Migliaia 55 3 3 3 2 3" xfId="41791"/>
    <cellStyle name="Migliaia 55 3 3 3 3" xfId="33839"/>
    <cellStyle name="Migliaia 55 3 3 3 4" xfId="39140"/>
    <cellStyle name="Migliaia 55 3 3 4" xfId="17292"/>
    <cellStyle name="Migliaia 55 3 3 4 2" xfId="30864"/>
    <cellStyle name="Migliaia 55 3 3 4 2 2" xfId="36490"/>
    <cellStyle name="Migliaia 55 3 3 4 2 3" xfId="41792"/>
    <cellStyle name="Migliaia 55 3 3 4 3" xfId="33840"/>
    <cellStyle name="Migliaia 55 3 3 4 4" xfId="39141"/>
    <cellStyle name="Migliaia 55 3 3 4 5" xfId="21664"/>
    <cellStyle name="Migliaia 55 3 3 5" xfId="21665"/>
    <cellStyle name="Migliaia 55 3 3 5 2" xfId="30865"/>
    <cellStyle name="Migliaia 55 3 3 5 2 2" xfId="36491"/>
    <cellStyle name="Migliaia 55 3 3 5 2 3" xfId="41793"/>
    <cellStyle name="Migliaia 55 3 3 5 3" xfId="33841"/>
    <cellStyle name="Migliaia 55 3 3 5 4" xfId="39142"/>
    <cellStyle name="Migliaia 55 3 3 6" xfId="30862"/>
    <cellStyle name="Migliaia 55 3 3 6 2" xfId="36487"/>
    <cellStyle name="Migliaia 55 3 3 6 3" xfId="41789"/>
    <cellStyle name="Migliaia 55 3 3 7" xfId="33838"/>
    <cellStyle name="Migliaia 55 3 3 8" xfId="39138"/>
    <cellStyle name="Migliaia 55 3 3 9" xfId="13104"/>
    <cellStyle name="Migliaia 55 3 4" xfId="3315"/>
    <cellStyle name="Migliaia 55 3 4 2" xfId="4825"/>
    <cellStyle name="Migliaia 55 3 4 2 2" xfId="10777"/>
    <cellStyle name="Migliaia 55 3 4 2 3" xfId="14934"/>
    <cellStyle name="Migliaia 55 3 4 2 4" xfId="17295"/>
    <cellStyle name="Migliaia 55 3 4 2 5" xfId="28760"/>
    <cellStyle name="Migliaia 55 3 4 2 6" xfId="13107"/>
    <cellStyle name="Migliaia 55 3 4 3" xfId="10025"/>
    <cellStyle name="Migliaia 55 3 4 3 2" xfId="31760"/>
    <cellStyle name="Migliaia 55 3 4 3 2 2" xfId="36920"/>
    <cellStyle name="Migliaia 55 3 4 3 2 3" xfId="42222"/>
    <cellStyle name="Migliaia 55 3 4 3 3" xfId="34269"/>
    <cellStyle name="Migliaia 55 3 4 3 4" xfId="39571"/>
    <cellStyle name="Migliaia 55 3 4 4" xfId="17294"/>
    <cellStyle name="Migliaia 55 3 4 4 2" xfId="36492"/>
    <cellStyle name="Migliaia 55 3 4 4 3" xfId="41794"/>
    <cellStyle name="Migliaia 55 3 4 4 4" xfId="30866"/>
    <cellStyle name="Migliaia 55 3 4 5" xfId="33842"/>
    <cellStyle name="Migliaia 55 3 4 6" xfId="39143"/>
    <cellStyle name="Migliaia 55 3 4 7" xfId="13106"/>
    <cellStyle name="Migliaia 55 3 5" xfId="4165"/>
    <cellStyle name="Migliaia 55 3 5 2" xfId="10635"/>
    <cellStyle name="Migliaia 55 3 5 2 2" xfId="31761"/>
    <cellStyle name="Migliaia 55 3 5 2 2 2" xfId="36921"/>
    <cellStyle name="Migliaia 55 3 5 2 2 3" xfId="42223"/>
    <cellStyle name="Migliaia 55 3 5 2 3" xfId="34270"/>
    <cellStyle name="Migliaia 55 3 5 2 4" xfId="39572"/>
    <cellStyle name="Migliaia 55 3 5 3" xfId="17296"/>
    <cellStyle name="Migliaia 55 3 5 3 2" xfId="36493"/>
    <cellStyle name="Migliaia 55 3 5 3 3" xfId="41795"/>
    <cellStyle name="Migliaia 55 3 5 3 4" xfId="30867"/>
    <cellStyle name="Migliaia 55 3 5 4" xfId="33843"/>
    <cellStyle name="Migliaia 55 3 5 5" xfId="39144"/>
    <cellStyle name="Migliaia 55 3 5 6" xfId="13108"/>
    <cellStyle name="Migliaia 55 3 6" xfId="3763"/>
    <cellStyle name="Migliaia 55 3 6 2" xfId="10340"/>
    <cellStyle name="Migliaia 55 3 6 2 2" xfId="36494"/>
    <cellStyle name="Migliaia 55 3 6 2 3" xfId="41796"/>
    <cellStyle name="Migliaia 55 3 6 3" xfId="14335"/>
    <cellStyle name="Migliaia 55 3 6 4" xfId="17297"/>
    <cellStyle name="Migliaia 55 3 6 4 2" xfId="39145"/>
    <cellStyle name="Migliaia 55 3 6 5" xfId="13109"/>
    <cellStyle name="Migliaia 55 3 7" xfId="7831"/>
    <cellStyle name="Migliaia 55 3 7 2" xfId="30868"/>
    <cellStyle name="Migliaia 55 3 7 2 2" xfId="36495"/>
    <cellStyle name="Migliaia 55 3 7 2 3" xfId="41797"/>
    <cellStyle name="Migliaia 55 3 7 3" xfId="33844"/>
    <cellStyle name="Migliaia 55 3 7 4" xfId="39146"/>
    <cellStyle name="Migliaia 55 3 8" xfId="13581"/>
    <cellStyle name="Migliaia 55 3 8 2" xfId="30869"/>
    <cellStyle name="Migliaia 55 3 8 2 2" xfId="36496"/>
    <cellStyle name="Migliaia 55 3 8 2 3" xfId="41798"/>
    <cellStyle name="Migliaia 55 3 8 3" xfId="33845"/>
    <cellStyle name="Migliaia 55 3 8 4" xfId="39147"/>
    <cellStyle name="Migliaia 55 3 8 5" xfId="21666"/>
    <cellStyle name="Migliaia 55 3 9" xfId="17288"/>
    <cellStyle name="Migliaia 55 4" xfId="669"/>
    <cellStyle name="Migliaia 55 4 2" xfId="4601"/>
    <cellStyle name="Migliaia 55 4 2 2" xfId="5189"/>
    <cellStyle name="Migliaia 55 4 2 2 2" xfId="30870"/>
    <cellStyle name="Migliaia 55 4 2 2 2 2" xfId="36497"/>
    <cellStyle name="Migliaia 55 4 2 2 2 3" xfId="41799"/>
    <cellStyle name="Migliaia 55 4 2 2 3" xfId="33846"/>
    <cellStyle name="Migliaia 55 4 2 2 4" xfId="39148"/>
    <cellStyle name="Migliaia 55 4 2 3" xfId="8392"/>
    <cellStyle name="Migliaia 55 4 2 3 2" xfId="30871"/>
    <cellStyle name="Migliaia 55 4 2 3 2 2" xfId="36498"/>
    <cellStyle name="Migliaia 55 4 2 3 2 3" xfId="41800"/>
    <cellStyle name="Migliaia 55 4 2 3 3" xfId="33847"/>
    <cellStyle name="Migliaia 55 4 2 3 4" xfId="39149"/>
    <cellStyle name="Migliaia 55 4 2 4" xfId="7743"/>
    <cellStyle name="Migliaia 55 4 2 5" xfId="7155"/>
    <cellStyle name="Migliaia 55 4 2 5 2" xfId="17928"/>
    <cellStyle name="Migliaia 55 4 2 5 3" xfId="43800"/>
    <cellStyle name="Migliaia 55 4 2 5 4" xfId="46921"/>
    <cellStyle name="Migliaia 55 4 2 5 5" xfId="49937"/>
    <cellStyle name="Migliaia 55 4 2 6" xfId="17299"/>
    <cellStyle name="Migliaia 55 4 2 7" xfId="21668"/>
    <cellStyle name="Migliaia 55 4 3" xfId="5190"/>
    <cellStyle name="Migliaia 55 4 3 2" xfId="14570"/>
    <cellStyle name="Migliaia 55 4 3 2 2" xfId="36499"/>
    <cellStyle name="Migliaia 55 4 3 2 3" xfId="41801"/>
    <cellStyle name="Migliaia 55 4 3 3" xfId="33848"/>
    <cellStyle name="Migliaia 55 4 3 4" xfId="39150"/>
    <cellStyle name="Migliaia 55 4 3 5" xfId="13579"/>
    <cellStyle name="Migliaia 55 4 4" xfId="8393"/>
    <cellStyle name="Migliaia 55 4 4 2" xfId="30872"/>
    <cellStyle name="Migliaia 55 4 4 2 2" xfId="36500"/>
    <cellStyle name="Migliaia 55 4 4 2 3" xfId="41802"/>
    <cellStyle name="Migliaia 55 4 4 3" xfId="33849"/>
    <cellStyle name="Migliaia 55 4 4 4" xfId="39151"/>
    <cellStyle name="Migliaia 55 4 5" xfId="7742"/>
    <cellStyle name="Migliaia 55 4 5 2" xfId="30873"/>
    <cellStyle name="Migliaia 55 4 5 2 2" xfId="36501"/>
    <cellStyle name="Migliaia 55 4 5 2 3" xfId="41803"/>
    <cellStyle name="Migliaia 55 4 5 3" xfId="33850"/>
    <cellStyle name="Migliaia 55 4 5 4" xfId="39152"/>
    <cellStyle name="Migliaia 55 4 6" xfId="7154"/>
    <cellStyle name="Migliaia 55 4 6 2" xfId="17927"/>
    <cellStyle name="Migliaia 55 4 6 2 2" xfId="36502"/>
    <cellStyle name="Migliaia 55 4 6 2 3" xfId="41804"/>
    <cellStyle name="Migliaia 55 4 6 2 4" xfId="30874"/>
    <cellStyle name="Migliaia 55 4 6 3" xfId="33851"/>
    <cellStyle name="Migliaia 55 4 6 4" xfId="39153"/>
    <cellStyle name="Migliaia 55 4 6 5" xfId="21669"/>
    <cellStyle name="Migliaia 55 4 6 6" xfId="21465"/>
    <cellStyle name="Migliaia 55 4 6 7" xfId="46920"/>
    <cellStyle name="Migliaia 55 4 6 8" xfId="49936"/>
    <cellStyle name="Migliaia 55 4 7" xfId="17298"/>
    <cellStyle name="Migliaia 55 4 7 2" xfId="30875"/>
    <cellStyle name="Migliaia 55 4 7 2 2" xfId="36503"/>
    <cellStyle name="Migliaia 55 4 7 2 3" xfId="41805"/>
    <cellStyle name="Migliaia 55 4 7 3" xfId="33852"/>
    <cellStyle name="Migliaia 55 4 7 4" xfId="39154"/>
    <cellStyle name="Migliaia 55 4 7 5" xfId="21670"/>
    <cellStyle name="Migliaia 55 4 8" xfId="21667"/>
    <cellStyle name="Migliaia 55 4 9" xfId="2627"/>
    <cellStyle name="Migliaia 55 5" xfId="670"/>
    <cellStyle name="Migliaia 55 5 2" xfId="4602"/>
    <cellStyle name="Migliaia 55 5 2 2" xfId="14821"/>
    <cellStyle name="Migliaia 55 5 2 2 2" xfId="36504"/>
    <cellStyle name="Migliaia 55 5 2 2 3" xfId="41806"/>
    <cellStyle name="Migliaia 55 5 2 3" xfId="17301"/>
    <cellStyle name="Migliaia 55 5 2 3 2" xfId="33853"/>
    <cellStyle name="Migliaia 55 5 2 4" xfId="39155"/>
    <cellStyle name="Migliaia 55 5 2 5" xfId="13110"/>
    <cellStyle name="Migliaia 55 5 3" xfId="7744"/>
    <cellStyle name="Migliaia 55 5 3 2" xfId="30876"/>
    <cellStyle name="Migliaia 55 5 3 2 2" xfId="36505"/>
    <cellStyle name="Migliaia 55 5 3 2 3" xfId="41807"/>
    <cellStyle name="Migliaia 55 5 3 3" xfId="33854"/>
    <cellStyle name="Migliaia 55 5 3 4" xfId="39156"/>
    <cellStyle name="Migliaia 55 5 4" xfId="7156"/>
    <cellStyle name="Migliaia 55 5 4 2" xfId="17929"/>
    <cellStyle name="Migliaia 55 5 4 2 2" xfId="36506"/>
    <cellStyle name="Migliaia 55 5 4 2 3" xfId="41808"/>
    <cellStyle name="Migliaia 55 5 4 2 4" xfId="30877"/>
    <cellStyle name="Migliaia 55 5 4 3" xfId="33855"/>
    <cellStyle name="Migliaia 55 5 4 4" xfId="39157"/>
    <cellStyle name="Migliaia 55 5 4 5" xfId="21672"/>
    <cellStyle name="Migliaia 55 5 4 6" xfId="28826"/>
    <cellStyle name="Migliaia 55 5 4 7" xfId="46922"/>
    <cellStyle name="Migliaia 55 5 4 8" xfId="49938"/>
    <cellStyle name="Migliaia 55 5 5" xfId="17300"/>
    <cellStyle name="Migliaia 55 5 5 2" xfId="30878"/>
    <cellStyle name="Migliaia 55 5 5 2 2" xfId="36507"/>
    <cellStyle name="Migliaia 55 5 5 2 3" xfId="41809"/>
    <cellStyle name="Migliaia 55 5 5 3" xfId="33856"/>
    <cellStyle name="Migliaia 55 5 5 4" xfId="39158"/>
    <cellStyle name="Migliaia 55 5 5 5" xfId="21673"/>
    <cellStyle name="Migliaia 55 5 6" xfId="21674"/>
    <cellStyle name="Migliaia 55 5 6 2" xfId="30879"/>
    <cellStyle name="Migliaia 55 5 6 2 2" xfId="36508"/>
    <cellStyle name="Migliaia 55 5 6 2 3" xfId="41810"/>
    <cellStyle name="Migliaia 55 5 6 3" xfId="33857"/>
    <cellStyle name="Migliaia 55 5 6 4" xfId="39159"/>
    <cellStyle name="Migliaia 55 5 7" xfId="21671"/>
    <cellStyle name="Migliaia 55 5 8" xfId="2628"/>
    <cellStyle name="Migliaia 55 6" xfId="2623"/>
    <cellStyle name="Migliaia 55 6 2" xfId="4597"/>
    <cellStyle name="Migliaia 55 6 2 2" xfId="6089"/>
    <cellStyle name="Migliaia 55 6 2 3" xfId="14338"/>
    <cellStyle name="Migliaia 55 6 2 4" xfId="17303"/>
    <cellStyle name="Migliaia 55 6 2 5" xfId="28761"/>
    <cellStyle name="Migliaia 55 6 2 6" xfId="13112"/>
    <cellStyle name="Migliaia 55 6 3" xfId="5841"/>
    <cellStyle name="Migliaia 55 6 3 2" xfId="31762"/>
    <cellStyle name="Migliaia 55 6 3 2 2" xfId="36922"/>
    <cellStyle name="Migliaia 55 6 3 2 3" xfId="42224"/>
    <cellStyle name="Migliaia 55 6 3 3" xfId="34271"/>
    <cellStyle name="Migliaia 55 6 3 4" xfId="39573"/>
    <cellStyle name="Migliaia 55 6 4" xfId="17302"/>
    <cellStyle name="Migliaia 55 6 4 2" xfId="36509"/>
    <cellStyle name="Migliaia 55 6 4 3" xfId="41811"/>
    <cellStyle name="Migliaia 55 6 4 4" xfId="30880"/>
    <cellStyle name="Migliaia 55 6 5" xfId="33858"/>
    <cellStyle name="Migliaia 55 6 6" xfId="39160"/>
    <cellStyle name="Migliaia 55 6 7" xfId="13111"/>
    <cellStyle name="Migliaia 55 7" xfId="4163"/>
    <cellStyle name="Migliaia 55 7 2" xfId="10633"/>
    <cellStyle name="Migliaia 55 7 2 2" xfId="31763"/>
    <cellStyle name="Migliaia 55 7 2 2 2" xfId="36923"/>
    <cellStyle name="Migliaia 55 7 2 2 3" xfId="42225"/>
    <cellStyle name="Migliaia 55 7 2 3" xfId="34272"/>
    <cellStyle name="Migliaia 55 7 2 4" xfId="39574"/>
    <cellStyle name="Migliaia 55 7 3" xfId="17304"/>
    <cellStyle name="Migliaia 55 7 3 2" xfId="30881"/>
    <cellStyle name="Migliaia 55 7 4" xfId="21675"/>
    <cellStyle name="Migliaia 55 7 5" xfId="13113"/>
    <cellStyle name="Migliaia 55 8" xfId="3761"/>
    <cellStyle name="Migliaia 55 8 2" xfId="10338"/>
    <cellStyle name="Migliaia 55 8 2 2" xfId="31764"/>
    <cellStyle name="Migliaia 55 8 2 2 2" xfId="36924"/>
    <cellStyle name="Migliaia 55 8 2 2 3" xfId="42226"/>
    <cellStyle name="Migliaia 55 8 2 3" xfId="34273"/>
    <cellStyle name="Migliaia 55 8 2 4" xfId="39575"/>
    <cellStyle name="Migliaia 55 8 3" xfId="17305"/>
    <cellStyle name="Migliaia 55 8 3 2" xfId="30882"/>
    <cellStyle name="Migliaia 55 8 4" xfId="21676"/>
    <cellStyle name="Migliaia 55 8 5" xfId="13114"/>
    <cellStyle name="Migliaia 55 9" xfId="13539"/>
    <cellStyle name="Migliaia 55 9 2" xfId="30883"/>
    <cellStyle name="Migliaia 55 9 3" xfId="21677"/>
    <cellStyle name="Migliaia 56" xfId="671"/>
    <cellStyle name="Migliaia 56 10" xfId="17306"/>
    <cellStyle name="Migliaia 56 10 2" xfId="30884"/>
    <cellStyle name="Migliaia 56 11" xfId="21678"/>
    <cellStyle name="Migliaia 56 12" xfId="1934"/>
    <cellStyle name="Migliaia 56 2" xfId="672"/>
    <cellStyle name="Migliaia 56 2 2" xfId="2630"/>
    <cellStyle name="Migliaia 56 2 2 2" xfId="4604"/>
    <cellStyle name="Migliaia 56 2 2 2 2" xfId="10718"/>
    <cellStyle name="Migliaia 56 2 2 2 2 2" xfId="30887"/>
    <cellStyle name="Migliaia 56 2 2 2 3" xfId="14822"/>
    <cellStyle name="Migliaia 56 2 2 2 4" xfId="17309"/>
    <cellStyle name="Migliaia 56 2 2 2 5" xfId="21681"/>
    <cellStyle name="Migliaia 56 2 2 2 6" xfId="13115"/>
    <cellStyle name="Migliaia 56 2 2 3" xfId="7943"/>
    <cellStyle name="Migliaia 56 2 2 3 2" xfId="31765"/>
    <cellStyle name="Migliaia 56 2 2 3 2 2" xfId="36925"/>
    <cellStyle name="Migliaia 56 2 2 3 2 3" xfId="42227"/>
    <cellStyle name="Migliaia 56 2 2 3 3" xfId="34274"/>
    <cellStyle name="Migliaia 56 2 2 3 4" xfId="39576"/>
    <cellStyle name="Migliaia 56 2 2 4" xfId="7157"/>
    <cellStyle name="Migliaia 56 2 2 4 2" xfId="17930"/>
    <cellStyle name="Migliaia 56 2 2 4 3" xfId="30886"/>
    <cellStyle name="Migliaia 56 2 2 4 4" xfId="43743"/>
    <cellStyle name="Migliaia 56 2 2 4 5" xfId="46923"/>
    <cellStyle name="Migliaia 56 2 2 4 6" xfId="49939"/>
    <cellStyle name="Migliaia 56 2 2 5" xfId="17308"/>
    <cellStyle name="Migliaia 56 2 2 6" xfId="21680"/>
    <cellStyle name="Migliaia 56 2 3" xfId="4167"/>
    <cellStyle name="Migliaia 56 2 3 2" xfId="10637"/>
    <cellStyle name="Migliaia 56 2 3 2 2" xfId="31766"/>
    <cellStyle name="Migliaia 56 2 3 2 2 2" xfId="36926"/>
    <cellStyle name="Migliaia 56 2 3 2 2 3" xfId="42228"/>
    <cellStyle name="Migliaia 56 2 3 2 3" xfId="34275"/>
    <cellStyle name="Migliaia 56 2 3 2 4" xfId="39577"/>
    <cellStyle name="Migliaia 56 2 3 3" xfId="17310"/>
    <cellStyle name="Migliaia 56 2 3 3 2" xfId="30888"/>
    <cellStyle name="Migliaia 56 2 3 4" xfId="21682"/>
    <cellStyle name="Migliaia 56 2 3 5" xfId="13116"/>
    <cellStyle name="Migliaia 56 2 4" xfId="3766"/>
    <cellStyle name="Migliaia 56 2 4 2" xfId="10342"/>
    <cellStyle name="Migliaia 56 2 4 2 2" xfId="30889"/>
    <cellStyle name="Migliaia 56 2 4 3" xfId="14909"/>
    <cellStyle name="Migliaia 56 2 4 4" xfId="17311"/>
    <cellStyle name="Migliaia 56 2 4 5" xfId="21683"/>
    <cellStyle name="Migliaia 56 2 4 6" xfId="13117"/>
    <cellStyle name="Migliaia 56 2 5" xfId="9458"/>
    <cellStyle name="Migliaia 56 2 5 2" xfId="30890"/>
    <cellStyle name="Migliaia 56 2 5 3" xfId="21684"/>
    <cellStyle name="Migliaia 56 2 6" xfId="17307"/>
    <cellStyle name="Migliaia 56 2 6 2" xfId="30891"/>
    <cellStyle name="Migliaia 56 2 6 3" xfId="21685"/>
    <cellStyle name="Migliaia 56 2 7" xfId="30885"/>
    <cellStyle name="Migliaia 56 2 8" xfId="21679"/>
    <cellStyle name="Migliaia 56 2 9" xfId="1935"/>
    <cellStyle name="Migliaia 56 3" xfId="673"/>
    <cellStyle name="Migliaia 56 3 10" xfId="21686"/>
    <cellStyle name="Migliaia 56 3 11" xfId="13118"/>
    <cellStyle name="Migliaia 56 3 12" xfId="1936"/>
    <cellStyle name="Migliaia 56 3 2" xfId="674"/>
    <cellStyle name="Migliaia 56 3 2 2" xfId="4606"/>
    <cellStyle name="Migliaia 56 3 2 2 2" xfId="8394"/>
    <cellStyle name="Migliaia 56 3 2 2 2 2" xfId="14823"/>
    <cellStyle name="Migliaia 56 3 2 2 2 2 2" xfId="18199"/>
    <cellStyle name="Migliaia 56 3 2 2 2 2 3" xfId="30895"/>
    <cellStyle name="Migliaia 56 3 2 2 2 3" xfId="21689"/>
    <cellStyle name="Migliaia 56 3 2 2 2 4" xfId="44330"/>
    <cellStyle name="Migliaia 56 3 2 2 2 5" xfId="47205"/>
    <cellStyle name="Migliaia 56 3 2 2 2 6" xfId="50221"/>
    <cellStyle name="Migliaia 56 3 2 2 2 7" xfId="13998"/>
    <cellStyle name="Migliaia 56 3 2 2 3" xfId="8457"/>
    <cellStyle name="Migliaia 56 3 2 2 3 2" xfId="30894"/>
    <cellStyle name="Migliaia 56 3 2 2 4" xfId="7158"/>
    <cellStyle name="Migliaia 56 3 2 2 4 2" xfId="17931"/>
    <cellStyle name="Migliaia 56 3 2 2 4 3" xfId="44190"/>
    <cellStyle name="Migliaia 56 3 2 2 4 4" xfId="46924"/>
    <cellStyle name="Migliaia 56 3 2 2 4 5" xfId="49940"/>
    <cellStyle name="Migliaia 56 3 2 2 5" xfId="17314"/>
    <cellStyle name="Migliaia 56 3 2 2 6" xfId="21688"/>
    <cellStyle name="Migliaia 56 3 2 3" xfId="3768"/>
    <cellStyle name="Migliaia 56 3 2 3 2" xfId="7847"/>
    <cellStyle name="Migliaia 56 3 2 3 2 2" xfId="30896"/>
    <cellStyle name="Migliaia 56 3 2 3 3" xfId="8395"/>
    <cellStyle name="Migliaia 56 3 2 3 4" xfId="17315"/>
    <cellStyle name="Migliaia 56 3 2 3 5" xfId="21690"/>
    <cellStyle name="Migliaia 56 3 2 3 6" xfId="13119"/>
    <cellStyle name="Migliaia 56 3 2 4" xfId="7745"/>
    <cellStyle name="Migliaia 56 3 2 4 2" xfId="14415"/>
    <cellStyle name="Migliaia 56 3 2 4 2 2" xfId="30897"/>
    <cellStyle name="Migliaia 56 3 2 4 3" xfId="21691"/>
    <cellStyle name="Migliaia 56 3 2 4 4" xfId="13542"/>
    <cellStyle name="Migliaia 56 3 2 5" xfId="13577"/>
    <cellStyle name="Migliaia 56 3 2 5 2" xfId="30898"/>
    <cellStyle name="Migliaia 56 3 2 5 3" xfId="21692"/>
    <cellStyle name="Migliaia 56 3 2 6" xfId="17313"/>
    <cellStyle name="Migliaia 56 3 2 6 2" xfId="30899"/>
    <cellStyle name="Migliaia 56 3 2 6 3" xfId="21693"/>
    <cellStyle name="Migliaia 56 3 2 7" xfId="30893"/>
    <cellStyle name="Migliaia 56 3 2 8" xfId="21687"/>
    <cellStyle name="Migliaia 56 3 2 9" xfId="2632"/>
    <cellStyle name="Migliaia 56 3 3" xfId="2631"/>
    <cellStyle name="Migliaia 56 3 3 2" xfId="4605"/>
    <cellStyle name="Migliaia 56 3 3 2 2" xfId="6092"/>
    <cellStyle name="Migliaia 56 3 3 2 2 2" xfId="30901"/>
    <cellStyle name="Migliaia 56 3 3 2 3" xfId="14571"/>
    <cellStyle name="Migliaia 56 3 3 2 4" xfId="17317"/>
    <cellStyle name="Migliaia 56 3 3 2 5" xfId="21695"/>
    <cellStyle name="Migliaia 56 3 3 2 6" xfId="13121"/>
    <cellStyle name="Migliaia 56 3 3 3" xfId="5844"/>
    <cellStyle name="Migliaia 56 3 3 3 2" xfId="30902"/>
    <cellStyle name="Migliaia 56 3 3 3 3" xfId="21696"/>
    <cellStyle name="Migliaia 56 3 3 4" xfId="17316"/>
    <cellStyle name="Migliaia 56 3 3 4 2" xfId="30903"/>
    <cellStyle name="Migliaia 56 3 3 4 3" xfId="21697"/>
    <cellStyle name="Migliaia 56 3 3 4 4" xfId="45166"/>
    <cellStyle name="Migliaia 56 3 3 5" xfId="21698"/>
    <cellStyle name="Migliaia 56 3 3 5 2" xfId="30904"/>
    <cellStyle name="Migliaia 56 3 3 5 3" xfId="45167"/>
    <cellStyle name="Migliaia 56 3 3 6" xfId="30900"/>
    <cellStyle name="Migliaia 56 3 3 7" xfId="21694"/>
    <cellStyle name="Migliaia 56 3 3 8" xfId="13120"/>
    <cellStyle name="Migliaia 56 3 4" xfId="3316"/>
    <cellStyle name="Migliaia 56 3 4 2" xfId="4826"/>
    <cellStyle name="Migliaia 56 3 4 2 2" xfId="10778"/>
    <cellStyle name="Migliaia 56 3 4 2 3" xfId="14443"/>
    <cellStyle name="Migliaia 56 3 4 2 4" xfId="17319"/>
    <cellStyle name="Migliaia 56 3 4 2 5" xfId="28762"/>
    <cellStyle name="Migliaia 56 3 4 2 6" xfId="13123"/>
    <cellStyle name="Migliaia 56 3 4 3" xfId="10026"/>
    <cellStyle name="Migliaia 56 3 4 3 2" xfId="31767"/>
    <cellStyle name="Migliaia 56 3 4 3 2 2" xfId="36927"/>
    <cellStyle name="Migliaia 56 3 4 3 2 3" xfId="42229"/>
    <cellStyle name="Migliaia 56 3 4 3 3" xfId="34276"/>
    <cellStyle name="Migliaia 56 3 4 3 4" xfId="39578"/>
    <cellStyle name="Migliaia 56 3 4 4" xfId="17318"/>
    <cellStyle name="Migliaia 56 3 4 4 2" xfId="30905"/>
    <cellStyle name="Migliaia 56 3 4 5" xfId="21699"/>
    <cellStyle name="Migliaia 56 3 4 6" xfId="13122"/>
    <cellStyle name="Migliaia 56 3 5" xfId="4168"/>
    <cellStyle name="Migliaia 56 3 5 2" xfId="10638"/>
    <cellStyle name="Migliaia 56 3 5 2 2" xfId="31768"/>
    <cellStyle name="Migliaia 56 3 5 2 2 2" xfId="36928"/>
    <cellStyle name="Migliaia 56 3 5 2 2 3" xfId="42230"/>
    <cellStyle name="Migliaia 56 3 5 2 3" xfId="34277"/>
    <cellStyle name="Migliaia 56 3 5 2 4" xfId="39579"/>
    <cellStyle name="Migliaia 56 3 5 3" xfId="17320"/>
    <cellStyle name="Migliaia 56 3 5 3 2" xfId="30906"/>
    <cellStyle name="Migliaia 56 3 5 4" xfId="21700"/>
    <cellStyle name="Migliaia 56 3 5 5" xfId="13124"/>
    <cellStyle name="Migliaia 56 3 6" xfId="3767"/>
    <cellStyle name="Migliaia 56 3 6 2" xfId="10343"/>
    <cellStyle name="Migliaia 56 3 6 2 2" xfId="30907"/>
    <cellStyle name="Migliaia 56 3 6 3" xfId="14345"/>
    <cellStyle name="Migliaia 56 3 6 4" xfId="17321"/>
    <cellStyle name="Migliaia 56 3 6 5" xfId="21701"/>
    <cellStyle name="Migliaia 56 3 6 6" xfId="13125"/>
    <cellStyle name="Migliaia 56 3 7" xfId="7394"/>
    <cellStyle name="Migliaia 56 3 7 2" xfId="30908"/>
    <cellStyle name="Migliaia 56 3 7 3" xfId="21702"/>
    <cellStyle name="Migliaia 56 3 8" xfId="13578"/>
    <cellStyle name="Migliaia 56 3 8 2" xfId="30909"/>
    <cellStyle name="Migliaia 56 3 8 3" xfId="21703"/>
    <cellStyle name="Migliaia 56 3 9" xfId="17312"/>
    <cellStyle name="Migliaia 56 3 9 2" xfId="30892"/>
    <cellStyle name="Migliaia 56 4" xfId="675"/>
    <cellStyle name="Migliaia 56 4 10" xfId="2633"/>
    <cellStyle name="Migliaia 56 4 2" xfId="4607"/>
    <cellStyle name="Migliaia 56 4 2 2" xfId="5191"/>
    <cellStyle name="Migliaia 56 4 2 2 2" xfId="30912"/>
    <cellStyle name="Migliaia 56 4 2 2 3" xfId="21706"/>
    <cellStyle name="Migliaia 56 4 2 3" xfId="8396"/>
    <cellStyle name="Migliaia 56 4 2 3 2" xfId="30913"/>
    <cellStyle name="Migliaia 56 4 2 3 3" xfId="21707"/>
    <cellStyle name="Migliaia 56 4 2 4" xfId="7747"/>
    <cellStyle name="Migliaia 56 4 2 4 2" xfId="30911"/>
    <cellStyle name="Migliaia 56 4 2 5" xfId="7160"/>
    <cellStyle name="Migliaia 56 4 2 5 2" xfId="17933"/>
    <cellStyle name="Migliaia 56 4 2 5 3" xfId="21464"/>
    <cellStyle name="Migliaia 56 4 2 5 4" xfId="46926"/>
    <cellStyle name="Migliaia 56 4 2 5 5" xfId="49942"/>
    <cellStyle name="Migliaia 56 4 2 6" xfId="17323"/>
    <cellStyle name="Migliaia 56 4 2 7" xfId="21705"/>
    <cellStyle name="Migliaia 56 4 3" xfId="5192"/>
    <cellStyle name="Migliaia 56 4 3 2" xfId="14572"/>
    <cellStyle name="Migliaia 56 4 3 2 2" xfId="30914"/>
    <cellStyle name="Migliaia 56 4 3 3" xfId="21708"/>
    <cellStyle name="Migliaia 56 4 3 4" xfId="13576"/>
    <cellStyle name="Migliaia 56 4 4" xfId="8397"/>
    <cellStyle name="Migliaia 56 4 4 2" xfId="30915"/>
    <cellStyle name="Migliaia 56 4 4 3" xfId="21709"/>
    <cellStyle name="Migliaia 56 4 5" xfId="7746"/>
    <cellStyle name="Migliaia 56 4 5 2" xfId="30916"/>
    <cellStyle name="Migliaia 56 4 5 3" xfId="21710"/>
    <cellStyle name="Migliaia 56 4 6" xfId="7159"/>
    <cellStyle name="Migliaia 56 4 6 2" xfId="17932"/>
    <cellStyle name="Migliaia 56 4 6 2 2" xfId="30917"/>
    <cellStyle name="Migliaia 56 4 6 3" xfId="21711"/>
    <cellStyle name="Migliaia 56 4 6 4" xfId="43407"/>
    <cellStyle name="Migliaia 56 4 6 5" xfId="45168"/>
    <cellStyle name="Migliaia 56 4 6 6" xfId="46925"/>
    <cellStyle name="Migliaia 56 4 6 7" xfId="49941"/>
    <cellStyle name="Migliaia 56 4 7" xfId="17322"/>
    <cellStyle name="Migliaia 56 4 7 2" xfId="30918"/>
    <cellStyle name="Migliaia 56 4 7 3" xfId="21712"/>
    <cellStyle name="Migliaia 56 4 8" xfId="30910"/>
    <cellStyle name="Migliaia 56 4 9" xfId="21704"/>
    <cellStyle name="Migliaia 56 5" xfId="676"/>
    <cellStyle name="Migliaia 56 5 2" xfId="4608"/>
    <cellStyle name="Migliaia 56 5 2 2" xfId="14824"/>
    <cellStyle name="Migliaia 56 5 2 2 2" xfId="30920"/>
    <cellStyle name="Migliaia 56 5 2 3" xfId="17325"/>
    <cellStyle name="Migliaia 56 5 2 4" xfId="21714"/>
    <cellStyle name="Migliaia 56 5 2 5" xfId="13126"/>
    <cellStyle name="Migliaia 56 5 3" xfId="7748"/>
    <cellStyle name="Migliaia 56 5 3 2" xfId="30921"/>
    <cellStyle name="Migliaia 56 5 3 3" xfId="21715"/>
    <cellStyle name="Migliaia 56 5 4" xfId="7161"/>
    <cellStyle name="Migliaia 56 5 4 2" xfId="17934"/>
    <cellStyle name="Migliaia 56 5 4 2 2" xfId="30922"/>
    <cellStyle name="Migliaia 56 5 4 3" xfId="21716"/>
    <cellStyle name="Migliaia 56 5 4 4" xfId="44383"/>
    <cellStyle name="Migliaia 56 5 4 5" xfId="45169"/>
    <cellStyle name="Migliaia 56 5 4 6" xfId="46927"/>
    <cellStyle name="Migliaia 56 5 4 7" xfId="49943"/>
    <cellStyle name="Migliaia 56 5 5" xfId="17324"/>
    <cellStyle name="Migliaia 56 5 5 2" xfId="30923"/>
    <cellStyle name="Migliaia 56 5 5 3" xfId="21717"/>
    <cellStyle name="Migliaia 56 5 5 4" xfId="45170"/>
    <cellStyle name="Migliaia 56 5 6" xfId="21718"/>
    <cellStyle name="Migliaia 56 5 6 2" xfId="30924"/>
    <cellStyle name="Migliaia 56 5 7" xfId="30919"/>
    <cellStyle name="Migliaia 56 5 8" xfId="21713"/>
    <cellStyle name="Migliaia 56 5 9" xfId="2634"/>
    <cellStyle name="Migliaia 56 6" xfId="2629"/>
    <cellStyle name="Migliaia 56 6 2" xfId="4603"/>
    <cellStyle name="Migliaia 56 6 2 2" xfId="6091"/>
    <cellStyle name="Migliaia 56 6 2 3" xfId="14904"/>
    <cellStyle name="Migliaia 56 6 2 4" xfId="17327"/>
    <cellStyle name="Migliaia 56 6 2 5" xfId="28763"/>
    <cellStyle name="Migliaia 56 6 2 6" xfId="13128"/>
    <cellStyle name="Migliaia 56 6 3" xfId="5843"/>
    <cellStyle name="Migliaia 56 6 3 2" xfId="31769"/>
    <cellStyle name="Migliaia 56 6 3 2 2" xfId="36929"/>
    <cellStyle name="Migliaia 56 6 3 2 3" xfId="42231"/>
    <cellStyle name="Migliaia 56 6 3 3" xfId="34278"/>
    <cellStyle name="Migliaia 56 6 3 4" xfId="39580"/>
    <cellStyle name="Migliaia 56 6 4" xfId="17326"/>
    <cellStyle name="Migliaia 56 6 4 2" xfId="30925"/>
    <cellStyle name="Migliaia 56 6 5" xfId="21719"/>
    <cellStyle name="Migliaia 56 6 6" xfId="13127"/>
    <cellStyle name="Migliaia 56 7" xfId="4166"/>
    <cellStyle name="Migliaia 56 7 2" xfId="10636"/>
    <cellStyle name="Migliaia 56 7 2 2" xfId="31770"/>
    <cellStyle name="Migliaia 56 7 2 2 2" xfId="36930"/>
    <cellStyle name="Migliaia 56 7 2 2 3" xfId="42232"/>
    <cellStyle name="Migliaia 56 7 2 3" xfId="34279"/>
    <cellStyle name="Migliaia 56 7 2 4" xfId="39581"/>
    <cellStyle name="Migliaia 56 7 3" xfId="17328"/>
    <cellStyle name="Migliaia 56 7 3 2" xfId="30926"/>
    <cellStyle name="Migliaia 56 7 4" xfId="21720"/>
    <cellStyle name="Migliaia 56 7 5" xfId="13129"/>
    <cellStyle name="Migliaia 56 8" xfId="3765"/>
    <cellStyle name="Migliaia 56 8 2" xfId="10341"/>
    <cellStyle name="Migliaia 56 8 2 2" xfId="31771"/>
    <cellStyle name="Migliaia 56 8 2 2 2" xfId="36931"/>
    <cellStyle name="Migliaia 56 8 2 2 3" xfId="42233"/>
    <cellStyle name="Migliaia 56 8 2 3" xfId="34280"/>
    <cellStyle name="Migliaia 56 8 2 4" xfId="39582"/>
    <cellStyle name="Migliaia 56 8 3" xfId="17329"/>
    <cellStyle name="Migliaia 56 8 3 2" xfId="30927"/>
    <cellStyle name="Migliaia 56 8 4" xfId="21721"/>
    <cellStyle name="Migliaia 56 8 5" xfId="13130"/>
    <cellStyle name="Migliaia 56 9" xfId="13541"/>
    <cellStyle name="Migliaia 56 9 2" xfId="30928"/>
    <cellStyle name="Migliaia 56 9 3" xfId="21722"/>
    <cellStyle name="Migliaia 57" xfId="677"/>
    <cellStyle name="Migliaia 57 10" xfId="17330"/>
    <cellStyle name="Migliaia 57 10 2" xfId="30929"/>
    <cellStyle name="Migliaia 57 11" xfId="21723"/>
    <cellStyle name="Migliaia 57 12" xfId="1937"/>
    <cellStyle name="Migliaia 57 2" xfId="678"/>
    <cellStyle name="Migliaia 57 2 2" xfId="2636"/>
    <cellStyle name="Migliaia 57 2 2 2" xfId="4610"/>
    <cellStyle name="Migliaia 57 2 2 2 2" xfId="10719"/>
    <cellStyle name="Migliaia 57 2 2 2 2 2" xfId="30932"/>
    <cellStyle name="Migliaia 57 2 2 2 3" xfId="14825"/>
    <cellStyle name="Migliaia 57 2 2 2 4" xfId="17333"/>
    <cellStyle name="Migliaia 57 2 2 2 5" xfId="21726"/>
    <cellStyle name="Migliaia 57 2 2 2 6" xfId="13131"/>
    <cellStyle name="Migliaia 57 2 2 3" xfId="7944"/>
    <cellStyle name="Migliaia 57 2 2 3 2" xfId="31772"/>
    <cellStyle name="Migliaia 57 2 2 3 2 2" xfId="36932"/>
    <cellStyle name="Migliaia 57 2 2 3 2 3" xfId="42234"/>
    <cellStyle name="Migliaia 57 2 2 3 3" xfId="34281"/>
    <cellStyle name="Migliaia 57 2 2 3 4" xfId="39583"/>
    <cellStyle name="Migliaia 57 2 2 4" xfId="7162"/>
    <cellStyle name="Migliaia 57 2 2 4 2" xfId="17935"/>
    <cellStyle name="Migliaia 57 2 2 4 3" xfId="30931"/>
    <cellStyle name="Migliaia 57 2 2 4 4" xfId="42993"/>
    <cellStyle name="Migliaia 57 2 2 4 5" xfId="46928"/>
    <cellStyle name="Migliaia 57 2 2 4 6" xfId="49944"/>
    <cellStyle name="Migliaia 57 2 2 5" xfId="17332"/>
    <cellStyle name="Migliaia 57 2 2 6" xfId="21725"/>
    <cellStyle name="Migliaia 57 2 3" xfId="4170"/>
    <cellStyle name="Migliaia 57 2 3 2" xfId="10640"/>
    <cellStyle name="Migliaia 57 2 3 2 2" xfId="31773"/>
    <cellStyle name="Migliaia 57 2 3 2 2 2" xfId="36933"/>
    <cellStyle name="Migliaia 57 2 3 2 2 3" xfId="42235"/>
    <cellStyle name="Migliaia 57 2 3 2 3" xfId="34282"/>
    <cellStyle name="Migliaia 57 2 3 2 4" xfId="39584"/>
    <cellStyle name="Migliaia 57 2 3 3" xfId="17334"/>
    <cellStyle name="Migliaia 57 2 3 3 2" xfId="30933"/>
    <cellStyle name="Migliaia 57 2 3 4" xfId="21727"/>
    <cellStyle name="Migliaia 57 2 3 5" xfId="13132"/>
    <cellStyle name="Migliaia 57 2 4" xfId="3770"/>
    <cellStyle name="Migliaia 57 2 4 2" xfId="10345"/>
    <cellStyle name="Migliaia 57 2 4 2 2" xfId="30934"/>
    <cellStyle name="Migliaia 57 2 4 3" xfId="14995"/>
    <cellStyle name="Migliaia 57 2 4 4" xfId="17335"/>
    <cellStyle name="Migliaia 57 2 4 5" xfId="21728"/>
    <cellStyle name="Migliaia 57 2 4 6" xfId="13133"/>
    <cellStyle name="Migliaia 57 2 5" xfId="9459"/>
    <cellStyle name="Migliaia 57 2 5 2" xfId="30935"/>
    <cellStyle name="Migliaia 57 2 5 3" xfId="21729"/>
    <cellStyle name="Migliaia 57 2 6" xfId="17331"/>
    <cellStyle name="Migliaia 57 2 6 2" xfId="30936"/>
    <cellStyle name="Migliaia 57 2 6 3" xfId="21730"/>
    <cellStyle name="Migliaia 57 2 7" xfId="30930"/>
    <cellStyle name="Migliaia 57 2 8" xfId="21724"/>
    <cellStyle name="Migliaia 57 2 9" xfId="1938"/>
    <cellStyle name="Migliaia 57 3" xfId="679"/>
    <cellStyle name="Migliaia 57 3 10" xfId="21731"/>
    <cellStyle name="Migliaia 57 3 11" xfId="13134"/>
    <cellStyle name="Migliaia 57 3 12" xfId="1939"/>
    <cellStyle name="Migliaia 57 3 2" xfId="680"/>
    <cellStyle name="Migliaia 57 3 2 2" xfId="4612"/>
    <cellStyle name="Migliaia 57 3 2 2 2" xfId="8398"/>
    <cellStyle name="Migliaia 57 3 2 2 2 2" xfId="14826"/>
    <cellStyle name="Migliaia 57 3 2 2 2 2 2" xfId="18200"/>
    <cellStyle name="Migliaia 57 3 2 2 2 2 3" xfId="30940"/>
    <cellStyle name="Migliaia 57 3 2 2 2 3" xfId="21734"/>
    <cellStyle name="Migliaia 57 3 2 2 2 4" xfId="43806"/>
    <cellStyle name="Migliaia 57 3 2 2 2 5" xfId="47206"/>
    <cellStyle name="Migliaia 57 3 2 2 2 6" xfId="50222"/>
    <cellStyle name="Migliaia 57 3 2 2 2 7" xfId="13999"/>
    <cellStyle name="Migliaia 57 3 2 2 3" xfId="8507"/>
    <cellStyle name="Migliaia 57 3 2 2 3 2" xfId="30939"/>
    <cellStyle name="Migliaia 57 3 2 2 4" xfId="7163"/>
    <cellStyle name="Migliaia 57 3 2 2 4 2" xfId="17936"/>
    <cellStyle name="Migliaia 57 3 2 2 4 3" xfId="44324"/>
    <cellStyle name="Migliaia 57 3 2 2 4 4" xfId="46929"/>
    <cellStyle name="Migliaia 57 3 2 2 4 5" xfId="49945"/>
    <cellStyle name="Migliaia 57 3 2 2 5" xfId="17338"/>
    <cellStyle name="Migliaia 57 3 2 2 6" xfId="21733"/>
    <cellStyle name="Migliaia 57 3 2 3" xfId="3772"/>
    <cellStyle name="Migliaia 57 3 2 3 2" xfId="8700"/>
    <cellStyle name="Migliaia 57 3 2 3 2 2" xfId="30941"/>
    <cellStyle name="Migliaia 57 3 2 3 3" xfId="8399"/>
    <cellStyle name="Migliaia 57 3 2 3 4" xfId="17339"/>
    <cellStyle name="Migliaia 57 3 2 3 5" xfId="21735"/>
    <cellStyle name="Migliaia 57 3 2 3 6" xfId="13135"/>
    <cellStyle name="Migliaia 57 3 2 4" xfId="7749"/>
    <cellStyle name="Migliaia 57 3 2 4 2" xfId="14416"/>
    <cellStyle name="Migliaia 57 3 2 4 2 2" xfId="30942"/>
    <cellStyle name="Migliaia 57 3 2 4 3" xfId="21736"/>
    <cellStyle name="Migliaia 57 3 2 4 4" xfId="13544"/>
    <cellStyle name="Migliaia 57 3 2 5" xfId="13574"/>
    <cellStyle name="Migliaia 57 3 2 5 2" xfId="30943"/>
    <cellStyle name="Migliaia 57 3 2 5 3" xfId="21737"/>
    <cellStyle name="Migliaia 57 3 2 6" xfId="17337"/>
    <cellStyle name="Migliaia 57 3 2 6 2" xfId="30944"/>
    <cellStyle name="Migliaia 57 3 2 6 3" xfId="21738"/>
    <cellStyle name="Migliaia 57 3 2 7" xfId="30938"/>
    <cellStyle name="Migliaia 57 3 2 8" xfId="21732"/>
    <cellStyle name="Migliaia 57 3 2 9" xfId="2638"/>
    <cellStyle name="Migliaia 57 3 3" xfId="2637"/>
    <cellStyle name="Migliaia 57 3 3 2" xfId="4611"/>
    <cellStyle name="Migliaia 57 3 3 2 2" xfId="6094"/>
    <cellStyle name="Migliaia 57 3 3 2 2 2" xfId="30946"/>
    <cellStyle name="Migliaia 57 3 3 2 3" xfId="14573"/>
    <cellStyle name="Migliaia 57 3 3 2 4" xfId="17341"/>
    <cellStyle name="Migliaia 57 3 3 2 5" xfId="21740"/>
    <cellStyle name="Migliaia 57 3 3 2 6" xfId="13137"/>
    <cellStyle name="Migliaia 57 3 3 3" xfId="5846"/>
    <cellStyle name="Migliaia 57 3 3 3 2" xfId="30947"/>
    <cellStyle name="Migliaia 57 3 3 3 3" xfId="21741"/>
    <cellStyle name="Migliaia 57 3 3 4" xfId="17340"/>
    <cellStyle name="Migliaia 57 3 3 4 2" xfId="30948"/>
    <cellStyle name="Migliaia 57 3 3 4 3" xfId="21742"/>
    <cellStyle name="Migliaia 57 3 3 4 4" xfId="45171"/>
    <cellStyle name="Migliaia 57 3 3 5" xfId="21743"/>
    <cellStyle name="Migliaia 57 3 3 5 2" xfId="30949"/>
    <cellStyle name="Migliaia 57 3 3 5 3" xfId="45172"/>
    <cellStyle name="Migliaia 57 3 3 6" xfId="30945"/>
    <cellStyle name="Migliaia 57 3 3 7" xfId="21739"/>
    <cellStyle name="Migliaia 57 3 3 8" xfId="13136"/>
    <cellStyle name="Migliaia 57 3 4" xfId="3317"/>
    <cellStyle name="Migliaia 57 3 4 2" xfId="4827"/>
    <cellStyle name="Migliaia 57 3 4 2 2" xfId="10779"/>
    <cellStyle name="Migliaia 57 3 4 2 3" xfId="14867"/>
    <cellStyle name="Migliaia 57 3 4 2 4" xfId="17343"/>
    <cellStyle name="Migliaia 57 3 4 2 5" xfId="28764"/>
    <cellStyle name="Migliaia 57 3 4 2 6" xfId="13139"/>
    <cellStyle name="Migliaia 57 3 4 3" xfId="10027"/>
    <cellStyle name="Migliaia 57 3 4 3 2" xfId="31774"/>
    <cellStyle name="Migliaia 57 3 4 3 2 2" xfId="36934"/>
    <cellStyle name="Migliaia 57 3 4 3 2 3" xfId="42236"/>
    <cellStyle name="Migliaia 57 3 4 3 3" xfId="34283"/>
    <cellStyle name="Migliaia 57 3 4 3 4" xfId="39585"/>
    <cellStyle name="Migliaia 57 3 4 4" xfId="17342"/>
    <cellStyle name="Migliaia 57 3 4 4 2" xfId="30950"/>
    <cellStyle name="Migliaia 57 3 4 5" xfId="21744"/>
    <cellStyle name="Migliaia 57 3 4 6" xfId="13138"/>
    <cellStyle name="Migliaia 57 3 5" xfId="4171"/>
    <cellStyle name="Migliaia 57 3 5 2" xfId="10641"/>
    <cellStyle name="Migliaia 57 3 5 2 2" xfId="31775"/>
    <cellStyle name="Migliaia 57 3 5 2 2 2" xfId="36935"/>
    <cellStyle name="Migliaia 57 3 5 2 2 3" xfId="42237"/>
    <cellStyle name="Migliaia 57 3 5 2 3" xfId="34284"/>
    <cellStyle name="Migliaia 57 3 5 2 4" xfId="39586"/>
    <cellStyle name="Migliaia 57 3 5 3" xfId="17344"/>
    <cellStyle name="Migliaia 57 3 5 3 2" xfId="30951"/>
    <cellStyle name="Migliaia 57 3 5 4" xfId="21745"/>
    <cellStyle name="Migliaia 57 3 5 5" xfId="13140"/>
    <cellStyle name="Migliaia 57 3 6" xfId="3771"/>
    <cellStyle name="Migliaia 57 3 6 2" xfId="10346"/>
    <cellStyle name="Migliaia 57 3 6 2 2" xfId="30952"/>
    <cellStyle name="Migliaia 57 3 6 3" xfId="14601"/>
    <cellStyle name="Migliaia 57 3 6 4" xfId="17345"/>
    <cellStyle name="Migliaia 57 3 6 5" xfId="21746"/>
    <cellStyle name="Migliaia 57 3 6 6" xfId="13141"/>
    <cellStyle name="Migliaia 57 3 7" xfId="8555"/>
    <cellStyle name="Migliaia 57 3 7 2" xfId="30953"/>
    <cellStyle name="Migliaia 57 3 7 3" xfId="21747"/>
    <cellStyle name="Migliaia 57 3 8" xfId="13575"/>
    <cellStyle name="Migliaia 57 3 8 2" xfId="30954"/>
    <cellStyle name="Migliaia 57 3 8 3" xfId="21748"/>
    <cellStyle name="Migliaia 57 3 9" xfId="17336"/>
    <cellStyle name="Migliaia 57 3 9 2" xfId="30937"/>
    <cellStyle name="Migliaia 57 4" xfId="681"/>
    <cellStyle name="Migliaia 57 4 10" xfId="2639"/>
    <cellStyle name="Migliaia 57 4 2" xfId="4613"/>
    <cellStyle name="Migliaia 57 4 2 2" xfId="5193"/>
    <cellStyle name="Migliaia 57 4 2 2 2" xfId="30957"/>
    <cellStyle name="Migliaia 57 4 2 2 3" xfId="21751"/>
    <cellStyle name="Migliaia 57 4 2 3" xfId="8400"/>
    <cellStyle name="Migliaia 57 4 2 3 2" xfId="30958"/>
    <cellStyle name="Migliaia 57 4 2 3 3" xfId="21752"/>
    <cellStyle name="Migliaia 57 4 2 4" xfId="7751"/>
    <cellStyle name="Migliaia 57 4 2 4 2" xfId="30956"/>
    <cellStyle name="Migliaia 57 4 2 5" xfId="7165"/>
    <cellStyle name="Migliaia 57 4 2 5 2" xfId="17938"/>
    <cellStyle name="Migliaia 57 4 2 5 3" xfId="43714"/>
    <cellStyle name="Migliaia 57 4 2 5 4" xfId="46931"/>
    <cellStyle name="Migliaia 57 4 2 5 5" xfId="49947"/>
    <cellStyle name="Migliaia 57 4 2 6" xfId="17347"/>
    <cellStyle name="Migliaia 57 4 2 7" xfId="21750"/>
    <cellStyle name="Migliaia 57 4 3" xfId="5194"/>
    <cellStyle name="Migliaia 57 4 3 2" xfId="14574"/>
    <cellStyle name="Migliaia 57 4 3 2 2" xfId="30959"/>
    <cellStyle name="Migliaia 57 4 3 3" xfId="21753"/>
    <cellStyle name="Migliaia 57 4 3 4" xfId="13573"/>
    <cellStyle name="Migliaia 57 4 4" xfId="8401"/>
    <cellStyle name="Migliaia 57 4 4 2" xfId="30960"/>
    <cellStyle name="Migliaia 57 4 4 3" xfId="21754"/>
    <cellStyle name="Migliaia 57 4 5" xfId="7750"/>
    <cellStyle name="Migliaia 57 4 5 2" xfId="30961"/>
    <cellStyle name="Migliaia 57 4 5 3" xfId="21755"/>
    <cellStyle name="Migliaia 57 4 6" xfId="7164"/>
    <cellStyle name="Migliaia 57 4 6 2" xfId="17937"/>
    <cellStyle name="Migliaia 57 4 6 2 2" xfId="30962"/>
    <cellStyle name="Migliaia 57 4 6 3" xfId="21756"/>
    <cellStyle name="Migliaia 57 4 6 4" xfId="44764"/>
    <cellStyle name="Migliaia 57 4 6 5" xfId="45173"/>
    <cellStyle name="Migliaia 57 4 6 6" xfId="46930"/>
    <cellStyle name="Migliaia 57 4 6 7" xfId="49946"/>
    <cellStyle name="Migliaia 57 4 7" xfId="17346"/>
    <cellStyle name="Migliaia 57 4 7 2" xfId="30963"/>
    <cellStyle name="Migliaia 57 4 7 3" xfId="21757"/>
    <cellStyle name="Migliaia 57 4 8" xfId="30955"/>
    <cellStyle name="Migliaia 57 4 9" xfId="21749"/>
    <cellStyle name="Migliaia 57 5" xfId="682"/>
    <cellStyle name="Migliaia 57 5 2" xfId="4614"/>
    <cellStyle name="Migliaia 57 5 2 2" xfId="14827"/>
    <cellStyle name="Migliaia 57 5 2 2 2" xfId="30965"/>
    <cellStyle name="Migliaia 57 5 2 3" xfId="17349"/>
    <cellStyle name="Migliaia 57 5 2 4" xfId="21759"/>
    <cellStyle name="Migliaia 57 5 2 5" xfId="13142"/>
    <cellStyle name="Migliaia 57 5 3" xfId="7752"/>
    <cellStyle name="Migliaia 57 5 3 2" xfId="30966"/>
    <cellStyle name="Migliaia 57 5 3 3" xfId="21760"/>
    <cellStyle name="Migliaia 57 5 4" xfId="7166"/>
    <cellStyle name="Migliaia 57 5 4 2" xfId="17939"/>
    <cellStyle name="Migliaia 57 5 4 2 2" xfId="30967"/>
    <cellStyle name="Migliaia 57 5 4 3" xfId="21761"/>
    <cellStyle name="Migliaia 57 5 4 4" xfId="42548"/>
    <cellStyle name="Migliaia 57 5 4 5" xfId="45174"/>
    <cellStyle name="Migliaia 57 5 4 6" xfId="46932"/>
    <cellStyle name="Migliaia 57 5 4 7" xfId="49948"/>
    <cellStyle name="Migliaia 57 5 5" xfId="17348"/>
    <cellStyle name="Migliaia 57 5 5 2" xfId="30968"/>
    <cellStyle name="Migliaia 57 5 5 3" xfId="21762"/>
    <cellStyle name="Migliaia 57 5 5 4" xfId="45175"/>
    <cellStyle name="Migliaia 57 5 6" xfId="21763"/>
    <cellStyle name="Migliaia 57 5 6 2" xfId="30969"/>
    <cellStyle name="Migliaia 57 5 7" xfId="30964"/>
    <cellStyle name="Migliaia 57 5 8" xfId="21758"/>
    <cellStyle name="Migliaia 57 5 9" xfId="2640"/>
    <cellStyle name="Migliaia 57 6" xfId="2635"/>
    <cellStyle name="Migliaia 57 6 2" xfId="4609"/>
    <cellStyle name="Migliaia 57 6 2 2" xfId="6093"/>
    <cellStyle name="Migliaia 57 6 2 3" xfId="14869"/>
    <cellStyle name="Migliaia 57 6 2 4" xfId="17351"/>
    <cellStyle name="Migliaia 57 6 2 5" xfId="28765"/>
    <cellStyle name="Migliaia 57 6 2 6" xfId="13144"/>
    <cellStyle name="Migliaia 57 6 3" xfId="5845"/>
    <cellStyle name="Migliaia 57 6 3 2" xfId="31776"/>
    <cellStyle name="Migliaia 57 6 3 2 2" xfId="36936"/>
    <cellStyle name="Migliaia 57 6 3 2 3" xfId="42238"/>
    <cellStyle name="Migliaia 57 6 3 3" xfId="34285"/>
    <cellStyle name="Migliaia 57 6 3 4" xfId="39587"/>
    <cellStyle name="Migliaia 57 6 4" xfId="17350"/>
    <cellStyle name="Migliaia 57 6 4 2" xfId="30970"/>
    <cellStyle name="Migliaia 57 6 5" xfId="21764"/>
    <cellStyle name="Migliaia 57 6 6" xfId="13143"/>
    <cellStyle name="Migliaia 57 7" xfId="4169"/>
    <cellStyle name="Migliaia 57 7 2" xfId="10639"/>
    <cellStyle name="Migliaia 57 7 2 2" xfId="31777"/>
    <cellStyle name="Migliaia 57 7 2 2 2" xfId="36937"/>
    <cellStyle name="Migliaia 57 7 2 2 3" xfId="42239"/>
    <cellStyle name="Migliaia 57 7 2 3" xfId="34286"/>
    <cellStyle name="Migliaia 57 7 2 4" xfId="39588"/>
    <cellStyle name="Migliaia 57 7 3" xfId="17352"/>
    <cellStyle name="Migliaia 57 7 3 2" xfId="30971"/>
    <cellStyle name="Migliaia 57 7 4" xfId="21765"/>
    <cellStyle name="Migliaia 57 7 5" xfId="13145"/>
    <cellStyle name="Migliaia 57 8" xfId="3769"/>
    <cellStyle name="Migliaia 57 8 2" xfId="10344"/>
    <cellStyle name="Migliaia 57 8 2 2" xfId="31778"/>
    <cellStyle name="Migliaia 57 8 2 2 2" xfId="36938"/>
    <cellStyle name="Migliaia 57 8 2 2 3" xfId="42240"/>
    <cellStyle name="Migliaia 57 8 2 3" xfId="34287"/>
    <cellStyle name="Migliaia 57 8 2 4" xfId="39589"/>
    <cellStyle name="Migliaia 57 8 3" xfId="17353"/>
    <cellStyle name="Migliaia 57 8 3 2" xfId="30972"/>
    <cellStyle name="Migliaia 57 8 4" xfId="21766"/>
    <cellStyle name="Migliaia 57 8 5" xfId="13146"/>
    <cellStyle name="Migliaia 57 9" xfId="13543"/>
    <cellStyle name="Migliaia 57 9 2" xfId="30973"/>
    <cellStyle name="Migliaia 57 9 3" xfId="21767"/>
    <cellStyle name="Migliaia 58" xfId="683"/>
    <cellStyle name="Migliaia 58 10" xfId="17354"/>
    <cellStyle name="Migliaia 58 10 2" xfId="30974"/>
    <cellStyle name="Migliaia 58 11" xfId="21768"/>
    <cellStyle name="Migliaia 58 12" xfId="1940"/>
    <cellStyle name="Migliaia 58 2" xfId="684"/>
    <cellStyle name="Migliaia 58 2 2" xfId="2642"/>
    <cellStyle name="Migliaia 58 2 2 2" xfId="4616"/>
    <cellStyle name="Migliaia 58 2 2 2 2" xfId="10720"/>
    <cellStyle name="Migliaia 58 2 2 2 2 2" xfId="30977"/>
    <cellStyle name="Migliaia 58 2 2 2 3" xfId="14828"/>
    <cellStyle name="Migliaia 58 2 2 2 4" xfId="17357"/>
    <cellStyle name="Migliaia 58 2 2 2 5" xfId="21771"/>
    <cellStyle name="Migliaia 58 2 2 2 6" xfId="13147"/>
    <cellStyle name="Migliaia 58 2 2 3" xfId="7945"/>
    <cellStyle name="Migliaia 58 2 2 3 2" xfId="31779"/>
    <cellStyle name="Migliaia 58 2 2 3 2 2" xfId="36939"/>
    <cellStyle name="Migliaia 58 2 2 3 2 3" xfId="42241"/>
    <cellStyle name="Migliaia 58 2 2 3 3" xfId="34288"/>
    <cellStyle name="Migliaia 58 2 2 3 4" xfId="39590"/>
    <cellStyle name="Migliaia 58 2 2 4" xfId="7167"/>
    <cellStyle name="Migliaia 58 2 2 4 2" xfId="17940"/>
    <cellStyle name="Migliaia 58 2 2 4 3" xfId="30976"/>
    <cellStyle name="Migliaia 58 2 2 4 4" xfId="28733"/>
    <cellStyle name="Migliaia 58 2 2 4 5" xfId="46933"/>
    <cellStyle name="Migliaia 58 2 2 4 6" xfId="49949"/>
    <cellStyle name="Migliaia 58 2 2 5" xfId="17356"/>
    <cellStyle name="Migliaia 58 2 2 6" xfId="21770"/>
    <cellStyle name="Migliaia 58 2 3" xfId="4173"/>
    <cellStyle name="Migliaia 58 2 3 2" xfId="10643"/>
    <cellStyle name="Migliaia 58 2 3 2 2" xfId="31780"/>
    <cellStyle name="Migliaia 58 2 3 2 2 2" xfId="36940"/>
    <cellStyle name="Migliaia 58 2 3 2 2 3" xfId="42242"/>
    <cellStyle name="Migliaia 58 2 3 2 3" xfId="34289"/>
    <cellStyle name="Migliaia 58 2 3 2 4" xfId="39591"/>
    <cellStyle name="Migliaia 58 2 3 3" xfId="17358"/>
    <cellStyle name="Migliaia 58 2 3 3 2" xfId="30978"/>
    <cellStyle name="Migliaia 58 2 3 4" xfId="21772"/>
    <cellStyle name="Migliaia 58 2 3 5" xfId="13148"/>
    <cellStyle name="Migliaia 58 2 4" xfId="3774"/>
    <cellStyle name="Migliaia 58 2 4 2" xfId="10348"/>
    <cellStyle name="Migliaia 58 2 4 2 2" xfId="30979"/>
    <cellStyle name="Migliaia 58 2 4 3" xfId="14994"/>
    <cellStyle name="Migliaia 58 2 4 4" xfId="17359"/>
    <cellStyle name="Migliaia 58 2 4 5" xfId="21773"/>
    <cellStyle name="Migliaia 58 2 4 6" xfId="13149"/>
    <cellStyle name="Migliaia 58 2 5" xfId="9460"/>
    <cellStyle name="Migliaia 58 2 5 2" xfId="30980"/>
    <cellStyle name="Migliaia 58 2 5 3" xfId="21774"/>
    <cellStyle name="Migliaia 58 2 6" xfId="17355"/>
    <cellStyle name="Migliaia 58 2 6 2" xfId="30981"/>
    <cellStyle name="Migliaia 58 2 6 3" xfId="21775"/>
    <cellStyle name="Migliaia 58 2 7" xfId="30975"/>
    <cellStyle name="Migliaia 58 2 8" xfId="21769"/>
    <cellStyle name="Migliaia 58 2 9" xfId="1941"/>
    <cellStyle name="Migliaia 58 3" xfId="685"/>
    <cellStyle name="Migliaia 58 3 10" xfId="21776"/>
    <cellStyle name="Migliaia 58 3 11" xfId="13150"/>
    <cellStyle name="Migliaia 58 3 12" xfId="1942"/>
    <cellStyle name="Migliaia 58 3 2" xfId="686"/>
    <cellStyle name="Migliaia 58 3 2 2" xfId="4618"/>
    <cellStyle name="Migliaia 58 3 2 2 2" xfId="8402"/>
    <cellStyle name="Migliaia 58 3 2 2 2 2" xfId="14829"/>
    <cellStyle name="Migliaia 58 3 2 2 2 2 2" xfId="18201"/>
    <cellStyle name="Migliaia 58 3 2 2 2 2 3" xfId="30985"/>
    <cellStyle name="Migliaia 58 3 2 2 2 3" xfId="21779"/>
    <cellStyle name="Migliaia 58 3 2 2 2 4" xfId="42589"/>
    <cellStyle name="Migliaia 58 3 2 2 2 5" xfId="47207"/>
    <cellStyle name="Migliaia 58 3 2 2 2 6" xfId="50223"/>
    <cellStyle name="Migliaia 58 3 2 2 2 7" xfId="14000"/>
    <cellStyle name="Migliaia 58 3 2 2 3" xfId="7462"/>
    <cellStyle name="Migliaia 58 3 2 2 3 2" xfId="30984"/>
    <cellStyle name="Migliaia 58 3 2 2 4" xfId="7168"/>
    <cellStyle name="Migliaia 58 3 2 2 4 2" xfId="17941"/>
    <cellStyle name="Migliaia 58 3 2 2 4 3" xfId="20788"/>
    <cellStyle name="Migliaia 58 3 2 2 4 4" xfId="46934"/>
    <cellStyle name="Migliaia 58 3 2 2 4 5" xfId="49950"/>
    <cellStyle name="Migliaia 58 3 2 2 5" xfId="17362"/>
    <cellStyle name="Migliaia 58 3 2 2 6" xfId="21778"/>
    <cellStyle name="Migliaia 58 3 2 3" xfId="3776"/>
    <cellStyle name="Migliaia 58 3 2 3 2" xfId="7408"/>
    <cellStyle name="Migliaia 58 3 2 3 2 2" xfId="30986"/>
    <cellStyle name="Migliaia 58 3 2 3 3" xfId="8403"/>
    <cellStyle name="Migliaia 58 3 2 3 4" xfId="17363"/>
    <cellStyle name="Migliaia 58 3 2 3 5" xfId="21780"/>
    <cellStyle name="Migliaia 58 3 2 3 6" xfId="13151"/>
    <cellStyle name="Migliaia 58 3 2 4" xfId="7753"/>
    <cellStyle name="Migliaia 58 3 2 4 2" xfId="14417"/>
    <cellStyle name="Migliaia 58 3 2 4 2 2" xfId="30987"/>
    <cellStyle name="Migliaia 58 3 2 4 3" xfId="21781"/>
    <cellStyle name="Migliaia 58 3 2 4 4" xfId="13546"/>
    <cellStyle name="Migliaia 58 3 2 5" xfId="13571"/>
    <cellStyle name="Migliaia 58 3 2 5 2" xfId="30988"/>
    <cellStyle name="Migliaia 58 3 2 5 3" xfId="21782"/>
    <cellStyle name="Migliaia 58 3 2 6" xfId="17361"/>
    <cellStyle name="Migliaia 58 3 2 6 2" xfId="30989"/>
    <cellStyle name="Migliaia 58 3 2 6 3" xfId="21783"/>
    <cellStyle name="Migliaia 58 3 2 7" xfId="30983"/>
    <cellStyle name="Migliaia 58 3 2 8" xfId="21777"/>
    <cellStyle name="Migliaia 58 3 2 9" xfId="2644"/>
    <cellStyle name="Migliaia 58 3 3" xfId="2643"/>
    <cellStyle name="Migliaia 58 3 3 2" xfId="4617"/>
    <cellStyle name="Migliaia 58 3 3 2 2" xfId="6096"/>
    <cellStyle name="Migliaia 58 3 3 2 2 2" xfId="30991"/>
    <cellStyle name="Migliaia 58 3 3 2 3" xfId="14575"/>
    <cellStyle name="Migliaia 58 3 3 2 4" xfId="17365"/>
    <cellStyle name="Migliaia 58 3 3 2 5" xfId="21785"/>
    <cellStyle name="Migliaia 58 3 3 2 6" xfId="13153"/>
    <cellStyle name="Migliaia 58 3 3 3" xfId="5848"/>
    <cellStyle name="Migliaia 58 3 3 3 2" xfId="30992"/>
    <cellStyle name="Migliaia 58 3 3 3 3" xfId="21786"/>
    <cellStyle name="Migliaia 58 3 3 4" xfId="17364"/>
    <cellStyle name="Migliaia 58 3 3 4 2" xfId="30993"/>
    <cellStyle name="Migliaia 58 3 3 4 3" xfId="21787"/>
    <cellStyle name="Migliaia 58 3 3 4 4" xfId="45176"/>
    <cellStyle name="Migliaia 58 3 3 5" xfId="21788"/>
    <cellStyle name="Migliaia 58 3 3 5 2" xfId="30994"/>
    <cellStyle name="Migliaia 58 3 3 5 3" xfId="45177"/>
    <cellStyle name="Migliaia 58 3 3 6" xfId="30990"/>
    <cellStyle name="Migliaia 58 3 3 7" xfId="21784"/>
    <cellStyle name="Migliaia 58 3 3 8" xfId="13152"/>
    <cellStyle name="Migliaia 58 3 4" xfId="3318"/>
    <cellStyle name="Migliaia 58 3 4 2" xfId="4828"/>
    <cellStyle name="Migliaia 58 3 4 2 2" xfId="10780"/>
    <cellStyle name="Migliaia 58 3 4 2 3" xfId="14881"/>
    <cellStyle name="Migliaia 58 3 4 2 4" xfId="17367"/>
    <cellStyle name="Migliaia 58 3 4 2 5" xfId="28766"/>
    <cellStyle name="Migliaia 58 3 4 2 6" xfId="13155"/>
    <cellStyle name="Migliaia 58 3 4 3" xfId="10028"/>
    <cellStyle name="Migliaia 58 3 4 3 2" xfId="31781"/>
    <cellStyle name="Migliaia 58 3 4 3 2 2" xfId="36941"/>
    <cellStyle name="Migliaia 58 3 4 3 2 3" xfId="42243"/>
    <cellStyle name="Migliaia 58 3 4 3 3" xfId="34290"/>
    <cellStyle name="Migliaia 58 3 4 3 4" xfId="39592"/>
    <cellStyle name="Migliaia 58 3 4 4" xfId="17366"/>
    <cellStyle name="Migliaia 58 3 4 4 2" xfId="30995"/>
    <cellStyle name="Migliaia 58 3 4 5" xfId="21789"/>
    <cellStyle name="Migliaia 58 3 4 6" xfId="13154"/>
    <cellStyle name="Migliaia 58 3 5" xfId="4174"/>
    <cellStyle name="Migliaia 58 3 5 2" xfId="10644"/>
    <cellStyle name="Migliaia 58 3 5 2 2" xfId="31782"/>
    <cellStyle name="Migliaia 58 3 5 2 2 2" xfId="36942"/>
    <cellStyle name="Migliaia 58 3 5 2 2 3" xfId="42244"/>
    <cellStyle name="Migliaia 58 3 5 2 3" xfId="34291"/>
    <cellStyle name="Migliaia 58 3 5 2 4" xfId="39593"/>
    <cellStyle name="Migliaia 58 3 5 3" xfId="17368"/>
    <cellStyle name="Migliaia 58 3 5 3 2" xfId="30996"/>
    <cellStyle name="Migliaia 58 3 5 4" xfId="21790"/>
    <cellStyle name="Migliaia 58 3 5 5" xfId="13156"/>
    <cellStyle name="Migliaia 58 3 6" xfId="3775"/>
    <cellStyle name="Migliaia 58 3 6 2" xfId="10349"/>
    <cellStyle name="Migliaia 58 3 6 2 2" xfId="30997"/>
    <cellStyle name="Migliaia 58 3 6 3" xfId="14908"/>
    <cellStyle name="Migliaia 58 3 6 4" xfId="17369"/>
    <cellStyle name="Migliaia 58 3 6 5" xfId="21791"/>
    <cellStyle name="Migliaia 58 3 6 6" xfId="13157"/>
    <cellStyle name="Migliaia 58 3 7" xfId="8591"/>
    <cellStyle name="Migliaia 58 3 7 2" xfId="30998"/>
    <cellStyle name="Migliaia 58 3 7 3" xfId="21792"/>
    <cellStyle name="Migliaia 58 3 8" xfId="13572"/>
    <cellStyle name="Migliaia 58 3 8 2" xfId="30999"/>
    <cellStyle name="Migliaia 58 3 8 3" xfId="21793"/>
    <cellStyle name="Migliaia 58 3 9" xfId="17360"/>
    <cellStyle name="Migliaia 58 3 9 2" xfId="30982"/>
    <cellStyle name="Migliaia 58 4" xfId="687"/>
    <cellStyle name="Migliaia 58 4 10" xfId="2645"/>
    <cellStyle name="Migliaia 58 4 2" xfId="4619"/>
    <cellStyle name="Migliaia 58 4 2 2" xfId="5195"/>
    <cellStyle name="Migliaia 58 4 2 2 2" xfId="31002"/>
    <cellStyle name="Migliaia 58 4 2 2 3" xfId="21796"/>
    <cellStyle name="Migliaia 58 4 2 3" xfId="8404"/>
    <cellStyle name="Migliaia 58 4 2 3 2" xfId="31003"/>
    <cellStyle name="Migliaia 58 4 2 3 3" xfId="21797"/>
    <cellStyle name="Migliaia 58 4 2 4" xfId="7755"/>
    <cellStyle name="Migliaia 58 4 2 4 2" xfId="31001"/>
    <cellStyle name="Migliaia 58 4 2 5" xfId="7170"/>
    <cellStyle name="Migliaia 58 4 2 5 2" xfId="17943"/>
    <cellStyle name="Migliaia 58 4 2 5 3" xfId="28657"/>
    <cellStyle name="Migliaia 58 4 2 5 4" xfId="46936"/>
    <cellStyle name="Migliaia 58 4 2 5 5" xfId="49952"/>
    <cellStyle name="Migliaia 58 4 2 6" xfId="17371"/>
    <cellStyle name="Migliaia 58 4 2 7" xfId="21795"/>
    <cellStyle name="Migliaia 58 4 3" xfId="5196"/>
    <cellStyle name="Migliaia 58 4 3 2" xfId="14576"/>
    <cellStyle name="Migliaia 58 4 3 2 2" xfId="31004"/>
    <cellStyle name="Migliaia 58 4 3 3" xfId="21798"/>
    <cellStyle name="Migliaia 58 4 3 4" xfId="13570"/>
    <cellStyle name="Migliaia 58 4 4" xfId="8405"/>
    <cellStyle name="Migliaia 58 4 4 2" xfId="31005"/>
    <cellStyle name="Migliaia 58 4 4 3" xfId="21799"/>
    <cellStyle name="Migliaia 58 4 5" xfId="7754"/>
    <cellStyle name="Migliaia 58 4 5 2" xfId="31006"/>
    <cellStyle name="Migliaia 58 4 5 3" xfId="21800"/>
    <cellStyle name="Migliaia 58 4 6" xfId="7169"/>
    <cellStyle name="Migliaia 58 4 6 2" xfId="17942"/>
    <cellStyle name="Migliaia 58 4 6 2 2" xfId="31007"/>
    <cellStyle name="Migliaia 58 4 6 3" xfId="21801"/>
    <cellStyle name="Migliaia 58 4 6 4" xfId="42994"/>
    <cellStyle name="Migliaia 58 4 6 5" xfId="45178"/>
    <cellStyle name="Migliaia 58 4 6 6" xfId="46935"/>
    <cellStyle name="Migliaia 58 4 6 7" xfId="49951"/>
    <cellStyle name="Migliaia 58 4 7" xfId="17370"/>
    <cellStyle name="Migliaia 58 4 7 2" xfId="31008"/>
    <cellStyle name="Migliaia 58 4 7 3" xfId="21802"/>
    <cellStyle name="Migliaia 58 4 8" xfId="31000"/>
    <cellStyle name="Migliaia 58 4 9" xfId="21794"/>
    <cellStyle name="Migliaia 58 5" xfId="688"/>
    <cellStyle name="Migliaia 58 5 2" xfId="4620"/>
    <cellStyle name="Migliaia 58 5 2 2" xfId="14830"/>
    <cellStyle name="Migliaia 58 5 2 2 2" xfId="31010"/>
    <cellStyle name="Migliaia 58 5 2 3" xfId="17373"/>
    <cellStyle name="Migliaia 58 5 2 4" xfId="21804"/>
    <cellStyle name="Migliaia 58 5 2 5" xfId="13158"/>
    <cellStyle name="Migliaia 58 5 3" xfId="7756"/>
    <cellStyle name="Migliaia 58 5 3 2" xfId="31011"/>
    <cellStyle name="Migliaia 58 5 3 3" xfId="21805"/>
    <cellStyle name="Migliaia 58 5 4" xfId="7171"/>
    <cellStyle name="Migliaia 58 5 4 2" xfId="17944"/>
    <cellStyle name="Migliaia 58 5 4 2 2" xfId="31012"/>
    <cellStyle name="Migliaia 58 5 4 3" xfId="21806"/>
    <cellStyle name="Migliaia 58 5 4 4" xfId="43891"/>
    <cellStyle name="Migliaia 58 5 4 5" xfId="45179"/>
    <cellStyle name="Migliaia 58 5 4 6" xfId="46937"/>
    <cellStyle name="Migliaia 58 5 4 7" xfId="49953"/>
    <cellStyle name="Migliaia 58 5 5" xfId="17372"/>
    <cellStyle name="Migliaia 58 5 5 2" xfId="31013"/>
    <cellStyle name="Migliaia 58 5 5 3" xfId="21807"/>
    <cellStyle name="Migliaia 58 5 5 4" xfId="45180"/>
    <cellStyle name="Migliaia 58 5 6" xfId="21808"/>
    <cellStyle name="Migliaia 58 5 6 2" xfId="31014"/>
    <cellStyle name="Migliaia 58 5 7" xfId="31009"/>
    <cellStyle name="Migliaia 58 5 8" xfId="21803"/>
    <cellStyle name="Migliaia 58 5 9" xfId="2646"/>
    <cellStyle name="Migliaia 58 6" xfId="2641"/>
    <cellStyle name="Migliaia 58 6 2" xfId="4615"/>
    <cellStyle name="Migliaia 58 6 2 2" xfId="6095"/>
    <cellStyle name="Migliaia 58 6 2 3" xfId="14339"/>
    <cellStyle name="Migliaia 58 6 2 4" xfId="17375"/>
    <cellStyle name="Migliaia 58 6 2 5" xfId="28767"/>
    <cellStyle name="Migliaia 58 6 2 6" xfId="13160"/>
    <cellStyle name="Migliaia 58 6 3" xfId="5847"/>
    <cellStyle name="Migliaia 58 6 3 2" xfId="31783"/>
    <cellStyle name="Migliaia 58 6 3 2 2" xfId="36943"/>
    <cellStyle name="Migliaia 58 6 3 2 3" xfId="42245"/>
    <cellStyle name="Migliaia 58 6 3 3" xfId="34292"/>
    <cellStyle name="Migliaia 58 6 3 4" xfId="39594"/>
    <cellStyle name="Migliaia 58 6 4" xfId="17374"/>
    <cellStyle name="Migliaia 58 6 4 2" xfId="31015"/>
    <cellStyle name="Migliaia 58 6 5" xfId="21809"/>
    <cellStyle name="Migliaia 58 6 6" xfId="13159"/>
    <cellStyle name="Migliaia 58 7" xfId="4172"/>
    <cellStyle name="Migliaia 58 7 2" xfId="10642"/>
    <cellStyle name="Migliaia 58 7 2 2" xfId="31784"/>
    <cellStyle name="Migliaia 58 7 2 2 2" xfId="36944"/>
    <cellStyle name="Migliaia 58 7 2 2 3" xfId="42246"/>
    <cellStyle name="Migliaia 58 7 2 3" xfId="34293"/>
    <cellStyle name="Migliaia 58 7 2 4" xfId="39595"/>
    <cellStyle name="Migliaia 58 7 3" xfId="17376"/>
    <cellStyle name="Migliaia 58 7 3 2" xfId="31016"/>
    <cellStyle name="Migliaia 58 7 4" xfId="21810"/>
    <cellStyle name="Migliaia 58 7 5" xfId="13161"/>
    <cellStyle name="Migliaia 58 8" xfId="3773"/>
    <cellStyle name="Migliaia 58 8 2" xfId="10347"/>
    <cellStyle name="Migliaia 58 8 2 2" xfId="31785"/>
    <cellStyle name="Migliaia 58 8 2 2 2" xfId="36945"/>
    <cellStyle name="Migliaia 58 8 2 2 3" xfId="42247"/>
    <cellStyle name="Migliaia 58 8 2 3" xfId="34294"/>
    <cellStyle name="Migliaia 58 8 2 4" xfId="39596"/>
    <cellStyle name="Migliaia 58 8 3" xfId="17377"/>
    <cellStyle name="Migliaia 58 8 3 2" xfId="31017"/>
    <cellStyle name="Migliaia 58 8 4" xfId="21811"/>
    <cellStyle name="Migliaia 58 8 5" xfId="13162"/>
    <cellStyle name="Migliaia 58 9" xfId="13545"/>
    <cellStyle name="Migliaia 58 9 2" xfId="31018"/>
    <cellStyle name="Migliaia 58 9 3" xfId="21812"/>
    <cellStyle name="Migliaia 59" xfId="689"/>
    <cellStyle name="Migliaia 59 10" xfId="17378"/>
    <cellStyle name="Migliaia 59 10 2" xfId="31019"/>
    <cellStyle name="Migliaia 59 11" xfId="21813"/>
    <cellStyle name="Migliaia 59 12" xfId="1943"/>
    <cellStyle name="Migliaia 59 2" xfId="690"/>
    <cellStyle name="Migliaia 59 2 2" xfId="2648"/>
    <cellStyle name="Migliaia 59 2 2 2" xfId="4622"/>
    <cellStyle name="Migliaia 59 2 2 2 2" xfId="10721"/>
    <cellStyle name="Migliaia 59 2 2 2 2 2" xfId="31022"/>
    <cellStyle name="Migliaia 59 2 2 2 3" xfId="14831"/>
    <cellStyle name="Migliaia 59 2 2 2 4" xfId="17381"/>
    <cellStyle name="Migliaia 59 2 2 2 5" xfId="21816"/>
    <cellStyle name="Migliaia 59 2 2 2 6" xfId="13163"/>
    <cellStyle name="Migliaia 59 2 2 3" xfId="7946"/>
    <cellStyle name="Migliaia 59 2 2 3 2" xfId="31786"/>
    <cellStyle name="Migliaia 59 2 2 3 2 2" xfId="36946"/>
    <cellStyle name="Migliaia 59 2 2 3 2 3" xfId="42248"/>
    <cellStyle name="Migliaia 59 2 2 3 3" xfId="34295"/>
    <cellStyle name="Migliaia 59 2 2 3 4" xfId="39597"/>
    <cellStyle name="Migliaia 59 2 2 4" xfId="7172"/>
    <cellStyle name="Migliaia 59 2 2 4 2" xfId="17945"/>
    <cellStyle name="Migliaia 59 2 2 4 3" xfId="31021"/>
    <cellStyle name="Migliaia 59 2 2 4 4" xfId="43408"/>
    <cellStyle name="Migliaia 59 2 2 4 5" xfId="46938"/>
    <cellStyle name="Migliaia 59 2 2 4 6" xfId="49954"/>
    <cellStyle name="Migliaia 59 2 2 5" xfId="17380"/>
    <cellStyle name="Migliaia 59 2 2 6" xfId="21815"/>
    <cellStyle name="Migliaia 59 2 3" xfId="4176"/>
    <cellStyle name="Migliaia 59 2 3 2" xfId="10646"/>
    <cellStyle name="Migliaia 59 2 3 2 2" xfId="31787"/>
    <cellStyle name="Migliaia 59 2 3 2 2 2" xfId="36947"/>
    <cellStyle name="Migliaia 59 2 3 2 2 3" xfId="42249"/>
    <cellStyle name="Migliaia 59 2 3 2 3" xfId="34296"/>
    <cellStyle name="Migliaia 59 2 3 2 4" xfId="39598"/>
    <cellStyle name="Migliaia 59 2 3 3" xfId="17382"/>
    <cellStyle name="Migliaia 59 2 3 3 2" xfId="31023"/>
    <cellStyle name="Migliaia 59 2 3 4" xfId="21817"/>
    <cellStyle name="Migliaia 59 2 3 5" xfId="13164"/>
    <cellStyle name="Migliaia 59 2 4" xfId="3778"/>
    <cellStyle name="Migliaia 59 2 4 2" xfId="10351"/>
    <cellStyle name="Migliaia 59 2 4 2 2" xfId="31024"/>
    <cellStyle name="Migliaia 59 2 4 3" xfId="14993"/>
    <cellStyle name="Migliaia 59 2 4 4" xfId="17383"/>
    <cellStyle name="Migliaia 59 2 4 5" xfId="21818"/>
    <cellStyle name="Migliaia 59 2 4 6" xfId="13165"/>
    <cellStyle name="Migliaia 59 2 5" xfId="9461"/>
    <cellStyle name="Migliaia 59 2 5 2" xfId="31025"/>
    <cellStyle name="Migliaia 59 2 5 3" xfId="21819"/>
    <cellStyle name="Migliaia 59 2 6" xfId="17379"/>
    <cellStyle name="Migliaia 59 2 6 2" xfId="31026"/>
    <cellStyle name="Migliaia 59 2 6 3" xfId="21820"/>
    <cellStyle name="Migliaia 59 2 7" xfId="31020"/>
    <cellStyle name="Migliaia 59 2 8" xfId="21814"/>
    <cellStyle name="Migliaia 59 2 9" xfId="1944"/>
    <cellStyle name="Migliaia 59 3" xfId="691"/>
    <cellStyle name="Migliaia 59 3 10" xfId="21821"/>
    <cellStyle name="Migliaia 59 3 11" xfId="13166"/>
    <cellStyle name="Migliaia 59 3 12" xfId="1945"/>
    <cellStyle name="Migliaia 59 3 2" xfId="692"/>
    <cellStyle name="Migliaia 59 3 2 2" xfId="4624"/>
    <cellStyle name="Migliaia 59 3 2 2 2" xfId="8406"/>
    <cellStyle name="Migliaia 59 3 2 2 2 2" xfId="14832"/>
    <cellStyle name="Migliaia 59 3 2 2 2 2 2" xfId="18202"/>
    <cellStyle name="Migliaia 59 3 2 2 2 2 3" xfId="31030"/>
    <cellStyle name="Migliaia 59 3 2 2 2 3" xfId="21824"/>
    <cellStyle name="Migliaia 59 3 2 2 2 4" xfId="43447"/>
    <cellStyle name="Migliaia 59 3 2 2 2 5" xfId="47208"/>
    <cellStyle name="Migliaia 59 3 2 2 2 6" xfId="50224"/>
    <cellStyle name="Migliaia 59 3 2 2 2 7" xfId="14001"/>
    <cellStyle name="Migliaia 59 3 2 2 3" xfId="7875"/>
    <cellStyle name="Migliaia 59 3 2 2 3 2" xfId="31029"/>
    <cellStyle name="Migliaia 59 3 2 2 4" xfId="7173"/>
    <cellStyle name="Migliaia 59 3 2 2 4 2" xfId="17946"/>
    <cellStyle name="Migliaia 59 3 2 2 4 3" xfId="21463"/>
    <cellStyle name="Migliaia 59 3 2 2 4 4" xfId="46939"/>
    <cellStyle name="Migliaia 59 3 2 2 4 5" xfId="49955"/>
    <cellStyle name="Migliaia 59 3 2 2 5" xfId="17386"/>
    <cellStyle name="Migliaia 59 3 2 2 6" xfId="21823"/>
    <cellStyle name="Migliaia 59 3 2 3" xfId="3780"/>
    <cellStyle name="Migliaia 59 3 2 3 2" xfId="8524"/>
    <cellStyle name="Migliaia 59 3 2 3 2 2" xfId="31031"/>
    <cellStyle name="Migliaia 59 3 2 3 3" xfId="8407"/>
    <cellStyle name="Migliaia 59 3 2 3 4" xfId="17387"/>
    <cellStyle name="Migliaia 59 3 2 3 5" xfId="21825"/>
    <cellStyle name="Migliaia 59 3 2 3 6" xfId="13167"/>
    <cellStyle name="Migliaia 59 3 2 4" xfId="7757"/>
    <cellStyle name="Migliaia 59 3 2 4 2" xfId="14418"/>
    <cellStyle name="Migliaia 59 3 2 4 2 2" xfId="31032"/>
    <cellStyle name="Migliaia 59 3 2 4 3" xfId="21826"/>
    <cellStyle name="Migliaia 59 3 2 4 4" xfId="13548"/>
    <cellStyle name="Migliaia 59 3 2 5" xfId="13568"/>
    <cellStyle name="Migliaia 59 3 2 5 2" xfId="31033"/>
    <cellStyle name="Migliaia 59 3 2 5 3" xfId="21827"/>
    <cellStyle name="Migliaia 59 3 2 6" xfId="17385"/>
    <cellStyle name="Migliaia 59 3 2 6 2" xfId="31034"/>
    <cellStyle name="Migliaia 59 3 2 6 3" xfId="21828"/>
    <cellStyle name="Migliaia 59 3 2 7" xfId="31028"/>
    <cellStyle name="Migliaia 59 3 2 8" xfId="21822"/>
    <cellStyle name="Migliaia 59 3 2 9" xfId="2650"/>
    <cellStyle name="Migliaia 59 3 3" xfId="2649"/>
    <cellStyle name="Migliaia 59 3 3 2" xfId="4623"/>
    <cellStyle name="Migliaia 59 3 3 2 2" xfId="6098"/>
    <cellStyle name="Migliaia 59 3 3 2 2 2" xfId="31036"/>
    <cellStyle name="Migliaia 59 3 3 2 3" xfId="14577"/>
    <cellStyle name="Migliaia 59 3 3 2 4" xfId="17389"/>
    <cellStyle name="Migliaia 59 3 3 2 5" xfId="21830"/>
    <cellStyle name="Migliaia 59 3 3 2 6" xfId="13169"/>
    <cellStyle name="Migliaia 59 3 3 3" xfId="5850"/>
    <cellStyle name="Migliaia 59 3 3 3 2" xfId="31037"/>
    <cellStyle name="Migliaia 59 3 3 3 3" xfId="21831"/>
    <cellStyle name="Migliaia 59 3 3 4" xfId="17388"/>
    <cellStyle name="Migliaia 59 3 3 4 2" xfId="31038"/>
    <cellStyle name="Migliaia 59 3 3 4 3" xfId="21832"/>
    <cellStyle name="Migliaia 59 3 3 4 4" xfId="45181"/>
    <cellStyle name="Migliaia 59 3 3 5" xfId="21833"/>
    <cellStyle name="Migliaia 59 3 3 5 2" xfId="31039"/>
    <cellStyle name="Migliaia 59 3 3 5 3" xfId="45182"/>
    <cellStyle name="Migliaia 59 3 3 6" xfId="31035"/>
    <cellStyle name="Migliaia 59 3 3 7" xfId="21829"/>
    <cellStyle name="Migliaia 59 3 3 8" xfId="13168"/>
    <cellStyle name="Migliaia 59 3 4" xfId="3319"/>
    <cellStyle name="Migliaia 59 3 4 2" xfId="4829"/>
    <cellStyle name="Migliaia 59 3 4 2 2" xfId="10781"/>
    <cellStyle name="Migliaia 59 3 4 2 3" xfId="14453"/>
    <cellStyle name="Migliaia 59 3 4 2 4" xfId="17391"/>
    <cellStyle name="Migliaia 59 3 4 2 5" xfId="28768"/>
    <cellStyle name="Migliaia 59 3 4 2 6" xfId="13171"/>
    <cellStyle name="Migliaia 59 3 4 3" xfId="10029"/>
    <cellStyle name="Migliaia 59 3 4 3 2" xfId="31788"/>
    <cellStyle name="Migliaia 59 3 4 3 2 2" xfId="36948"/>
    <cellStyle name="Migliaia 59 3 4 3 2 3" xfId="42250"/>
    <cellStyle name="Migliaia 59 3 4 3 3" xfId="34297"/>
    <cellStyle name="Migliaia 59 3 4 3 4" xfId="39599"/>
    <cellStyle name="Migliaia 59 3 4 4" xfId="17390"/>
    <cellStyle name="Migliaia 59 3 4 4 2" xfId="31040"/>
    <cellStyle name="Migliaia 59 3 4 5" xfId="21834"/>
    <cellStyle name="Migliaia 59 3 4 6" xfId="13170"/>
    <cellStyle name="Migliaia 59 3 5" xfId="4177"/>
    <cellStyle name="Migliaia 59 3 5 2" xfId="10647"/>
    <cellStyle name="Migliaia 59 3 5 2 2" xfId="31789"/>
    <cellStyle name="Migliaia 59 3 5 2 2 2" xfId="36949"/>
    <cellStyle name="Migliaia 59 3 5 2 2 3" xfId="42251"/>
    <cellStyle name="Migliaia 59 3 5 2 3" xfId="34298"/>
    <cellStyle name="Migliaia 59 3 5 2 4" xfId="39600"/>
    <cellStyle name="Migliaia 59 3 5 3" xfId="17392"/>
    <cellStyle name="Migliaia 59 3 5 3 2" xfId="31041"/>
    <cellStyle name="Migliaia 59 3 5 4" xfId="21835"/>
    <cellStyle name="Migliaia 59 3 5 5" xfId="13172"/>
    <cellStyle name="Migliaia 59 3 6" xfId="3779"/>
    <cellStyle name="Migliaia 59 3 6 2" xfId="10352"/>
    <cellStyle name="Migliaia 59 3 6 2 2" xfId="31042"/>
    <cellStyle name="Migliaia 59 3 6 3" xfId="14907"/>
    <cellStyle name="Migliaia 59 3 6 4" xfId="17393"/>
    <cellStyle name="Migliaia 59 3 6 5" xfId="21836"/>
    <cellStyle name="Migliaia 59 3 6 6" xfId="13173"/>
    <cellStyle name="Migliaia 59 3 7" xfId="8590"/>
    <cellStyle name="Migliaia 59 3 7 2" xfId="31043"/>
    <cellStyle name="Migliaia 59 3 7 3" xfId="21837"/>
    <cellStyle name="Migliaia 59 3 8" xfId="13569"/>
    <cellStyle name="Migliaia 59 3 8 2" xfId="31044"/>
    <cellStyle name="Migliaia 59 3 8 3" xfId="21838"/>
    <cellStyle name="Migliaia 59 3 9" xfId="17384"/>
    <cellStyle name="Migliaia 59 3 9 2" xfId="31027"/>
    <cellStyle name="Migliaia 59 4" xfId="693"/>
    <cellStyle name="Migliaia 59 4 10" xfId="2651"/>
    <cellStyle name="Migliaia 59 4 2" xfId="4625"/>
    <cellStyle name="Migliaia 59 4 2 2" xfId="5197"/>
    <cellStyle name="Migliaia 59 4 2 2 2" xfId="31047"/>
    <cellStyle name="Migliaia 59 4 2 2 3" xfId="21841"/>
    <cellStyle name="Migliaia 59 4 2 3" xfId="8408"/>
    <cellStyle name="Migliaia 59 4 2 3 2" xfId="31048"/>
    <cellStyle name="Migliaia 59 4 2 3 3" xfId="21842"/>
    <cellStyle name="Migliaia 59 4 2 4" xfId="7759"/>
    <cellStyle name="Migliaia 59 4 2 4 2" xfId="31046"/>
    <cellStyle name="Migliaia 59 4 2 5" xfId="7175"/>
    <cellStyle name="Migliaia 59 4 2 5 2" xfId="17948"/>
    <cellStyle name="Migliaia 59 4 2 5 3" xfId="42995"/>
    <cellStyle name="Migliaia 59 4 2 5 4" xfId="46941"/>
    <cellStyle name="Migliaia 59 4 2 5 5" xfId="49957"/>
    <cellStyle name="Migliaia 59 4 2 6" xfId="17395"/>
    <cellStyle name="Migliaia 59 4 2 7" xfId="21840"/>
    <cellStyle name="Migliaia 59 4 3" xfId="5198"/>
    <cellStyle name="Migliaia 59 4 3 2" xfId="14578"/>
    <cellStyle name="Migliaia 59 4 3 2 2" xfId="31049"/>
    <cellStyle name="Migliaia 59 4 3 3" xfId="21843"/>
    <cellStyle name="Migliaia 59 4 3 4" xfId="13567"/>
    <cellStyle name="Migliaia 59 4 4" xfId="8409"/>
    <cellStyle name="Migliaia 59 4 4 2" xfId="31050"/>
    <cellStyle name="Migliaia 59 4 4 3" xfId="21844"/>
    <cellStyle name="Migliaia 59 4 5" xfId="7758"/>
    <cellStyle name="Migliaia 59 4 5 2" xfId="31051"/>
    <cellStyle name="Migliaia 59 4 5 3" xfId="21845"/>
    <cellStyle name="Migliaia 59 4 6" xfId="7174"/>
    <cellStyle name="Migliaia 59 4 6 2" xfId="17947"/>
    <cellStyle name="Migliaia 59 4 6 2 2" xfId="31052"/>
    <cellStyle name="Migliaia 59 4 6 3" xfId="21846"/>
    <cellStyle name="Migliaia 59 4 6 4" xfId="28625"/>
    <cellStyle name="Migliaia 59 4 6 5" xfId="45183"/>
    <cellStyle name="Migliaia 59 4 6 6" xfId="46940"/>
    <cellStyle name="Migliaia 59 4 6 7" xfId="49956"/>
    <cellStyle name="Migliaia 59 4 7" xfId="17394"/>
    <cellStyle name="Migliaia 59 4 7 2" xfId="31053"/>
    <cellStyle name="Migliaia 59 4 7 3" xfId="21847"/>
    <cellStyle name="Migliaia 59 4 8" xfId="31045"/>
    <cellStyle name="Migliaia 59 4 9" xfId="21839"/>
    <cellStyle name="Migliaia 59 5" xfId="694"/>
    <cellStyle name="Migliaia 59 5 2" xfId="4626"/>
    <cellStyle name="Migliaia 59 5 2 2" xfId="14833"/>
    <cellStyle name="Migliaia 59 5 2 2 2" xfId="31055"/>
    <cellStyle name="Migliaia 59 5 2 3" xfId="17397"/>
    <cellStyle name="Migliaia 59 5 2 4" xfId="21849"/>
    <cellStyle name="Migliaia 59 5 2 5" xfId="13174"/>
    <cellStyle name="Migliaia 59 5 3" xfId="7760"/>
    <cellStyle name="Migliaia 59 5 3 2" xfId="31056"/>
    <cellStyle name="Migliaia 59 5 3 3" xfId="21850"/>
    <cellStyle name="Migliaia 59 5 4" xfId="7176"/>
    <cellStyle name="Migliaia 59 5 4 2" xfId="17949"/>
    <cellStyle name="Migliaia 59 5 4 2 2" xfId="31057"/>
    <cellStyle name="Migliaia 59 5 4 3" xfId="21851"/>
    <cellStyle name="Migliaia 59 5 4 4" xfId="43319"/>
    <cellStyle name="Migliaia 59 5 4 5" xfId="45184"/>
    <cellStyle name="Migliaia 59 5 4 6" xfId="46942"/>
    <cellStyle name="Migliaia 59 5 4 7" xfId="49958"/>
    <cellStyle name="Migliaia 59 5 5" xfId="17396"/>
    <cellStyle name="Migliaia 59 5 5 2" xfId="31058"/>
    <cellStyle name="Migliaia 59 5 5 3" xfId="21852"/>
    <cellStyle name="Migliaia 59 5 5 4" xfId="45185"/>
    <cellStyle name="Migliaia 59 5 6" xfId="21853"/>
    <cellStyle name="Migliaia 59 5 6 2" xfId="31059"/>
    <cellStyle name="Migliaia 59 5 7" xfId="31054"/>
    <cellStyle name="Migliaia 59 5 8" xfId="21848"/>
    <cellStyle name="Migliaia 59 5 9" xfId="2652"/>
    <cellStyle name="Migliaia 59 6" xfId="2647"/>
    <cellStyle name="Migliaia 59 6 2" xfId="4621"/>
    <cellStyle name="Migliaia 59 6 2 2" xfId="6097"/>
    <cellStyle name="Migliaia 59 6 2 3" xfId="14426"/>
    <cellStyle name="Migliaia 59 6 2 4" xfId="17399"/>
    <cellStyle name="Migliaia 59 6 2 5" xfId="28769"/>
    <cellStyle name="Migliaia 59 6 2 6" xfId="13176"/>
    <cellStyle name="Migliaia 59 6 3" xfId="5849"/>
    <cellStyle name="Migliaia 59 6 3 2" xfId="31790"/>
    <cellStyle name="Migliaia 59 6 3 2 2" xfId="36950"/>
    <cellStyle name="Migliaia 59 6 3 2 3" xfId="42252"/>
    <cellStyle name="Migliaia 59 6 3 3" xfId="34299"/>
    <cellStyle name="Migliaia 59 6 3 4" xfId="39601"/>
    <cellStyle name="Migliaia 59 6 4" xfId="17398"/>
    <cellStyle name="Migliaia 59 6 4 2" xfId="31060"/>
    <cellStyle name="Migliaia 59 6 5" xfId="21854"/>
    <cellStyle name="Migliaia 59 6 6" xfId="13175"/>
    <cellStyle name="Migliaia 59 7" xfId="4175"/>
    <cellStyle name="Migliaia 59 7 2" xfId="10645"/>
    <cellStyle name="Migliaia 59 7 2 2" xfId="31791"/>
    <cellStyle name="Migliaia 59 7 2 2 2" xfId="36951"/>
    <cellStyle name="Migliaia 59 7 2 2 3" xfId="42253"/>
    <cellStyle name="Migliaia 59 7 2 3" xfId="34300"/>
    <cellStyle name="Migliaia 59 7 2 4" xfId="39602"/>
    <cellStyle name="Migliaia 59 7 3" xfId="17400"/>
    <cellStyle name="Migliaia 59 7 3 2" xfId="31061"/>
    <cellStyle name="Migliaia 59 7 4" xfId="21855"/>
    <cellStyle name="Migliaia 59 7 5" xfId="13177"/>
    <cellStyle name="Migliaia 59 8" xfId="3777"/>
    <cellStyle name="Migliaia 59 8 2" xfId="10350"/>
    <cellStyle name="Migliaia 59 8 2 2" xfId="31792"/>
    <cellStyle name="Migliaia 59 8 2 2 2" xfId="36952"/>
    <cellStyle name="Migliaia 59 8 2 2 3" xfId="42254"/>
    <cellStyle name="Migliaia 59 8 2 3" xfId="34301"/>
    <cellStyle name="Migliaia 59 8 2 4" xfId="39603"/>
    <cellStyle name="Migliaia 59 8 3" xfId="17401"/>
    <cellStyle name="Migliaia 59 8 3 2" xfId="31062"/>
    <cellStyle name="Migliaia 59 8 4" xfId="21856"/>
    <cellStyle name="Migliaia 59 8 5" xfId="13178"/>
    <cellStyle name="Migliaia 59 9" xfId="13547"/>
    <cellStyle name="Migliaia 59 9 2" xfId="31063"/>
    <cellStyle name="Migliaia 59 9 3" xfId="21857"/>
    <cellStyle name="Migliaia 6" xfId="695"/>
    <cellStyle name="Migliaia 6 10" xfId="17402"/>
    <cellStyle name="Migliaia 6 10 2" xfId="31064"/>
    <cellStyle name="Migliaia 6 11" xfId="21858"/>
    <cellStyle name="Migliaia 6 12" xfId="1946"/>
    <cellStyle name="Migliaia 6 2" xfId="696"/>
    <cellStyle name="Migliaia 6 2 2" xfId="2654"/>
    <cellStyle name="Migliaia 6 2 2 2" xfId="4628"/>
    <cellStyle name="Migliaia 6 2 2 2 2" xfId="10722"/>
    <cellStyle name="Migliaia 6 2 2 2 2 2" xfId="31067"/>
    <cellStyle name="Migliaia 6 2 2 2 3" xfId="14834"/>
    <cellStyle name="Migliaia 6 2 2 2 4" xfId="17405"/>
    <cellStyle name="Migliaia 6 2 2 2 5" xfId="21861"/>
    <cellStyle name="Migliaia 6 2 2 2 6" xfId="13179"/>
    <cellStyle name="Migliaia 6 2 2 3" xfId="7947"/>
    <cellStyle name="Migliaia 6 2 2 3 2" xfId="31793"/>
    <cellStyle name="Migliaia 6 2 2 3 2 2" xfId="36953"/>
    <cellStyle name="Migliaia 6 2 2 3 2 3" xfId="42255"/>
    <cellStyle name="Migliaia 6 2 2 3 3" xfId="34302"/>
    <cellStyle name="Migliaia 6 2 2 3 4" xfId="39604"/>
    <cellStyle name="Migliaia 6 2 2 4" xfId="7177"/>
    <cellStyle name="Migliaia 6 2 2 4 2" xfId="17950"/>
    <cellStyle name="Migliaia 6 2 2 4 3" xfId="31066"/>
    <cellStyle name="Migliaia 6 2 2 4 4" xfId="44468"/>
    <cellStyle name="Migliaia 6 2 2 4 5" xfId="46943"/>
    <cellStyle name="Migliaia 6 2 2 4 6" xfId="49959"/>
    <cellStyle name="Migliaia 6 2 2 5" xfId="17404"/>
    <cellStyle name="Migliaia 6 2 2 6" xfId="21860"/>
    <cellStyle name="Migliaia 6 2 3" xfId="4179"/>
    <cellStyle name="Migliaia 6 2 3 2" xfId="10649"/>
    <cellStyle name="Migliaia 6 2 3 2 2" xfId="31794"/>
    <cellStyle name="Migliaia 6 2 3 2 2 2" xfId="36954"/>
    <cellStyle name="Migliaia 6 2 3 2 2 3" xfId="42256"/>
    <cellStyle name="Migliaia 6 2 3 2 3" xfId="34303"/>
    <cellStyle name="Migliaia 6 2 3 2 4" xfId="39605"/>
    <cellStyle name="Migliaia 6 2 3 3" xfId="17406"/>
    <cellStyle name="Migliaia 6 2 3 3 2" xfId="31068"/>
    <cellStyle name="Migliaia 6 2 3 4" xfId="21862"/>
    <cellStyle name="Migliaia 6 2 3 5" xfId="13180"/>
    <cellStyle name="Migliaia 6 2 4" xfId="3782"/>
    <cellStyle name="Migliaia 6 2 4 2" xfId="10354"/>
    <cellStyle name="Migliaia 6 2 4 2 2" xfId="31069"/>
    <cellStyle name="Migliaia 6 2 4 3" xfId="14992"/>
    <cellStyle name="Migliaia 6 2 4 4" xfId="17407"/>
    <cellStyle name="Migliaia 6 2 4 5" xfId="21863"/>
    <cellStyle name="Migliaia 6 2 4 6" xfId="13181"/>
    <cellStyle name="Migliaia 6 2 5" xfId="9462"/>
    <cellStyle name="Migliaia 6 2 5 2" xfId="31070"/>
    <cellStyle name="Migliaia 6 2 5 3" xfId="21864"/>
    <cellStyle name="Migliaia 6 2 6" xfId="17403"/>
    <cellStyle name="Migliaia 6 2 6 2" xfId="31071"/>
    <cellStyle name="Migliaia 6 2 6 3" xfId="21865"/>
    <cellStyle name="Migliaia 6 2 7" xfId="31065"/>
    <cellStyle name="Migliaia 6 2 8" xfId="21859"/>
    <cellStyle name="Migliaia 6 2 9" xfId="1947"/>
    <cellStyle name="Migliaia 6 3" xfId="697"/>
    <cellStyle name="Migliaia 6 3 10" xfId="21866"/>
    <cellStyle name="Migliaia 6 3 11" xfId="13182"/>
    <cellStyle name="Migliaia 6 3 12" xfId="1948"/>
    <cellStyle name="Migliaia 6 3 2" xfId="698"/>
    <cellStyle name="Migliaia 6 3 2 2" xfId="4630"/>
    <cellStyle name="Migliaia 6 3 2 2 2" xfId="8410"/>
    <cellStyle name="Migliaia 6 3 2 2 2 2" xfId="14835"/>
    <cellStyle name="Migliaia 6 3 2 2 2 2 2" xfId="18203"/>
    <cellStyle name="Migliaia 6 3 2 2 2 2 3" xfId="31075"/>
    <cellStyle name="Migliaia 6 3 2 2 2 3" xfId="21869"/>
    <cellStyle name="Migliaia 6 3 2 2 2 4" xfId="42898"/>
    <cellStyle name="Migliaia 6 3 2 2 2 5" xfId="47209"/>
    <cellStyle name="Migliaia 6 3 2 2 2 6" xfId="50225"/>
    <cellStyle name="Migliaia 6 3 2 2 2 7" xfId="14002"/>
    <cellStyle name="Migliaia 6 3 2 2 3" xfId="8506"/>
    <cellStyle name="Migliaia 6 3 2 2 3 2" xfId="31074"/>
    <cellStyle name="Migliaia 6 3 2 2 4" xfId="7178"/>
    <cellStyle name="Migliaia 6 3 2 2 4 2" xfId="17951"/>
    <cellStyle name="Migliaia 6 3 2 2 4 3" xfId="43715"/>
    <cellStyle name="Migliaia 6 3 2 2 4 4" xfId="46944"/>
    <cellStyle name="Migliaia 6 3 2 2 4 5" xfId="49960"/>
    <cellStyle name="Migliaia 6 3 2 2 5" xfId="17410"/>
    <cellStyle name="Migliaia 6 3 2 2 6" xfId="21868"/>
    <cellStyle name="Migliaia 6 3 2 3" xfId="3784"/>
    <cellStyle name="Migliaia 6 3 2 3 2" xfId="7962"/>
    <cellStyle name="Migliaia 6 3 2 3 2 2" xfId="31076"/>
    <cellStyle name="Migliaia 6 3 2 3 3" xfId="8411"/>
    <cellStyle name="Migliaia 6 3 2 3 4" xfId="17411"/>
    <cellStyle name="Migliaia 6 3 2 3 5" xfId="21870"/>
    <cellStyle name="Migliaia 6 3 2 3 6" xfId="13183"/>
    <cellStyle name="Migliaia 6 3 2 4" xfId="7761"/>
    <cellStyle name="Migliaia 6 3 2 4 2" xfId="14419"/>
    <cellStyle name="Migliaia 6 3 2 4 2 2" xfId="31077"/>
    <cellStyle name="Migliaia 6 3 2 4 3" xfId="21871"/>
    <cellStyle name="Migliaia 6 3 2 4 4" xfId="13550"/>
    <cellStyle name="Migliaia 6 3 2 5" xfId="13565"/>
    <cellStyle name="Migliaia 6 3 2 5 2" xfId="31078"/>
    <cellStyle name="Migliaia 6 3 2 5 3" xfId="21872"/>
    <cellStyle name="Migliaia 6 3 2 6" xfId="17409"/>
    <cellStyle name="Migliaia 6 3 2 6 2" xfId="31079"/>
    <cellStyle name="Migliaia 6 3 2 6 3" xfId="21873"/>
    <cellStyle name="Migliaia 6 3 2 7" xfId="31073"/>
    <cellStyle name="Migliaia 6 3 2 8" xfId="21867"/>
    <cellStyle name="Migliaia 6 3 2 9" xfId="2656"/>
    <cellStyle name="Migliaia 6 3 3" xfId="2655"/>
    <cellStyle name="Migliaia 6 3 3 2" xfId="4629"/>
    <cellStyle name="Migliaia 6 3 3 2 2" xfId="6100"/>
    <cellStyle name="Migliaia 6 3 3 2 2 2" xfId="31081"/>
    <cellStyle name="Migliaia 6 3 3 2 3" xfId="14579"/>
    <cellStyle name="Migliaia 6 3 3 2 4" xfId="17413"/>
    <cellStyle name="Migliaia 6 3 3 2 5" xfId="21875"/>
    <cellStyle name="Migliaia 6 3 3 2 6" xfId="13185"/>
    <cellStyle name="Migliaia 6 3 3 3" xfId="5852"/>
    <cellStyle name="Migliaia 6 3 3 3 2" xfId="31082"/>
    <cellStyle name="Migliaia 6 3 3 3 3" xfId="21876"/>
    <cellStyle name="Migliaia 6 3 3 4" xfId="17412"/>
    <cellStyle name="Migliaia 6 3 3 4 2" xfId="31083"/>
    <cellStyle name="Migliaia 6 3 3 4 3" xfId="21877"/>
    <cellStyle name="Migliaia 6 3 3 4 4" xfId="45186"/>
    <cellStyle name="Migliaia 6 3 3 5" xfId="21878"/>
    <cellStyle name="Migliaia 6 3 3 5 2" xfId="31084"/>
    <cellStyle name="Migliaia 6 3 3 5 3" xfId="45187"/>
    <cellStyle name="Migliaia 6 3 3 6" xfId="31080"/>
    <cellStyle name="Migliaia 6 3 3 7" xfId="21874"/>
    <cellStyle name="Migliaia 6 3 3 8" xfId="13184"/>
    <cellStyle name="Migliaia 6 3 4" xfId="3320"/>
    <cellStyle name="Migliaia 6 3 4 2" xfId="4830"/>
    <cellStyle name="Migliaia 6 3 4 2 2" xfId="10782"/>
    <cellStyle name="Migliaia 6 3 4 2 3" xfId="14871"/>
    <cellStyle name="Migliaia 6 3 4 2 4" xfId="17415"/>
    <cellStyle name="Migliaia 6 3 4 2 5" xfId="28770"/>
    <cellStyle name="Migliaia 6 3 4 2 6" xfId="13187"/>
    <cellStyle name="Migliaia 6 3 4 3" xfId="10030"/>
    <cellStyle name="Migliaia 6 3 4 3 2" xfId="31795"/>
    <cellStyle name="Migliaia 6 3 4 3 2 2" xfId="36955"/>
    <cellStyle name="Migliaia 6 3 4 3 2 3" xfId="42257"/>
    <cellStyle name="Migliaia 6 3 4 3 3" xfId="34304"/>
    <cellStyle name="Migliaia 6 3 4 3 4" xfId="39606"/>
    <cellStyle name="Migliaia 6 3 4 4" xfId="17414"/>
    <cellStyle name="Migliaia 6 3 4 4 2" xfId="31085"/>
    <cellStyle name="Migliaia 6 3 4 5" xfId="21879"/>
    <cellStyle name="Migliaia 6 3 4 6" xfId="13186"/>
    <cellStyle name="Migliaia 6 3 5" xfId="4180"/>
    <cellStyle name="Migliaia 6 3 5 2" xfId="10650"/>
    <cellStyle name="Migliaia 6 3 5 2 2" xfId="31796"/>
    <cellStyle name="Migliaia 6 3 5 2 2 2" xfId="36956"/>
    <cellStyle name="Migliaia 6 3 5 2 2 3" xfId="42258"/>
    <cellStyle name="Migliaia 6 3 5 2 3" xfId="34305"/>
    <cellStyle name="Migliaia 6 3 5 2 4" xfId="39607"/>
    <cellStyle name="Migliaia 6 3 5 3" xfId="17416"/>
    <cellStyle name="Migliaia 6 3 5 3 2" xfId="31086"/>
    <cellStyle name="Migliaia 6 3 5 4" xfId="21880"/>
    <cellStyle name="Migliaia 6 3 5 5" xfId="13188"/>
    <cellStyle name="Migliaia 6 3 6" xfId="3783"/>
    <cellStyle name="Migliaia 6 3 6 2" xfId="10355"/>
    <cellStyle name="Migliaia 6 3 6 2 2" xfId="31087"/>
    <cellStyle name="Migliaia 6 3 6 3" xfId="14991"/>
    <cellStyle name="Migliaia 6 3 6 4" xfId="17417"/>
    <cellStyle name="Migliaia 6 3 6 5" xfId="21881"/>
    <cellStyle name="Migliaia 6 3 6 6" xfId="13189"/>
    <cellStyle name="Migliaia 6 3 7" xfId="8556"/>
    <cellStyle name="Migliaia 6 3 7 2" xfId="31088"/>
    <cellStyle name="Migliaia 6 3 7 3" xfId="21882"/>
    <cellStyle name="Migliaia 6 3 8" xfId="13566"/>
    <cellStyle name="Migliaia 6 3 8 2" xfId="31089"/>
    <cellStyle name="Migliaia 6 3 8 3" xfId="21883"/>
    <cellStyle name="Migliaia 6 3 9" xfId="17408"/>
    <cellStyle name="Migliaia 6 3 9 2" xfId="31072"/>
    <cellStyle name="Migliaia 6 4" xfId="699"/>
    <cellStyle name="Migliaia 6 4 10" xfId="2657"/>
    <cellStyle name="Migliaia 6 4 2" xfId="4631"/>
    <cellStyle name="Migliaia 6 4 2 2" xfId="5199"/>
    <cellStyle name="Migliaia 6 4 2 2 2" xfId="31092"/>
    <cellStyle name="Migliaia 6 4 2 2 3" xfId="21886"/>
    <cellStyle name="Migliaia 6 4 2 3" xfId="8412"/>
    <cellStyle name="Migliaia 6 4 2 3 2" xfId="31093"/>
    <cellStyle name="Migliaia 6 4 2 3 3" xfId="21887"/>
    <cellStyle name="Migliaia 6 4 2 4" xfId="7763"/>
    <cellStyle name="Migliaia 6 4 2 4 2" xfId="31091"/>
    <cellStyle name="Migliaia 6 4 2 5" xfId="7180"/>
    <cellStyle name="Migliaia 6 4 2 5 2" xfId="17953"/>
    <cellStyle name="Migliaia 6 4 2 5 3" xfId="20787"/>
    <cellStyle name="Migliaia 6 4 2 5 4" xfId="46946"/>
    <cellStyle name="Migliaia 6 4 2 5 5" xfId="49962"/>
    <cellStyle name="Migliaia 6 4 2 6" xfId="17419"/>
    <cellStyle name="Migliaia 6 4 2 7" xfId="21885"/>
    <cellStyle name="Migliaia 6 4 3" xfId="5200"/>
    <cellStyle name="Migliaia 6 4 3 2" xfId="14580"/>
    <cellStyle name="Migliaia 6 4 3 2 2" xfId="31094"/>
    <cellStyle name="Migliaia 6 4 3 3" xfId="21888"/>
    <cellStyle name="Migliaia 6 4 3 4" xfId="13564"/>
    <cellStyle name="Migliaia 6 4 4" xfId="8413"/>
    <cellStyle name="Migliaia 6 4 4 2" xfId="31095"/>
    <cellStyle name="Migliaia 6 4 4 3" xfId="21889"/>
    <cellStyle name="Migliaia 6 4 5" xfId="7762"/>
    <cellStyle name="Migliaia 6 4 5 2" xfId="31096"/>
    <cellStyle name="Migliaia 6 4 5 3" xfId="21890"/>
    <cellStyle name="Migliaia 6 4 6" xfId="7179"/>
    <cellStyle name="Migliaia 6 4 6 2" xfId="17952"/>
    <cellStyle name="Migliaia 6 4 6 2 2" xfId="31097"/>
    <cellStyle name="Migliaia 6 4 6 3" xfId="21891"/>
    <cellStyle name="Migliaia 6 4 6 4" xfId="28732"/>
    <cellStyle name="Migliaia 6 4 6 5" xfId="45188"/>
    <cellStyle name="Migliaia 6 4 6 6" xfId="46945"/>
    <cellStyle name="Migliaia 6 4 6 7" xfId="49961"/>
    <cellStyle name="Migliaia 6 4 7" xfId="17418"/>
    <cellStyle name="Migliaia 6 4 7 2" xfId="31098"/>
    <cellStyle name="Migliaia 6 4 7 3" xfId="21892"/>
    <cellStyle name="Migliaia 6 4 8" xfId="31090"/>
    <cellStyle name="Migliaia 6 4 9" xfId="21884"/>
    <cellStyle name="Migliaia 6 5" xfId="700"/>
    <cellStyle name="Migliaia 6 5 2" xfId="4632"/>
    <cellStyle name="Migliaia 6 5 2 2" xfId="14836"/>
    <cellStyle name="Migliaia 6 5 2 2 2" xfId="31100"/>
    <cellStyle name="Migliaia 6 5 2 3" xfId="17421"/>
    <cellStyle name="Migliaia 6 5 2 4" xfId="21894"/>
    <cellStyle name="Migliaia 6 5 2 5" xfId="13190"/>
    <cellStyle name="Migliaia 6 5 3" xfId="7764"/>
    <cellStyle name="Migliaia 6 5 3 2" xfId="31101"/>
    <cellStyle name="Migliaia 6 5 3 3" xfId="21895"/>
    <cellStyle name="Migliaia 6 5 4" xfId="7181"/>
    <cellStyle name="Migliaia 6 5 4 2" xfId="17954"/>
    <cellStyle name="Migliaia 6 5 4 2 2" xfId="31102"/>
    <cellStyle name="Migliaia 6 5 4 3" xfId="21896"/>
    <cellStyle name="Migliaia 6 5 4 4" xfId="42996"/>
    <cellStyle name="Migliaia 6 5 4 5" xfId="45189"/>
    <cellStyle name="Migliaia 6 5 4 6" xfId="46947"/>
    <cellStyle name="Migliaia 6 5 4 7" xfId="49963"/>
    <cellStyle name="Migliaia 6 5 5" xfId="17420"/>
    <cellStyle name="Migliaia 6 5 5 2" xfId="31103"/>
    <cellStyle name="Migliaia 6 5 5 3" xfId="21897"/>
    <cellStyle name="Migliaia 6 5 5 4" xfId="45190"/>
    <cellStyle name="Migliaia 6 5 6" xfId="21898"/>
    <cellStyle name="Migliaia 6 5 6 2" xfId="31104"/>
    <cellStyle name="Migliaia 6 5 7" xfId="31099"/>
    <cellStyle name="Migliaia 6 5 8" xfId="21893"/>
    <cellStyle name="Migliaia 6 5 9" xfId="2658"/>
    <cellStyle name="Migliaia 6 6" xfId="2653"/>
    <cellStyle name="Migliaia 6 6 2" xfId="4627"/>
    <cellStyle name="Migliaia 6 6 2 2" xfId="6099"/>
    <cellStyle name="Migliaia 6 6 2 3" xfId="14903"/>
    <cellStyle name="Migliaia 6 6 2 4" xfId="17423"/>
    <cellStyle name="Migliaia 6 6 2 5" xfId="28771"/>
    <cellStyle name="Migliaia 6 6 2 6" xfId="13192"/>
    <cellStyle name="Migliaia 6 6 3" xfId="5851"/>
    <cellStyle name="Migliaia 6 6 3 2" xfId="31797"/>
    <cellStyle name="Migliaia 6 6 3 2 2" xfId="36957"/>
    <cellStyle name="Migliaia 6 6 3 2 3" xfId="42259"/>
    <cellStyle name="Migliaia 6 6 3 3" xfId="34306"/>
    <cellStyle name="Migliaia 6 6 3 4" xfId="39608"/>
    <cellStyle name="Migliaia 6 6 4" xfId="17422"/>
    <cellStyle name="Migliaia 6 6 4 2" xfId="31105"/>
    <cellStyle name="Migliaia 6 6 5" xfId="21899"/>
    <cellStyle name="Migliaia 6 6 6" xfId="13191"/>
    <cellStyle name="Migliaia 6 7" xfId="4178"/>
    <cellStyle name="Migliaia 6 7 2" xfId="10648"/>
    <cellStyle name="Migliaia 6 7 2 2" xfId="31798"/>
    <cellStyle name="Migliaia 6 7 2 2 2" xfId="36958"/>
    <cellStyle name="Migliaia 6 7 2 2 3" xfId="42260"/>
    <cellStyle name="Migliaia 6 7 2 3" xfId="34307"/>
    <cellStyle name="Migliaia 6 7 2 4" xfId="39609"/>
    <cellStyle name="Migliaia 6 7 3" xfId="17424"/>
    <cellStyle name="Migliaia 6 7 3 2" xfId="31106"/>
    <cellStyle name="Migliaia 6 7 4" xfId="21900"/>
    <cellStyle name="Migliaia 6 7 5" xfId="13193"/>
    <cellStyle name="Migliaia 6 8" xfId="3781"/>
    <cellStyle name="Migliaia 6 8 2" xfId="10353"/>
    <cellStyle name="Migliaia 6 8 2 2" xfId="31799"/>
    <cellStyle name="Migliaia 6 8 2 2 2" xfId="36959"/>
    <cellStyle name="Migliaia 6 8 2 2 3" xfId="42261"/>
    <cellStyle name="Migliaia 6 8 2 3" xfId="34308"/>
    <cellStyle name="Migliaia 6 8 2 4" xfId="39610"/>
    <cellStyle name="Migliaia 6 8 3" xfId="17425"/>
    <cellStyle name="Migliaia 6 8 3 2" xfId="31107"/>
    <cellStyle name="Migliaia 6 8 4" xfId="21901"/>
    <cellStyle name="Migliaia 6 8 5" xfId="13194"/>
    <cellStyle name="Migliaia 6 9" xfId="13549"/>
    <cellStyle name="Migliaia 6 9 2" xfId="31108"/>
    <cellStyle name="Migliaia 6 9 3" xfId="21902"/>
    <cellStyle name="Migliaia 60" xfId="701"/>
    <cellStyle name="Migliaia 60 10" xfId="17426"/>
    <cellStyle name="Migliaia 60 10 2" xfId="31109"/>
    <cellStyle name="Migliaia 60 11" xfId="21903"/>
    <cellStyle name="Migliaia 60 12" xfId="1949"/>
    <cellStyle name="Migliaia 60 2" xfId="702"/>
    <cellStyle name="Migliaia 60 2 2" xfId="2660"/>
    <cellStyle name="Migliaia 60 2 2 2" xfId="4634"/>
    <cellStyle name="Migliaia 60 2 2 2 2" xfId="10723"/>
    <cellStyle name="Migliaia 60 2 2 2 2 2" xfId="31112"/>
    <cellStyle name="Migliaia 60 2 2 2 3" xfId="14837"/>
    <cellStyle name="Migliaia 60 2 2 2 4" xfId="17429"/>
    <cellStyle name="Migliaia 60 2 2 2 5" xfId="21906"/>
    <cellStyle name="Migliaia 60 2 2 2 6" xfId="13195"/>
    <cellStyle name="Migliaia 60 2 2 3" xfId="7948"/>
    <cellStyle name="Migliaia 60 2 2 3 2" xfId="31800"/>
    <cellStyle name="Migliaia 60 2 2 3 2 2" xfId="36960"/>
    <cellStyle name="Migliaia 60 2 2 3 2 3" xfId="42262"/>
    <cellStyle name="Migliaia 60 2 2 3 3" xfId="34309"/>
    <cellStyle name="Migliaia 60 2 2 3 4" xfId="39611"/>
    <cellStyle name="Migliaia 60 2 2 4" xfId="7182"/>
    <cellStyle name="Migliaia 60 2 2 4 2" xfId="17955"/>
    <cellStyle name="Migliaia 60 2 2 4 3" xfId="31111"/>
    <cellStyle name="Migliaia 60 2 2 4 4" xfId="43673"/>
    <cellStyle name="Migliaia 60 2 2 4 5" xfId="46948"/>
    <cellStyle name="Migliaia 60 2 2 4 6" xfId="49964"/>
    <cellStyle name="Migliaia 60 2 2 5" xfId="17428"/>
    <cellStyle name="Migliaia 60 2 2 6" xfId="21905"/>
    <cellStyle name="Migliaia 60 2 3" xfId="4182"/>
    <cellStyle name="Migliaia 60 2 3 2" xfId="10652"/>
    <cellStyle name="Migliaia 60 2 3 2 2" xfId="31801"/>
    <cellStyle name="Migliaia 60 2 3 2 2 2" xfId="36961"/>
    <cellStyle name="Migliaia 60 2 3 2 2 3" xfId="42263"/>
    <cellStyle name="Migliaia 60 2 3 2 3" xfId="34310"/>
    <cellStyle name="Migliaia 60 2 3 2 4" xfId="39612"/>
    <cellStyle name="Migliaia 60 2 3 3" xfId="17430"/>
    <cellStyle name="Migliaia 60 2 3 3 2" xfId="31113"/>
    <cellStyle name="Migliaia 60 2 3 4" xfId="21907"/>
    <cellStyle name="Migliaia 60 2 3 5" xfId="13196"/>
    <cellStyle name="Migliaia 60 2 4" xfId="3786"/>
    <cellStyle name="Migliaia 60 2 4 2" xfId="10357"/>
    <cellStyle name="Migliaia 60 2 4 2 2" xfId="31114"/>
    <cellStyle name="Migliaia 60 2 4 3" xfId="14990"/>
    <cellStyle name="Migliaia 60 2 4 4" xfId="17431"/>
    <cellStyle name="Migliaia 60 2 4 5" xfId="21908"/>
    <cellStyle name="Migliaia 60 2 4 6" xfId="13197"/>
    <cellStyle name="Migliaia 60 2 5" xfId="9463"/>
    <cellStyle name="Migliaia 60 2 5 2" xfId="31115"/>
    <cellStyle name="Migliaia 60 2 5 3" xfId="21909"/>
    <cellStyle name="Migliaia 60 2 6" xfId="17427"/>
    <cellStyle name="Migliaia 60 2 6 2" xfId="31116"/>
    <cellStyle name="Migliaia 60 2 6 3" xfId="21910"/>
    <cellStyle name="Migliaia 60 2 7" xfId="31110"/>
    <cellStyle name="Migliaia 60 2 8" xfId="21904"/>
    <cellStyle name="Migliaia 60 2 9" xfId="1950"/>
    <cellStyle name="Migliaia 60 3" xfId="703"/>
    <cellStyle name="Migliaia 60 3 10" xfId="21911"/>
    <cellStyle name="Migliaia 60 3 11" xfId="13198"/>
    <cellStyle name="Migliaia 60 3 12" xfId="1951"/>
    <cellStyle name="Migliaia 60 3 2" xfId="704"/>
    <cellStyle name="Migliaia 60 3 2 2" xfId="4636"/>
    <cellStyle name="Migliaia 60 3 2 2 2" xfId="8414"/>
    <cellStyle name="Migliaia 60 3 2 2 2 2" xfId="14838"/>
    <cellStyle name="Migliaia 60 3 2 2 2 2 2" xfId="18204"/>
    <cellStyle name="Migliaia 60 3 2 2 2 2 3" xfId="31120"/>
    <cellStyle name="Migliaia 60 3 2 2 2 3" xfId="21914"/>
    <cellStyle name="Migliaia 60 3 2 2 2 4" xfId="43038"/>
    <cellStyle name="Migliaia 60 3 2 2 2 5" xfId="47210"/>
    <cellStyle name="Migliaia 60 3 2 2 2 6" xfId="50226"/>
    <cellStyle name="Migliaia 60 3 2 2 2 7" xfId="14003"/>
    <cellStyle name="Migliaia 60 3 2 2 3" xfId="8505"/>
    <cellStyle name="Migliaia 60 3 2 2 3 2" xfId="31119"/>
    <cellStyle name="Migliaia 60 3 2 2 4" xfId="7183"/>
    <cellStyle name="Migliaia 60 3 2 2 4 2" xfId="17956"/>
    <cellStyle name="Migliaia 60 3 2 2 4 3" xfId="20519"/>
    <cellStyle name="Migliaia 60 3 2 2 4 4" xfId="46949"/>
    <cellStyle name="Migliaia 60 3 2 2 4 5" xfId="49965"/>
    <cellStyle name="Migliaia 60 3 2 2 5" xfId="17434"/>
    <cellStyle name="Migliaia 60 3 2 2 6" xfId="21913"/>
    <cellStyle name="Migliaia 60 3 2 3" xfId="3788"/>
    <cellStyle name="Migliaia 60 3 2 3 2" xfId="8523"/>
    <cellStyle name="Migliaia 60 3 2 3 2 2" xfId="31121"/>
    <cellStyle name="Migliaia 60 3 2 3 3" xfId="8415"/>
    <cellStyle name="Migliaia 60 3 2 3 4" xfId="17435"/>
    <cellStyle name="Migliaia 60 3 2 3 5" xfId="21915"/>
    <cellStyle name="Migliaia 60 3 2 3 6" xfId="13199"/>
    <cellStyle name="Migliaia 60 3 2 4" xfId="7765"/>
    <cellStyle name="Migliaia 60 3 2 4 2" xfId="14420"/>
    <cellStyle name="Migliaia 60 3 2 4 2 2" xfId="31122"/>
    <cellStyle name="Migliaia 60 3 2 4 3" xfId="21916"/>
    <cellStyle name="Migliaia 60 3 2 4 4" xfId="13552"/>
    <cellStyle name="Migliaia 60 3 2 5" xfId="13562"/>
    <cellStyle name="Migliaia 60 3 2 5 2" xfId="31123"/>
    <cellStyle name="Migliaia 60 3 2 5 3" xfId="21917"/>
    <cellStyle name="Migliaia 60 3 2 6" xfId="17433"/>
    <cellStyle name="Migliaia 60 3 2 6 2" xfId="31124"/>
    <cellStyle name="Migliaia 60 3 2 6 3" xfId="21918"/>
    <cellStyle name="Migliaia 60 3 2 7" xfId="31118"/>
    <cellStyle name="Migliaia 60 3 2 8" xfId="21912"/>
    <cellStyle name="Migliaia 60 3 2 9" xfId="2662"/>
    <cellStyle name="Migliaia 60 3 3" xfId="2661"/>
    <cellStyle name="Migliaia 60 3 3 2" xfId="4635"/>
    <cellStyle name="Migliaia 60 3 3 2 2" xfId="6102"/>
    <cellStyle name="Migliaia 60 3 3 2 2 2" xfId="31126"/>
    <cellStyle name="Migliaia 60 3 3 2 3" xfId="14581"/>
    <cellStyle name="Migliaia 60 3 3 2 4" xfId="17437"/>
    <cellStyle name="Migliaia 60 3 3 2 5" xfId="21920"/>
    <cellStyle name="Migliaia 60 3 3 2 6" xfId="13201"/>
    <cellStyle name="Migliaia 60 3 3 3" xfId="5854"/>
    <cellStyle name="Migliaia 60 3 3 3 2" xfId="31127"/>
    <cellStyle name="Migliaia 60 3 3 3 3" xfId="21921"/>
    <cellStyle name="Migliaia 60 3 3 4" xfId="17436"/>
    <cellStyle name="Migliaia 60 3 3 4 2" xfId="31128"/>
    <cellStyle name="Migliaia 60 3 3 4 3" xfId="21922"/>
    <cellStyle name="Migliaia 60 3 3 4 4" xfId="45191"/>
    <cellStyle name="Migliaia 60 3 3 5" xfId="21923"/>
    <cellStyle name="Migliaia 60 3 3 5 2" xfId="31129"/>
    <cellStyle name="Migliaia 60 3 3 5 3" xfId="45192"/>
    <cellStyle name="Migliaia 60 3 3 6" xfId="31125"/>
    <cellStyle name="Migliaia 60 3 3 7" xfId="21919"/>
    <cellStyle name="Migliaia 60 3 3 8" xfId="13200"/>
    <cellStyle name="Migliaia 60 3 4" xfId="3321"/>
    <cellStyle name="Migliaia 60 3 4 2" xfId="4831"/>
    <cellStyle name="Migliaia 60 3 4 2 2" xfId="10783"/>
    <cellStyle name="Migliaia 60 3 4 2 3" xfId="14444"/>
    <cellStyle name="Migliaia 60 3 4 2 4" xfId="17439"/>
    <cellStyle name="Migliaia 60 3 4 2 5" xfId="28772"/>
    <cellStyle name="Migliaia 60 3 4 2 6" xfId="13203"/>
    <cellStyle name="Migliaia 60 3 4 3" xfId="10031"/>
    <cellStyle name="Migliaia 60 3 4 3 2" xfId="31802"/>
    <cellStyle name="Migliaia 60 3 4 3 2 2" xfId="36962"/>
    <cellStyle name="Migliaia 60 3 4 3 2 3" xfId="42264"/>
    <cellStyle name="Migliaia 60 3 4 3 3" xfId="34311"/>
    <cellStyle name="Migliaia 60 3 4 3 4" xfId="39613"/>
    <cellStyle name="Migliaia 60 3 4 4" xfId="17438"/>
    <cellStyle name="Migliaia 60 3 4 4 2" xfId="31130"/>
    <cellStyle name="Migliaia 60 3 4 5" xfId="21924"/>
    <cellStyle name="Migliaia 60 3 4 6" xfId="13202"/>
    <cellStyle name="Migliaia 60 3 5" xfId="4183"/>
    <cellStyle name="Migliaia 60 3 5 2" xfId="10653"/>
    <cellStyle name="Migliaia 60 3 5 2 2" xfId="31803"/>
    <cellStyle name="Migliaia 60 3 5 2 2 2" xfId="36963"/>
    <cellStyle name="Migliaia 60 3 5 2 2 3" xfId="42265"/>
    <cellStyle name="Migliaia 60 3 5 2 3" xfId="34312"/>
    <cellStyle name="Migliaia 60 3 5 2 4" xfId="39614"/>
    <cellStyle name="Migliaia 60 3 5 3" xfId="17440"/>
    <cellStyle name="Migliaia 60 3 5 3 2" xfId="31131"/>
    <cellStyle name="Migliaia 60 3 5 4" xfId="21925"/>
    <cellStyle name="Migliaia 60 3 5 5" xfId="13204"/>
    <cellStyle name="Migliaia 60 3 6" xfId="3787"/>
    <cellStyle name="Migliaia 60 3 6 2" xfId="10358"/>
    <cellStyle name="Migliaia 60 3 6 2 2" xfId="31132"/>
    <cellStyle name="Migliaia 60 3 6 3" xfId="14989"/>
    <cellStyle name="Migliaia 60 3 6 4" xfId="17441"/>
    <cellStyle name="Migliaia 60 3 6 5" xfId="21926"/>
    <cellStyle name="Migliaia 60 3 6 6" xfId="13205"/>
    <cellStyle name="Migliaia 60 3 7" xfId="7517"/>
    <cellStyle name="Migliaia 60 3 7 2" xfId="31133"/>
    <cellStyle name="Migliaia 60 3 7 3" xfId="21927"/>
    <cellStyle name="Migliaia 60 3 8" xfId="13563"/>
    <cellStyle name="Migliaia 60 3 8 2" xfId="31134"/>
    <cellStyle name="Migliaia 60 3 8 3" xfId="21928"/>
    <cellStyle name="Migliaia 60 3 9" xfId="17432"/>
    <cellStyle name="Migliaia 60 3 9 2" xfId="31117"/>
    <cellStyle name="Migliaia 60 4" xfId="705"/>
    <cellStyle name="Migliaia 60 4 10" xfId="2663"/>
    <cellStyle name="Migliaia 60 4 2" xfId="4637"/>
    <cellStyle name="Migliaia 60 4 2 2" xfId="5201"/>
    <cellStyle name="Migliaia 60 4 2 2 2" xfId="31137"/>
    <cellStyle name="Migliaia 60 4 2 2 3" xfId="21931"/>
    <cellStyle name="Migliaia 60 4 2 3" xfId="8416"/>
    <cellStyle name="Migliaia 60 4 2 3 2" xfId="31138"/>
    <cellStyle name="Migliaia 60 4 2 3 3" xfId="21932"/>
    <cellStyle name="Migliaia 60 4 2 4" xfId="7767"/>
    <cellStyle name="Migliaia 60 4 2 4 2" xfId="31136"/>
    <cellStyle name="Migliaia 60 4 2 5" xfId="7185"/>
    <cellStyle name="Migliaia 60 4 2 5 2" xfId="17958"/>
    <cellStyle name="Migliaia 60 4 2 5 3" xfId="21462"/>
    <cellStyle name="Migliaia 60 4 2 5 4" xfId="46951"/>
    <cellStyle name="Migliaia 60 4 2 5 5" xfId="49967"/>
    <cellStyle name="Migliaia 60 4 2 6" xfId="17443"/>
    <cellStyle name="Migliaia 60 4 2 7" xfId="21930"/>
    <cellStyle name="Migliaia 60 4 3" xfId="5202"/>
    <cellStyle name="Migliaia 60 4 3 2" xfId="14582"/>
    <cellStyle name="Migliaia 60 4 3 2 2" xfId="31139"/>
    <cellStyle name="Migliaia 60 4 3 3" xfId="21933"/>
    <cellStyle name="Migliaia 60 4 3 4" xfId="13561"/>
    <cellStyle name="Migliaia 60 4 4" xfId="8417"/>
    <cellStyle name="Migliaia 60 4 4 2" xfId="31140"/>
    <cellStyle name="Migliaia 60 4 4 3" xfId="21934"/>
    <cellStyle name="Migliaia 60 4 5" xfId="7766"/>
    <cellStyle name="Migliaia 60 4 5 2" xfId="31141"/>
    <cellStyle name="Migliaia 60 4 5 3" xfId="21935"/>
    <cellStyle name="Migliaia 60 4 6" xfId="7184"/>
    <cellStyle name="Migliaia 60 4 6 2" xfId="17957"/>
    <cellStyle name="Migliaia 60 4 6 2 2" xfId="31142"/>
    <cellStyle name="Migliaia 60 4 6 3" xfId="21936"/>
    <cellStyle name="Migliaia 60 4 6 4" xfId="43409"/>
    <cellStyle name="Migliaia 60 4 6 5" xfId="45193"/>
    <cellStyle name="Migliaia 60 4 6 6" xfId="46950"/>
    <cellStyle name="Migliaia 60 4 6 7" xfId="49966"/>
    <cellStyle name="Migliaia 60 4 7" xfId="17442"/>
    <cellStyle name="Migliaia 60 4 7 2" xfId="31143"/>
    <cellStyle name="Migliaia 60 4 7 3" xfId="21937"/>
    <cellStyle name="Migliaia 60 4 8" xfId="31135"/>
    <cellStyle name="Migliaia 60 4 9" xfId="21929"/>
    <cellStyle name="Migliaia 60 5" xfId="706"/>
    <cellStyle name="Migliaia 60 5 2" xfId="4638"/>
    <cellStyle name="Migliaia 60 5 2 2" xfId="14839"/>
    <cellStyle name="Migliaia 60 5 2 2 2" xfId="31145"/>
    <cellStyle name="Migliaia 60 5 2 3" xfId="17445"/>
    <cellStyle name="Migliaia 60 5 2 4" xfId="21939"/>
    <cellStyle name="Migliaia 60 5 2 5" xfId="13206"/>
    <cellStyle name="Migliaia 60 5 3" xfId="7768"/>
    <cellStyle name="Migliaia 60 5 3 2" xfId="31146"/>
    <cellStyle name="Migliaia 60 5 3 3" xfId="21940"/>
    <cellStyle name="Migliaia 60 5 4" xfId="7186"/>
    <cellStyle name="Migliaia 60 5 4 2" xfId="17959"/>
    <cellStyle name="Migliaia 60 5 4 2 2" xfId="31147"/>
    <cellStyle name="Migliaia 60 5 4 3" xfId="21941"/>
    <cellStyle name="Migliaia 60 5 4 4" xfId="43505"/>
    <cellStyle name="Migliaia 60 5 4 5" xfId="45194"/>
    <cellStyle name="Migliaia 60 5 4 6" xfId="46952"/>
    <cellStyle name="Migliaia 60 5 4 7" xfId="49968"/>
    <cellStyle name="Migliaia 60 5 5" xfId="17444"/>
    <cellStyle name="Migliaia 60 5 5 2" xfId="31148"/>
    <cellStyle name="Migliaia 60 5 5 3" xfId="21942"/>
    <cellStyle name="Migliaia 60 5 5 4" xfId="45195"/>
    <cellStyle name="Migliaia 60 5 6" xfId="21943"/>
    <cellStyle name="Migliaia 60 5 6 2" xfId="31149"/>
    <cellStyle name="Migliaia 60 5 7" xfId="31144"/>
    <cellStyle name="Migliaia 60 5 8" xfId="21938"/>
    <cellStyle name="Migliaia 60 5 9" xfId="2664"/>
    <cellStyle name="Migliaia 60 6" xfId="2659"/>
    <cellStyle name="Migliaia 60 6 2" xfId="4633"/>
    <cellStyle name="Migliaia 60 6 2 2" xfId="6101"/>
    <cellStyle name="Migliaia 60 6 2 3" xfId="14939"/>
    <cellStyle name="Migliaia 60 6 2 4" xfId="17447"/>
    <cellStyle name="Migliaia 60 6 2 5" xfId="28773"/>
    <cellStyle name="Migliaia 60 6 2 6" xfId="13208"/>
    <cellStyle name="Migliaia 60 6 3" xfId="5853"/>
    <cellStyle name="Migliaia 60 6 3 2" xfId="31804"/>
    <cellStyle name="Migliaia 60 6 3 2 2" xfId="36964"/>
    <cellStyle name="Migliaia 60 6 3 2 3" xfId="42266"/>
    <cellStyle name="Migliaia 60 6 3 3" xfId="34313"/>
    <cellStyle name="Migliaia 60 6 3 4" xfId="39615"/>
    <cellStyle name="Migliaia 60 6 4" xfId="17446"/>
    <cellStyle name="Migliaia 60 6 4 2" xfId="31150"/>
    <cellStyle name="Migliaia 60 6 5" xfId="21944"/>
    <cellStyle name="Migliaia 60 6 6" xfId="13207"/>
    <cellStyle name="Migliaia 60 7" xfId="4181"/>
    <cellStyle name="Migliaia 60 7 2" xfId="10651"/>
    <cellStyle name="Migliaia 60 7 2 2" xfId="31805"/>
    <cellStyle name="Migliaia 60 7 2 2 2" xfId="36965"/>
    <cellStyle name="Migliaia 60 7 2 2 3" xfId="42267"/>
    <cellStyle name="Migliaia 60 7 2 3" xfId="34314"/>
    <cellStyle name="Migliaia 60 7 2 4" xfId="39616"/>
    <cellStyle name="Migliaia 60 7 3" xfId="17448"/>
    <cellStyle name="Migliaia 60 7 3 2" xfId="31151"/>
    <cellStyle name="Migliaia 60 7 4" xfId="21945"/>
    <cellStyle name="Migliaia 60 7 5" xfId="13209"/>
    <cellStyle name="Migliaia 60 8" xfId="3785"/>
    <cellStyle name="Migliaia 60 8 2" xfId="10356"/>
    <cellStyle name="Migliaia 60 8 2 2" xfId="31806"/>
    <cellStyle name="Migliaia 60 8 2 2 2" xfId="36966"/>
    <cellStyle name="Migliaia 60 8 2 2 3" xfId="42268"/>
    <cellStyle name="Migliaia 60 8 2 3" xfId="34315"/>
    <cellStyle name="Migliaia 60 8 2 4" xfId="39617"/>
    <cellStyle name="Migliaia 60 8 3" xfId="17449"/>
    <cellStyle name="Migliaia 60 8 3 2" xfId="31152"/>
    <cellStyle name="Migliaia 60 8 4" xfId="21946"/>
    <cellStyle name="Migliaia 60 8 5" xfId="13210"/>
    <cellStyle name="Migliaia 60 9" xfId="13551"/>
    <cellStyle name="Migliaia 60 9 2" xfId="31153"/>
    <cellStyle name="Migliaia 60 9 3" xfId="21947"/>
    <cellStyle name="Migliaia 61" xfId="707"/>
    <cellStyle name="Migliaia 61 10" xfId="17450"/>
    <cellStyle name="Migliaia 61 10 2" xfId="31154"/>
    <cellStyle name="Migliaia 61 11" xfId="21948"/>
    <cellStyle name="Migliaia 61 12" xfId="1952"/>
    <cellStyle name="Migliaia 61 2" xfId="708"/>
    <cellStyle name="Migliaia 61 2 2" xfId="2666"/>
    <cellStyle name="Migliaia 61 2 2 2" xfId="4640"/>
    <cellStyle name="Migliaia 61 2 2 2 2" xfId="10724"/>
    <cellStyle name="Migliaia 61 2 2 2 2 2" xfId="31157"/>
    <cellStyle name="Migliaia 61 2 2 2 3" xfId="14840"/>
    <cellStyle name="Migliaia 61 2 2 2 4" xfId="17453"/>
    <cellStyle name="Migliaia 61 2 2 2 5" xfId="21951"/>
    <cellStyle name="Migliaia 61 2 2 2 6" xfId="13211"/>
    <cellStyle name="Migliaia 61 2 2 3" xfId="7949"/>
    <cellStyle name="Migliaia 61 2 2 3 2" xfId="31807"/>
    <cellStyle name="Migliaia 61 2 2 3 2 2" xfId="36967"/>
    <cellStyle name="Migliaia 61 2 2 3 2 3" xfId="42269"/>
    <cellStyle name="Migliaia 61 2 2 3 3" xfId="34316"/>
    <cellStyle name="Migliaia 61 2 2 3 4" xfId="39618"/>
    <cellStyle name="Migliaia 61 2 2 4" xfId="7187"/>
    <cellStyle name="Migliaia 61 2 2 4 2" xfId="17960"/>
    <cellStyle name="Migliaia 61 2 2 4 3" xfId="31156"/>
    <cellStyle name="Migliaia 61 2 2 4 4" xfId="42997"/>
    <cellStyle name="Migliaia 61 2 2 4 5" xfId="46953"/>
    <cellStyle name="Migliaia 61 2 2 4 6" xfId="49969"/>
    <cellStyle name="Migliaia 61 2 2 5" xfId="17452"/>
    <cellStyle name="Migliaia 61 2 2 6" xfId="21950"/>
    <cellStyle name="Migliaia 61 2 3" xfId="4185"/>
    <cellStyle name="Migliaia 61 2 3 2" xfId="10655"/>
    <cellStyle name="Migliaia 61 2 3 2 2" xfId="31808"/>
    <cellStyle name="Migliaia 61 2 3 2 2 2" xfId="36968"/>
    <cellStyle name="Migliaia 61 2 3 2 2 3" xfId="42270"/>
    <cellStyle name="Migliaia 61 2 3 2 3" xfId="34317"/>
    <cellStyle name="Migliaia 61 2 3 2 4" xfId="39619"/>
    <cellStyle name="Migliaia 61 2 3 3" xfId="17454"/>
    <cellStyle name="Migliaia 61 2 3 3 2" xfId="31158"/>
    <cellStyle name="Migliaia 61 2 3 4" xfId="21952"/>
    <cellStyle name="Migliaia 61 2 3 5" xfId="13212"/>
    <cellStyle name="Migliaia 61 2 4" xfId="3790"/>
    <cellStyle name="Migliaia 61 2 4 2" xfId="10360"/>
    <cellStyle name="Migliaia 61 2 4 2 2" xfId="31159"/>
    <cellStyle name="Migliaia 61 2 4 3" xfId="14462"/>
    <cellStyle name="Migliaia 61 2 4 4" xfId="17455"/>
    <cellStyle name="Migliaia 61 2 4 5" xfId="21953"/>
    <cellStyle name="Migliaia 61 2 4 6" xfId="13213"/>
    <cellStyle name="Migliaia 61 2 5" xfId="9464"/>
    <cellStyle name="Migliaia 61 2 5 2" xfId="31160"/>
    <cellStyle name="Migliaia 61 2 5 3" xfId="21954"/>
    <cellStyle name="Migliaia 61 2 6" xfId="17451"/>
    <cellStyle name="Migliaia 61 2 6 2" xfId="31161"/>
    <cellStyle name="Migliaia 61 2 6 3" xfId="21955"/>
    <cellStyle name="Migliaia 61 2 7" xfId="31155"/>
    <cellStyle name="Migliaia 61 2 8" xfId="21949"/>
    <cellStyle name="Migliaia 61 2 9" xfId="1953"/>
    <cellStyle name="Migliaia 61 3" xfId="709"/>
    <cellStyle name="Migliaia 61 3 10" xfId="21956"/>
    <cellStyle name="Migliaia 61 3 11" xfId="13214"/>
    <cellStyle name="Migliaia 61 3 12" xfId="1954"/>
    <cellStyle name="Migliaia 61 3 2" xfId="710"/>
    <cellStyle name="Migliaia 61 3 2 2" xfId="4642"/>
    <cellStyle name="Migliaia 61 3 2 2 2" xfId="8418"/>
    <cellStyle name="Migliaia 61 3 2 2 2 2" xfId="14841"/>
    <cellStyle name="Migliaia 61 3 2 2 2 2 2" xfId="18205"/>
    <cellStyle name="Migliaia 61 3 2 2 2 2 3" xfId="31165"/>
    <cellStyle name="Migliaia 61 3 2 2 2 3" xfId="21959"/>
    <cellStyle name="Migliaia 61 3 2 2 2 4" xfId="21390"/>
    <cellStyle name="Migliaia 61 3 2 2 2 5" xfId="47211"/>
    <cellStyle name="Migliaia 61 3 2 2 2 6" xfId="50227"/>
    <cellStyle name="Migliaia 61 3 2 2 2 7" xfId="14004"/>
    <cellStyle name="Migliaia 61 3 2 2 3" xfId="7791"/>
    <cellStyle name="Migliaia 61 3 2 2 3 2" xfId="31164"/>
    <cellStyle name="Migliaia 61 3 2 2 4" xfId="7188"/>
    <cellStyle name="Migliaia 61 3 2 2 4 2" xfId="17961"/>
    <cellStyle name="Migliaia 61 3 2 2 4 3" xfId="44263"/>
    <cellStyle name="Migliaia 61 3 2 2 4 4" xfId="46954"/>
    <cellStyle name="Migliaia 61 3 2 2 4 5" xfId="49970"/>
    <cellStyle name="Migliaia 61 3 2 2 5" xfId="17458"/>
    <cellStyle name="Migliaia 61 3 2 2 6" xfId="21958"/>
    <cellStyle name="Migliaia 61 3 2 3" xfId="3792"/>
    <cellStyle name="Migliaia 61 3 2 3 2" xfId="8699"/>
    <cellStyle name="Migliaia 61 3 2 3 2 2" xfId="31166"/>
    <cellStyle name="Migliaia 61 3 2 3 3" xfId="8419"/>
    <cellStyle name="Migliaia 61 3 2 3 4" xfId="17459"/>
    <cellStyle name="Migliaia 61 3 2 3 5" xfId="21960"/>
    <cellStyle name="Migliaia 61 3 2 3 6" xfId="13215"/>
    <cellStyle name="Migliaia 61 3 2 4" xfId="7769"/>
    <cellStyle name="Migliaia 61 3 2 4 2" xfId="14421"/>
    <cellStyle name="Migliaia 61 3 2 4 2 2" xfId="31167"/>
    <cellStyle name="Migliaia 61 3 2 4 3" xfId="21961"/>
    <cellStyle name="Migliaia 61 3 2 4 4" xfId="13554"/>
    <cellStyle name="Migliaia 61 3 2 5" xfId="13381"/>
    <cellStyle name="Migliaia 61 3 2 5 2" xfId="31168"/>
    <cellStyle name="Migliaia 61 3 2 5 3" xfId="21962"/>
    <cellStyle name="Migliaia 61 3 2 6" xfId="17457"/>
    <cellStyle name="Migliaia 61 3 2 6 2" xfId="31169"/>
    <cellStyle name="Migliaia 61 3 2 6 3" xfId="21963"/>
    <cellStyle name="Migliaia 61 3 2 7" xfId="31163"/>
    <cellStyle name="Migliaia 61 3 2 8" xfId="21957"/>
    <cellStyle name="Migliaia 61 3 2 9" xfId="2668"/>
    <cellStyle name="Migliaia 61 3 3" xfId="2667"/>
    <cellStyle name="Migliaia 61 3 3 2" xfId="4641"/>
    <cellStyle name="Migliaia 61 3 3 2 2" xfId="6104"/>
    <cellStyle name="Migliaia 61 3 3 2 2 2" xfId="31171"/>
    <cellStyle name="Migliaia 61 3 3 2 3" xfId="14583"/>
    <cellStyle name="Migliaia 61 3 3 2 4" xfId="17461"/>
    <cellStyle name="Migliaia 61 3 3 2 5" xfId="21965"/>
    <cellStyle name="Migliaia 61 3 3 2 6" xfId="13217"/>
    <cellStyle name="Migliaia 61 3 3 3" xfId="5856"/>
    <cellStyle name="Migliaia 61 3 3 3 2" xfId="31172"/>
    <cellStyle name="Migliaia 61 3 3 3 3" xfId="21966"/>
    <cellStyle name="Migliaia 61 3 3 4" xfId="17460"/>
    <cellStyle name="Migliaia 61 3 3 4 2" xfId="31173"/>
    <cellStyle name="Migliaia 61 3 3 4 3" xfId="21967"/>
    <cellStyle name="Migliaia 61 3 3 4 4" xfId="45196"/>
    <cellStyle name="Migliaia 61 3 3 5" xfId="21968"/>
    <cellStyle name="Migliaia 61 3 3 5 2" xfId="31174"/>
    <cellStyle name="Migliaia 61 3 3 5 3" xfId="45197"/>
    <cellStyle name="Migliaia 61 3 3 6" xfId="31170"/>
    <cellStyle name="Migliaia 61 3 3 7" xfId="21964"/>
    <cellStyle name="Migliaia 61 3 3 8" xfId="13216"/>
    <cellStyle name="Migliaia 61 3 4" xfId="3322"/>
    <cellStyle name="Migliaia 61 3 4 2" xfId="4832"/>
    <cellStyle name="Migliaia 61 3 4 2 2" xfId="10784"/>
    <cellStyle name="Migliaia 61 3 4 2 3" xfId="14879"/>
    <cellStyle name="Migliaia 61 3 4 2 4" xfId="17463"/>
    <cellStyle name="Migliaia 61 3 4 2 5" xfId="28774"/>
    <cellStyle name="Migliaia 61 3 4 2 6" xfId="13219"/>
    <cellStyle name="Migliaia 61 3 4 3" xfId="10032"/>
    <cellStyle name="Migliaia 61 3 4 3 2" xfId="31809"/>
    <cellStyle name="Migliaia 61 3 4 3 2 2" xfId="36969"/>
    <cellStyle name="Migliaia 61 3 4 3 2 3" xfId="42271"/>
    <cellStyle name="Migliaia 61 3 4 3 3" xfId="34318"/>
    <cellStyle name="Migliaia 61 3 4 3 4" xfId="39620"/>
    <cellStyle name="Migliaia 61 3 4 4" xfId="17462"/>
    <cellStyle name="Migliaia 61 3 4 4 2" xfId="31175"/>
    <cellStyle name="Migliaia 61 3 4 5" xfId="21969"/>
    <cellStyle name="Migliaia 61 3 4 6" xfId="13218"/>
    <cellStyle name="Migliaia 61 3 5" xfId="4186"/>
    <cellStyle name="Migliaia 61 3 5 2" xfId="10656"/>
    <cellStyle name="Migliaia 61 3 5 2 2" xfId="31810"/>
    <cellStyle name="Migliaia 61 3 5 2 2 2" xfId="36970"/>
    <cellStyle name="Migliaia 61 3 5 2 2 3" xfId="42272"/>
    <cellStyle name="Migliaia 61 3 5 2 3" xfId="34319"/>
    <cellStyle name="Migliaia 61 3 5 2 4" xfId="39621"/>
    <cellStyle name="Migliaia 61 3 5 3" xfId="17464"/>
    <cellStyle name="Migliaia 61 3 5 3 2" xfId="31176"/>
    <cellStyle name="Migliaia 61 3 5 4" xfId="21970"/>
    <cellStyle name="Migliaia 61 3 5 5" xfId="13220"/>
    <cellStyle name="Migliaia 61 3 6" xfId="3791"/>
    <cellStyle name="Migliaia 61 3 6 2" xfId="10361"/>
    <cellStyle name="Migliaia 61 3 6 2 2" xfId="31177"/>
    <cellStyle name="Migliaia 61 3 6 3" xfId="14988"/>
    <cellStyle name="Migliaia 61 3 6 4" xfId="17465"/>
    <cellStyle name="Migliaia 61 3 6 5" xfId="21971"/>
    <cellStyle name="Migliaia 61 3 6 6" xfId="13221"/>
    <cellStyle name="Migliaia 61 3 7" xfId="8554"/>
    <cellStyle name="Migliaia 61 3 7 2" xfId="31178"/>
    <cellStyle name="Migliaia 61 3 7 3" xfId="21972"/>
    <cellStyle name="Migliaia 61 3 8" xfId="13382"/>
    <cellStyle name="Migliaia 61 3 8 2" xfId="31179"/>
    <cellStyle name="Migliaia 61 3 8 3" xfId="21973"/>
    <cellStyle name="Migliaia 61 3 9" xfId="17456"/>
    <cellStyle name="Migliaia 61 3 9 2" xfId="31162"/>
    <cellStyle name="Migliaia 61 4" xfId="711"/>
    <cellStyle name="Migliaia 61 4 10" xfId="2669"/>
    <cellStyle name="Migliaia 61 4 2" xfId="4643"/>
    <cellStyle name="Migliaia 61 4 2 2" xfId="5203"/>
    <cellStyle name="Migliaia 61 4 2 2 2" xfId="31182"/>
    <cellStyle name="Migliaia 61 4 2 2 3" xfId="21976"/>
    <cellStyle name="Migliaia 61 4 2 3" xfId="8420"/>
    <cellStyle name="Migliaia 61 4 2 3 2" xfId="31183"/>
    <cellStyle name="Migliaia 61 4 2 3 3" xfId="21977"/>
    <cellStyle name="Migliaia 61 4 2 4" xfId="7771"/>
    <cellStyle name="Migliaia 61 4 2 4 2" xfId="31181"/>
    <cellStyle name="Migliaia 61 4 2 5" xfId="7190"/>
    <cellStyle name="Migliaia 61 4 2 5 2" xfId="17963"/>
    <cellStyle name="Migliaia 61 4 2 5 3" xfId="43716"/>
    <cellStyle name="Migliaia 61 4 2 5 4" xfId="46956"/>
    <cellStyle name="Migliaia 61 4 2 5 5" xfId="49972"/>
    <cellStyle name="Migliaia 61 4 2 6" xfId="17467"/>
    <cellStyle name="Migliaia 61 4 2 7" xfId="21975"/>
    <cellStyle name="Migliaia 61 4 3" xfId="5204"/>
    <cellStyle name="Migliaia 61 4 3 2" xfId="14584"/>
    <cellStyle name="Migliaia 61 4 3 2 2" xfId="31184"/>
    <cellStyle name="Migliaia 61 4 3 3" xfId="21978"/>
    <cellStyle name="Migliaia 61 4 3 4" xfId="13380"/>
    <cellStyle name="Migliaia 61 4 4" xfId="8421"/>
    <cellStyle name="Migliaia 61 4 4 2" xfId="31185"/>
    <cellStyle name="Migliaia 61 4 4 3" xfId="21979"/>
    <cellStyle name="Migliaia 61 4 5" xfId="7770"/>
    <cellStyle name="Migliaia 61 4 5 2" xfId="31186"/>
    <cellStyle name="Migliaia 61 4 5 3" xfId="21980"/>
    <cellStyle name="Migliaia 61 4 6" xfId="7189"/>
    <cellStyle name="Migliaia 61 4 6 2" xfId="17962"/>
    <cellStyle name="Migliaia 61 4 6 2 2" xfId="31187"/>
    <cellStyle name="Migliaia 61 4 6 3" xfId="21981"/>
    <cellStyle name="Migliaia 61 4 6 4" xfId="43597"/>
    <cellStyle name="Migliaia 61 4 6 5" xfId="45198"/>
    <cellStyle name="Migliaia 61 4 6 6" xfId="46955"/>
    <cellStyle name="Migliaia 61 4 6 7" xfId="49971"/>
    <cellStyle name="Migliaia 61 4 7" xfId="17466"/>
    <cellStyle name="Migliaia 61 4 7 2" xfId="31188"/>
    <cellStyle name="Migliaia 61 4 7 3" xfId="21982"/>
    <cellStyle name="Migliaia 61 4 8" xfId="31180"/>
    <cellStyle name="Migliaia 61 4 9" xfId="21974"/>
    <cellStyle name="Migliaia 61 5" xfId="712"/>
    <cellStyle name="Migliaia 61 5 2" xfId="4644"/>
    <cellStyle name="Migliaia 61 5 2 2" xfId="14842"/>
    <cellStyle name="Migliaia 61 5 2 2 2" xfId="31190"/>
    <cellStyle name="Migliaia 61 5 2 3" xfId="17469"/>
    <cellStyle name="Migliaia 61 5 2 4" xfId="21984"/>
    <cellStyle name="Migliaia 61 5 2 5" xfId="13222"/>
    <cellStyle name="Migliaia 61 5 3" xfId="7772"/>
    <cellStyle name="Migliaia 61 5 3 2" xfId="31191"/>
    <cellStyle name="Migliaia 61 5 3 3" xfId="21985"/>
    <cellStyle name="Migliaia 61 5 4" xfId="7191"/>
    <cellStyle name="Migliaia 61 5 4 2" xfId="17964"/>
    <cellStyle name="Migliaia 61 5 4 2 2" xfId="31192"/>
    <cellStyle name="Migliaia 61 5 4 3" xfId="21986"/>
    <cellStyle name="Migliaia 61 5 4 4" xfId="28731"/>
    <cellStyle name="Migliaia 61 5 4 5" xfId="45199"/>
    <cellStyle name="Migliaia 61 5 4 6" xfId="46957"/>
    <cellStyle name="Migliaia 61 5 4 7" xfId="49973"/>
    <cellStyle name="Migliaia 61 5 5" xfId="17468"/>
    <cellStyle name="Migliaia 61 5 5 2" xfId="31193"/>
    <cellStyle name="Migliaia 61 5 5 3" xfId="21987"/>
    <cellStyle name="Migliaia 61 5 5 4" xfId="45200"/>
    <cellStyle name="Migliaia 61 5 6" xfId="21988"/>
    <cellStyle name="Migliaia 61 5 6 2" xfId="31194"/>
    <cellStyle name="Migliaia 61 5 7" xfId="31189"/>
    <cellStyle name="Migliaia 61 5 8" xfId="21983"/>
    <cellStyle name="Migliaia 61 5 9" xfId="2670"/>
    <cellStyle name="Migliaia 61 6" xfId="2665"/>
    <cellStyle name="Migliaia 61 6 2" xfId="4639"/>
    <cellStyle name="Migliaia 61 6 2 2" xfId="6103"/>
    <cellStyle name="Migliaia 61 6 2 3" xfId="14427"/>
    <cellStyle name="Migliaia 61 6 2 4" xfId="17471"/>
    <cellStyle name="Migliaia 61 6 2 5" xfId="28775"/>
    <cellStyle name="Migliaia 61 6 2 6" xfId="13224"/>
    <cellStyle name="Migliaia 61 6 3" xfId="5855"/>
    <cellStyle name="Migliaia 61 6 3 2" xfId="31811"/>
    <cellStyle name="Migliaia 61 6 3 2 2" xfId="36971"/>
    <cellStyle name="Migliaia 61 6 3 2 3" xfId="42273"/>
    <cellStyle name="Migliaia 61 6 3 3" xfId="34320"/>
    <cellStyle name="Migliaia 61 6 3 4" xfId="39622"/>
    <cellStyle name="Migliaia 61 6 4" xfId="17470"/>
    <cellStyle name="Migliaia 61 6 4 2" xfId="31195"/>
    <cellStyle name="Migliaia 61 6 5" xfId="21989"/>
    <cellStyle name="Migliaia 61 6 6" xfId="13223"/>
    <cellStyle name="Migliaia 61 7" xfId="4184"/>
    <cellStyle name="Migliaia 61 7 2" xfId="10654"/>
    <cellStyle name="Migliaia 61 7 2 2" xfId="31812"/>
    <cellStyle name="Migliaia 61 7 2 2 2" xfId="36972"/>
    <cellStyle name="Migliaia 61 7 2 2 3" xfId="42274"/>
    <cellStyle name="Migliaia 61 7 2 3" xfId="34321"/>
    <cellStyle name="Migliaia 61 7 2 4" xfId="39623"/>
    <cellStyle name="Migliaia 61 7 3" xfId="17472"/>
    <cellStyle name="Migliaia 61 7 3 2" xfId="31196"/>
    <cellStyle name="Migliaia 61 7 4" xfId="21990"/>
    <cellStyle name="Migliaia 61 7 5" xfId="13225"/>
    <cellStyle name="Migliaia 61 8" xfId="3789"/>
    <cellStyle name="Migliaia 61 8 2" xfId="10359"/>
    <cellStyle name="Migliaia 61 8 2 2" xfId="31813"/>
    <cellStyle name="Migliaia 61 8 2 2 2" xfId="36973"/>
    <cellStyle name="Migliaia 61 8 2 2 3" xfId="42275"/>
    <cellStyle name="Migliaia 61 8 2 3" xfId="34322"/>
    <cellStyle name="Migliaia 61 8 2 4" xfId="39624"/>
    <cellStyle name="Migliaia 61 8 3" xfId="17473"/>
    <cellStyle name="Migliaia 61 8 3 2" xfId="31197"/>
    <cellStyle name="Migliaia 61 8 4" xfId="21991"/>
    <cellStyle name="Migliaia 61 8 5" xfId="13226"/>
    <cellStyle name="Migliaia 61 9" xfId="13553"/>
    <cellStyle name="Migliaia 61 9 2" xfId="31198"/>
    <cellStyle name="Migliaia 61 9 3" xfId="21992"/>
    <cellStyle name="Migliaia 7" xfId="713"/>
    <cellStyle name="Migliaia 7 10" xfId="17474"/>
    <cellStyle name="Migliaia 7 10 2" xfId="31199"/>
    <cellStyle name="Migliaia 7 11" xfId="21993"/>
    <cellStyle name="Migliaia 7 12" xfId="1955"/>
    <cellStyle name="Migliaia 7 2" xfId="714"/>
    <cellStyle name="Migliaia 7 2 2" xfId="2672"/>
    <cellStyle name="Migliaia 7 2 2 2" xfId="4646"/>
    <cellStyle name="Migliaia 7 2 2 2 2" xfId="10725"/>
    <cellStyle name="Migliaia 7 2 2 2 2 2" xfId="31202"/>
    <cellStyle name="Migliaia 7 2 2 2 3" xfId="14843"/>
    <cellStyle name="Migliaia 7 2 2 2 4" xfId="17477"/>
    <cellStyle name="Migliaia 7 2 2 2 5" xfId="21996"/>
    <cellStyle name="Migliaia 7 2 2 2 6" xfId="13227"/>
    <cellStyle name="Migliaia 7 2 2 3" xfId="7950"/>
    <cellStyle name="Migliaia 7 2 2 3 2" xfId="31814"/>
    <cellStyle name="Migliaia 7 2 2 3 2 2" xfId="36974"/>
    <cellStyle name="Migliaia 7 2 2 3 2 3" xfId="42276"/>
    <cellStyle name="Migliaia 7 2 2 3 3" xfId="34323"/>
    <cellStyle name="Migliaia 7 2 2 3 4" xfId="39625"/>
    <cellStyle name="Migliaia 7 2 2 4" xfId="7192"/>
    <cellStyle name="Migliaia 7 2 2 4 2" xfId="17965"/>
    <cellStyle name="Migliaia 7 2 2 4 3" xfId="31201"/>
    <cellStyle name="Migliaia 7 2 2 4 4" xfId="44095"/>
    <cellStyle name="Migliaia 7 2 2 4 5" xfId="46958"/>
    <cellStyle name="Migliaia 7 2 2 4 6" xfId="49974"/>
    <cellStyle name="Migliaia 7 2 2 5" xfId="17476"/>
    <cellStyle name="Migliaia 7 2 2 6" xfId="21995"/>
    <cellStyle name="Migliaia 7 2 3" xfId="4188"/>
    <cellStyle name="Migliaia 7 2 3 2" xfId="10658"/>
    <cellStyle name="Migliaia 7 2 3 2 2" xfId="31815"/>
    <cellStyle name="Migliaia 7 2 3 2 2 2" xfId="36975"/>
    <cellStyle name="Migliaia 7 2 3 2 2 3" xfId="42277"/>
    <cellStyle name="Migliaia 7 2 3 2 3" xfId="34324"/>
    <cellStyle name="Migliaia 7 2 3 2 4" xfId="39626"/>
    <cellStyle name="Migliaia 7 2 3 3" xfId="17478"/>
    <cellStyle name="Migliaia 7 2 3 3 2" xfId="31203"/>
    <cellStyle name="Migliaia 7 2 3 4" xfId="21997"/>
    <cellStyle name="Migliaia 7 2 3 5" xfId="13228"/>
    <cellStyle name="Migliaia 7 2 4" xfId="3794"/>
    <cellStyle name="Migliaia 7 2 4 2" xfId="10363"/>
    <cellStyle name="Migliaia 7 2 4 2 2" xfId="31204"/>
    <cellStyle name="Migliaia 7 2 4 3" xfId="14987"/>
    <cellStyle name="Migliaia 7 2 4 4" xfId="17479"/>
    <cellStyle name="Migliaia 7 2 4 5" xfId="21998"/>
    <cellStyle name="Migliaia 7 2 4 6" xfId="13229"/>
    <cellStyle name="Migliaia 7 2 5" xfId="9465"/>
    <cellStyle name="Migliaia 7 2 5 2" xfId="31205"/>
    <cellStyle name="Migliaia 7 2 5 3" xfId="21999"/>
    <cellStyle name="Migliaia 7 2 6" xfId="17475"/>
    <cellStyle name="Migliaia 7 2 6 2" xfId="31206"/>
    <cellStyle name="Migliaia 7 2 6 3" xfId="22000"/>
    <cellStyle name="Migliaia 7 2 7" xfId="31200"/>
    <cellStyle name="Migliaia 7 2 8" xfId="21994"/>
    <cellStyle name="Migliaia 7 2 9" xfId="1956"/>
    <cellStyle name="Migliaia 7 3" xfId="715"/>
    <cellStyle name="Migliaia 7 3 10" xfId="22001"/>
    <cellStyle name="Migliaia 7 3 11" xfId="13230"/>
    <cellStyle name="Migliaia 7 3 12" xfId="1957"/>
    <cellStyle name="Migliaia 7 3 2" xfId="716"/>
    <cellStyle name="Migliaia 7 3 2 2" xfId="4648"/>
    <cellStyle name="Migliaia 7 3 2 2 2" xfId="8422"/>
    <cellStyle name="Migliaia 7 3 2 2 2 2" xfId="14844"/>
    <cellStyle name="Migliaia 7 3 2 2 2 2 2" xfId="18206"/>
    <cellStyle name="Migliaia 7 3 2 2 2 2 3" xfId="31210"/>
    <cellStyle name="Migliaia 7 3 2 2 2 3" xfId="22004"/>
    <cellStyle name="Migliaia 7 3 2 2 2 4" xfId="44771"/>
    <cellStyle name="Migliaia 7 3 2 2 2 5" xfId="47212"/>
    <cellStyle name="Migliaia 7 3 2 2 2 6" xfId="50228"/>
    <cellStyle name="Migliaia 7 3 2 2 2 7" xfId="14005"/>
    <cellStyle name="Migliaia 7 3 2 2 3" xfId="7792"/>
    <cellStyle name="Migliaia 7 3 2 2 3 2" xfId="31209"/>
    <cellStyle name="Migliaia 7 3 2 2 4" xfId="7193"/>
    <cellStyle name="Migliaia 7 3 2 2 4 2" xfId="17966"/>
    <cellStyle name="Migliaia 7 3 2 2 4 3" xfId="42998"/>
    <cellStyle name="Migliaia 7 3 2 2 4 4" xfId="46959"/>
    <cellStyle name="Migliaia 7 3 2 2 4 5" xfId="49975"/>
    <cellStyle name="Migliaia 7 3 2 2 5" xfId="17482"/>
    <cellStyle name="Migliaia 7 3 2 2 6" xfId="22003"/>
    <cellStyle name="Migliaia 7 3 2 3" xfId="3796"/>
    <cellStyle name="Migliaia 7 3 2 3 2" xfId="8698"/>
    <cellStyle name="Migliaia 7 3 2 3 2 2" xfId="31211"/>
    <cellStyle name="Migliaia 7 3 2 3 3" xfId="8423"/>
    <cellStyle name="Migliaia 7 3 2 3 4" xfId="17483"/>
    <cellStyle name="Migliaia 7 3 2 3 5" xfId="22005"/>
    <cellStyle name="Migliaia 7 3 2 3 6" xfId="13231"/>
    <cellStyle name="Migliaia 7 3 2 4" xfId="7773"/>
    <cellStyle name="Migliaia 7 3 2 4 2" xfId="14422"/>
    <cellStyle name="Migliaia 7 3 2 4 2 2" xfId="31212"/>
    <cellStyle name="Migliaia 7 3 2 4 3" xfId="22006"/>
    <cellStyle name="Migliaia 7 3 2 4 4" xfId="13556"/>
    <cellStyle name="Migliaia 7 3 2 5" xfId="13378"/>
    <cellStyle name="Migliaia 7 3 2 5 2" xfId="31213"/>
    <cellStyle name="Migliaia 7 3 2 5 3" xfId="22007"/>
    <cellStyle name="Migliaia 7 3 2 6" xfId="17481"/>
    <cellStyle name="Migliaia 7 3 2 6 2" xfId="31214"/>
    <cellStyle name="Migliaia 7 3 2 6 3" xfId="22008"/>
    <cellStyle name="Migliaia 7 3 2 7" xfId="31208"/>
    <cellStyle name="Migliaia 7 3 2 8" xfId="22002"/>
    <cellStyle name="Migliaia 7 3 2 9" xfId="2674"/>
    <cellStyle name="Migliaia 7 3 3" xfId="2673"/>
    <cellStyle name="Migliaia 7 3 3 2" xfId="4647"/>
    <cellStyle name="Migliaia 7 3 3 2 2" xfId="6106"/>
    <cellStyle name="Migliaia 7 3 3 2 2 2" xfId="31216"/>
    <cellStyle name="Migliaia 7 3 3 2 3" xfId="14585"/>
    <cellStyle name="Migliaia 7 3 3 2 4" xfId="17485"/>
    <cellStyle name="Migliaia 7 3 3 2 5" xfId="22010"/>
    <cellStyle name="Migliaia 7 3 3 2 6" xfId="13233"/>
    <cellStyle name="Migliaia 7 3 3 3" xfId="5858"/>
    <cellStyle name="Migliaia 7 3 3 3 2" xfId="31217"/>
    <cellStyle name="Migliaia 7 3 3 3 3" xfId="22011"/>
    <cellStyle name="Migliaia 7 3 3 4" xfId="17484"/>
    <cellStyle name="Migliaia 7 3 3 4 2" xfId="31218"/>
    <cellStyle name="Migliaia 7 3 3 4 3" xfId="22012"/>
    <cellStyle name="Migliaia 7 3 3 4 4" xfId="45201"/>
    <cellStyle name="Migliaia 7 3 3 5" xfId="22013"/>
    <cellStyle name="Migliaia 7 3 3 5 2" xfId="31219"/>
    <cellStyle name="Migliaia 7 3 3 5 3" xfId="45202"/>
    <cellStyle name="Migliaia 7 3 3 6" xfId="31215"/>
    <cellStyle name="Migliaia 7 3 3 7" xfId="22009"/>
    <cellStyle name="Migliaia 7 3 3 8" xfId="13232"/>
    <cellStyle name="Migliaia 7 3 4" xfId="3323"/>
    <cellStyle name="Migliaia 7 3 4 2" xfId="4833"/>
    <cellStyle name="Migliaia 7 3 4 2 2" xfId="10785"/>
    <cellStyle name="Migliaia 7 3 4 2 3" xfId="14880"/>
    <cellStyle name="Migliaia 7 3 4 2 4" xfId="17487"/>
    <cellStyle name="Migliaia 7 3 4 2 5" xfId="28776"/>
    <cellStyle name="Migliaia 7 3 4 2 6" xfId="13235"/>
    <cellStyle name="Migliaia 7 3 4 3" xfId="10033"/>
    <cellStyle name="Migliaia 7 3 4 3 2" xfId="31816"/>
    <cellStyle name="Migliaia 7 3 4 3 2 2" xfId="36976"/>
    <cellStyle name="Migliaia 7 3 4 3 2 3" xfId="42278"/>
    <cellStyle name="Migliaia 7 3 4 3 3" xfId="34325"/>
    <cellStyle name="Migliaia 7 3 4 3 4" xfId="39627"/>
    <cellStyle name="Migliaia 7 3 4 4" xfId="17486"/>
    <cellStyle name="Migliaia 7 3 4 4 2" xfId="31220"/>
    <cellStyle name="Migliaia 7 3 4 5" xfId="22014"/>
    <cellStyle name="Migliaia 7 3 4 6" xfId="13234"/>
    <cellStyle name="Migliaia 7 3 5" xfId="4189"/>
    <cellStyle name="Migliaia 7 3 5 2" xfId="10659"/>
    <cellStyle name="Migliaia 7 3 5 2 2" xfId="31817"/>
    <cellStyle name="Migliaia 7 3 5 2 2 2" xfId="36977"/>
    <cellStyle name="Migliaia 7 3 5 2 2 3" xfId="42279"/>
    <cellStyle name="Migliaia 7 3 5 2 3" xfId="34326"/>
    <cellStyle name="Migliaia 7 3 5 2 4" xfId="39628"/>
    <cellStyle name="Migliaia 7 3 5 3" xfId="17488"/>
    <cellStyle name="Migliaia 7 3 5 3 2" xfId="31221"/>
    <cellStyle name="Migliaia 7 3 5 4" xfId="22015"/>
    <cellStyle name="Migliaia 7 3 5 5" xfId="13236"/>
    <cellStyle name="Migliaia 7 3 6" xfId="3795"/>
    <cellStyle name="Migliaia 7 3 6 2" xfId="10364"/>
    <cellStyle name="Migliaia 7 3 6 2 2" xfId="31222"/>
    <cellStyle name="Migliaia 7 3 6 3" xfId="14906"/>
    <cellStyle name="Migliaia 7 3 6 4" xfId="17489"/>
    <cellStyle name="Migliaia 7 3 6 5" xfId="22016"/>
    <cellStyle name="Migliaia 7 3 6 6" xfId="13237"/>
    <cellStyle name="Migliaia 7 3 7" xfId="7516"/>
    <cellStyle name="Migliaia 7 3 7 2" xfId="31223"/>
    <cellStyle name="Migliaia 7 3 7 3" xfId="22017"/>
    <cellStyle name="Migliaia 7 3 8" xfId="13379"/>
    <cellStyle name="Migliaia 7 3 8 2" xfId="31224"/>
    <cellStyle name="Migliaia 7 3 8 3" xfId="22018"/>
    <cellStyle name="Migliaia 7 3 9" xfId="17480"/>
    <cellStyle name="Migliaia 7 3 9 2" xfId="31207"/>
    <cellStyle name="Migliaia 7 4" xfId="717"/>
    <cellStyle name="Migliaia 7 4 10" xfId="2675"/>
    <cellStyle name="Migliaia 7 4 2" xfId="4649"/>
    <cellStyle name="Migliaia 7 4 2 2" xfId="5205"/>
    <cellStyle name="Migliaia 7 4 2 2 2" xfId="31227"/>
    <cellStyle name="Migliaia 7 4 2 2 3" xfId="22021"/>
    <cellStyle name="Migliaia 7 4 2 3" xfId="8424"/>
    <cellStyle name="Migliaia 7 4 2 3 2" xfId="31228"/>
    <cellStyle name="Migliaia 7 4 2 3 3" xfId="22022"/>
    <cellStyle name="Migliaia 7 4 2 4" xfId="7775"/>
    <cellStyle name="Migliaia 7 4 2 4 2" xfId="31226"/>
    <cellStyle name="Migliaia 7 4 2 5" xfId="7195"/>
    <cellStyle name="Migliaia 7 4 2 5 2" xfId="17968"/>
    <cellStyle name="Migliaia 7 4 2 5 3" xfId="44191"/>
    <cellStyle name="Migliaia 7 4 2 5 4" xfId="46961"/>
    <cellStyle name="Migliaia 7 4 2 5 5" xfId="49977"/>
    <cellStyle name="Migliaia 7 4 2 6" xfId="17491"/>
    <cellStyle name="Migliaia 7 4 2 7" xfId="22020"/>
    <cellStyle name="Migliaia 7 4 3" xfId="5206"/>
    <cellStyle name="Migliaia 7 4 3 2" xfId="14586"/>
    <cellStyle name="Migliaia 7 4 3 2 2" xfId="31229"/>
    <cellStyle name="Migliaia 7 4 3 3" xfId="22023"/>
    <cellStyle name="Migliaia 7 4 3 4" xfId="13377"/>
    <cellStyle name="Migliaia 7 4 4" xfId="8425"/>
    <cellStyle name="Migliaia 7 4 4 2" xfId="31230"/>
    <cellStyle name="Migliaia 7 4 4 3" xfId="22024"/>
    <cellStyle name="Migliaia 7 4 5" xfId="7774"/>
    <cellStyle name="Migliaia 7 4 5 2" xfId="31231"/>
    <cellStyle name="Migliaia 7 4 5 3" xfId="22025"/>
    <cellStyle name="Migliaia 7 4 6" xfId="7194"/>
    <cellStyle name="Migliaia 7 4 6 2" xfId="17967"/>
    <cellStyle name="Migliaia 7 4 6 2 2" xfId="31232"/>
    <cellStyle name="Migliaia 7 4 6 3" xfId="22026"/>
    <cellStyle name="Migliaia 7 4 6 4" xfId="44833"/>
    <cellStyle name="Migliaia 7 4 6 5" xfId="45203"/>
    <cellStyle name="Migliaia 7 4 6 6" xfId="46960"/>
    <cellStyle name="Migliaia 7 4 6 7" xfId="49976"/>
    <cellStyle name="Migliaia 7 4 7" xfId="17490"/>
    <cellStyle name="Migliaia 7 4 7 2" xfId="31233"/>
    <cellStyle name="Migliaia 7 4 7 3" xfId="22027"/>
    <cellStyle name="Migliaia 7 4 8" xfId="31225"/>
    <cellStyle name="Migliaia 7 4 9" xfId="22019"/>
    <cellStyle name="Migliaia 7 5" xfId="718"/>
    <cellStyle name="Migliaia 7 5 2" xfId="4650"/>
    <cellStyle name="Migliaia 7 5 2 2" xfId="14845"/>
    <cellStyle name="Migliaia 7 5 2 2 2" xfId="31235"/>
    <cellStyle name="Migliaia 7 5 2 3" xfId="17493"/>
    <cellStyle name="Migliaia 7 5 2 4" xfId="22029"/>
    <cellStyle name="Migliaia 7 5 2 5" xfId="13238"/>
    <cellStyle name="Migliaia 7 5 3" xfId="7776"/>
    <cellStyle name="Migliaia 7 5 3 2" xfId="31236"/>
    <cellStyle name="Migliaia 7 5 3 3" xfId="22030"/>
    <cellStyle name="Migliaia 7 5 4" xfId="7196"/>
    <cellStyle name="Migliaia 7 5 4 2" xfId="17969"/>
    <cellStyle name="Migliaia 7 5 4 2 2" xfId="31237"/>
    <cellStyle name="Migliaia 7 5 4 3" xfId="22031"/>
    <cellStyle name="Migliaia 7 5 4 4" xfId="42549"/>
    <cellStyle name="Migliaia 7 5 4 5" xfId="45204"/>
    <cellStyle name="Migliaia 7 5 4 6" xfId="46962"/>
    <cellStyle name="Migliaia 7 5 4 7" xfId="49978"/>
    <cellStyle name="Migliaia 7 5 5" xfId="17492"/>
    <cellStyle name="Migliaia 7 5 5 2" xfId="31238"/>
    <cellStyle name="Migliaia 7 5 5 3" xfId="22032"/>
    <cellStyle name="Migliaia 7 5 5 4" xfId="45205"/>
    <cellStyle name="Migliaia 7 5 6" xfId="22033"/>
    <cellStyle name="Migliaia 7 5 6 2" xfId="31239"/>
    <cellStyle name="Migliaia 7 5 7" xfId="31234"/>
    <cellStyle name="Migliaia 7 5 8" xfId="22028"/>
    <cellStyle name="Migliaia 7 5 9" xfId="2676"/>
    <cellStyle name="Migliaia 7 6" xfId="2671"/>
    <cellStyle name="Migliaia 7 6 2" xfId="4645"/>
    <cellStyle name="Migliaia 7 6 2 2" xfId="6105"/>
    <cellStyle name="Migliaia 7 6 2 3" xfId="14902"/>
    <cellStyle name="Migliaia 7 6 2 4" xfId="17495"/>
    <cellStyle name="Migliaia 7 6 2 5" xfId="28777"/>
    <cellStyle name="Migliaia 7 6 2 6" xfId="13240"/>
    <cellStyle name="Migliaia 7 6 3" xfId="5857"/>
    <cellStyle name="Migliaia 7 6 3 2" xfId="31818"/>
    <cellStyle name="Migliaia 7 6 3 2 2" xfId="36978"/>
    <cellStyle name="Migliaia 7 6 3 2 3" xfId="42280"/>
    <cellStyle name="Migliaia 7 6 3 3" xfId="34327"/>
    <cellStyle name="Migliaia 7 6 3 4" xfId="39629"/>
    <cellStyle name="Migliaia 7 6 4" xfId="17494"/>
    <cellStyle name="Migliaia 7 6 4 2" xfId="31240"/>
    <cellStyle name="Migliaia 7 6 5" xfId="22034"/>
    <cellStyle name="Migliaia 7 6 6" xfId="13239"/>
    <cellStyle name="Migliaia 7 7" xfId="4187"/>
    <cellStyle name="Migliaia 7 7 2" xfId="10657"/>
    <cellStyle name="Migliaia 7 7 2 2" xfId="31819"/>
    <cellStyle name="Migliaia 7 7 2 2 2" xfId="36979"/>
    <cellStyle name="Migliaia 7 7 2 2 3" xfId="42281"/>
    <cellStyle name="Migliaia 7 7 2 3" xfId="34328"/>
    <cellStyle name="Migliaia 7 7 2 4" xfId="39630"/>
    <cellStyle name="Migliaia 7 7 3" xfId="17496"/>
    <cellStyle name="Migliaia 7 7 3 2" xfId="31241"/>
    <cellStyle name="Migliaia 7 7 4" xfId="22035"/>
    <cellStyle name="Migliaia 7 7 5" xfId="13241"/>
    <cellStyle name="Migliaia 7 8" xfId="3793"/>
    <cellStyle name="Migliaia 7 8 2" xfId="10362"/>
    <cellStyle name="Migliaia 7 8 2 2" xfId="31820"/>
    <cellStyle name="Migliaia 7 8 2 2 2" xfId="36980"/>
    <cellStyle name="Migliaia 7 8 2 2 3" xfId="42282"/>
    <cellStyle name="Migliaia 7 8 2 3" xfId="34329"/>
    <cellStyle name="Migliaia 7 8 2 4" xfId="39631"/>
    <cellStyle name="Migliaia 7 8 3" xfId="17497"/>
    <cellStyle name="Migliaia 7 8 3 2" xfId="31242"/>
    <cellStyle name="Migliaia 7 8 4" xfId="22036"/>
    <cellStyle name="Migliaia 7 8 5" xfId="13242"/>
    <cellStyle name="Migliaia 7 9" xfId="13555"/>
    <cellStyle name="Migliaia 7 9 2" xfId="31243"/>
    <cellStyle name="Migliaia 7 9 3" xfId="22037"/>
    <cellStyle name="Migliaia 8" xfId="719"/>
    <cellStyle name="Migliaia 8 10" xfId="17498"/>
    <cellStyle name="Migliaia 8 10 2" xfId="31244"/>
    <cellStyle name="Migliaia 8 11" xfId="22038"/>
    <cellStyle name="Migliaia 8 12" xfId="1958"/>
    <cellStyle name="Migliaia 8 2" xfId="720"/>
    <cellStyle name="Migliaia 8 2 2" xfId="2678"/>
    <cellStyle name="Migliaia 8 2 2 2" xfId="4652"/>
    <cellStyle name="Migliaia 8 2 2 2 2" xfId="10726"/>
    <cellStyle name="Migliaia 8 2 2 2 2 2" xfId="31247"/>
    <cellStyle name="Migliaia 8 2 2 2 3" xfId="14846"/>
    <cellStyle name="Migliaia 8 2 2 2 4" xfId="17501"/>
    <cellStyle name="Migliaia 8 2 2 2 5" xfId="22041"/>
    <cellStyle name="Migliaia 8 2 2 2 6" xfId="13243"/>
    <cellStyle name="Migliaia 8 2 2 3" xfId="7951"/>
    <cellStyle name="Migliaia 8 2 2 3 2" xfId="31821"/>
    <cellStyle name="Migliaia 8 2 2 3 2 2" xfId="36981"/>
    <cellStyle name="Migliaia 8 2 2 3 2 3" xfId="42283"/>
    <cellStyle name="Migliaia 8 2 2 3 3" xfId="34330"/>
    <cellStyle name="Migliaia 8 2 2 3 4" xfId="39632"/>
    <cellStyle name="Migliaia 8 2 2 4" xfId="7197"/>
    <cellStyle name="Migliaia 8 2 2 4 2" xfId="17970"/>
    <cellStyle name="Migliaia 8 2 2 4 3" xfId="31246"/>
    <cellStyle name="Migliaia 8 2 2 4 4" xfId="43290"/>
    <cellStyle name="Migliaia 8 2 2 4 5" xfId="46963"/>
    <cellStyle name="Migliaia 8 2 2 4 6" xfId="49979"/>
    <cellStyle name="Migliaia 8 2 2 5" xfId="17500"/>
    <cellStyle name="Migliaia 8 2 2 6" xfId="22040"/>
    <cellStyle name="Migliaia 8 2 3" xfId="4191"/>
    <cellStyle name="Migliaia 8 2 3 2" xfId="10661"/>
    <cellStyle name="Migliaia 8 2 3 2 2" xfId="31822"/>
    <cellStyle name="Migliaia 8 2 3 2 2 2" xfId="36982"/>
    <cellStyle name="Migliaia 8 2 3 2 2 3" xfId="42284"/>
    <cellStyle name="Migliaia 8 2 3 2 3" xfId="34331"/>
    <cellStyle name="Migliaia 8 2 3 2 4" xfId="39633"/>
    <cellStyle name="Migliaia 8 2 3 3" xfId="17502"/>
    <cellStyle name="Migliaia 8 2 3 3 2" xfId="31248"/>
    <cellStyle name="Migliaia 8 2 3 4" xfId="22042"/>
    <cellStyle name="Migliaia 8 2 3 5" xfId="13244"/>
    <cellStyle name="Migliaia 8 2 4" xfId="3798"/>
    <cellStyle name="Migliaia 8 2 4 2" xfId="10366"/>
    <cellStyle name="Migliaia 8 2 4 2 2" xfId="31249"/>
    <cellStyle name="Migliaia 8 2 4 3" xfId="14336"/>
    <cellStyle name="Migliaia 8 2 4 4" xfId="17503"/>
    <cellStyle name="Migliaia 8 2 4 5" xfId="22043"/>
    <cellStyle name="Migliaia 8 2 4 6" xfId="13245"/>
    <cellStyle name="Migliaia 8 2 5" xfId="9466"/>
    <cellStyle name="Migliaia 8 2 5 2" xfId="31250"/>
    <cellStyle name="Migliaia 8 2 5 3" xfId="22044"/>
    <cellStyle name="Migliaia 8 2 6" xfId="17499"/>
    <cellStyle name="Migliaia 8 2 6 2" xfId="31251"/>
    <cellStyle name="Migliaia 8 2 6 3" xfId="22045"/>
    <cellStyle name="Migliaia 8 2 7" xfId="31245"/>
    <cellStyle name="Migliaia 8 2 8" xfId="22039"/>
    <cellStyle name="Migliaia 8 2 9" xfId="1959"/>
    <cellStyle name="Migliaia 8 3" xfId="721"/>
    <cellStyle name="Migliaia 8 3 10" xfId="22046"/>
    <cellStyle name="Migliaia 8 3 11" xfId="13246"/>
    <cellStyle name="Migliaia 8 3 12" xfId="1960"/>
    <cellStyle name="Migliaia 8 3 2" xfId="722"/>
    <cellStyle name="Migliaia 8 3 2 2" xfId="4654"/>
    <cellStyle name="Migliaia 8 3 2 2 2" xfId="8426"/>
    <cellStyle name="Migliaia 8 3 2 2 2 2" xfId="14847"/>
    <cellStyle name="Migliaia 8 3 2 2 2 2 2" xfId="18207"/>
    <cellStyle name="Migliaia 8 3 2 2 2 2 3" xfId="31255"/>
    <cellStyle name="Migliaia 8 3 2 2 2 3" xfId="22049"/>
    <cellStyle name="Migliaia 8 3 2 2 2 4" xfId="43039"/>
    <cellStyle name="Migliaia 8 3 2 2 2 5" xfId="47213"/>
    <cellStyle name="Migliaia 8 3 2 2 2 6" xfId="50229"/>
    <cellStyle name="Migliaia 8 3 2 2 2 7" xfId="14006"/>
    <cellStyle name="Migliaia 8 3 2 2 3" xfId="7421"/>
    <cellStyle name="Migliaia 8 3 2 2 3 2" xfId="31254"/>
    <cellStyle name="Migliaia 8 3 2 2 4" xfId="7198"/>
    <cellStyle name="Migliaia 8 3 2 2 4 2" xfId="17971"/>
    <cellStyle name="Migliaia 8 3 2 2 4 3" xfId="44672"/>
    <cellStyle name="Migliaia 8 3 2 2 4 4" xfId="46964"/>
    <cellStyle name="Migliaia 8 3 2 2 4 5" xfId="49980"/>
    <cellStyle name="Migliaia 8 3 2 2 5" xfId="17506"/>
    <cellStyle name="Migliaia 8 3 2 2 6" xfId="22048"/>
    <cellStyle name="Migliaia 8 3 2 3" xfId="3800"/>
    <cellStyle name="Migliaia 8 3 2 3 2" xfId="8697"/>
    <cellStyle name="Migliaia 8 3 2 3 2 2" xfId="31256"/>
    <cellStyle name="Migliaia 8 3 2 3 3" xfId="8427"/>
    <cellStyle name="Migliaia 8 3 2 3 4" xfId="17507"/>
    <cellStyle name="Migliaia 8 3 2 3 5" xfId="22050"/>
    <cellStyle name="Migliaia 8 3 2 3 6" xfId="13247"/>
    <cellStyle name="Migliaia 8 3 2 4" xfId="7777"/>
    <cellStyle name="Migliaia 8 3 2 4 2" xfId="14423"/>
    <cellStyle name="Migliaia 8 3 2 4 2 2" xfId="31257"/>
    <cellStyle name="Migliaia 8 3 2 4 3" xfId="22051"/>
    <cellStyle name="Migliaia 8 3 2 4 4" xfId="13558"/>
    <cellStyle name="Migliaia 8 3 2 5" xfId="13375"/>
    <cellStyle name="Migliaia 8 3 2 5 2" xfId="31258"/>
    <cellStyle name="Migliaia 8 3 2 5 3" xfId="22052"/>
    <cellStyle name="Migliaia 8 3 2 6" xfId="17505"/>
    <cellStyle name="Migliaia 8 3 2 6 2" xfId="31259"/>
    <cellStyle name="Migliaia 8 3 2 6 3" xfId="22053"/>
    <cellStyle name="Migliaia 8 3 2 7" xfId="31253"/>
    <cellStyle name="Migliaia 8 3 2 8" xfId="22047"/>
    <cellStyle name="Migliaia 8 3 2 9" xfId="2680"/>
    <cellStyle name="Migliaia 8 3 3" xfId="2679"/>
    <cellStyle name="Migliaia 8 3 3 2" xfId="4653"/>
    <cellStyle name="Migliaia 8 3 3 2 2" xfId="6108"/>
    <cellStyle name="Migliaia 8 3 3 2 2 2" xfId="31261"/>
    <cellStyle name="Migliaia 8 3 3 2 3" xfId="14587"/>
    <cellStyle name="Migliaia 8 3 3 2 4" xfId="17509"/>
    <cellStyle name="Migliaia 8 3 3 2 5" xfId="22055"/>
    <cellStyle name="Migliaia 8 3 3 2 6" xfId="13249"/>
    <cellStyle name="Migliaia 8 3 3 3" xfId="5860"/>
    <cellStyle name="Migliaia 8 3 3 3 2" xfId="31262"/>
    <cellStyle name="Migliaia 8 3 3 3 3" xfId="22056"/>
    <cellStyle name="Migliaia 8 3 3 4" xfId="17508"/>
    <cellStyle name="Migliaia 8 3 3 4 2" xfId="31263"/>
    <cellStyle name="Migliaia 8 3 3 4 3" xfId="22057"/>
    <cellStyle name="Migliaia 8 3 3 4 4" xfId="45206"/>
    <cellStyle name="Migliaia 8 3 3 5" xfId="22058"/>
    <cellStyle name="Migliaia 8 3 3 5 2" xfId="31264"/>
    <cellStyle name="Migliaia 8 3 3 5 3" xfId="45207"/>
    <cellStyle name="Migliaia 8 3 3 6" xfId="31260"/>
    <cellStyle name="Migliaia 8 3 3 7" xfId="22054"/>
    <cellStyle name="Migliaia 8 3 3 8" xfId="13248"/>
    <cellStyle name="Migliaia 8 3 4" xfId="3324"/>
    <cellStyle name="Migliaia 8 3 4 2" xfId="4834"/>
    <cellStyle name="Migliaia 8 3 4 2 2" xfId="10786"/>
    <cellStyle name="Migliaia 8 3 4 2 3" xfId="14445"/>
    <cellStyle name="Migliaia 8 3 4 2 4" xfId="17511"/>
    <cellStyle name="Migliaia 8 3 4 2 5" xfId="28778"/>
    <cellStyle name="Migliaia 8 3 4 2 6" xfId="13251"/>
    <cellStyle name="Migliaia 8 3 4 3" xfId="10034"/>
    <cellStyle name="Migliaia 8 3 4 3 2" xfId="31823"/>
    <cellStyle name="Migliaia 8 3 4 3 2 2" xfId="36983"/>
    <cellStyle name="Migliaia 8 3 4 3 2 3" xfId="42285"/>
    <cellStyle name="Migliaia 8 3 4 3 3" xfId="34332"/>
    <cellStyle name="Migliaia 8 3 4 3 4" xfId="39634"/>
    <cellStyle name="Migliaia 8 3 4 4" xfId="17510"/>
    <cellStyle name="Migliaia 8 3 4 4 2" xfId="31265"/>
    <cellStyle name="Migliaia 8 3 4 5" xfId="22059"/>
    <cellStyle name="Migliaia 8 3 4 6" xfId="13250"/>
    <cellStyle name="Migliaia 8 3 5" xfId="4192"/>
    <cellStyle name="Migliaia 8 3 5 2" xfId="10662"/>
    <cellStyle name="Migliaia 8 3 5 2 2" xfId="31824"/>
    <cellStyle name="Migliaia 8 3 5 2 2 2" xfId="36984"/>
    <cellStyle name="Migliaia 8 3 5 2 2 3" xfId="42286"/>
    <cellStyle name="Migliaia 8 3 5 2 3" xfId="34333"/>
    <cellStyle name="Migliaia 8 3 5 2 4" xfId="39635"/>
    <cellStyle name="Migliaia 8 3 5 3" xfId="17512"/>
    <cellStyle name="Migliaia 8 3 5 3 2" xfId="31266"/>
    <cellStyle name="Migliaia 8 3 5 4" xfId="22060"/>
    <cellStyle name="Migliaia 8 3 5 5" xfId="13252"/>
    <cellStyle name="Migliaia 8 3 6" xfId="3799"/>
    <cellStyle name="Migliaia 8 3 6 2" xfId="10367"/>
    <cellStyle name="Migliaia 8 3 6 2 2" xfId="31267"/>
    <cellStyle name="Migliaia 8 3 6 3" xfId="14602"/>
    <cellStyle name="Migliaia 8 3 6 4" xfId="17513"/>
    <cellStyle name="Migliaia 8 3 6 5" xfId="22061"/>
    <cellStyle name="Migliaia 8 3 6 6" xfId="13253"/>
    <cellStyle name="Migliaia 8 3 7" xfId="7829"/>
    <cellStyle name="Migliaia 8 3 7 2" xfId="31268"/>
    <cellStyle name="Migliaia 8 3 7 3" xfId="22062"/>
    <cellStyle name="Migliaia 8 3 8" xfId="13376"/>
    <cellStyle name="Migliaia 8 3 8 2" xfId="31269"/>
    <cellStyle name="Migliaia 8 3 8 3" xfId="22063"/>
    <cellStyle name="Migliaia 8 3 9" xfId="17504"/>
    <cellStyle name="Migliaia 8 3 9 2" xfId="31252"/>
    <cellStyle name="Migliaia 8 4" xfId="723"/>
    <cellStyle name="Migliaia 8 4 10" xfId="2681"/>
    <cellStyle name="Migliaia 8 4 2" xfId="4655"/>
    <cellStyle name="Migliaia 8 4 2 2" xfId="5207"/>
    <cellStyle name="Migliaia 8 4 2 2 2" xfId="31272"/>
    <cellStyle name="Migliaia 8 4 2 2 3" xfId="22066"/>
    <cellStyle name="Migliaia 8 4 2 3" xfId="8428"/>
    <cellStyle name="Migliaia 8 4 2 3 2" xfId="31273"/>
    <cellStyle name="Migliaia 8 4 2 3 3" xfId="22067"/>
    <cellStyle name="Migliaia 8 4 2 4" xfId="7779"/>
    <cellStyle name="Migliaia 8 4 2 4 2" xfId="31271"/>
    <cellStyle name="Migliaia 8 4 2 5" xfId="7200"/>
    <cellStyle name="Migliaia 8 4 2 5 2" xfId="17973"/>
    <cellStyle name="Migliaia 8 4 2 5 3" xfId="43964"/>
    <cellStyle name="Migliaia 8 4 2 5 4" xfId="46966"/>
    <cellStyle name="Migliaia 8 4 2 5 5" xfId="49982"/>
    <cellStyle name="Migliaia 8 4 2 6" xfId="17515"/>
    <cellStyle name="Migliaia 8 4 2 7" xfId="22065"/>
    <cellStyle name="Migliaia 8 4 3" xfId="5208"/>
    <cellStyle name="Migliaia 8 4 3 2" xfId="14588"/>
    <cellStyle name="Migliaia 8 4 3 2 2" xfId="31274"/>
    <cellStyle name="Migliaia 8 4 3 3" xfId="22068"/>
    <cellStyle name="Migliaia 8 4 3 4" xfId="13374"/>
    <cellStyle name="Migliaia 8 4 4" xfId="8429"/>
    <cellStyle name="Migliaia 8 4 4 2" xfId="31275"/>
    <cellStyle name="Migliaia 8 4 4 3" xfId="22069"/>
    <cellStyle name="Migliaia 8 4 5" xfId="7778"/>
    <cellStyle name="Migliaia 8 4 5 2" xfId="31276"/>
    <cellStyle name="Migliaia 8 4 5 3" xfId="22070"/>
    <cellStyle name="Migliaia 8 4 6" xfId="7199"/>
    <cellStyle name="Migliaia 8 4 6 2" xfId="17972"/>
    <cellStyle name="Migliaia 8 4 6 2 2" xfId="31277"/>
    <cellStyle name="Migliaia 8 4 6 3" xfId="22071"/>
    <cellStyle name="Migliaia 8 4 6 4" xfId="42999"/>
    <cellStyle name="Migliaia 8 4 6 5" xfId="45208"/>
    <cellStyle name="Migliaia 8 4 6 6" xfId="46965"/>
    <cellStyle name="Migliaia 8 4 6 7" xfId="49981"/>
    <cellStyle name="Migliaia 8 4 7" xfId="17514"/>
    <cellStyle name="Migliaia 8 4 7 2" xfId="31278"/>
    <cellStyle name="Migliaia 8 4 7 3" xfId="22072"/>
    <cellStyle name="Migliaia 8 4 8" xfId="31270"/>
    <cellStyle name="Migliaia 8 4 9" xfId="22064"/>
    <cellStyle name="Migliaia 8 5" xfId="724"/>
    <cellStyle name="Migliaia 8 5 2" xfId="4656"/>
    <cellStyle name="Migliaia 8 5 2 2" xfId="14848"/>
    <cellStyle name="Migliaia 8 5 2 2 2" xfId="31280"/>
    <cellStyle name="Migliaia 8 5 2 3" xfId="17517"/>
    <cellStyle name="Migliaia 8 5 2 4" xfId="22074"/>
    <cellStyle name="Migliaia 8 5 2 5" xfId="13254"/>
    <cellStyle name="Migliaia 8 5 3" xfId="7780"/>
    <cellStyle name="Migliaia 8 5 3 2" xfId="31281"/>
    <cellStyle name="Migliaia 8 5 3 3" xfId="22075"/>
    <cellStyle name="Migliaia 8 5 4" xfId="7201"/>
    <cellStyle name="Migliaia 8 5 4 2" xfId="17974"/>
    <cellStyle name="Migliaia 8 5 4 2 2" xfId="31282"/>
    <cellStyle name="Migliaia 8 5 4 3" xfId="22076"/>
    <cellStyle name="Migliaia 8 5 4 4" xfId="44765"/>
    <cellStyle name="Migliaia 8 5 4 5" xfId="45209"/>
    <cellStyle name="Migliaia 8 5 4 6" xfId="46967"/>
    <cellStyle name="Migliaia 8 5 4 7" xfId="49983"/>
    <cellStyle name="Migliaia 8 5 5" xfId="17516"/>
    <cellStyle name="Migliaia 8 5 5 2" xfId="31283"/>
    <cellStyle name="Migliaia 8 5 5 3" xfId="22077"/>
    <cellStyle name="Migliaia 8 5 5 4" xfId="45210"/>
    <cellStyle name="Migliaia 8 5 6" xfId="22078"/>
    <cellStyle name="Migliaia 8 5 6 2" xfId="31284"/>
    <cellStyle name="Migliaia 8 5 7" xfId="31279"/>
    <cellStyle name="Migliaia 8 5 8" xfId="22073"/>
    <cellStyle name="Migliaia 8 5 9" xfId="2682"/>
    <cellStyle name="Migliaia 8 6" xfId="2677"/>
    <cellStyle name="Migliaia 8 6 2" xfId="4651"/>
    <cellStyle name="Migliaia 8 6 2 2" xfId="6107"/>
    <cellStyle name="Migliaia 8 6 2 3" xfId="14451"/>
    <cellStyle name="Migliaia 8 6 2 4" xfId="17519"/>
    <cellStyle name="Migliaia 8 6 2 5" xfId="28779"/>
    <cellStyle name="Migliaia 8 6 2 6" xfId="13256"/>
    <cellStyle name="Migliaia 8 6 3" xfId="5859"/>
    <cellStyle name="Migliaia 8 6 3 2" xfId="31825"/>
    <cellStyle name="Migliaia 8 6 3 2 2" xfId="36985"/>
    <cellStyle name="Migliaia 8 6 3 2 3" xfId="42287"/>
    <cellStyle name="Migliaia 8 6 3 3" xfId="34334"/>
    <cellStyle name="Migliaia 8 6 3 4" xfId="39636"/>
    <cellStyle name="Migliaia 8 6 4" xfId="17518"/>
    <cellStyle name="Migliaia 8 6 4 2" xfId="31285"/>
    <cellStyle name="Migliaia 8 6 5" xfId="22079"/>
    <cellStyle name="Migliaia 8 6 6" xfId="13255"/>
    <cellStyle name="Migliaia 8 7" xfId="4190"/>
    <cellStyle name="Migliaia 8 7 2" xfId="10660"/>
    <cellStyle name="Migliaia 8 7 2 2" xfId="31826"/>
    <cellStyle name="Migliaia 8 7 2 2 2" xfId="36986"/>
    <cellStyle name="Migliaia 8 7 2 2 3" xfId="42288"/>
    <cellStyle name="Migliaia 8 7 2 3" xfId="34335"/>
    <cellStyle name="Migliaia 8 7 2 4" xfId="39637"/>
    <cellStyle name="Migliaia 8 7 3" xfId="17520"/>
    <cellStyle name="Migliaia 8 7 3 2" xfId="31286"/>
    <cellStyle name="Migliaia 8 7 4" xfId="22080"/>
    <cellStyle name="Migliaia 8 7 5" xfId="13257"/>
    <cellStyle name="Migliaia 8 8" xfId="3797"/>
    <cellStyle name="Migliaia 8 8 2" xfId="10365"/>
    <cellStyle name="Migliaia 8 8 2 2" xfId="31827"/>
    <cellStyle name="Migliaia 8 8 2 2 2" xfId="36987"/>
    <cellStyle name="Migliaia 8 8 2 2 3" xfId="42289"/>
    <cellStyle name="Migliaia 8 8 2 3" xfId="34336"/>
    <cellStyle name="Migliaia 8 8 2 4" xfId="39638"/>
    <cellStyle name="Migliaia 8 8 3" xfId="17521"/>
    <cellStyle name="Migliaia 8 8 3 2" xfId="31287"/>
    <cellStyle name="Migliaia 8 8 4" xfId="22081"/>
    <cellStyle name="Migliaia 8 8 5" xfId="13258"/>
    <cellStyle name="Migliaia 8 9" xfId="13557"/>
    <cellStyle name="Migliaia 8 9 2" xfId="31288"/>
    <cellStyle name="Migliaia 8 9 3" xfId="22082"/>
    <cellStyle name="Migliaia 9" xfId="725"/>
    <cellStyle name="Migliaia 9 10" xfId="17522"/>
    <cellStyle name="Migliaia 9 10 2" xfId="31289"/>
    <cellStyle name="Migliaia 9 11" xfId="22083"/>
    <cellStyle name="Migliaia 9 12" xfId="1961"/>
    <cellStyle name="Migliaia 9 2" xfId="726"/>
    <cellStyle name="Migliaia 9 2 2" xfId="2684"/>
    <cellStyle name="Migliaia 9 2 2 2" xfId="4658"/>
    <cellStyle name="Migliaia 9 2 2 2 2" xfId="10727"/>
    <cellStyle name="Migliaia 9 2 2 2 2 2" xfId="31292"/>
    <cellStyle name="Migliaia 9 2 2 2 3" xfId="14849"/>
    <cellStyle name="Migliaia 9 2 2 2 4" xfId="17525"/>
    <cellStyle name="Migliaia 9 2 2 2 5" xfId="22086"/>
    <cellStyle name="Migliaia 9 2 2 2 6" xfId="13259"/>
    <cellStyle name="Migliaia 9 2 2 3" xfId="7952"/>
    <cellStyle name="Migliaia 9 2 2 3 2" xfId="31828"/>
    <cellStyle name="Migliaia 9 2 2 3 2 2" xfId="36988"/>
    <cellStyle name="Migliaia 9 2 2 3 2 3" xfId="42290"/>
    <cellStyle name="Migliaia 9 2 2 3 3" xfId="34337"/>
    <cellStyle name="Migliaia 9 2 2 3 4" xfId="39639"/>
    <cellStyle name="Migliaia 9 2 2 4" xfId="7202"/>
    <cellStyle name="Migliaia 9 2 2 4 2" xfId="17975"/>
    <cellStyle name="Migliaia 9 2 2 4 3" xfId="31291"/>
    <cellStyle name="Migliaia 9 2 2 4 4" xfId="42550"/>
    <cellStyle name="Migliaia 9 2 2 4 5" xfId="46968"/>
    <cellStyle name="Migliaia 9 2 2 4 6" xfId="49984"/>
    <cellStyle name="Migliaia 9 2 2 5" xfId="17524"/>
    <cellStyle name="Migliaia 9 2 2 6" xfId="22085"/>
    <cellStyle name="Migliaia 9 2 3" xfId="4194"/>
    <cellStyle name="Migliaia 9 2 3 2" xfId="10664"/>
    <cellStyle name="Migliaia 9 2 3 2 2" xfId="31829"/>
    <cellStyle name="Migliaia 9 2 3 2 2 2" xfId="36989"/>
    <cellStyle name="Migliaia 9 2 3 2 2 3" xfId="42291"/>
    <cellStyle name="Migliaia 9 2 3 2 3" xfId="34338"/>
    <cellStyle name="Migliaia 9 2 3 2 4" xfId="39640"/>
    <cellStyle name="Migliaia 9 2 3 3" xfId="17526"/>
    <cellStyle name="Migliaia 9 2 3 3 2" xfId="31293"/>
    <cellStyle name="Migliaia 9 2 3 4" xfId="22087"/>
    <cellStyle name="Migliaia 9 2 3 5" xfId="13260"/>
    <cellStyle name="Migliaia 9 2 4" xfId="3802"/>
    <cellStyle name="Migliaia 9 2 4 2" xfId="10369"/>
    <cellStyle name="Migliaia 9 2 4 2 2" xfId="31294"/>
    <cellStyle name="Migliaia 9 2 4 3" xfId="14905"/>
    <cellStyle name="Migliaia 9 2 4 4" xfId="17527"/>
    <cellStyle name="Migliaia 9 2 4 5" xfId="22088"/>
    <cellStyle name="Migliaia 9 2 4 6" xfId="13261"/>
    <cellStyle name="Migliaia 9 2 5" xfId="9467"/>
    <cellStyle name="Migliaia 9 2 5 2" xfId="31295"/>
    <cellStyle name="Migliaia 9 2 5 3" xfId="22089"/>
    <cellStyle name="Migliaia 9 2 6" xfId="17523"/>
    <cellStyle name="Migliaia 9 2 6 2" xfId="31296"/>
    <cellStyle name="Migliaia 9 2 6 3" xfId="22090"/>
    <cellStyle name="Migliaia 9 2 7" xfId="31290"/>
    <cellStyle name="Migliaia 9 2 8" xfId="22084"/>
    <cellStyle name="Migliaia 9 2 9" xfId="1962"/>
    <cellStyle name="Migliaia 9 3" xfId="727"/>
    <cellStyle name="Migliaia 9 3 10" xfId="22091"/>
    <cellStyle name="Migliaia 9 3 11" xfId="13262"/>
    <cellStyle name="Migliaia 9 3 12" xfId="1963"/>
    <cellStyle name="Migliaia 9 3 2" xfId="728"/>
    <cellStyle name="Migliaia 9 3 2 2" xfId="4660"/>
    <cellStyle name="Migliaia 9 3 2 2 2" xfId="8430"/>
    <cellStyle name="Migliaia 9 3 2 2 2 2" xfId="14850"/>
    <cellStyle name="Migliaia 9 3 2 2 2 2 2" xfId="18208"/>
    <cellStyle name="Migliaia 9 3 2 2 2 2 3" xfId="31300"/>
    <cellStyle name="Migliaia 9 3 2 2 2 3" xfId="22094"/>
    <cellStyle name="Migliaia 9 3 2 2 2 4" xfId="21389"/>
    <cellStyle name="Migliaia 9 3 2 2 2 5" xfId="47214"/>
    <cellStyle name="Migliaia 9 3 2 2 2 6" xfId="50230"/>
    <cellStyle name="Migliaia 9 3 2 2 2 7" xfId="14007"/>
    <cellStyle name="Migliaia 9 3 2 2 3" xfId="8458"/>
    <cellStyle name="Migliaia 9 3 2 2 3 2" xfId="31299"/>
    <cellStyle name="Migliaia 9 3 2 2 4" xfId="7203"/>
    <cellStyle name="Migliaia 9 3 2 2 4 2" xfId="17976"/>
    <cellStyle name="Migliaia 9 3 2 2 4 3" xfId="43291"/>
    <cellStyle name="Migliaia 9 3 2 2 4 4" xfId="46969"/>
    <cellStyle name="Migliaia 9 3 2 2 4 5" xfId="49985"/>
    <cellStyle name="Migliaia 9 3 2 2 5" xfId="17530"/>
    <cellStyle name="Migliaia 9 3 2 2 6" xfId="22093"/>
    <cellStyle name="Migliaia 9 3 2 3" xfId="3804"/>
    <cellStyle name="Migliaia 9 3 2 3 2" xfId="8696"/>
    <cellStyle name="Migliaia 9 3 2 3 2 2" xfId="31301"/>
    <cellStyle name="Migliaia 9 3 2 3 3" xfId="8431"/>
    <cellStyle name="Migliaia 9 3 2 3 4" xfId="17531"/>
    <cellStyle name="Migliaia 9 3 2 3 5" xfId="22095"/>
    <cellStyle name="Migliaia 9 3 2 3 6" xfId="13263"/>
    <cellStyle name="Migliaia 9 3 2 4" xfId="7781"/>
    <cellStyle name="Migliaia 9 3 2 4 2" xfId="14424"/>
    <cellStyle name="Migliaia 9 3 2 4 2 2" xfId="31302"/>
    <cellStyle name="Migliaia 9 3 2 4 3" xfId="22096"/>
    <cellStyle name="Migliaia 9 3 2 4 4" xfId="13560"/>
    <cellStyle name="Migliaia 9 3 2 5" xfId="13372"/>
    <cellStyle name="Migliaia 9 3 2 5 2" xfId="31303"/>
    <cellStyle name="Migliaia 9 3 2 5 3" xfId="22097"/>
    <cellStyle name="Migliaia 9 3 2 6" xfId="17529"/>
    <cellStyle name="Migliaia 9 3 2 6 2" xfId="31304"/>
    <cellStyle name="Migliaia 9 3 2 6 3" xfId="22098"/>
    <cellStyle name="Migliaia 9 3 2 7" xfId="31298"/>
    <cellStyle name="Migliaia 9 3 2 8" xfId="22092"/>
    <cellStyle name="Migliaia 9 3 2 9" xfId="2686"/>
    <cellStyle name="Migliaia 9 3 3" xfId="2685"/>
    <cellStyle name="Migliaia 9 3 3 2" xfId="4659"/>
    <cellStyle name="Migliaia 9 3 3 2 2" xfId="6110"/>
    <cellStyle name="Migliaia 9 3 3 2 2 2" xfId="31306"/>
    <cellStyle name="Migliaia 9 3 3 2 3" xfId="14589"/>
    <cellStyle name="Migliaia 9 3 3 2 4" xfId="17533"/>
    <cellStyle name="Migliaia 9 3 3 2 5" xfId="22100"/>
    <cellStyle name="Migliaia 9 3 3 2 6" xfId="13265"/>
    <cellStyle name="Migliaia 9 3 3 3" xfId="5862"/>
    <cellStyle name="Migliaia 9 3 3 3 2" xfId="31307"/>
    <cellStyle name="Migliaia 9 3 3 3 3" xfId="22101"/>
    <cellStyle name="Migliaia 9 3 3 4" xfId="17532"/>
    <cellStyle name="Migliaia 9 3 3 4 2" xfId="31308"/>
    <cellStyle name="Migliaia 9 3 3 4 3" xfId="22102"/>
    <cellStyle name="Migliaia 9 3 3 4 4" xfId="45211"/>
    <cellStyle name="Migliaia 9 3 3 5" xfId="22103"/>
    <cellStyle name="Migliaia 9 3 3 5 2" xfId="31309"/>
    <cellStyle name="Migliaia 9 3 3 5 3" xfId="45212"/>
    <cellStyle name="Migliaia 9 3 3 6" xfId="31305"/>
    <cellStyle name="Migliaia 9 3 3 7" xfId="22099"/>
    <cellStyle name="Migliaia 9 3 3 8" xfId="13264"/>
    <cellStyle name="Migliaia 9 3 4" xfId="3325"/>
    <cellStyle name="Migliaia 9 3 4 2" xfId="4835"/>
    <cellStyle name="Migliaia 9 3 4 2 2" xfId="10787"/>
    <cellStyle name="Migliaia 9 3 4 2 3" xfId="14446"/>
    <cellStyle name="Migliaia 9 3 4 2 4" xfId="17535"/>
    <cellStyle name="Migliaia 9 3 4 2 5" xfId="28780"/>
    <cellStyle name="Migliaia 9 3 4 2 6" xfId="13267"/>
    <cellStyle name="Migliaia 9 3 4 3" xfId="10035"/>
    <cellStyle name="Migliaia 9 3 4 3 2" xfId="31830"/>
    <cellStyle name="Migliaia 9 3 4 3 2 2" xfId="36990"/>
    <cellStyle name="Migliaia 9 3 4 3 2 3" xfId="42292"/>
    <cellStyle name="Migliaia 9 3 4 3 3" xfId="34339"/>
    <cellStyle name="Migliaia 9 3 4 3 4" xfId="39641"/>
    <cellStyle name="Migliaia 9 3 4 4" xfId="17534"/>
    <cellStyle name="Migliaia 9 3 4 4 2" xfId="31310"/>
    <cellStyle name="Migliaia 9 3 4 5" xfId="22104"/>
    <cellStyle name="Migliaia 9 3 4 6" xfId="13266"/>
    <cellStyle name="Migliaia 9 3 5" xfId="4195"/>
    <cellStyle name="Migliaia 9 3 5 2" xfId="10665"/>
    <cellStyle name="Migliaia 9 3 5 2 2" xfId="31831"/>
    <cellStyle name="Migliaia 9 3 5 2 2 2" xfId="36991"/>
    <cellStyle name="Migliaia 9 3 5 2 2 3" xfId="42293"/>
    <cellStyle name="Migliaia 9 3 5 2 3" xfId="34340"/>
    <cellStyle name="Migliaia 9 3 5 2 4" xfId="39642"/>
    <cellStyle name="Migliaia 9 3 5 3" xfId="17536"/>
    <cellStyle name="Migliaia 9 3 5 3 2" xfId="31311"/>
    <cellStyle name="Migliaia 9 3 5 4" xfId="22105"/>
    <cellStyle name="Migliaia 9 3 5 5" xfId="13268"/>
    <cellStyle name="Migliaia 9 3 6" xfId="3803"/>
    <cellStyle name="Migliaia 9 3 6 2" xfId="10370"/>
    <cellStyle name="Migliaia 9 3 6 2 2" xfId="31312"/>
    <cellStyle name="Migliaia 9 3 6 3" xfId="14337"/>
    <cellStyle name="Migliaia 9 3 6 4" xfId="17537"/>
    <cellStyle name="Migliaia 9 3 6 5" xfId="22106"/>
    <cellStyle name="Migliaia 9 3 6 6" xfId="13269"/>
    <cellStyle name="Migliaia 9 3 7" xfId="8593"/>
    <cellStyle name="Migliaia 9 3 7 2" xfId="31313"/>
    <cellStyle name="Migliaia 9 3 7 3" xfId="22107"/>
    <cellStyle name="Migliaia 9 3 8" xfId="13373"/>
    <cellStyle name="Migliaia 9 3 8 2" xfId="31314"/>
    <cellStyle name="Migliaia 9 3 8 3" xfId="22108"/>
    <cellStyle name="Migliaia 9 3 9" xfId="17528"/>
    <cellStyle name="Migliaia 9 3 9 2" xfId="31297"/>
    <cellStyle name="Migliaia 9 4" xfId="729"/>
    <cellStyle name="Migliaia 9 4 10" xfId="2687"/>
    <cellStyle name="Migliaia 9 4 2" xfId="4661"/>
    <cellStyle name="Migliaia 9 4 2 2" xfId="5209"/>
    <cellStyle name="Migliaia 9 4 2 2 2" xfId="31317"/>
    <cellStyle name="Migliaia 9 4 2 2 3" xfId="22111"/>
    <cellStyle name="Migliaia 9 4 2 3" xfId="8432"/>
    <cellStyle name="Migliaia 9 4 2 3 2" xfId="31318"/>
    <cellStyle name="Migliaia 9 4 2 3 3" xfId="22112"/>
    <cellStyle name="Migliaia 9 4 2 4" xfId="7783"/>
    <cellStyle name="Migliaia 9 4 2 4 2" xfId="31316"/>
    <cellStyle name="Migliaia 9 4 2 5" xfId="7205"/>
    <cellStyle name="Migliaia 9 4 2 5 2" xfId="17978"/>
    <cellStyle name="Migliaia 9 4 2 5 3" xfId="43000"/>
    <cellStyle name="Migliaia 9 4 2 5 4" xfId="46971"/>
    <cellStyle name="Migliaia 9 4 2 5 5" xfId="49987"/>
    <cellStyle name="Migliaia 9 4 2 6" xfId="17539"/>
    <cellStyle name="Migliaia 9 4 2 7" xfId="22110"/>
    <cellStyle name="Migliaia 9 4 3" xfId="5210"/>
    <cellStyle name="Migliaia 9 4 3 2" xfId="14590"/>
    <cellStyle name="Migliaia 9 4 3 2 2" xfId="31319"/>
    <cellStyle name="Migliaia 9 4 3 3" xfId="22113"/>
    <cellStyle name="Migliaia 9 4 3 4" xfId="13371"/>
    <cellStyle name="Migliaia 9 4 4" xfId="8433"/>
    <cellStyle name="Migliaia 9 4 4 2" xfId="31320"/>
    <cellStyle name="Migliaia 9 4 4 3" xfId="22114"/>
    <cellStyle name="Migliaia 9 4 5" xfId="7782"/>
    <cellStyle name="Migliaia 9 4 5 2" xfId="31321"/>
    <cellStyle name="Migliaia 9 4 5 3" xfId="22115"/>
    <cellStyle name="Migliaia 9 4 6" xfId="7204"/>
    <cellStyle name="Migliaia 9 4 6 2" xfId="17977"/>
    <cellStyle name="Migliaia 9 4 6 2 2" xfId="31322"/>
    <cellStyle name="Migliaia 9 4 6 3" xfId="22116"/>
    <cellStyle name="Migliaia 9 4 6 4" xfId="43801"/>
    <cellStyle name="Migliaia 9 4 6 5" xfId="45213"/>
    <cellStyle name="Migliaia 9 4 6 6" xfId="46970"/>
    <cellStyle name="Migliaia 9 4 6 7" xfId="49986"/>
    <cellStyle name="Migliaia 9 4 7" xfId="17538"/>
    <cellStyle name="Migliaia 9 4 7 2" xfId="31323"/>
    <cellStyle name="Migliaia 9 4 7 3" xfId="22117"/>
    <cellStyle name="Migliaia 9 4 8" xfId="31315"/>
    <cellStyle name="Migliaia 9 4 9" xfId="22109"/>
    <cellStyle name="Migliaia 9 5" xfId="730"/>
    <cellStyle name="Migliaia 9 5 2" xfId="4662"/>
    <cellStyle name="Migliaia 9 5 2 2" xfId="14851"/>
    <cellStyle name="Migliaia 9 5 2 2 2" xfId="31325"/>
    <cellStyle name="Migliaia 9 5 2 3" xfId="17541"/>
    <cellStyle name="Migliaia 9 5 2 4" xfId="22119"/>
    <cellStyle name="Migliaia 9 5 2 5" xfId="13270"/>
    <cellStyle name="Migliaia 9 5 3" xfId="7784"/>
    <cellStyle name="Migliaia 9 5 3 2" xfId="31326"/>
    <cellStyle name="Migliaia 9 5 3 3" xfId="22120"/>
    <cellStyle name="Migliaia 9 5 4" xfId="7206"/>
    <cellStyle name="Migliaia 9 5 4 2" xfId="17979"/>
    <cellStyle name="Migliaia 9 5 4 2 2" xfId="31327"/>
    <cellStyle name="Migliaia 9 5 4 3" xfId="22121"/>
    <cellStyle name="Migliaia 9 5 4 4" xfId="44545"/>
    <cellStyle name="Migliaia 9 5 4 5" xfId="45214"/>
    <cellStyle name="Migliaia 9 5 4 6" xfId="46972"/>
    <cellStyle name="Migliaia 9 5 4 7" xfId="49988"/>
    <cellStyle name="Migliaia 9 5 5" xfId="17540"/>
    <cellStyle name="Migliaia 9 5 5 2" xfId="31328"/>
    <cellStyle name="Migliaia 9 5 5 3" xfId="22122"/>
    <cellStyle name="Migliaia 9 5 5 4" xfId="45215"/>
    <cellStyle name="Migliaia 9 5 6" xfId="22123"/>
    <cellStyle name="Migliaia 9 5 6 2" xfId="31329"/>
    <cellStyle name="Migliaia 9 5 7" xfId="31324"/>
    <cellStyle name="Migliaia 9 5 8" xfId="22118"/>
    <cellStyle name="Migliaia 9 5 9" xfId="2688"/>
    <cellStyle name="Migliaia 9 6" xfId="2683"/>
    <cellStyle name="Migliaia 9 6 2" xfId="4657"/>
    <cellStyle name="Migliaia 9 6 2 2" xfId="6109"/>
    <cellStyle name="Migliaia 9 6 2 3" xfId="14901"/>
    <cellStyle name="Migliaia 9 6 2 4" xfId="17543"/>
    <cellStyle name="Migliaia 9 6 2 5" xfId="28781"/>
    <cellStyle name="Migliaia 9 6 2 6" xfId="13272"/>
    <cellStyle name="Migliaia 9 6 3" xfId="5861"/>
    <cellStyle name="Migliaia 9 6 3 2" xfId="31832"/>
    <cellStyle name="Migliaia 9 6 3 2 2" xfId="36992"/>
    <cellStyle name="Migliaia 9 6 3 2 3" xfId="42294"/>
    <cellStyle name="Migliaia 9 6 3 3" xfId="34341"/>
    <cellStyle name="Migliaia 9 6 3 4" xfId="39643"/>
    <cellStyle name="Migliaia 9 6 4" xfId="17542"/>
    <cellStyle name="Migliaia 9 6 4 2" xfId="31330"/>
    <cellStyle name="Migliaia 9 6 5" xfId="22124"/>
    <cellStyle name="Migliaia 9 6 6" xfId="13271"/>
    <cellStyle name="Migliaia 9 7" xfId="4193"/>
    <cellStyle name="Migliaia 9 7 2" xfId="10663"/>
    <cellStyle name="Migliaia 9 7 2 2" xfId="31833"/>
    <cellStyle name="Migliaia 9 7 2 2 2" xfId="36993"/>
    <cellStyle name="Migliaia 9 7 2 2 3" xfId="42295"/>
    <cellStyle name="Migliaia 9 7 2 3" xfId="34342"/>
    <cellStyle name="Migliaia 9 7 2 4" xfId="39644"/>
    <cellStyle name="Migliaia 9 7 3" xfId="17544"/>
    <cellStyle name="Migliaia 9 7 3 2" xfId="31331"/>
    <cellStyle name="Migliaia 9 7 4" xfId="22125"/>
    <cellStyle name="Migliaia 9 7 5" xfId="13273"/>
    <cellStyle name="Migliaia 9 8" xfId="3801"/>
    <cellStyle name="Migliaia 9 8 2" xfId="10368"/>
    <cellStyle name="Migliaia 9 8 2 2" xfId="31834"/>
    <cellStyle name="Migliaia 9 8 2 2 2" xfId="36994"/>
    <cellStyle name="Migliaia 9 8 2 2 3" xfId="42296"/>
    <cellStyle name="Migliaia 9 8 2 3" xfId="34343"/>
    <cellStyle name="Migliaia 9 8 2 4" xfId="39645"/>
    <cellStyle name="Migliaia 9 8 3" xfId="17545"/>
    <cellStyle name="Migliaia 9 8 3 2" xfId="31332"/>
    <cellStyle name="Migliaia 9 8 4" xfId="22126"/>
    <cellStyle name="Migliaia 9 8 5" xfId="13274"/>
    <cellStyle name="Migliaia 9 9" xfId="13559"/>
    <cellStyle name="Migliaia 9 9 2" xfId="31333"/>
    <cellStyle name="Migliaia 9 9 3" xfId="22127"/>
    <cellStyle name="Neutral 2" xfId="7207"/>
    <cellStyle name="Neutral 2 2" xfId="8434"/>
    <cellStyle name="Neutral 2 2 2" xfId="31335"/>
    <cellStyle name="Neutral 2 2 3" xfId="22129"/>
    <cellStyle name="Neutral 2 3" xfId="7447"/>
    <cellStyle name="Neutral 2 3 2" xfId="31334"/>
    <cellStyle name="Neutral 2 4" xfId="22128"/>
    <cellStyle name="Neutrale" xfId="731"/>
    <cellStyle name="Neutrale 2" xfId="31336"/>
    <cellStyle name="Neutrale 3" xfId="22130"/>
    <cellStyle name="Normal" xfId="0" builtinId="0"/>
    <cellStyle name="Normal 10" xfId="732"/>
    <cellStyle name="Normal 10 2" xfId="2689"/>
    <cellStyle name="Normal 10 2 2" xfId="9730"/>
    <cellStyle name="Normal 10 2 2 2" xfId="22134"/>
    <cellStyle name="Normal 10 2 2 3" xfId="22133"/>
    <cellStyle name="Normal 10 2 3" xfId="22135"/>
    <cellStyle name="Normal 10 2 3 2" xfId="22136"/>
    <cellStyle name="Normal 10 2 4" xfId="22137"/>
    <cellStyle name="Normal 10 2 5" xfId="22138"/>
    <cellStyle name="Normal 10 2 6" xfId="22132"/>
    <cellStyle name="Normal 10 3" xfId="9468"/>
    <cellStyle name="Normal 10 3 2" xfId="22140"/>
    <cellStyle name="Normal 10 3 3" xfId="22141"/>
    <cellStyle name="Normal 10 3 4" xfId="22139"/>
    <cellStyle name="Normal 10 3 5" xfId="45216"/>
    <cellStyle name="Normal 10 4" xfId="22142"/>
    <cellStyle name="Normal 10 4 2" xfId="22143"/>
    <cellStyle name="Normal 10 5" xfId="22144"/>
    <cellStyle name="Normal 10 5 2" xfId="22145"/>
    <cellStyle name="Normal 10 6" xfId="22146"/>
    <cellStyle name="Normal 10 7" xfId="22147"/>
    <cellStyle name="Normal 10 8" xfId="26509"/>
    <cellStyle name="Normal 10 9" xfId="22131"/>
    <cellStyle name="Normal 11" xfId="3805"/>
    <cellStyle name="Normal 11 2" xfId="4841"/>
    <cellStyle name="Normal 11 2 2" xfId="6116"/>
    <cellStyle name="Normal 11 2 2 2" xfId="6436"/>
    <cellStyle name="Normal 11 2 2 2 2" xfId="9070"/>
    <cellStyle name="Normal 11 2 2 2 2 2" xfId="42635"/>
    <cellStyle name="Normal 11 2 2 2 3" xfId="15202"/>
    <cellStyle name="Normal 11 2 2 3" xfId="8769"/>
    <cellStyle name="Normal 11 2 2 3 2" xfId="22148"/>
    <cellStyle name="Normal 11 2 2 4" xfId="15053"/>
    <cellStyle name="Normal 11 2 3" xfId="6196"/>
    <cellStyle name="Normal 11 2 3 2" xfId="6516"/>
    <cellStyle name="Normal 11 2 3 2 2" xfId="9149"/>
    <cellStyle name="Normal 11 2 3 2 2 2" xfId="20970"/>
    <cellStyle name="Normal 11 2 3 2 3" xfId="15243"/>
    <cellStyle name="Normal 11 2 3 3" xfId="8840"/>
    <cellStyle name="Normal 11 2 3 3 2" xfId="28713"/>
    <cellStyle name="Normal 11 2 3 4" xfId="15086"/>
    <cellStyle name="Normal 11 2 4" xfId="6276"/>
    <cellStyle name="Normal 11 2 4 2" xfId="6596"/>
    <cellStyle name="Normal 11 2 4 2 2" xfId="9229"/>
    <cellStyle name="Normal 11 2 4 2 2 2" xfId="43907"/>
    <cellStyle name="Normal 11 2 4 2 3" xfId="15285"/>
    <cellStyle name="Normal 11 2 4 3" xfId="8916"/>
    <cellStyle name="Normal 11 2 4 3 2" xfId="43058"/>
    <cellStyle name="Normal 11 2 4 4" xfId="15124"/>
    <cellStyle name="Normal 11 2 5" xfId="6356"/>
    <cellStyle name="Normal 11 2 5 2" xfId="8995"/>
    <cellStyle name="Normal 11 2 5 2 2" xfId="43948"/>
    <cellStyle name="Normal 11 2 5 3" xfId="15165"/>
    <cellStyle name="Normal 11 2 6" xfId="6676"/>
    <cellStyle name="Normal 11 2 6 2" xfId="9309"/>
    <cellStyle name="Normal 11 2 6 2 2" xfId="28836"/>
    <cellStyle name="Normal 11 2 6 3" xfId="15327"/>
    <cellStyle name="Normal 11 2 7" xfId="7978"/>
    <cellStyle name="Normal 11 2 7 2" xfId="44325"/>
    <cellStyle name="Normal 11 2 8" xfId="14021"/>
    <cellStyle name="Normal 11 3" xfId="7980"/>
    <cellStyle name="Normal 11 3 2" xfId="22150"/>
    <cellStyle name="Normal 11 3 2 2" xfId="22151"/>
    <cellStyle name="Normal 11 3 3" xfId="22152"/>
    <cellStyle name="Normal 11 3 3 2" xfId="22153"/>
    <cellStyle name="Normal 11 3 4" xfId="22154"/>
    <cellStyle name="Normal 11 3 5" xfId="22155"/>
    <cellStyle name="Normal 11 3 6" xfId="22149"/>
    <cellStyle name="Normal 11 4" xfId="7880"/>
    <cellStyle name="Normal 11 4 2" xfId="22156"/>
    <cellStyle name="Normal 11 4 3" xfId="14465"/>
    <cellStyle name="Normal 11 5" xfId="22157"/>
    <cellStyle name="Normal 11 5 2" xfId="22158"/>
    <cellStyle name="Normal 11 6" xfId="22159"/>
    <cellStyle name="Normal 11 6 2" xfId="22160"/>
    <cellStyle name="Normal 11 7" xfId="22161"/>
    <cellStyle name="Normal 11 8" xfId="22162"/>
    <cellStyle name="Normal 11 9" xfId="22163"/>
    <cellStyle name="Normal 11 9 2" xfId="26508"/>
    <cellStyle name="Normal 12" xfId="3806"/>
    <cellStyle name="Normal 12 2" xfId="7208"/>
    <cellStyle name="Normal 12 2 2" xfId="10371"/>
    <cellStyle name="Normal 12 2 2 2" xfId="22165"/>
    <cellStyle name="Normal 12 2 2 3" xfId="22164"/>
    <cellStyle name="Normal 12 2 3" xfId="22166"/>
    <cellStyle name="Normal 12 2 3 2" xfId="22167"/>
    <cellStyle name="Normal 12 2 4" xfId="22168"/>
    <cellStyle name="Normal 12 2 5" xfId="14097"/>
    <cellStyle name="Normal 12 3" xfId="8435"/>
    <cellStyle name="Normal 12 3 2" xfId="22170"/>
    <cellStyle name="Normal 12 3 3" xfId="22169"/>
    <cellStyle name="Normal 12 4" xfId="22171"/>
    <cellStyle name="Normal 12 4 2" xfId="22172"/>
    <cellStyle name="Normal 12 5" xfId="22173"/>
    <cellStyle name="Normal 12 5 2" xfId="22174"/>
    <cellStyle name="Normal 12 6" xfId="22175"/>
    <cellStyle name="Normal 12 7" xfId="22176"/>
    <cellStyle name="Normal 12 8" xfId="22177"/>
    <cellStyle name="Normal 13" xfId="1524"/>
    <cellStyle name="Normal 13 2" xfId="5988"/>
    <cellStyle name="Normal 13 2 2" xfId="14875"/>
    <cellStyle name="Normal 13 2 2 2" xfId="22181"/>
    <cellStyle name="Normal 13 2 2 3" xfId="22180"/>
    <cellStyle name="Normal 13 2 3" xfId="22182"/>
    <cellStyle name="Normal 13 2 3 2" xfId="22183"/>
    <cellStyle name="Normal 13 2 4" xfId="22184"/>
    <cellStyle name="Normal 13 2 5" xfId="22179"/>
    <cellStyle name="Normal 13 3" xfId="7480"/>
    <cellStyle name="Normal 13 3 2" xfId="22186"/>
    <cellStyle name="Normal 13 3 3" xfId="22185"/>
    <cellStyle name="Normal 13 4" xfId="22187"/>
    <cellStyle name="Normal 13 4 2" xfId="22188"/>
    <cellStyle name="Normal 13 5" xfId="22189"/>
    <cellStyle name="Normal 13 5 2" xfId="22190"/>
    <cellStyle name="Normal 13 6" xfId="22191"/>
    <cellStyle name="Normal 13 7" xfId="22192"/>
    <cellStyle name="Normal 13 8" xfId="22193"/>
    <cellStyle name="Normal 13 9" xfId="22178"/>
    <cellStyle name="Normal 14" xfId="3438"/>
    <cellStyle name="Normal 14 2" xfId="5975"/>
    <cellStyle name="Normal 14 2 2" xfId="6417"/>
    <cellStyle name="Normal 14 2 2 2" xfId="9055"/>
    <cellStyle name="Normal 14 2 2 2 2" xfId="43073"/>
    <cellStyle name="Normal 14 2 2 3" xfId="15188"/>
    <cellStyle name="Normal 14 2 3" xfId="8758"/>
    <cellStyle name="Normal 14 2 3 2" xfId="44772"/>
    <cellStyle name="Normal 14 2 4" xfId="45217"/>
    <cellStyle name="Normal 14 2 5" xfId="15043"/>
    <cellStyle name="Normal 14 3" xfId="6177"/>
    <cellStyle name="Normal 14 3 2" xfId="6497"/>
    <cellStyle name="Normal 14 3 2 2" xfId="9130"/>
    <cellStyle name="Normal 14 3 2 2 2" xfId="28820"/>
    <cellStyle name="Normal 14 3 2 3" xfId="15225"/>
    <cellStyle name="Normal 14 3 3" xfId="8827"/>
    <cellStyle name="Normal 14 3 3 2" xfId="42603"/>
    <cellStyle name="Normal 14 3 4" xfId="15074"/>
    <cellStyle name="Normal 14 4" xfId="6257"/>
    <cellStyle name="Normal 14 4 2" xfId="6577"/>
    <cellStyle name="Normal 14 4 2 2" xfId="9210"/>
    <cellStyle name="Normal 14 4 2 2 2" xfId="44051"/>
    <cellStyle name="Normal 14 4 2 3" xfId="15267"/>
    <cellStyle name="Normal 14 4 3" xfId="8899"/>
    <cellStyle name="Normal 14 4 3 2" xfId="43060"/>
    <cellStyle name="Normal 14 4 4" xfId="15108"/>
    <cellStyle name="Normal 14 5" xfId="6337"/>
    <cellStyle name="Normal 14 5 2" xfId="8976"/>
    <cellStyle name="Normal 14 5 2 2" xfId="43605"/>
    <cellStyle name="Normal 14 5 3" xfId="15147"/>
    <cellStyle name="Normal 14 6" xfId="6657"/>
    <cellStyle name="Normal 14 6 2" xfId="9290"/>
    <cellStyle name="Normal 14 6 2 2" xfId="43310"/>
    <cellStyle name="Normal 14 6 3" xfId="15309"/>
    <cellStyle name="Normal 14 7" xfId="7845"/>
    <cellStyle name="Normal 14 7 2" xfId="14457"/>
    <cellStyle name="Normal 14 8" xfId="7209"/>
    <cellStyle name="Normal 14 9" xfId="13275"/>
    <cellStyle name="Normal 15" xfId="4839"/>
    <cellStyle name="Normal 15 2" xfId="6114"/>
    <cellStyle name="Normal 15 2 2" xfId="6434"/>
    <cellStyle name="Normal 15 2 2 2" xfId="9068"/>
    <cellStyle name="Normal 15 2 2 2 2" xfId="22195"/>
    <cellStyle name="Normal 15 2 2 2 3" xfId="22194"/>
    <cellStyle name="Normal 15 2 2 3" xfId="22196"/>
    <cellStyle name="Normal 15 2 2 3 2" xfId="22197"/>
    <cellStyle name="Normal 15 2 2 4" xfId="22198"/>
    <cellStyle name="Normal 15 2 2 4 2" xfId="22199"/>
    <cellStyle name="Normal 15 2 2 5" xfId="22200"/>
    <cellStyle name="Normal 15 2 2 6" xfId="15200"/>
    <cellStyle name="Normal 15 2 3" xfId="8767"/>
    <cellStyle name="Normal 15 2 3 2" xfId="22202"/>
    <cellStyle name="Normal 15 2 3 2 2" xfId="22203"/>
    <cellStyle name="Normal 15 2 3 3" xfId="22204"/>
    <cellStyle name="Normal 15 2 3 3 2" xfId="22205"/>
    <cellStyle name="Normal 15 2 3 4" xfId="22206"/>
    <cellStyle name="Normal 15 2 3 4 2" xfId="22207"/>
    <cellStyle name="Normal 15 2 3 5" xfId="22208"/>
    <cellStyle name="Normal 15 2 3 6" xfId="22201"/>
    <cellStyle name="Normal 15 2 4" xfId="45218"/>
    <cellStyle name="Normal 15 2 5" xfId="15051"/>
    <cellStyle name="Normal 15 3" xfId="6194"/>
    <cellStyle name="Normal 15 3 2" xfId="6514"/>
    <cellStyle name="Normal 15 3 2 2" xfId="9147"/>
    <cellStyle name="Normal 15 3 2 2 2" xfId="28620"/>
    <cellStyle name="Normal 15 3 2 3" xfId="15241"/>
    <cellStyle name="Normal 15 3 3" xfId="8839"/>
    <cellStyle name="Normal 15 3 3 2" xfId="42605"/>
    <cellStyle name="Normal 15 3 4" xfId="45219"/>
    <cellStyle name="Normal 15 3 5" xfId="15085"/>
    <cellStyle name="Normal 15 4" xfId="6274"/>
    <cellStyle name="Normal 15 4 2" xfId="6594"/>
    <cellStyle name="Normal 15 4 2 2" xfId="9227"/>
    <cellStyle name="Normal 15 4 2 2 2" xfId="43097"/>
    <cellStyle name="Normal 15 4 2 3" xfId="15283"/>
    <cellStyle name="Normal 15 4 3" xfId="8914"/>
    <cellStyle name="Normal 15 4 3 2" xfId="30459"/>
    <cellStyle name="Normal 15 4 4" xfId="15122"/>
    <cellStyle name="Normal 15 5" xfId="6354"/>
    <cellStyle name="Normal 15 5 2" xfId="8993"/>
    <cellStyle name="Normal 15 5 2 2" xfId="22209"/>
    <cellStyle name="Normal 15 5 3" xfId="15163"/>
    <cellStyle name="Normal 15 6" xfId="6674"/>
    <cellStyle name="Normal 15 6 2" xfId="9307"/>
    <cellStyle name="Normal 15 6 2 2" xfId="21602"/>
    <cellStyle name="Normal 15 6 3" xfId="15325"/>
    <cellStyle name="Normal 15 7" xfId="8621"/>
    <cellStyle name="Normal 15 7 2" xfId="14933"/>
    <cellStyle name="Normal 15 8" xfId="7210"/>
    <cellStyle name="Normal 15_Trends fuels" xfId="22210"/>
    <cellStyle name="Normal 16" xfId="4840"/>
    <cellStyle name="Normal 16 2" xfId="6115"/>
    <cellStyle name="Normal 16 2 2" xfId="6435"/>
    <cellStyle name="Normal 16 2 2 2" xfId="9069"/>
    <cellStyle name="Normal 16 2 2 2 2" xfId="44484"/>
    <cellStyle name="Normal 16 2 2 3" xfId="15201"/>
    <cellStyle name="Normal 16 2 3" xfId="8768"/>
    <cellStyle name="Normal 16 2 3 2" xfId="15052"/>
    <cellStyle name="Normal 16 2 4" xfId="7212"/>
    <cellStyle name="Normal 16 3" xfId="6195"/>
    <cellStyle name="Normal 16 3 2" xfId="6515"/>
    <cellStyle name="Normal 16 3 2 2" xfId="9148"/>
    <cellStyle name="Normal 16 3 2 2 2" xfId="43086"/>
    <cellStyle name="Normal 16 3 2 3" xfId="15242"/>
    <cellStyle name="Normal 16 3 3" xfId="7213"/>
    <cellStyle name="Normal 16 3 3 2" xfId="43001"/>
    <cellStyle name="Normal 16 3 4" xfId="14099"/>
    <cellStyle name="Normal 16 4" xfId="6275"/>
    <cellStyle name="Normal 16 4 2" xfId="6595"/>
    <cellStyle name="Normal 16 4 2 2" xfId="9228"/>
    <cellStyle name="Normal 16 4 2 2 2" xfId="44341"/>
    <cellStyle name="Normal 16 4 2 3" xfId="15284"/>
    <cellStyle name="Normal 16 4 3" xfId="8915"/>
    <cellStyle name="Normal 16 4 3 2" xfId="43809"/>
    <cellStyle name="Normal 16 4 4" xfId="15123"/>
    <cellStyle name="Normal 16 5" xfId="6355"/>
    <cellStyle name="Normal 16 5 2" xfId="8994"/>
    <cellStyle name="Normal 16 5 2 2" xfId="20604"/>
    <cellStyle name="Normal 16 5 3" xfId="15164"/>
    <cellStyle name="Normal 16 6" xfId="6675"/>
    <cellStyle name="Normal 16 6 2" xfId="9308"/>
    <cellStyle name="Normal 16 6 2 2" xfId="44091"/>
    <cellStyle name="Normal 16 6 3" xfId="15326"/>
    <cellStyle name="Normal 16 7" xfId="7211"/>
    <cellStyle name="Normal 16 7 2" xfId="21461"/>
    <cellStyle name="Normal 16 8" xfId="14098"/>
    <cellStyle name="Normal 17" xfId="7214"/>
    <cellStyle name="Normal 17 2" xfId="7215"/>
    <cellStyle name="Normal 17 2 2" xfId="22213"/>
    <cellStyle name="Normal 17 2 3" xfId="22214"/>
    <cellStyle name="Normal 17 2 4" xfId="22212"/>
    <cellStyle name="Normal 17 3" xfId="22215"/>
    <cellStyle name="Normal 17 3 2" xfId="22216"/>
    <cellStyle name="Normal 17 4" xfId="22217"/>
    <cellStyle name="Normal 17 4 2" xfId="22218"/>
    <cellStyle name="Normal 17 5" xfId="22219"/>
    <cellStyle name="Normal 17 6" xfId="22220"/>
    <cellStyle name="Normal 17 7" xfId="22211"/>
    <cellStyle name="Normal 18" xfId="7216"/>
    <cellStyle name="Normal 18 2" xfId="7217"/>
    <cellStyle name="Normal 18 2 2" xfId="22223"/>
    <cellStyle name="Normal 18 2 3" xfId="22224"/>
    <cellStyle name="Normal 18 2 4" xfId="22222"/>
    <cellStyle name="Normal 18 3" xfId="22225"/>
    <cellStyle name="Normal 18 3 2" xfId="22226"/>
    <cellStyle name="Normal 18 4" xfId="22227"/>
    <cellStyle name="Normal 18 4 2" xfId="22228"/>
    <cellStyle name="Normal 18 5" xfId="22229"/>
    <cellStyle name="Normal 18 6" xfId="22230"/>
    <cellStyle name="Normal 18 7" xfId="22221"/>
    <cellStyle name="Normal 19" xfId="7218"/>
    <cellStyle name="Normal 19 2" xfId="7219"/>
    <cellStyle name="Normal 19 2 2" xfId="22232"/>
    <cellStyle name="Normal 19 2 3" xfId="22233"/>
    <cellStyle name="Normal 19 2 4" xfId="22231"/>
    <cellStyle name="Normal 19 3" xfId="7220"/>
    <cellStyle name="Normal 19 3 2" xfId="14101"/>
    <cellStyle name="Normal 19 4" xfId="14100"/>
    <cellStyle name="Normal 2" xfId="733"/>
    <cellStyle name="Normal 2 10" xfId="22234"/>
    <cellStyle name="Normal 2 10 2" xfId="45220"/>
    <cellStyle name="Normal 2 11" xfId="22235"/>
    <cellStyle name="Normal 2 11 2" xfId="22236"/>
    <cellStyle name="Normal 2 11 2 2" xfId="22237"/>
    <cellStyle name="Normal 2 11 3" xfId="22238"/>
    <cellStyle name="Normal 2 12" xfId="22239"/>
    <cellStyle name="Normal 2 12 2" xfId="22240"/>
    <cellStyle name="Normal 2 13" xfId="22241"/>
    <cellStyle name="Normal 2 13 2" xfId="22242"/>
    <cellStyle name="Normal 2 14" xfId="22243"/>
    <cellStyle name="Normal 2 14 2" xfId="22244"/>
    <cellStyle name="Normal 2 15" xfId="22245"/>
    <cellStyle name="Normal 2 15 2" xfId="45221"/>
    <cellStyle name="Normal 2 16" xfId="52106"/>
    <cellStyle name="Normal 2 17" xfId="52111"/>
    <cellStyle name="Normal 2 2" xfId="734"/>
    <cellStyle name="Normal 2 2 2" xfId="1525"/>
    <cellStyle name="Normal 2 2 2 2" xfId="4836"/>
    <cellStyle name="Normal 2 2 2 2 2" xfId="7222"/>
    <cellStyle name="Normal 2 2 2 2 2 2" xfId="7223"/>
    <cellStyle name="Normal 2 2 2 2 2 2 2" xfId="14104"/>
    <cellStyle name="Normal 2 2 2 2 2 3" xfId="10788"/>
    <cellStyle name="Normal 2 2 2 2 2 4" xfId="14103"/>
    <cellStyle name="Normal 2 2 2 2 3" xfId="7224"/>
    <cellStyle name="Normal 2 2 2 2 3 2" xfId="14105"/>
    <cellStyle name="Normal 2 2 2 2 4" xfId="8436"/>
    <cellStyle name="Normal 2 2 2 2 4 2" xfId="22246"/>
    <cellStyle name="Normal 2 2 2 2 5" xfId="7786"/>
    <cellStyle name="Normal 2 2 2 2 5 2" xfId="22247"/>
    <cellStyle name="Normal 2 2 2 2 6" xfId="8503"/>
    <cellStyle name="Normal 2 2 2 2 7" xfId="7221"/>
    <cellStyle name="Normal 2 2 2 2 7 2" xfId="14102"/>
    <cellStyle name="Normal 2 2 2 3" xfId="3807"/>
    <cellStyle name="Normal 2 2 2 3 2" xfId="7409"/>
    <cellStyle name="Normal 2 2 2 3 2 2" xfId="22250"/>
    <cellStyle name="Normal 2 2 2 3 2 3" xfId="22249"/>
    <cellStyle name="Normal 2 2 2 3 3" xfId="7953"/>
    <cellStyle name="Normal 2 2 2 3 3 2" xfId="22251"/>
    <cellStyle name="Normal 2 2 2 3 4" xfId="22252"/>
    <cellStyle name="Normal 2 2 2 3 4 3" xfId="1674"/>
    <cellStyle name="Normal 2 2 2 3 5" xfId="22248"/>
    <cellStyle name="Normal 2 2 2 4" xfId="8437"/>
    <cellStyle name="Normal 2 2 2 4 2" xfId="22254"/>
    <cellStyle name="Normal 2 2 2 4 3" xfId="22255"/>
    <cellStyle name="Normal 2 2 2 4 4" xfId="22253"/>
    <cellStyle name="Normal 2 2 2 5" xfId="7785"/>
    <cellStyle name="Normal 2 2 2 5 2" xfId="22257"/>
    <cellStyle name="Normal 2 2 2 5 3" xfId="22256"/>
    <cellStyle name="Normal 2 2 2 6" xfId="22258"/>
    <cellStyle name="Normal 2 2 2 7" xfId="22259"/>
    <cellStyle name="Normal 2 2 2 8" xfId="22260"/>
    <cellStyle name="Normal 2 2 2 8 2" xfId="45222"/>
    <cellStyle name="Normal 2 2 3" xfId="1671"/>
    <cellStyle name="Normal 2 2 3 10" xfId="3808"/>
    <cellStyle name="Normal 2 2 3 2" xfId="5978"/>
    <cellStyle name="Normal 2 2 3 2 2" xfId="6420"/>
    <cellStyle name="Normal 2 2 3 2 2 2" xfId="7226"/>
    <cellStyle name="Normal 2 2 3 2 2 2 2" xfId="44612"/>
    <cellStyle name="Normal 2 2 3 2 2 3" xfId="14107"/>
    <cellStyle name="Normal 2 2 3 2 3" xfId="7225"/>
    <cellStyle name="Normal 2 2 3 2 3 2" xfId="43002"/>
    <cellStyle name="Normal 2 2 3 2 4" xfId="14106"/>
    <cellStyle name="Normal 2 2 3 3" xfId="6180"/>
    <cellStyle name="Normal 2 2 3 3 2" xfId="6500"/>
    <cellStyle name="Normal 2 2 3 3 2 2" xfId="9133"/>
    <cellStyle name="Normal 2 2 3 3 2 2 2" xfId="42645"/>
    <cellStyle name="Normal 2 2 3 3 2 3" xfId="15228"/>
    <cellStyle name="Normal 2 2 3 3 3" xfId="7227"/>
    <cellStyle name="Normal 2 2 3 3 3 2" xfId="44187"/>
    <cellStyle name="Normal 2 2 3 3 4" xfId="14108"/>
    <cellStyle name="Normal 2 2 3 4" xfId="6260"/>
    <cellStyle name="Normal 2 2 3 4 2" xfId="6580"/>
    <cellStyle name="Normal 2 2 3 4 2 2" xfId="9213"/>
    <cellStyle name="Normal 2 2 3 4 2 2 2" xfId="28707"/>
    <cellStyle name="Normal 2 2 3 4 2 3" xfId="15270"/>
    <cellStyle name="Normal 2 2 3 4 3" xfId="8902"/>
    <cellStyle name="Normal 2 2 3 4 3 2" xfId="43300"/>
    <cellStyle name="Normal 2 2 3 4 4" xfId="15111"/>
    <cellStyle name="Normal 2 2 3 5" xfId="6340"/>
    <cellStyle name="Normal 2 2 3 5 2" xfId="8979"/>
    <cellStyle name="Normal 2 2 3 5 2 2" xfId="44681"/>
    <cellStyle name="Normal 2 2 3 5 3" xfId="15150"/>
    <cellStyle name="Normal 2 2 3 6" xfId="6660"/>
    <cellStyle name="Normal 2 2 3 6 2" xfId="9293"/>
    <cellStyle name="Normal 2 2 3 6 2 2" xfId="44048"/>
    <cellStyle name="Normal 2 2 3 6 3" xfId="15312"/>
    <cellStyle name="Normal 2 2 3 7" xfId="6728"/>
    <cellStyle name="Normal 2 2 3 7 2" xfId="43940"/>
    <cellStyle name="Normal 2 2 3 8" xfId="45223"/>
    <cellStyle name="Normal 2 2 3 9" xfId="13276"/>
    <cellStyle name="Normal 2 2 4" xfId="7228"/>
    <cellStyle name="Normal 2 2 4 2" xfId="7229"/>
    <cellStyle name="Normal 2 2 4 2 2" xfId="22261"/>
    <cellStyle name="Normal 2 2 4 2 3" xfId="14110"/>
    <cellStyle name="Normal 2 2 4 3" xfId="22262"/>
    <cellStyle name="Normal 2 2 4 4" xfId="14109"/>
    <cellStyle name="Normal 2 2 5" xfId="7230"/>
    <cellStyle name="Normal 2 2 5 2" xfId="22263"/>
    <cellStyle name="Normal 2 2 5 3" xfId="14111"/>
    <cellStyle name="Normal 2 2 6" xfId="22264"/>
    <cellStyle name="Normal 2 2 6 2" xfId="22265"/>
    <cellStyle name="Normal 2 2 7" xfId="22266"/>
    <cellStyle name="Normal 2 2 7 2" xfId="45224"/>
    <cellStyle name="Normal 2 2 8" xfId="22267"/>
    <cellStyle name="Normal 2 2 9" xfId="22268"/>
    <cellStyle name="Normal 2 3" xfId="1520"/>
    <cellStyle name="Normal 2 3 10" xfId="22270"/>
    <cellStyle name="Normal 2 3 11" xfId="26536"/>
    <cellStyle name="Normal 2 3 12" xfId="22269"/>
    <cellStyle name="Normal 2 3 2" xfId="1627"/>
    <cellStyle name="Normal 2 3 2 2" xfId="22272"/>
    <cellStyle name="Normal 2 3 2 2 2" xfId="22273"/>
    <cellStyle name="Normal 2 3 2 3" xfId="22274"/>
    <cellStyle name="Normal 2 3 2 3 2" xfId="22275"/>
    <cellStyle name="Normal 2 3 2 4" xfId="22276"/>
    <cellStyle name="Normal 2 3 2 5" xfId="22271"/>
    <cellStyle name="Normal 2 3 2 6" xfId="3326"/>
    <cellStyle name="Normal 2 3 3" xfId="1626"/>
    <cellStyle name="Normal 2 3 3 2" xfId="9731"/>
    <cellStyle name="Normal 2 3 3 2 2" xfId="22278"/>
    <cellStyle name="Normal 2 3 3 3" xfId="14425"/>
    <cellStyle name="Normal 2 3 3 4" xfId="22277"/>
    <cellStyle name="Normal 2 3 3 5" xfId="7787"/>
    <cellStyle name="Normal 2 3 4" xfId="22279"/>
    <cellStyle name="Normal 2 3 4 2" xfId="22280"/>
    <cellStyle name="Normal 2 3 5" xfId="22281"/>
    <cellStyle name="Normal 2 3 5 2" xfId="22282"/>
    <cellStyle name="Normal 2 3 6" xfId="22283"/>
    <cellStyle name="Normal 2 3 6 2" xfId="22284"/>
    <cellStyle name="Normal 2 3 7" xfId="22285"/>
    <cellStyle name="Normal 2 3 7 2" xfId="22286"/>
    <cellStyle name="Normal 2 3 8" xfId="22287"/>
    <cellStyle name="Normal 2 3 8 2" xfId="45225"/>
    <cellStyle name="Normal 2 3 9" xfId="22288"/>
    <cellStyle name="Normal 2 3 9 2" xfId="45226"/>
    <cellStyle name="Normal 2 4" xfId="1523"/>
    <cellStyle name="Normal 2 4 10" xfId="3809"/>
    <cellStyle name="Normal 2 4 2" xfId="5211"/>
    <cellStyle name="Normal 2 4 2 2" xfId="7232"/>
    <cellStyle name="Normal 2 4 2 2 2" xfId="22289"/>
    <cellStyle name="Normal 2 4 2 2 3" xfId="14113"/>
    <cellStyle name="Normal 2 4 2 3" xfId="8438"/>
    <cellStyle name="Normal 2 4 2 3 2" xfId="22291"/>
    <cellStyle name="Normal 2 4 2 3 3" xfId="22290"/>
    <cellStyle name="Normal 2 4 2 4" xfId="7954"/>
    <cellStyle name="Normal 2 4 2 4 2" xfId="22292"/>
    <cellStyle name="Normal 2 4 2 5" xfId="7231"/>
    <cellStyle name="Normal 2 4 2 5 2" xfId="22293"/>
    <cellStyle name="Normal 2 4 2 6" xfId="22294"/>
    <cellStyle name="Normal 2 4 2 7" xfId="14112"/>
    <cellStyle name="Normal 2 4 3" xfId="7233"/>
    <cellStyle name="Normal 2 4 3 2" xfId="22295"/>
    <cellStyle name="Normal 2 4 3 3" xfId="14114"/>
    <cellStyle name="Normal 2 4 4" xfId="8439"/>
    <cellStyle name="Normal 2 4 4 2" xfId="22297"/>
    <cellStyle name="Normal 2 4 4 3" xfId="22296"/>
    <cellStyle name="Normal 2 4 5" xfId="22298"/>
    <cellStyle name="Normal 2 4 5 2" xfId="22299"/>
    <cellStyle name="Normal 2 4 6" xfId="22300"/>
    <cellStyle name="Normal 2 4 6 2" xfId="22301"/>
    <cellStyle name="Normal 2 4 7" xfId="22302"/>
    <cellStyle name="Normal 2 4 7 2" xfId="22303"/>
    <cellStyle name="Normal 2 4 8" xfId="22304"/>
    <cellStyle name="Normal 2 4 8 2" xfId="45227"/>
    <cellStyle name="Normal 2 4 9" xfId="22305"/>
    <cellStyle name="Normal 2 5" xfId="1625"/>
    <cellStyle name="Normal 2 5 10" xfId="22306"/>
    <cellStyle name="Normal 2 5 11" xfId="45228"/>
    <cellStyle name="Normal 2 5 12" xfId="5212"/>
    <cellStyle name="Normal 2 5 2" xfId="22307"/>
    <cellStyle name="Normal 2 5 2 2" xfId="22308"/>
    <cellStyle name="Normal 2 5 2 2 2" xfId="22309"/>
    <cellStyle name="Normal 2 5 2 3" xfId="22310"/>
    <cellStyle name="Normal 2 5 2 3 2" xfId="22311"/>
    <cellStyle name="Normal 2 5 2 4" xfId="22312"/>
    <cellStyle name="Normal 2 5 3" xfId="22313"/>
    <cellStyle name="Normal 2 5 3 2" xfId="22314"/>
    <cellStyle name="Normal 2 5 4" xfId="22315"/>
    <cellStyle name="Normal 2 5 4 2" xfId="22316"/>
    <cellStyle name="Normal 2 5 5" xfId="22317"/>
    <cellStyle name="Normal 2 5 5 2" xfId="22318"/>
    <cellStyle name="Normal 2 5 6" xfId="22319"/>
    <cellStyle name="Normal 2 5 6 2" xfId="22320"/>
    <cellStyle name="Normal 2 5 7" xfId="22321"/>
    <cellStyle name="Normal 2 5 7 2" xfId="45229"/>
    <cellStyle name="Normal 2 5 8" xfId="22322"/>
    <cellStyle name="Normal 2 5 8 2" xfId="45230"/>
    <cellStyle name="Normal 2 5 9" xfId="22323"/>
    <cellStyle name="Normal 2 6" xfId="22324"/>
    <cellStyle name="Normal 2 6 2" xfId="22325"/>
    <cellStyle name="Normal 2 6 2 2" xfId="22326"/>
    <cellStyle name="Normal 2 6 2 2 2" xfId="22327"/>
    <cellStyle name="Normal 2 6 2 3" xfId="22328"/>
    <cellStyle name="Normal 2 6 2 3 2" xfId="22329"/>
    <cellStyle name="Normal 2 6 2 4" xfId="22330"/>
    <cellStyle name="Normal 2 6 3" xfId="22331"/>
    <cellStyle name="Normal 2 6 3 2" xfId="22332"/>
    <cellStyle name="Normal 2 6 4" xfId="22333"/>
    <cellStyle name="Normal 2 6 4 2" xfId="22334"/>
    <cellStyle name="Normal 2 6 5" xfId="22335"/>
    <cellStyle name="Normal 2 6 5 2" xfId="22336"/>
    <cellStyle name="Normal 2 6 6" xfId="22337"/>
    <cellStyle name="Normal 2 6 6 2" xfId="22338"/>
    <cellStyle name="Normal 2 6 7" xfId="45231"/>
    <cellStyle name="Normal 2 7" xfId="22339"/>
    <cellStyle name="Normal 2 7 2" xfId="22340"/>
    <cellStyle name="Normal 2 7 2 2" xfId="22341"/>
    <cellStyle name="Normal 2 7 2 2 2" xfId="22342"/>
    <cellStyle name="Normal 2 7 2 3" xfId="22343"/>
    <cellStyle name="Normal 2 7 2 3 2" xfId="22344"/>
    <cellStyle name="Normal 2 7 2 4" xfId="22345"/>
    <cellStyle name="Normal 2 7 3" xfId="22346"/>
    <cellStyle name="Normal 2 7 3 2" xfId="22347"/>
    <cellStyle name="Normal 2 7 4" xfId="22348"/>
    <cellStyle name="Normal 2 7 4 2" xfId="22349"/>
    <cellStyle name="Normal 2 7 5" xfId="22350"/>
    <cellStyle name="Normal 2 7 5 2" xfId="22351"/>
    <cellStyle name="Normal 2 7 6" xfId="22352"/>
    <cellStyle name="Normal 2 8" xfId="22353"/>
    <cellStyle name="Normal 2 8 2" xfId="22354"/>
    <cellStyle name="Normal 2 8 2 2" xfId="22355"/>
    <cellStyle name="Normal 2 8 2 2 2" xfId="22356"/>
    <cellStyle name="Normal 2 8 2 3" xfId="22357"/>
    <cellStyle name="Normal 2 8 2 3 2" xfId="22358"/>
    <cellStyle name="Normal 2 8 2 4" xfId="22359"/>
    <cellStyle name="Normal 2 8 3" xfId="22360"/>
    <cellStyle name="Normal 2 8 3 2" xfId="22361"/>
    <cellStyle name="Normal 2 8 4" xfId="22362"/>
    <cellStyle name="Normal 2 8 4 2" xfId="22363"/>
    <cellStyle name="Normal 2 8 5" xfId="22364"/>
    <cellStyle name="Normal 2 8 5 2" xfId="22365"/>
    <cellStyle name="Normal 2 8 6" xfId="22366"/>
    <cellStyle name="Normal 2 9" xfId="22367"/>
    <cellStyle name="Normal 2 9 2" xfId="22368"/>
    <cellStyle name="Normal 2 9 2 2" xfId="22369"/>
    <cellStyle name="Normal 2 9 2 2 2" xfId="22370"/>
    <cellStyle name="Normal 2 9 2 3" xfId="22371"/>
    <cellStyle name="Normal 2 9 2 3 2" xfId="22372"/>
    <cellStyle name="Normal 2 9 2 4" xfId="22373"/>
    <cellStyle name="Normal 2 9 3" xfId="22374"/>
    <cellStyle name="Normal 2 9 3 2" xfId="22375"/>
    <cellStyle name="Normal 2 9 4" xfId="22376"/>
    <cellStyle name="Normal 2 9 4 2" xfId="22377"/>
    <cellStyle name="Normal 2 9 5" xfId="22378"/>
    <cellStyle name="Normal 2_Plants" xfId="7234"/>
    <cellStyle name="Normal 20" xfId="7235"/>
    <cellStyle name="Normal 20 2" xfId="22380"/>
    <cellStyle name="Normal 20 3" xfId="22381"/>
    <cellStyle name="Normal 20 4" xfId="22379"/>
    <cellStyle name="Normal 21" xfId="7236"/>
    <cellStyle name="Normal 21 2" xfId="22383"/>
    <cellStyle name="Normal 21 3" xfId="22384"/>
    <cellStyle name="Normal 21 4" xfId="22382"/>
    <cellStyle name="Normal 22" xfId="7237"/>
    <cellStyle name="Normal 22 2" xfId="22386"/>
    <cellStyle name="Normal 22 3" xfId="22387"/>
    <cellStyle name="Normal 22 4" xfId="22385"/>
    <cellStyle name="Normal 23" xfId="7238"/>
    <cellStyle name="Normal 23 2" xfId="22389"/>
    <cellStyle name="Normal 23 3" xfId="22390"/>
    <cellStyle name="Normal 23 4" xfId="22388"/>
    <cellStyle name="Normal 24" xfId="7239"/>
    <cellStyle name="Normal 24 2" xfId="22392"/>
    <cellStyle name="Normal 24 3" xfId="22391"/>
    <cellStyle name="Normal 24 4" xfId="45232"/>
    <cellStyle name="Normal 25" xfId="7240"/>
    <cellStyle name="Normal 25 2" xfId="22394"/>
    <cellStyle name="Normal 25 3" xfId="22393"/>
    <cellStyle name="Normal 25 4" xfId="45233"/>
    <cellStyle name="Normal 26" xfId="7241"/>
    <cellStyle name="Normal 26 2" xfId="22396"/>
    <cellStyle name="Normal 26 3" xfId="22395"/>
    <cellStyle name="Normal 26 4" xfId="45234"/>
    <cellStyle name="Normal 27" xfId="7242"/>
    <cellStyle name="Normal 27 2" xfId="22398"/>
    <cellStyle name="Normal 27 3" xfId="22397"/>
    <cellStyle name="Normal 27 4" xfId="45235"/>
    <cellStyle name="Normal 28" xfId="7243"/>
    <cellStyle name="Normal 28 2" xfId="22400"/>
    <cellStyle name="Normal 28 3" xfId="22399"/>
    <cellStyle name="Normal 28 4" xfId="45236"/>
    <cellStyle name="Normal 29" xfId="7244"/>
    <cellStyle name="Normal 29 2" xfId="7245"/>
    <cellStyle name="Normal 29 2 2" xfId="14116"/>
    <cellStyle name="Normal 29 3" xfId="22401"/>
    <cellStyle name="Normal 29 4" xfId="45237"/>
    <cellStyle name="Normal 29 5" xfId="14115"/>
    <cellStyle name="Normal 3" xfId="735"/>
    <cellStyle name="Normal 3 10" xfId="6325"/>
    <cellStyle name="Normal 3 10 2" xfId="8964"/>
    <cellStyle name="Normal 3 10 2 2" xfId="22402"/>
    <cellStyle name="Normal 3 10 2 3" xfId="15140"/>
    <cellStyle name="Normal 3 10 3" xfId="7246"/>
    <cellStyle name="Normal 3 10 3 2" xfId="33803"/>
    <cellStyle name="Normal 3 10 3 3" xfId="22403"/>
    <cellStyle name="Normal 3 10 4" xfId="22404"/>
    <cellStyle name="Normal 3 11" xfId="6645"/>
    <cellStyle name="Normal 3 11 2" xfId="9278"/>
    <cellStyle name="Normal 3 11 2 2" xfId="15302"/>
    <cellStyle name="Normal 3 11 3" xfId="7247"/>
    <cellStyle name="Normal 3 11 3 2" xfId="44377"/>
    <cellStyle name="Normal 3 11 3 3" xfId="22405"/>
    <cellStyle name="Normal 3 12" xfId="7248"/>
    <cellStyle name="Normal 3 12 2" xfId="22407"/>
    <cellStyle name="Normal 3 12 3" xfId="22408"/>
    <cellStyle name="Normal 3 12 4" xfId="22406"/>
    <cellStyle name="Normal 3 13" xfId="7249"/>
    <cellStyle name="Normal 3 13 2" xfId="22410"/>
    <cellStyle name="Normal 3 13 3" xfId="22411"/>
    <cellStyle name="Normal 3 13 4" xfId="22409"/>
    <cellStyle name="Normal 3 14" xfId="7250"/>
    <cellStyle name="Normal 3 14 2" xfId="22413"/>
    <cellStyle name="Normal 3 14 3" xfId="22414"/>
    <cellStyle name="Normal 3 14 4" xfId="22412"/>
    <cellStyle name="Normal 3 15" xfId="7251"/>
    <cellStyle name="Normal 3 15 2" xfId="22416"/>
    <cellStyle name="Normal 3 15 3" xfId="22415"/>
    <cellStyle name="Normal 3 15 4" xfId="45238"/>
    <cellStyle name="Normal 3 16" xfId="7252"/>
    <cellStyle name="Normal 3 16 2" xfId="22417"/>
    <cellStyle name="Normal 3 16 3" xfId="45239"/>
    <cellStyle name="Normal 3 16 4" xfId="14117"/>
    <cellStyle name="Normal 3 17" xfId="6729"/>
    <cellStyle name="Normal 3 17 2" xfId="42443"/>
    <cellStyle name="Normal 3 18" xfId="13277"/>
    <cellStyle name="Normal 3 2" xfId="736"/>
    <cellStyle name="Normal 3 2 10" xfId="6730"/>
    <cellStyle name="Normal 3 2 10 2" xfId="43580"/>
    <cellStyle name="Normal 3 2 11" xfId="13278"/>
    <cellStyle name="Normal 3 2 2" xfId="1629"/>
    <cellStyle name="Normal 3 2 2 10" xfId="2691"/>
    <cellStyle name="Normal 3 2 2 2" xfId="4664"/>
    <cellStyle name="Normal 3 2 2 2 2" xfId="6112"/>
    <cellStyle name="Normal 3 2 2 2 2 2" xfId="6432"/>
    <cellStyle name="Normal 3 2 2 2 2 2 2" xfId="9066"/>
    <cellStyle name="Normal 3 2 2 2 2 2 2 2" xfId="44558"/>
    <cellStyle name="Normal 3 2 2 2 2 2 3" xfId="15198"/>
    <cellStyle name="Normal 3 2 2 2 2 3" xfId="8765"/>
    <cellStyle name="Normal 3 2 2 2 2 3 2" xfId="42594"/>
    <cellStyle name="Normal 3 2 2 2 2 4" xfId="15049"/>
    <cellStyle name="Normal 3 2 2 2 3" xfId="6192"/>
    <cellStyle name="Normal 3 2 2 2 3 2" xfId="6512"/>
    <cellStyle name="Normal 3 2 2 2 3 2 2" xfId="9145"/>
    <cellStyle name="Normal 3 2 2 2 3 2 2 2" xfId="42647"/>
    <cellStyle name="Normal 3 2 2 2 3 2 3" xfId="15239"/>
    <cellStyle name="Normal 3 2 2 2 3 3" xfId="8837"/>
    <cellStyle name="Normal 3 2 2 2 3 3 2" xfId="44620"/>
    <cellStyle name="Normal 3 2 2 2 3 4" xfId="15083"/>
    <cellStyle name="Normal 3 2 2 2 4" xfId="6272"/>
    <cellStyle name="Normal 3 2 2 2 4 2" xfId="6592"/>
    <cellStyle name="Normal 3 2 2 2 4 2 2" xfId="9225"/>
    <cellStyle name="Normal 3 2 2 2 4 2 2 2" xfId="28706"/>
    <cellStyle name="Normal 3 2 2 2 4 2 3" xfId="15281"/>
    <cellStyle name="Normal 3 2 2 2 4 3" xfId="8912"/>
    <cellStyle name="Normal 3 2 2 2 4 3 2" xfId="44201"/>
    <cellStyle name="Normal 3 2 2 2 4 4" xfId="15120"/>
    <cellStyle name="Normal 3 2 2 2 5" xfId="6352"/>
    <cellStyle name="Normal 3 2 2 2 5 2" xfId="8991"/>
    <cellStyle name="Normal 3 2 2 2 5 2 2" xfId="44378"/>
    <cellStyle name="Normal 3 2 2 2 5 3" xfId="15161"/>
    <cellStyle name="Normal 3 2 2 2 6" xfId="6672"/>
    <cellStyle name="Normal 3 2 2 2 6 2" xfId="9305"/>
    <cellStyle name="Normal 3 2 2 2 6 2 2" xfId="44626"/>
    <cellStyle name="Normal 3 2 2 2 6 3" xfId="15323"/>
    <cellStyle name="Normal 3 2 2 2 7" xfId="8622"/>
    <cellStyle name="Normal 3 2 2 2 7 2" xfId="14938"/>
    <cellStyle name="Normal 3 2 2 2 8" xfId="7253"/>
    <cellStyle name="Normal 3 2 2 2 9" xfId="13280"/>
    <cellStyle name="Normal 3 2 2 3" xfId="3812"/>
    <cellStyle name="Normal 3 2 2 3 2" xfId="7255"/>
    <cellStyle name="Normal 3 2 2 3 2 2" xfId="10372"/>
    <cellStyle name="Normal 3 2 2 3 2 3" xfId="14119"/>
    <cellStyle name="Normal 3 2 2 3 3" xfId="7433"/>
    <cellStyle name="Normal 3 2 2 3 3 2" xfId="22418"/>
    <cellStyle name="Normal 3 2 2 3 4" xfId="7254"/>
    <cellStyle name="Normal 3 2 2 3 4 2" xfId="14118"/>
    <cellStyle name="Normal 3 2 2 4" xfId="5864"/>
    <cellStyle name="Normal 3 2 2 4 2" xfId="6413"/>
    <cellStyle name="Normal 3 2 2 4 2 2" xfId="9052"/>
    <cellStyle name="Normal 3 2 2 4 2 2 2" xfId="42633"/>
    <cellStyle name="Normal 3 2 2 4 2 3" xfId="15186"/>
    <cellStyle name="Normal 3 2 2 4 3" xfId="7256"/>
    <cellStyle name="Normal 3 2 2 4 3 2" xfId="28825"/>
    <cellStyle name="Normal 3 2 2 4 4" xfId="14120"/>
    <cellStyle name="Normal 3 2 2 5" xfId="6173"/>
    <cellStyle name="Normal 3 2 2 5 2" xfId="6493"/>
    <cellStyle name="Normal 3 2 2 5 2 2" xfId="9126"/>
    <cellStyle name="Normal 3 2 2 5 2 2 2" xfId="42643"/>
    <cellStyle name="Normal 3 2 2 5 2 3" xfId="15222"/>
    <cellStyle name="Normal 3 2 2 5 3" xfId="8824"/>
    <cellStyle name="Normal 3 2 2 5 3 2" xfId="43048"/>
    <cellStyle name="Normal 3 2 2 5 4" xfId="15072"/>
    <cellStyle name="Normal 3 2 2 6" xfId="6253"/>
    <cellStyle name="Normal 3 2 2 6 2" xfId="6573"/>
    <cellStyle name="Normal 3 2 2 6 2 2" xfId="9206"/>
    <cellStyle name="Normal 3 2 2 6 2 2 2" xfId="42652"/>
    <cellStyle name="Normal 3 2 2 6 2 3" xfId="15264"/>
    <cellStyle name="Normal 3 2 2 6 3" xfId="8896"/>
    <cellStyle name="Normal 3 2 2 6 3 2" xfId="42612"/>
    <cellStyle name="Normal 3 2 2 6 4" xfId="15106"/>
    <cellStyle name="Normal 3 2 2 7" xfId="6333"/>
    <cellStyle name="Normal 3 2 2 7 2" xfId="8972"/>
    <cellStyle name="Normal 3 2 2 7 2 2" xfId="21345"/>
    <cellStyle name="Normal 3 2 2 7 3" xfId="15144"/>
    <cellStyle name="Normal 3 2 2 8" xfId="6653"/>
    <cellStyle name="Normal 3 2 2 8 2" xfId="9286"/>
    <cellStyle name="Normal 3 2 2 8 2 2" xfId="43103"/>
    <cellStyle name="Normal 3 2 2 8 3" xfId="15306"/>
    <cellStyle name="Normal 3 2 2 9" xfId="13279"/>
    <cellStyle name="Normal 3 2 3" xfId="3813"/>
    <cellStyle name="Normal 3 2 3 2" xfId="5981"/>
    <cellStyle name="Normal 3 2 3 2 2" xfId="6423"/>
    <cellStyle name="Normal 3 2 3 2 2 2" xfId="7258"/>
    <cellStyle name="Normal 3 2 3 2 2 2 2" xfId="43698"/>
    <cellStyle name="Normal 3 2 3 2 2 3" xfId="14122"/>
    <cellStyle name="Normal 3 2 3 2 3" xfId="7257"/>
    <cellStyle name="Normal 3 2 3 2 3 2" xfId="43744"/>
    <cellStyle name="Normal 3 2 3 2 4" xfId="14121"/>
    <cellStyle name="Normal 3 2 3 3" xfId="6183"/>
    <cellStyle name="Normal 3 2 3 3 2" xfId="6503"/>
    <cellStyle name="Normal 3 2 3 3 2 2" xfId="9136"/>
    <cellStyle name="Normal 3 2 3 3 2 2 2" xfId="43085"/>
    <cellStyle name="Normal 3 2 3 3 2 3" xfId="15231"/>
    <cellStyle name="Normal 3 2 3 3 3" xfId="7259"/>
    <cellStyle name="Normal 3 2 3 3 3 2" xfId="21454"/>
    <cellStyle name="Normal 3 2 3 3 4" xfId="14123"/>
    <cellStyle name="Normal 3 2 3 4" xfId="6263"/>
    <cellStyle name="Normal 3 2 3 4 2" xfId="6583"/>
    <cellStyle name="Normal 3 2 3 4 2 2" xfId="9216"/>
    <cellStyle name="Normal 3 2 3 4 2 2 2" xfId="44629"/>
    <cellStyle name="Normal 3 2 3 4 2 3" xfId="15273"/>
    <cellStyle name="Normal 3 2 3 4 3" xfId="8440"/>
    <cellStyle name="Normal 3 2 3 4 3 2" xfId="44297"/>
    <cellStyle name="Normal 3 2 3 4 4" xfId="14852"/>
    <cellStyle name="Normal 3 2 3 5" xfId="6343"/>
    <cellStyle name="Normal 3 2 3 5 2" xfId="8982"/>
    <cellStyle name="Normal 3 2 3 5 2 2" xfId="44203"/>
    <cellStyle name="Normal 3 2 3 5 3" xfId="15153"/>
    <cellStyle name="Normal 3 2 3 6" xfId="6663"/>
    <cellStyle name="Normal 3 2 3 6 2" xfId="9296"/>
    <cellStyle name="Normal 3 2 3 6 2 2" xfId="43500"/>
    <cellStyle name="Normal 3 2 3 6 3" xfId="15315"/>
    <cellStyle name="Normal 3 2 3 7" xfId="6731"/>
    <cellStyle name="Normal 3 2 3 7 2" xfId="43695"/>
    <cellStyle name="Normal 3 2 3 8" xfId="13281"/>
    <cellStyle name="Normal 3 2 4" xfId="3811"/>
    <cellStyle name="Normal 3 2 4 2" xfId="5980"/>
    <cellStyle name="Normal 3 2 4 2 2" xfId="6422"/>
    <cellStyle name="Normal 3 2 4 2 2 2" xfId="9059"/>
    <cellStyle name="Normal 3 2 4 2 2 2 2" xfId="21339"/>
    <cellStyle name="Normal 3 2 4 2 2 3" xfId="15192"/>
    <cellStyle name="Normal 3 2 4 2 3" xfId="7261"/>
    <cellStyle name="Normal 3 2 4 2 3 2" xfId="43003"/>
    <cellStyle name="Normal 3 2 4 2 4" xfId="14124"/>
    <cellStyle name="Normal 3 2 4 3" xfId="6182"/>
    <cellStyle name="Normal 3 2 4 3 2" xfId="6502"/>
    <cellStyle name="Normal 3 2 4 3 2 2" xfId="9135"/>
    <cellStyle name="Normal 3 2 4 3 2 2 2" xfId="44393"/>
    <cellStyle name="Normal 3 2 4 3 2 3" xfId="15230"/>
    <cellStyle name="Normal 3 2 4 3 3" xfId="8831"/>
    <cellStyle name="Normal 3 2 4 3 3 2" xfId="44042"/>
    <cellStyle name="Normal 3 2 4 3 4" xfId="15078"/>
    <cellStyle name="Normal 3 2 4 4" xfId="6262"/>
    <cellStyle name="Normal 3 2 4 4 2" xfId="6582"/>
    <cellStyle name="Normal 3 2 4 4 2 2" xfId="9215"/>
    <cellStyle name="Normal 3 2 4 4 2 2 2" xfId="43095"/>
    <cellStyle name="Normal 3 2 4 4 2 3" xfId="15272"/>
    <cellStyle name="Normal 3 2 4 4 3" xfId="8904"/>
    <cellStyle name="Normal 3 2 4 4 3 2" xfId="43056"/>
    <cellStyle name="Normal 3 2 4 4 4" xfId="15113"/>
    <cellStyle name="Normal 3 2 4 5" xfId="6342"/>
    <cellStyle name="Normal 3 2 4 5 2" xfId="8981"/>
    <cellStyle name="Normal 3 2 4 5 2 2" xfId="44623"/>
    <cellStyle name="Normal 3 2 4 5 3" xfId="15152"/>
    <cellStyle name="Normal 3 2 4 6" xfId="6662"/>
    <cellStyle name="Normal 3 2 4 6 2" xfId="9295"/>
    <cellStyle name="Normal 3 2 4 6 2 2" xfId="28749"/>
    <cellStyle name="Normal 3 2 4 6 3" xfId="15314"/>
    <cellStyle name="Normal 3 2 4 7" xfId="7260"/>
    <cellStyle name="Normal 3 2 4 7 2" xfId="43973"/>
    <cellStyle name="Normal 3 2 4 8" xfId="13282"/>
    <cellStyle name="Normal 3 2 5" xfId="5691"/>
    <cellStyle name="Normal 3 2 5 2" xfId="6406"/>
    <cellStyle name="Normal 3 2 5 2 2" xfId="9045"/>
    <cellStyle name="Normal 3 2 5 2 2 2" xfId="21604"/>
    <cellStyle name="Normal 3 2 5 2 3" xfId="15183"/>
    <cellStyle name="Normal 3 2 5 3" xfId="7262"/>
    <cellStyle name="Normal 3 2 5 3 2" xfId="22419"/>
    <cellStyle name="Normal 3 2 5 4" xfId="14125"/>
    <cellStyle name="Normal 3 2 6" xfId="6166"/>
    <cellStyle name="Normal 3 2 6 2" xfId="6486"/>
    <cellStyle name="Normal 3 2 6 2 2" xfId="9119"/>
    <cellStyle name="Normal 3 2 6 2 2 2" xfId="42642"/>
    <cellStyle name="Normal 3 2 6 2 3" xfId="15219"/>
    <cellStyle name="Normal 3 2 6 3" xfId="8441"/>
    <cellStyle name="Normal 3 2 6 3 2" xfId="43373"/>
    <cellStyle name="Normal 3 2 6 4" xfId="14853"/>
    <cellStyle name="Normal 3 2 7" xfId="6246"/>
    <cellStyle name="Normal 3 2 7 2" xfId="6566"/>
    <cellStyle name="Normal 3 2 7 2 2" xfId="9199"/>
    <cellStyle name="Normal 3 2 7 2 2 2" xfId="42651"/>
    <cellStyle name="Normal 3 2 7 2 3" xfId="15261"/>
    <cellStyle name="Normal 3 2 7 3" xfId="8889"/>
    <cellStyle name="Normal 3 2 7 3 2" xfId="21610"/>
    <cellStyle name="Normal 3 2 7 4" xfId="15103"/>
    <cellStyle name="Normal 3 2 8" xfId="6326"/>
    <cellStyle name="Normal 3 2 8 2" xfId="8965"/>
    <cellStyle name="Normal 3 2 8 2 2" xfId="43379"/>
    <cellStyle name="Normal 3 2 8 3" xfId="45240"/>
    <cellStyle name="Normal 3 2 8 4" xfId="15141"/>
    <cellStyle name="Normal 3 2 9" xfId="6646"/>
    <cellStyle name="Normal 3 2 9 2" xfId="9279"/>
    <cellStyle name="Normal 3 2 9 2 2" xfId="44846"/>
    <cellStyle name="Normal 3 2 9 3" xfId="15303"/>
    <cellStyle name="Normal 3 3" xfId="1522"/>
    <cellStyle name="Normal 3 3 10" xfId="2692"/>
    <cellStyle name="Normal 3 3 2" xfId="1630"/>
    <cellStyle name="Normal 3 3 2 2" xfId="5982"/>
    <cellStyle name="Normal 3 3 2 2 2" xfId="6424"/>
    <cellStyle name="Normal 3 3 2 2 2 2" xfId="7265"/>
    <cellStyle name="Normal 3 3 2 2 2 2 2" xfId="43292"/>
    <cellStyle name="Normal 3 3 2 2 2 3" xfId="14127"/>
    <cellStyle name="Normal 3 3 2 2 3" xfId="7264"/>
    <cellStyle name="Normal 3 3 2 2 3 2" xfId="22420"/>
    <cellStyle name="Normal 3 3 2 2 4" xfId="14126"/>
    <cellStyle name="Normal 3 3 2 3" xfId="6184"/>
    <cellStyle name="Normal 3 3 2 3 2" xfId="6504"/>
    <cellStyle name="Normal 3 3 2 3 2 2" xfId="9137"/>
    <cellStyle name="Normal 3 3 2 3 2 2 2" xfId="43758"/>
    <cellStyle name="Normal 3 3 2 3 2 3" xfId="15232"/>
    <cellStyle name="Normal 3 3 2 3 3" xfId="7266"/>
    <cellStyle name="Normal 3 3 2 3 3 2" xfId="44554"/>
    <cellStyle name="Normal 3 3 2 3 4" xfId="14128"/>
    <cellStyle name="Normal 3 3 2 4" xfId="6264"/>
    <cellStyle name="Normal 3 3 2 4 2" xfId="6584"/>
    <cellStyle name="Normal 3 3 2 4 2 2" xfId="9217"/>
    <cellStyle name="Normal 3 3 2 4 2 2 2" xfId="44208"/>
    <cellStyle name="Normal 3 3 2 4 2 3" xfId="15274"/>
    <cellStyle name="Normal 3 3 2 4 3" xfId="8442"/>
    <cellStyle name="Normal 3 3 2 4 3 2" xfId="28752"/>
    <cellStyle name="Normal 3 3 2 4 4" xfId="14854"/>
    <cellStyle name="Normal 3 3 2 5" xfId="6344"/>
    <cellStyle name="Normal 3 3 2 5 2" xfId="8983"/>
    <cellStyle name="Normal 3 3 2 5 2 2" xfId="21609"/>
    <cellStyle name="Normal 3 3 2 5 3" xfId="15154"/>
    <cellStyle name="Normal 3 3 2 6" xfId="6664"/>
    <cellStyle name="Normal 3 3 2 6 2" xfId="9297"/>
    <cellStyle name="Normal 3 3 2 6 2 2" xfId="42959"/>
    <cellStyle name="Normal 3 3 2 6 3" xfId="15316"/>
    <cellStyle name="Normal 3 3 2 7" xfId="7263"/>
    <cellStyle name="Normal 3 3 2 7 2" xfId="44465"/>
    <cellStyle name="Normal 3 3 2 8" xfId="13284"/>
    <cellStyle name="Normal 3 3 2 9" xfId="3814"/>
    <cellStyle name="Normal 3 3 3" xfId="5865"/>
    <cellStyle name="Normal 3 3 3 2" xfId="6414"/>
    <cellStyle name="Normal 3 3 3 2 2" xfId="7268"/>
    <cellStyle name="Normal 3 3 3 2 2 2" xfId="43441"/>
    <cellStyle name="Normal 3 3 3 2 3" xfId="14130"/>
    <cellStyle name="Normal 3 3 3 3" xfId="7267"/>
    <cellStyle name="Normal 3 3 3 3 2" xfId="22421"/>
    <cellStyle name="Normal 3 3 3 4" xfId="14129"/>
    <cellStyle name="Normal 3 3 4" xfId="6174"/>
    <cellStyle name="Normal 3 3 4 2" xfId="6494"/>
    <cellStyle name="Normal 3 3 4 2 2" xfId="9127"/>
    <cellStyle name="Normal 3 3 4 2 2 2" xfId="42644"/>
    <cellStyle name="Normal 3 3 4 2 3" xfId="15223"/>
    <cellStyle name="Normal 3 3 4 3" xfId="7269"/>
    <cellStyle name="Normal 3 3 4 3 2" xfId="22422"/>
    <cellStyle name="Normal 3 3 4 4" xfId="14131"/>
    <cellStyle name="Normal 3 3 5" xfId="6254"/>
    <cellStyle name="Normal 3 3 5 2" xfId="6574"/>
    <cellStyle name="Normal 3 3 5 2 2" xfId="9207"/>
    <cellStyle name="Normal 3 3 5 2 2 2" xfId="21322"/>
    <cellStyle name="Normal 3 3 5 2 3" xfId="15265"/>
    <cellStyle name="Normal 3 3 5 3" xfId="8444"/>
    <cellStyle name="Normal 3 3 5 3 2" xfId="42945"/>
    <cellStyle name="Normal 3 3 5 4" xfId="14855"/>
    <cellStyle name="Normal 3 3 6" xfId="6334"/>
    <cellStyle name="Normal 3 3 6 2" xfId="8973"/>
    <cellStyle name="Normal 3 3 6 2 2" xfId="22423"/>
    <cellStyle name="Normal 3 3 6 3" xfId="15145"/>
    <cellStyle name="Normal 3 3 7" xfId="6654"/>
    <cellStyle name="Normal 3 3 7 2" xfId="9287"/>
    <cellStyle name="Normal 3 3 7 2 2" xfId="43455"/>
    <cellStyle name="Normal 3 3 7 3" xfId="15307"/>
    <cellStyle name="Normal 3 3 8" xfId="6732"/>
    <cellStyle name="Normal 3 3 8 2" xfId="22424"/>
    <cellStyle name="Normal 3 3 9" xfId="13283"/>
    <cellStyle name="Normal 3 4" xfId="1628"/>
    <cellStyle name="Normal 3 4 10" xfId="13285"/>
    <cellStyle name="Normal 3 4 11" xfId="2690"/>
    <cellStyle name="Normal 3 4 2" xfId="4663"/>
    <cellStyle name="Normal 3 4 2 2" xfId="6111"/>
    <cellStyle name="Normal 3 4 2 2 2" xfId="6431"/>
    <cellStyle name="Normal 3 4 2 2 2 2" xfId="9065"/>
    <cellStyle name="Normal 3 4 2 2 2 2 2" xfId="21337"/>
    <cellStyle name="Normal 3 4 2 2 2 3" xfId="15197"/>
    <cellStyle name="Normal 3 4 2 2 3" xfId="8764"/>
    <cellStyle name="Normal 3 4 2 2 3 2" xfId="44298"/>
    <cellStyle name="Normal 3 4 2 2 4" xfId="15048"/>
    <cellStyle name="Normal 3 4 2 3" xfId="6191"/>
    <cellStyle name="Normal 3 4 2 3 2" xfId="6511"/>
    <cellStyle name="Normal 3 4 2 3 2 2" xfId="9144"/>
    <cellStyle name="Normal 3 4 2 3 2 2 2" xfId="43906"/>
    <cellStyle name="Normal 3 4 2 3 2 3" xfId="15238"/>
    <cellStyle name="Normal 3 4 2 3 3" xfId="8836"/>
    <cellStyle name="Normal 3 4 2 3 3 2" xfId="43050"/>
    <cellStyle name="Normal 3 4 2 3 4" xfId="15082"/>
    <cellStyle name="Normal 3 4 2 4" xfId="6271"/>
    <cellStyle name="Normal 3 4 2 4 2" xfId="6591"/>
    <cellStyle name="Normal 3 4 2 4 2 2" xfId="9224"/>
    <cellStyle name="Normal 3 4 2 4 2 2 2" xfId="42655"/>
    <cellStyle name="Normal 3 4 2 4 2 3" xfId="15280"/>
    <cellStyle name="Normal 3 4 2 4 3" xfId="8911"/>
    <cellStyle name="Normal 3 4 2 4 3 2" xfId="44621"/>
    <cellStyle name="Normal 3 4 2 4 4" xfId="15119"/>
    <cellStyle name="Normal 3 4 2 5" xfId="6351"/>
    <cellStyle name="Normal 3 4 2 5 2" xfId="8990"/>
    <cellStyle name="Normal 3 4 2 5 2 2" xfId="21605"/>
    <cellStyle name="Normal 3 4 2 5 3" xfId="15160"/>
    <cellStyle name="Normal 3 4 2 6" xfId="6671"/>
    <cellStyle name="Normal 3 4 2 6 2" xfId="9304"/>
    <cellStyle name="Normal 3 4 2 6 2 2" xfId="43105"/>
    <cellStyle name="Normal 3 4 2 6 3" xfId="15322"/>
    <cellStyle name="Normal 3 4 2 7" xfId="7793"/>
    <cellStyle name="Normal 3 4 2 7 2" xfId="14428"/>
    <cellStyle name="Normal 3 4 2 8" xfId="7270"/>
    <cellStyle name="Normal 3 4 2 9" xfId="13286"/>
    <cellStyle name="Normal 3 4 3" xfId="3815"/>
    <cellStyle name="Normal 3 4 3 2" xfId="7963"/>
    <cellStyle name="Normal 3 4 3 2 2" xfId="22426"/>
    <cellStyle name="Normal 3 4 3 3" xfId="7788"/>
    <cellStyle name="Normal 3 4 3 4" xfId="22425"/>
    <cellStyle name="Normal 3 4 4" xfId="5863"/>
    <cellStyle name="Normal 3 4 4 2" xfId="6412"/>
    <cellStyle name="Normal 3 4 4 2 2" xfId="9051"/>
    <cellStyle name="Normal 3 4 4 2 2 2" xfId="44247"/>
    <cellStyle name="Normal 3 4 4 2 3" xfId="15185"/>
    <cellStyle name="Normal 3 4 4 3" xfId="8756"/>
    <cellStyle name="Normal 3 4 4 3 2" xfId="43041"/>
    <cellStyle name="Normal 3 4 4 4" xfId="15041"/>
    <cellStyle name="Normal 3 4 5" xfId="6172"/>
    <cellStyle name="Normal 3 4 5 2" xfId="6492"/>
    <cellStyle name="Normal 3 4 5 2 2" xfId="9125"/>
    <cellStyle name="Normal 3 4 5 2 2 2" xfId="43383"/>
    <cellStyle name="Normal 3 4 5 2 3" xfId="15221"/>
    <cellStyle name="Normal 3 4 5 3" xfId="8823"/>
    <cellStyle name="Normal 3 4 5 3 2" xfId="44389"/>
    <cellStyle name="Normal 3 4 5 4" xfId="15071"/>
    <cellStyle name="Normal 3 4 6" xfId="6252"/>
    <cellStyle name="Normal 3 4 6 2" xfId="6572"/>
    <cellStyle name="Normal 3 4 6 2 2" xfId="9205"/>
    <cellStyle name="Normal 3 4 6 2 2 2" xfId="28574"/>
    <cellStyle name="Normal 3 4 6 2 3" xfId="15263"/>
    <cellStyle name="Normal 3 4 6 3" xfId="8895"/>
    <cellStyle name="Normal 3 4 6 3 2" xfId="44246"/>
    <cellStyle name="Normal 3 4 6 4" xfId="15105"/>
    <cellStyle name="Normal 3 4 7" xfId="6332"/>
    <cellStyle name="Normal 3 4 7 2" xfId="8971"/>
    <cellStyle name="Normal 3 4 7 2 2" xfId="42624"/>
    <cellStyle name="Normal 3 4 7 3" xfId="15143"/>
    <cellStyle name="Normal 3 4 8" xfId="6652"/>
    <cellStyle name="Normal 3 4 8 2" xfId="9285"/>
    <cellStyle name="Normal 3 4 8 2 2" xfId="43979"/>
    <cellStyle name="Normal 3 4 8 3" xfId="15305"/>
    <cellStyle name="Normal 3 4 9" xfId="8571"/>
    <cellStyle name="Normal 3 4 9 2" xfId="14931"/>
    <cellStyle name="Normal 3 5" xfId="1672"/>
    <cellStyle name="Normal 3 5 10" xfId="45241"/>
    <cellStyle name="Normal 3 5 11" xfId="3327"/>
    <cellStyle name="Normal 3 5 2" xfId="4837"/>
    <cellStyle name="Normal 3 5 2 2" xfId="22429"/>
    <cellStyle name="Normal 3 5 2 2 2" xfId="22430"/>
    <cellStyle name="Normal 3 5 2 3" xfId="22431"/>
    <cellStyle name="Normal 3 5 2 3 2" xfId="22432"/>
    <cellStyle name="Normal 3 5 2 4" xfId="22433"/>
    <cellStyle name="Normal 3 5 2 5" xfId="22428"/>
    <cellStyle name="Normal 3 5 3" xfId="3816"/>
    <cellStyle name="Normal 3 5 3 2" xfId="22435"/>
    <cellStyle name="Normal 3 5 3 3" xfId="22434"/>
    <cellStyle name="Normal 3 5 4" xfId="8464"/>
    <cellStyle name="Normal 3 5 4 2" xfId="22437"/>
    <cellStyle name="Normal 3 5 4 3" xfId="22436"/>
    <cellStyle name="Normal 3 5 5" xfId="22438"/>
    <cellStyle name="Normal 3 5 5 2" xfId="22439"/>
    <cellStyle name="Normal 3 5 6" xfId="22440"/>
    <cellStyle name="Normal 3 5 7" xfId="22441"/>
    <cellStyle name="Normal 3 5 8" xfId="22442"/>
    <cellStyle name="Normal 3 5 9" xfId="22427"/>
    <cellStyle name="Normal 3 6" xfId="3810"/>
    <cellStyle name="Normal 3 6 10" xfId="13287"/>
    <cellStyle name="Normal 3 6 2" xfId="5979"/>
    <cellStyle name="Normal 3 6 2 2" xfId="6421"/>
    <cellStyle name="Normal 3 6 2 2 2" xfId="9058"/>
    <cellStyle name="Normal 3 6 2 2 2 2" xfId="22443"/>
    <cellStyle name="Normal 3 6 2 2 3" xfId="15191"/>
    <cellStyle name="Normal 3 6 2 3" xfId="7272"/>
    <cellStyle name="Normal 3 6 2 3 2" xfId="22445"/>
    <cellStyle name="Normal 3 6 2 3 3" xfId="22444"/>
    <cellStyle name="Normal 3 6 2 4" xfId="22446"/>
    <cellStyle name="Normal 3 6 2 5" xfId="14132"/>
    <cellStyle name="Normal 3 6 3" xfId="6181"/>
    <cellStyle name="Normal 3 6 3 2" xfId="6501"/>
    <cellStyle name="Normal 3 6 3 2 2" xfId="9134"/>
    <cellStyle name="Normal 3 6 3 2 2 2" xfId="28709"/>
    <cellStyle name="Normal 3 6 3 2 3" xfId="15229"/>
    <cellStyle name="Normal 3 6 3 3" xfId="8830"/>
    <cellStyle name="Normal 3 6 3 3 2" xfId="43049"/>
    <cellStyle name="Normal 3 6 3 4" xfId="15077"/>
    <cellStyle name="Normal 3 6 4" xfId="6261"/>
    <cellStyle name="Normal 3 6 4 2" xfId="6581"/>
    <cellStyle name="Normal 3 6 4 2 2" xfId="9214"/>
    <cellStyle name="Normal 3 6 4 2 2 2" xfId="43813"/>
    <cellStyle name="Normal 3 6 4 2 3" xfId="15271"/>
    <cellStyle name="Normal 3 6 4 3" xfId="8903"/>
    <cellStyle name="Normal 3 6 4 3 2" xfId="44105"/>
    <cellStyle name="Normal 3 6 4 4" xfId="15112"/>
    <cellStyle name="Normal 3 6 5" xfId="6341"/>
    <cellStyle name="Normal 3 6 5 2" xfId="8980"/>
    <cellStyle name="Normal 3 6 5 2 2" xfId="22447"/>
    <cellStyle name="Normal 3 6 5 3" xfId="15151"/>
    <cellStyle name="Normal 3 6 6" xfId="6661"/>
    <cellStyle name="Normal 3 6 6 2" xfId="9294"/>
    <cellStyle name="Normal 3 6 6 2 2" xfId="43363"/>
    <cellStyle name="Normal 3 6 6 3" xfId="15313"/>
    <cellStyle name="Normal 3 6 7" xfId="7271"/>
    <cellStyle name="Normal 3 6 7 2" xfId="22448"/>
    <cellStyle name="Normal 3 6 8" xfId="22449"/>
    <cellStyle name="Normal 3 6 9" xfId="45242"/>
    <cellStyle name="Normal 3 7" xfId="5690"/>
    <cellStyle name="Normal 3 7 2" xfId="6405"/>
    <cellStyle name="Normal 3 7 2 2" xfId="9044"/>
    <cellStyle name="Normal 3 7 2 2 2" xfId="22451"/>
    <cellStyle name="Normal 3 7 2 2 3" xfId="22450"/>
    <cellStyle name="Normal 3 7 2 3" xfId="22452"/>
    <cellStyle name="Normal 3 7 2 3 2" xfId="22453"/>
    <cellStyle name="Normal 3 7 2 4" xfId="22454"/>
    <cellStyle name="Normal 3 7 2 5" xfId="15182"/>
    <cellStyle name="Normal 3 7 3" xfId="8752"/>
    <cellStyle name="Normal 3 7 3 2" xfId="22455"/>
    <cellStyle name="Normal 3 7 3 3" xfId="15040"/>
    <cellStyle name="Normal 3 7 4" xfId="7273"/>
    <cellStyle name="Normal 3 7 4 2" xfId="22457"/>
    <cellStyle name="Normal 3 7 4 3" xfId="43004"/>
    <cellStyle name="Normal 3 7 4 4" xfId="22456"/>
    <cellStyle name="Normal 3 7 5" xfId="22458"/>
    <cellStyle name="Normal 3 7 5 2" xfId="22459"/>
    <cellStyle name="Normal 3 7 6" xfId="22460"/>
    <cellStyle name="Normal 3 7 7" xfId="22461"/>
    <cellStyle name="Normal 3 8" xfId="6165"/>
    <cellStyle name="Normal 3 8 2" xfId="6485"/>
    <cellStyle name="Normal 3 8 2 2" xfId="9118"/>
    <cellStyle name="Normal 3 8 2 2 2" xfId="22463"/>
    <cellStyle name="Normal 3 8 2 2 3" xfId="22462"/>
    <cellStyle name="Normal 3 8 2 3" xfId="22464"/>
    <cellStyle name="Normal 3 8 2 3 2" xfId="22465"/>
    <cellStyle name="Normal 3 8 2 4" xfId="22466"/>
    <cellStyle name="Normal 3 8 2 5" xfId="15218"/>
    <cellStyle name="Normal 3 8 3" xfId="8817"/>
    <cellStyle name="Normal 3 8 3 2" xfId="22467"/>
    <cellStyle name="Normal 3 8 3 3" xfId="15069"/>
    <cellStyle name="Normal 3 8 4" xfId="7274"/>
    <cellStyle name="Normal 3 8 4 2" xfId="22469"/>
    <cellStyle name="Normal 3 8 4 3" xfId="44034"/>
    <cellStyle name="Normal 3 8 4 4" xfId="22468"/>
    <cellStyle name="Normal 3 8 5" xfId="22470"/>
    <cellStyle name="Normal 3 8 5 2" xfId="22471"/>
    <cellStyle name="Normal 3 8 6" xfId="22472"/>
    <cellStyle name="Normal 3 8 7" xfId="22473"/>
    <cellStyle name="Normal 3 9" xfId="6245"/>
    <cellStyle name="Normal 3 9 2" xfId="6565"/>
    <cellStyle name="Normal 3 9 2 2" xfId="9198"/>
    <cellStyle name="Normal 3 9 2 2 2" xfId="22474"/>
    <cellStyle name="Normal 3 9 2 3" xfId="15260"/>
    <cellStyle name="Normal 3 9 3" xfId="8888"/>
    <cellStyle name="Normal 3 9 3 2" xfId="22475"/>
    <cellStyle name="Normal 3 9 3 3" xfId="15102"/>
    <cellStyle name="Normal 3 9 4" xfId="7275"/>
    <cellStyle name="Normal 3 9 4 2" xfId="43358"/>
    <cellStyle name="Normal 3 9 4 3" xfId="22476"/>
    <cellStyle name="Normal 3 9 5" xfId="22477"/>
    <cellStyle name="Normal 30" xfId="8445"/>
    <cellStyle name="Normal 30 2" xfId="22478"/>
    <cellStyle name="Normal 30 3" xfId="45243"/>
    <cellStyle name="Normal 30 4" xfId="14856"/>
    <cellStyle name="Normal 31" xfId="7276"/>
    <cellStyle name="Normal 31 2" xfId="22480"/>
    <cellStyle name="Normal 31 3" xfId="22479"/>
    <cellStyle name="Normal 31 4" xfId="45244"/>
    <cellStyle name="Normal 32" xfId="7277"/>
    <cellStyle name="Normal 32 2" xfId="22482"/>
    <cellStyle name="Normal 32 3" xfId="22481"/>
    <cellStyle name="Normal 32 4" xfId="45245"/>
    <cellStyle name="Normal 33" xfId="7278"/>
    <cellStyle name="Normal 33 2" xfId="22484"/>
    <cellStyle name="Normal 33 3" xfId="22483"/>
    <cellStyle name="Normal 33 4" xfId="45246"/>
    <cellStyle name="Normal 34" xfId="7279"/>
    <cellStyle name="Normal 34 2" xfId="22485"/>
    <cellStyle name="Normal 35" xfId="8749"/>
    <cellStyle name="Normal 35 2" xfId="26510"/>
    <cellStyle name="Normal 35 3" xfId="15038"/>
    <cellStyle name="Normal 36" xfId="10789"/>
    <cellStyle name="Normal 36 2" xfId="31338"/>
    <cellStyle name="Normal 36 3" xfId="26521"/>
    <cellStyle name="Normal 36 4" xfId="15346"/>
    <cellStyle name="Normal 37" xfId="11267"/>
    <cellStyle name="Normal 37 2" xfId="15482"/>
    <cellStyle name="Normal 38" xfId="11269"/>
    <cellStyle name="Normal 38 2" xfId="15484"/>
    <cellStyle name="Normal 39" xfId="11274"/>
    <cellStyle name="Normal 39 2" xfId="15485"/>
    <cellStyle name="Normal 4" xfId="737"/>
    <cellStyle name="Normal 4 10" xfId="7280"/>
    <cellStyle name="Normal 4 10 2" xfId="22487"/>
    <cellStyle name="Normal 4 11" xfId="7281"/>
    <cellStyle name="Normal 4 11 2" xfId="22488"/>
    <cellStyle name="Normal 4 12" xfId="7282"/>
    <cellStyle name="Normal 4 12 2" xfId="22489"/>
    <cellStyle name="Normal 4 13" xfId="7283"/>
    <cellStyle name="Normal 4 13 2" xfId="22490"/>
    <cellStyle name="Normal 4 14" xfId="7284"/>
    <cellStyle name="Normal 4 14 2" xfId="22491"/>
    <cellStyle name="Normal 4 15" xfId="7285"/>
    <cellStyle name="Normal 4 15 2" xfId="22492"/>
    <cellStyle name="Normal 4 16" xfId="26527"/>
    <cellStyle name="Normal 4 17" xfId="22486"/>
    <cellStyle name="Normal 4 2" xfId="1667"/>
    <cellStyle name="Normal 4 2 2" xfId="1521"/>
    <cellStyle name="Normal 4 2 2 2" xfId="22494"/>
    <cellStyle name="Normal 4 2 2 3" xfId="5213"/>
    <cellStyle name="Normal 4 2 3" xfId="22495"/>
    <cellStyle name="Normal 4 2 3 2" xfId="45247"/>
    <cellStyle name="Normal 4 2 4" xfId="22496"/>
    <cellStyle name="Normal 4 2 4 2" xfId="45248"/>
    <cellStyle name="Normal 4 2 5" xfId="22493"/>
    <cellStyle name="Normal 4 2 6" xfId="3818"/>
    <cellStyle name="Normal 4 3" xfId="1631"/>
    <cellStyle name="Normal 4 3 10" xfId="3819"/>
    <cellStyle name="Normal 4 3 2" xfId="22498"/>
    <cellStyle name="Normal 4 3 2 2" xfId="22499"/>
    <cellStyle name="Normal 4 3 3" xfId="22500"/>
    <cellStyle name="Normal 4 3 3 2" xfId="22501"/>
    <cellStyle name="Normal 4 3 4" xfId="22502"/>
    <cellStyle name="Normal 4 3 4 2" xfId="45250"/>
    <cellStyle name="Normal 4 3 5" xfId="22503"/>
    <cellStyle name="Normal 4 3 6" xfId="22504"/>
    <cellStyle name="Normal 4 3 7" xfId="22505"/>
    <cellStyle name="Normal 4 3 8" xfId="22497"/>
    <cellStyle name="Normal 4 3 9" xfId="45249"/>
    <cellStyle name="Normal 4 4" xfId="3820"/>
    <cellStyle name="Normal 4 4 2" xfId="8447"/>
    <cellStyle name="Normal 4 4 2 2" xfId="22507"/>
    <cellStyle name="Normal 4 4 3" xfId="22508"/>
    <cellStyle name="Normal 4 4 4" xfId="22506"/>
    <cellStyle name="Normal 4 5" xfId="3817"/>
    <cellStyle name="Normal 4 5 2" xfId="10373"/>
    <cellStyle name="Normal 4 5 2 2" xfId="22510"/>
    <cellStyle name="Normal 4 5 3" xfId="22511"/>
    <cellStyle name="Normal 4 5 4" xfId="22509"/>
    <cellStyle name="Normal 4 6" xfId="7286"/>
    <cellStyle name="Normal 4 6 2" xfId="22512"/>
    <cellStyle name="Normal 4 7" xfId="7287"/>
    <cellStyle name="Normal 4 7 2" xfId="22514"/>
    <cellStyle name="Normal 4 7 3" xfId="22513"/>
    <cellStyle name="Normal 4 8" xfId="7288"/>
    <cellStyle name="Normal 4 8 2" xfId="22516"/>
    <cellStyle name="Normal 4 8 3" xfId="22515"/>
    <cellStyle name="Normal 4 9" xfId="7289"/>
    <cellStyle name="Normal 4 9 2" xfId="22517"/>
    <cellStyle name="Normal 40" xfId="11268"/>
    <cellStyle name="Normal 40 2" xfId="15483"/>
    <cellStyle name="Normal 41" xfId="11275"/>
    <cellStyle name="Normal 41 2" xfId="15486"/>
    <cellStyle name="Normal 41 3" xfId="52110"/>
    <cellStyle name="Normal 42" xfId="11380"/>
    <cellStyle name="Normal 42 2" xfId="15519"/>
    <cellStyle name="Normal 43" xfId="11279"/>
    <cellStyle name="Normal 43 2" xfId="15489"/>
    <cellStyle name="Normal 44" xfId="11281"/>
    <cellStyle name="Normal 44 2" xfId="15490"/>
    <cellStyle name="Normal 45" xfId="11752"/>
    <cellStyle name="Normal 45 2" xfId="15625"/>
    <cellStyle name="Normal 46" xfId="11755"/>
    <cellStyle name="Normal 46 2" xfId="15628"/>
    <cellStyle name="Normal 47" xfId="11760"/>
    <cellStyle name="Normal 47 2" xfId="15629"/>
    <cellStyle name="Normal 48" xfId="11754"/>
    <cellStyle name="Normal 48 2" xfId="15627"/>
    <cellStyle name="Normal 49" xfId="11761"/>
    <cellStyle name="Normal 49 2" xfId="15630"/>
    <cellStyle name="Normal 5" xfId="738"/>
    <cellStyle name="Normal 5 10" xfId="22519"/>
    <cellStyle name="Normal 5 10 2" xfId="22520"/>
    <cellStyle name="Normal 5 11" xfId="22521"/>
    <cellStyle name="Normal 5 11 2" xfId="22522"/>
    <cellStyle name="Normal 5 12" xfId="22523"/>
    <cellStyle name="Normal 5 12 2" xfId="22524"/>
    <cellStyle name="Normal 5 13" xfId="22525"/>
    <cellStyle name="Normal 5 13 2" xfId="22526"/>
    <cellStyle name="Normal 5 14" xfId="22527"/>
    <cellStyle name="Normal 5 14 2" xfId="45251"/>
    <cellStyle name="Normal 5 15" xfId="22528"/>
    <cellStyle name="Normal 5 15 2" xfId="45252"/>
    <cellStyle name="Normal 5 16" xfId="22518"/>
    <cellStyle name="Normal 5 2" xfId="1632"/>
    <cellStyle name="Normal 5 2 10" xfId="22529"/>
    <cellStyle name="Normal 5 2 11" xfId="3821"/>
    <cellStyle name="Normal 5 2 2" xfId="3822"/>
    <cellStyle name="Normal 5 2 2 2" xfId="3823"/>
    <cellStyle name="Normal 5 2 2 2 2" xfId="22532"/>
    <cellStyle name="Normal 5 2 2 2 3" xfId="22533"/>
    <cellStyle name="Normal 5 2 2 2 4" xfId="22531"/>
    <cellStyle name="Normal 5 2 2 3" xfId="7290"/>
    <cellStyle name="Normal 5 2 2 3 2" xfId="22535"/>
    <cellStyle name="Normal 5 2 2 3 3" xfId="22536"/>
    <cellStyle name="Normal 5 2 2 3 4" xfId="22534"/>
    <cellStyle name="Normal 5 2 2 4" xfId="22537"/>
    <cellStyle name="Normal 5 2 2 5" xfId="22538"/>
    <cellStyle name="Normal 5 2 2 6" xfId="22530"/>
    <cellStyle name="Normal 5 2 3" xfId="7291"/>
    <cellStyle name="Normal 5 2 3 2" xfId="7292"/>
    <cellStyle name="Normal 5 2 3 2 2" xfId="22541"/>
    <cellStyle name="Normal 5 2 3 2 3" xfId="22540"/>
    <cellStyle name="Normal 5 2 3 3" xfId="22542"/>
    <cellStyle name="Normal 5 2 3 4" xfId="22539"/>
    <cellStyle name="Normal 5 2 4" xfId="22543"/>
    <cellStyle name="Normal 5 2 4 2" xfId="22544"/>
    <cellStyle name="Normal 5 2 5" xfId="22545"/>
    <cellStyle name="Normal 5 2 5 2" xfId="22546"/>
    <cellStyle name="Normal 5 2 6" xfId="22547"/>
    <cellStyle name="Normal 5 2 6 2" xfId="22548"/>
    <cellStyle name="Normal 5 2 7" xfId="22549"/>
    <cellStyle name="Normal 5 2 7 2" xfId="22550"/>
    <cellStyle name="Normal 5 2 8" xfId="22551"/>
    <cellStyle name="Normal 5 2 8 2" xfId="45253"/>
    <cellStyle name="Normal 5 2 9" xfId="22552"/>
    <cellStyle name="Normal 5 2 9 2" xfId="45254"/>
    <cellStyle name="Normal 5 3" xfId="7293"/>
    <cellStyle name="Normal 5 3 10" xfId="22553"/>
    <cellStyle name="Normal 5 3 11" xfId="45255"/>
    <cellStyle name="Normal 5 3 2" xfId="22554"/>
    <cellStyle name="Normal 5 3 2 2" xfId="22555"/>
    <cellStyle name="Normal 5 3 2 2 2" xfId="22556"/>
    <cellStyle name="Normal 5 3 2 3" xfId="22557"/>
    <cellStyle name="Normal 5 3 2 3 2" xfId="22558"/>
    <cellStyle name="Normal 5 3 2 4" xfId="22559"/>
    <cellStyle name="Normal 5 3 3" xfId="22560"/>
    <cellStyle name="Normal 5 3 3 2" xfId="22561"/>
    <cellStyle name="Normal 5 3 4" xfId="22562"/>
    <cellStyle name="Normal 5 3 4 2" xfId="22563"/>
    <cellStyle name="Normal 5 3 5" xfId="22564"/>
    <cellStyle name="Normal 5 3 5 2" xfId="22565"/>
    <cellStyle name="Normal 5 3 6" xfId="22566"/>
    <cellStyle name="Normal 5 3 6 2" xfId="22567"/>
    <cellStyle name="Normal 5 3 7" xfId="22568"/>
    <cellStyle name="Normal 5 3 8" xfId="22569"/>
    <cellStyle name="Normal 5 3 9" xfId="22570"/>
    <cellStyle name="Normal 5 4" xfId="22571"/>
    <cellStyle name="Normal 5 4 2" xfId="22572"/>
    <cellStyle name="Normal 5 4 2 2" xfId="22573"/>
    <cellStyle name="Normal 5 4 2 2 2" xfId="22574"/>
    <cellStyle name="Normal 5 4 2 3" xfId="22575"/>
    <cellStyle name="Normal 5 4 2 3 2" xfId="22576"/>
    <cellStyle name="Normal 5 4 2 4" xfId="22577"/>
    <cellStyle name="Normal 5 4 3" xfId="22578"/>
    <cellStyle name="Normal 5 4 3 2" xfId="22579"/>
    <cellStyle name="Normal 5 4 4" xfId="22580"/>
    <cellStyle name="Normal 5 4 4 2" xfId="22581"/>
    <cellStyle name="Normal 5 4 5" xfId="22582"/>
    <cellStyle name="Normal 5 4 5 2" xfId="22583"/>
    <cellStyle name="Normal 5 4 6" xfId="22584"/>
    <cellStyle name="Normal 5 5" xfId="22585"/>
    <cellStyle name="Normal 5 5 2" xfId="22586"/>
    <cellStyle name="Normal 5 5 2 2" xfId="22587"/>
    <cellStyle name="Normal 5 5 2 2 2" xfId="22588"/>
    <cellStyle name="Normal 5 5 2 3" xfId="22589"/>
    <cellStyle name="Normal 5 5 2 3 2" xfId="22590"/>
    <cellStyle name="Normal 5 5 2 4" xfId="22591"/>
    <cellStyle name="Normal 5 5 3" xfId="22592"/>
    <cellStyle name="Normal 5 5 3 2" xfId="22593"/>
    <cellStyle name="Normal 5 5 4" xfId="22594"/>
    <cellStyle name="Normal 5 5 4 2" xfId="22595"/>
    <cellStyle name="Normal 5 5 5" xfId="22596"/>
    <cellStyle name="Normal 5 5 5 2" xfId="22597"/>
    <cellStyle name="Normal 5 5 6" xfId="22598"/>
    <cellStyle name="Normal 5 6" xfId="22599"/>
    <cellStyle name="Normal 5 6 2" xfId="22600"/>
    <cellStyle name="Normal 5 6 2 2" xfId="22601"/>
    <cellStyle name="Normal 5 6 2 2 2" xfId="22602"/>
    <cellStyle name="Normal 5 6 2 3" xfId="22603"/>
    <cellStyle name="Normal 5 6 2 3 2" xfId="22604"/>
    <cellStyle name="Normal 5 6 2 4" xfId="22605"/>
    <cellStyle name="Normal 5 6 3" xfId="22606"/>
    <cellStyle name="Normal 5 6 3 2" xfId="22607"/>
    <cellStyle name="Normal 5 6 4" xfId="22608"/>
    <cellStyle name="Normal 5 6 4 2" xfId="22609"/>
    <cellStyle name="Normal 5 6 5" xfId="22610"/>
    <cellStyle name="Normal 5 6 5 2" xfId="22611"/>
    <cellStyle name="Normal 5 6 6" xfId="22612"/>
    <cellStyle name="Normal 5 7" xfId="22613"/>
    <cellStyle name="Normal 5 7 2" xfId="22614"/>
    <cellStyle name="Normal 5 7 2 2" xfId="22615"/>
    <cellStyle name="Normal 5 7 2 2 2" xfId="22616"/>
    <cellStyle name="Normal 5 7 2 3" xfId="22617"/>
    <cellStyle name="Normal 5 7 2 3 2" xfId="22618"/>
    <cellStyle name="Normal 5 7 2 4" xfId="22619"/>
    <cellStyle name="Normal 5 7 3" xfId="22620"/>
    <cellStyle name="Normal 5 7 3 2" xfId="22621"/>
    <cellStyle name="Normal 5 7 4" xfId="22622"/>
    <cellStyle name="Normal 5 7 4 2" xfId="22623"/>
    <cellStyle name="Normal 5 7 5" xfId="22624"/>
    <cellStyle name="Normal 5 7 5 2" xfId="22625"/>
    <cellStyle name="Normal 5 7 6" xfId="22626"/>
    <cellStyle name="Normal 5 8" xfId="22627"/>
    <cellStyle name="Normal 5 8 2" xfId="22628"/>
    <cellStyle name="Normal 5 8 2 2" xfId="22629"/>
    <cellStyle name="Normal 5 8 3" xfId="22630"/>
    <cellStyle name="Normal 5 8 3 2" xfId="22631"/>
    <cellStyle name="Normal 5 8 4" xfId="22632"/>
    <cellStyle name="Normal 5 9" xfId="22633"/>
    <cellStyle name="Normal 5 9 2" xfId="22634"/>
    <cellStyle name="Normal 5 9 2 2" xfId="22635"/>
    <cellStyle name="Normal 5 9 3" xfId="22636"/>
    <cellStyle name="Normal 50" xfId="11867"/>
    <cellStyle name="Normal 50 2" xfId="15664"/>
    <cellStyle name="Normal 51" xfId="11766"/>
    <cellStyle name="Normal 51 2" xfId="15634"/>
    <cellStyle name="Normal 52" xfId="11768"/>
    <cellStyle name="Normal 52 2" xfId="15635"/>
    <cellStyle name="Normal 53" xfId="11753"/>
    <cellStyle name="Normal 53 2" xfId="15626"/>
    <cellStyle name="Normal 54" xfId="11762"/>
    <cellStyle name="Normal 54 2" xfId="15631"/>
    <cellStyle name="Normal 55" xfId="12190"/>
    <cellStyle name="Normal 55 2" xfId="15755"/>
    <cellStyle name="Normal 56" xfId="12241"/>
    <cellStyle name="Normal 56 2" xfId="15772"/>
    <cellStyle name="Normal 57" xfId="12240"/>
    <cellStyle name="Normal 57 2" xfId="15771"/>
    <cellStyle name="Normal 58" xfId="6725"/>
    <cellStyle name="Normal 58 2" xfId="44020"/>
    <cellStyle name="Normal 59" xfId="44535"/>
    <cellStyle name="Normal 6" xfId="739"/>
    <cellStyle name="Normal 6 10" xfId="6733"/>
    <cellStyle name="Normal 6 10 2" xfId="22638"/>
    <cellStyle name="Normal 6 10 3" xfId="22637"/>
    <cellStyle name="Normal 6 11" xfId="22639"/>
    <cellStyle name="Normal 6 11 2" xfId="22640"/>
    <cellStyle name="Normal 6 12" xfId="22641"/>
    <cellStyle name="Normal 6 12 2" xfId="22642"/>
    <cellStyle name="Normal 6 13" xfId="22643"/>
    <cellStyle name="Normal 6 13 2" xfId="22644"/>
    <cellStyle name="Normal 6 14" xfId="22645"/>
    <cellStyle name="Normal 6 15" xfId="22646"/>
    <cellStyle name="Normal 6 16" xfId="13288"/>
    <cellStyle name="Normal 6 2" xfId="1634"/>
    <cellStyle name="Normal 6 2 10" xfId="22647"/>
    <cellStyle name="Normal 6 2 10 2" xfId="45256"/>
    <cellStyle name="Normal 6 2 11" xfId="13289"/>
    <cellStyle name="Normal 6 2 12" xfId="2693"/>
    <cellStyle name="Normal 6 2 2" xfId="4665"/>
    <cellStyle name="Normal 6 2 2 2" xfId="6113"/>
    <cellStyle name="Normal 6 2 2 2 2" xfId="6433"/>
    <cellStyle name="Normal 6 2 2 2 2 2" xfId="9067"/>
    <cellStyle name="Normal 6 2 2 2 2 2 2" xfId="43075"/>
    <cellStyle name="Normal 6 2 2 2 2 3" xfId="15199"/>
    <cellStyle name="Normal 6 2 2 2 3" xfId="8766"/>
    <cellStyle name="Normal 6 2 2 2 3 2" xfId="28716"/>
    <cellStyle name="Normal 6 2 2 2 4" xfId="15050"/>
    <cellStyle name="Normal 6 2 2 3" xfId="6193"/>
    <cellStyle name="Normal 6 2 2 3 2" xfId="6513"/>
    <cellStyle name="Normal 6 2 2 3 2 2" xfId="9146"/>
    <cellStyle name="Normal 6 2 2 3 2 2 2" xfId="43307"/>
    <cellStyle name="Normal 6 2 2 3 2 3" xfId="15240"/>
    <cellStyle name="Normal 6 2 2 3 3" xfId="8838"/>
    <cellStyle name="Normal 6 2 2 3 3 2" xfId="28576"/>
    <cellStyle name="Normal 6 2 2 3 4" xfId="15084"/>
    <cellStyle name="Normal 6 2 2 4" xfId="6273"/>
    <cellStyle name="Normal 6 2 2 4 2" xfId="6593"/>
    <cellStyle name="Normal 6 2 2 4 2 2" xfId="9226"/>
    <cellStyle name="Normal 6 2 2 4 2 2 2" xfId="20758"/>
    <cellStyle name="Normal 6 2 2 4 2 3" xfId="15282"/>
    <cellStyle name="Normal 6 2 2 4 3" xfId="8913"/>
    <cellStyle name="Normal 6 2 2 4 3 2" xfId="42614"/>
    <cellStyle name="Normal 6 2 2 4 4" xfId="15121"/>
    <cellStyle name="Normal 6 2 2 5" xfId="6353"/>
    <cellStyle name="Normal 6 2 2 5 2" xfId="8992"/>
    <cellStyle name="Normal 6 2 2 5 2 2" xfId="42951"/>
    <cellStyle name="Normal 6 2 2 5 3" xfId="15162"/>
    <cellStyle name="Normal 6 2 2 6" xfId="6673"/>
    <cellStyle name="Normal 6 2 2 6 2" xfId="9306"/>
    <cellStyle name="Normal 6 2 2 6 2 2" xfId="43364"/>
    <cellStyle name="Normal 6 2 2 6 3" xfId="15324"/>
    <cellStyle name="Normal 6 2 2 7" xfId="7794"/>
    <cellStyle name="Normal 6 2 2 7 2" xfId="14429"/>
    <cellStyle name="Normal 6 2 2 8" xfId="7294"/>
    <cellStyle name="Normal 6 2 2 9" xfId="13290"/>
    <cellStyle name="Normal 6 2 3" xfId="3825"/>
    <cellStyle name="Normal 6 2 3 2" xfId="7296"/>
    <cellStyle name="Normal 6 2 3 2 2" xfId="10374"/>
    <cellStyle name="Normal 6 2 3 2 2 2" xfId="22648"/>
    <cellStyle name="Normal 6 2 3 2 3" xfId="14134"/>
    <cellStyle name="Normal 6 2 3 3" xfId="7410"/>
    <cellStyle name="Normal 6 2 3 3 2" xfId="22649"/>
    <cellStyle name="Normal 6 2 3 4" xfId="7295"/>
    <cellStyle name="Normal 6 2 3 4 2" xfId="14133"/>
    <cellStyle name="Normal 6 2 4" xfId="5866"/>
    <cellStyle name="Normal 6 2 4 2" xfId="6415"/>
    <cellStyle name="Normal 6 2 4 2 2" xfId="9053"/>
    <cellStyle name="Normal 6 2 4 2 2 2" xfId="21340"/>
    <cellStyle name="Normal 6 2 4 2 3" xfId="15187"/>
    <cellStyle name="Normal 6 2 4 3" xfId="7297"/>
    <cellStyle name="Normal 6 2 4 3 2" xfId="43974"/>
    <cellStyle name="Normal 6 2 4 4" xfId="14135"/>
    <cellStyle name="Normal 6 2 5" xfId="6175"/>
    <cellStyle name="Normal 6 2 5 2" xfId="6495"/>
    <cellStyle name="Normal 6 2 5 2 2" xfId="9128"/>
    <cellStyle name="Normal 6 2 5 2 2 2" xfId="21328"/>
    <cellStyle name="Normal 6 2 5 2 3" xfId="15224"/>
    <cellStyle name="Normal 6 2 5 3" xfId="8825"/>
    <cellStyle name="Normal 6 2 5 3 2" xfId="43449"/>
    <cellStyle name="Normal 6 2 5 4" xfId="15073"/>
    <cellStyle name="Normal 6 2 6" xfId="6255"/>
    <cellStyle name="Normal 6 2 6 2" xfId="6575"/>
    <cellStyle name="Normal 6 2 6 2 2" xfId="9208"/>
    <cellStyle name="Normal 6 2 6 2 2 2" xfId="44684"/>
    <cellStyle name="Normal 6 2 6 2 3" xfId="15266"/>
    <cellStyle name="Normal 6 2 6 3" xfId="8897"/>
    <cellStyle name="Normal 6 2 6 3 2" xfId="21352"/>
    <cellStyle name="Normal 6 2 6 4" xfId="15107"/>
    <cellStyle name="Normal 6 2 7" xfId="6335"/>
    <cellStyle name="Normal 6 2 7 2" xfId="8974"/>
    <cellStyle name="Normal 6 2 7 2 2" xfId="22650"/>
    <cellStyle name="Normal 6 2 7 3" xfId="15146"/>
    <cellStyle name="Normal 6 2 8" xfId="6655"/>
    <cellStyle name="Normal 6 2 8 2" xfId="9288"/>
    <cellStyle name="Normal 6 2 8 2 2" xfId="20491"/>
    <cellStyle name="Normal 6 2 8 3" xfId="15308"/>
    <cellStyle name="Normal 6 2 9" xfId="22651"/>
    <cellStyle name="Normal 6 3" xfId="1635"/>
    <cellStyle name="Normal 6 3 10" xfId="13291"/>
    <cellStyle name="Normal 6 3 11" xfId="3826"/>
    <cellStyle name="Normal 6 3 2" xfId="5984"/>
    <cellStyle name="Normal 6 3 2 2" xfId="6426"/>
    <cellStyle name="Normal 6 3 2 2 2" xfId="7300"/>
    <cellStyle name="Normal 6 3 2 2 2 2" xfId="14138"/>
    <cellStyle name="Normal 6 3 2 2 3" xfId="7299"/>
    <cellStyle name="Normal 6 3 2 2 3 2" xfId="44032"/>
    <cellStyle name="Normal 6 3 2 2 4" xfId="14137"/>
    <cellStyle name="Normal 6 3 2 3" xfId="7301"/>
    <cellStyle name="Normal 6 3 2 3 2" xfId="22652"/>
    <cellStyle name="Normal 6 3 2 3 3" xfId="14139"/>
    <cellStyle name="Normal 6 3 2 4" xfId="7298"/>
    <cellStyle name="Normal 6 3 2 4 2" xfId="22653"/>
    <cellStyle name="Normal 6 3 2 5" xfId="22654"/>
    <cellStyle name="Normal 6 3 2 6" xfId="14136"/>
    <cellStyle name="Normal 6 3 3" xfId="6186"/>
    <cellStyle name="Normal 6 3 3 2" xfId="6506"/>
    <cellStyle name="Normal 6 3 3 2 2" xfId="9139"/>
    <cellStyle name="Normal 6 3 3 2 2 2" xfId="42646"/>
    <cellStyle name="Normal 6 3 3 2 3" xfId="15234"/>
    <cellStyle name="Normal 6 3 3 3" xfId="8448"/>
    <cellStyle name="Normal 6 3 3 3 2" xfId="21385"/>
    <cellStyle name="Normal 6 3 3 4" xfId="14857"/>
    <cellStyle name="Normal 6 3 4" xfId="6266"/>
    <cellStyle name="Normal 6 3 4 2" xfId="6586"/>
    <cellStyle name="Normal 6 3 4 2 2" xfId="9219"/>
    <cellStyle name="Normal 6 3 4 2 2 2" xfId="21321"/>
    <cellStyle name="Normal 6 3 4 2 3" xfId="15276"/>
    <cellStyle name="Normal 6 3 4 3" xfId="8906"/>
    <cellStyle name="Normal 6 3 4 3 2" xfId="43603"/>
    <cellStyle name="Normal 6 3 4 4" xfId="15115"/>
    <cellStyle name="Normal 6 3 5" xfId="6346"/>
    <cellStyle name="Normal 6 3 5 2" xfId="8985"/>
    <cellStyle name="Normal 6 3 5 2 2" xfId="22655"/>
    <cellStyle name="Normal 6 3 5 3" xfId="15156"/>
    <cellStyle name="Normal 6 3 6" xfId="6666"/>
    <cellStyle name="Normal 6 3 6 2" xfId="9299"/>
    <cellStyle name="Normal 6 3 6 2 2" xfId="22656"/>
    <cellStyle name="Normal 6 3 6 3" xfId="15318"/>
    <cellStyle name="Normal 6 3 7" xfId="6734"/>
    <cellStyle name="Normal 6 3 7 2" xfId="22658"/>
    <cellStyle name="Normal 6 3 7 3" xfId="22657"/>
    <cellStyle name="Normal 6 3 8" xfId="22659"/>
    <cellStyle name="Normal 6 3 9" xfId="22660"/>
    <cellStyle name="Normal 6 4" xfId="1633"/>
    <cellStyle name="Normal 6 4 10" xfId="3824"/>
    <cellStyle name="Normal 6 4 2" xfId="5983"/>
    <cellStyle name="Normal 6 4 2 2" xfId="6425"/>
    <cellStyle name="Normal 6 4 2 2 2" xfId="9060"/>
    <cellStyle name="Normal 6 4 2 2 2 2" xfId="22661"/>
    <cellStyle name="Normal 6 4 2 2 3" xfId="15193"/>
    <cellStyle name="Normal 6 4 2 3" xfId="7303"/>
    <cellStyle name="Normal 6 4 2 3 2" xfId="22663"/>
    <cellStyle name="Normal 6 4 2 3 3" xfId="22662"/>
    <cellStyle name="Normal 6 4 2 4" xfId="22664"/>
    <cellStyle name="Normal 6 4 2 5" xfId="14140"/>
    <cellStyle name="Normal 6 4 3" xfId="6185"/>
    <cellStyle name="Normal 6 4 3 2" xfId="6505"/>
    <cellStyle name="Normal 6 4 3 2 2" xfId="9138"/>
    <cellStyle name="Normal 6 4 3 2 2 2" xfId="44781"/>
    <cellStyle name="Normal 6 4 3 2 3" xfId="15233"/>
    <cellStyle name="Normal 6 4 3 3" xfId="8449"/>
    <cellStyle name="Normal 6 4 3 3 2" xfId="43807"/>
    <cellStyle name="Normal 6 4 3 4" xfId="14858"/>
    <cellStyle name="Normal 6 4 4" xfId="6265"/>
    <cellStyle name="Normal 6 4 4 2" xfId="6585"/>
    <cellStyle name="Normal 6 4 4 2 2" xfId="9218"/>
    <cellStyle name="Normal 6 4 4 2 2 2" xfId="42654"/>
    <cellStyle name="Normal 6 4 4 2 3" xfId="15275"/>
    <cellStyle name="Normal 6 4 4 3" xfId="8905"/>
    <cellStyle name="Normal 6 4 4 3 2" xfId="44043"/>
    <cellStyle name="Normal 6 4 4 4" xfId="15114"/>
    <cellStyle name="Normal 6 4 5" xfId="6345"/>
    <cellStyle name="Normal 6 4 5 2" xfId="8984"/>
    <cellStyle name="Normal 6 4 5 2 2" xfId="22665"/>
    <cellStyle name="Normal 6 4 5 3" xfId="15155"/>
    <cellStyle name="Normal 6 4 6" xfId="6665"/>
    <cellStyle name="Normal 6 4 6 2" xfId="9298"/>
    <cellStyle name="Normal 6 4 6 2 2" xfId="22666"/>
    <cellStyle name="Normal 6 4 6 3" xfId="15317"/>
    <cellStyle name="Normal 6 4 7" xfId="7302"/>
    <cellStyle name="Normal 6 4 7 2" xfId="22667"/>
    <cellStyle name="Normal 6 4 8" xfId="22668"/>
    <cellStyle name="Normal 6 4 9" xfId="13292"/>
    <cellStyle name="Normal 6 5" xfId="5692"/>
    <cellStyle name="Normal 6 5 2" xfId="6407"/>
    <cellStyle name="Normal 6 5 2 2" xfId="9046"/>
    <cellStyle name="Normal 6 5 2 2 2" xfId="22670"/>
    <cellStyle name="Normal 6 5 2 2 3" xfId="22669"/>
    <cellStyle name="Normal 6 5 2 3" xfId="22671"/>
    <cellStyle name="Normal 6 5 2 3 2" xfId="22672"/>
    <cellStyle name="Normal 6 5 2 4" xfId="22673"/>
    <cellStyle name="Normal 6 5 2 5" xfId="15184"/>
    <cellStyle name="Normal 6 5 3" xfId="7304"/>
    <cellStyle name="Normal 6 5 3 2" xfId="22675"/>
    <cellStyle name="Normal 6 5 3 3" xfId="22674"/>
    <cellStyle name="Normal 6 5 4" xfId="22676"/>
    <cellStyle name="Normal 6 5 4 2" xfId="22677"/>
    <cellStyle name="Normal 6 5 5" xfId="22678"/>
    <cellStyle name="Normal 6 5 5 2" xfId="22679"/>
    <cellStyle name="Normal 6 5 6" xfId="22680"/>
    <cellStyle name="Normal 6 5 7" xfId="22681"/>
    <cellStyle name="Normal 6 5 8" xfId="14141"/>
    <cellStyle name="Normal 6 6" xfId="6167"/>
    <cellStyle name="Normal 6 6 2" xfId="6487"/>
    <cellStyle name="Normal 6 6 2 2" xfId="9120"/>
    <cellStyle name="Normal 6 6 2 2 2" xfId="22683"/>
    <cellStyle name="Normal 6 6 2 2 3" xfId="22682"/>
    <cellStyle name="Normal 6 6 2 3" xfId="22684"/>
    <cellStyle name="Normal 6 6 2 3 2" xfId="22685"/>
    <cellStyle name="Normal 6 6 2 4" xfId="22686"/>
    <cellStyle name="Normal 6 6 2 5" xfId="15220"/>
    <cellStyle name="Normal 6 6 3" xfId="8818"/>
    <cellStyle name="Normal 6 6 3 2" xfId="22688"/>
    <cellStyle name="Normal 6 6 3 3" xfId="22687"/>
    <cellStyle name="Normal 6 6 4" xfId="22689"/>
    <cellStyle name="Normal 6 6 4 2" xfId="22690"/>
    <cellStyle name="Normal 6 6 5" xfId="22691"/>
    <cellStyle name="Normal 6 6 5 2" xfId="22692"/>
    <cellStyle name="Normal 6 6 6" xfId="22693"/>
    <cellStyle name="Normal 6 6 7" xfId="15070"/>
    <cellStyle name="Normal 6 7" xfId="6247"/>
    <cellStyle name="Normal 6 7 2" xfId="6567"/>
    <cellStyle name="Normal 6 7 2 2" xfId="9200"/>
    <cellStyle name="Normal 6 7 2 2 2" xfId="22695"/>
    <cellStyle name="Normal 6 7 2 2 3" xfId="22694"/>
    <cellStyle name="Normal 6 7 2 3" xfId="22696"/>
    <cellStyle name="Normal 6 7 2 3 2" xfId="22697"/>
    <cellStyle name="Normal 6 7 2 4" xfId="22698"/>
    <cellStyle name="Normal 6 7 2 5" xfId="15262"/>
    <cellStyle name="Normal 6 7 3" xfId="8890"/>
    <cellStyle name="Normal 6 7 3 2" xfId="22700"/>
    <cellStyle name="Normal 6 7 3 3" xfId="22699"/>
    <cellStyle name="Normal 6 7 4" xfId="22701"/>
    <cellStyle name="Normal 6 7 4 2" xfId="22702"/>
    <cellStyle name="Normal 6 7 5" xfId="22703"/>
    <cellStyle name="Normal 6 7 5 2" xfId="22704"/>
    <cellStyle name="Normal 6 7 6" xfId="22705"/>
    <cellStyle name="Normal 6 7 7" xfId="15104"/>
    <cellStyle name="Normal 6 8" xfId="6327"/>
    <cellStyle name="Normal 6 8 2" xfId="8966"/>
    <cellStyle name="Normal 6 8 2 2" xfId="22707"/>
    <cellStyle name="Normal 6 8 2 3" xfId="22706"/>
    <cellStyle name="Normal 6 8 3" xfId="22708"/>
    <cellStyle name="Normal 6 8 3 2" xfId="22709"/>
    <cellStyle name="Normal 6 8 4" xfId="22710"/>
    <cellStyle name="Normal 6 8 5" xfId="15142"/>
    <cellStyle name="Normal 6 9" xfId="6647"/>
    <cellStyle name="Normal 6 9 2" xfId="9280"/>
    <cellStyle name="Normal 6 9 2 2" xfId="22712"/>
    <cellStyle name="Normal 6 9 2 3" xfId="22711"/>
    <cellStyle name="Normal 6 9 3" xfId="22713"/>
    <cellStyle name="Normal 6 9 4" xfId="15304"/>
    <cellStyle name="Normal 60" xfId="43662"/>
    <cellStyle name="Normal 61" xfId="44536"/>
    <cellStyle name="Normal 62" xfId="42944"/>
    <cellStyle name="Normal 63" xfId="43371"/>
    <cellStyle name="Normal 64" xfId="43705"/>
    <cellStyle name="Normal 65" xfId="46072"/>
    <cellStyle name="Normal 66" xfId="49087"/>
    <cellStyle name="Normal 67" xfId="49141"/>
    <cellStyle name="Normal 68" xfId="12242"/>
    <cellStyle name="Normal 69" xfId="52103"/>
    <cellStyle name="Normal 7" xfId="740"/>
    <cellStyle name="Normal 7 10" xfId="22714"/>
    <cellStyle name="Normal 7 2" xfId="1668"/>
    <cellStyle name="Normal 7 2 2" xfId="8450"/>
    <cellStyle name="Normal 7 2 2 2" xfId="22717"/>
    <cellStyle name="Normal 7 2 2 2 2" xfId="45258"/>
    <cellStyle name="Normal 7 2 2 3" xfId="22718"/>
    <cellStyle name="Normal 7 2 2 4" xfId="22719"/>
    <cellStyle name="Normal 7 2 2 5" xfId="22716"/>
    <cellStyle name="Normal 7 2 2 6" xfId="45257"/>
    <cellStyle name="Normal 7 2 3" xfId="7789"/>
    <cellStyle name="Normal 7 2 3 2" xfId="22721"/>
    <cellStyle name="Normal 7 2 3 2 2" xfId="22722"/>
    <cellStyle name="Normal 7 2 3 3" xfId="22723"/>
    <cellStyle name="Normal 7 2 3 4" xfId="22720"/>
    <cellStyle name="Normal 7 2 4" xfId="22724"/>
    <cellStyle name="Normal 7 2 4 2" xfId="45259"/>
    <cellStyle name="Normal 7 2 5" xfId="22725"/>
    <cellStyle name="Normal 7 2 6" xfId="22726"/>
    <cellStyle name="Normal 7 2 7" xfId="22715"/>
    <cellStyle name="Normal 7 2 8" xfId="3827"/>
    <cellStyle name="Normal 7 3" xfId="1636"/>
    <cellStyle name="Normal 7 3 2" xfId="7305"/>
    <cellStyle name="Normal 7 3 2 2" xfId="7306"/>
    <cellStyle name="Normal 7 3 2 2 2" xfId="14143"/>
    <cellStyle name="Normal 7 3 2 3" xfId="14142"/>
    <cellStyle name="Normal 7 3 3" xfId="7307"/>
    <cellStyle name="Normal 7 3 3 2" xfId="22727"/>
    <cellStyle name="Normal 7 3 3 3" xfId="14144"/>
    <cellStyle name="Normal 7 3 4" xfId="22728"/>
    <cellStyle name="Normal 7 3 4 2" xfId="22729"/>
    <cellStyle name="Normal 7 3 5" xfId="22730"/>
    <cellStyle name="Normal 7 3 6" xfId="3828"/>
    <cellStyle name="Normal 7 4" xfId="13747"/>
    <cellStyle name="Normal 7 4 2" xfId="22732"/>
    <cellStyle name="Normal 7 4 2 2" xfId="22733"/>
    <cellStyle name="Normal 7 4 3" xfId="22734"/>
    <cellStyle name="Normal 7 4 3 2" xfId="22735"/>
    <cellStyle name="Normal 7 4 4" xfId="22736"/>
    <cellStyle name="Normal 7 4 5" xfId="22731"/>
    <cellStyle name="Normal 7 5" xfId="22737"/>
    <cellStyle name="Normal 7 5 2" xfId="22738"/>
    <cellStyle name="Normal 7 6" xfId="22739"/>
    <cellStyle name="Normal 7 6 2" xfId="22740"/>
    <cellStyle name="Normal 7 7" xfId="22741"/>
    <cellStyle name="Normal 7 7 2" xfId="22742"/>
    <cellStyle name="Normal 7 8" xfId="22743"/>
    <cellStyle name="Normal 7 8 2" xfId="22744"/>
    <cellStyle name="Normal 7 9" xfId="22745"/>
    <cellStyle name="Normal 70" xfId="52108"/>
    <cellStyle name="Normal 71" xfId="52107"/>
    <cellStyle name="Normal 72" xfId="52109"/>
    <cellStyle name="Normal 73" xfId="1675"/>
    <cellStyle name="Normal 74" xfId="52113"/>
    <cellStyle name="Normal 75" xfId="52114"/>
    <cellStyle name="Normal 8" xfId="741"/>
    <cellStyle name="Normal 8 2" xfId="1637"/>
    <cellStyle name="Normal 8 2 10" xfId="3830"/>
    <cellStyle name="Normal 8 2 2" xfId="5214"/>
    <cellStyle name="Normal 8 2 2 2" xfId="6162"/>
    <cellStyle name="Normal 8 2 2 2 2" xfId="6482"/>
    <cellStyle name="Normal 8 2 2 2 2 2" xfId="7310"/>
    <cellStyle name="Normal 8 2 2 2 2 2 2" xfId="43005"/>
    <cellStyle name="Normal 8 2 2 2 2 3" xfId="14147"/>
    <cellStyle name="Normal 8 2 2 2 3" xfId="7309"/>
    <cellStyle name="Normal 8 2 2 2 3 2" xfId="43506"/>
    <cellStyle name="Normal 8 2 2 2 4" xfId="14146"/>
    <cellStyle name="Normal 8 2 2 3" xfId="6242"/>
    <cellStyle name="Normal 8 2 2 3 2" xfId="6562"/>
    <cellStyle name="Normal 8 2 2 3 2 2" xfId="9195"/>
    <cellStyle name="Normal 8 2 2 3 2 2 2" xfId="44395"/>
    <cellStyle name="Normal 8 2 2 3 2 3" xfId="15257"/>
    <cellStyle name="Normal 8 2 2 3 3" xfId="7311"/>
    <cellStyle name="Normal 8 2 2 3 3 2" xfId="43742"/>
    <cellStyle name="Normal 8 2 2 3 4" xfId="14148"/>
    <cellStyle name="Normal 8 2 2 4" xfId="6322"/>
    <cellStyle name="Normal 8 2 2 4 2" xfId="6642"/>
    <cellStyle name="Normal 8 2 2 4 2 2" xfId="9275"/>
    <cellStyle name="Normal 8 2 2 4 2 2 2" xfId="42663"/>
    <cellStyle name="Normal 8 2 2 4 2 3" xfId="15299"/>
    <cellStyle name="Normal 8 2 2 4 3" xfId="8451"/>
    <cellStyle name="Normal 8 2 2 4 3 2" xfId="43446"/>
    <cellStyle name="Normal 8 2 2 4 4" xfId="14859"/>
    <cellStyle name="Normal 8 2 2 5" xfId="6402"/>
    <cellStyle name="Normal 8 2 2 5 2" xfId="9041"/>
    <cellStyle name="Normal 8 2 2 5 2 2" xfId="44274"/>
    <cellStyle name="Normal 8 2 2 5 3" xfId="15179"/>
    <cellStyle name="Normal 8 2 2 6" xfId="6722"/>
    <cellStyle name="Normal 8 2 2 6 2" xfId="9355"/>
    <cellStyle name="Normal 8 2 2 6 2 2" xfId="43612"/>
    <cellStyle name="Normal 8 2 2 6 3" xfId="15341"/>
    <cellStyle name="Normal 8 2 2 7" xfId="7308"/>
    <cellStyle name="Normal 8 2 2 7 2" xfId="21450"/>
    <cellStyle name="Normal 8 2 2 8" xfId="14145"/>
    <cellStyle name="Normal 8 2 3" xfId="5986"/>
    <cellStyle name="Normal 8 2 3 2" xfId="6428"/>
    <cellStyle name="Normal 8 2 3 2 2" xfId="9062"/>
    <cellStyle name="Normal 8 2 3 2 2 2" xfId="44336"/>
    <cellStyle name="Normal 8 2 3 2 3" xfId="15195"/>
    <cellStyle name="Normal 8 2 3 3" xfId="8452"/>
    <cellStyle name="Normal 8 2 3 3 2" xfId="22746"/>
    <cellStyle name="Normal 8 2 3 4" xfId="14860"/>
    <cellStyle name="Normal 8 2 4" xfId="6188"/>
    <cellStyle name="Normal 8 2 4 2" xfId="6508"/>
    <cellStyle name="Normal 8 2 4 2 2" xfId="9141"/>
    <cellStyle name="Normal 8 2 4 2 2 2" xfId="20759"/>
    <cellStyle name="Normal 8 2 4 2 3" xfId="15236"/>
    <cellStyle name="Normal 8 2 4 3" xfId="8833"/>
    <cellStyle name="Normal 8 2 4 3 2" xfId="42604"/>
    <cellStyle name="Normal 8 2 4 4" xfId="15080"/>
    <cellStyle name="Normal 8 2 5" xfId="6268"/>
    <cellStyle name="Normal 8 2 5 2" xfId="6588"/>
    <cellStyle name="Normal 8 2 5 2 2" xfId="9221"/>
    <cellStyle name="Normal 8 2 5 2 2 2" xfId="43096"/>
    <cellStyle name="Normal 8 2 5 2 3" xfId="15278"/>
    <cellStyle name="Normal 8 2 5 3" xfId="8908"/>
    <cellStyle name="Normal 8 2 5 3 2" xfId="43301"/>
    <cellStyle name="Normal 8 2 5 4" xfId="15117"/>
    <cellStyle name="Normal 8 2 6" xfId="6348"/>
    <cellStyle name="Normal 8 2 6 2" xfId="8987"/>
    <cellStyle name="Normal 8 2 6 2 2" xfId="44426"/>
    <cellStyle name="Normal 8 2 6 3" xfId="15158"/>
    <cellStyle name="Normal 8 2 7" xfId="6668"/>
    <cellStyle name="Normal 8 2 7 2" xfId="9301"/>
    <cellStyle name="Normal 8 2 7 2 2" xfId="42666"/>
    <cellStyle name="Normal 8 2 7 3" xfId="15320"/>
    <cellStyle name="Normal 8 2 8" xfId="6736"/>
    <cellStyle name="Normal 8 2 8 2" xfId="42444"/>
    <cellStyle name="Normal 8 2 9" xfId="13293"/>
    <cellStyle name="Normal 8 3" xfId="3831"/>
    <cellStyle name="Normal 8 3 2" xfId="8453"/>
    <cellStyle name="Normal 8 3 2 2" xfId="10375"/>
    <cellStyle name="Normal 8 3 2 2 2" xfId="22749"/>
    <cellStyle name="Normal 8 3 2 3" xfId="22748"/>
    <cellStyle name="Normal 8 3 3" xfId="22750"/>
    <cellStyle name="Normal 8 3 3 2" xfId="22751"/>
    <cellStyle name="Normal 8 3 4" xfId="22752"/>
    <cellStyle name="Normal 8 3 5" xfId="22753"/>
    <cellStyle name="Normal 8 3 6" xfId="22754"/>
    <cellStyle name="Normal 8 3 7" xfId="22747"/>
    <cellStyle name="Normal 8 4" xfId="4666"/>
    <cellStyle name="Normal 8 4 2" xfId="22756"/>
    <cellStyle name="Normal 8 4 3" xfId="22755"/>
    <cellStyle name="Normal 8 5" xfId="3829"/>
    <cellStyle name="Normal 8 5 2" xfId="5985"/>
    <cellStyle name="Normal 8 5 2 2" xfId="6427"/>
    <cellStyle name="Normal 8 5 2 2 2" xfId="9061"/>
    <cellStyle name="Normal 8 5 2 2 2 2" xfId="43074"/>
    <cellStyle name="Normal 8 5 2 2 3" xfId="15194"/>
    <cellStyle name="Normal 8 5 2 3" xfId="8761"/>
    <cellStyle name="Normal 8 5 2 3 2" xfId="42947"/>
    <cellStyle name="Normal 8 5 2 4" xfId="15046"/>
    <cellStyle name="Normal 8 5 3" xfId="6187"/>
    <cellStyle name="Normal 8 5 3 2" xfId="6507"/>
    <cellStyle name="Normal 8 5 3 2 2" xfId="9140"/>
    <cellStyle name="Normal 8 5 3 2 2 2" xfId="43306"/>
    <cellStyle name="Normal 8 5 3 2 3" xfId="15235"/>
    <cellStyle name="Normal 8 5 3 3" xfId="8832"/>
    <cellStyle name="Normal 8 5 3 3 2" xfId="20499"/>
    <cellStyle name="Normal 8 5 3 4" xfId="15079"/>
    <cellStyle name="Normal 8 5 4" xfId="6267"/>
    <cellStyle name="Normal 8 5 4 2" xfId="6587"/>
    <cellStyle name="Normal 8 5 4 2 2" xfId="9220"/>
    <cellStyle name="Normal 8 5 4 2 2 2" xfId="44394"/>
    <cellStyle name="Normal 8 5 4 2 3" xfId="15277"/>
    <cellStyle name="Normal 8 5 4 3" xfId="8907"/>
    <cellStyle name="Normal 8 5 4 3 2" xfId="42613"/>
    <cellStyle name="Normal 8 5 4 4" xfId="15116"/>
    <cellStyle name="Normal 8 5 5" xfId="6347"/>
    <cellStyle name="Normal 8 5 5 2" xfId="8986"/>
    <cellStyle name="Normal 8 5 5 2 2" xfId="43736"/>
    <cellStyle name="Normal 8 5 5 3" xfId="15157"/>
    <cellStyle name="Normal 8 5 6" xfId="6667"/>
    <cellStyle name="Normal 8 5 6 2" xfId="9300"/>
    <cellStyle name="Normal 8 5 6 2 2" xfId="44248"/>
    <cellStyle name="Normal 8 5 6 3" xfId="15319"/>
    <cellStyle name="Normal 8 5 7" xfId="7964"/>
    <cellStyle name="Normal 8 5 7 2" xfId="28623"/>
    <cellStyle name="Normal 8 5 8" xfId="13294"/>
    <cellStyle name="Normal 8 6" xfId="6735"/>
    <cellStyle name="Normal 8 6 2" xfId="22758"/>
    <cellStyle name="Normal 8 6 3" xfId="22757"/>
    <cellStyle name="Normal 8 7" xfId="22759"/>
    <cellStyle name="Normal 8 7 2" xfId="22760"/>
    <cellStyle name="Normal 8 8" xfId="22761"/>
    <cellStyle name="Normal 8 8 2" xfId="45260"/>
    <cellStyle name="Normal 9" xfId="1638"/>
    <cellStyle name="Normal 9 2" xfId="7312"/>
    <cellStyle name="Normal 9 2 2" xfId="7313"/>
    <cellStyle name="Normal 9 2 2 2" xfId="22762"/>
    <cellStyle name="Normal 9 2 2 3" xfId="14150"/>
    <cellStyle name="Normal 9 2 3" xfId="8446"/>
    <cellStyle name="Normal 9 2 3 2" xfId="22764"/>
    <cellStyle name="Normal 9 2 3 3" xfId="22763"/>
    <cellStyle name="Normal 9 2 4" xfId="22765"/>
    <cellStyle name="Normal 9 2 5" xfId="22766"/>
    <cellStyle name="Normal 9 2 6" xfId="22767"/>
    <cellStyle name="Normal 9 2 7" xfId="14149"/>
    <cellStyle name="Normal 9 3" xfId="8454"/>
    <cellStyle name="Normal 9 3 2" xfId="22769"/>
    <cellStyle name="Normal 9 3 3" xfId="22768"/>
    <cellStyle name="Normal 9 4" xfId="7790"/>
    <cellStyle name="Normal 9 4 2" xfId="22771"/>
    <cellStyle name="Normal 9 4 3" xfId="22770"/>
    <cellStyle name="Normal 9 5" xfId="8751"/>
    <cellStyle name="Normal 9 5 2" xfId="22773"/>
    <cellStyle name="Normal 9 5 3" xfId="22772"/>
    <cellStyle name="Normal 9 6" xfId="22774"/>
    <cellStyle name="Normal 9 7" xfId="22775"/>
    <cellStyle name="Normal 9 8" xfId="22776"/>
    <cellStyle name="Normal 9 8 2" xfId="45261"/>
    <cellStyle name="Normal 9 9" xfId="3832"/>
    <cellStyle name="Normal GHG Numbers (0.00)" xfId="742"/>
    <cellStyle name="Normal GHG Numbers (0.00) 2" xfId="3833"/>
    <cellStyle name="Normal GHG Numbers (0.00) 2 2" xfId="13751"/>
    <cellStyle name="Normal GHG Numbers (0.00) 2 2 2" xfId="28918"/>
    <cellStyle name="Normal GHG Numbers (0.00) 2 2 2 2" xfId="31870"/>
    <cellStyle name="Normal GHG Numbers (0.00) 2 2 3" xfId="22779"/>
    <cellStyle name="Normal GHG Numbers (0.00) 2 3" xfId="22780"/>
    <cellStyle name="Normal GHG Numbers (0.00) 2 3 2" xfId="28919"/>
    <cellStyle name="Normal GHG Numbers (0.00) 2 3 2 2" xfId="31871"/>
    <cellStyle name="Normal GHG Numbers (0.00) 2 4" xfId="22781"/>
    <cellStyle name="Normal GHG Numbers (0.00) 2 4 2" xfId="28920"/>
    <cellStyle name="Normal GHG Numbers (0.00) 2 4 2 2" xfId="31872"/>
    <cellStyle name="Normal GHG Numbers (0.00) 2 5" xfId="22782"/>
    <cellStyle name="Normal GHG Numbers (0.00) 2 5 2" xfId="28921"/>
    <cellStyle name="Normal GHG Numbers (0.00) 2 5 2 2" xfId="31873"/>
    <cellStyle name="Normal GHG Numbers (0.00) 2 6" xfId="28922"/>
    <cellStyle name="Normal GHG Numbers (0.00) 2 6 2" xfId="31874"/>
    <cellStyle name="Normal GHG Numbers (0.00) 2 7" xfId="22778"/>
    <cellStyle name="Normal GHG Numbers (0.00) 3" xfId="3834"/>
    <cellStyle name="Normal GHG Numbers (0.00) 3 2" xfId="13752"/>
    <cellStyle name="Normal GHG Numbers (0.00) 3 2 2" xfId="31835"/>
    <cellStyle name="Normal GHG Numbers (0.00) 3 2 3" xfId="28782"/>
    <cellStyle name="Normal GHG Numbers (0.00) 3 3" xfId="22783"/>
    <cellStyle name="Normal GHG Numbers (0.00) 4" xfId="13749"/>
    <cellStyle name="Normal GHG Numbers (0.00) 4 2" xfId="28923"/>
    <cellStyle name="Normal GHG Numbers (0.00) 4 2 2" xfId="31875"/>
    <cellStyle name="Normal GHG Numbers (0.00) 4 3" xfId="22784"/>
    <cellStyle name="Normal GHG Numbers (0.00) 5" xfId="14013"/>
    <cellStyle name="Normal GHG Numbers (0.00) 5 2" xfId="17553"/>
    <cellStyle name="Normal GHG Numbers (0.00) 5 2 2" xfId="31876"/>
    <cellStyle name="Normal GHG Numbers (0.00) 5 2 3" xfId="28924"/>
    <cellStyle name="Normal GHG Numbers (0.00) 5 3" xfId="22785"/>
    <cellStyle name="Normal GHG Numbers (0.00) 6" xfId="13992"/>
    <cellStyle name="Normal GHG Numbers (0.00) 6 2" xfId="17552"/>
    <cellStyle name="Normal GHG Numbers (0.00) 6 2 2" xfId="31877"/>
    <cellStyle name="Normal GHG Numbers (0.00) 6 2 3" xfId="28925"/>
    <cellStyle name="Normal GHG Numbers (0.00) 6 3" xfId="22786"/>
    <cellStyle name="Normal GHG Numbers (0.00) 7" xfId="28926"/>
    <cellStyle name="Normal GHG Numbers (0.00) 7 2" xfId="31878"/>
    <cellStyle name="Normal GHG Numbers (0.00) 8" xfId="22777"/>
    <cellStyle name="Normal GHG Textfiels Bold" xfId="743"/>
    <cellStyle name="Normal GHG Textfiels Bold 2" xfId="22787"/>
    <cellStyle name="Normal GHG whole table" xfId="1639"/>
    <cellStyle name="Normal GHG-Shade" xfId="744"/>
    <cellStyle name="Normal GHG-Shade 2" xfId="2694"/>
    <cellStyle name="Normal GHG-Shade 2 2" xfId="9732"/>
    <cellStyle name="Normal GHG-Shade 2 3" xfId="22789"/>
    <cellStyle name="Normal GHG-Shade 3" xfId="9469"/>
    <cellStyle name="Normal GHG-Shade 4" xfId="22788"/>
    <cellStyle name="Normale 10" xfId="745"/>
    <cellStyle name="Normale 10 2" xfId="746"/>
    <cellStyle name="Normale 10 2 2" xfId="2696"/>
    <cellStyle name="Normale 10 2 2 2" xfId="9734"/>
    <cellStyle name="Normale 10 2 2 3" xfId="22792"/>
    <cellStyle name="Normale 10 2 3" xfId="9471"/>
    <cellStyle name="Normale 10 2 4" xfId="22791"/>
    <cellStyle name="Normale 10 3" xfId="747"/>
    <cellStyle name="Normale 10 3 2" xfId="2697"/>
    <cellStyle name="Normale 10 3 2 2" xfId="9735"/>
    <cellStyle name="Normale 10 3 2 3" xfId="22794"/>
    <cellStyle name="Normale 10 3 3" xfId="9472"/>
    <cellStyle name="Normale 10 3 4" xfId="22793"/>
    <cellStyle name="Normale 10 4" xfId="2695"/>
    <cellStyle name="Normale 10 4 2" xfId="9733"/>
    <cellStyle name="Normale 10 4 3" xfId="22795"/>
    <cellStyle name="Normale 10 5" xfId="9470"/>
    <cellStyle name="Normale 10 6" xfId="22790"/>
    <cellStyle name="Normale 10_EDEN industria 2008 rev" xfId="748"/>
    <cellStyle name="Normale 11" xfId="749"/>
    <cellStyle name="Normale 11 2" xfId="750"/>
    <cellStyle name="Normale 11 2 2" xfId="2699"/>
    <cellStyle name="Normale 11 2 2 2" xfId="9737"/>
    <cellStyle name="Normale 11 2 2 3" xfId="22798"/>
    <cellStyle name="Normale 11 2 3" xfId="9474"/>
    <cellStyle name="Normale 11 2 4" xfId="22797"/>
    <cellStyle name="Normale 11 3" xfId="751"/>
    <cellStyle name="Normale 11 3 2" xfId="2700"/>
    <cellStyle name="Normale 11 3 2 2" xfId="9738"/>
    <cellStyle name="Normale 11 3 2 3" xfId="22800"/>
    <cellStyle name="Normale 11 3 3" xfId="9475"/>
    <cellStyle name="Normale 11 3 4" xfId="22799"/>
    <cellStyle name="Normale 11 4" xfId="2698"/>
    <cellStyle name="Normale 11 4 2" xfId="9736"/>
    <cellStyle name="Normale 11 4 3" xfId="22801"/>
    <cellStyle name="Normale 11 5" xfId="9473"/>
    <cellStyle name="Normale 11 6" xfId="22796"/>
    <cellStyle name="Normale 11_EDEN industria 2008 rev" xfId="752"/>
    <cellStyle name="Normale 12" xfId="753"/>
    <cellStyle name="Normale 12 2" xfId="754"/>
    <cellStyle name="Normale 12 2 2" xfId="2702"/>
    <cellStyle name="Normale 12 2 2 2" xfId="9740"/>
    <cellStyle name="Normale 12 2 2 3" xfId="22804"/>
    <cellStyle name="Normale 12 2 3" xfId="9477"/>
    <cellStyle name="Normale 12 2 4" xfId="22803"/>
    <cellStyle name="Normale 12 3" xfId="755"/>
    <cellStyle name="Normale 12 3 2" xfId="2703"/>
    <cellStyle name="Normale 12 3 2 2" xfId="9741"/>
    <cellStyle name="Normale 12 3 2 3" xfId="22806"/>
    <cellStyle name="Normale 12 3 3" xfId="9478"/>
    <cellStyle name="Normale 12 3 4" xfId="22805"/>
    <cellStyle name="Normale 12 4" xfId="2701"/>
    <cellStyle name="Normale 12 4 2" xfId="9739"/>
    <cellStyle name="Normale 12 4 3" xfId="22807"/>
    <cellStyle name="Normale 12 5" xfId="9476"/>
    <cellStyle name="Normale 12 6" xfId="22802"/>
    <cellStyle name="Normale 12_EDEN industria 2008 rev" xfId="756"/>
    <cellStyle name="Normale 13" xfId="757"/>
    <cellStyle name="Normale 13 2" xfId="758"/>
    <cellStyle name="Normale 13 2 2" xfId="2705"/>
    <cellStyle name="Normale 13 2 2 2" xfId="9743"/>
    <cellStyle name="Normale 13 2 2 3" xfId="22810"/>
    <cellStyle name="Normale 13 2 3" xfId="9480"/>
    <cellStyle name="Normale 13 2 4" xfId="22809"/>
    <cellStyle name="Normale 13 3" xfId="759"/>
    <cellStyle name="Normale 13 3 2" xfId="2706"/>
    <cellStyle name="Normale 13 3 2 2" xfId="9744"/>
    <cellStyle name="Normale 13 3 2 3" xfId="22812"/>
    <cellStyle name="Normale 13 3 3" xfId="9481"/>
    <cellStyle name="Normale 13 3 4" xfId="22811"/>
    <cellStyle name="Normale 13 4" xfId="2704"/>
    <cellStyle name="Normale 13 4 2" xfId="9742"/>
    <cellStyle name="Normale 13 4 3" xfId="22813"/>
    <cellStyle name="Normale 13 5" xfId="9479"/>
    <cellStyle name="Normale 13 6" xfId="22808"/>
    <cellStyle name="Normale 13_EDEN industria 2008 rev" xfId="760"/>
    <cellStyle name="Normale 14" xfId="761"/>
    <cellStyle name="Normale 14 2" xfId="762"/>
    <cellStyle name="Normale 14 2 2" xfId="2708"/>
    <cellStyle name="Normale 14 2 2 2" xfId="9746"/>
    <cellStyle name="Normale 14 2 2 3" xfId="22816"/>
    <cellStyle name="Normale 14 2 3" xfId="9483"/>
    <cellStyle name="Normale 14 2 4" xfId="22815"/>
    <cellStyle name="Normale 14 3" xfId="763"/>
    <cellStyle name="Normale 14 3 2" xfId="2709"/>
    <cellStyle name="Normale 14 3 2 2" xfId="9747"/>
    <cellStyle name="Normale 14 3 2 3" xfId="22818"/>
    <cellStyle name="Normale 14 3 3" xfId="9484"/>
    <cellStyle name="Normale 14 3 4" xfId="22817"/>
    <cellStyle name="Normale 14 4" xfId="2707"/>
    <cellStyle name="Normale 14 4 2" xfId="9745"/>
    <cellStyle name="Normale 14 4 3" xfId="22819"/>
    <cellStyle name="Normale 14 5" xfId="9482"/>
    <cellStyle name="Normale 14 6" xfId="22814"/>
    <cellStyle name="Normale 14_EDEN industria 2008 rev" xfId="764"/>
    <cellStyle name="Normale 15" xfId="765"/>
    <cellStyle name="Normale 15 2" xfId="766"/>
    <cellStyle name="Normale 15 2 2" xfId="2711"/>
    <cellStyle name="Normale 15 2 2 2" xfId="9749"/>
    <cellStyle name="Normale 15 2 2 3" xfId="22822"/>
    <cellStyle name="Normale 15 2 3" xfId="9486"/>
    <cellStyle name="Normale 15 2 4" xfId="22821"/>
    <cellStyle name="Normale 15 3" xfId="767"/>
    <cellStyle name="Normale 15 3 2" xfId="2712"/>
    <cellStyle name="Normale 15 3 2 2" xfId="9750"/>
    <cellStyle name="Normale 15 3 2 3" xfId="22824"/>
    <cellStyle name="Normale 15 3 3" xfId="9487"/>
    <cellStyle name="Normale 15 3 4" xfId="22823"/>
    <cellStyle name="Normale 15 4" xfId="2710"/>
    <cellStyle name="Normale 15 4 2" xfId="9748"/>
    <cellStyle name="Normale 15 4 3" xfId="22825"/>
    <cellStyle name="Normale 15 5" xfId="9485"/>
    <cellStyle name="Normale 15 6" xfId="22820"/>
    <cellStyle name="Normale 15_EDEN industria 2008 rev" xfId="768"/>
    <cellStyle name="Normale 16" xfId="769"/>
    <cellStyle name="Normale 16 2" xfId="2713"/>
    <cellStyle name="Normale 16 2 2" xfId="9751"/>
    <cellStyle name="Normale 16 2 3" xfId="22827"/>
    <cellStyle name="Normale 16 3" xfId="9488"/>
    <cellStyle name="Normale 16 4" xfId="22826"/>
    <cellStyle name="Normale 17" xfId="770"/>
    <cellStyle name="Normale 17 2" xfId="2714"/>
    <cellStyle name="Normale 17 2 2" xfId="9752"/>
    <cellStyle name="Normale 17 2 3" xfId="22829"/>
    <cellStyle name="Normale 17 3" xfId="9489"/>
    <cellStyle name="Normale 17 4" xfId="22828"/>
    <cellStyle name="Normale 18" xfId="771"/>
    <cellStyle name="Normale 18 2" xfId="3835"/>
    <cellStyle name="Normale 18 2 2" xfId="22831"/>
    <cellStyle name="Normale 18 3" xfId="22830"/>
    <cellStyle name="Normale 19" xfId="772"/>
    <cellStyle name="Normale 19 2" xfId="3836"/>
    <cellStyle name="Normale 19 2 2" xfId="22833"/>
    <cellStyle name="Normale 19 3" xfId="22832"/>
    <cellStyle name="Normale 2" xfId="773"/>
    <cellStyle name="Normale 2 2" xfId="774"/>
    <cellStyle name="Normale 2 2 2" xfId="2716"/>
    <cellStyle name="Normale 2 2 2 2" xfId="9754"/>
    <cellStyle name="Normale 2 2 2 3" xfId="22836"/>
    <cellStyle name="Normale 2 2 3" xfId="9491"/>
    <cellStyle name="Normale 2 2 4" xfId="22835"/>
    <cellStyle name="Normale 2 3" xfId="2715"/>
    <cellStyle name="Normale 2 3 2" xfId="9753"/>
    <cellStyle name="Normale 2 3 3" xfId="22837"/>
    <cellStyle name="Normale 2 4" xfId="9490"/>
    <cellStyle name="Normale 2 5" xfId="22834"/>
    <cellStyle name="Normale 2_EDEN industria 2008 rev" xfId="775"/>
    <cellStyle name="Normale 20" xfId="776"/>
    <cellStyle name="Normale 20 2" xfId="2717"/>
    <cellStyle name="Normale 20 2 2" xfId="9755"/>
    <cellStyle name="Normale 20 2 3" xfId="22839"/>
    <cellStyle name="Normale 20 3" xfId="9492"/>
    <cellStyle name="Normale 20 4" xfId="22838"/>
    <cellStyle name="Normale 21" xfId="777"/>
    <cellStyle name="Normale 21 2" xfId="2718"/>
    <cellStyle name="Normale 21 2 2" xfId="9756"/>
    <cellStyle name="Normale 21 2 3" xfId="22841"/>
    <cellStyle name="Normale 21 3" xfId="9493"/>
    <cellStyle name="Normale 21 4" xfId="22840"/>
    <cellStyle name="Normale 22" xfId="778"/>
    <cellStyle name="Normale 22 2" xfId="2719"/>
    <cellStyle name="Normale 22 2 2" xfId="9757"/>
    <cellStyle name="Normale 22 2 3" xfId="22843"/>
    <cellStyle name="Normale 22 3" xfId="9494"/>
    <cellStyle name="Normale 22 4" xfId="22842"/>
    <cellStyle name="Normale 23" xfId="779"/>
    <cellStyle name="Normale 23 2" xfId="2720"/>
    <cellStyle name="Normale 23 2 2" xfId="9758"/>
    <cellStyle name="Normale 23 2 3" xfId="22845"/>
    <cellStyle name="Normale 23 3" xfId="9495"/>
    <cellStyle name="Normale 23 4" xfId="22844"/>
    <cellStyle name="Normale 24" xfId="780"/>
    <cellStyle name="Normale 24 2" xfId="2721"/>
    <cellStyle name="Normale 24 2 2" xfId="9759"/>
    <cellStyle name="Normale 24 2 3" xfId="22847"/>
    <cellStyle name="Normale 24 3" xfId="9496"/>
    <cellStyle name="Normale 24 4" xfId="22846"/>
    <cellStyle name="Normale 25" xfId="781"/>
    <cellStyle name="Normale 25 2" xfId="2722"/>
    <cellStyle name="Normale 25 2 2" xfId="9760"/>
    <cellStyle name="Normale 25 2 3" xfId="22849"/>
    <cellStyle name="Normale 25 3" xfId="9497"/>
    <cellStyle name="Normale 25 4" xfId="22848"/>
    <cellStyle name="Normale 26" xfId="782"/>
    <cellStyle name="Normale 26 2" xfId="2723"/>
    <cellStyle name="Normale 26 2 2" xfId="9761"/>
    <cellStyle name="Normale 26 2 3" xfId="22851"/>
    <cellStyle name="Normale 26 3" xfId="9498"/>
    <cellStyle name="Normale 26 4" xfId="22850"/>
    <cellStyle name="Normale 27" xfId="783"/>
    <cellStyle name="Normale 27 2" xfId="2724"/>
    <cellStyle name="Normale 27 2 2" xfId="9762"/>
    <cellStyle name="Normale 27 2 3" xfId="22853"/>
    <cellStyle name="Normale 27 3" xfId="9499"/>
    <cellStyle name="Normale 27 4" xfId="22852"/>
    <cellStyle name="Normale 28" xfId="784"/>
    <cellStyle name="Normale 28 2" xfId="2725"/>
    <cellStyle name="Normale 28 2 2" xfId="9763"/>
    <cellStyle name="Normale 28 2 3" xfId="22855"/>
    <cellStyle name="Normale 28 3" xfId="9500"/>
    <cellStyle name="Normale 28 4" xfId="22854"/>
    <cellStyle name="Normale 29" xfId="785"/>
    <cellStyle name="Normale 29 2" xfId="2726"/>
    <cellStyle name="Normale 29 2 2" xfId="9764"/>
    <cellStyle name="Normale 29 2 3" xfId="22857"/>
    <cellStyle name="Normale 29 3" xfId="9501"/>
    <cellStyle name="Normale 29 4" xfId="22856"/>
    <cellStyle name="Normale 3" xfId="786"/>
    <cellStyle name="Normale 3 2" xfId="787"/>
    <cellStyle name="Normale 3 2 2" xfId="2728"/>
    <cellStyle name="Normale 3 2 2 2" xfId="9766"/>
    <cellStyle name="Normale 3 2 2 3" xfId="22860"/>
    <cellStyle name="Normale 3 2 3" xfId="9503"/>
    <cellStyle name="Normale 3 2 4" xfId="22859"/>
    <cellStyle name="Normale 3 3" xfId="788"/>
    <cellStyle name="Normale 3 3 2" xfId="2729"/>
    <cellStyle name="Normale 3 3 2 2" xfId="9767"/>
    <cellStyle name="Normale 3 3 2 3" xfId="22862"/>
    <cellStyle name="Normale 3 3 3" xfId="9504"/>
    <cellStyle name="Normale 3 3 4" xfId="22861"/>
    <cellStyle name="Normale 3 4" xfId="2727"/>
    <cellStyle name="Normale 3 4 2" xfId="9765"/>
    <cellStyle name="Normale 3 4 3" xfId="22863"/>
    <cellStyle name="Normale 3 5" xfId="9502"/>
    <cellStyle name="Normale 3 6" xfId="22858"/>
    <cellStyle name="Normale 3_EDEN industria 2008 rev" xfId="789"/>
    <cellStyle name="Normale 30" xfId="790"/>
    <cellStyle name="Normale 30 2" xfId="2730"/>
    <cellStyle name="Normale 30 2 2" xfId="9768"/>
    <cellStyle name="Normale 30 2 3" xfId="22865"/>
    <cellStyle name="Normale 30 3" xfId="9505"/>
    <cellStyle name="Normale 30 4" xfId="22864"/>
    <cellStyle name="Normale 31" xfId="791"/>
    <cellStyle name="Normale 31 2" xfId="2731"/>
    <cellStyle name="Normale 31 2 2" xfId="9769"/>
    <cellStyle name="Normale 31 2 3" xfId="22867"/>
    <cellStyle name="Normale 31 3" xfId="9506"/>
    <cellStyle name="Normale 31 4" xfId="22866"/>
    <cellStyle name="Normale 32" xfId="792"/>
    <cellStyle name="Normale 32 2" xfId="2732"/>
    <cellStyle name="Normale 32 2 2" xfId="9770"/>
    <cellStyle name="Normale 32 2 3" xfId="22869"/>
    <cellStyle name="Normale 32 3" xfId="9507"/>
    <cellStyle name="Normale 32 4" xfId="22868"/>
    <cellStyle name="Normale 33" xfId="793"/>
    <cellStyle name="Normale 33 2" xfId="2733"/>
    <cellStyle name="Normale 33 2 2" xfId="9771"/>
    <cellStyle name="Normale 33 2 3" xfId="22871"/>
    <cellStyle name="Normale 33 3" xfId="9508"/>
    <cellStyle name="Normale 33 4" xfId="22870"/>
    <cellStyle name="Normale 34" xfId="794"/>
    <cellStyle name="Normale 34 2" xfId="2734"/>
    <cellStyle name="Normale 34 2 2" xfId="9772"/>
    <cellStyle name="Normale 34 2 3" xfId="22873"/>
    <cellStyle name="Normale 34 3" xfId="9509"/>
    <cellStyle name="Normale 34 4" xfId="22872"/>
    <cellStyle name="Normale 35" xfId="795"/>
    <cellStyle name="Normale 35 2" xfId="2735"/>
    <cellStyle name="Normale 35 2 2" xfId="9773"/>
    <cellStyle name="Normale 35 2 3" xfId="22875"/>
    <cellStyle name="Normale 35 3" xfId="9510"/>
    <cellStyle name="Normale 35 4" xfId="22874"/>
    <cellStyle name="Normale 36" xfId="796"/>
    <cellStyle name="Normale 36 2" xfId="2736"/>
    <cellStyle name="Normale 36 2 2" xfId="9774"/>
    <cellStyle name="Normale 36 2 3" xfId="22877"/>
    <cellStyle name="Normale 36 3" xfId="9511"/>
    <cellStyle name="Normale 36 4" xfId="22876"/>
    <cellStyle name="Normale 37" xfId="797"/>
    <cellStyle name="Normale 37 2" xfId="2737"/>
    <cellStyle name="Normale 37 2 2" xfId="9775"/>
    <cellStyle name="Normale 37 2 3" xfId="22879"/>
    <cellStyle name="Normale 37 3" xfId="9512"/>
    <cellStyle name="Normale 37 4" xfId="22878"/>
    <cellStyle name="Normale 38" xfId="798"/>
    <cellStyle name="Normale 38 2" xfId="2738"/>
    <cellStyle name="Normale 38 2 2" xfId="9776"/>
    <cellStyle name="Normale 38 2 3" xfId="22881"/>
    <cellStyle name="Normale 38 3" xfId="9513"/>
    <cellStyle name="Normale 38 4" xfId="22880"/>
    <cellStyle name="Normale 39" xfId="799"/>
    <cellStyle name="Normale 39 2" xfId="2739"/>
    <cellStyle name="Normale 39 2 2" xfId="9777"/>
    <cellStyle name="Normale 39 2 3" xfId="22883"/>
    <cellStyle name="Normale 39 3" xfId="9514"/>
    <cellStyle name="Normale 39 4" xfId="22882"/>
    <cellStyle name="Normale 4" xfId="800"/>
    <cellStyle name="Normale 4 2" xfId="801"/>
    <cellStyle name="Normale 4 2 2" xfId="2741"/>
    <cellStyle name="Normale 4 2 2 2" xfId="9779"/>
    <cellStyle name="Normale 4 2 2 3" xfId="22886"/>
    <cellStyle name="Normale 4 2 3" xfId="9516"/>
    <cellStyle name="Normale 4 2 4" xfId="22885"/>
    <cellStyle name="Normale 4 3" xfId="802"/>
    <cellStyle name="Normale 4 3 2" xfId="2742"/>
    <cellStyle name="Normale 4 3 2 2" xfId="9780"/>
    <cellStyle name="Normale 4 3 2 3" xfId="22888"/>
    <cellStyle name="Normale 4 3 3" xfId="9517"/>
    <cellStyle name="Normale 4 3 4" xfId="22887"/>
    <cellStyle name="Normale 4 4" xfId="2740"/>
    <cellStyle name="Normale 4 4 2" xfId="9778"/>
    <cellStyle name="Normale 4 4 3" xfId="22889"/>
    <cellStyle name="Normale 4 5" xfId="9515"/>
    <cellStyle name="Normale 4 6" xfId="22884"/>
    <cellStyle name="Normale 4_EDEN industria 2008 rev" xfId="803"/>
    <cellStyle name="Normale 40" xfId="804"/>
    <cellStyle name="Normale 40 2" xfId="2743"/>
    <cellStyle name="Normale 40 2 2" xfId="9781"/>
    <cellStyle name="Normale 40 2 3" xfId="22891"/>
    <cellStyle name="Normale 40 3" xfId="9518"/>
    <cellStyle name="Normale 40 4" xfId="22890"/>
    <cellStyle name="Normale 41" xfId="805"/>
    <cellStyle name="Normale 41 2" xfId="2744"/>
    <cellStyle name="Normale 41 2 2" xfId="9782"/>
    <cellStyle name="Normale 41 2 3" xfId="22893"/>
    <cellStyle name="Normale 41 3" xfId="9519"/>
    <cellStyle name="Normale 41 4" xfId="22892"/>
    <cellStyle name="Normale 42" xfId="806"/>
    <cellStyle name="Normale 42 2" xfId="2745"/>
    <cellStyle name="Normale 42 2 2" xfId="9783"/>
    <cellStyle name="Normale 42 2 3" xfId="22895"/>
    <cellStyle name="Normale 42 3" xfId="9520"/>
    <cellStyle name="Normale 42 4" xfId="22894"/>
    <cellStyle name="Normale 43" xfId="807"/>
    <cellStyle name="Normale 43 2" xfId="2746"/>
    <cellStyle name="Normale 43 2 2" xfId="9784"/>
    <cellStyle name="Normale 43 2 3" xfId="22897"/>
    <cellStyle name="Normale 43 3" xfId="9521"/>
    <cellStyle name="Normale 43 4" xfId="22896"/>
    <cellStyle name="Normale 44" xfId="808"/>
    <cellStyle name="Normale 44 2" xfId="2747"/>
    <cellStyle name="Normale 44 2 2" xfId="9785"/>
    <cellStyle name="Normale 44 2 3" xfId="22899"/>
    <cellStyle name="Normale 44 3" xfId="9522"/>
    <cellStyle name="Normale 44 4" xfId="22898"/>
    <cellStyle name="Normale 45" xfId="809"/>
    <cellStyle name="Normale 45 2" xfId="2748"/>
    <cellStyle name="Normale 45 2 2" xfId="9786"/>
    <cellStyle name="Normale 45 2 3" xfId="22901"/>
    <cellStyle name="Normale 45 3" xfId="9523"/>
    <cellStyle name="Normale 45 4" xfId="22900"/>
    <cellStyle name="Normale 46" xfId="810"/>
    <cellStyle name="Normale 46 2" xfId="2749"/>
    <cellStyle name="Normale 46 2 2" xfId="9787"/>
    <cellStyle name="Normale 46 2 3" xfId="22903"/>
    <cellStyle name="Normale 46 3" xfId="9524"/>
    <cellStyle name="Normale 46 4" xfId="22902"/>
    <cellStyle name="Normale 47" xfId="811"/>
    <cellStyle name="Normale 47 2" xfId="2750"/>
    <cellStyle name="Normale 47 2 2" xfId="9788"/>
    <cellStyle name="Normale 47 2 3" xfId="22905"/>
    <cellStyle name="Normale 47 3" xfId="9525"/>
    <cellStyle name="Normale 47 4" xfId="22904"/>
    <cellStyle name="Normale 48" xfId="812"/>
    <cellStyle name="Normale 48 2" xfId="2751"/>
    <cellStyle name="Normale 48 2 2" xfId="9789"/>
    <cellStyle name="Normale 48 2 3" xfId="22907"/>
    <cellStyle name="Normale 48 3" xfId="9526"/>
    <cellStyle name="Normale 48 4" xfId="22906"/>
    <cellStyle name="Normale 49" xfId="813"/>
    <cellStyle name="Normale 49 2" xfId="2752"/>
    <cellStyle name="Normale 49 2 2" xfId="9790"/>
    <cellStyle name="Normale 49 2 3" xfId="22909"/>
    <cellStyle name="Normale 49 3" xfId="9527"/>
    <cellStyle name="Normale 49 4" xfId="22908"/>
    <cellStyle name="Normale 5" xfId="814"/>
    <cellStyle name="Normale 5 2" xfId="815"/>
    <cellStyle name="Normale 5 2 2" xfId="2754"/>
    <cellStyle name="Normale 5 2 2 2" xfId="9792"/>
    <cellStyle name="Normale 5 2 2 3" xfId="22912"/>
    <cellStyle name="Normale 5 2 3" xfId="9529"/>
    <cellStyle name="Normale 5 2 4" xfId="22911"/>
    <cellStyle name="Normale 5 3" xfId="816"/>
    <cellStyle name="Normale 5 3 2" xfId="2755"/>
    <cellStyle name="Normale 5 3 2 2" xfId="9793"/>
    <cellStyle name="Normale 5 3 2 3" xfId="22914"/>
    <cellStyle name="Normale 5 3 3" xfId="9530"/>
    <cellStyle name="Normale 5 3 4" xfId="22913"/>
    <cellStyle name="Normale 5 4" xfId="2753"/>
    <cellStyle name="Normale 5 4 2" xfId="9791"/>
    <cellStyle name="Normale 5 4 3" xfId="22915"/>
    <cellStyle name="Normale 5 5" xfId="9528"/>
    <cellStyle name="Normale 5 6" xfId="22910"/>
    <cellStyle name="Normale 5_EDEN industria 2008 rev" xfId="817"/>
    <cellStyle name="Normale 50" xfId="818"/>
    <cellStyle name="Normale 50 2" xfId="2756"/>
    <cellStyle name="Normale 50 2 2" xfId="9794"/>
    <cellStyle name="Normale 50 2 3" xfId="22917"/>
    <cellStyle name="Normale 50 3" xfId="9531"/>
    <cellStyle name="Normale 50 4" xfId="22916"/>
    <cellStyle name="Normale 51" xfId="819"/>
    <cellStyle name="Normale 51 2" xfId="2757"/>
    <cellStyle name="Normale 51 2 2" xfId="9795"/>
    <cellStyle name="Normale 51 2 3" xfId="22919"/>
    <cellStyle name="Normale 51 3" xfId="9532"/>
    <cellStyle name="Normale 51 4" xfId="22918"/>
    <cellStyle name="Normale 52" xfId="820"/>
    <cellStyle name="Normale 52 2" xfId="2758"/>
    <cellStyle name="Normale 52 2 2" xfId="9796"/>
    <cellStyle name="Normale 52 2 3" xfId="22921"/>
    <cellStyle name="Normale 52 3" xfId="9533"/>
    <cellStyle name="Normale 52 4" xfId="22920"/>
    <cellStyle name="Normale 53" xfId="821"/>
    <cellStyle name="Normale 53 2" xfId="2759"/>
    <cellStyle name="Normale 53 2 2" xfId="9797"/>
    <cellStyle name="Normale 53 2 3" xfId="22923"/>
    <cellStyle name="Normale 53 3" xfId="9534"/>
    <cellStyle name="Normale 53 4" xfId="22922"/>
    <cellStyle name="Normale 54" xfId="822"/>
    <cellStyle name="Normale 54 2" xfId="2760"/>
    <cellStyle name="Normale 54 2 2" xfId="9798"/>
    <cellStyle name="Normale 54 2 3" xfId="22925"/>
    <cellStyle name="Normale 54 3" xfId="9535"/>
    <cellStyle name="Normale 54 4" xfId="22924"/>
    <cellStyle name="Normale 55" xfId="823"/>
    <cellStyle name="Normale 55 2" xfId="2761"/>
    <cellStyle name="Normale 55 2 2" xfId="9799"/>
    <cellStyle name="Normale 55 2 3" xfId="22927"/>
    <cellStyle name="Normale 55 3" xfId="9536"/>
    <cellStyle name="Normale 55 4" xfId="22926"/>
    <cellStyle name="Normale 56" xfId="824"/>
    <cellStyle name="Normale 56 2" xfId="2762"/>
    <cellStyle name="Normale 56 2 2" xfId="9800"/>
    <cellStyle name="Normale 56 2 3" xfId="22929"/>
    <cellStyle name="Normale 56 3" xfId="9537"/>
    <cellStyle name="Normale 56 4" xfId="22928"/>
    <cellStyle name="Normale 57" xfId="825"/>
    <cellStyle name="Normale 57 2" xfId="2763"/>
    <cellStyle name="Normale 57 2 2" xfId="9801"/>
    <cellStyle name="Normale 57 2 3" xfId="22931"/>
    <cellStyle name="Normale 57 3" xfId="9538"/>
    <cellStyle name="Normale 57 4" xfId="22930"/>
    <cellStyle name="Normale 58" xfId="826"/>
    <cellStyle name="Normale 58 2" xfId="2764"/>
    <cellStyle name="Normale 58 2 2" xfId="9802"/>
    <cellStyle name="Normale 58 2 3" xfId="22933"/>
    <cellStyle name="Normale 58 3" xfId="9539"/>
    <cellStyle name="Normale 58 4" xfId="22932"/>
    <cellStyle name="Normale 59" xfId="827"/>
    <cellStyle name="Normale 59 2" xfId="2765"/>
    <cellStyle name="Normale 59 2 2" xfId="9803"/>
    <cellStyle name="Normale 59 2 3" xfId="22935"/>
    <cellStyle name="Normale 59 3" xfId="9540"/>
    <cellStyle name="Normale 59 4" xfId="22934"/>
    <cellStyle name="Normale 6" xfId="828"/>
    <cellStyle name="Normale 6 2" xfId="829"/>
    <cellStyle name="Normale 6 2 2" xfId="2767"/>
    <cellStyle name="Normale 6 2 2 2" xfId="9805"/>
    <cellStyle name="Normale 6 2 2 3" xfId="22938"/>
    <cellStyle name="Normale 6 2 3" xfId="9542"/>
    <cellStyle name="Normale 6 2 4" xfId="22937"/>
    <cellStyle name="Normale 6 3" xfId="830"/>
    <cellStyle name="Normale 6 3 2" xfId="2768"/>
    <cellStyle name="Normale 6 3 2 2" xfId="9806"/>
    <cellStyle name="Normale 6 3 2 3" xfId="22940"/>
    <cellStyle name="Normale 6 3 3" xfId="9543"/>
    <cellStyle name="Normale 6 3 4" xfId="22939"/>
    <cellStyle name="Normale 6 4" xfId="2766"/>
    <cellStyle name="Normale 6 4 2" xfId="9804"/>
    <cellStyle name="Normale 6 4 3" xfId="22941"/>
    <cellStyle name="Normale 6 5" xfId="9541"/>
    <cellStyle name="Normale 6 6" xfId="22936"/>
    <cellStyle name="Normale 6_EDEN industria 2008 rev" xfId="831"/>
    <cellStyle name="Normale 60" xfId="832"/>
    <cellStyle name="Normale 60 2" xfId="2769"/>
    <cellStyle name="Normale 60 2 2" xfId="9807"/>
    <cellStyle name="Normale 60 2 3" xfId="22943"/>
    <cellStyle name="Normale 60 3" xfId="9544"/>
    <cellStyle name="Normale 60 4" xfId="22942"/>
    <cellStyle name="Normale 61" xfId="833"/>
    <cellStyle name="Normale 61 2" xfId="2770"/>
    <cellStyle name="Normale 61 2 2" xfId="9808"/>
    <cellStyle name="Normale 61 2 3" xfId="22945"/>
    <cellStyle name="Normale 61 3" xfId="9545"/>
    <cellStyle name="Normale 61 4" xfId="22944"/>
    <cellStyle name="Normale 62" xfId="834"/>
    <cellStyle name="Normale 62 2" xfId="2771"/>
    <cellStyle name="Normale 62 2 2" xfId="9809"/>
    <cellStyle name="Normale 62 2 3" xfId="22947"/>
    <cellStyle name="Normale 62 3" xfId="9546"/>
    <cellStyle name="Normale 62 4" xfId="22946"/>
    <cellStyle name="Normale 63" xfId="835"/>
    <cellStyle name="Normale 63 2" xfId="2772"/>
    <cellStyle name="Normale 63 2 2" xfId="9810"/>
    <cellStyle name="Normale 63 2 3" xfId="22949"/>
    <cellStyle name="Normale 63 3" xfId="9547"/>
    <cellStyle name="Normale 63 4" xfId="22948"/>
    <cellStyle name="Normale 64" xfId="836"/>
    <cellStyle name="Normale 64 2" xfId="2773"/>
    <cellStyle name="Normale 64 2 2" xfId="9811"/>
    <cellStyle name="Normale 64 2 3" xfId="22951"/>
    <cellStyle name="Normale 64 3" xfId="9548"/>
    <cellStyle name="Normale 64 4" xfId="22950"/>
    <cellStyle name="Normale 65" xfId="837"/>
    <cellStyle name="Normale 65 2" xfId="2774"/>
    <cellStyle name="Normale 65 2 2" xfId="9812"/>
    <cellStyle name="Normale 65 2 3" xfId="22953"/>
    <cellStyle name="Normale 65 3" xfId="9549"/>
    <cellStyle name="Normale 65 4" xfId="22952"/>
    <cellStyle name="Normale 7" xfId="838"/>
    <cellStyle name="Normale 7 2" xfId="839"/>
    <cellStyle name="Normale 7 2 2" xfId="2776"/>
    <cellStyle name="Normale 7 2 2 2" xfId="9814"/>
    <cellStyle name="Normale 7 2 2 3" xfId="22956"/>
    <cellStyle name="Normale 7 2 3" xfId="9551"/>
    <cellStyle name="Normale 7 2 4" xfId="22955"/>
    <cellStyle name="Normale 7 3" xfId="840"/>
    <cellStyle name="Normale 7 3 2" xfId="2777"/>
    <cellStyle name="Normale 7 3 2 2" xfId="9815"/>
    <cellStyle name="Normale 7 3 2 3" xfId="22958"/>
    <cellStyle name="Normale 7 3 3" xfId="9552"/>
    <cellStyle name="Normale 7 3 4" xfId="22957"/>
    <cellStyle name="Normale 7 4" xfId="2775"/>
    <cellStyle name="Normale 7 4 2" xfId="9813"/>
    <cellStyle name="Normale 7 4 3" xfId="22959"/>
    <cellStyle name="Normale 7 5" xfId="9550"/>
    <cellStyle name="Normale 7 6" xfId="22954"/>
    <cellStyle name="Normale 7_EDEN industria 2008 rev" xfId="841"/>
    <cellStyle name="Normale 8" xfId="842"/>
    <cellStyle name="Normale 8 2" xfId="843"/>
    <cellStyle name="Normale 8 2 2" xfId="2779"/>
    <cellStyle name="Normale 8 2 2 2" xfId="9817"/>
    <cellStyle name="Normale 8 2 2 3" xfId="22962"/>
    <cellStyle name="Normale 8 2 3" xfId="9554"/>
    <cellStyle name="Normale 8 2 4" xfId="22961"/>
    <cellStyle name="Normale 8 3" xfId="844"/>
    <cellStyle name="Normale 8 3 2" xfId="2780"/>
    <cellStyle name="Normale 8 3 2 2" xfId="9818"/>
    <cellStyle name="Normale 8 3 2 3" xfId="22964"/>
    <cellStyle name="Normale 8 3 3" xfId="9555"/>
    <cellStyle name="Normale 8 3 4" xfId="22963"/>
    <cellStyle name="Normale 8 4" xfId="2778"/>
    <cellStyle name="Normale 8 4 2" xfId="9816"/>
    <cellStyle name="Normale 8 4 3" xfId="22965"/>
    <cellStyle name="Normale 8 5" xfId="9553"/>
    <cellStyle name="Normale 8 6" xfId="22960"/>
    <cellStyle name="Normale 8_EDEN industria 2008 rev" xfId="845"/>
    <cellStyle name="Normale 9" xfId="846"/>
    <cellStyle name="Normale 9 2" xfId="847"/>
    <cellStyle name="Normale 9 2 2" xfId="2782"/>
    <cellStyle name="Normale 9 2 2 2" xfId="9820"/>
    <cellStyle name="Normale 9 2 2 3" xfId="22968"/>
    <cellStyle name="Normale 9 2 3" xfId="9557"/>
    <cellStyle name="Normale 9 2 4" xfId="22967"/>
    <cellStyle name="Normale 9 3" xfId="848"/>
    <cellStyle name="Normale 9 3 2" xfId="2783"/>
    <cellStyle name="Normale 9 3 2 2" xfId="9821"/>
    <cellStyle name="Normale 9 3 2 3" xfId="22970"/>
    <cellStyle name="Normale 9 3 3" xfId="9558"/>
    <cellStyle name="Normale 9 3 4" xfId="22969"/>
    <cellStyle name="Normale 9 4" xfId="2781"/>
    <cellStyle name="Normale 9 4 2" xfId="9819"/>
    <cellStyle name="Normale 9 4 3" xfId="22971"/>
    <cellStyle name="Normale 9 5" xfId="9556"/>
    <cellStyle name="Normale 9 6" xfId="22966"/>
    <cellStyle name="Normale 9_EDEN industria 2008 rev" xfId="849"/>
    <cellStyle name="Normale_B2020" xfId="850"/>
    <cellStyle name="Nota" xfId="851"/>
    <cellStyle name="Nota 10" xfId="5215"/>
    <cellStyle name="Nota 10 2" xfId="22973"/>
    <cellStyle name="Nota 11" xfId="22972"/>
    <cellStyle name="Nota 2" xfId="852"/>
    <cellStyle name="Nota 2 2" xfId="2785"/>
    <cellStyle name="Nota 2 2 2" xfId="9822"/>
    <cellStyle name="Nota 2 2 2 2" xfId="15344"/>
    <cellStyle name="Nota 2 2 3" xfId="14017"/>
    <cellStyle name="Nota 2 2 4" xfId="22975"/>
    <cellStyle name="Nota 2 3" xfId="5216"/>
    <cellStyle name="Nota 2 3 2" xfId="14932"/>
    <cellStyle name="Nota 2 3 3" xfId="22976"/>
    <cellStyle name="Nota 2 4" xfId="5217"/>
    <cellStyle name="Nota 2 4 2" xfId="22977"/>
    <cellStyle name="Nota 2 5" xfId="5218"/>
    <cellStyle name="Nota 2 5 2" xfId="22978"/>
    <cellStyle name="Nota 2 6" xfId="5219"/>
    <cellStyle name="Nota 2 6 2" xfId="22979"/>
    <cellStyle name="Nota 2 7" xfId="22974"/>
    <cellStyle name="Nota 3" xfId="853"/>
    <cellStyle name="Nota 3 2" xfId="854"/>
    <cellStyle name="Nota 3 2 2" xfId="4667"/>
    <cellStyle name="Nota 3 2 2 2" xfId="7314"/>
    <cellStyle name="Nota 3 2 2 2 2" xfId="14151"/>
    <cellStyle name="Nota 3 2 2 2 3" xfId="22983"/>
    <cellStyle name="Nota 3 2 2 3" xfId="14019"/>
    <cellStyle name="Nota 3 2 2 4" xfId="22982"/>
    <cellStyle name="Nota 3 2 3" xfId="3837"/>
    <cellStyle name="Nota 3 2 3 2" xfId="10376"/>
    <cellStyle name="Nota 3 2 3 2 2" xfId="22985"/>
    <cellStyle name="Nota 3 2 3 3" xfId="14152"/>
    <cellStyle name="Nota 3 2 3 4" xfId="22984"/>
    <cellStyle name="Nota 3 2 3 5" xfId="45262"/>
    <cellStyle name="Nota 3 2 4" xfId="5220"/>
    <cellStyle name="Nota 3 2 4 2" xfId="14456"/>
    <cellStyle name="Nota 3 2 4 3" xfId="17549"/>
    <cellStyle name="Nota 3 2 4 4" xfId="22986"/>
    <cellStyle name="Nota 3 2 4 5" xfId="13774"/>
    <cellStyle name="Nota 3 2 5" xfId="5221"/>
    <cellStyle name="Nota 3 2 5 2" xfId="14874"/>
    <cellStyle name="Nota 3 2 5 3" xfId="22987"/>
    <cellStyle name="Nota 3 2 5 4" xfId="13768"/>
    <cellStyle name="Nota 3 2 6" xfId="5222"/>
    <cellStyle name="Nota 3 2 6 2" xfId="22988"/>
    <cellStyle name="Nota 3 2 7" xfId="22981"/>
    <cellStyle name="Nota 3 3" xfId="2786"/>
    <cellStyle name="Nota 3 3 2" xfId="5223"/>
    <cellStyle name="Nota 3 3 2 2" xfId="14603"/>
    <cellStyle name="Nota 3 3 2 3" xfId="22990"/>
    <cellStyle name="Nota 3 3 3" xfId="14018"/>
    <cellStyle name="Nota 3 3 4" xfId="22989"/>
    <cellStyle name="Nota 3 4" xfId="3328"/>
    <cellStyle name="Nota 3 4 2" xfId="10036"/>
    <cellStyle name="Nota 3 4 2 2" xfId="15345"/>
    <cellStyle name="Nota 3 4 3" xfId="14020"/>
    <cellStyle name="Nota 3 4 4" xfId="22991"/>
    <cellStyle name="Nota 3 5" xfId="5224"/>
    <cellStyle name="Nota 3 5 2" xfId="14448"/>
    <cellStyle name="Nota 3 5 3" xfId="22992"/>
    <cellStyle name="Nota 3 6" xfId="5225"/>
    <cellStyle name="Nota 3 6 2" xfId="22993"/>
    <cellStyle name="Nota 3 7" xfId="5226"/>
    <cellStyle name="Nota 3 7 2" xfId="22994"/>
    <cellStyle name="Nota 3 8" xfId="22980"/>
    <cellStyle name="Nota 3 9" xfId="1964"/>
    <cellStyle name="Nota 4" xfId="855"/>
    <cellStyle name="Nota 4 2" xfId="5227"/>
    <cellStyle name="Nota 4 2 2" xfId="5228"/>
    <cellStyle name="Nota 4 2 2 2" xfId="22997"/>
    <cellStyle name="Nota 4 2 3" xfId="14153"/>
    <cellStyle name="Nota 4 2 4" xfId="17546"/>
    <cellStyle name="Nota 4 2 5" xfId="22996"/>
    <cellStyle name="Nota 4 2 6" xfId="13313"/>
    <cellStyle name="Nota 4 3" xfId="5229"/>
    <cellStyle name="Nota 4 3 2" xfId="14154"/>
    <cellStyle name="Nota 4 3 3" xfId="22998"/>
    <cellStyle name="Nota 4 4" xfId="5230"/>
    <cellStyle name="Nota 4 4 2" xfId="22999"/>
    <cellStyle name="Nota 4 5" xfId="5231"/>
    <cellStyle name="Nota 4 5 2" xfId="23000"/>
    <cellStyle name="Nota 4 6" xfId="5232"/>
    <cellStyle name="Nota 4 6 2" xfId="23001"/>
    <cellStyle name="Nota 4 7" xfId="22995"/>
    <cellStyle name="Nota 4 8" xfId="2787"/>
    <cellStyle name="Nota 5" xfId="856"/>
    <cellStyle name="Nota 5 2" xfId="5233"/>
    <cellStyle name="Nota 5 2 2" xfId="14155"/>
    <cellStyle name="Nota 5 2 3" xfId="23003"/>
    <cellStyle name="Nota 5 3" xfId="5234"/>
    <cellStyle name="Nota 5 3 2" xfId="23004"/>
    <cellStyle name="Nota 5 4" xfId="5235"/>
    <cellStyle name="Nota 5 4 2" xfId="23005"/>
    <cellStyle name="Nota 5 5" xfId="5236"/>
    <cellStyle name="Nota 5 5 2" xfId="23006"/>
    <cellStyle name="Nota 5 6" xfId="5237"/>
    <cellStyle name="Nota 5 6 2" xfId="23007"/>
    <cellStyle name="Nota 5 7" xfId="23002"/>
    <cellStyle name="Nota 6" xfId="2784"/>
    <cellStyle name="Nota 6 2" xfId="5867"/>
    <cellStyle name="Nota 6 2 2" xfId="15042"/>
    <cellStyle name="Nota 6 3" xfId="14016"/>
    <cellStyle name="Nota 6 4" xfId="23008"/>
    <cellStyle name="Nota 7" xfId="5238"/>
    <cellStyle name="Nota 7 2" xfId="13821"/>
    <cellStyle name="Nota 7 3" xfId="23009"/>
    <cellStyle name="Nota 8" xfId="5239"/>
    <cellStyle name="Nota 8 2" xfId="23010"/>
    <cellStyle name="Nota 9" xfId="5240"/>
    <cellStyle name="Nota 9 2" xfId="23011"/>
    <cellStyle name="Note 2" xfId="1640"/>
    <cellStyle name="Note 2 2" xfId="7316"/>
    <cellStyle name="Note 2 2 2" xfId="7317"/>
    <cellStyle name="Note 2 2 2 2" xfId="23014"/>
    <cellStyle name="Note 2 2 2 3" xfId="14158"/>
    <cellStyle name="Note 2 2 3" xfId="23015"/>
    <cellStyle name="Note 2 2 4" xfId="23013"/>
    <cellStyle name="Note 2 2 5" xfId="45264"/>
    <cellStyle name="Note 2 2 6" xfId="14157"/>
    <cellStyle name="Note 2 3" xfId="7318"/>
    <cellStyle name="Note 2 3 2" xfId="23016"/>
    <cellStyle name="Note 2 3 3" xfId="14159"/>
    <cellStyle name="Note 2 4" xfId="23017"/>
    <cellStyle name="Note 2 5" xfId="23012"/>
    <cellStyle name="Note 2 6" xfId="45263"/>
    <cellStyle name="Note 2 7" xfId="14156"/>
    <cellStyle name="Note 2 8" xfId="7315"/>
    <cellStyle name="Note 3" xfId="23018"/>
    <cellStyle name="Note 3 2" xfId="45265"/>
    <cellStyle name="Note 4" xfId="23019"/>
    <cellStyle name="Note 4 2" xfId="45266"/>
    <cellStyle name="Notiz" xfId="1641"/>
    <cellStyle name="Nuovo" xfId="857"/>
    <cellStyle name="Nuovo 10" xfId="858"/>
    <cellStyle name="Nuovo 10 2" xfId="859"/>
    <cellStyle name="Nuovo 10 2 2" xfId="2790"/>
    <cellStyle name="Nuovo 10 2 2 2" xfId="9823"/>
    <cellStyle name="Nuovo 10 2 2 3" xfId="23023"/>
    <cellStyle name="Nuovo 10 2 3" xfId="9559"/>
    <cellStyle name="Nuovo 10 2 4" xfId="23022"/>
    <cellStyle name="Nuovo 10 3" xfId="860"/>
    <cellStyle name="Nuovo 10 3 2" xfId="861"/>
    <cellStyle name="Nuovo 10 3 2 2" xfId="4668"/>
    <cellStyle name="Nuovo 10 3 2 2 2" xfId="23026"/>
    <cellStyle name="Nuovo 10 3 2 3" xfId="3838"/>
    <cellStyle name="Nuovo 10 3 2 3 2" xfId="10377"/>
    <cellStyle name="Nuovo 10 3 2 4" xfId="23025"/>
    <cellStyle name="Nuovo 10 3 3" xfId="2791"/>
    <cellStyle name="Nuovo 10 3 3 2" xfId="5241"/>
    <cellStyle name="Nuovo 10 3 3 2 2" xfId="23028"/>
    <cellStyle name="Nuovo 10 3 3 3" xfId="23027"/>
    <cellStyle name="Nuovo 10 3 4" xfId="3329"/>
    <cellStyle name="Nuovo 10 3 4 2" xfId="10037"/>
    <cellStyle name="Nuovo 10 3 4 3" xfId="23029"/>
    <cellStyle name="Nuovo 10 3 5" xfId="8592"/>
    <cellStyle name="Nuovo 10 3 6" xfId="23024"/>
    <cellStyle name="Nuovo 10 3 7" xfId="1965"/>
    <cellStyle name="Nuovo 10 4" xfId="862"/>
    <cellStyle name="Nuovo 10 4 2" xfId="5242"/>
    <cellStyle name="Nuovo 10 4 2 2" xfId="5243"/>
    <cellStyle name="Nuovo 10 4 2 2 2" xfId="23032"/>
    <cellStyle name="Nuovo 10 4 2 3" xfId="14160"/>
    <cellStyle name="Nuovo 10 4 2 4" xfId="23031"/>
    <cellStyle name="Nuovo 10 4 2 5" xfId="13312"/>
    <cellStyle name="Nuovo 10 4 3" xfId="5244"/>
    <cellStyle name="Nuovo 10 4 3 2" xfId="23033"/>
    <cellStyle name="Nuovo 10 4 4" xfId="23030"/>
    <cellStyle name="Nuovo 10 4 5" xfId="2792"/>
    <cellStyle name="Nuovo 10 5" xfId="863"/>
    <cellStyle name="Nuovo 10 5 2" xfId="23034"/>
    <cellStyle name="Nuovo 10 6" xfId="2789"/>
    <cellStyle name="Nuovo 10 6 2" xfId="5869"/>
    <cellStyle name="Nuovo 10 7" xfId="23021"/>
    <cellStyle name="Nuovo 11" xfId="864"/>
    <cellStyle name="Nuovo 11 2" xfId="865"/>
    <cellStyle name="Nuovo 11 2 2" xfId="2794"/>
    <cellStyle name="Nuovo 11 2 2 2" xfId="9824"/>
    <cellStyle name="Nuovo 11 2 2 3" xfId="23037"/>
    <cellStyle name="Nuovo 11 2 3" xfId="9560"/>
    <cellStyle name="Nuovo 11 2 4" xfId="23036"/>
    <cellStyle name="Nuovo 11 3" xfId="866"/>
    <cellStyle name="Nuovo 11 3 2" xfId="867"/>
    <cellStyle name="Nuovo 11 3 2 2" xfId="4669"/>
    <cellStyle name="Nuovo 11 3 2 2 2" xfId="23040"/>
    <cellStyle name="Nuovo 11 3 2 3" xfId="3839"/>
    <cellStyle name="Nuovo 11 3 2 3 2" xfId="10378"/>
    <cellStyle name="Nuovo 11 3 2 4" xfId="23039"/>
    <cellStyle name="Nuovo 11 3 3" xfId="2795"/>
    <cellStyle name="Nuovo 11 3 3 2" xfId="5245"/>
    <cellStyle name="Nuovo 11 3 3 2 2" xfId="23042"/>
    <cellStyle name="Nuovo 11 3 3 3" xfId="23041"/>
    <cellStyle name="Nuovo 11 3 4" xfId="3330"/>
    <cellStyle name="Nuovo 11 3 4 2" xfId="10038"/>
    <cellStyle name="Nuovo 11 3 4 3" xfId="23043"/>
    <cellStyle name="Nuovo 11 3 5" xfId="7828"/>
    <cellStyle name="Nuovo 11 3 6" xfId="23038"/>
    <cellStyle name="Nuovo 11 3 7" xfId="1966"/>
    <cellStyle name="Nuovo 11 4" xfId="868"/>
    <cellStyle name="Nuovo 11 4 2" xfId="5246"/>
    <cellStyle name="Nuovo 11 4 2 2" xfId="5247"/>
    <cellStyle name="Nuovo 11 4 2 2 2" xfId="23046"/>
    <cellStyle name="Nuovo 11 4 2 3" xfId="14161"/>
    <cellStyle name="Nuovo 11 4 2 4" xfId="23045"/>
    <cellStyle name="Nuovo 11 4 2 5" xfId="13311"/>
    <cellStyle name="Nuovo 11 4 3" xfId="5248"/>
    <cellStyle name="Nuovo 11 4 3 2" xfId="23047"/>
    <cellStyle name="Nuovo 11 4 4" xfId="23044"/>
    <cellStyle name="Nuovo 11 4 5" xfId="2796"/>
    <cellStyle name="Nuovo 11 5" xfId="869"/>
    <cellStyle name="Nuovo 11 5 2" xfId="23048"/>
    <cellStyle name="Nuovo 11 6" xfId="2793"/>
    <cellStyle name="Nuovo 11 6 2" xfId="5870"/>
    <cellStyle name="Nuovo 11 7" xfId="23035"/>
    <cellStyle name="Nuovo 12" xfId="870"/>
    <cellStyle name="Nuovo 12 2" xfId="871"/>
    <cellStyle name="Nuovo 12 2 2" xfId="2798"/>
    <cellStyle name="Nuovo 12 2 2 2" xfId="9825"/>
    <cellStyle name="Nuovo 12 2 2 3" xfId="23051"/>
    <cellStyle name="Nuovo 12 2 3" xfId="9561"/>
    <cellStyle name="Nuovo 12 2 4" xfId="23050"/>
    <cellStyle name="Nuovo 12 3" xfId="872"/>
    <cellStyle name="Nuovo 12 3 2" xfId="873"/>
    <cellStyle name="Nuovo 12 3 2 2" xfId="4670"/>
    <cellStyle name="Nuovo 12 3 2 2 2" xfId="23054"/>
    <cellStyle name="Nuovo 12 3 2 3" xfId="3840"/>
    <cellStyle name="Nuovo 12 3 2 3 2" xfId="10379"/>
    <cellStyle name="Nuovo 12 3 2 4" xfId="23053"/>
    <cellStyle name="Nuovo 12 3 3" xfId="2799"/>
    <cellStyle name="Nuovo 12 3 3 2" xfId="5249"/>
    <cellStyle name="Nuovo 12 3 3 2 2" xfId="23056"/>
    <cellStyle name="Nuovo 12 3 3 3" xfId="23055"/>
    <cellStyle name="Nuovo 12 3 4" xfId="3331"/>
    <cellStyle name="Nuovo 12 3 4 2" xfId="10039"/>
    <cellStyle name="Nuovo 12 3 4 3" xfId="23057"/>
    <cellStyle name="Nuovo 12 3 5" xfId="7515"/>
    <cellStyle name="Nuovo 12 3 6" xfId="23052"/>
    <cellStyle name="Nuovo 12 3 7" xfId="1967"/>
    <cellStyle name="Nuovo 12 4" xfId="874"/>
    <cellStyle name="Nuovo 12 4 2" xfId="5250"/>
    <cellStyle name="Nuovo 12 4 2 2" xfId="5251"/>
    <cellStyle name="Nuovo 12 4 2 2 2" xfId="23060"/>
    <cellStyle name="Nuovo 12 4 2 3" xfId="14162"/>
    <cellStyle name="Nuovo 12 4 2 4" xfId="23059"/>
    <cellStyle name="Nuovo 12 4 2 5" xfId="13310"/>
    <cellStyle name="Nuovo 12 4 3" xfId="5252"/>
    <cellStyle name="Nuovo 12 4 3 2" xfId="23061"/>
    <cellStyle name="Nuovo 12 4 4" xfId="23058"/>
    <cellStyle name="Nuovo 12 4 5" xfId="2800"/>
    <cellStyle name="Nuovo 12 5" xfId="875"/>
    <cellStyle name="Nuovo 12 5 2" xfId="23062"/>
    <cellStyle name="Nuovo 12 6" xfId="2797"/>
    <cellStyle name="Nuovo 12 6 2" xfId="5871"/>
    <cellStyle name="Nuovo 12 7" xfId="23049"/>
    <cellStyle name="Nuovo 13" xfId="876"/>
    <cellStyle name="Nuovo 13 2" xfId="877"/>
    <cellStyle name="Nuovo 13 2 2" xfId="2802"/>
    <cellStyle name="Nuovo 13 2 2 2" xfId="9826"/>
    <cellStyle name="Nuovo 13 2 2 3" xfId="23065"/>
    <cellStyle name="Nuovo 13 2 3" xfId="9562"/>
    <cellStyle name="Nuovo 13 2 4" xfId="23064"/>
    <cellStyle name="Nuovo 13 3" xfId="878"/>
    <cellStyle name="Nuovo 13 3 2" xfId="879"/>
    <cellStyle name="Nuovo 13 3 2 2" xfId="4671"/>
    <cellStyle name="Nuovo 13 3 2 2 2" xfId="23068"/>
    <cellStyle name="Nuovo 13 3 2 3" xfId="3841"/>
    <cellStyle name="Nuovo 13 3 2 3 2" xfId="10380"/>
    <cellStyle name="Nuovo 13 3 2 4" xfId="23067"/>
    <cellStyle name="Nuovo 13 3 3" xfId="2803"/>
    <cellStyle name="Nuovo 13 3 3 2" xfId="5253"/>
    <cellStyle name="Nuovo 13 3 3 2 2" xfId="23070"/>
    <cellStyle name="Nuovo 13 3 3 3" xfId="23069"/>
    <cellStyle name="Nuovo 13 3 4" xfId="3332"/>
    <cellStyle name="Nuovo 13 3 4 2" xfId="10040"/>
    <cellStyle name="Nuovo 13 3 4 3" xfId="23071"/>
    <cellStyle name="Nuovo 13 3 5" xfId="8558"/>
    <cellStyle name="Nuovo 13 3 6" xfId="23066"/>
    <cellStyle name="Nuovo 13 3 7" xfId="1968"/>
    <cellStyle name="Nuovo 13 4" xfId="880"/>
    <cellStyle name="Nuovo 13 4 2" xfId="5254"/>
    <cellStyle name="Nuovo 13 4 2 2" xfId="5255"/>
    <cellStyle name="Nuovo 13 4 2 2 2" xfId="23074"/>
    <cellStyle name="Nuovo 13 4 2 3" xfId="14163"/>
    <cellStyle name="Nuovo 13 4 2 4" xfId="23073"/>
    <cellStyle name="Nuovo 13 4 2 5" xfId="13309"/>
    <cellStyle name="Nuovo 13 4 3" xfId="5256"/>
    <cellStyle name="Nuovo 13 4 3 2" xfId="23075"/>
    <cellStyle name="Nuovo 13 4 4" xfId="23072"/>
    <cellStyle name="Nuovo 13 4 5" xfId="2804"/>
    <cellStyle name="Nuovo 13 5" xfId="881"/>
    <cellStyle name="Nuovo 13 5 2" xfId="23076"/>
    <cellStyle name="Nuovo 13 6" xfId="2801"/>
    <cellStyle name="Nuovo 13 6 2" xfId="5872"/>
    <cellStyle name="Nuovo 13 7" xfId="23063"/>
    <cellStyle name="Nuovo 14" xfId="882"/>
    <cellStyle name="Nuovo 14 2" xfId="883"/>
    <cellStyle name="Nuovo 14 2 2" xfId="2806"/>
    <cellStyle name="Nuovo 14 2 2 2" xfId="9827"/>
    <cellStyle name="Nuovo 14 2 2 3" xfId="23079"/>
    <cellStyle name="Nuovo 14 2 3" xfId="9563"/>
    <cellStyle name="Nuovo 14 2 4" xfId="23078"/>
    <cellStyle name="Nuovo 14 3" xfId="884"/>
    <cellStyle name="Nuovo 14 3 2" xfId="885"/>
    <cellStyle name="Nuovo 14 3 2 2" xfId="4672"/>
    <cellStyle name="Nuovo 14 3 2 2 2" xfId="23082"/>
    <cellStyle name="Nuovo 14 3 2 3" xfId="3842"/>
    <cellStyle name="Nuovo 14 3 2 3 2" xfId="10381"/>
    <cellStyle name="Nuovo 14 3 2 4" xfId="23081"/>
    <cellStyle name="Nuovo 14 3 3" xfId="2807"/>
    <cellStyle name="Nuovo 14 3 3 2" xfId="5257"/>
    <cellStyle name="Nuovo 14 3 3 2 2" xfId="23084"/>
    <cellStyle name="Nuovo 14 3 3 3" xfId="23083"/>
    <cellStyle name="Nuovo 14 3 4" xfId="3333"/>
    <cellStyle name="Nuovo 14 3 4 2" xfId="10041"/>
    <cellStyle name="Nuovo 14 3 4 3" xfId="23085"/>
    <cellStyle name="Nuovo 14 3 5" xfId="8468"/>
    <cellStyle name="Nuovo 14 3 6" xfId="23080"/>
    <cellStyle name="Nuovo 14 3 7" xfId="1969"/>
    <cellStyle name="Nuovo 14 4" xfId="886"/>
    <cellStyle name="Nuovo 14 4 2" xfId="5258"/>
    <cellStyle name="Nuovo 14 4 2 2" xfId="5259"/>
    <cellStyle name="Nuovo 14 4 2 2 2" xfId="23088"/>
    <cellStyle name="Nuovo 14 4 2 3" xfId="14164"/>
    <cellStyle name="Nuovo 14 4 2 4" xfId="23087"/>
    <cellStyle name="Nuovo 14 4 2 5" xfId="13308"/>
    <cellStyle name="Nuovo 14 4 3" xfId="5260"/>
    <cellStyle name="Nuovo 14 4 3 2" xfId="23089"/>
    <cellStyle name="Nuovo 14 4 4" xfId="23086"/>
    <cellStyle name="Nuovo 14 4 5" xfId="2808"/>
    <cellStyle name="Nuovo 14 5" xfId="887"/>
    <cellStyle name="Nuovo 14 5 2" xfId="23090"/>
    <cellStyle name="Nuovo 14 6" xfId="2805"/>
    <cellStyle name="Nuovo 14 6 2" xfId="5873"/>
    <cellStyle name="Nuovo 14 7" xfId="23077"/>
    <cellStyle name="Nuovo 15" xfId="888"/>
    <cellStyle name="Nuovo 15 2" xfId="889"/>
    <cellStyle name="Nuovo 15 2 2" xfId="2810"/>
    <cellStyle name="Nuovo 15 2 2 2" xfId="9828"/>
    <cellStyle name="Nuovo 15 2 2 3" xfId="23093"/>
    <cellStyle name="Nuovo 15 2 3" xfId="9564"/>
    <cellStyle name="Nuovo 15 2 4" xfId="23092"/>
    <cellStyle name="Nuovo 15 3" xfId="890"/>
    <cellStyle name="Nuovo 15 3 2" xfId="891"/>
    <cellStyle name="Nuovo 15 3 2 2" xfId="4673"/>
    <cellStyle name="Nuovo 15 3 2 2 2" xfId="23096"/>
    <cellStyle name="Nuovo 15 3 2 3" xfId="3843"/>
    <cellStyle name="Nuovo 15 3 2 3 2" xfId="10382"/>
    <cellStyle name="Nuovo 15 3 2 4" xfId="23095"/>
    <cellStyle name="Nuovo 15 3 3" xfId="2811"/>
    <cellStyle name="Nuovo 15 3 3 2" xfId="5261"/>
    <cellStyle name="Nuovo 15 3 3 2 2" xfId="23098"/>
    <cellStyle name="Nuovo 15 3 3 3" xfId="23097"/>
    <cellStyle name="Nuovo 15 3 4" xfId="3334"/>
    <cellStyle name="Nuovo 15 3 4 2" xfId="10042"/>
    <cellStyle name="Nuovo 15 3 4 3" xfId="23099"/>
    <cellStyle name="Nuovo 15 3 5" xfId="7827"/>
    <cellStyle name="Nuovo 15 3 6" xfId="23094"/>
    <cellStyle name="Nuovo 15 3 7" xfId="1970"/>
    <cellStyle name="Nuovo 15 4" xfId="892"/>
    <cellStyle name="Nuovo 15 4 2" xfId="5262"/>
    <cellStyle name="Nuovo 15 4 2 2" xfId="5263"/>
    <cellStyle name="Nuovo 15 4 2 2 2" xfId="23102"/>
    <cellStyle name="Nuovo 15 4 2 3" xfId="14165"/>
    <cellStyle name="Nuovo 15 4 2 4" xfId="23101"/>
    <cellStyle name="Nuovo 15 4 2 5" xfId="13307"/>
    <cellStyle name="Nuovo 15 4 3" xfId="5264"/>
    <cellStyle name="Nuovo 15 4 3 2" xfId="23103"/>
    <cellStyle name="Nuovo 15 4 4" xfId="23100"/>
    <cellStyle name="Nuovo 15 4 5" xfId="2812"/>
    <cellStyle name="Nuovo 15 5" xfId="893"/>
    <cellStyle name="Nuovo 15 5 2" xfId="23104"/>
    <cellStyle name="Nuovo 15 6" xfId="2809"/>
    <cellStyle name="Nuovo 15 6 2" xfId="5874"/>
    <cellStyle name="Nuovo 15 7" xfId="23091"/>
    <cellStyle name="Nuovo 16" xfId="894"/>
    <cellStyle name="Nuovo 16 2" xfId="895"/>
    <cellStyle name="Nuovo 16 2 2" xfId="2814"/>
    <cellStyle name="Nuovo 16 2 2 2" xfId="9829"/>
    <cellStyle name="Nuovo 16 2 2 3" xfId="23107"/>
    <cellStyle name="Nuovo 16 2 3" xfId="9565"/>
    <cellStyle name="Nuovo 16 2 4" xfId="23106"/>
    <cellStyle name="Nuovo 16 3" xfId="896"/>
    <cellStyle name="Nuovo 16 3 2" xfId="897"/>
    <cellStyle name="Nuovo 16 3 2 2" xfId="4674"/>
    <cellStyle name="Nuovo 16 3 2 2 2" xfId="23110"/>
    <cellStyle name="Nuovo 16 3 2 3" xfId="3844"/>
    <cellStyle name="Nuovo 16 3 2 3 2" xfId="10383"/>
    <cellStyle name="Nuovo 16 3 2 4" xfId="23109"/>
    <cellStyle name="Nuovo 16 3 3" xfId="2815"/>
    <cellStyle name="Nuovo 16 3 3 2" xfId="5265"/>
    <cellStyle name="Nuovo 16 3 3 2 2" xfId="23112"/>
    <cellStyle name="Nuovo 16 3 3 3" xfId="23111"/>
    <cellStyle name="Nuovo 16 3 4" xfId="3335"/>
    <cellStyle name="Nuovo 16 3 4 2" xfId="10043"/>
    <cellStyle name="Nuovo 16 3 4 3" xfId="23113"/>
    <cellStyle name="Nuovo 16 3 5" xfId="7425"/>
    <cellStyle name="Nuovo 16 3 6" xfId="23108"/>
    <cellStyle name="Nuovo 16 3 7" xfId="1971"/>
    <cellStyle name="Nuovo 16 4" xfId="898"/>
    <cellStyle name="Nuovo 16 4 2" xfId="5266"/>
    <cellStyle name="Nuovo 16 4 2 2" xfId="5267"/>
    <cellStyle name="Nuovo 16 4 2 2 2" xfId="23116"/>
    <cellStyle name="Nuovo 16 4 2 3" xfId="14166"/>
    <cellStyle name="Nuovo 16 4 2 4" xfId="23115"/>
    <cellStyle name="Nuovo 16 4 2 5" xfId="13304"/>
    <cellStyle name="Nuovo 16 4 3" xfId="5268"/>
    <cellStyle name="Nuovo 16 4 3 2" xfId="23117"/>
    <cellStyle name="Nuovo 16 4 4" xfId="23114"/>
    <cellStyle name="Nuovo 16 4 5" xfId="2816"/>
    <cellStyle name="Nuovo 16 5" xfId="899"/>
    <cellStyle name="Nuovo 16 5 2" xfId="23118"/>
    <cellStyle name="Nuovo 16 6" xfId="2813"/>
    <cellStyle name="Nuovo 16 6 2" xfId="5875"/>
    <cellStyle name="Nuovo 16 7" xfId="23105"/>
    <cellStyle name="Nuovo 17" xfId="900"/>
    <cellStyle name="Nuovo 17 2" xfId="901"/>
    <cellStyle name="Nuovo 17 2 2" xfId="2818"/>
    <cellStyle name="Nuovo 17 2 2 2" xfId="9830"/>
    <cellStyle name="Nuovo 17 2 2 3" xfId="23121"/>
    <cellStyle name="Nuovo 17 2 3" xfId="9566"/>
    <cellStyle name="Nuovo 17 2 4" xfId="23120"/>
    <cellStyle name="Nuovo 17 3" xfId="902"/>
    <cellStyle name="Nuovo 17 3 2" xfId="903"/>
    <cellStyle name="Nuovo 17 3 2 2" xfId="4675"/>
    <cellStyle name="Nuovo 17 3 2 2 2" xfId="23124"/>
    <cellStyle name="Nuovo 17 3 2 3" xfId="3845"/>
    <cellStyle name="Nuovo 17 3 2 3 2" xfId="10384"/>
    <cellStyle name="Nuovo 17 3 2 4" xfId="23123"/>
    <cellStyle name="Nuovo 17 3 3" xfId="2819"/>
    <cellStyle name="Nuovo 17 3 3 2" xfId="5269"/>
    <cellStyle name="Nuovo 17 3 3 2 2" xfId="23126"/>
    <cellStyle name="Nuovo 17 3 3 3" xfId="23125"/>
    <cellStyle name="Nuovo 17 3 4" xfId="3336"/>
    <cellStyle name="Nuovo 17 3 4 2" xfId="10044"/>
    <cellStyle name="Nuovo 17 3 4 3" xfId="23127"/>
    <cellStyle name="Nuovo 17 3 5" xfId="8559"/>
    <cellStyle name="Nuovo 17 3 6" xfId="23122"/>
    <cellStyle name="Nuovo 17 3 7" xfId="1972"/>
    <cellStyle name="Nuovo 17 4" xfId="904"/>
    <cellStyle name="Nuovo 17 4 2" xfId="5270"/>
    <cellStyle name="Nuovo 17 4 2 2" xfId="5271"/>
    <cellStyle name="Nuovo 17 4 2 2 2" xfId="23130"/>
    <cellStyle name="Nuovo 17 4 2 3" xfId="14167"/>
    <cellStyle name="Nuovo 17 4 2 4" xfId="23129"/>
    <cellStyle name="Nuovo 17 4 2 5" xfId="13303"/>
    <cellStyle name="Nuovo 17 4 3" xfId="5272"/>
    <cellStyle name="Nuovo 17 4 3 2" xfId="23131"/>
    <cellStyle name="Nuovo 17 4 4" xfId="23128"/>
    <cellStyle name="Nuovo 17 4 5" xfId="2820"/>
    <cellStyle name="Nuovo 17 5" xfId="905"/>
    <cellStyle name="Nuovo 17 5 2" xfId="23132"/>
    <cellStyle name="Nuovo 17 6" xfId="2817"/>
    <cellStyle name="Nuovo 17 6 2" xfId="5876"/>
    <cellStyle name="Nuovo 17 7" xfId="23119"/>
    <cellStyle name="Nuovo 18" xfId="906"/>
    <cellStyle name="Nuovo 18 2" xfId="907"/>
    <cellStyle name="Nuovo 18 2 2" xfId="2822"/>
    <cellStyle name="Nuovo 18 2 2 2" xfId="9831"/>
    <cellStyle name="Nuovo 18 2 2 3" xfId="23135"/>
    <cellStyle name="Nuovo 18 2 3" xfId="9567"/>
    <cellStyle name="Nuovo 18 2 4" xfId="23134"/>
    <cellStyle name="Nuovo 18 3" xfId="908"/>
    <cellStyle name="Nuovo 18 3 2" xfId="909"/>
    <cellStyle name="Nuovo 18 3 2 2" xfId="4676"/>
    <cellStyle name="Nuovo 18 3 2 2 2" xfId="23138"/>
    <cellStyle name="Nuovo 18 3 2 3" xfId="3846"/>
    <cellStyle name="Nuovo 18 3 2 3 2" xfId="10385"/>
    <cellStyle name="Nuovo 18 3 2 4" xfId="23137"/>
    <cellStyle name="Nuovo 18 3 3" xfId="2823"/>
    <cellStyle name="Nuovo 18 3 3 2" xfId="5273"/>
    <cellStyle name="Nuovo 18 3 3 2 2" xfId="23140"/>
    <cellStyle name="Nuovo 18 3 3 3" xfId="23139"/>
    <cellStyle name="Nuovo 18 3 4" xfId="3337"/>
    <cellStyle name="Nuovo 18 3 4 2" xfId="10045"/>
    <cellStyle name="Nuovo 18 3 4 3" xfId="23141"/>
    <cellStyle name="Nuovo 18 3 5" xfId="8594"/>
    <cellStyle name="Nuovo 18 3 6" xfId="23136"/>
    <cellStyle name="Nuovo 18 3 7" xfId="1973"/>
    <cellStyle name="Nuovo 18 4" xfId="910"/>
    <cellStyle name="Nuovo 18 4 2" xfId="5274"/>
    <cellStyle name="Nuovo 18 4 2 2" xfId="5275"/>
    <cellStyle name="Nuovo 18 4 2 2 2" xfId="23144"/>
    <cellStyle name="Nuovo 18 4 2 3" xfId="14168"/>
    <cellStyle name="Nuovo 18 4 2 4" xfId="23143"/>
    <cellStyle name="Nuovo 18 4 2 5" xfId="13302"/>
    <cellStyle name="Nuovo 18 4 3" xfId="5276"/>
    <cellStyle name="Nuovo 18 4 3 2" xfId="23145"/>
    <cellStyle name="Nuovo 18 4 4" xfId="23142"/>
    <cellStyle name="Nuovo 18 4 5" xfId="2824"/>
    <cellStyle name="Nuovo 18 5" xfId="911"/>
    <cellStyle name="Nuovo 18 5 2" xfId="23146"/>
    <cellStyle name="Nuovo 18 6" xfId="2821"/>
    <cellStyle name="Nuovo 18 6 2" xfId="5877"/>
    <cellStyle name="Nuovo 18 7" xfId="23133"/>
    <cellStyle name="Nuovo 19" xfId="912"/>
    <cellStyle name="Nuovo 19 2" xfId="913"/>
    <cellStyle name="Nuovo 19 2 2" xfId="2826"/>
    <cellStyle name="Nuovo 19 2 2 2" xfId="9832"/>
    <cellStyle name="Nuovo 19 2 2 3" xfId="23149"/>
    <cellStyle name="Nuovo 19 2 3" xfId="9568"/>
    <cellStyle name="Nuovo 19 2 4" xfId="23148"/>
    <cellStyle name="Nuovo 19 3" xfId="914"/>
    <cellStyle name="Nuovo 19 3 2" xfId="915"/>
    <cellStyle name="Nuovo 19 3 2 2" xfId="4677"/>
    <cellStyle name="Nuovo 19 3 2 2 2" xfId="23152"/>
    <cellStyle name="Nuovo 19 3 2 3" xfId="3847"/>
    <cellStyle name="Nuovo 19 3 2 3 2" xfId="10386"/>
    <cellStyle name="Nuovo 19 3 2 4" xfId="23151"/>
    <cellStyle name="Nuovo 19 3 3" xfId="2827"/>
    <cellStyle name="Nuovo 19 3 3 2" xfId="5277"/>
    <cellStyle name="Nuovo 19 3 3 2 2" xfId="23154"/>
    <cellStyle name="Nuovo 19 3 3 3" xfId="23153"/>
    <cellStyle name="Nuovo 19 3 4" xfId="3338"/>
    <cellStyle name="Nuovo 19 3 4 2" xfId="10046"/>
    <cellStyle name="Nuovo 19 3 4 3" xfId="23155"/>
    <cellStyle name="Nuovo 19 3 5" xfId="8557"/>
    <cellStyle name="Nuovo 19 3 6" xfId="23150"/>
    <cellStyle name="Nuovo 19 3 7" xfId="1974"/>
    <cellStyle name="Nuovo 19 4" xfId="916"/>
    <cellStyle name="Nuovo 19 4 2" xfId="5278"/>
    <cellStyle name="Nuovo 19 4 2 2" xfId="5279"/>
    <cellStyle name="Nuovo 19 4 2 2 2" xfId="23158"/>
    <cellStyle name="Nuovo 19 4 2 3" xfId="14169"/>
    <cellStyle name="Nuovo 19 4 2 4" xfId="23157"/>
    <cellStyle name="Nuovo 19 4 2 5" xfId="13301"/>
    <cellStyle name="Nuovo 19 4 3" xfId="5280"/>
    <cellStyle name="Nuovo 19 4 3 2" xfId="23159"/>
    <cellStyle name="Nuovo 19 4 4" xfId="23156"/>
    <cellStyle name="Nuovo 19 4 5" xfId="2828"/>
    <cellStyle name="Nuovo 19 5" xfId="917"/>
    <cellStyle name="Nuovo 19 5 2" xfId="23160"/>
    <cellStyle name="Nuovo 19 6" xfId="2825"/>
    <cellStyle name="Nuovo 19 6 2" xfId="5878"/>
    <cellStyle name="Nuovo 19 7" xfId="23147"/>
    <cellStyle name="Nuovo 2" xfId="918"/>
    <cellStyle name="Nuovo 2 2" xfId="919"/>
    <cellStyle name="Nuovo 2 2 2" xfId="2830"/>
    <cellStyle name="Nuovo 2 2 2 2" xfId="9833"/>
    <cellStyle name="Nuovo 2 2 2 3" xfId="23163"/>
    <cellStyle name="Nuovo 2 2 3" xfId="9569"/>
    <cellStyle name="Nuovo 2 2 4" xfId="23162"/>
    <cellStyle name="Nuovo 2 3" xfId="920"/>
    <cellStyle name="Nuovo 2 3 2" xfId="921"/>
    <cellStyle name="Nuovo 2 3 2 2" xfId="4678"/>
    <cellStyle name="Nuovo 2 3 2 2 2" xfId="23166"/>
    <cellStyle name="Nuovo 2 3 2 3" xfId="3848"/>
    <cellStyle name="Nuovo 2 3 2 3 2" xfId="10387"/>
    <cellStyle name="Nuovo 2 3 2 4" xfId="23165"/>
    <cellStyle name="Nuovo 2 3 3" xfId="2831"/>
    <cellStyle name="Nuovo 2 3 3 2" xfId="5281"/>
    <cellStyle name="Nuovo 2 3 3 2 2" xfId="23168"/>
    <cellStyle name="Nuovo 2 3 3 3" xfId="23167"/>
    <cellStyle name="Nuovo 2 3 4" xfId="3339"/>
    <cellStyle name="Nuovo 2 3 4 2" xfId="10047"/>
    <cellStyle name="Nuovo 2 3 4 3" xfId="23169"/>
    <cellStyle name="Nuovo 2 3 5" xfId="8008"/>
    <cellStyle name="Nuovo 2 3 6" xfId="23164"/>
    <cellStyle name="Nuovo 2 3 7" xfId="1975"/>
    <cellStyle name="Nuovo 2 4" xfId="922"/>
    <cellStyle name="Nuovo 2 4 2" xfId="5282"/>
    <cellStyle name="Nuovo 2 4 2 2" xfId="5283"/>
    <cellStyle name="Nuovo 2 4 2 2 2" xfId="23172"/>
    <cellStyle name="Nuovo 2 4 2 3" xfId="14170"/>
    <cellStyle name="Nuovo 2 4 2 4" xfId="23171"/>
    <cellStyle name="Nuovo 2 4 2 5" xfId="13300"/>
    <cellStyle name="Nuovo 2 4 3" xfId="5284"/>
    <cellStyle name="Nuovo 2 4 3 2" xfId="23173"/>
    <cellStyle name="Nuovo 2 4 4" xfId="23170"/>
    <cellStyle name="Nuovo 2 4 5" xfId="2832"/>
    <cellStyle name="Nuovo 2 5" xfId="923"/>
    <cellStyle name="Nuovo 2 5 2" xfId="23174"/>
    <cellStyle name="Nuovo 2 6" xfId="2829"/>
    <cellStyle name="Nuovo 2 6 2" xfId="5879"/>
    <cellStyle name="Nuovo 2 7" xfId="23161"/>
    <cellStyle name="Nuovo 20" xfId="924"/>
    <cellStyle name="Nuovo 20 2" xfId="925"/>
    <cellStyle name="Nuovo 20 2 2" xfId="2834"/>
    <cellStyle name="Nuovo 20 2 2 2" xfId="9834"/>
    <cellStyle name="Nuovo 20 2 2 3" xfId="23177"/>
    <cellStyle name="Nuovo 20 2 3" xfId="9570"/>
    <cellStyle name="Nuovo 20 2 4" xfId="23176"/>
    <cellStyle name="Nuovo 20 3" xfId="926"/>
    <cellStyle name="Nuovo 20 3 2" xfId="927"/>
    <cellStyle name="Nuovo 20 3 2 2" xfId="4679"/>
    <cellStyle name="Nuovo 20 3 2 2 2" xfId="23180"/>
    <cellStyle name="Nuovo 20 3 2 3" xfId="3849"/>
    <cellStyle name="Nuovo 20 3 2 3 2" xfId="10388"/>
    <cellStyle name="Nuovo 20 3 2 4" xfId="23179"/>
    <cellStyle name="Nuovo 20 3 3" xfId="2835"/>
    <cellStyle name="Nuovo 20 3 3 2" xfId="5285"/>
    <cellStyle name="Nuovo 20 3 3 2 2" xfId="23182"/>
    <cellStyle name="Nuovo 20 3 3 3" xfId="23181"/>
    <cellStyle name="Nuovo 20 3 4" xfId="3340"/>
    <cellStyle name="Nuovo 20 3 4 2" xfId="10048"/>
    <cellStyle name="Nuovo 20 3 4 3" xfId="23183"/>
    <cellStyle name="Nuovo 20 3 5" xfId="7469"/>
    <cellStyle name="Nuovo 20 3 6" xfId="23178"/>
    <cellStyle name="Nuovo 20 3 7" xfId="1976"/>
    <cellStyle name="Nuovo 20 4" xfId="928"/>
    <cellStyle name="Nuovo 20 4 2" xfId="5286"/>
    <cellStyle name="Nuovo 20 4 2 2" xfId="5287"/>
    <cellStyle name="Nuovo 20 4 2 2 2" xfId="23186"/>
    <cellStyle name="Nuovo 20 4 2 3" xfId="14171"/>
    <cellStyle name="Nuovo 20 4 2 4" xfId="23185"/>
    <cellStyle name="Nuovo 20 4 2 5" xfId="13299"/>
    <cellStyle name="Nuovo 20 4 3" xfId="5288"/>
    <cellStyle name="Nuovo 20 4 3 2" xfId="23187"/>
    <cellStyle name="Nuovo 20 4 4" xfId="23184"/>
    <cellStyle name="Nuovo 20 4 5" xfId="2836"/>
    <cellStyle name="Nuovo 20 5" xfId="929"/>
    <cellStyle name="Nuovo 20 5 2" xfId="23188"/>
    <cellStyle name="Nuovo 20 6" xfId="2833"/>
    <cellStyle name="Nuovo 20 6 2" xfId="5880"/>
    <cellStyle name="Nuovo 20 7" xfId="23175"/>
    <cellStyle name="Nuovo 21" xfId="930"/>
    <cellStyle name="Nuovo 21 2" xfId="931"/>
    <cellStyle name="Nuovo 21 2 2" xfId="2838"/>
    <cellStyle name="Nuovo 21 2 2 2" xfId="9835"/>
    <cellStyle name="Nuovo 21 2 2 3" xfId="23191"/>
    <cellStyle name="Nuovo 21 2 3" xfId="9571"/>
    <cellStyle name="Nuovo 21 2 4" xfId="23190"/>
    <cellStyle name="Nuovo 21 3" xfId="932"/>
    <cellStyle name="Nuovo 21 3 2" xfId="933"/>
    <cellStyle name="Nuovo 21 3 2 2" xfId="4680"/>
    <cellStyle name="Nuovo 21 3 2 2 2" xfId="23194"/>
    <cellStyle name="Nuovo 21 3 2 3" xfId="3850"/>
    <cellStyle name="Nuovo 21 3 2 3 2" xfId="10389"/>
    <cellStyle name="Nuovo 21 3 2 4" xfId="23193"/>
    <cellStyle name="Nuovo 21 3 3" xfId="2839"/>
    <cellStyle name="Nuovo 21 3 3 2" xfId="5289"/>
    <cellStyle name="Nuovo 21 3 3 2 2" xfId="23196"/>
    <cellStyle name="Nuovo 21 3 3 3" xfId="23195"/>
    <cellStyle name="Nuovo 21 3 4" xfId="3341"/>
    <cellStyle name="Nuovo 21 3 4 2" xfId="10049"/>
    <cellStyle name="Nuovo 21 3 4 3" xfId="23197"/>
    <cellStyle name="Nuovo 21 3 5" xfId="7514"/>
    <cellStyle name="Nuovo 21 3 6" xfId="23192"/>
    <cellStyle name="Nuovo 21 3 7" xfId="1977"/>
    <cellStyle name="Nuovo 21 4" xfId="934"/>
    <cellStyle name="Nuovo 21 4 2" xfId="5290"/>
    <cellStyle name="Nuovo 21 4 2 2" xfId="5291"/>
    <cellStyle name="Nuovo 21 4 2 2 2" xfId="23200"/>
    <cellStyle name="Nuovo 21 4 2 3" xfId="14172"/>
    <cellStyle name="Nuovo 21 4 2 4" xfId="23199"/>
    <cellStyle name="Nuovo 21 4 2 5" xfId="13298"/>
    <cellStyle name="Nuovo 21 4 3" xfId="5292"/>
    <cellStyle name="Nuovo 21 4 3 2" xfId="23201"/>
    <cellStyle name="Nuovo 21 4 4" xfId="23198"/>
    <cellStyle name="Nuovo 21 4 5" xfId="2840"/>
    <cellStyle name="Nuovo 21 5" xfId="935"/>
    <cellStyle name="Nuovo 21 5 2" xfId="23202"/>
    <cellStyle name="Nuovo 21 6" xfId="2837"/>
    <cellStyle name="Nuovo 21 6 2" xfId="5881"/>
    <cellStyle name="Nuovo 21 7" xfId="23189"/>
    <cellStyle name="Nuovo 22" xfId="936"/>
    <cellStyle name="Nuovo 22 2" xfId="937"/>
    <cellStyle name="Nuovo 22 2 2" xfId="2842"/>
    <cellStyle name="Nuovo 22 2 2 2" xfId="9836"/>
    <cellStyle name="Nuovo 22 2 2 3" xfId="23205"/>
    <cellStyle name="Nuovo 22 2 3" xfId="9572"/>
    <cellStyle name="Nuovo 22 2 4" xfId="23204"/>
    <cellStyle name="Nuovo 22 3" xfId="938"/>
    <cellStyle name="Nuovo 22 3 2" xfId="939"/>
    <cellStyle name="Nuovo 22 3 2 2" xfId="4681"/>
    <cellStyle name="Nuovo 22 3 2 2 2" xfId="23208"/>
    <cellStyle name="Nuovo 22 3 2 3" xfId="3851"/>
    <cellStyle name="Nuovo 22 3 2 3 2" xfId="10390"/>
    <cellStyle name="Nuovo 22 3 2 4" xfId="23207"/>
    <cellStyle name="Nuovo 22 3 3" xfId="2843"/>
    <cellStyle name="Nuovo 22 3 3 2" xfId="5293"/>
    <cellStyle name="Nuovo 22 3 3 2 2" xfId="23210"/>
    <cellStyle name="Nuovo 22 3 3 3" xfId="23209"/>
    <cellStyle name="Nuovo 22 3 4" xfId="3342"/>
    <cellStyle name="Nuovo 22 3 4 2" xfId="10050"/>
    <cellStyle name="Nuovo 22 3 4 3" xfId="23211"/>
    <cellStyle name="Nuovo 22 3 5" xfId="8745"/>
    <cellStyle name="Nuovo 22 3 6" xfId="23206"/>
    <cellStyle name="Nuovo 22 3 7" xfId="1978"/>
    <cellStyle name="Nuovo 22 4" xfId="940"/>
    <cellStyle name="Nuovo 22 4 2" xfId="5294"/>
    <cellStyle name="Nuovo 22 4 2 2" xfId="5295"/>
    <cellStyle name="Nuovo 22 4 2 2 2" xfId="23214"/>
    <cellStyle name="Nuovo 22 4 2 3" xfId="14173"/>
    <cellStyle name="Nuovo 22 4 2 4" xfId="23213"/>
    <cellStyle name="Nuovo 22 4 2 5" xfId="13297"/>
    <cellStyle name="Nuovo 22 4 3" xfId="5296"/>
    <cellStyle name="Nuovo 22 4 3 2" xfId="23215"/>
    <cellStyle name="Nuovo 22 4 4" xfId="23212"/>
    <cellStyle name="Nuovo 22 4 5" xfId="2844"/>
    <cellStyle name="Nuovo 22 5" xfId="941"/>
    <cellStyle name="Nuovo 22 5 2" xfId="23216"/>
    <cellStyle name="Nuovo 22 6" xfId="2841"/>
    <cellStyle name="Nuovo 22 6 2" xfId="5882"/>
    <cellStyle name="Nuovo 22 7" xfId="23203"/>
    <cellStyle name="Nuovo 23" xfId="942"/>
    <cellStyle name="Nuovo 23 2" xfId="943"/>
    <cellStyle name="Nuovo 23 2 2" xfId="2846"/>
    <cellStyle name="Nuovo 23 2 2 2" xfId="9837"/>
    <cellStyle name="Nuovo 23 2 2 3" xfId="23219"/>
    <cellStyle name="Nuovo 23 2 3" xfId="9573"/>
    <cellStyle name="Nuovo 23 2 4" xfId="23218"/>
    <cellStyle name="Nuovo 23 3" xfId="944"/>
    <cellStyle name="Nuovo 23 3 2" xfId="945"/>
    <cellStyle name="Nuovo 23 3 2 2" xfId="4682"/>
    <cellStyle name="Nuovo 23 3 2 2 2" xfId="23222"/>
    <cellStyle name="Nuovo 23 3 2 3" xfId="3852"/>
    <cellStyle name="Nuovo 23 3 2 3 2" xfId="10391"/>
    <cellStyle name="Nuovo 23 3 2 4" xfId="23221"/>
    <cellStyle name="Nuovo 23 3 3" xfId="2847"/>
    <cellStyle name="Nuovo 23 3 3 2" xfId="5297"/>
    <cellStyle name="Nuovo 23 3 3 2 2" xfId="23224"/>
    <cellStyle name="Nuovo 23 3 3 3" xfId="23223"/>
    <cellStyle name="Nuovo 23 3 4" xfId="3343"/>
    <cellStyle name="Nuovo 23 3 4 2" xfId="10051"/>
    <cellStyle name="Nuovo 23 3 4 3" xfId="23225"/>
    <cellStyle name="Nuovo 23 3 5" xfId="8561"/>
    <cellStyle name="Nuovo 23 3 6" xfId="23220"/>
    <cellStyle name="Nuovo 23 3 7" xfId="1979"/>
    <cellStyle name="Nuovo 23 4" xfId="946"/>
    <cellStyle name="Nuovo 23 4 2" xfId="5298"/>
    <cellStyle name="Nuovo 23 4 2 2" xfId="5299"/>
    <cellStyle name="Nuovo 23 4 2 2 2" xfId="23228"/>
    <cellStyle name="Nuovo 23 4 2 3" xfId="14174"/>
    <cellStyle name="Nuovo 23 4 2 4" xfId="23227"/>
    <cellStyle name="Nuovo 23 4 2 5" xfId="13785"/>
    <cellStyle name="Nuovo 23 4 3" xfId="5300"/>
    <cellStyle name="Nuovo 23 4 3 2" xfId="23229"/>
    <cellStyle name="Nuovo 23 4 4" xfId="23226"/>
    <cellStyle name="Nuovo 23 4 5" xfId="2848"/>
    <cellStyle name="Nuovo 23 5" xfId="947"/>
    <cellStyle name="Nuovo 23 5 2" xfId="23230"/>
    <cellStyle name="Nuovo 23 6" xfId="2845"/>
    <cellStyle name="Nuovo 23 6 2" xfId="5883"/>
    <cellStyle name="Nuovo 23 7" xfId="23217"/>
    <cellStyle name="Nuovo 24" xfId="948"/>
    <cellStyle name="Nuovo 24 2" xfId="949"/>
    <cellStyle name="Nuovo 24 2 2" xfId="2850"/>
    <cellStyle name="Nuovo 24 2 2 2" xfId="9838"/>
    <cellStyle name="Nuovo 24 2 2 3" xfId="23233"/>
    <cellStyle name="Nuovo 24 2 3" xfId="9574"/>
    <cellStyle name="Nuovo 24 2 4" xfId="23232"/>
    <cellStyle name="Nuovo 24 3" xfId="950"/>
    <cellStyle name="Nuovo 24 3 2" xfId="951"/>
    <cellStyle name="Nuovo 24 3 2 2" xfId="4683"/>
    <cellStyle name="Nuovo 24 3 2 2 2" xfId="23236"/>
    <cellStyle name="Nuovo 24 3 2 3" xfId="3853"/>
    <cellStyle name="Nuovo 24 3 2 3 2" xfId="10392"/>
    <cellStyle name="Nuovo 24 3 2 4" xfId="23235"/>
    <cellStyle name="Nuovo 24 3 3" xfId="2851"/>
    <cellStyle name="Nuovo 24 3 3 2" xfId="5301"/>
    <cellStyle name="Nuovo 24 3 3 2 2" xfId="23238"/>
    <cellStyle name="Nuovo 24 3 3 3" xfId="23237"/>
    <cellStyle name="Nuovo 24 3 4" xfId="3344"/>
    <cellStyle name="Nuovo 24 3 4 2" xfId="10052"/>
    <cellStyle name="Nuovo 24 3 4 3" xfId="23239"/>
    <cellStyle name="Nuovo 24 3 5" xfId="7428"/>
    <cellStyle name="Nuovo 24 3 6" xfId="23234"/>
    <cellStyle name="Nuovo 24 3 7" xfId="1980"/>
    <cellStyle name="Nuovo 24 4" xfId="952"/>
    <cellStyle name="Nuovo 24 4 2" xfId="5302"/>
    <cellStyle name="Nuovo 24 4 2 2" xfId="5303"/>
    <cellStyle name="Nuovo 24 4 2 2 2" xfId="23242"/>
    <cellStyle name="Nuovo 24 4 2 3" xfId="14175"/>
    <cellStyle name="Nuovo 24 4 2 4" xfId="23241"/>
    <cellStyle name="Nuovo 24 4 2 5" xfId="13787"/>
    <cellStyle name="Nuovo 24 4 3" xfId="5304"/>
    <cellStyle name="Nuovo 24 4 3 2" xfId="23243"/>
    <cellStyle name="Nuovo 24 4 4" xfId="23240"/>
    <cellStyle name="Nuovo 24 4 5" xfId="2852"/>
    <cellStyle name="Nuovo 24 5" xfId="953"/>
    <cellStyle name="Nuovo 24 5 2" xfId="23244"/>
    <cellStyle name="Nuovo 24 6" xfId="2849"/>
    <cellStyle name="Nuovo 24 6 2" xfId="5884"/>
    <cellStyle name="Nuovo 24 7" xfId="23231"/>
    <cellStyle name="Nuovo 25" xfId="954"/>
    <cellStyle name="Nuovo 25 2" xfId="955"/>
    <cellStyle name="Nuovo 25 2 2" xfId="2854"/>
    <cellStyle name="Nuovo 25 2 2 2" xfId="9839"/>
    <cellStyle name="Nuovo 25 2 2 3" xfId="23247"/>
    <cellStyle name="Nuovo 25 2 3" xfId="9575"/>
    <cellStyle name="Nuovo 25 2 4" xfId="23246"/>
    <cellStyle name="Nuovo 25 3" xfId="956"/>
    <cellStyle name="Nuovo 25 3 2" xfId="957"/>
    <cellStyle name="Nuovo 25 3 2 2" xfId="4684"/>
    <cellStyle name="Nuovo 25 3 2 2 2" xfId="23250"/>
    <cellStyle name="Nuovo 25 3 2 3" xfId="3854"/>
    <cellStyle name="Nuovo 25 3 2 3 2" xfId="10393"/>
    <cellStyle name="Nuovo 25 3 2 4" xfId="23249"/>
    <cellStyle name="Nuovo 25 3 3" xfId="2855"/>
    <cellStyle name="Nuovo 25 3 3 2" xfId="5305"/>
    <cellStyle name="Nuovo 25 3 3 2 2" xfId="23252"/>
    <cellStyle name="Nuovo 25 3 3 3" xfId="23251"/>
    <cellStyle name="Nuovo 25 3 4" xfId="3345"/>
    <cellStyle name="Nuovo 25 3 4 2" xfId="10053"/>
    <cellStyle name="Nuovo 25 3 4 3" xfId="23253"/>
    <cellStyle name="Nuovo 25 3 5" xfId="7513"/>
    <cellStyle name="Nuovo 25 3 6" xfId="23248"/>
    <cellStyle name="Nuovo 25 3 7" xfId="1981"/>
    <cellStyle name="Nuovo 25 4" xfId="958"/>
    <cellStyle name="Nuovo 25 4 2" xfId="5306"/>
    <cellStyle name="Nuovo 25 4 2 2" xfId="5307"/>
    <cellStyle name="Nuovo 25 4 2 2 2" xfId="23256"/>
    <cellStyle name="Nuovo 25 4 2 3" xfId="14176"/>
    <cellStyle name="Nuovo 25 4 2 4" xfId="23255"/>
    <cellStyle name="Nuovo 25 4 2 5" xfId="13788"/>
    <cellStyle name="Nuovo 25 4 3" xfId="5308"/>
    <cellStyle name="Nuovo 25 4 3 2" xfId="23257"/>
    <cellStyle name="Nuovo 25 4 4" xfId="23254"/>
    <cellStyle name="Nuovo 25 4 5" xfId="2856"/>
    <cellStyle name="Nuovo 25 5" xfId="959"/>
    <cellStyle name="Nuovo 25 5 2" xfId="23258"/>
    <cellStyle name="Nuovo 25 6" xfId="2853"/>
    <cellStyle name="Nuovo 25 6 2" xfId="5885"/>
    <cellStyle name="Nuovo 25 7" xfId="23245"/>
    <cellStyle name="Nuovo 26" xfId="960"/>
    <cellStyle name="Nuovo 26 2" xfId="961"/>
    <cellStyle name="Nuovo 26 2 2" xfId="2858"/>
    <cellStyle name="Nuovo 26 2 2 2" xfId="9840"/>
    <cellStyle name="Nuovo 26 2 2 3" xfId="23261"/>
    <cellStyle name="Nuovo 26 2 3" xfId="9576"/>
    <cellStyle name="Nuovo 26 2 4" xfId="23260"/>
    <cellStyle name="Nuovo 26 3" xfId="962"/>
    <cellStyle name="Nuovo 26 3 2" xfId="963"/>
    <cellStyle name="Nuovo 26 3 2 2" xfId="4685"/>
    <cellStyle name="Nuovo 26 3 2 2 2" xfId="23264"/>
    <cellStyle name="Nuovo 26 3 2 3" xfId="3855"/>
    <cellStyle name="Nuovo 26 3 2 3 2" xfId="10394"/>
    <cellStyle name="Nuovo 26 3 2 3 3" xfId="23265"/>
    <cellStyle name="Nuovo 26 3 2 4" xfId="23263"/>
    <cellStyle name="Nuovo 26 3 3" xfId="2859"/>
    <cellStyle name="Nuovo 26 3 3 2" xfId="5309"/>
    <cellStyle name="Nuovo 26 3 3 2 2" xfId="23267"/>
    <cellStyle name="Nuovo 26 3 3 3" xfId="23268"/>
    <cellStyle name="Nuovo 26 3 3 3 2" xfId="45267"/>
    <cellStyle name="Nuovo 26 3 3 4" xfId="23266"/>
    <cellStyle name="Nuovo 26 3 4" xfId="3346"/>
    <cellStyle name="Nuovo 26 3 4 2" xfId="10054"/>
    <cellStyle name="Nuovo 26 3 4 3" xfId="23269"/>
    <cellStyle name="Nuovo 26 3 5" xfId="7826"/>
    <cellStyle name="Nuovo 26 3 6" xfId="23262"/>
    <cellStyle name="Nuovo 26 3 7" xfId="1982"/>
    <cellStyle name="Nuovo 26 4" xfId="964"/>
    <cellStyle name="Nuovo 26 4 2" xfId="5310"/>
    <cellStyle name="Nuovo 26 4 2 2" xfId="5311"/>
    <cellStyle name="Nuovo 26 4 2 2 2" xfId="23272"/>
    <cellStyle name="Nuovo 26 4 2 3" xfId="14177"/>
    <cellStyle name="Nuovo 26 4 2 3 2" xfId="23273"/>
    <cellStyle name="Nuovo 26 4 2 4" xfId="23271"/>
    <cellStyle name="Nuovo 26 4 2 5" xfId="13789"/>
    <cellStyle name="Nuovo 26 4 3" xfId="5312"/>
    <cellStyle name="Nuovo 26 4 3 2" xfId="23274"/>
    <cellStyle name="Nuovo 26 4 4" xfId="23275"/>
    <cellStyle name="Nuovo 26 4 4 2" xfId="45268"/>
    <cellStyle name="Nuovo 26 4 5" xfId="23276"/>
    <cellStyle name="Nuovo 26 4 6" xfId="23270"/>
    <cellStyle name="Nuovo 26 4 7" xfId="2860"/>
    <cellStyle name="Nuovo 26 5" xfId="965"/>
    <cellStyle name="Nuovo 26 5 2" xfId="23278"/>
    <cellStyle name="Nuovo 26 5 2 2" xfId="45269"/>
    <cellStyle name="Nuovo 26 5 3" xfId="23279"/>
    <cellStyle name="Nuovo 26 5 4" xfId="23277"/>
    <cellStyle name="Nuovo 26 6" xfId="2857"/>
    <cellStyle name="Nuovo 26 6 2" xfId="5886"/>
    <cellStyle name="Nuovo 26 7" xfId="23259"/>
    <cellStyle name="Nuovo 27" xfId="966"/>
    <cellStyle name="Nuovo 27 2" xfId="967"/>
    <cellStyle name="Nuovo 27 2 2" xfId="2862"/>
    <cellStyle name="Nuovo 27 2 2 2" xfId="9841"/>
    <cellStyle name="Nuovo 27 2 2 3" xfId="23282"/>
    <cellStyle name="Nuovo 27 2 3" xfId="9577"/>
    <cellStyle name="Nuovo 27 2 3 2" xfId="23283"/>
    <cellStyle name="Nuovo 27 2 4" xfId="23284"/>
    <cellStyle name="Nuovo 27 2 5" xfId="23281"/>
    <cellStyle name="Nuovo 27 3" xfId="968"/>
    <cellStyle name="Nuovo 27 3 2" xfId="969"/>
    <cellStyle name="Nuovo 27 3 2 2" xfId="4686"/>
    <cellStyle name="Nuovo 27 3 2 2 2" xfId="23287"/>
    <cellStyle name="Nuovo 27 3 2 3" xfId="3856"/>
    <cellStyle name="Nuovo 27 3 2 3 2" xfId="10395"/>
    <cellStyle name="Nuovo 27 3 2 3 3" xfId="23288"/>
    <cellStyle name="Nuovo 27 3 2 4" xfId="23286"/>
    <cellStyle name="Nuovo 27 3 3" xfId="2863"/>
    <cellStyle name="Nuovo 27 3 3 2" xfId="5313"/>
    <cellStyle name="Nuovo 27 3 3 2 2" xfId="23290"/>
    <cellStyle name="Nuovo 27 3 3 3" xfId="23291"/>
    <cellStyle name="Nuovo 27 3 3 3 2" xfId="45270"/>
    <cellStyle name="Nuovo 27 3 3 4" xfId="23289"/>
    <cellStyle name="Nuovo 27 3 4" xfId="3347"/>
    <cellStyle name="Nuovo 27 3 4 2" xfId="10055"/>
    <cellStyle name="Nuovo 27 3 4 3" xfId="23292"/>
    <cellStyle name="Nuovo 27 3 5" xfId="8596"/>
    <cellStyle name="Nuovo 27 3 5 2" xfId="23293"/>
    <cellStyle name="Nuovo 27 3 6" xfId="23294"/>
    <cellStyle name="Nuovo 27 3 7" xfId="23285"/>
    <cellStyle name="Nuovo 27 3 8" xfId="1983"/>
    <cellStyle name="Nuovo 27 4" xfId="970"/>
    <cellStyle name="Nuovo 27 4 2" xfId="5314"/>
    <cellStyle name="Nuovo 27 4 2 2" xfId="5315"/>
    <cellStyle name="Nuovo 27 4 2 2 2" xfId="23297"/>
    <cellStyle name="Nuovo 27 4 2 3" xfId="14178"/>
    <cellStyle name="Nuovo 27 4 2 3 2" xfId="23298"/>
    <cellStyle name="Nuovo 27 4 2 4" xfId="23296"/>
    <cellStyle name="Nuovo 27 4 2 5" xfId="13790"/>
    <cellStyle name="Nuovo 27 4 3" xfId="5316"/>
    <cellStyle name="Nuovo 27 4 3 2" xfId="23299"/>
    <cellStyle name="Nuovo 27 4 4" xfId="23300"/>
    <cellStyle name="Nuovo 27 4 4 2" xfId="45271"/>
    <cellStyle name="Nuovo 27 4 5" xfId="23301"/>
    <cellStyle name="Nuovo 27 4 6" xfId="23295"/>
    <cellStyle name="Nuovo 27 4 7" xfId="2864"/>
    <cellStyle name="Nuovo 27 5" xfId="971"/>
    <cellStyle name="Nuovo 27 5 2" xfId="23303"/>
    <cellStyle name="Nuovo 27 5 2 2" xfId="45272"/>
    <cellStyle name="Nuovo 27 5 3" xfId="23304"/>
    <cellStyle name="Nuovo 27 5 4" xfId="23302"/>
    <cellStyle name="Nuovo 27 6" xfId="2861"/>
    <cellStyle name="Nuovo 27 6 2" xfId="5887"/>
    <cellStyle name="Nuovo 27 6 3" xfId="23305"/>
    <cellStyle name="Nuovo 27 7" xfId="23280"/>
    <cellStyle name="Nuovo 28" xfId="972"/>
    <cellStyle name="Nuovo 28 2" xfId="973"/>
    <cellStyle name="Nuovo 28 2 2" xfId="2866"/>
    <cellStyle name="Nuovo 28 2 2 2" xfId="9842"/>
    <cellStyle name="Nuovo 28 2 2 3" xfId="23308"/>
    <cellStyle name="Nuovo 28 2 3" xfId="9578"/>
    <cellStyle name="Nuovo 28 2 3 2" xfId="23309"/>
    <cellStyle name="Nuovo 28 2 4" xfId="23310"/>
    <cellStyle name="Nuovo 28 2 5" xfId="23307"/>
    <cellStyle name="Nuovo 28 3" xfId="974"/>
    <cellStyle name="Nuovo 28 3 2" xfId="975"/>
    <cellStyle name="Nuovo 28 3 2 2" xfId="4687"/>
    <cellStyle name="Nuovo 28 3 2 2 2" xfId="23313"/>
    <cellStyle name="Nuovo 28 3 2 3" xfId="3857"/>
    <cellStyle name="Nuovo 28 3 2 3 2" xfId="10396"/>
    <cellStyle name="Nuovo 28 3 2 3 3" xfId="23314"/>
    <cellStyle name="Nuovo 28 3 2 4" xfId="23312"/>
    <cellStyle name="Nuovo 28 3 3" xfId="2867"/>
    <cellStyle name="Nuovo 28 3 3 2" xfId="5317"/>
    <cellStyle name="Nuovo 28 3 3 2 2" xfId="23316"/>
    <cellStyle name="Nuovo 28 3 3 3" xfId="23317"/>
    <cellStyle name="Nuovo 28 3 3 3 2" xfId="45273"/>
    <cellStyle name="Nuovo 28 3 3 4" xfId="23315"/>
    <cellStyle name="Nuovo 28 3 4" xfId="3348"/>
    <cellStyle name="Nuovo 28 3 4 2" xfId="10056"/>
    <cellStyle name="Nuovo 28 3 4 3" xfId="23318"/>
    <cellStyle name="Nuovo 28 3 5" xfId="8595"/>
    <cellStyle name="Nuovo 28 3 5 2" xfId="23319"/>
    <cellStyle name="Nuovo 28 3 6" xfId="23320"/>
    <cellStyle name="Nuovo 28 3 7" xfId="23311"/>
    <cellStyle name="Nuovo 28 3 8" xfId="1984"/>
    <cellStyle name="Nuovo 28 4" xfId="976"/>
    <cellStyle name="Nuovo 28 4 2" xfId="5318"/>
    <cellStyle name="Nuovo 28 4 2 2" xfId="5319"/>
    <cellStyle name="Nuovo 28 4 2 2 2" xfId="23323"/>
    <cellStyle name="Nuovo 28 4 2 3" xfId="14179"/>
    <cellStyle name="Nuovo 28 4 2 3 2" xfId="23324"/>
    <cellStyle name="Nuovo 28 4 2 4" xfId="23322"/>
    <cellStyle name="Nuovo 28 4 2 5" xfId="13791"/>
    <cellStyle name="Nuovo 28 4 3" xfId="5320"/>
    <cellStyle name="Nuovo 28 4 3 2" xfId="23325"/>
    <cellStyle name="Nuovo 28 4 4" xfId="23326"/>
    <cellStyle name="Nuovo 28 4 4 2" xfId="45274"/>
    <cellStyle name="Nuovo 28 4 5" xfId="23327"/>
    <cellStyle name="Nuovo 28 4 6" xfId="23321"/>
    <cellStyle name="Nuovo 28 4 7" xfId="2868"/>
    <cellStyle name="Nuovo 28 5" xfId="977"/>
    <cellStyle name="Nuovo 28 5 2" xfId="23329"/>
    <cellStyle name="Nuovo 28 5 2 2" xfId="45275"/>
    <cellStyle name="Nuovo 28 5 3" xfId="23330"/>
    <cellStyle name="Nuovo 28 5 4" xfId="23328"/>
    <cellStyle name="Nuovo 28 6" xfId="2865"/>
    <cellStyle name="Nuovo 28 6 2" xfId="5888"/>
    <cellStyle name="Nuovo 28 6 3" xfId="23331"/>
    <cellStyle name="Nuovo 28 7" xfId="23306"/>
    <cellStyle name="Nuovo 29" xfId="978"/>
    <cellStyle name="Nuovo 29 2" xfId="979"/>
    <cellStyle name="Nuovo 29 2 2" xfId="2870"/>
    <cellStyle name="Nuovo 29 2 2 2" xfId="9843"/>
    <cellStyle name="Nuovo 29 2 2 3" xfId="23334"/>
    <cellStyle name="Nuovo 29 2 3" xfId="9579"/>
    <cellStyle name="Nuovo 29 2 3 2" xfId="23335"/>
    <cellStyle name="Nuovo 29 2 4" xfId="23336"/>
    <cellStyle name="Nuovo 29 2 5" xfId="23333"/>
    <cellStyle name="Nuovo 29 3" xfId="980"/>
    <cellStyle name="Nuovo 29 3 2" xfId="981"/>
    <cellStyle name="Nuovo 29 3 2 2" xfId="4688"/>
    <cellStyle name="Nuovo 29 3 2 2 2" xfId="23339"/>
    <cellStyle name="Nuovo 29 3 2 3" xfId="3858"/>
    <cellStyle name="Nuovo 29 3 2 3 2" xfId="10397"/>
    <cellStyle name="Nuovo 29 3 2 3 3" xfId="23340"/>
    <cellStyle name="Nuovo 29 3 2 4" xfId="23338"/>
    <cellStyle name="Nuovo 29 3 3" xfId="2871"/>
    <cellStyle name="Nuovo 29 3 3 2" xfId="5321"/>
    <cellStyle name="Nuovo 29 3 3 2 2" xfId="23342"/>
    <cellStyle name="Nuovo 29 3 3 3" xfId="23343"/>
    <cellStyle name="Nuovo 29 3 3 3 2" xfId="45276"/>
    <cellStyle name="Nuovo 29 3 3 4" xfId="23341"/>
    <cellStyle name="Nuovo 29 3 4" xfId="3349"/>
    <cellStyle name="Nuovo 29 3 4 2" xfId="10057"/>
    <cellStyle name="Nuovo 29 3 4 3" xfId="23344"/>
    <cellStyle name="Nuovo 29 3 5" xfId="7825"/>
    <cellStyle name="Nuovo 29 3 5 2" xfId="23345"/>
    <cellStyle name="Nuovo 29 3 6" xfId="23346"/>
    <cellStyle name="Nuovo 29 3 7" xfId="23337"/>
    <cellStyle name="Nuovo 29 3 8" xfId="1985"/>
    <cellStyle name="Nuovo 29 4" xfId="982"/>
    <cellStyle name="Nuovo 29 4 2" xfId="5322"/>
    <cellStyle name="Nuovo 29 4 2 2" xfId="5323"/>
    <cellStyle name="Nuovo 29 4 2 2 2" xfId="23349"/>
    <cellStyle name="Nuovo 29 4 2 3" xfId="14180"/>
    <cellStyle name="Nuovo 29 4 2 3 2" xfId="23350"/>
    <cellStyle name="Nuovo 29 4 2 4" xfId="23348"/>
    <cellStyle name="Nuovo 29 4 2 5" xfId="13792"/>
    <cellStyle name="Nuovo 29 4 3" xfId="5324"/>
    <cellStyle name="Nuovo 29 4 3 2" xfId="23351"/>
    <cellStyle name="Nuovo 29 4 4" xfId="23352"/>
    <cellStyle name="Nuovo 29 4 4 2" xfId="45277"/>
    <cellStyle name="Nuovo 29 4 5" xfId="23353"/>
    <cellStyle name="Nuovo 29 4 6" xfId="23347"/>
    <cellStyle name="Nuovo 29 4 7" xfId="2872"/>
    <cellStyle name="Nuovo 29 5" xfId="983"/>
    <cellStyle name="Nuovo 29 5 2" xfId="23355"/>
    <cellStyle name="Nuovo 29 5 2 2" xfId="45278"/>
    <cellStyle name="Nuovo 29 5 3" xfId="23356"/>
    <cellStyle name="Nuovo 29 5 4" xfId="23354"/>
    <cellStyle name="Nuovo 29 6" xfId="2869"/>
    <cellStyle name="Nuovo 29 6 2" xfId="5889"/>
    <cellStyle name="Nuovo 29 6 3" xfId="23357"/>
    <cellStyle name="Nuovo 29 7" xfId="23332"/>
    <cellStyle name="Nuovo 3" xfId="984"/>
    <cellStyle name="Nuovo 3 2" xfId="985"/>
    <cellStyle name="Nuovo 3 2 2" xfId="2874"/>
    <cellStyle name="Nuovo 3 2 2 2" xfId="9844"/>
    <cellStyle name="Nuovo 3 2 2 3" xfId="23360"/>
    <cellStyle name="Nuovo 3 2 3" xfId="9580"/>
    <cellStyle name="Nuovo 3 2 3 2" xfId="23361"/>
    <cellStyle name="Nuovo 3 2 4" xfId="23362"/>
    <cellStyle name="Nuovo 3 2 5" xfId="23359"/>
    <cellStyle name="Nuovo 3 3" xfId="986"/>
    <cellStyle name="Nuovo 3 3 2" xfId="987"/>
    <cellStyle name="Nuovo 3 3 2 2" xfId="4689"/>
    <cellStyle name="Nuovo 3 3 2 2 2" xfId="23365"/>
    <cellStyle name="Nuovo 3 3 2 3" xfId="3859"/>
    <cellStyle name="Nuovo 3 3 2 3 2" xfId="10398"/>
    <cellStyle name="Nuovo 3 3 2 3 3" xfId="23366"/>
    <cellStyle name="Nuovo 3 3 2 4" xfId="23364"/>
    <cellStyle name="Nuovo 3 3 3" xfId="2875"/>
    <cellStyle name="Nuovo 3 3 3 2" xfId="5325"/>
    <cellStyle name="Nuovo 3 3 3 2 2" xfId="23368"/>
    <cellStyle name="Nuovo 3 3 3 3" xfId="23369"/>
    <cellStyle name="Nuovo 3 3 3 3 2" xfId="45279"/>
    <cellStyle name="Nuovo 3 3 3 4" xfId="23367"/>
    <cellStyle name="Nuovo 3 3 4" xfId="3350"/>
    <cellStyle name="Nuovo 3 3 4 2" xfId="10058"/>
    <cellStyle name="Nuovo 3 3 4 3" xfId="23370"/>
    <cellStyle name="Nuovo 3 3 5" xfId="7452"/>
    <cellStyle name="Nuovo 3 3 5 2" xfId="23371"/>
    <cellStyle name="Nuovo 3 3 6" xfId="23372"/>
    <cellStyle name="Nuovo 3 3 7" xfId="23363"/>
    <cellStyle name="Nuovo 3 3 8" xfId="1986"/>
    <cellStyle name="Nuovo 3 4" xfId="988"/>
    <cellStyle name="Nuovo 3 4 2" xfId="5326"/>
    <cellStyle name="Nuovo 3 4 2 2" xfId="5327"/>
    <cellStyle name="Nuovo 3 4 2 2 2" xfId="23375"/>
    <cellStyle name="Nuovo 3 4 2 3" xfId="14181"/>
    <cellStyle name="Nuovo 3 4 2 3 2" xfId="23376"/>
    <cellStyle name="Nuovo 3 4 2 4" xfId="23374"/>
    <cellStyle name="Nuovo 3 4 2 5" xfId="13793"/>
    <cellStyle name="Nuovo 3 4 3" xfId="5328"/>
    <cellStyle name="Nuovo 3 4 3 2" xfId="23377"/>
    <cellStyle name="Nuovo 3 4 4" xfId="23378"/>
    <cellStyle name="Nuovo 3 4 4 2" xfId="45280"/>
    <cellStyle name="Nuovo 3 4 5" xfId="23379"/>
    <cellStyle name="Nuovo 3 4 6" xfId="23373"/>
    <cellStyle name="Nuovo 3 4 7" xfId="2876"/>
    <cellStyle name="Nuovo 3 5" xfId="989"/>
    <cellStyle name="Nuovo 3 5 2" xfId="23381"/>
    <cellStyle name="Nuovo 3 5 2 2" xfId="45281"/>
    <cellStyle name="Nuovo 3 5 3" xfId="23382"/>
    <cellStyle name="Nuovo 3 5 4" xfId="23380"/>
    <cellStyle name="Nuovo 3 6" xfId="2873"/>
    <cellStyle name="Nuovo 3 6 2" xfId="5890"/>
    <cellStyle name="Nuovo 3 6 3" xfId="23383"/>
    <cellStyle name="Nuovo 3 7" xfId="23358"/>
    <cellStyle name="Nuovo 30" xfId="990"/>
    <cellStyle name="Nuovo 30 2" xfId="991"/>
    <cellStyle name="Nuovo 30 2 2" xfId="2878"/>
    <cellStyle name="Nuovo 30 2 2 2" xfId="9845"/>
    <cellStyle name="Nuovo 30 2 2 3" xfId="23386"/>
    <cellStyle name="Nuovo 30 2 3" xfId="9581"/>
    <cellStyle name="Nuovo 30 2 3 2" xfId="23387"/>
    <cellStyle name="Nuovo 30 2 4" xfId="23388"/>
    <cellStyle name="Nuovo 30 2 5" xfId="23385"/>
    <cellStyle name="Nuovo 30 3" xfId="992"/>
    <cellStyle name="Nuovo 30 3 2" xfId="993"/>
    <cellStyle name="Nuovo 30 3 2 2" xfId="4690"/>
    <cellStyle name="Nuovo 30 3 2 2 2" xfId="23391"/>
    <cellStyle name="Nuovo 30 3 2 3" xfId="3860"/>
    <cellStyle name="Nuovo 30 3 2 3 2" xfId="10399"/>
    <cellStyle name="Nuovo 30 3 2 3 3" xfId="23392"/>
    <cellStyle name="Nuovo 30 3 2 4" xfId="23390"/>
    <cellStyle name="Nuovo 30 3 3" xfId="2879"/>
    <cellStyle name="Nuovo 30 3 3 2" xfId="5329"/>
    <cellStyle name="Nuovo 30 3 3 2 2" xfId="23394"/>
    <cellStyle name="Nuovo 30 3 3 3" xfId="23395"/>
    <cellStyle name="Nuovo 30 3 3 3 2" xfId="45282"/>
    <cellStyle name="Nuovo 30 3 3 4" xfId="23393"/>
    <cellStyle name="Nuovo 30 3 4" xfId="3351"/>
    <cellStyle name="Nuovo 30 3 4 2" xfId="10059"/>
    <cellStyle name="Nuovo 30 3 4 3" xfId="23396"/>
    <cellStyle name="Nuovo 30 3 5" xfId="8562"/>
    <cellStyle name="Nuovo 30 3 5 2" xfId="23397"/>
    <cellStyle name="Nuovo 30 3 6" xfId="23398"/>
    <cellStyle name="Nuovo 30 3 7" xfId="23389"/>
    <cellStyle name="Nuovo 30 3 8" xfId="1987"/>
    <cellStyle name="Nuovo 30 4" xfId="994"/>
    <cellStyle name="Nuovo 30 4 2" xfId="5330"/>
    <cellStyle name="Nuovo 30 4 2 2" xfId="5331"/>
    <cellStyle name="Nuovo 30 4 2 2 2" xfId="23401"/>
    <cellStyle name="Nuovo 30 4 2 3" xfId="14182"/>
    <cellStyle name="Nuovo 30 4 2 3 2" xfId="23402"/>
    <cellStyle name="Nuovo 30 4 2 4" xfId="23400"/>
    <cellStyle name="Nuovo 30 4 2 5" xfId="13794"/>
    <cellStyle name="Nuovo 30 4 3" xfId="5332"/>
    <cellStyle name="Nuovo 30 4 3 2" xfId="23403"/>
    <cellStyle name="Nuovo 30 4 4" xfId="23404"/>
    <cellStyle name="Nuovo 30 4 4 2" xfId="45283"/>
    <cellStyle name="Nuovo 30 4 5" xfId="23405"/>
    <cellStyle name="Nuovo 30 4 6" xfId="23399"/>
    <cellStyle name="Nuovo 30 4 7" xfId="2880"/>
    <cellStyle name="Nuovo 30 5" xfId="995"/>
    <cellStyle name="Nuovo 30 5 2" xfId="23407"/>
    <cellStyle name="Nuovo 30 5 2 2" xfId="45284"/>
    <cellStyle name="Nuovo 30 5 3" xfId="23408"/>
    <cellStyle name="Nuovo 30 5 4" xfId="23406"/>
    <cellStyle name="Nuovo 30 6" xfId="2877"/>
    <cellStyle name="Nuovo 30 6 2" xfId="5891"/>
    <cellStyle name="Nuovo 30 6 3" xfId="23409"/>
    <cellStyle name="Nuovo 30 7" xfId="23384"/>
    <cellStyle name="Nuovo 31" xfId="996"/>
    <cellStyle name="Nuovo 31 2" xfId="997"/>
    <cellStyle name="Nuovo 31 2 2" xfId="2882"/>
    <cellStyle name="Nuovo 31 2 2 2" xfId="9846"/>
    <cellStyle name="Nuovo 31 2 2 3" xfId="23412"/>
    <cellStyle name="Nuovo 31 2 3" xfId="9582"/>
    <cellStyle name="Nuovo 31 2 3 2" xfId="23413"/>
    <cellStyle name="Nuovo 31 2 4" xfId="23414"/>
    <cellStyle name="Nuovo 31 2 5" xfId="23411"/>
    <cellStyle name="Nuovo 31 3" xfId="998"/>
    <cellStyle name="Nuovo 31 3 2" xfId="999"/>
    <cellStyle name="Nuovo 31 3 2 2" xfId="4691"/>
    <cellStyle name="Nuovo 31 3 2 2 2" xfId="23417"/>
    <cellStyle name="Nuovo 31 3 2 3" xfId="3861"/>
    <cellStyle name="Nuovo 31 3 2 3 2" xfId="10400"/>
    <cellStyle name="Nuovo 31 3 2 3 3" xfId="23418"/>
    <cellStyle name="Nuovo 31 3 2 4" xfId="23416"/>
    <cellStyle name="Nuovo 31 3 3" xfId="2883"/>
    <cellStyle name="Nuovo 31 3 3 2" xfId="5333"/>
    <cellStyle name="Nuovo 31 3 3 2 2" xfId="23420"/>
    <cellStyle name="Nuovo 31 3 3 3" xfId="23421"/>
    <cellStyle name="Nuovo 31 3 3 3 2" xfId="45285"/>
    <cellStyle name="Nuovo 31 3 3 4" xfId="23419"/>
    <cellStyle name="Nuovo 31 3 4" xfId="3352"/>
    <cellStyle name="Nuovo 31 3 4 2" xfId="10060"/>
    <cellStyle name="Nuovo 31 3 4 3" xfId="23422"/>
    <cellStyle name="Nuovo 31 3 5" xfId="7393"/>
    <cellStyle name="Nuovo 31 3 5 2" xfId="23423"/>
    <cellStyle name="Nuovo 31 3 6" xfId="23424"/>
    <cellStyle name="Nuovo 31 3 7" xfId="23415"/>
    <cellStyle name="Nuovo 31 3 8" xfId="1988"/>
    <cellStyle name="Nuovo 31 4" xfId="1000"/>
    <cellStyle name="Nuovo 31 4 2" xfId="5334"/>
    <cellStyle name="Nuovo 31 4 2 2" xfId="5335"/>
    <cellStyle name="Nuovo 31 4 2 2 2" xfId="23427"/>
    <cellStyle name="Nuovo 31 4 2 3" xfId="14183"/>
    <cellStyle name="Nuovo 31 4 2 3 2" xfId="23428"/>
    <cellStyle name="Nuovo 31 4 2 4" xfId="23426"/>
    <cellStyle name="Nuovo 31 4 2 5" xfId="13795"/>
    <cellStyle name="Nuovo 31 4 3" xfId="5336"/>
    <cellStyle name="Nuovo 31 4 3 2" xfId="23429"/>
    <cellStyle name="Nuovo 31 4 4" xfId="23430"/>
    <cellStyle name="Nuovo 31 4 4 2" xfId="45286"/>
    <cellStyle name="Nuovo 31 4 5" xfId="23431"/>
    <cellStyle name="Nuovo 31 4 6" xfId="23425"/>
    <cellStyle name="Nuovo 31 4 7" xfId="2884"/>
    <cellStyle name="Nuovo 31 5" xfId="1001"/>
    <cellStyle name="Nuovo 31 5 2" xfId="23433"/>
    <cellStyle name="Nuovo 31 5 2 2" xfId="45287"/>
    <cellStyle name="Nuovo 31 5 3" xfId="23434"/>
    <cellStyle name="Nuovo 31 5 4" xfId="23432"/>
    <cellStyle name="Nuovo 31 6" xfId="2881"/>
    <cellStyle name="Nuovo 31 6 2" xfId="5892"/>
    <cellStyle name="Nuovo 31 6 3" xfId="23435"/>
    <cellStyle name="Nuovo 31 7" xfId="23410"/>
    <cellStyle name="Nuovo 32" xfId="1002"/>
    <cellStyle name="Nuovo 32 2" xfId="1003"/>
    <cellStyle name="Nuovo 32 2 2" xfId="2886"/>
    <cellStyle name="Nuovo 32 2 2 2" xfId="9847"/>
    <cellStyle name="Nuovo 32 2 2 3" xfId="23438"/>
    <cellStyle name="Nuovo 32 2 3" xfId="9583"/>
    <cellStyle name="Nuovo 32 2 3 2" xfId="23439"/>
    <cellStyle name="Nuovo 32 2 4" xfId="23440"/>
    <cellStyle name="Nuovo 32 2 5" xfId="23437"/>
    <cellStyle name="Nuovo 32 3" xfId="1004"/>
    <cellStyle name="Nuovo 32 3 2" xfId="1005"/>
    <cellStyle name="Nuovo 32 3 2 2" xfId="4692"/>
    <cellStyle name="Nuovo 32 3 2 2 2" xfId="23443"/>
    <cellStyle name="Nuovo 32 3 2 3" xfId="3862"/>
    <cellStyle name="Nuovo 32 3 2 3 2" xfId="10401"/>
    <cellStyle name="Nuovo 32 3 2 3 3" xfId="23444"/>
    <cellStyle name="Nuovo 32 3 2 4" xfId="23442"/>
    <cellStyle name="Nuovo 32 3 3" xfId="2887"/>
    <cellStyle name="Nuovo 32 3 3 2" xfId="5337"/>
    <cellStyle name="Nuovo 32 3 3 2 2" xfId="23446"/>
    <cellStyle name="Nuovo 32 3 3 3" xfId="23447"/>
    <cellStyle name="Nuovo 32 3 3 3 2" xfId="45288"/>
    <cellStyle name="Nuovo 32 3 3 4" xfId="23445"/>
    <cellStyle name="Nuovo 32 3 4" xfId="3353"/>
    <cellStyle name="Nuovo 32 3 4 2" xfId="10061"/>
    <cellStyle name="Nuovo 32 3 4 3" xfId="23448"/>
    <cellStyle name="Nuovo 32 3 5" xfId="8560"/>
    <cellStyle name="Nuovo 32 3 5 2" xfId="23449"/>
    <cellStyle name="Nuovo 32 3 6" xfId="23450"/>
    <cellStyle name="Nuovo 32 3 7" xfId="23441"/>
    <cellStyle name="Nuovo 32 3 8" xfId="1989"/>
    <cellStyle name="Nuovo 32 4" xfId="1006"/>
    <cellStyle name="Nuovo 32 4 2" xfId="5338"/>
    <cellStyle name="Nuovo 32 4 2 2" xfId="5339"/>
    <cellStyle name="Nuovo 32 4 2 2 2" xfId="23453"/>
    <cellStyle name="Nuovo 32 4 2 3" xfId="14184"/>
    <cellStyle name="Nuovo 32 4 2 3 2" xfId="23454"/>
    <cellStyle name="Nuovo 32 4 2 4" xfId="23452"/>
    <cellStyle name="Nuovo 32 4 2 5" xfId="13796"/>
    <cellStyle name="Nuovo 32 4 3" xfId="5340"/>
    <cellStyle name="Nuovo 32 4 3 2" xfId="23455"/>
    <cellStyle name="Nuovo 32 4 4" xfId="23456"/>
    <cellStyle name="Nuovo 32 4 4 2" xfId="45289"/>
    <cellStyle name="Nuovo 32 4 5" xfId="23457"/>
    <cellStyle name="Nuovo 32 4 6" xfId="23451"/>
    <cellStyle name="Nuovo 32 4 7" xfId="2888"/>
    <cellStyle name="Nuovo 32 5" xfId="1007"/>
    <cellStyle name="Nuovo 32 5 2" xfId="23459"/>
    <cellStyle name="Nuovo 32 5 2 2" xfId="45290"/>
    <cellStyle name="Nuovo 32 5 3" xfId="23460"/>
    <cellStyle name="Nuovo 32 5 4" xfId="23458"/>
    <cellStyle name="Nuovo 32 6" xfId="2885"/>
    <cellStyle name="Nuovo 32 6 2" xfId="5893"/>
    <cellStyle name="Nuovo 32 6 3" xfId="23461"/>
    <cellStyle name="Nuovo 32 7" xfId="23436"/>
    <cellStyle name="Nuovo 33" xfId="1008"/>
    <cellStyle name="Nuovo 33 2" xfId="1009"/>
    <cellStyle name="Nuovo 33 2 2" xfId="2890"/>
    <cellStyle name="Nuovo 33 2 2 2" xfId="9848"/>
    <cellStyle name="Nuovo 33 2 2 3" xfId="23464"/>
    <cellStyle name="Nuovo 33 2 3" xfId="9584"/>
    <cellStyle name="Nuovo 33 2 3 2" xfId="23465"/>
    <cellStyle name="Nuovo 33 2 4" xfId="23466"/>
    <cellStyle name="Nuovo 33 2 5" xfId="23463"/>
    <cellStyle name="Nuovo 33 3" xfId="1010"/>
    <cellStyle name="Nuovo 33 3 2" xfId="1011"/>
    <cellStyle name="Nuovo 33 3 2 2" xfId="4693"/>
    <cellStyle name="Nuovo 33 3 2 2 2" xfId="23469"/>
    <cellStyle name="Nuovo 33 3 2 3" xfId="3863"/>
    <cellStyle name="Nuovo 33 3 2 3 2" xfId="10402"/>
    <cellStyle name="Nuovo 33 3 2 3 3" xfId="23470"/>
    <cellStyle name="Nuovo 33 3 2 4" xfId="23468"/>
    <cellStyle name="Nuovo 33 3 3" xfId="2891"/>
    <cellStyle name="Nuovo 33 3 3 2" xfId="5341"/>
    <cellStyle name="Nuovo 33 3 3 2 2" xfId="23472"/>
    <cellStyle name="Nuovo 33 3 3 3" xfId="23473"/>
    <cellStyle name="Nuovo 33 3 3 3 2" xfId="45291"/>
    <cellStyle name="Nuovo 33 3 3 4" xfId="23471"/>
    <cellStyle name="Nuovo 33 3 4" xfId="3354"/>
    <cellStyle name="Nuovo 33 3 4 2" xfId="10062"/>
    <cellStyle name="Nuovo 33 3 4 3" xfId="23474"/>
    <cellStyle name="Nuovo 33 3 5" xfId="8598"/>
    <cellStyle name="Nuovo 33 3 5 2" xfId="23475"/>
    <cellStyle name="Nuovo 33 3 6" xfId="23476"/>
    <cellStyle name="Nuovo 33 3 7" xfId="23467"/>
    <cellStyle name="Nuovo 33 3 8" xfId="1990"/>
    <cellStyle name="Nuovo 33 4" xfId="1012"/>
    <cellStyle name="Nuovo 33 4 2" xfId="5342"/>
    <cellStyle name="Nuovo 33 4 2 2" xfId="5343"/>
    <cellStyle name="Nuovo 33 4 2 2 2" xfId="23479"/>
    <cellStyle name="Nuovo 33 4 2 3" xfId="14185"/>
    <cellStyle name="Nuovo 33 4 2 3 2" xfId="23480"/>
    <cellStyle name="Nuovo 33 4 2 4" xfId="23478"/>
    <cellStyle name="Nuovo 33 4 2 5" xfId="13797"/>
    <cellStyle name="Nuovo 33 4 3" xfId="5344"/>
    <cellStyle name="Nuovo 33 4 3 2" xfId="23481"/>
    <cellStyle name="Nuovo 33 4 4" xfId="23482"/>
    <cellStyle name="Nuovo 33 4 4 2" xfId="45292"/>
    <cellStyle name="Nuovo 33 4 5" xfId="23483"/>
    <cellStyle name="Nuovo 33 4 6" xfId="23477"/>
    <cellStyle name="Nuovo 33 4 7" xfId="2892"/>
    <cellStyle name="Nuovo 33 5" xfId="1013"/>
    <cellStyle name="Nuovo 33 5 2" xfId="23485"/>
    <cellStyle name="Nuovo 33 5 2 2" xfId="45293"/>
    <cellStyle name="Nuovo 33 5 3" xfId="23486"/>
    <cellStyle name="Nuovo 33 5 4" xfId="23484"/>
    <cellStyle name="Nuovo 33 6" xfId="2889"/>
    <cellStyle name="Nuovo 33 6 2" xfId="5894"/>
    <cellStyle name="Nuovo 33 6 3" xfId="23487"/>
    <cellStyle name="Nuovo 33 7" xfId="23462"/>
    <cellStyle name="Nuovo 34" xfId="1014"/>
    <cellStyle name="Nuovo 34 2" xfId="1015"/>
    <cellStyle name="Nuovo 34 2 2" xfId="2894"/>
    <cellStyle name="Nuovo 34 2 2 2" xfId="9849"/>
    <cellStyle name="Nuovo 34 2 2 3" xfId="23490"/>
    <cellStyle name="Nuovo 34 2 3" xfId="9585"/>
    <cellStyle name="Nuovo 34 2 3 2" xfId="23491"/>
    <cellStyle name="Nuovo 34 2 4" xfId="23492"/>
    <cellStyle name="Nuovo 34 2 5" xfId="23489"/>
    <cellStyle name="Nuovo 34 3" xfId="1016"/>
    <cellStyle name="Nuovo 34 3 2" xfId="1017"/>
    <cellStyle name="Nuovo 34 3 2 2" xfId="4694"/>
    <cellStyle name="Nuovo 34 3 2 2 2" xfId="23495"/>
    <cellStyle name="Nuovo 34 3 2 3" xfId="3864"/>
    <cellStyle name="Nuovo 34 3 2 3 2" xfId="10403"/>
    <cellStyle name="Nuovo 34 3 2 3 3" xfId="23496"/>
    <cellStyle name="Nuovo 34 3 2 4" xfId="23494"/>
    <cellStyle name="Nuovo 34 3 3" xfId="2895"/>
    <cellStyle name="Nuovo 34 3 3 2" xfId="5345"/>
    <cellStyle name="Nuovo 34 3 3 2 2" xfId="23498"/>
    <cellStyle name="Nuovo 34 3 3 3" xfId="23499"/>
    <cellStyle name="Nuovo 34 3 3 3 2" xfId="45294"/>
    <cellStyle name="Nuovo 34 3 3 4" xfId="23497"/>
    <cellStyle name="Nuovo 34 3 4" xfId="3355"/>
    <cellStyle name="Nuovo 34 3 4 2" xfId="10063"/>
    <cellStyle name="Nuovo 34 3 4 3" xfId="23500"/>
    <cellStyle name="Nuovo 34 3 5" xfId="7824"/>
    <cellStyle name="Nuovo 34 3 5 2" xfId="23501"/>
    <cellStyle name="Nuovo 34 3 6" xfId="23502"/>
    <cellStyle name="Nuovo 34 3 7" xfId="23493"/>
    <cellStyle name="Nuovo 34 3 8" xfId="1991"/>
    <cellStyle name="Nuovo 34 4" xfId="1018"/>
    <cellStyle name="Nuovo 34 4 2" xfId="5346"/>
    <cellStyle name="Nuovo 34 4 2 2" xfId="5347"/>
    <cellStyle name="Nuovo 34 4 2 2 2" xfId="23505"/>
    <cellStyle name="Nuovo 34 4 2 3" xfId="14186"/>
    <cellStyle name="Nuovo 34 4 2 3 2" xfId="23506"/>
    <cellStyle name="Nuovo 34 4 2 4" xfId="23504"/>
    <cellStyle name="Nuovo 34 4 2 5" xfId="13798"/>
    <cellStyle name="Nuovo 34 4 3" xfId="5348"/>
    <cellStyle name="Nuovo 34 4 3 2" xfId="23507"/>
    <cellStyle name="Nuovo 34 4 4" xfId="23508"/>
    <cellStyle name="Nuovo 34 4 4 2" xfId="45295"/>
    <cellStyle name="Nuovo 34 4 5" xfId="23509"/>
    <cellStyle name="Nuovo 34 4 6" xfId="23503"/>
    <cellStyle name="Nuovo 34 4 7" xfId="2896"/>
    <cellStyle name="Nuovo 34 5" xfId="1019"/>
    <cellStyle name="Nuovo 34 5 2" xfId="23511"/>
    <cellStyle name="Nuovo 34 5 2 2" xfId="45296"/>
    <cellStyle name="Nuovo 34 5 3" xfId="23512"/>
    <cellStyle name="Nuovo 34 5 4" xfId="23510"/>
    <cellStyle name="Nuovo 34 6" xfId="2893"/>
    <cellStyle name="Nuovo 34 6 2" xfId="5895"/>
    <cellStyle name="Nuovo 34 6 3" xfId="23513"/>
    <cellStyle name="Nuovo 34 7" xfId="23488"/>
    <cellStyle name="Nuovo 35" xfId="1020"/>
    <cellStyle name="Nuovo 35 2" xfId="1021"/>
    <cellStyle name="Nuovo 35 2 2" xfId="2898"/>
    <cellStyle name="Nuovo 35 2 2 2" xfId="9850"/>
    <cellStyle name="Nuovo 35 2 2 3" xfId="23516"/>
    <cellStyle name="Nuovo 35 2 3" xfId="9586"/>
    <cellStyle name="Nuovo 35 2 3 2" xfId="23517"/>
    <cellStyle name="Nuovo 35 2 4" xfId="23518"/>
    <cellStyle name="Nuovo 35 2 5" xfId="23515"/>
    <cellStyle name="Nuovo 35 3" xfId="1022"/>
    <cellStyle name="Nuovo 35 3 2" xfId="1023"/>
    <cellStyle name="Nuovo 35 3 2 2" xfId="4695"/>
    <cellStyle name="Nuovo 35 3 2 2 2" xfId="23521"/>
    <cellStyle name="Nuovo 35 3 2 3" xfId="3865"/>
    <cellStyle name="Nuovo 35 3 2 3 2" xfId="10404"/>
    <cellStyle name="Nuovo 35 3 2 3 3" xfId="23522"/>
    <cellStyle name="Nuovo 35 3 2 4" xfId="23520"/>
    <cellStyle name="Nuovo 35 3 3" xfId="2899"/>
    <cellStyle name="Nuovo 35 3 3 2" xfId="5349"/>
    <cellStyle name="Nuovo 35 3 3 2 2" xfId="23524"/>
    <cellStyle name="Nuovo 35 3 3 3" xfId="23525"/>
    <cellStyle name="Nuovo 35 3 3 3 2" xfId="45297"/>
    <cellStyle name="Nuovo 35 3 3 4" xfId="23523"/>
    <cellStyle name="Nuovo 35 3 4" xfId="3356"/>
    <cellStyle name="Nuovo 35 3 4 2" xfId="10064"/>
    <cellStyle name="Nuovo 35 3 4 3" xfId="23526"/>
    <cellStyle name="Nuovo 35 3 5" xfId="8597"/>
    <cellStyle name="Nuovo 35 3 5 2" xfId="23527"/>
    <cellStyle name="Nuovo 35 3 6" xfId="23528"/>
    <cellStyle name="Nuovo 35 3 7" xfId="23519"/>
    <cellStyle name="Nuovo 35 3 8" xfId="1992"/>
    <cellStyle name="Nuovo 35 4" xfId="1024"/>
    <cellStyle name="Nuovo 35 4 2" xfId="5350"/>
    <cellStyle name="Nuovo 35 4 2 2" xfId="5351"/>
    <cellStyle name="Nuovo 35 4 2 2 2" xfId="23531"/>
    <cellStyle name="Nuovo 35 4 2 3" xfId="14187"/>
    <cellStyle name="Nuovo 35 4 2 3 2" xfId="23532"/>
    <cellStyle name="Nuovo 35 4 2 4" xfId="23530"/>
    <cellStyle name="Nuovo 35 4 2 5" xfId="13799"/>
    <cellStyle name="Nuovo 35 4 3" xfId="5352"/>
    <cellStyle name="Nuovo 35 4 3 2" xfId="23533"/>
    <cellStyle name="Nuovo 35 4 4" xfId="23534"/>
    <cellStyle name="Nuovo 35 4 4 2" xfId="45298"/>
    <cellStyle name="Nuovo 35 4 5" xfId="23535"/>
    <cellStyle name="Nuovo 35 4 6" xfId="23529"/>
    <cellStyle name="Nuovo 35 4 7" xfId="2900"/>
    <cellStyle name="Nuovo 35 5" xfId="1025"/>
    <cellStyle name="Nuovo 35 5 2" xfId="23537"/>
    <cellStyle name="Nuovo 35 5 2 2" xfId="45299"/>
    <cellStyle name="Nuovo 35 5 3" xfId="23538"/>
    <cellStyle name="Nuovo 35 5 4" xfId="23536"/>
    <cellStyle name="Nuovo 35 6" xfId="2897"/>
    <cellStyle name="Nuovo 35 6 2" xfId="5896"/>
    <cellStyle name="Nuovo 35 6 3" xfId="23539"/>
    <cellStyle name="Nuovo 35 7" xfId="23514"/>
    <cellStyle name="Nuovo 36" xfId="1026"/>
    <cellStyle name="Nuovo 36 2" xfId="1027"/>
    <cellStyle name="Nuovo 36 2 2" xfId="2902"/>
    <cellStyle name="Nuovo 36 2 2 2" xfId="9851"/>
    <cellStyle name="Nuovo 36 2 2 3" xfId="23542"/>
    <cellStyle name="Nuovo 36 2 3" xfId="9587"/>
    <cellStyle name="Nuovo 36 2 3 2" xfId="23543"/>
    <cellStyle name="Nuovo 36 2 4" xfId="23544"/>
    <cellStyle name="Nuovo 36 2 5" xfId="23541"/>
    <cellStyle name="Nuovo 36 3" xfId="1028"/>
    <cellStyle name="Nuovo 36 3 2" xfId="1029"/>
    <cellStyle name="Nuovo 36 3 2 2" xfId="4696"/>
    <cellStyle name="Nuovo 36 3 2 2 2" xfId="23547"/>
    <cellStyle name="Nuovo 36 3 2 3" xfId="3866"/>
    <cellStyle name="Nuovo 36 3 2 3 2" xfId="10405"/>
    <cellStyle name="Nuovo 36 3 2 3 3" xfId="23548"/>
    <cellStyle name="Nuovo 36 3 2 4" xfId="23546"/>
    <cellStyle name="Nuovo 36 3 3" xfId="2903"/>
    <cellStyle name="Nuovo 36 3 3 2" xfId="5353"/>
    <cellStyle name="Nuovo 36 3 3 2 2" xfId="23550"/>
    <cellStyle name="Nuovo 36 3 3 3" xfId="23551"/>
    <cellStyle name="Nuovo 36 3 3 3 2" xfId="45300"/>
    <cellStyle name="Nuovo 36 3 3 4" xfId="23549"/>
    <cellStyle name="Nuovo 36 3 4" xfId="3357"/>
    <cellStyle name="Nuovo 36 3 4 2" xfId="10065"/>
    <cellStyle name="Nuovo 36 3 4 3" xfId="23552"/>
    <cellStyle name="Nuovo 36 3 5" xfId="7460"/>
    <cellStyle name="Nuovo 36 3 5 2" xfId="23553"/>
    <cellStyle name="Nuovo 36 3 6" xfId="23554"/>
    <cellStyle name="Nuovo 36 3 7" xfId="23545"/>
    <cellStyle name="Nuovo 36 3 8" xfId="1993"/>
    <cellStyle name="Nuovo 36 4" xfId="1030"/>
    <cellStyle name="Nuovo 36 4 2" xfId="5354"/>
    <cellStyle name="Nuovo 36 4 2 2" xfId="5355"/>
    <cellStyle name="Nuovo 36 4 2 2 2" xfId="23557"/>
    <cellStyle name="Nuovo 36 4 2 3" xfId="14188"/>
    <cellStyle name="Nuovo 36 4 2 3 2" xfId="23558"/>
    <cellStyle name="Nuovo 36 4 2 4" xfId="23556"/>
    <cellStyle name="Nuovo 36 4 2 5" xfId="13800"/>
    <cellStyle name="Nuovo 36 4 3" xfId="5356"/>
    <cellStyle name="Nuovo 36 4 3 2" xfId="23559"/>
    <cellStyle name="Nuovo 36 4 4" xfId="23560"/>
    <cellStyle name="Nuovo 36 4 4 2" xfId="45301"/>
    <cellStyle name="Nuovo 36 4 5" xfId="23561"/>
    <cellStyle name="Nuovo 36 4 6" xfId="23555"/>
    <cellStyle name="Nuovo 36 4 7" xfId="2904"/>
    <cellStyle name="Nuovo 36 5" xfId="1031"/>
    <cellStyle name="Nuovo 36 5 2" xfId="23563"/>
    <cellStyle name="Nuovo 36 5 2 2" xfId="45302"/>
    <cellStyle name="Nuovo 36 5 3" xfId="23564"/>
    <cellStyle name="Nuovo 36 5 4" xfId="23562"/>
    <cellStyle name="Nuovo 36 6" xfId="2901"/>
    <cellStyle name="Nuovo 36 6 2" xfId="5897"/>
    <cellStyle name="Nuovo 36 6 3" xfId="23565"/>
    <cellStyle name="Nuovo 36 7" xfId="23540"/>
    <cellStyle name="Nuovo 37" xfId="1032"/>
    <cellStyle name="Nuovo 37 2" xfId="1033"/>
    <cellStyle name="Nuovo 37 2 2" xfId="2906"/>
    <cellStyle name="Nuovo 37 2 2 2" xfId="9852"/>
    <cellStyle name="Nuovo 37 2 2 3" xfId="23568"/>
    <cellStyle name="Nuovo 37 2 3" xfId="9588"/>
    <cellStyle name="Nuovo 37 2 3 2" xfId="23569"/>
    <cellStyle name="Nuovo 37 2 4" xfId="23570"/>
    <cellStyle name="Nuovo 37 2 5" xfId="23567"/>
    <cellStyle name="Nuovo 37 3" xfId="1034"/>
    <cellStyle name="Nuovo 37 3 2" xfId="1035"/>
    <cellStyle name="Nuovo 37 3 2 2" xfId="4697"/>
    <cellStyle name="Nuovo 37 3 2 2 2" xfId="23573"/>
    <cellStyle name="Nuovo 37 3 2 3" xfId="3867"/>
    <cellStyle name="Nuovo 37 3 2 3 2" xfId="10406"/>
    <cellStyle name="Nuovo 37 3 2 3 3" xfId="23574"/>
    <cellStyle name="Nuovo 37 3 2 4" xfId="23572"/>
    <cellStyle name="Nuovo 37 3 3" xfId="2907"/>
    <cellStyle name="Nuovo 37 3 3 2" xfId="5357"/>
    <cellStyle name="Nuovo 37 3 3 2 2" xfId="23576"/>
    <cellStyle name="Nuovo 37 3 3 3" xfId="23577"/>
    <cellStyle name="Nuovo 37 3 3 3 2" xfId="45303"/>
    <cellStyle name="Nuovo 37 3 3 4" xfId="23575"/>
    <cellStyle name="Nuovo 37 3 4" xfId="3358"/>
    <cellStyle name="Nuovo 37 3 4 2" xfId="10066"/>
    <cellStyle name="Nuovo 37 3 4 3" xfId="23578"/>
    <cellStyle name="Nuovo 37 3 5" xfId="7512"/>
    <cellStyle name="Nuovo 37 3 5 2" xfId="23579"/>
    <cellStyle name="Nuovo 37 3 6" xfId="23580"/>
    <cellStyle name="Nuovo 37 3 7" xfId="23571"/>
    <cellStyle name="Nuovo 37 3 8" xfId="1994"/>
    <cellStyle name="Nuovo 37 4" xfId="1036"/>
    <cellStyle name="Nuovo 37 4 2" xfId="5358"/>
    <cellStyle name="Nuovo 37 4 2 2" xfId="5359"/>
    <cellStyle name="Nuovo 37 4 2 2 2" xfId="23583"/>
    <cellStyle name="Nuovo 37 4 2 3" xfId="14189"/>
    <cellStyle name="Nuovo 37 4 2 3 2" xfId="23584"/>
    <cellStyle name="Nuovo 37 4 2 4" xfId="23582"/>
    <cellStyle name="Nuovo 37 4 2 5" xfId="13801"/>
    <cellStyle name="Nuovo 37 4 3" xfId="5360"/>
    <cellStyle name="Nuovo 37 4 3 2" xfId="23585"/>
    <cellStyle name="Nuovo 37 4 4" xfId="23586"/>
    <cellStyle name="Nuovo 37 4 4 2" xfId="45304"/>
    <cellStyle name="Nuovo 37 4 5" xfId="23587"/>
    <cellStyle name="Nuovo 37 4 6" xfId="23581"/>
    <cellStyle name="Nuovo 37 4 7" xfId="2908"/>
    <cellStyle name="Nuovo 37 5" xfId="1037"/>
    <cellStyle name="Nuovo 37 5 2" xfId="23589"/>
    <cellStyle name="Nuovo 37 5 2 2" xfId="45305"/>
    <cellStyle name="Nuovo 37 5 3" xfId="23590"/>
    <cellStyle name="Nuovo 37 5 4" xfId="23588"/>
    <cellStyle name="Nuovo 37 6" xfId="2905"/>
    <cellStyle name="Nuovo 37 6 2" xfId="5898"/>
    <cellStyle name="Nuovo 37 6 3" xfId="23591"/>
    <cellStyle name="Nuovo 37 7" xfId="23566"/>
    <cellStyle name="Nuovo 38" xfId="1038"/>
    <cellStyle name="Nuovo 38 2" xfId="1039"/>
    <cellStyle name="Nuovo 38 2 2" xfId="2910"/>
    <cellStyle name="Nuovo 38 2 2 2" xfId="9853"/>
    <cellStyle name="Nuovo 38 2 2 3" xfId="23594"/>
    <cellStyle name="Nuovo 38 2 3" xfId="9589"/>
    <cellStyle name="Nuovo 38 2 3 2" xfId="23595"/>
    <cellStyle name="Nuovo 38 2 4" xfId="23596"/>
    <cellStyle name="Nuovo 38 2 5" xfId="23593"/>
    <cellStyle name="Nuovo 38 3" xfId="1040"/>
    <cellStyle name="Nuovo 38 3 2" xfId="1041"/>
    <cellStyle name="Nuovo 38 3 2 2" xfId="4698"/>
    <cellStyle name="Nuovo 38 3 2 2 2" xfId="23599"/>
    <cellStyle name="Nuovo 38 3 2 3" xfId="3868"/>
    <cellStyle name="Nuovo 38 3 2 3 2" xfId="10407"/>
    <cellStyle name="Nuovo 38 3 2 3 3" xfId="23600"/>
    <cellStyle name="Nuovo 38 3 2 4" xfId="23598"/>
    <cellStyle name="Nuovo 38 3 3" xfId="2911"/>
    <cellStyle name="Nuovo 38 3 3 2" xfId="5361"/>
    <cellStyle name="Nuovo 38 3 3 2 2" xfId="23602"/>
    <cellStyle name="Nuovo 38 3 3 3" xfId="23603"/>
    <cellStyle name="Nuovo 38 3 3 3 2" xfId="45306"/>
    <cellStyle name="Nuovo 38 3 3 4" xfId="23601"/>
    <cellStyle name="Nuovo 38 3 4" xfId="3359"/>
    <cellStyle name="Nuovo 38 3 4 2" xfId="10067"/>
    <cellStyle name="Nuovo 38 3 4 3" xfId="23604"/>
    <cellStyle name="Nuovo 38 3 5" xfId="8469"/>
    <cellStyle name="Nuovo 38 3 5 2" xfId="23605"/>
    <cellStyle name="Nuovo 38 3 6" xfId="23606"/>
    <cellStyle name="Nuovo 38 3 7" xfId="23597"/>
    <cellStyle name="Nuovo 38 3 8" xfId="1995"/>
    <cellStyle name="Nuovo 38 4" xfId="1042"/>
    <cellStyle name="Nuovo 38 4 2" xfId="5362"/>
    <cellStyle name="Nuovo 38 4 2 2" xfId="5363"/>
    <cellStyle name="Nuovo 38 4 2 2 2" xfId="23609"/>
    <cellStyle name="Nuovo 38 4 2 3" xfId="14190"/>
    <cellStyle name="Nuovo 38 4 2 3 2" xfId="23610"/>
    <cellStyle name="Nuovo 38 4 2 4" xfId="23608"/>
    <cellStyle name="Nuovo 38 4 2 5" xfId="13802"/>
    <cellStyle name="Nuovo 38 4 3" xfId="5364"/>
    <cellStyle name="Nuovo 38 4 3 2" xfId="23611"/>
    <cellStyle name="Nuovo 38 4 4" xfId="23612"/>
    <cellStyle name="Nuovo 38 4 4 2" xfId="45307"/>
    <cellStyle name="Nuovo 38 4 5" xfId="23613"/>
    <cellStyle name="Nuovo 38 4 6" xfId="23607"/>
    <cellStyle name="Nuovo 38 4 7" xfId="2912"/>
    <cellStyle name="Nuovo 38 5" xfId="1043"/>
    <cellStyle name="Nuovo 38 5 2" xfId="23615"/>
    <cellStyle name="Nuovo 38 5 2 2" xfId="45308"/>
    <cellStyle name="Nuovo 38 5 3" xfId="23616"/>
    <cellStyle name="Nuovo 38 5 4" xfId="23614"/>
    <cellStyle name="Nuovo 38 6" xfId="2909"/>
    <cellStyle name="Nuovo 38 6 2" xfId="5899"/>
    <cellStyle name="Nuovo 38 6 3" xfId="23617"/>
    <cellStyle name="Nuovo 38 7" xfId="23592"/>
    <cellStyle name="Nuovo 39" xfId="1044"/>
    <cellStyle name="Nuovo 39 2" xfId="1045"/>
    <cellStyle name="Nuovo 39 2 2" xfId="2914"/>
    <cellStyle name="Nuovo 39 2 2 2" xfId="9854"/>
    <cellStyle name="Nuovo 39 2 2 3" xfId="23620"/>
    <cellStyle name="Nuovo 39 2 3" xfId="9590"/>
    <cellStyle name="Nuovo 39 2 3 2" xfId="23621"/>
    <cellStyle name="Nuovo 39 2 4" xfId="23622"/>
    <cellStyle name="Nuovo 39 2 5" xfId="23619"/>
    <cellStyle name="Nuovo 39 3" xfId="1046"/>
    <cellStyle name="Nuovo 39 3 2" xfId="1047"/>
    <cellStyle name="Nuovo 39 3 2 2" xfId="4699"/>
    <cellStyle name="Nuovo 39 3 2 2 2" xfId="23625"/>
    <cellStyle name="Nuovo 39 3 2 3" xfId="3869"/>
    <cellStyle name="Nuovo 39 3 2 3 2" xfId="10408"/>
    <cellStyle name="Nuovo 39 3 2 3 3" xfId="23626"/>
    <cellStyle name="Nuovo 39 3 2 4" xfId="23624"/>
    <cellStyle name="Nuovo 39 3 3" xfId="2915"/>
    <cellStyle name="Nuovo 39 3 3 2" xfId="5365"/>
    <cellStyle name="Nuovo 39 3 3 2 2" xfId="23628"/>
    <cellStyle name="Nuovo 39 3 3 3" xfId="23629"/>
    <cellStyle name="Nuovo 39 3 3 3 2" xfId="45309"/>
    <cellStyle name="Nuovo 39 3 3 4" xfId="23627"/>
    <cellStyle name="Nuovo 39 3 4" xfId="3360"/>
    <cellStyle name="Nuovo 39 3 4 2" xfId="10068"/>
    <cellStyle name="Nuovo 39 3 4 3" xfId="23630"/>
    <cellStyle name="Nuovo 39 3 5" xfId="7818"/>
    <cellStyle name="Nuovo 39 3 5 2" xfId="23631"/>
    <cellStyle name="Nuovo 39 3 6" xfId="23632"/>
    <cellStyle name="Nuovo 39 3 7" xfId="23623"/>
    <cellStyle name="Nuovo 39 3 8" xfId="1996"/>
    <cellStyle name="Nuovo 39 4" xfId="1048"/>
    <cellStyle name="Nuovo 39 4 2" xfId="5366"/>
    <cellStyle name="Nuovo 39 4 2 2" xfId="5367"/>
    <cellStyle name="Nuovo 39 4 2 2 2" xfId="23635"/>
    <cellStyle name="Nuovo 39 4 2 3" xfId="14191"/>
    <cellStyle name="Nuovo 39 4 2 3 2" xfId="23636"/>
    <cellStyle name="Nuovo 39 4 2 4" xfId="23634"/>
    <cellStyle name="Nuovo 39 4 2 5" xfId="13803"/>
    <cellStyle name="Nuovo 39 4 3" xfId="5368"/>
    <cellStyle name="Nuovo 39 4 3 2" xfId="23637"/>
    <cellStyle name="Nuovo 39 4 4" xfId="23638"/>
    <cellStyle name="Nuovo 39 4 4 2" xfId="45310"/>
    <cellStyle name="Nuovo 39 4 5" xfId="23639"/>
    <cellStyle name="Nuovo 39 4 6" xfId="23633"/>
    <cellStyle name="Nuovo 39 4 7" xfId="2916"/>
    <cellStyle name="Nuovo 39 5" xfId="1049"/>
    <cellStyle name="Nuovo 39 5 2" xfId="23641"/>
    <cellStyle name="Nuovo 39 5 2 2" xfId="45311"/>
    <cellStyle name="Nuovo 39 5 3" xfId="23642"/>
    <cellStyle name="Nuovo 39 5 4" xfId="23640"/>
    <cellStyle name="Nuovo 39 6" xfId="2913"/>
    <cellStyle name="Nuovo 39 6 2" xfId="5900"/>
    <cellStyle name="Nuovo 39 6 3" xfId="23643"/>
    <cellStyle name="Nuovo 39 7" xfId="23618"/>
    <cellStyle name="Nuovo 4" xfId="1050"/>
    <cellStyle name="Nuovo 4 2" xfId="1051"/>
    <cellStyle name="Nuovo 4 2 2" xfId="2918"/>
    <cellStyle name="Nuovo 4 2 2 2" xfId="9855"/>
    <cellStyle name="Nuovo 4 2 2 3" xfId="23646"/>
    <cellStyle name="Nuovo 4 2 3" xfId="9591"/>
    <cellStyle name="Nuovo 4 2 3 2" xfId="23647"/>
    <cellStyle name="Nuovo 4 2 4" xfId="23648"/>
    <cellStyle name="Nuovo 4 2 5" xfId="23645"/>
    <cellStyle name="Nuovo 4 3" xfId="1052"/>
    <cellStyle name="Nuovo 4 3 2" xfId="1053"/>
    <cellStyle name="Nuovo 4 3 2 2" xfId="4700"/>
    <cellStyle name="Nuovo 4 3 2 2 2" xfId="23651"/>
    <cellStyle name="Nuovo 4 3 2 3" xfId="3870"/>
    <cellStyle name="Nuovo 4 3 2 3 2" xfId="10409"/>
    <cellStyle name="Nuovo 4 3 2 3 3" xfId="23652"/>
    <cellStyle name="Nuovo 4 3 2 4" xfId="23650"/>
    <cellStyle name="Nuovo 4 3 3" xfId="2919"/>
    <cellStyle name="Nuovo 4 3 3 2" xfId="5369"/>
    <cellStyle name="Nuovo 4 3 3 2 2" xfId="23654"/>
    <cellStyle name="Nuovo 4 3 3 3" xfId="23655"/>
    <cellStyle name="Nuovo 4 3 3 3 2" xfId="45312"/>
    <cellStyle name="Nuovo 4 3 3 4" xfId="23653"/>
    <cellStyle name="Nuovo 4 3 4" xfId="3361"/>
    <cellStyle name="Nuovo 4 3 4 2" xfId="10069"/>
    <cellStyle name="Nuovo 4 3 4 3" xfId="23656"/>
    <cellStyle name="Nuovo 4 3 5" xfId="7426"/>
    <cellStyle name="Nuovo 4 3 5 2" xfId="23657"/>
    <cellStyle name="Nuovo 4 3 6" xfId="23658"/>
    <cellStyle name="Nuovo 4 3 7" xfId="23649"/>
    <cellStyle name="Nuovo 4 3 8" xfId="1997"/>
    <cellStyle name="Nuovo 4 4" xfId="1054"/>
    <cellStyle name="Nuovo 4 4 2" xfId="5370"/>
    <cellStyle name="Nuovo 4 4 2 2" xfId="5371"/>
    <cellStyle name="Nuovo 4 4 2 2 2" xfId="23661"/>
    <cellStyle name="Nuovo 4 4 2 3" xfId="14192"/>
    <cellStyle name="Nuovo 4 4 2 3 2" xfId="23662"/>
    <cellStyle name="Nuovo 4 4 2 4" xfId="23660"/>
    <cellStyle name="Nuovo 4 4 2 5" xfId="13804"/>
    <cellStyle name="Nuovo 4 4 3" xfId="5372"/>
    <cellStyle name="Nuovo 4 4 3 2" xfId="23663"/>
    <cellStyle name="Nuovo 4 4 4" xfId="23664"/>
    <cellStyle name="Nuovo 4 4 4 2" xfId="45313"/>
    <cellStyle name="Nuovo 4 4 5" xfId="23665"/>
    <cellStyle name="Nuovo 4 4 6" xfId="23659"/>
    <cellStyle name="Nuovo 4 4 7" xfId="2920"/>
    <cellStyle name="Nuovo 4 5" xfId="1055"/>
    <cellStyle name="Nuovo 4 5 2" xfId="23667"/>
    <cellStyle name="Nuovo 4 5 2 2" xfId="45314"/>
    <cellStyle name="Nuovo 4 5 3" xfId="23668"/>
    <cellStyle name="Nuovo 4 5 4" xfId="23666"/>
    <cellStyle name="Nuovo 4 6" xfId="2917"/>
    <cellStyle name="Nuovo 4 6 2" xfId="5901"/>
    <cellStyle name="Nuovo 4 6 3" xfId="23669"/>
    <cellStyle name="Nuovo 4 7" xfId="23644"/>
    <cellStyle name="Nuovo 40" xfId="1056"/>
    <cellStyle name="Nuovo 40 2" xfId="1057"/>
    <cellStyle name="Nuovo 40 2 2" xfId="2922"/>
    <cellStyle name="Nuovo 40 2 2 2" xfId="9856"/>
    <cellStyle name="Nuovo 40 2 2 3" xfId="23672"/>
    <cellStyle name="Nuovo 40 2 3" xfId="9592"/>
    <cellStyle name="Nuovo 40 2 3 2" xfId="23673"/>
    <cellStyle name="Nuovo 40 2 4" xfId="23674"/>
    <cellStyle name="Nuovo 40 2 5" xfId="23671"/>
    <cellStyle name="Nuovo 40 3" xfId="1058"/>
    <cellStyle name="Nuovo 40 3 2" xfId="1059"/>
    <cellStyle name="Nuovo 40 3 2 2" xfId="4701"/>
    <cellStyle name="Nuovo 40 3 2 2 2" xfId="23677"/>
    <cellStyle name="Nuovo 40 3 2 3" xfId="3871"/>
    <cellStyle name="Nuovo 40 3 2 3 2" xfId="10410"/>
    <cellStyle name="Nuovo 40 3 2 3 3" xfId="23678"/>
    <cellStyle name="Nuovo 40 3 2 4" xfId="23676"/>
    <cellStyle name="Nuovo 40 3 3" xfId="2923"/>
    <cellStyle name="Nuovo 40 3 3 2" xfId="5373"/>
    <cellStyle name="Nuovo 40 3 3 2 2" xfId="23680"/>
    <cellStyle name="Nuovo 40 3 3 3" xfId="23681"/>
    <cellStyle name="Nuovo 40 3 3 3 2" xfId="45315"/>
    <cellStyle name="Nuovo 40 3 3 4" xfId="23679"/>
    <cellStyle name="Nuovo 40 3 4" xfId="3362"/>
    <cellStyle name="Nuovo 40 3 4 2" xfId="10070"/>
    <cellStyle name="Nuovo 40 3 4 3" xfId="23682"/>
    <cellStyle name="Nuovo 40 3 5" xfId="7807"/>
    <cellStyle name="Nuovo 40 3 5 2" xfId="23683"/>
    <cellStyle name="Nuovo 40 3 6" xfId="23684"/>
    <cellStyle name="Nuovo 40 3 7" xfId="23675"/>
    <cellStyle name="Nuovo 40 3 8" xfId="1998"/>
    <cellStyle name="Nuovo 40 4" xfId="1060"/>
    <cellStyle name="Nuovo 40 4 2" xfId="5374"/>
    <cellStyle name="Nuovo 40 4 2 2" xfId="5375"/>
    <cellStyle name="Nuovo 40 4 2 2 2" xfId="23687"/>
    <cellStyle name="Nuovo 40 4 2 3" xfId="14193"/>
    <cellStyle name="Nuovo 40 4 2 3 2" xfId="23688"/>
    <cellStyle name="Nuovo 40 4 2 4" xfId="23686"/>
    <cellStyle name="Nuovo 40 4 2 5" xfId="13805"/>
    <cellStyle name="Nuovo 40 4 3" xfId="5376"/>
    <cellStyle name="Nuovo 40 4 3 2" xfId="23689"/>
    <cellStyle name="Nuovo 40 4 4" xfId="23690"/>
    <cellStyle name="Nuovo 40 4 4 2" xfId="45316"/>
    <cellStyle name="Nuovo 40 4 5" xfId="23691"/>
    <cellStyle name="Nuovo 40 4 6" xfId="23685"/>
    <cellStyle name="Nuovo 40 4 7" xfId="2924"/>
    <cellStyle name="Nuovo 40 5" xfId="1061"/>
    <cellStyle name="Nuovo 40 5 2" xfId="23693"/>
    <cellStyle name="Nuovo 40 5 2 2" xfId="45317"/>
    <cellStyle name="Nuovo 40 5 3" xfId="23694"/>
    <cellStyle name="Nuovo 40 5 4" xfId="23692"/>
    <cellStyle name="Nuovo 40 6" xfId="2921"/>
    <cellStyle name="Nuovo 40 6 2" xfId="5902"/>
    <cellStyle name="Nuovo 40 6 3" xfId="23695"/>
    <cellStyle name="Nuovo 40 7" xfId="23670"/>
    <cellStyle name="Nuovo 41" xfId="1062"/>
    <cellStyle name="Nuovo 41 2" xfId="1063"/>
    <cellStyle name="Nuovo 41 2 2" xfId="2926"/>
    <cellStyle name="Nuovo 41 2 2 2" xfId="9857"/>
    <cellStyle name="Nuovo 41 2 2 3" xfId="23698"/>
    <cellStyle name="Nuovo 41 2 3" xfId="9593"/>
    <cellStyle name="Nuovo 41 2 3 2" xfId="23699"/>
    <cellStyle name="Nuovo 41 2 4" xfId="23700"/>
    <cellStyle name="Nuovo 41 2 5" xfId="23697"/>
    <cellStyle name="Nuovo 41 3" xfId="1064"/>
    <cellStyle name="Nuovo 41 3 2" xfId="1065"/>
    <cellStyle name="Nuovo 41 3 2 2" xfId="4702"/>
    <cellStyle name="Nuovo 41 3 2 2 2" xfId="23703"/>
    <cellStyle name="Nuovo 41 3 2 3" xfId="3872"/>
    <cellStyle name="Nuovo 41 3 2 3 2" xfId="10411"/>
    <cellStyle name="Nuovo 41 3 2 3 3" xfId="23704"/>
    <cellStyle name="Nuovo 41 3 2 4" xfId="23702"/>
    <cellStyle name="Nuovo 41 3 3" xfId="2927"/>
    <cellStyle name="Nuovo 41 3 3 2" xfId="5377"/>
    <cellStyle name="Nuovo 41 3 3 2 2" xfId="23706"/>
    <cellStyle name="Nuovo 41 3 3 3" xfId="23707"/>
    <cellStyle name="Nuovo 41 3 3 3 2" xfId="45318"/>
    <cellStyle name="Nuovo 41 3 3 4" xfId="23705"/>
    <cellStyle name="Nuovo 41 3 4" xfId="3363"/>
    <cellStyle name="Nuovo 41 3 4 2" xfId="10071"/>
    <cellStyle name="Nuovo 41 3 4 3" xfId="23708"/>
    <cellStyle name="Nuovo 41 3 5" xfId="8563"/>
    <cellStyle name="Nuovo 41 3 5 2" xfId="23709"/>
    <cellStyle name="Nuovo 41 3 6" xfId="23710"/>
    <cellStyle name="Nuovo 41 3 7" xfId="23701"/>
    <cellStyle name="Nuovo 41 3 8" xfId="1999"/>
    <cellStyle name="Nuovo 41 4" xfId="1066"/>
    <cellStyle name="Nuovo 41 4 2" xfId="5378"/>
    <cellStyle name="Nuovo 41 4 2 2" xfId="5379"/>
    <cellStyle name="Nuovo 41 4 2 2 2" xfId="23713"/>
    <cellStyle name="Nuovo 41 4 2 3" xfId="14194"/>
    <cellStyle name="Nuovo 41 4 2 3 2" xfId="23714"/>
    <cellStyle name="Nuovo 41 4 2 4" xfId="23712"/>
    <cellStyle name="Nuovo 41 4 2 5" xfId="13806"/>
    <cellStyle name="Nuovo 41 4 3" xfId="5380"/>
    <cellStyle name="Nuovo 41 4 3 2" xfId="23715"/>
    <cellStyle name="Nuovo 41 4 4" xfId="23716"/>
    <cellStyle name="Nuovo 41 4 4 2" xfId="45319"/>
    <cellStyle name="Nuovo 41 4 5" xfId="23717"/>
    <cellStyle name="Nuovo 41 4 6" xfId="23711"/>
    <cellStyle name="Nuovo 41 4 7" xfId="2928"/>
    <cellStyle name="Nuovo 41 5" xfId="1067"/>
    <cellStyle name="Nuovo 41 5 2" xfId="23719"/>
    <cellStyle name="Nuovo 41 5 2 2" xfId="45320"/>
    <cellStyle name="Nuovo 41 5 3" xfId="23720"/>
    <cellStyle name="Nuovo 41 5 4" xfId="23718"/>
    <cellStyle name="Nuovo 41 6" xfId="2925"/>
    <cellStyle name="Nuovo 41 6 2" xfId="5903"/>
    <cellStyle name="Nuovo 41 6 3" xfId="23721"/>
    <cellStyle name="Nuovo 41 7" xfId="23696"/>
    <cellStyle name="Nuovo 42" xfId="1068"/>
    <cellStyle name="Nuovo 42 2" xfId="1069"/>
    <cellStyle name="Nuovo 42 2 2" xfId="2930"/>
    <cellStyle name="Nuovo 42 2 2 2" xfId="9858"/>
    <cellStyle name="Nuovo 42 2 2 3" xfId="23724"/>
    <cellStyle name="Nuovo 42 2 3" xfId="9594"/>
    <cellStyle name="Nuovo 42 2 3 2" xfId="23725"/>
    <cellStyle name="Nuovo 42 2 4" xfId="23726"/>
    <cellStyle name="Nuovo 42 2 5" xfId="23723"/>
    <cellStyle name="Nuovo 42 3" xfId="1070"/>
    <cellStyle name="Nuovo 42 3 2" xfId="1071"/>
    <cellStyle name="Nuovo 42 3 2 2" xfId="4703"/>
    <cellStyle name="Nuovo 42 3 2 2 2" xfId="23729"/>
    <cellStyle name="Nuovo 42 3 2 3" xfId="3873"/>
    <cellStyle name="Nuovo 42 3 2 3 2" xfId="10412"/>
    <cellStyle name="Nuovo 42 3 2 3 3" xfId="23730"/>
    <cellStyle name="Nuovo 42 3 2 4" xfId="23728"/>
    <cellStyle name="Nuovo 42 3 3" xfId="2931"/>
    <cellStyle name="Nuovo 42 3 3 2" xfId="5381"/>
    <cellStyle name="Nuovo 42 3 3 2 2" xfId="23732"/>
    <cellStyle name="Nuovo 42 3 3 3" xfId="23733"/>
    <cellStyle name="Nuovo 42 3 3 3 2" xfId="45321"/>
    <cellStyle name="Nuovo 42 3 3 4" xfId="23731"/>
    <cellStyle name="Nuovo 42 3 4" xfId="3364"/>
    <cellStyle name="Nuovo 42 3 4 2" xfId="10072"/>
    <cellStyle name="Nuovo 42 3 4 3" xfId="23734"/>
    <cellStyle name="Nuovo 42 3 5" xfId="8599"/>
    <cellStyle name="Nuovo 42 3 5 2" xfId="23735"/>
    <cellStyle name="Nuovo 42 3 6" xfId="23736"/>
    <cellStyle name="Nuovo 42 3 7" xfId="23727"/>
    <cellStyle name="Nuovo 42 3 8" xfId="2000"/>
    <cellStyle name="Nuovo 42 4" xfId="1072"/>
    <cellStyle name="Nuovo 42 4 2" xfId="5382"/>
    <cellStyle name="Nuovo 42 4 2 2" xfId="5383"/>
    <cellStyle name="Nuovo 42 4 2 2 2" xfId="23739"/>
    <cellStyle name="Nuovo 42 4 2 3" xfId="14195"/>
    <cellStyle name="Nuovo 42 4 2 3 2" xfId="23740"/>
    <cellStyle name="Nuovo 42 4 2 4" xfId="23738"/>
    <cellStyle name="Nuovo 42 4 2 5" xfId="13807"/>
    <cellStyle name="Nuovo 42 4 3" xfId="5384"/>
    <cellStyle name="Nuovo 42 4 3 2" xfId="23741"/>
    <cellStyle name="Nuovo 42 4 4" xfId="23742"/>
    <cellStyle name="Nuovo 42 4 4 2" xfId="45322"/>
    <cellStyle name="Nuovo 42 4 5" xfId="23743"/>
    <cellStyle name="Nuovo 42 4 6" xfId="23737"/>
    <cellStyle name="Nuovo 42 4 7" xfId="2932"/>
    <cellStyle name="Nuovo 42 5" xfId="1073"/>
    <cellStyle name="Nuovo 42 5 2" xfId="23745"/>
    <cellStyle name="Nuovo 42 5 2 2" xfId="45323"/>
    <cellStyle name="Nuovo 42 5 3" xfId="23746"/>
    <cellStyle name="Nuovo 42 5 4" xfId="23744"/>
    <cellStyle name="Nuovo 42 6" xfId="2929"/>
    <cellStyle name="Nuovo 42 6 2" xfId="5904"/>
    <cellStyle name="Nuovo 42 6 3" xfId="23747"/>
    <cellStyle name="Nuovo 42 7" xfId="23722"/>
    <cellStyle name="Nuovo 43" xfId="1074"/>
    <cellStyle name="Nuovo 43 2" xfId="1075"/>
    <cellStyle name="Nuovo 43 2 2" xfId="2934"/>
    <cellStyle name="Nuovo 43 2 2 2" xfId="9859"/>
    <cellStyle name="Nuovo 43 2 2 3" xfId="23750"/>
    <cellStyle name="Nuovo 43 2 3" xfId="9595"/>
    <cellStyle name="Nuovo 43 2 3 2" xfId="23751"/>
    <cellStyle name="Nuovo 43 2 4" xfId="23752"/>
    <cellStyle name="Nuovo 43 2 5" xfId="23749"/>
    <cellStyle name="Nuovo 43 3" xfId="1076"/>
    <cellStyle name="Nuovo 43 3 2" xfId="1077"/>
    <cellStyle name="Nuovo 43 3 2 2" xfId="4704"/>
    <cellStyle name="Nuovo 43 3 2 2 2" xfId="23755"/>
    <cellStyle name="Nuovo 43 3 2 3" xfId="3874"/>
    <cellStyle name="Nuovo 43 3 2 3 2" xfId="10413"/>
    <cellStyle name="Nuovo 43 3 2 3 3" xfId="23756"/>
    <cellStyle name="Nuovo 43 3 2 4" xfId="23754"/>
    <cellStyle name="Nuovo 43 3 3" xfId="2935"/>
    <cellStyle name="Nuovo 43 3 3 2" xfId="5385"/>
    <cellStyle name="Nuovo 43 3 3 2 2" xfId="23758"/>
    <cellStyle name="Nuovo 43 3 3 3" xfId="23759"/>
    <cellStyle name="Nuovo 43 3 3 3 2" xfId="45324"/>
    <cellStyle name="Nuovo 43 3 3 4" xfId="23757"/>
    <cellStyle name="Nuovo 43 3 4" xfId="3365"/>
    <cellStyle name="Nuovo 43 3 4 2" xfId="10073"/>
    <cellStyle name="Nuovo 43 3 4 3" xfId="23760"/>
    <cellStyle name="Nuovo 43 3 5" xfId="7402"/>
    <cellStyle name="Nuovo 43 3 5 2" xfId="23761"/>
    <cellStyle name="Nuovo 43 3 6" xfId="23762"/>
    <cellStyle name="Nuovo 43 3 7" xfId="23753"/>
    <cellStyle name="Nuovo 43 3 8" xfId="2001"/>
    <cellStyle name="Nuovo 43 4" xfId="1078"/>
    <cellStyle name="Nuovo 43 4 2" xfId="5386"/>
    <cellStyle name="Nuovo 43 4 2 2" xfId="5387"/>
    <cellStyle name="Nuovo 43 4 2 2 2" xfId="23765"/>
    <cellStyle name="Nuovo 43 4 2 3" xfId="14196"/>
    <cellStyle name="Nuovo 43 4 2 3 2" xfId="23766"/>
    <cellStyle name="Nuovo 43 4 2 4" xfId="23764"/>
    <cellStyle name="Nuovo 43 4 2 5" xfId="13808"/>
    <cellStyle name="Nuovo 43 4 3" xfId="5388"/>
    <cellStyle name="Nuovo 43 4 3 2" xfId="23767"/>
    <cellStyle name="Nuovo 43 4 4" xfId="23768"/>
    <cellStyle name="Nuovo 43 4 4 2" xfId="45325"/>
    <cellStyle name="Nuovo 43 4 5" xfId="23769"/>
    <cellStyle name="Nuovo 43 4 6" xfId="23763"/>
    <cellStyle name="Nuovo 43 4 7" xfId="2936"/>
    <cellStyle name="Nuovo 43 5" xfId="1079"/>
    <cellStyle name="Nuovo 43 5 2" xfId="23771"/>
    <cellStyle name="Nuovo 43 5 2 2" xfId="45326"/>
    <cellStyle name="Nuovo 43 5 3" xfId="23772"/>
    <cellStyle name="Nuovo 43 5 4" xfId="23770"/>
    <cellStyle name="Nuovo 43 6" xfId="2933"/>
    <cellStyle name="Nuovo 43 6 2" xfId="5905"/>
    <cellStyle name="Nuovo 43 6 3" xfId="23773"/>
    <cellStyle name="Nuovo 43 7" xfId="23748"/>
    <cellStyle name="Nuovo 44" xfId="1080"/>
    <cellStyle name="Nuovo 44 2" xfId="1081"/>
    <cellStyle name="Nuovo 44 2 2" xfId="2938"/>
    <cellStyle name="Nuovo 44 2 2 2" xfId="9860"/>
    <cellStyle name="Nuovo 44 2 2 3" xfId="23776"/>
    <cellStyle name="Nuovo 44 2 3" xfId="9596"/>
    <cellStyle name="Nuovo 44 2 3 2" xfId="23777"/>
    <cellStyle name="Nuovo 44 2 4" xfId="23778"/>
    <cellStyle name="Nuovo 44 2 5" xfId="23775"/>
    <cellStyle name="Nuovo 44 3" xfId="1082"/>
    <cellStyle name="Nuovo 44 3 2" xfId="1083"/>
    <cellStyle name="Nuovo 44 3 2 2" xfId="4705"/>
    <cellStyle name="Nuovo 44 3 2 2 2" xfId="23781"/>
    <cellStyle name="Nuovo 44 3 2 3" xfId="3875"/>
    <cellStyle name="Nuovo 44 3 2 3 2" xfId="10414"/>
    <cellStyle name="Nuovo 44 3 2 3 3" xfId="23782"/>
    <cellStyle name="Nuovo 44 3 2 4" xfId="23780"/>
    <cellStyle name="Nuovo 44 3 3" xfId="2939"/>
    <cellStyle name="Nuovo 44 3 3 2" xfId="5389"/>
    <cellStyle name="Nuovo 44 3 3 2 2" xfId="23784"/>
    <cellStyle name="Nuovo 44 3 3 3" xfId="23785"/>
    <cellStyle name="Nuovo 44 3 3 3 2" xfId="45327"/>
    <cellStyle name="Nuovo 44 3 3 4" xfId="23783"/>
    <cellStyle name="Nuovo 44 3 4" xfId="3366"/>
    <cellStyle name="Nuovo 44 3 4 2" xfId="10074"/>
    <cellStyle name="Nuovo 44 3 4 3" xfId="23786"/>
    <cellStyle name="Nuovo 44 3 5" xfId="7511"/>
    <cellStyle name="Nuovo 44 3 5 2" xfId="23787"/>
    <cellStyle name="Nuovo 44 3 6" xfId="23788"/>
    <cellStyle name="Nuovo 44 3 7" xfId="23779"/>
    <cellStyle name="Nuovo 44 3 8" xfId="2002"/>
    <cellStyle name="Nuovo 44 4" xfId="1084"/>
    <cellStyle name="Nuovo 44 4 2" xfId="5390"/>
    <cellStyle name="Nuovo 44 4 2 2" xfId="5391"/>
    <cellStyle name="Nuovo 44 4 2 2 2" xfId="23791"/>
    <cellStyle name="Nuovo 44 4 2 3" xfId="14197"/>
    <cellStyle name="Nuovo 44 4 2 3 2" xfId="23792"/>
    <cellStyle name="Nuovo 44 4 2 4" xfId="23790"/>
    <cellStyle name="Nuovo 44 4 2 5" xfId="13809"/>
    <cellStyle name="Nuovo 44 4 3" xfId="5392"/>
    <cellStyle name="Nuovo 44 4 3 2" xfId="23793"/>
    <cellStyle name="Nuovo 44 4 4" xfId="23794"/>
    <cellStyle name="Nuovo 44 4 4 2" xfId="45328"/>
    <cellStyle name="Nuovo 44 4 5" xfId="23795"/>
    <cellStyle name="Nuovo 44 4 6" xfId="23789"/>
    <cellStyle name="Nuovo 44 4 7" xfId="2940"/>
    <cellStyle name="Nuovo 44 5" xfId="1085"/>
    <cellStyle name="Nuovo 44 5 2" xfId="23797"/>
    <cellStyle name="Nuovo 44 5 2 2" xfId="45329"/>
    <cellStyle name="Nuovo 44 5 3" xfId="23798"/>
    <cellStyle name="Nuovo 44 5 4" xfId="23796"/>
    <cellStyle name="Nuovo 44 6" xfId="2937"/>
    <cellStyle name="Nuovo 44 6 2" xfId="5906"/>
    <cellStyle name="Nuovo 44 6 3" xfId="23799"/>
    <cellStyle name="Nuovo 44 7" xfId="23774"/>
    <cellStyle name="Nuovo 45" xfId="1086"/>
    <cellStyle name="Nuovo 45 2" xfId="2941"/>
    <cellStyle name="Nuovo 45 2 2" xfId="9861"/>
    <cellStyle name="Nuovo 45 2 3" xfId="23801"/>
    <cellStyle name="Nuovo 45 3" xfId="9597"/>
    <cellStyle name="Nuovo 45 3 2" xfId="23802"/>
    <cellStyle name="Nuovo 45 4" xfId="23803"/>
    <cellStyle name="Nuovo 45 5" xfId="23800"/>
    <cellStyle name="Nuovo 46" xfId="1087"/>
    <cellStyle name="Nuovo 46 2" xfId="1088"/>
    <cellStyle name="Nuovo 46 2 2" xfId="4706"/>
    <cellStyle name="Nuovo 46 2 2 2" xfId="23806"/>
    <cellStyle name="Nuovo 46 2 3" xfId="3876"/>
    <cellStyle name="Nuovo 46 2 3 2" xfId="10415"/>
    <cellStyle name="Nuovo 46 2 3 3" xfId="23807"/>
    <cellStyle name="Nuovo 46 2 4" xfId="23805"/>
    <cellStyle name="Nuovo 46 3" xfId="2942"/>
    <cellStyle name="Nuovo 46 3 2" xfId="5393"/>
    <cellStyle name="Nuovo 46 3 2 2" xfId="23809"/>
    <cellStyle name="Nuovo 46 3 3" xfId="23810"/>
    <cellStyle name="Nuovo 46 3 3 2" xfId="45330"/>
    <cellStyle name="Nuovo 46 3 4" xfId="23808"/>
    <cellStyle name="Nuovo 46 4" xfId="3367"/>
    <cellStyle name="Nuovo 46 4 2" xfId="10075"/>
    <cellStyle name="Nuovo 46 4 3" xfId="23811"/>
    <cellStyle name="Nuovo 46 5" xfId="7732"/>
    <cellStyle name="Nuovo 46 5 2" xfId="23812"/>
    <cellStyle name="Nuovo 46 6" xfId="23813"/>
    <cellStyle name="Nuovo 46 7" xfId="23804"/>
    <cellStyle name="Nuovo 46 8" xfId="2003"/>
    <cellStyle name="Nuovo 47" xfId="1089"/>
    <cellStyle name="Nuovo 47 2" xfId="5394"/>
    <cellStyle name="Nuovo 47 2 2" xfId="5395"/>
    <cellStyle name="Nuovo 47 2 2 2" xfId="23816"/>
    <cellStyle name="Nuovo 47 2 3" xfId="14198"/>
    <cellStyle name="Nuovo 47 2 3 2" xfId="23817"/>
    <cellStyle name="Nuovo 47 2 4" xfId="23815"/>
    <cellStyle name="Nuovo 47 2 5" xfId="13810"/>
    <cellStyle name="Nuovo 47 3" xfId="5396"/>
    <cellStyle name="Nuovo 47 3 2" xfId="23818"/>
    <cellStyle name="Nuovo 47 4" xfId="23819"/>
    <cellStyle name="Nuovo 47 4 2" xfId="45331"/>
    <cellStyle name="Nuovo 47 5" xfId="23820"/>
    <cellStyle name="Nuovo 47 6" xfId="23814"/>
    <cellStyle name="Nuovo 47 7" xfId="2943"/>
    <cellStyle name="Nuovo 48" xfId="1090"/>
    <cellStyle name="Nuovo 48 2" xfId="23822"/>
    <cellStyle name="Nuovo 48 2 2" xfId="45332"/>
    <cellStyle name="Nuovo 48 3" xfId="23823"/>
    <cellStyle name="Nuovo 48 4" xfId="23821"/>
    <cellStyle name="Nuovo 49" xfId="2788"/>
    <cellStyle name="Nuovo 49 2" xfId="5868"/>
    <cellStyle name="Nuovo 5" xfId="1091"/>
    <cellStyle name="Nuovo 5 2" xfId="1092"/>
    <cellStyle name="Nuovo 5 2 2" xfId="2945"/>
    <cellStyle name="Nuovo 5 2 2 2" xfId="9862"/>
    <cellStyle name="Nuovo 5 2 2 3" xfId="23826"/>
    <cellStyle name="Nuovo 5 2 3" xfId="9598"/>
    <cellStyle name="Nuovo 5 2 3 2" xfId="23827"/>
    <cellStyle name="Nuovo 5 2 4" xfId="23828"/>
    <cellStyle name="Nuovo 5 2 5" xfId="23825"/>
    <cellStyle name="Nuovo 5 3" xfId="1093"/>
    <cellStyle name="Nuovo 5 3 2" xfId="1094"/>
    <cellStyle name="Nuovo 5 3 2 2" xfId="4707"/>
    <cellStyle name="Nuovo 5 3 2 2 2" xfId="23831"/>
    <cellStyle name="Nuovo 5 3 2 3" xfId="3877"/>
    <cellStyle name="Nuovo 5 3 2 3 2" xfId="10416"/>
    <cellStyle name="Nuovo 5 3 2 3 3" xfId="23832"/>
    <cellStyle name="Nuovo 5 3 2 4" xfId="23830"/>
    <cellStyle name="Nuovo 5 3 3" xfId="2946"/>
    <cellStyle name="Nuovo 5 3 3 2" xfId="5397"/>
    <cellStyle name="Nuovo 5 3 3 2 2" xfId="23834"/>
    <cellStyle name="Nuovo 5 3 3 3" xfId="23835"/>
    <cellStyle name="Nuovo 5 3 3 3 2" xfId="45333"/>
    <cellStyle name="Nuovo 5 3 3 4" xfId="23833"/>
    <cellStyle name="Nuovo 5 3 4" xfId="3368"/>
    <cellStyle name="Nuovo 5 3 4 2" xfId="10076"/>
    <cellStyle name="Nuovo 5 3 4 3" xfId="23836"/>
    <cellStyle name="Nuovo 5 3 5" xfId="7510"/>
    <cellStyle name="Nuovo 5 3 5 2" xfId="23837"/>
    <cellStyle name="Nuovo 5 3 6" xfId="23838"/>
    <cellStyle name="Nuovo 5 3 7" xfId="23829"/>
    <cellStyle name="Nuovo 5 3 8" xfId="2004"/>
    <cellStyle name="Nuovo 5 4" xfId="1095"/>
    <cellStyle name="Nuovo 5 4 2" xfId="5398"/>
    <cellStyle name="Nuovo 5 4 2 2" xfId="5399"/>
    <cellStyle name="Nuovo 5 4 2 2 2" xfId="23841"/>
    <cellStyle name="Nuovo 5 4 2 3" xfId="14199"/>
    <cellStyle name="Nuovo 5 4 2 3 2" xfId="23842"/>
    <cellStyle name="Nuovo 5 4 2 4" xfId="23840"/>
    <cellStyle name="Nuovo 5 4 2 5" xfId="13811"/>
    <cellStyle name="Nuovo 5 4 3" xfId="5400"/>
    <cellStyle name="Nuovo 5 4 3 2" xfId="23843"/>
    <cellStyle name="Nuovo 5 4 4" xfId="23844"/>
    <cellStyle name="Nuovo 5 4 4 2" xfId="45334"/>
    <cellStyle name="Nuovo 5 4 5" xfId="23845"/>
    <cellStyle name="Nuovo 5 4 6" xfId="23839"/>
    <cellStyle name="Nuovo 5 4 7" xfId="2947"/>
    <cellStyle name="Nuovo 5 5" xfId="1096"/>
    <cellStyle name="Nuovo 5 5 2" xfId="23847"/>
    <cellStyle name="Nuovo 5 5 2 2" xfId="45335"/>
    <cellStyle name="Nuovo 5 5 3" xfId="23848"/>
    <cellStyle name="Nuovo 5 5 4" xfId="23846"/>
    <cellStyle name="Nuovo 5 6" xfId="2944"/>
    <cellStyle name="Nuovo 5 6 2" xfId="5907"/>
    <cellStyle name="Nuovo 5 6 3" xfId="23849"/>
    <cellStyle name="Nuovo 5 7" xfId="23824"/>
    <cellStyle name="Nuovo 50" xfId="23020"/>
    <cellStyle name="Nuovo 6" xfId="1097"/>
    <cellStyle name="Nuovo 6 2" xfId="1098"/>
    <cellStyle name="Nuovo 6 2 2" xfId="2949"/>
    <cellStyle name="Nuovo 6 2 2 2" xfId="9863"/>
    <cellStyle name="Nuovo 6 2 2 3" xfId="23852"/>
    <cellStyle name="Nuovo 6 2 3" xfId="9599"/>
    <cellStyle name="Nuovo 6 2 3 2" xfId="23853"/>
    <cellStyle name="Nuovo 6 2 4" xfId="23854"/>
    <cellStyle name="Nuovo 6 2 5" xfId="23851"/>
    <cellStyle name="Nuovo 6 3" xfId="1099"/>
    <cellStyle name="Nuovo 6 3 2" xfId="1100"/>
    <cellStyle name="Nuovo 6 3 2 2" xfId="4708"/>
    <cellStyle name="Nuovo 6 3 2 2 2" xfId="23857"/>
    <cellStyle name="Nuovo 6 3 2 3" xfId="3878"/>
    <cellStyle name="Nuovo 6 3 2 3 2" xfId="10417"/>
    <cellStyle name="Nuovo 6 3 2 3 3" xfId="23858"/>
    <cellStyle name="Nuovo 6 3 2 4" xfId="23856"/>
    <cellStyle name="Nuovo 6 3 3" xfId="2950"/>
    <cellStyle name="Nuovo 6 3 3 2" xfId="5401"/>
    <cellStyle name="Nuovo 6 3 3 2 2" xfId="23860"/>
    <cellStyle name="Nuovo 6 3 3 3" xfId="23861"/>
    <cellStyle name="Nuovo 6 3 3 3 2" xfId="45336"/>
    <cellStyle name="Nuovo 6 3 3 4" xfId="23859"/>
    <cellStyle name="Nuovo 6 3 4" xfId="3369"/>
    <cellStyle name="Nuovo 6 3 4 2" xfId="10077"/>
    <cellStyle name="Nuovo 6 3 4 3" xfId="23862"/>
    <cellStyle name="Nuovo 6 3 5" xfId="8746"/>
    <cellStyle name="Nuovo 6 3 5 2" xfId="23863"/>
    <cellStyle name="Nuovo 6 3 6" xfId="23864"/>
    <cellStyle name="Nuovo 6 3 7" xfId="23855"/>
    <cellStyle name="Nuovo 6 3 8" xfId="2005"/>
    <cellStyle name="Nuovo 6 4" xfId="1101"/>
    <cellStyle name="Nuovo 6 4 2" xfId="5402"/>
    <cellStyle name="Nuovo 6 4 2 2" xfId="5403"/>
    <cellStyle name="Nuovo 6 4 2 2 2" xfId="23867"/>
    <cellStyle name="Nuovo 6 4 2 3" xfId="14200"/>
    <cellStyle name="Nuovo 6 4 2 3 2" xfId="23868"/>
    <cellStyle name="Nuovo 6 4 2 4" xfId="23866"/>
    <cellStyle name="Nuovo 6 4 2 5" xfId="13812"/>
    <cellStyle name="Nuovo 6 4 3" xfId="5404"/>
    <cellStyle name="Nuovo 6 4 3 2" xfId="23869"/>
    <cellStyle name="Nuovo 6 4 4" xfId="23870"/>
    <cellStyle name="Nuovo 6 4 4 2" xfId="45337"/>
    <cellStyle name="Nuovo 6 4 5" xfId="23871"/>
    <cellStyle name="Nuovo 6 4 6" xfId="23865"/>
    <cellStyle name="Nuovo 6 4 7" xfId="2951"/>
    <cellStyle name="Nuovo 6 5" xfId="1102"/>
    <cellStyle name="Nuovo 6 5 2" xfId="23873"/>
    <cellStyle name="Nuovo 6 5 2 2" xfId="45338"/>
    <cellStyle name="Nuovo 6 5 3" xfId="23874"/>
    <cellStyle name="Nuovo 6 5 4" xfId="23872"/>
    <cellStyle name="Nuovo 6 6" xfId="2948"/>
    <cellStyle name="Nuovo 6 6 2" xfId="5908"/>
    <cellStyle name="Nuovo 6 6 3" xfId="23875"/>
    <cellStyle name="Nuovo 6 7" xfId="23850"/>
    <cellStyle name="Nuovo 7" xfId="1103"/>
    <cellStyle name="Nuovo 7 2" xfId="1104"/>
    <cellStyle name="Nuovo 7 2 2" xfId="2953"/>
    <cellStyle name="Nuovo 7 2 2 2" xfId="9864"/>
    <cellStyle name="Nuovo 7 2 2 3" xfId="23878"/>
    <cellStyle name="Nuovo 7 2 3" xfId="9600"/>
    <cellStyle name="Nuovo 7 2 3 2" xfId="23879"/>
    <cellStyle name="Nuovo 7 2 4" xfId="23880"/>
    <cellStyle name="Nuovo 7 2 5" xfId="23877"/>
    <cellStyle name="Nuovo 7 3" xfId="1105"/>
    <cellStyle name="Nuovo 7 3 2" xfId="1106"/>
    <cellStyle name="Nuovo 7 3 2 2" xfId="4709"/>
    <cellStyle name="Nuovo 7 3 2 2 2" xfId="23883"/>
    <cellStyle name="Nuovo 7 3 2 3" xfId="3879"/>
    <cellStyle name="Nuovo 7 3 2 3 2" xfId="10418"/>
    <cellStyle name="Nuovo 7 3 2 3 3" xfId="23884"/>
    <cellStyle name="Nuovo 7 3 2 4" xfId="23882"/>
    <cellStyle name="Nuovo 7 3 3" xfId="2954"/>
    <cellStyle name="Nuovo 7 3 3 2" xfId="5405"/>
    <cellStyle name="Nuovo 7 3 3 2 2" xfId="23886"/>
    <cellStyle name="Nuovo 7 3 3 3" xfId="23887"/>
    <cellStyle name="Nuovo 7 3 3 3 2" xfId="45339"/>
    <cellStyle name="Nuovo 7 3 3 4" xfId="23885"/>
    <cellStyle name="Nuovo 7 3 4" xfId="3370"/>
    <cellStyle name="Nuovo 7 3 4 2" xfId="10078"/>
    <cellStyle name="Nuovo 7 3 4 3" xfId="23888"/>
    <cellStyle name="Nuovo 7 3 5" xfId="8732"/>
    <cellStyle name="Nuovo 7 3 5 2" xfId="23889"/>
    <cellStyle name="Nuovo 7 3 6" xfId="23890"/>
    <cellStyle name="Nuovo 7 3 7" xfId="23881"/>
    <cellStyle name="Nuovo 7 3 8" xfId="2006"/>
    <cellStyle name="Nuovo 7 4" xfId="1107"/>
    <cellStyle name="Nuovo 7 4 2" xfId="5406"/>
    <cellStyle name="Nuovo 7 4 2 2" xfId="5407"/>
    <cellStyle name="Nuovo 7 4 2 2 2" xfId="23893"/>
    <cellStyle name="Nuovo 7 4 2 3" xfId="14201"/>
    <cellStyle name="Nuovo 7 4 2 3 2" xfId="23894"/>
    <cellStyle name="Nuovo 7 4 2 4" xfId="23892"/>
    <cellStyle name="Nuovo 7 4 2 5" xfId="13813"/>
    <cellStyle name="Nuovo 7 4 3" xfId="5408"/>
    <cellStyle name="Nuovo 7 4 3 2" xfId="23895"/>
    <cellStyle name="Nuovo 7 4 4" xfId="23896"/>
    <cellStyle name="Nuovo 7 4 4 2" xfId="45340"/>
    <cellStyle name="Nuovo 7 4 5" xfId="23897"/>
    <cellStyle name="Nuovo 7 4 6" xfId="23891"/>
    <cellStyle name="Nuovo 7 4 7" xfId="2955"/>
    <cellStyle name="Nuovo 7 5" xfId="1108"/>
    <cellStyle name="Nuovo 7 5 2" xfId="23899"/>
    <cellStyle name="Nuovo 7 5 2 2" xfId="45341"/>
    <cellStyle name="Nuovo 7 5 3" xfId="23900"/>
    <cellStyle name="Nuovo 7 5 4" xfId="23898"/>
    <cellStyle name="Nuovo 7 6" xfId="2952"/>
    <cellStyle name="Nuovo 7 6 2" xfId="5909"/>
    <cellStyle name="Nuovo 7 6 3" xfId="23901"/>
    <cellStyle name="Nuovo 7 7" xfId="23876"/>
    <cellStyle name="Nuovo 8" xfId="1109"/>
    <cellStyle name="Nuovo 8 2" xfId="1110"/>
    <cellStyle name="Nuovo 8 2 2" xfId="2957"/>
    <cellStyle name="Nuovo 8 2 2 2" xfId="9865"/>
    <cellStyle name="Nuovo 8 2 2 3" xfId="23904"/>
    <cellStyle name="Nuovo 8 2 3" xfId="9601"/>
    <cellStyle name="Nuovo 8 2 3 2" xfId="23905"/>
    <cellStyle name="Nuovo 8 2 4" xfId="23906"/>
    <cellStyle name="Nuovo 8 2 5" xfId="23903"/>
    <cellStyle name="Nuovo 8 3" xfId="1111"/>
    <cellStyle name="Nuovo 8 3 2" xfId="1112"/>
    <cellStyle name="Nuovo 8 3 2 2" xfId="4710"/>
    <cellStyle name="Nuovo 8 3 2 2 2" xfId="23909"/>
    <cellStyle name="Nuovo 8 3 2 3" xfId="3880"/>
    <cellStyle name="Nuovo 8 3 2 3 2" xfId="10419"/>
    <cellStyle name="Nuovo 8 3 2 3 3" xfId="23910"/>
    <cellStyle name="Nuovo 8 3 2 4" xfId="23908"/>
    <cellStyle name="Nuovo 8 3 3" xfId="2958"/>
    <cellStyle name="Nuovo 8 3 3 2" xfId="5409"/>
    <cellStyle name="Nuovo 8 3 3 2 2" xfId="23912"/>
    <cellStyle name="Nuovo 8 3 3 3" xfId="23913"/>
    <cellStyle name="Nuovo 8 3 3 3 2" xfId="45342"/>
    <cellStyle name="Nuovo 8 3 3 4" xfId="23911"/>
    <cellStyle name="Nuovo 8 3 4" xfId="3371"/>
    <cellStyle name="Nuovo 8 3 4 2" xfId="10079"/>
    <cellStyle name="Nuovo 8 3 4 3" xfId="23914"/>
    <cellStyle name="Nuovo 8 3 5" xfId="8730"/>
    <cellStyle name="Nuovo 8 3 5 2" xfId="23915"/>
    <cellStyle name="Nuovo 8 3 6" xfId="23916"/>
    <cellStyle name="Nuovo 8 3 7" xfId="23907"/>
    <cellStyle name="Nuovo 8 3 8" xfId="2007"/>
    <cellStyle name="Nuovo 8 4" xfId="1113"/>
    <cellStyle name="Nuovo 8 4 2" xfId="5410"/>
    <cellStyle name="Nuovo 8 4 2 2" xfId="5411"/>
    <cellStyle name="Nuovo 8 4 2 2 2" xfId="23919"/>
    <cellStyle name="Nuovo 8 4 2 3" xfId="14202"/>
    <cellStyle name="Nuovo 8 4 2 3 2" xfId="23920"/>
    <cellStyle name="Nuovo 8 4 2 4" xfId="23918"/>
    <cellStyle name="Nuovo 8 4 2 5" xfId="13814"/>
    <cellStyle name="Nuovo 8 4 3" xfId="5412"/>
    <cellStyle name="Nuovo 8 4 3 2" xfId="23921"/>
    <cellStyle name="Nuovo 8 4 4" xfId="23922"/>
    <cellStyle name="Nuovo 8 4 4 2" xfId="45343"/>
    <cellStyle name="Nuovo 8 4 5" xfId="23923"/>
    <cellStyle name="Nuovo 8 4 6" xfId="23917"/>
    <cellStyle name="Nuovo 8 4 7" xfId="2959"/>
    <cellStyle name="Nuovo 8 5" xfId="1114"/>
    <cellStyle name="Nuovo 8 5 2" xfId="23925"/>
    <cellStyle name="Nuovo 8 5 2 2" xfId="45344"/>
    <cellStyle name="Nuovo 8 5 3" xfId="23926"/>
    <cellStyle name="Nuovo 8 5 4" xfId="23924"/>
    <cellStyle name="Nuovo 8 6" xfId="2956"/>
    <cellStyle name="Nuovo 8 6 2" xfId="5910"/>
    <cellStyle name="Nuovo 8 6 3" xfId="23927"/>
    <cellStyle name="Nuovo 8 7" xfId="23902"/>
    <cellStyle name="Nuovo 9" xfId="1115"/>
    <cellStyle name="Nuovo 9 2" xfId="1116"/>
    <cellStyle name="Nuovo 9 2 2" xfId="2961"/>
    <cellStyle name="Nuovo 9 2 2 2" xfId="9866"/>
    <cellStyle name="Nuovo 9 2 2 3" xfId="23930"/>
    <cellStyle name="Nuovo 9 2 3" xfId="9602"/>
    <cellStyle name="Nuovo 9 2 3 2" xfId="23931"/>
    <cellStyle name="Nuovo 9 2 4" xfId="23932"/>
    <cellStyle name="Nuovo 9 2 5" xfId="23929"/>
    <cellStyle name="Nuovo 9 3" xfId="1117"/>
    <cellStyle name="Nuovo 9 3 2" xfId="1118"/>
    <cellStyle name="Nuovo 9 3 2 2" xfId="4711"/>
    <cellStyle name="Nuovo 9 3 2 2 2" xfId="23935"/>
    <cellStyle name="Nuovo 9 3 2 3" xfId="3881"/>
    <cellStyle name="Nuovo 9 3 2 3 2" xfId="10420"/>
    <cellStyle name="Nuovo 9 3 2 3 3" xfId="23936"/>
    <cellStyle name="Nuovo 9 3 2 4" xfId="23934"/>
    <cellStyle name="Nuovo 9 3 3" xfId="2962"/>
    <cellStyle name="Nuovo 9 3 3 2" xfId="5413"/>
    <cellStyle name="Nuovo 9 3 3 2 2" xfId="23938"/>
    <cellStyle name="Nuovo 9 3 3 3" xfId="23939"/>
    <cellStyle name="Nuovo 9 3 3 3 2" xfId="45345"/>
    <cellStyle name="Nuovo 9 3 3 4" xfId="23937"/>
    <cellStyle name="Nuovo 9 3 4" xfId="3372"/>
    <cellStyle name="Nuovo 9 3 4 2" xfId="10080"/>
    <cellStyle name="Nuovo 9 3 4 3" xfId="23940"/>
    <cellStyle name="Nuovo 9 3 5" xfId="8007"/>
    <cellStyle name="Nuovo 9 3 5 2" xfId="23941"/>
    <cellStyle name="Nuovo 9 3 6" xfId="23942"/>
    <cellStyle name="Nuovo 9 3 7" xfId="23933"/>
    <cellStyle name="Nuovo 9 3 8" xfId="2008"/>
    <cellStyle name="Nuovo 9 4" xfId="1119"/>
    <cellStyle name="Nuovo 9 4 2" xfId="5414"/>
    <cellStyle name="Nuovo 9 4 2 2" xfId="5415"/>
    <cellStyle name="Nuovo 9 4 2 2 2" xfId="23945"/>
    <cellStyle name="Nuovo 9 4 2 3" xfId="14203"/>
    <cellStyle name="Nuovo 9 4 2 3 2" xfId="23946"/>
    <cellStyle name="Nuovo 9 4 2 4" xfId="23944"/>
    <cellStyle name="Nuovo 9 4 2 5" xfId="13815"/>
    <cellStyle name="Nuovo 9 4 3" xfId="5416"/>
    <cellStyle name="Nuovo 9 4 3 2" xfId="23947"/>
    <cellStyle name="Nuovo 9 4 4" xfId="23948"/>
    <cellStyle name="Nuovo 9 4 4 2" xfId="45346"/>
    <cellStyle name="Nuovo 9 4 5" xfId="23949"/>
    <cellStyle name="Nuovo 9 4 6" xfId="23943"/>
    <cellStyle name="Nuovo 9 4 7" xfId="2963"/>
    <cellStyle name="Nuovo 9 5" xfId="1120"/>
    <cellStyle name="Nuovo 9 5 2" xfId="23951"/>
    <cellStyle name="Nuovo 9 5 2 2" xfId="45347"/>
    <cellStyle name="Nuovo 9 5 3" xfId="23952"/>
    <cellStyle name="Nuovo 9 5 4" xfId="23950"/>
    <cellStyle name="Nuovo 9 6" xfId="2960"/>
    <cellStyle name="Nuovo 9 6 2" xfId="5911"/>
    <cellStyle name="Nuovo 9 6 3" xfId="23953"/>
    <cellStyle name="Nuovo 9 7" xfId="23928"/>
    <cellStyle name="Output 2" xfId="1121"/>
    <cellStyle name="Output 2 10" xfId="23954"/>
    <cellStyle name="Output 2 2" xfId="3882"/>
    <cellStyle name="Output 2 2 2" xfId="7319"/>
    <cellStyle name="Output 2 2 2 2" xfId="14204"/>
    <cellStyle name="Output 2 2 2 3" xfId="23956"/>
    <cellStyle name="Output 2 2 3" xfId="13754"/>
    <cellStyle name="Output 2 2 3 2" xfId="23957"/>
    <cellStyle name="Output 2 2 4" xfId="26528"/>
    <cellStyle name="Output 2 2 5" xfId="26529"/>
    <cellStyle name="Output 2 2 6" xfId="23955"/>
    <cellStyle name="Output 2 3" xfId="5417"/>
    <cellStyle name="Output 2 3 2" xfId="13837"/>
    <cellStyle name="Output 2 3 2 2" xfId="28928"/>
    <cellStyle name="Output 2 3 2 3" xfId="23959"/>
    <cellStyle name="Output 2 3 3" xfId="23960"/>
    <cellStyle name="Output 2 3 4" xfId="23958"/>
    <cellStyle name="Output 2 4" xfId="5418"/>
    <cellStyle name="Output 2 4 2" xfId="23962"/>
    <cellStyle name="Output 2 4 2 2" xfId="28929"/>
    <cellStyle name="Output 2 4 3" xfId="23961"/>
    <cellStyle name="Output 2 5" xfId="5419"/>
    <cellStyle name="Output 2 5 2" xfId="23964"/>
    <cellStyle name="Output 2 5 2 2" xfId="28930"/>
    <cellStyle name="Output 2 5 3" xfId="23963"/>
    <cellStyle name="Output 2 6" xfId="5420"/>
    <cellStyle name="Output 2 6 2" xfId="23966"/>
    <cellStyle name="Output 2 6 2 2" xfId="28931"/>
    <cellStyle name="Output 2 6 3" xfId="23965"/>
    <cellStyle name="Output 2 7" xfId="23967"/>
    <cellStyle name="Output 2 7 2" xfId="23968"/>
    <cellStyle name="Output 2 7 2 2" xfId="28932"/>
    <cellStyle name="Output 2 8" xfId="23969"/>
    <cellStyle name="Output 2 8 2" xfId="28933"/>
    <cellStyle name="Output 2 9" xfId="28934"/>
    <cellStyle name="Output 3" xfId="3373"/>
    <cellStyle name="Output 3 2" xfId="4838"/>
    <cellStyle name="Output 3 2 2" xfId="7422"/>
    <cellStyle name="Output 3 2 2 2" xfId="28935"/>
    <cellStyle name="Output 3 2 2 3" xfId="23972"/>
    <cellStyle name="Output 3 2 3" xfId="7320"/>
    <cellStyle name="Output 3 2 3 2" xfId="23973"/>
    <cellStyle name="Output 3 2 4" xfId="23971"/>
    <cellStyle name="Output 3 3" xfId="3883"/>
    <cellStyle name="Output 3 3 2" xfId="8522"/>
    <cellStyle name="Output 3 3 2 2" xfId="28936"/>
    <cellStyle name="Output 3 3 2 3" xfId="23975"/>
    <cellStyle name="Output 3 3 3" xfId="8461"/>
    <cellStyle name="Output 3 3 4" xfId="23974"/>
    <cellStyle name="Output 3 4" xfId="5421"/>
    <cellStyle name="Output 3 4 2" xfId="8750"/>
    <cellStyle name="Output 3 4 2 2" xfId="28937"/>
    <cellStyle name="Output 3 4 2 3" xfId="23977"/>
    <cellStyle name="Output 3 4 3" xfId="7810"/>
    <cellStyle name="Output 3 4 4" xfId="23976"/>
    <cellStyle name="Output 3 5" xfId="5422"/>
    <cellStyle name="Output 3 5 2" xfId="23979"/>
    <cellStyle name="Output 3 5 2 2" xfId="28938"/>
    <cellStyle name="Output 3 5 3" xfId="23978"/>
    <cellStyle name="Output 3 6" xfId="23980"/>
    <cellStyle name="Output 3 7" xfId="23981"/>
    <cellStyle name="Output 3 7 2" xfId="28939"/>
    <cellStyle name="Output 3 8" xfId="23982"/>
    <cellStyle name="Output 3 9" xfId="23970"/>
    <cellStyle name="Output 4" xfId="5423"/>
    <cellStyle name="Output 4 2" xfId="15039"/>
    <cellStyle name="Output 4 2 2" xfId="28940"/>
    <cellStyle name="Output 4 2 3" xfId="23984"/>
    <cellStyle name="Output 4 3" xfId="23983"/>
    <cellStyle name="Output 5" xfId="23985"/>
    <cellStyle name="Output 5 2" xfId="45348"/>
    <cellStyle name="Overskrift 1 2" xfId="5424"/>
    <cellStyle name="Overskrift 1 2 2" xfId="23987"/>
    <cellStyle name="Overskrift 1 2 3" xfId="23986"/>
    <cellStyle name="Overskrift 2 2" xfId="5425"/>
    <cellStyle name="Overskrift 2 2 2" xfId="23989"/>
    <cellStyle name="Overskrift 2 2 3" xfId="23988"/>
    <cellStyle name="Overskrift 3 2" xfId="5426"/>
    <cellStyle name="Overskrift 3 2 2" xfId="23991"/>
    <cellStyle name="Overskrift 3 2 3" xfId="23990"/>
    <cellStyle name="Overskrift 4 2" xfId="5427"/>
    <cellStyle name="Overskrift 4 2 2" xfId="23993"/>
    <cellStyle name="Overskrift 4 2 3" xfId="23992"/>
    <cellStyle name="Percen - Type1" xfId="1122"/>
    <cellStyle name="Percen - Type1 2" xfId="23995"/>
    <cellStyle name="Percen - Type1 2 2" xfId="45349"/>
    <cellStyle name="Percen - Type1 3" xfId="23994"/>
    <cellStyle name="Percen - Typografi2" xfId="28824"/>
    <cellStyle name="Percent 2" xfId="1123"/>
    <cellStyle name="Percent 2 2" xfId="2964"/>
    <cellStyle name="Percent 2 2 2" xfId="7321"/>
    <cellStyle name="Percent 2 2 2 2" xfId="23999"/>
    <cellStyle name="Percent 2 2 2 3" xfId="23998"/>
    <cellStyle name="Percent 2 2 3" xfId="7322"/>
    <cellStyle name="Percent 2 2 3 2" xfId="7323"/>
    <cellStyle name="Percent 2 2 3 2 2" xfId="24001"/>
    <cellStyle name="Percent 2 2 3 2 3" xfId="14206"/>
    <cellStyle name="Percent 2 2 3 3" xfId="24002"/>
    <cellStyle name="Percent 2 2 3 4" xfId="24000"/>
    <cellStyle name="Percent 2 2 3 5" xfId="14205"/>
    <cellStyle name="Percent 2 2 4" xfId="7324"/>
    <cellStyle name="Percent 2 2 4 2" xfId="24004"/>
    <cellStyle name="Percent 2 2 4 3" xfId="24003"/>
    <cellStyle name="Percent 2 2 4 4" xfId="45350"/>
    <cellStyle name="Percent 2 2 4 5" xfId="14207"/>
    <cellStyle name="Percent 2 2 5" xfId="24005"/>
    <cellStyle name="Percent 2 2 6" xfId="23997"/>
    <cellStyle name="Percent 2 3" xfId="7325"/>
    <cellStyle name="Percent 2 3 2" xfId="7326"/>
    <cellStyle name="Percent 2 3 2 2" xfId="24007"/>
    <cellStyle name="Percent 2 3 2 3" xfId="14209"/>
    <cellStyle name="Percent 2 3 3" xfId="9604"/>
    <cellStyle name="Percent 2 3 3 2" xfId="24008"/>
    <cellStyle name="Percent 2 3 4" xfId="24006"/>
    <cellStyle name="Percent 2 3 5" xfId="14208"/>
    <cellStyle name="Percent 2 4" xfId="26530"/>
    <cellStyle name="Percent 2 5" xfId="23996"/>
    <cellStyle name="Percent 3" xfId="1124"/>
    <cellStyle name="Percent 3 2" xfId="1125"/>
    <cellStyle name="Percent 3 2 2" xfId="7812"/>
    <cellStyle name="Percent 3 2 2 2" xfId="24011"/>
    <cellStyle name="Percent 3 2 3" xfId="8462"/>
    <cellStyle name="Percent 3 2 3 2" xfId="24012"/>
    <cellStyle name="Percent 3 2 4" xfId="7465"/>
    <cellStyle name="Percent 3 2 5" xfId="24010"/>
    <cellStyle name="Percent 3 3" xfId="1126"/>
    <cellStyle name="Percent 3 3 2" xfId="1127"/>
    <cellStyle name="Percent 3 3 2 2" xfId="7328"/>
    <cellStyle name="Percent 3 3 2 2 2" xfId="24015"/>
    <cellStyle name="Percent 3 3 2 3" xfId="7327"/>
    <cellStyle name="Percent 3 3 2 3 2" xfId="24016"/>
    <cellStyle name="Percent 3 3 2 4" xfId="24014"/>
    <cellStyle name="Percent 3 3 3" xfId="2965"/>
    <cellStyle name="Percent 3 3 3 2" xfId="5428"/>
    <cellStyle name="Percent 3 3 3 2 2" xfId="24018"/>
    <cellStyle name="Percent 3 3 3 3" xfId="24019"/>
    <cellStyle name="Percent 3 3 3 3 2" xfId="45351"/>
    <cellStyle name="Percent 3 3 3 4" xfId="24017"/>
    <cellStyle name="Percent 3 3 4" xfId="3374"/>
    <cellStyle name="Percent 3 3 4 2" xfId="10081"/>
    <cellStyle name="Percent 3 3 4 3" xfId="24020"/>
    <cellStyle name="Percent 3 3 5" xfId="8731"/>
    <cellStyle name="Percent 3 3 5 2" xfId="24021"/>
    <cellStyle name="Percent 3 3 6" xfId="24022"/>
    <cellStyle name="Percent 3 3 7" xfId="24013"/>
    <cellStyle name="Percent 3 3 8" xfId="2009"/>
    <cellStyle name="Percent 3 4" xfId="1128"/>
    <cellStyle name="Percent 3 4 2" xfId="7330"/>
    <cellStyle name="Percent 3 4 2 2" xfId="24024"/>
    <cellStyle name="Percent 3 4 3" xfId="7329"/>
    <cellStyle name="Percent 3 4 3 2" xfId="24025"/>
    <cellStyle name="Percent 3 4 4" xfId="24023"/>
    <cellStyle name="Percent 3 5" xfId="1673"/>
    <cellStyle name="Percent 3 5 2" xfId="5429"/>
    <cellStyle name="Percent 3 5 2 2" xfId="24027"/>
    <cellStyle name="Percent 3 5 3" xfId="24026"/>
    <cellStyle name="Percent 3 6" xfId="7811"/>
    <cellStyle name="Percent 3 6 2" xfId="24028"/>
    <cellStyle name="Percent 3 7" xfId="24029"/>
    <cellStyle name="Percent 3 8" xfId="24009"/>
    <cellStyle name="Percent 4" xfId="1129"/>
    <cellStyle name="Percent 4 2" xfId="5430"/>
    <cellStyle name="Percent 4 2 2" xfId="5431"/>
    <cellStyle name="Percent 4 2 2 2" xfId="24032"/>
    <cellStyle name="Percent 4 2 3" xfId="24031"/>
    <cellStyle name="Percent 4 3" xfId="5432"/>
    <cellStyle name="Percent 4 3 2" xfId="24033"/>
    <cellStyle name="Percent 4 4" xfId="24034"/>
    <cellStyle name="Percent 4 4 2" xfId="45352"/>
    <cellStyle name="Percent 4 5" xfId="24035"/>
    <cellStyle name="Percent 4 6" xfId="24030"/>
    <cellStyle name="Percent 5" xfId="1130"/>
    <cellStyle name="Percent 5 2" xfId="24037"/>
    <cellStyle name="Percent 5 3" xfId="24038"/>
    <cellStyle name="Percent 5 3 2" xfId="45353"/>
    <cellStyle name="Percent 5 4" xfId="24039"/>
    <cellStyle name="Percent 5 5" xfId="24036"/>
    <cellStyle name="Percent 6" xfId="3884"/>
    <cellStyle name="Percent 6 2" xfId="5987"/>
    <cellStyle name="Percent 6 2 2" xfId="6429"/>
    <cellStyle name="Percent 6 2 2 2" xfId="9063"/>
    <cellStyle name="Percent 6 2 2 2 2" xfId="43903"/>
    <cellStyle name="Percent 6 2 2 3" xfId="15196"/>
    <cellStyle name="Percent 6 2 3" xfId="8762"/>
    <cellStyle name="Percent 6 2 3 2" xfId="21034"/>
    <cellStyle name="Percent 6 2 3 3" xfId="24041"/>
    <cellStyle name="Percent 6 2 4" xfId="45354"/>
    <cellStyle name="Percent 6 2 5" xfId="15047"/>
    <cellStyle name="Percent 6 3" xfId="6189"/>
    <cellStyle name="Percent 6 3 2" xfId="6509"/>
    <cellStyle name="Percent 6 3 2 2" xfId="9142"/>
    <cellStyle name="Percent 6 3 2 2 2" xfId="28819"/>
    <cellStyle name="Percent 6 3 2 3" xfId="15237"/>
    <cellStyle name="Percent 6 3 3" xfId="8834"/>
    <cellStyle name="Percent 6 3 3 2" xfId="21365"/>
    <cellStyle name="Percent 6 3 4" xfId="15081"/>
    <cellStyle name="Percent 6 4" xfId="6269"/>
    <cellStyle name="Percent 6 4 2" xfId="6589"/>
    <cellStyle name="Percent 6 4 2 2" xfId="9222"/>
    <cellStyle name="Percent 6 4 2 2 2" xfId="43760"/>
    <cellStyle name="Percent 6 4 2 3" xfId="15279"/>
    <cellStyle name="Percent 6 4 3" xfId="8909"/>
    <cellStyle name="Percent 6 4 3 2" xfId="44680"/>
    <cellStyle name="Percent 6 4 4" xfId="15118"/>
    <cellStyle name="Percent 6 5" xfId="6349"/>
    <cellStyle name="Percent 6 5 2" xfId="8988"/>
    <cellStyle name="Percent 6 5 2 2" xfId="44817"/>
    <cellStyle name="Percent 6 5 3" xfId="15159"/>
    <cellStyle name="Percent 6 6" xfId="6669"/>
    <cellStyle name="Percent 6 6 2" xfId="9302"/>
    <cellStyle name="Percent 6 6 2 2" xfId="21314"/>
    <cellStyle name="Percent 6 6 3" xfId="15321"/>
    <cellStyle name="Percent 6 7" xfId="8463"/>
    <cellStyle name="Percent 6 7 2" xfId="20768"/>
    <cellStyle name="Percent 6 7 3" xfId="24040"/>
    <cellStyle name="Percent 6 8" xfId="13295"/>
    <cellStyle name="Percent 7" xfId="6737"/>
    <cellStyle name="Percent 7 2" xfId="24043"/>
    <cellStyle name="Percent 7 2 2" xfId="45355"/>
    <cellStyle name="Percent 7 3" xfId="24042"/>
    <cellStyle name="Percent 7 4" xfId="43991"/>
    <cellStyle name="Percent 7 5" xfId="13296"/>
    <cellStyle name="Percent 8" xfId="26511"/>
    <cellStyle name="Percent 9" xfId="52105"/>
    <cellStyle name="Percentuale 10" xfId="1131"/>
    <cellStyle name="Percentuale 10 2" xfId="1132"/>
    <cellStyle name="Percentuale 10 2 2" xfId="2967"/>
    <cellStyle name="Percentuale 10 2 2 2" xfId="9867"/>
    <cellStyle name="Percentuale 10 2 2 3" xfId="24046"/>
    <cellStyle name="Percentuale 10 2 3" xfId="9605"/>
    <cellStyle name="Percentuale 10 2 3 2" xfId="24047"/>
    <cellStyle name="Percentuale 10 2 4" xfId="24048"/>
    <cellStyle name="Percentuale 10 2 5" xfId="24045"/>
    <cellStyle name="Percentuale 10 3" xfId="1133"/>
    <cellStyle name="Percentuale 10 3 2" xfId="1134"/>
    <cellStyle name="Percentuale 10 3 2 2" xfId="4712"/>
    <cellStyle name="Percentuale 10 3 2 2 2" xfId="24051"/>
    <cellStyle name="Percentuale 10 3 2 3" xfId="3885"/>
    <cellStyle name="Percentuale 10 3 2 3 2" xfId="10421"/>
    <cellStyle name="Percentuale 10 3 2 3 3" xfId="24052"/>
    <cellStyle name="Percentuale 10 3 2 4" xfId="24050"/>
    <cellStyle name="Percentuale 10 3 3" xfId="2968"/>
    <cellStyle name="Percentuale 10 3 3 2" xfId="5433"/>
    <cellStyle name="Percentuale 10 3 3 2 2" xfId="24054"/>
    <cellStyle name="Percentuale 10 3 3 3" xfId="24055"/>
    <cellStyle name="Percentuale 10 3 3 3 2" xfId="45356"/>
    <cellStyle name="Percentuale 10 3 3 4" xfId="24053"/>
    <cellStyle name="Percentuale 10 3 4" xfId="3375"/>
    <cellStyle name="Percentuale 10 3 4 2" xfId="10082"/>
    <cellStyle name="Percentuale 10 3 4 3" xfId="24056"/>
    <cellStyle name="Percentuale 10 3 5" xfId="8601"/>
    <cellStyle name="Percentuale 10 3 5 2" xfId="24057"/>
    <cellStyle name="Percentuale 10 3 6" xfId="24058"/>
    <cellStyle name="Percentuale 10 3 7" xfId="24049"/>
    <cellStyle name="Percentuale 10 3 8" xfId="2010"/>
    <cellStyle name="Percentuale 10 4" xfId="1135"/>
    <cellStyle name="Percentuale 10 4 2" xfId="5434"/>
    <cellStyle name="Percentuale 10 4 2 2" xfId="5435"/>
    <cellStyle name="Percentuale 10 4 2 2 2" xfId="24061"/>
    <cellStyle name="Percentuale 10 4 2 3" xfId="14210"/>
    <cellStyle name="Percentuale 10 4 2 3 2" xfId="24062"/>
    <cellStyle name="Percentuale 10 4 2 4" xfId="24060"/>
    <cellStyle name="Percentuale 10 4 2 5" xfId="13816"/>
    <cellStyle name="Percentuale 10 4 3" xfId="5436"/>
    <cellStyle name="Percentuale 10 4 3 2" xfId="24063"/>
    <cellStyle name="Percentuale 10 4 4" xfId="24064"/>
    <cellStyle name="Percentuale 10 4 4 2" xfId="45357"/>
    <cellStyle name="Percentuale 10 4 5" xfId="24065"/>
    <cellStyle name="Percentuale 10 4 6" xfId="24059"/>
    <cellStyle name="Percentuale 10 4 7" xfId="2969"/>
    <cellStyle name="Percentuale 10 5" xfId="1136"/>
    <cellStyle name="Percentuale 10 5 2" xfId="24067"/>
    <cellStyle name="Percentuale 10 5 2 2" xfId="45358"/>
    <cellStyle name="Percentuale 10 5 3" xfId="24068"/>
    <cellStyle name="Percentuale 10 5 4" xfId="24066"/>
    <cellStyle name="Percentuale 10 6" xfId="2966"/>
    <cellStyle name="Percentuale 10 6 2" xfId="5912"/>
    <cellStyle name="Percentuale 10 6 3" xfId="24069"/>
    <cellStyle name="Percentuale 10 7" xfId="24044"/>
    <cellStyle name="Percentuale 11" xfId="1137"/>
    <cellStyle name="Percentuale 11 2" xfId="1138"/>
    <cellStyle name="Percentuale 11 2 2" xfId="2971"/>
    <cellStyle name="Percentuale 11 2 2 2" xfId="9868"/>
    <cellStyle name="Percentuale 11 2 2 3" xfId="24072"/>
    <cellStyle name="Percentuale 11 2 3" xfId="9606"/>
    <cellStyle name="Percentuale 11 2 3 2" xfId="24073"/>
    <cellStyle name="Percentuale 11 2 4" xfId="24074"/>
    <cellStyle name="Percentuale 11 2 5" xfId="24071"/>
    <cellStyle name="Percentuale 11 3" xfId="1139"/>
    <cellStyle name="Percentuale 11 3 2" xfId="1140"/>
    <cellStyle name="Percentuale 11 3 2 2" xfId="4713"/>
    <cellStyle name="Percentuale 11 3 2 2 2" xfId="24077"/>
    <cellStyle name="Percentuale 11 3 2 3" xfId="3886"/>
    <cellStyle name="Percentuale 11 3 2 3 2" xfId="10422"/>
    <cellStyle name="Percentuale 11 3 2 3 3" xfId="24078"/>
    <cellStyle name="Percentuale 11 3 2 4" xfId="24076"/>
    <cellStyle name="Percentuale 11 3 3" xfId="2972"/>
    <cellStyle name="Percentuale 11 3 3 2" xfId="5437"/>
    <cellStyle name="Percentuale 11 3 3 2 2" xfId="24080"/>
    <cellStyle name="Percentuale 11 3 3 3" xfId="24081"/>
    <cellStyle name="Percentuale 11 3 3 3 2" xfId="45359"/>
    <cellStyle name="Percentuale 11 3 3 4" xfId="24079"/>
    <cellStyle name="Percentuale 11 3 4" xfId="3376"/>
    <cellStyle name="Percentuale 11 3 4 2" xfId="10083"/>
    <cellStyle name="Percentuale 11 3 4 3" xfId="24082"/>
    <cellStyle name="Percentuale 11 3 5" xfId="8600"/>
    <cellStyle name="Percentuale 11 3 5 2" xfId="24083"/>
    <cellStyle name="Percentuale 11 3 6" xfId="24084"/>
    <cellStyle name="Percentuale 11 3 7" xfId="24075"/>
    <cellStyle name="Percentuale 11 3 8" xfId="2011"/>
    <cellStyle name="Percentuale 11 4" xfId="1141"/>
    <cellStyle name="Percentuale 11 4 2" xfId="5438"/>
    <cellStyle name="Percentuale 11 4 2 2" xfId="5439"/>
    <cellStyle name="Percentuale 11 4 2 2 2" xfId="24087"/>
    <cellStyle name="Percentuale 11 4 2 3" xfId="14211"/>
    <cellStyle name="Percentuale 11 4 2 3 2" xfId="24088"/>
    <cellStyle name="Percentuale 11 4 2 4" xfId="24086"/>
    <cellStyle name="Percentuale 11 4 2 5" xfId="13817"/>
    <cellStyle name="Percentuale 11 4 3" xfId="5440"/>
    <cellStyle name="Percentuale 11 4 3 2" xfId="24089"/>
    <cellStyle name="Percentuale 11 4 4" xfId="24090"/>
    <cellStyle name="Percentuale 11 4 4 2" xfId="45360"/>
    <cellStyle name="Percentuale 11 4 5" xfId="24091"/>
    <cellStyle name="Percentuale 11 4 6" xfId="24085"/>
    <cellStyle name="Percentuale 11 4 7" xfId="2973"/>
    <cellStyle name="Percentuale 11 5" xfId="1142"/>
    <cellStyle name="Percentuale 11 5 2" xfId="24093"/>
    <cellStyle name="Percentuale 11 5 2 2" xfId="45361"/>
    <cellStyle name="Percentuale 11 5 3" xfId="24094"/>
    <cellStyle name="Percentuale 11 5 4" xfId="24092"/>
    <cellStyle name="Percentuale 11 6" xfId="2970"/>
    <cellStyle name="Percentuale 11 6 2" xfId="5913"/>
    <cellStyle name="Percentuale 11 6 3" xfId="24095"/>
    <cellStyle name="Percentuale 11 7" xfId="24070"/>
    <cellStyle name="Percentuale 12" xfId="1143"/>
    <cellStyle name="Percentuale 12 2" xfId="1144"/>
    <cellStyle name="Percentuale 12 2 2" xfId="2975"/>
    <cellStyle name="Percentuale 12 2 2 2" xfId="9869"/>
    <cellStyle name="Percentuale 12 2 2 3" xfId="24098"/>
    <cellStyle name="Percentuale 12 2 3" xfId="9607"/>
    <cellStyle name="Percentuale 12 2 3 2" xfId="24099"/>
    <cellStyle name="Percentuale 12 2 4" xfId="24100"/>
    <cellStyle name="Percentuale 12 2 5" xfId="24097"/>
    <cellStyle name="Percentuale 12 3" xfId="1145"/>
    <cellStyle name="Percentuale 12 3 2" xfId="1146"/>
    <cellStyle name="Percentuale 12 3 2 2" xfId="4714"/>
    <cellStyle name="Percentuale 12 3 2 2 2" xfId="24103"/>
    <cellStyle name="Percentuale 12 3 2 3" xfId="3887"/>
    <cellStyle name="Percentuale 12 3 2 3 2" xfId="10423"/>
    <cellStyle name="Percentuale 12 3 2 3 3" xfId="24104"/>
    <cellStyle name="Percentuale 12 3 2 4" xfId="24102"/>
    <cellStyle name="Percentuale 12 3 3" xfId="2976"/>
    <cellStyle name="Percentuale 12 3 3 2" xfId="5441"/>
    <cellStyle name="Percentuale 12 3 3 2 2" xfId="24106"/>
    <cellStyle name="Percentuale 12 3 3 3" xfId="24107"/>
    <cellStyle name="Percentuale 12 3 3 3 2" xfId="45362"/>
    <cellStyle name="Percentuale 12 3 3 4" xfId="24105"/>
    <cellStyle name="Percentuale 12 3 4" xfId="3377"/>
    <cellStyle name="Percentuale 12 3 4 2" xfId="10084"/>
    <cellStyle name="Percentuale 12 3 4 3" xfId="24108"/>
    <cellStyle name="Percentuale 12 3 5" xfId="7459"/>
    <cellStyle name="Percentuale 12 3 5 2" xfId="24109"/>
    <cellStyle name="Percentuale 12 3 6" xfId="24110"/>
    <cellStyle name="Percentuale 12 3 7" xfId="24101"/>
    <cellStyle name="Percentuale 12 3 8" xfId="2012"/>
    <cellStyle name="Percentuale 12 4" xfId="1147"/>
    <cellStyle name="Percentuale 12 4 2" xfId="5442"/>
    <cellStyle name="Percentuale 12 4 2 2" xfId="5443"/>
    <cellStyle name="Percentuale 12 4 2 2 2" xfId="24113"/>
    <cellStyle name="Percentuale 12 4 2 3" xfId="14212"/>
    <cellStyle name="Percentuale 12 4 2 3 2" xfId="24114"/>
    <cellStyle name="Percentuale 12 4 2 4" xfId="24112"/>
    <cellStyle name="Percentuale 12 4 2 5" xfId="13818"/>
    <cellStyle name="Percentuale 12 4 3" xfId="5444"/>
    <cellStyle name="Percentuale 12 4 3 2" xfId="24115"/>
    <cellStyle name="Percentuale 12 4 4" xfId="24116"/>
    <cellStyle name="Percentuale 12 4 4 2" xfId="45363"/>
    <cellStyle name="Percentuale 12 4 5" xfId="24117"/>
    <cellStyle name="Percentuale 12 4 6" xfId="24111"/>
    <cellStyle name="Percentuale 12 4 7" xfId="2977"/>
    <cellStyle name="Percentuale 12 5" xfId="1148"/>
    <cellStyle name="Percentuale 12 5 2" xfId="24119"/>
    <cellStyle name="Percentuale 12 5 2 2" xfId="45364"/>
    <cellStyle name="Percentuale 12 5 3" xfId="24120"/>
    <cellStyle name="Percentuale 12 5 4" xfId="24118"/>
    <cellStyle name="Percentuale 12 6" xfId="2974"/>
    <cellStyle name="Percentuale 12 6 2" xfId="5914"/>
    <cellStyle name="Percentuale 12 6 3" xfId="24121"/>
    <cellStyle name="Percentuale 12 7" xfId="24096"/>
    <cellStyle name="Percentuale 13" xfId="1149"/>
    <cellStyle name="Percentuale 13 2" xfId="1150"/>
    <cellStyle name="Percentuale 13 2 2" xfId="2979"/>
    <cellStyle name="Percentuale 13 2 2 2" xfId="9870"/>
    <cellStyle name="Percentuale 13 2 2 3" xfId="24124"/>
    <cellStyle name="Percentuale 13 2 3" xfId="9608"/>
    <cellStyle name="Percentuale 13 2 3 2" xfId="24125"/>
    <cellStyle name="Percentuale 13 2 4" xfId="24126"/>
    <cellStyle name="Percentuale 13 2 5" xfId="24123"/>
    <cellStyle name="Percentuale 13 3" xfId="1151"/>
    <cellStyle name="Percentuale 13 3 2" xfId="1152"/>
    <cellStyle name="Percentuale 13 3 2 2" xfId="4715"/>
    <cellStyle name="Percentuale 13 3 2 2 2" xfId="24129"/>
    <cellStyle name="Percentuale 13 3 2 3" xfId="3888"/>
    <cellStyle name="Percentuale 13 3 2 3 2" xfId="10424"/>
    <cellStyle name="Percentuale 13 3 2 3 3" xfId="24130"/>
    <cellStyle name="Percentuale 13 3 2 4" xfId="24128"/>
    <cellStyle name="Percentuale 13 3 3" xfId="2980"/>
    <cellStyle name="Percentuale 13 3 3 2" xfId="5445"/>
    <cellStyle name="Percentuale 13 3 3 2 2" xfId="24132"/>
    <cellStyle name="Percentuale 13 3 3 3" xfId="24133"/>
    <cellStyle name="Percentuale 13 3 3 3 2" xfId="45365"/>
    <cellStyle name="Percentuale 13 3 3 4" xfId="24131"/>
    <cellStyle name="Percentuale 13 3 4" xfId="3378"/>
    <cellStyle name="Percentuale 13 3 4 2" xfId="10085"/>
    <cellStyle name="Percentuale 13 3 4 3" xfId="24134"/>
    <cellStyle name="Percentuale 13 3 5" xfId="7509"/>
    <cellStyle name="Percentuale 13 3 5 2" xfId="24135"/>
    <cellStyle name="Percentuale 13 3 6" xfId="24136"/>
    <cellStyle name="Percentuale 13 3 7" xfId="24127"/>
    <cellStyle name="Percentuale 13 3 8" xfId="2013"/>
    <cellStyle name="Percentuale 13 4" xfId="1153"/>
    <cellStyle name="Percentuale 13 4 2" xfId="5446"/>
    <cellStyle name="Percentuale 13 4 2 2" xfId="5447"/>
    <cellStyle name="Percentuale 13 4 2 2 2" xfId="24139"/>
    <cellStyle name="Percentuale 13 4 2 3" xfId="14213"/>
    <cellStyle name="Percentuale 13 4 2 3 2" xfId="24140"/>
    <cellStyle name="Percentuale 13 4 2 4" xfId="24138"/>
    <cellStyle name="Percentuale 13 4 2 5" xfId="13819"/>
    <cellStyle name="Percentuale 13 4 3" xfId="5448"/>
    <cellStyle name="Percentuale 13 4 3 2" xfId="24141"/>
    <cellStyle name="Percentuale 13 4 4" xfId="24142"/>
    <cellStyle name="Percentuale 13 4 4 2" xfId="45366"/>
    <cellStyle name="Percentuale 13 4 5" xfId="24143"/>
    <cellStyle name="Percentuale 13 4 6" xfId="24137"/>
    <cellStyle name="Percentuale 13 4 7" xfId="2981"/>
    <cellStyle name="Percentuale 13 5" xfId="1154"/>
    <cellStyle name="Percentuale 13 5 2" xfId="24145"/>
    <cellStyle name="Percentuale 13 5 2 2" xfId="45367"/>
    <cellStyle name="Percentuale 13 5 3" xfId="24146"/>
    <cellStyle name="Percentuale 13 5 4" xfId="24144"/>
    <cellStyle name="Percentuale 13 6" xfId="2978"/>
    <cellStyle name="Percentuale 13 6 2" xfId="5915"/>
    <cellStyle name="Percentuale 13 6 3" xfId="24147"/>
    <cellStyle name="Percentuale 13 7" xfId="24122"/>
    <cellStyle name="Percentuale 14" xfId="1155"/>
    <cellStyle name="Percentuale 14 2" xfId="1156"/>
    <cellStyle name="Percentuale 14 2 2" xfId="2983"/>
    <cellStyle name="Percentuale 14 2 2 2" xfId="9871"/>
    <cellStyle name="Percentuale 14 2 2 3" xfId="24150"/>
    <cellStyle name="Percentuale 14 2 3" xfId="9609"/>
    <cellStyle name="Percentuale 14 2 3 2" xfId="24151"/>
    <cellStyle name="Percentuale 14 2 4" xfId="24152"/>
    <cellStyle name="Percentuale 14 2 5" xfId="24149"/>
    <cellStyle name="Percentuale 14 3" xfId="1157"/>
    <cellStyle name="Percentuale 14 3 2" xfId="1158"/>
    <cellStyle name="Percentuale 14 3 2 2" xfId="4716"/>
    <cellStyle name="Percentuale 14 3 2 2 2" xfId="24155"/>
    <cellStyle name="Percentuale 14 3 2 3" xfId="3889"/>
    <cellStyle name="Percentuale 14 3 2 3 2" xfId="10425"/>
    <cellStyle name="Percentuale 14 3 2 3 3" xfId="24156"/>
    <cellStyle name="Percentuale 14 3 2 4" xfId="24154"/>
    <cellStyle name="Percentuale 14 3 3" xfId="2984"/>
    <cellStyle name="Percentuale 14 3 3 2" xfId="5449"/>
    <cellStyle name="Percentuale 14 3 3 2 2" xfId="24158"/>
    <cellStyle name="Percentuale 14 3 3 3" xfId="24159"/>
    <cellStyle name="Percentuale 14 3 3 3 2" xfId="45368"/>
    <cellStyle name="Percentuale 14 3 3 4" xfId="24157"/>
    <cellStyle name="Percentuale 14 3 4" xfId="3379"/>
    <cellStyle name="Percentuale 14 3 4 2" xfId="10086"/>
    <cellStyle name="Percentuale 14 3 4 3" xfId="24160"/>
    <cellStyle name="Percentuale 14 3 5" xfId="8565"/>
    <cellStyle name="Percentuale 14 3 5 2" xfId="24161"/>
    <cellStyle name="Percentuale 14 3 6" xfId="24162"/>
    <cellStyle name="Percentuale 14 3 7" xfId="24153"/>
    <cellStyle name="Percentuale 14 3 8" xfId="2014"/>
    <cellStyle name="Percentuale 14 4" xfId="1159"/>
    <cellStyle name="Percentuale 14 4 2" xfId="5450"/>
    <cellStyle name="Percentuale 14 4 2 2" xfId="5451"/>
    <cellStyle name="Percentuale 14 4 2 2 2" xfId="24165"/>
    <cellStyle name="Percentuale 14 4 2 3" xfId="14214"/>
    <cellStyle name="Percentuale 14 4 2 3 2" xfId="24166"/>
    <cellStyle name="Percentuale 14 4 2 4" xfId="24164"/>
    <cellStyle name="Percentuale 14 4 2 5" xfId="13820"/>
    <cellStyle name="Percentuale 14 4 3" xfId="5452"/>
    <cellStyle name="Percentuale 14 4 3 2" xfId="24167"/>
    <cellStyle name="Percentuale 14 4 4" xfId="24168"/>
    <cellStyle name="Percentuale 14 4 4 2" xfId="45369"/>
    <cellStyle name="Percentuale 14 4 5" xfId="24169"/>
    <cellStyle name="Percentuale 14 4 6" xfId="24163"/>
    <cellStyle name="Percentuale 14 4 7" xfId="2985"/>
    <cellStyle name="Percentuale 14 5" xfId="1160"/>
    <cellStyle name="Percentuale 14 5 2" xfId="24171"/>
    <cellStyle name="Percentuale 14 5 2 2" xfId="45370"/>
    <cellStyle name="Percentuale 14 5 3" xfId="24172"/>
    <cellStyle name="Percentuale 14 5 4" xfId="24170"/>
    <cellStyle name="Percentuale 14 6" xfId="2982"/>
    <cellStyle name="Percentuale 14 6 2" xfId="5916"/>
    <cellStyle name="Percentuale 14 6 3" xfId="24173"/>
    <cellStyle name="Percentuale 14 7" xfId="24148"/>
    <cellStyle name="Percentuale 15" xfId="1161"/>
    <cellStyle name="Percentuale 15 2" xfId="1162"/>
    <cellStyle name="Percentuale 15 2 2" xfId="2987"/>
    <cellStyle name="Percentuale 15 2 2 2" xfId="9872"/>
    <cellStyle name="Percentuale 15 2 2 3" xfId="24176"/>
    <cellStyle name="Percentuale 15 2 3" xfId="9610"/>
    <cellStyle name="Percentuale 15 2 3 2" xfId="24177"/>
    <cellStyle name="Percentuale 15 2 4" xfId="24178"/>
    <cellStyle name="Percentuale 15 2 5" xfId="24175"/>
    <cellStyle name="Percentuale 15 3" xfId="1163"/>
    <cellStyle name="Percentuale 15 3 2" xfId="1164"/>
    <cellStyle name="Percentuale 15 3 2 2" xfId="4717"/>
    <cellStyle name="Percentuale 15 3 2 2 2" xfId="24181"/>
    <cellStyle name="Percentuale 15 3 2 3" xfId="3890"/>
    <cellStyle name="Percentuale 15 3 2 3 2" xfId="10426"/>
    <cellStyle name="Percentuale 15 3 2 3 3" xfId="24182"/>
    <cellStyle name="Percentuale 15 3 2 4" xfId="24180"/>
    <cellStyle name="Percentuale 15 3 3" xfId="2988"/>
    <cellStyle name="Percentuale 15 3 3 2" xfId="5453"/>
    <cellStyle name="Percentuale 15 3 3 2 2" xfId="24184"/>
    <cellStyle name="Percentuale 15 3 3 3" xfId="24185"/>
    <cellStyle name="Percentuale 15 3 3 3 2" xfId="45371"/>
    <cellStyle name="Percentuale 15 3 3 4" xfId="24183"/>
    <cellStyle name="Percentuale 15 3 4" xfId="3380"/>
    <cellStyle name="Percentuale 15 3 4 2" xfId="10087"/>
    <cellStyle name="Percentuale 15 3 4 3" xfId="24186"/>
    <cellStyle name="Percentuale 15 3 5" xfId="7508"/>
    <cellStyle name="Percentuale 15 3 5 2" xfId="24187"/>
    <cellStyle name="Percentuale 15 3 6" xfId="24188"/>
    <cellStyle name="Percentuale 15 3 7" xfId="24179"/>
    <cellStyle name="Percentuale 15 3 8" xfId="2015"/>
    <cellStyle name="Percentuale 15 4" xfId="1165"/>
    <cellStyle name="Percentuale 15 4 2" xfId="5454"/>
    <cellStyle name="Percentuale 15 4 2 2" xfId="5455"/>
    <cellStyle name="Percentuale 15 4 2 2 2" xfId="24191"/>
    <cellStyle name="Percentuale 15 4 2 3" xfId="14215"/>
    <cellStyle name="Percentuale 15 4 2 3 2" xfId="24192"/>
    <cellStyle name="Percentuale 15 4 2 4" xfId="24190"/>
    <cellStyle name="Percentuale 15 4 2 5" xfId="13822"/>
    <cellStyle name="Percentuale 15 4 3" xfId="5456"/>
    <cellStyle name="Percentuale 15 4 3 2" xfId="24193"/>
    <cellStyle name="Percentuale 15 4 4" xfId="24194"/>
    <cellStyle name="Percentuale 15 4 4 2" xfId="45372"/>
    <cellStyle name="Percentuale 15 4 5" xfId="24195"/>
    <cellStyle name="Percentuale 15 4 6" xfId="24189"/>
    <cellStyle name="Percentuale 15 4 7" xfId="2989"/>
    <cellStyle name="Percentuale 15 5" xfId="1166"/>
    <cellStyle name="Percentuale 15 5 2" xfId="24197"/>
    <cellStyle name="Percentuale 15 5 2 2" xfId="45373"/>
    <cellStyle name="Percentuale 15 5 3" xfId="24198"/>
    <cellStyle name="Percentuale 15 5 4" xfId="24196"/>
    <cellStyle name="Percentuale 15 6" xfId="2986"/>
    <cellStyle name="Percentuale 15 6 2" xfId="5917"/>
    <cellStyle name="Percentuale 15 6 3" xfId="24199"/>
    <cellStyle name="Percentuale 15 7" xfId="24174"/>
    <cellStyle name="Percentuale 16" xfId="1167"/>
    <cellStyle name="Percentuale 16 2" xfId="1168"/>
    <cellStyle name="Percentuale 16 2 2" xfId="2991"/>
    <cellStyle name="Percentuale 16 2 2 2" xfId="9873"/>
    <cellStyle name="Percentuale 16 2 2 3" xfId="24202"/>
    <cellStyle name="Percentuale 16 2 3" xfId="9611"/>
    <cellStyle name="Percentuale 16 2 3 2" xfId="24203"/>
    <cellStyle name="Percentuale 16 2 4" xfId="24204"/>
    <cellStyle name="Percentuale 16 2 5" xfId="24201"/>
    <cellStyle name="Percentuale 16 3" xfId="1169"/>
    <cellStyle name="Percentuale 16 3 2" xfId="1170"/>
    <cellStyle name="Percentuale 16 3 2 2" xfId="4718"/>
    <cellStyle name="Percentuale 16 3 2 2 2" xfId="24207"/>
    <cellStyle name="Percentuale 16 3 2 3" xfId="3891"/>
    <cellStyle name="Percentuale 16 3 2 3 2" xfId="10427"/>
    <cellStyle name="Percentuale 16 3 2 3 3" xfId="24208"/>
    <cellStyle name="Percentuale 16 3 2 4" xfId="24206"/>
    <cellStyle name="Percentuale 16 3 3" xfId="2992"/>
    <cellStyle name="Percentuale 16 3 3 2" xfId="5457"/>
    <cellStyle name="Percentuale 16 3 3 2 2" xfId="24210"/>
    <cellStyle name="Percentuale 16 3 3 3" xfId="24211"/>
    <cellStyle name="Percentuale 16 3 3 3 2" xfId="45374"/>
    <cellStyle name="Percentuale 16 3 3 4" xfId="24209"/>
    <cellStyle name="Percentuale 16 3 4" xfId="3381"/>
    <cellStyle name="Percentuale 16 3 4 2" xfId="10088"/>
    <cellStyle name="Percentuale 16 3 4 3" xfId="24212"/>
    <cellStyle name="Percentuale 16 3 5" xfId="8564"/>
    <cellStyle name="Percentuale 16 3 5 2" xfId="24213"/>
    <cellStyle name="Percentuale 16 3 6" xfId="24214"/>
    <cellStyle name="Percentuale 16 3 7" xfId="24205"/>
    <cellStyle name="Percentuale 16 3 8" xfId="2016"/>
    <cellStyle name="Percentuale 16 4" xfId="1171"/>
    <cellStyle name="Percentuale 16 4 2" xfId="5458"/>
    <cellStyle name="Percentuale 16 4 2 2" xfId="5459"/>
    <cellStyle name="Percentuale 16 4 2 2 2" xfId="24217"/>
    <cellStyle name="Percentuale 16 4 2 3" xfId="14216"/>
    <cellStyle name="Percentuale 16 4 2 3 2" xfId="24218"/>
    <cellStyle name="Percentuale 16 4 2 4" xfId="24216"/>
    <cellStyle name="Percentuale 16 4 2 5" xfId="13823"/>
    <cellStyle name="Percentuale 16 4 3" xfId="5460"/>
    <cellStyle name="Percentuale 16 4 3 2" xfId="24219"/>
    <cellStyle name="Percentuale 16 4 4" xfId="24220"/>
    <cellStyle name="Percentuale 16 4 4 2" xfId="45375"/>
    <cellStyle name="Percentuale 16 4 5" xfId="24221"/>
    <cellStyle name="Percentuale 16 4 6" xfId="24215"/>
    <cellStyle name="Percentuale 16 4 7" xfId="2993"/>
    <cellStyle name="Percentuale 16 5" xfId="1172"/>
    <cellStyle name="Percentuale 16 5 2" xfId="24223"/>
    <cellStyle name="Percentuale 16 5 2 2" xfId="45376"/>
    <cellStyle name="Percentuale 16 5 3" xfId="24224"/>
    <cellStyle name="Percentuale 16 5 4" xfId="24222"/>
    <cellStyle name="Percentuale 16 6" xfId="2990"/>
    <cellStyle name="Percentuale 16 6 2" xfId="5918"/>
    <cellStyle name="Percentuale 16 6 3" xfId="24225"/>
    <cellStyle name="Percentuale 16 7" xfId="24200"/>
    <cellStyle name="Percentuale 17" xfId="1173"/>
    <cellStyle name="Percentuale 17 2" xfId="1174"/>
    <cellStyle name="Percentuale 17 2 2" xfId="2995"/>
    <cellStyle name="Percentuale 17 2 2 2" xfId="9874"/>
    <cellStyle name="Percentuale 17 2 2 3" xfId="24228"/>
    <cellStyle name="Percentuale 17 2 3" xfId="9612"/>
    <cellStyle name="Percentuale 17 2 3 2" xfId="24229"/>
    <cellStyle name="Percentuale 17 2 4" xfId="24230"/>
    <cellStyle name="Percentuale 17 2 5" xfId="24227"/>
    <cellStyle name="Percentuale 17 3" xfId="1175"/>
    <cellStyle name="Percentuale 17 3 2" xfId="1176"/>
    <cellStyle name="Percentuale 17 3 2 2" xfId="4719"/>
    <cellStyle name="Percentuale 17 3 2 2 2" xfId="24233"/>
    <cellStyle name="Percentuale 17 3 2 3" xfId="3892"/>
    <cellStyle name="Percentuale 17 3 2 3 2" xfId="10428"/>
    <cellStyle name="Percentuale 17 3 2 3 3" xfId="24234"/>
    <cellStyle name="Percentuale 17 3 2 4" xfId="24232"/>
    <cellStyle name="Percentuale 17 3 3" xfId="2996"/>
    <cellStyle name="Percentuale 17 3 3 2" xfId="5461"/>
    <cellStyle name="Percentuale 17 3 3 2 2" xfId="24236"/>
    <cellStyle name="Percentuale 17 3 3 3" xfId="24237"/>
    <cellStyle name="Percentuale 17 3 3 3 2" xfId="45377"/>
    <cellStyle name="Percentuale 17 3 3 4" xfId="24235"/>
    <cellStyle name="Percentuale 17 3 4" xfId="3382"/>
    <cellStyle name="Percentuale 17 3 4 2" xfId="10089"/>
    <cellStyle name="Percentuale 17 3 4 3" xfId="24238"/>
    <cellStyle name="Percentuale 17 3 5" xfId="8603"/>
    <cellStyle name="Percentuale 17 3 5 2" xfId="24239"/>
    <cellStyle name="Percentuale 17 3 6" xfId="24240"/>
    <cellStyle name="Percentuale 17 3 7" xfId="24231"/>
    <cellStyle name="Percentuale 17 3 8" xfId="2017"/>
    <cellStyle name="Percentuale 17 4" xfId="1177"/>
    <cellStyle name="Percentuale 17 4 2" xfId="5462"/>
    <cellStyle name="Percentuale 17 4 2 2" xfId="5463"/>
    <cellStyle name="Percentuale 17 4 2 2 2" xfId="24243"/>
    <cellStyle name="Percentuale 17 4 2 3" xfId="14217"/>
    <cellStyle name="Percentuale 17 4 2 3 2" xfId="24244"/>
    <cellStyle name="Percentuale 17 4 2 4" xfId="24242"/>
    <cellStyle name="Percentuale 17 4 2 5" xfId="13824"/>
    <cellStyle name="Percentuale 17 4 3" xfId="5464"/>
    <cellStyle name="Percentuale 17 4 3 2" xfId="24245"/>
    <cellStyle name="Percentuale 17 4 4" xfId="24246"/>
    <cellStyle name="Percentuale 17 4 5" xfId="24247"/>
    <cellStyle name="Percentuale 17 4 5 2" xfId="45378"/>
    <cellStyle name="Percentuale 17 4 6" xfId="24248"/>
    <cellStyle name="Percentuale 17 4 7" xfId="24241"/>
    <cellStyle name="Percentuale 17 4 8" xfId="2997"/>
    <cellStyle name="Percentuale 17 5" xfId="1178"/>
    <cellStyle name="Percentuale 17 5 2" xfId="24250"/>
    <cellStyle name="Percentuale 17 5 3" xfId="24251"/>
    <cellStyle name="Percentuale 17 5 3 2" xfId="45379"/>
    <cellStyle name="Percentuale 17 5 4" xfId="24252"/>
    <cellStyle name="Percentuale 17 5 5" xfId="24249"/>
    <cellStyle name="Percentuale 17 6" xfId="2994"/>
    <cellStyle name="Percentuale 17 6 2" xfId="5919"/>
    <cellStyle name="Percentuale 17 6 3" xfId="24253"/>
    <cellStyle name="Percentuale 17 7" xfId="24226"/>
    <cellStyle name="Percentuale 18" xfId="1179"/>
    <cellStyle name="Percentuale 18 2" xfId="1180"/>
    <cellStyle name="Percentuale 18 2 2" xfId="2999"/>
    <cellStyle name="Percentuale 18 2 2 2" xfId="9875"/>
    <cellStyle name="Percentuale 18 2 2 3" xfId="24256"/>
    <cellStyle name="Percentuale 18 2 3" xfId="9613"/>
    <cellStyle name="Percentuale 18 2 3 2" xfId="24257"/>
    <cellStyle name="Percentuale 18 2 4" xfId="24258"/>
    <cellStyle name="Percentuale 18 2 4 2" xfId="45380"/>
    <cellStyle name="Percentuale 18 2 5" xfId="24259"/>
    <cellStyle name="Percentuale 18 2 6" xfId="24255"/>
    <cellStyle name="Percentuale 18 3" xfId="1181"/>
    <cellStyle name="Percentuale 18 3 2" xfId="1182"/>
    <cellStyle name="Percentuale 18 3 2 2" xfId="4720"/>
    <cellStyle name="Percentuale 18 3 2 2 2" xfId="24263"/>
    <cellStyle name="Percentuale 18 3 2 2 3" xfId="24262"/>
    <cellStyle name="Percentuale 18 3 2 3" xfId="3893"/>
    <cellStyle name="Percentuale 18 3 2 3 2" xfId="10429"/>
    <cellStyle name="Percentuale 18 3 2 3 3" xfId="24264"/>
    <cellStyle name="Percentuale 18 3 2 3 4" xfId="45381"/>
    <cellStyle name="Percentuale 18 3 2 4" xfId="24265"/>
    <cellStyle name="Percentuale 18 3 2 5" xfId="24261"/>
    <cellStyle name="Percentuale 18 3 3" xfId="3000"/>
    <cellStyle name="Percentuale 18 3 3 2" xfId="5465"/>
    <cellStyle name="Percentuale 18 3 3 2 2" xfId="24267"/>
    <cellStyle name="Percentuale 18 3 3 3" xfId="24268"/>
    <cellStyle name="Percentuale 18 3 3 4" xfId="24269"/>
    <cellStyle name="Percentuale 18 3 3 4 2" xfId="45382"/>
    <cellStyle name="Percentuale 18 3 3 5" xfId="24266"/>
    <cellStyle name="Percentuale 18 3 4" xfId="3383"/>
    <cellStyle name="Percentuale 18 3 4 2" xfId="10090"/>
    <cellStyle name="Percentuale 18 3 4 3" xfId="24270"/>
    <cellStyle name="Percentuale 18 3 5" xfId="7401"/>
    <cellStyle name="Percentuale 18 3 5 2" xfId="24271"/>
    <cellStyle name="Percentuale 18 3 6" xfId="24272"/>
    <cellStyle name="Percentuale 18 3 6 2" xfId="45383"/>
    <cellStyle name="Percentuale 18 3 7" xfId="24273"/>
    <cellStyle name="Percentuale 18 3 8" xfId="24260"/>
    <cellStyle name="Percentuale 18 3 9" xfId="2018"/>
    <cellStyle name="Percentuale 18 4" xfId="1183"/>
    <cellStyle name="Percentuale 18 4 2" xfId="5466"/>
    <cellStyle name="Percentuale 18 4 2 2" xfId="5467"/>
    <cellStyle name="Percentuale 18 4 2 2 2" xfId="24276"/>
    <cellStyle name="Percentuale 18 4 2 3" xfId="14218"/>
    <cellStyle name="Percentuale 18 4 2 3 2" xfId="24277"/>
    <cellStyle name="Percentuale 18 4 2 4" xfId="24275"/>
    <cellStyle name="Percentuale 18 4 2 5" xfId="13825"/>
    <cellStyle name="Percentuale 18 4 3" xfId="5468"/>
    <cellStyle name="Percentuale 18 4 3 2" xfId="24278"/>
    <cellStyle name="Percentuale 18 4 4" xfId="24279"/>
    <cellStyle name="Percentuale 18 4 5" xfId="24280"/>
    <cellStyle name="Percentuale 18 4 5 2" xfId="45384"/>
    <cellStyle name="Percentuale 18 4 6" xfId="24281"/>
    <cellStyle name="Percentuale 18 4 7" xfId="24274"/>
    <cellStyle name="Percentuale 18 4 8" xfId="3001"/>
    <cellStyle name="Percentuale 18 5" xfId="1184"/>
    <cellStyle name="Percentuale 18 5 2" xfId="24283"/>
    <cellStyle name="Percentuale 18 5 3" xfId="24284"/>
    <cellStyle name="Percentuale 18 5 3 2" xfId="45385"/>
    <cellStyle name="Percentuale 18 5 4" xfId="24285"/>
    <cellStyle name="Percentuale 18 5 5" xfId="24282"/>
    <cellStyle name="Percentuale 18 6" xfId="2998"/>
    <cellStyle name="Percentuale 18 6 2" xfId="5920"/>
    <cellStyle name="Percentuale 18 6 3" xfId="24286"/>
    <cellStyle name="Percentuale 18 7" xfId="24287"/>
    <cellStyle name="Percentuale 18 7 2" xfId="45386"/>
    <cellStyle name="Percentuale 18 8" xfId="24254"/>
    <cellStyle name="Percentuale 19" xfId="1185"/>
    <cellStyle name="Percentuale 19 2" xfId="1186"/>
    <cellStyle name="Percentuale 19 2 2" xfId="3003"/>
    <cellStyle name="Percentuale 19 2 2 2" xfId="9876"/>
    <cellStyle name="Percentuale 19 2 2 3" xfId="24290"/>
    <cellStyle name="Percentuale 19 2 3" xfId="9614"/>
    <cellStyle name="Percentuale 19 2 3 2" xfId="24291"/>
    <cellStyle name="Percentuale 19 2 4" xfId="24292"/>
    <cellStyle name="Percentuale 19 2 4 2" xfId="45387"/>
    <cellStyle name="Percentuale 19 2 5" xfId="24293"/>
    <cellStyle name="Percentuale 19 2 6" xfId="24289"/>
    <cellStyle name="Percentuale 19 3" xfId="1187"/>
    <cellStyle name="Percentuale 19 3 2" xfId="1188"/>
    <cellStyle name="Percentuale 19 3 2 2" xfId="4721"/>
    <cellStyle name="Percentuale 19 3 2 2 2" xfId="24297"/>
    <cellStyle name="Percentuale 19 3 2 2 3" xfId="24296"/>
    <cellStyle name="Percentuale 19 3 2 3" xfId="3894"/>
    <cellStyle name="Percentuale 19 3 2 3 2" xfId="10430"/>
    <cellStyle name="Percentuale 19 3 2 3 3" xfId="24298"/>
    <cellStyle name="Percentuale 19 3 2 3 4" xfId="45388"/>
    <cellStyle name="Percentuale 19 3 2 4" xfId="24299"/>
    <cellStyle name="Percentuale 19 3 2 5" xfId="24295"/>
    <cellStyle name="Percentuale 19 3 3" xfId="3004"/>
    <cellStyle name="Percentuale 19 3 3 2" xfId="5469"/>
    <cellStyle name="Percentuale 19 3 3 2 2" xfId="24301"/>
    <cellStyle name="Percentuale 19 3 3 3" xfId="24302"/>
    <cellStyle name="Percentuale 19 3 3 4" xfId="24303"/>
    <cellStyle name="Percentuale 19 3 3 4 2" xfId="45389"/>
    <cellStyle name="Percentuale 19 3 3 5" xfId="24300"/>
    <cellStyle name="Percentuale 19 3 4" xfId="3384"/>
    <cellStyle name="Percentuale 19 3 4 2" xfId="10091"/>
    <cellStyle name="Percentuale 19 3 4 3" xfId="24304"/>
    <cellStyle name="Percentuale 19 3 5" xfId="8602"/>
    <cellStyle name="Percentuale 19 3 5 2" xfId="24305"/>
    <cellStyle name="Percentuale 19 3 6" xfId="24306"/>
    <cellStyle name="Percentuale 19 3 6 2" xfId="45390"/>
    <cellStyle name="Percentuale 19 3 7" xfId="24307"/>
    <cellStyle name="Percentuale 19 3 8" xfId="24294"/>
    <cellStyle name="Percentuale 19 3 9" xfId="2019"/>
    <cellStyle name="Percentuale 19 4" xfId="1189"/>
    <cellStyle name="Percentuale 19 4 2" xfId="5470"/>
    <cellStyle name="Percentuale 19 4 2 2" xfId="5471"/>
    <cellStyle name="Percentuale 19 4 2 2 2" xfId="24310"/>
    <cellStyle name="Percentuale 19 4 2 3" xfId="14219"/>
    <cellStyle name="Percentuale 19 4 2 3 2" xfId="24311"/>
    <cellStyle name="Percentuale 19 4 2 4" xfId="24309"/>
    <cellStyle name="Percentuale 19 4 2 5" xfId="13826"/>
    <cellStyle name="Percentuale 19 4 3" xfId="5472"/>
    <cellStyle name="Percentuale 19 4 3 2" xfId="24312"/>
    <cellStyle name="Percentuale 19 4 4" xfId="24313"/>
    <cellStyle name="Percentuale 19 4 5" xfId="24314"/>
    <cellStyle name="Percentuale 19 4 5 2" xfId="45391"/>
    <cellStyle name="Percentuale 19 4 6" xfId="24315"/>
    <cellStyle name="Percentuale 19 4 7" xfId="24308"/>
    <cellStyle name="Percentuale 19 4 8" xfId="3005"/>
    <cellStyle name="Percentuale 19 5" xfId="1190"/>
    <cellStyle name="Percentuale 19 5 2" xfId="24317"/>
    <cellStyle name="Percentuale 19 5 3" xfId="24318"/>
    <cellStyle name="Percentuale 19 5 3 2" xfId="45392"/>
    <cellStyle name="Percentuale 19 5 4" xfId="24319"/>
    <cellStyle name="Percentuale 19 5 5" xfId="24316"/>
    <cellStyle name="Percentuale 19 6" xfId="3002"/>
    <cellStyle name="Percentuale 19 6 2" xfId="5921"/>
    <cellStyle name="Percentuale 19 6 3" xfId="24320"/>
    <cellStyle name="Percentuale 19 7" xfId="24321"/>
    <cellStyle name="Percentuale 19 7 2" xfId="45393"/>
    <cellStyle name="Percentuale 19 8" xfId="24288"/>
    <cellStyle name="Percentuale 2" xfId="1191"/>
    <cellStyle name="Percentuale 2 2" xfId="1192"/>
    <cellStyle name="Percentuale 2 2 2" xfId="3007"/>
    <cellStyle name="Percentuale 2 2 2 2" xfId="9877"/>
    <cellStyle name="Percentuale 2 2 2 3" xfId="24324"/>
    <cellStyle name="Percentuale 2 2 3" xfId="9615"/>
    <cellStyle name="Percentuale 2 2 3 2" xfId="24325"/>
    <cellStyle name="Percentuale 2 2 4" xfId="24326"/>
    <cellStyle name="Percentuale 2 2 4 2" xfId="45394"/>
    <cellStyle name="Percentuale 2 2 5" xfId="24327"/>
    <cellStyle name="Percentuale 2 2 6" xfId="24323"/>
    <cellStyle name="Percentuale 2 3" xfId="1193"/>
    <cellStyle name="Percentuale 2 3 2" xfId="1194"/>
    <cellStyle name="Percentuale 2 3 2 2" xfId="4722"/>
    <cellStyle name="Percentuale 2 3 2 2 2" xfId="24331"/>
    <cellStyle name="Percentuale 2 3 2 2 3" xfId="24330"/>
    <cellStyle name="Percentuale 2 3 2 3" xfId="3895"/>
    <cellStyle name="Percentuale 2 3 2 3 2" xfId="10431"/>
    <cellStyle name="Percentuale 2 3 2 3 3" xfId="24332"/>
    <cellStyle name="Percentuale 2 3 2 3 4" xfId="45395"/>
    <cellStyle name="Percentuale 2 3 2 4" xfId="24333"/>
    <cellStyle name="Percentuale 2 3 2 5" xfId="24329"/>
    <cellStyle name="Percentuale 2 3 3" xfId="3008"/>
    <cellStyle name="Percentuale 2 3 3 2" xfId="5473"/>
    <cellStyle name="Percentuale 2 3 3 2 2" xfId="24335"/>
    <cellStyle name="Percentuale 2 3 3 3" xfId="24336"/>
    <cellStyle name="Percentuale 2 3 3 4" xfId="24337"/>
    <cellStyle name="Percentuale 2 3 3 4 2" xfId="45396"/>
    <cellStyle name="Percentuale 2 3 3 5" xfId="24334"/>
    <cellStyle name="Percentuale 2 3 4" xfId="3385"/>
    <cellStyle name="Percentuale 2 3 4 2" xfId="10092"/>
    <cellStyle name="Percentuale 2 3 4 3" xfId="24338"/>
    <cellStyle name="Percentuale 2 3 5" xfId="7727"/>
    <cellStyle name="Percentuale 2 3 5 2" xfId="24339"/>
    <cellStyle name="Percentuale 2 3 6" xfId="24340"/>
    <cellStyle name="Percentuale 2 3 6 2" xfId="45397"/>
    <cellStyle name="Percentuale 2 3 7" xfId="24341"/>
    <cellStyle name="Percentuale 2 3 8" xfId="24328"/>
    <cellStyle name="Percentuale 2 3 9" xfId="2020"/>
    <cellStyle name="Percentuale 2 4" xfId="1195"/>
    <cellStyle name="Percentuale 2 4 2" xfId="5474"/>
    <cellStyle name="Percentuale 2 4 2 2" xfId="5475"/>
    <cellStyle name="Percentuale 2 4 2 2 2" xfId="24344"/>
    <cellStyle name="Percentuale 2 4 2 3" xfId="14220"/>
    <cellStyle name="Percentuale 2 4 2 3 2" xfId="24345"/>
    <cellStyle name="Percentuale 2 4 2 4" xfId="24343"/>
    <cellStyle name="Percentuale 2 4 2 5" xfId="13827"/>
    <cellStyle name="Percentuale 2 4 3" xfId="5476"/>
    <cellStyle name="Percentuale 2 4 3 2" xfId="24346"/>
    <cellStyle name="Percentuale 2 4 4" xfId="24347"/>
    <cellStyle name="Percentuale 2 4 5" xfId="24348"/>
    <cellStyle name="Percentuale 2 4 5 2" xfId="45398"/>
    <cellStyle name="Percentuale 2 4 6" xfId="24349"/>
    <cellStyle name="Percentuale 2 4 7" xfId="24342"/>
    <cellStyle name="Percentuale 2 4 8" xfId="3009"/>
    <cellStyle name="Percentuale 2 5" xfId="1196"/>
    <cellStyle name="Percentuale 2 5 2" xfId="24351"/>
    <cellStyle name="Percentuale 2 5 3" xfId="24352"/>
    <cellStyle name="Percentuale 2 5 3 2" xfId="45399"/>
    <cellStyle name="Percentuale 2 5 4" xfId="24353"/>
    <cellStyle name="Percentuale 2 5 5" xfId="24350"/>
    <cellStyle name="Percentuale 2 6" xfId="3006"/>
    <cellStyle name="Percentuale 2 6 2" xfId="5922"/>
    <cellStyle name="Percentuale 2 6 3" xfId="24354"/>
    <cellStyle name="Percentuale 2 7" xfId="24355"/>
    <cellStyle name="Percentuale 2 7 2" xfId="45400"/>
    <cellStyle name="Percentuale 2 8" xfId="24322"/>
    <cellStyle name="Percentuale 20" xfId="1197"/>
    <cellStyle name="Percentuale 20 2" xfId="1198"/>
    <cellStyle name="Percentuale 20 2 2" xfId="3011"/>
    <cellStyle name="Percentuale 20 2 2 2" xfId="9878"/>
    <cellStyle name="Percentuale 20 2 2 3" xfId="24358"/>
    <cellStyle name="Percentuale 20 2 3" xfId="9616"/>
    <cellStyle name="Percentuale 20 2 3 2" xfId="24359"/>
    <cellStyle name="Percentuale 20 2 4" xfId="24360"/>
    <cellStyle name="Percentuale 20 2 4 2" xfId="45401"/>
    <cellStyle name="Percentuale 20 2 5" xfId="24361"/>
    <cellStyle name="Percentuale 20 2 6" xfId="24357"/>
    <cellStyle name="Percentuale 20 3" xfId="1199"/>
    <cellStyle name="Percentuale 20 3 2" xfId="1200"/>
    <cellStyle name="Percentuale 20 3 2 2" xfId="4723"/>
    <cellStyle name="Percentuale 20 3 2 2 2" xfId="24365"/>
    <cellStyle name="Percentuale 20 3 2 2 3" xfId="24364"/>
    <cellStyle name="Percentuale 20 3 2 3" xfId="3896"/>
    <cellStyle name="Percentuale 20 3 2 3 2" xfId="10432"/>
    <cellStyle name="Percentuale 20 3 2 3 3" xfId="24366"/>
    <cellStyle name="Percentuale 20 3 2 3 4" xfId="45402"/>
    <cellStyle name="Percentuale 20 3 2 4" xfId="24367"/>
    <cellStyle name="Percentuale 20 3 2 5" xfId="24363"/>
    <cellStyle name="Percentuale 20 3 3" xfId="3012"/>
    <cellStyle name="Percentuale 20 3 3 2" xfId="5477"/>
    <cellStyle name="Percentuale 20 3 3 2 2" xfId="24369"/>
    <cellStyle name="Percentuale 20 3 3 3" xfId="24370"/>
    <cellStyle name="Percentuale 20 3 3 4" xfId="24371"/>
    <cellStyle name="Percentuale 20 3 3 4 2" xfId="45403"/>
    <cellStyle name="Percentuale 20 3 3 5" xfId="24368"/>
    <cellStyle name="Percentuale 20 3 4" xfId="3386"/>
    <cellStyle name="Percentuale 20 3 4 2" xfId="10093"/>
    <cellStyle name="Percentuale 20 3 4 3" xfId="24372"/>
    <cellStyle name="Percentuale 20 3 5" xfId="7451"/>
    <cellStyle name="Percentuale 20 3 5 2" xfId="24373"/>
    <cellStyle name="Percentuale 20 3 6" xfId="24374"/>
    <cellStyle name="Percentuale 20 3 6 2" xfId="45404"/>
    <cellStyle name="Percentuale 20 3 7" xfId="24375"/>
    <cellStyle name="Percentuale 20 3 8" xfId="24362"/>
    <cellStyle name="Percentuale 20 3 9" xfId="2021"/>
    <cellStyle name="Percentuale 20 4" xfId="1201"/>
    <cellStyle name="Percentuale 20 4 2" xfId="5478"/>
    <cellStyle name="Percentuale 20 4 2 2" xfId="5479"/>
    <cellStyle name="Percentuale 20 4 2 2 2" xfId="24378"/>
    <cellStyle name="Percentuale 20 4 2 3" xfId="14221"/>
    <cellStyle name="Percentuale 20 4 2 3 2" xfId="24379"/>
    <cellStyle name="Percentuale 20 4 2 4" xfId="24377"/>
    <cellStyle name="Percentuale 20 4 2 5" xfId="13828"/>
    <cellStyle name="Percentuale 20 4 3" xfId="5480"/>
    <cellStyle name="Percentuale 20 4 3 2" xfId="24380"/>
    <cellStyle name="Percentuale 20 4 4" xfId="24381"/>
    <cellStyle name="Percentuale 20 4 5" xfId="24382"/>
    <cellStyle name="Percentuale 20 4 5 2" xfId="45405"/>
    <cellStyle name="Percentuale 20 4 6" xfId="24383"/>
    <cellStyle name="Percentuale 20 4 7" xfId="24376"/>
    <cellStyle name="Percentuale 20 4 8" xfId="3013"/>
    <cellStyle name="Percentuale 20 5" xfId="1202"/>
    <cellStyle name="Percentuale 20 5 2" xfId="24385"/>
    <cellStyle name="Percentuale 20 5 3" xfId="24386"/>
    <cellStyle name="Percentuale 20 5 3 2" xfId="45406"/>
    <cellStyle name="Percentuale 20 5 4" xfId="24387"/>
    <cellStyle name="Percentuale 20 5 5" xfId="24384"/>
    <cellStyle name="Percentuale 20 6" xfId="3010"/>
    <cellStyle name="Percentuale 20 6 2" xfId="5923"/>
    <cellStyle name="Percentuale 20 6 3" xfId="24388"/>
    <cellStyle name="Percentuale 20 7" xfId="24389"/>
    <cellStyle name="Percentuale 20 7 2" xfId="45407"/>
    <cellStyle name="Percentuale 20 8" xfId="24356"/>
    <cellStyle name="Percentuale 21" xfId="1203"/>
    <cellStyle name="Percentuale 21 2" xfId="1204"/>
    <cellStyle name="Percentuale 21 2 2" xfId="3015"/>
    <cellStyle name="Percentuale 21 2 2 2" xfId="9879"/>
    <cellStyle name="Percentuale 21 2 2 3" xfId="24392"/>
    <cellStyle name="Percentuale 21 2 3" xfId="9617"/>
    <cellStyle name="Percentuale 21 2 3 2" xfId="24393"/>
    <cellStyle name="Percentuale 21 2 4" xfId="24394"/>
    <cellStyle name="Percentuale 21 2 4 2" xfId="45408"/>
    <cellStyle name="Percentuale 21 2 5" xfId="24395"/>
    <cellStyle name="Percentuale 21 2 6" xfId="24391"/>
    <cellStyle name="Percentuale 21 3" xfId="1205"/>
    <cellStyle name="Percentuale 21 3 2" xfId="1206"/>
    <cellStyle name="Percentuale 21 3 2 2" xfId="4724"/>
    <cellStyle name="Percentuale 21 3 2 2 2" xfId="24399"/>
    <cellStyle name="Percentuale 21 3 2 2 3" xfId="24398"/>
    <cellStyle name="Percentuale 21 3 2 3" xfId="3897"/>
    <cellStyle name="Percentuale 21 3 2 3 2" xfId="10433"/>
    <cellStyle name="Percentuale 21 3 2 3 3" xfId="24400"/>
    <cellStyle name="Percentuale 21 3 2 3 4" xfId="45409"/>
    <cellStyle name="Percentuale 21 3 2 4" xfId="24401"/>
    <cellStyle name="Percentuale 21 3 2 5" xfId="24397"/>
    <cellStyle name="Percentuale 21 3 3" xfId="3016"/>
    <cellStyle name="Percentuale 21 3 3 2" xfId="5481"/>
    <cellStyle name="Percentuale 21 3 3 2 2" xfId="24403"/>
    <cellStyle name="Percentuale 21 3 3 3" xfId="24404"/>
    <cellStyle name="Percentuale 21 3 3 4" xfId="24405"/>
    <cellStyle name="Percentuale 21 3 3 4 2" xfId="45410"/>
    <cellStyle name="Percentuale 21 3 3 5" xfId="24402"/>
    <cellStyle name="Percentuale 21 3 4" xfId="3387"/>
    <cellStyle name="Percentuale 21 3 4 2" xfId="10094"/>
    <cellStyle name="Percentuale 21 3 4 3" xfId="24406"/>
    <cellStyle name="Percentuale 21 3 5" xfId="8567"/>
    <cellStyle name="Percentuale 21 3 5 2" xfId="24407"/>
    <cellStyle name="Percentuale 21 3 6" xfId="24408"/>
    <cellStyle name="Percentuale 21 3 6 2" xfId="45411"/>
    <cellStyle name="Percentuale 21 3 7" xfId="24409"/>
    <cellStyle name="Percentuale 21 3 8" xfId="24396"/>
    <cellStyle name="Percentuale 21 3 9" xfId="2022"/>
    <cellStyle name="Percentuale 21 4" xfId="1207"/>
    <cellStyle name="Percentuale 21 4 2" xfId="5482"/>
    <cellStyle name="Percentuale 21 4 2 2" xfId="5483"/>
    <cellStyle name="Percentuale 21 4 2 2 2" xfId="24412"/>
    <cellStyle name="Percentuale 21 4 2 3" xfId="14222"/>
    <cellStyle name="Percentuale 21 4 2 3 2" xfId="24413"/>
    <cellStyle name="Percentuale 21 4 2 4" xfId="24411"/>
    <cellStyle name="Percentuale 21 4 2 5" xfId="13829"/>
    <cellStyle name="Percentuale 21 4 3" xfId="5484"/>
    <cellStyle name="Percentuale 21 4 3 2" xfId="24414"/>
    <cellStyle name="Percentuale 21 4 4" xfId="24415"/>
    <cellStyle name="Percentuale 21 4 5" xfId="24416"/>
    <cellStyle name="Percentuale 21 4 5 2" xfId="45412"/>
    <cellStyle name="Percentuale 21 4 6" xfId="24417"/>
    <cellStyle name="Percentuale 21 4 7" xfId="24410"/>
    <cellStyle name="Percentuale 21 4 8" xfId="3017"/>
    <cellStyle name="Percentuale 21 5" xfId="1208"/>
    <cellStyle name="Percentuale 21 5 2" xfId="24419"/>
    <cellStyle name="Percentuale 21 5 3" xfId="24420"/>
    <cellStyle name="Percentuale 21 5 3 2" xfId="45413"/>
    <cellStyle name="Percentuale 21 5 4" xfId="24421"/>
    <cellStyle name="Percentuale 21 5 5" xfId="24418"/>
    <cellStyle name="Percentuale 21 6" xfId="3014"/>
    <cellStyle name="Percentuale 21 6 2" xfId="5924"/>
    <cellStyle name="Percentuale 21 6 3" xfId="24422"/>
    <cellStyle name="Percentuale 21 7" xfId="24423"/>
    <cellStyle name="Percentuale 21 7 2" xfId="45414"/>
    <cellStyle name="Percentuale 21 8" xfId="24390"/>
    <cellStyle name="Percentuale 22" xfId="1209"/>
    <cellStyle name="Percentuale 22 2" xfId="1210"/>
    <cellStyle name="Percentuale 22 2 2" xfId="3019"/>
    <cellStyle name="Percentuale 22 2 2 2" xfId="9880"/>
    <cellStyle name="Percentuale 22 2 2 3" xfId="24426"/>
    <cellStyle name="Percentuale 22 2 3" xfId="9618"/>
    <cellStyle name="Percentuale 22 2 3 2" xfId="24427"/>
    <cellStyle name="Percentuale 22 2 4" xfId="24428"/>
    <cellStyle name="Percentuale 22 2 4 2" xfId="45415"/>
    <cellStyle name="Percentuale 22 2 5" xfId="24429"/>
    <cellStyle name="Percentuale 22 2 6" xfId="24425"/>
    <cellStyle name="Percentuale 22 3" xfId="1211"/>
    <cellStyle name="Percentuale 22 3 2" xfId="1212"/>
    <cellStyle name="Percentuale 22 3 2 2" xfId="4725"/>
    <cellStyle name="Percentuale 22 3 2 2 2" xfId="24433"/>
    <cellStyle name="Percentuale 22 3 2 2 3" xfId="24432"/>
    <cellStyle name="Percentuale 22 3 2 3" xfId="3898"/>
    <cellStyle name="Percentuale 22 3 2 3 2" xfId="10434"/>
    <cellStyle name="Percentuale 22 3 2 3 3" xfId="24434"/>
    <cellStyle name="Percentuale 22 3 2 3 4" xfId="45416"/>
    <cellStyle name="Percentuale 22 3 2 4" xfId="24435"/>
    <cellStyle name="Percentuale 22 3 2 5" xfId="24431"/>
    <cellStyle name="Percentuale 22 3 3" xfId="3020"/>
    <cellStyle name="Percentuale 22 3 3 2" xfId="5485"/>
    <cellStyle name="Percentuale 22 3 3 2 2" xfId="24437"/>
    <cellStyle name="Percentuale 22 3 3 3" xfId="24438"/>
    <cellStyle name="Percentuale 22 3 3 4" xfId="24439"/>
    <cellStyle name="Percentuale 22 3 3 4 2" xfId="45417"/>
    <cellStyle name="Percentuale 22 3 3 5" xfId="24436"/>
    <cellStyle name="Percentuale 22 3 4" xfId="3388"/>
    <cellStyle name="Percentuale 22 3 4 2" xfId="10095"/>
    <cellStyle name="Percentuale 22 3 4 3" xfId="24440"/>
    <cellStyle name="Percentuale 22 3 5" xfId="7817"/>
    <cellStyle name="Percentuale 22 3 5 2" xfId="24441"/>
    <cellStyle name="Percentuale 22 3 6" xfId="24442"/>
    <cellStyle name="Percentuale 22 3 6 2" xfId="45418"/>
    <cellStyle name="Percentuale 22 3 7" xfId="24443"/>
    <cellStyle name="Percentuale 22 3 8" xfId="24430"/>
    <cellStyle name="Percentuale 22 3 9" xfId="2023"/>
    <cellStyle name="Percentuale 22 4" xfId="1213"/>
    <cellStyle name="Percentuale 22 4 2" xfId="5486"/>
    <cellStyle name="Percentuale 22 4 2 2" xfId="5487"/>
    <cellStyle name="Percentuale 22 4 2 2 2" xfId="24446"/>
    <cellStyle name="Percentuale 22 4 2 3" xfId="14223"/>
    <cellStyle name="Percentuale 22 4 2 3 2" xfId="24447"/>
    <cellStyle name="Percentuale 22 4 2 4" xfId="24445"/>
    <cellStyle name="Percentuale 22 4 2 5" xfId="13830"/>
    <cellStyle name="Percentuale 22 4 3" xfId="5488"/>
    <cellStyle name="Percentuale 22 4 3 2" xfId="24448"/>
    <cellStyle name="Percentuale 22 4 4" xfId="24449"/>
    <cellStyle name="Percentuale 22 4 5" xfId="24450"/>
    <cellStyle name="Percentuale 22 4 5 2" xfId="45419"/>
    <cellStyle name="Percentuale 22 4 6" xfId="24451"/>
    <cellStyle name="Percentuale 22 4 7" xfId="24444"/>
    <cellStyle name="Percentuale 22 4 8" xfId="3021"/>
    <cellStyle name="Percentuale 22 5" xfId="1214"/>
    <cellStyle name="Percentuale 22 5 2" xfId="24453"/>
    <cellStyle name="Percentuale 22 5 3" xfId="24454"/>
    <cellStyle name="Percentuale 22 5 3 2" xfId="45420"/>
    <cellStyle name="Percentuale 22 5 4" xfId="24455"/>
    <cellStyle name="Percentuale 22 5 5" xfId="24452"/>
    <cellStyle name="Percentuale 22 6" xfId="3018"/>
    <cellStyle name="Percentuale 22 6 2" xfId="5925"/>
    <cellStyle name="Percentuale 22 6 3" xfId="24456"/>
    <cellStyle name="Percentuale 22 7" xfId="24457"/>
    <cellStyle name="Percentuale 22 7 2" xfId="45421"/>
    <cellStyle name="Percentuale 22 8" xfId="24424"/>
    <cellStyle name="Percentuale 23" xfId="1215"/>
    <cellStyle name="Percentuale 23 2" xfId="1216"/>
    <cellStyle name="Percentuale 23 2 2" xfId="3023"/>
    <cellStyle name="Percentuale 23 2 2 2" xfId="9881"/>
    <cellStyle name="Percentuale 23 2 2 3" xfId="24460"/>
    <cellStyle name="Percentuale 23 2 3" xfId="9619"/>
    <cellStyle name="Percentuale 23 2 3 2" xfId="24461"/>
    <cellStyle name="Percentuale 23 2 4" xfId="24462"/>
    <cellStyle name="Percentuale 23 2 4 2" xfId="45422"/>
    <cellStyle name="Percentuale 23 2 5" xfId="24463"/>
    <cellStyle name="Percentuale 23 2 6" xfId="24459"/>
    <cellStyle name="Percentuale 23 3" xfId="1217"/>
    <cellStyle name="Percentuale 23 3 2" xfId="1218"/>
    <cellStyle name="Percentuale 23 3 2 2" xfId="4726"/>
    <cellStyle name="Percentuale 23 3 2 2 2" xfId="24467"/>
    <cellStyle name="Percentuale 23 3 2 2 3" xfId="24466"/>
    <cellStyle name="Percentuale 23 3 2 3" xfId="3899"/>
    <cellStyle name="Percentuale 23 3 2 3 2" xfId="10435"/>
    <cellStyle name="Percentuale 23 3 2 3 3" xfId="24468"/>
    <cellStyle name="Percentuale 23 3 2 3 4" xfId="45423"/>
    <cellStyle name="Percentuale 23 3 2 4" xfId="24469"/>
    <cellStyle name="Percentuale 23 3 2 5" xfId="24465"/>
    <cellStyle name="Percentuale 23 3 3" xfId="3024"/>
    <cellStyle name="Percentuale 23 3 3 2" xfId="5489"/>
    <cellStyle name="Percentuale 23 3 3 2 2" xfId="24471"/>
    <cellStyle name="Percentuale 23 3 3 3" xfId="24472"/>
    <cellStyle name="Percentuale 23 3 3 4" xfId="24473"/>
    <cellStyle name="Percentuale 23 3 3 4 2" xfId="45424"/>
    <cellStyle name="Percentuale 23 3 3 5" xfId="24470"/>
    <cellStyle name="Percentuale 23 3 4" xfId="3389"/>
    <cellStyle name="Percentuale 23 3 4 2" xfId="10096"/>
    <cellStyle name="Percentuale 23 3 4 3" xfId="24474"/>
    <cellStyle name="Percentuale 23 3 5" xfId="8566"/>
    <cellStyle name="Percentuale 23 3 5 2" xfId="24475"/>
    <cellStyle name="Percentuale 23 3 6" xfId="24476"/>
    <cellStyle name="Percentuale 23 3 6 2" xfId="45425"/>
    <cellStyle name="Percentuale 23 3 7" xfId="24477"/>
    <cellStyle name="Percentuale 23 3 8" xfId="24464"/>
    <cellStyle name="Percentuale 23 3 9" xfId="2024"/>
    <cellStyle name="Percentuale 23 4" xfId="1219"/>
    <cellStyle name="Percentuale 23 4 2" xfId="5490"/>
    <cellStyle name="Percentuale 23 4 2 2" xfId="5491"/>
    <cellStyle name="Percentuale 23 4 2 2 2" xfId="24480"/>
    <cellStyle name="Percentuale 23 4 2 3" xfId="14224"/>
    <cellStyle name="Percentuale 23 4 2 3 2" xfId="24481"/>
    <cellStyle name="Percentuale 23 4 2 4" xfId="24479"/>
    <cellStyle name="Percentuale 23 4 2 5" xfId="13831"/>
    <cellStyle name="Percentuale 23 4 3" xfId="5492"/>
    <cellStyle name="Percentuale 23 4 3 2" xfId="24482"/>
    <cellStyle name="Percentuale 23 4 4" xfId="24483"/>
    <cellStyle name="Percentuale 23 4 5" xfId="24484"/>
    <cellStyle name="Percentuale 23 4 5 2" xfId="45426"/>
    <cellStyle name="Percentuale 23 4 6" xfId="24485"/>
    <cellStyle name="Percentuale 23 4 7" xfId="24478"/>
    <cellStyle name="Percentuale 23 4 8" xfId="3025"/>
    <cellStyle name="Percentuale 23 5" xfId="1220"/>
    <cellStyle name="Percentuale 23 5 2" xfId="24487"/>
    <cellStyle name="Percentuale 23 5 3" xfId="24488"/>
    <cellStyle name="Percentuale 23 5 3 2" xfId="45427"/>
    <cellStyle name="Percentuale 23 5 4" xfId="24489"/>
    <cellStyle name="Percentuale 23 5 5" xfId="24486"/>
    <cellStyle name="Percentuale 23 6" xfId="3022"/>
    <cellStyle name="Percentuale 23 6 2" xfId="5926"/>
    <cellStyle name="Percentuale 23 6 3" xfId="24490"/>
    <cellStyle name="Percentuale 23 7" xfId="24491"/>
    <cellStyle name="Percentuale 23 7 2" xfId="45428"/>
    <cellStyle name="Percentuale 23 8" xfId="24458"/>
    <cellStyle name="Percentuale 24" xfId="1221"/>
    <cellStyle name="Percentuale 24 2" xfId="1222"/>
    <cellStyle name="Percentuale 24 2 2" xfId="3027"/>
    <cellStyle name="Percentuale 24 2 2 2" xfId="9882"/>
    <cellStyle name="Percentuale 24 2 2 3" xfId="24494"/>
    <cellStyle name="Percentuale 24 2 3" xfId="9620"/>
    <cellStyle name="Percentuale 24 2 3 2" xfId="24495"/>
    <cellStyle name="Percentuale 24 2 4" xfId="24496"/>
    <cellStyle name="Percentuale 24 2 4 2" xfId="45429"/>
    <cellStyle name="Percentuale 24 2 5" xfId="24497"/>
    <cellStyle name="Percentuale 24 2 6" xfId="24493"/>
    <cellStyle name="Percentuale 24 3" xfId="1223"/>
    <cellStyle name="Percentuale 24 3 2" xfId="1224"/>
    <cellStyle name="Percentuale 24 3 2 2" xfId="4727"/>
    <cellStyle name="Percentuale 24 3 2 2 2" xfId="24501"/>
    <cellStyle name="Percentuale 24 3 2 2 3" xfId="24500"/>
    <cellStyle name="Percentuale 24 3 2 3" xfId="3900"/>
    <cellStyle name="Percentuale 24 3 2 3 2" xfId="10436"/>
    <cellStyle name="Percentuale 24 3 2 3 3" xfId="24502"/>
    <cellStyle name="Percentuale 24 3 2 3 4" xfId="45430"/>
    <cellStyle name="Percentuale 24 3 2 4" xfId="24503"/>
    <cellStyle name="Percentuale 24 3 2 5" xfId="24499"/>
    <cellStyle name="Percentuale 24 3 3" xfId="3028"/>
    <cellStyle name="Percentuale 24 3 3 2" xfId="5493"/>
    <cellStyle name="Percentuale 24 3 3 2 2" xfId="24505"/>
    <cellStyle name="Percentuale 24 3 3 3" xfId="24506"/>
    <cellStyle name="Percentuale 24 3 3 4" xfId="24507"/>
    <cellStyle name="Percentuale 24 3 3 4 2" xfId="45431"/>
    <cellStyle name="Percentuale 24 3 3 5" xfId="24504"/>
    <cellStyle name="Percentuale 24 3 4" xfId="3390"/>
    <cellStyle name="Percentuale 24 3 4 2" xfId="10097"/>
    <cellStyle name="Percentuale 24 3 4 3" xfId="24508"/>
    <cellStyle name="Percentuale 24 3 5" xfId="7806"/>
    <cellStyle name="Percentuale 24 3 5 2" xfId="24509"/>
    <cellStyle name="Percentuale 24 3 6" xfId="24510"/>
    <cellStyle name="Percentuale 24 3 6 2" xfId="45432"/>
    <cellStyle name="Percentuale 24 3 7" xfId="24511"/>
    <cellStyle name="Percentuale 24 3 8" xfId="24498"/>
    <cellStyle name="Percentuale 24 3 9" xfId="2025"/>
    <cellStyle name="Percentuale 24 4" xfId="1225"/>
    <cellStyle name="Percentuale 24 4 2" xfId="5494"/>
    <cellStyle name="Percentuale 24 4 2 2" xfId="5495"/>
    <cellStyle name="Percentuale 24 4 2 2 2" xfId="24514"/>
    <cellStyle name="Percentuale 24 4 2 3" xfId="14225"/>
    <cellStyle name="Percentuale 24 4 2 3 2" xfId="24515"/>
    <cellStyle name="Percentuale 24 4 2 4" xfId="24513"/>
    <cellStyle name="Percentuale 24 4 2 5" xfId="13832"/>
    <cellStyle name="Percentuale 24 4 3" xfId="5496"/>
    <cellStyle name="Percentuale 24 4 3 2" xfId="24516"/>
    <cellStyle name="Percentuale 24 4 4" xfId="24517"/>
    <cellStyle name="Percentuale 24 4 5" xfId="24518"/>
    <cellStyle name="Percentuale 24 4 5 2" xfId="45433"/>
    <cellStyle name="Percentuale 24 4 6" xfId="24519"/>
    <cellStyle name="Percentuale 24 4 7" xfId="24512"/>
    <cellStyle name="Percentuale 24 4 8" xfId="3029"/>
    <cellStyle name="Percentuale 24 5" xfId="1226"/>
    <cellStyle name="Percentuale 24 5 2" xfId="24521"/>
    <cellStyle name="Percentuale 24 5 3" xfId="24522"/>
    <cellStyle name="Percentuale 24 5 3 2" xfId="45434"/>
    <cellStyle name="Percentuale 24 5 4" xfId="24523"/>
    <cellStyle name="Percentuale 24 5 5" xfId="24520"/>
    <cellStyle name="Percentuale 24 6" xfId="3026"/>
    <cellStyle name="Percentuale 24 6 2" xfId="5927"/>
    <cellStyle name="Percentuale 24 6 3" xfId="24524"/>
    <cellStyle name="Percentuale 24 7" xfId="24525"/>
    <cellStyle name="Percentuale 24 7 2" xfId="45435"/>
    <cellStyle name="Percentuale 24 8" xfId="24492"/>
    <cellStyle name="Percentuale 25" xfId="1227"/>
    <cellStyle name="Percentuale 25 2" xfId="1228"/>
    <cellStyle name="Percentuale 25 2 2" xfId="3031"/>
    <cellStyle name="Percentuale 25 2 2 2" xfId="9883"/>
    <cellStyle name="Percentuale 25 2 2 3" xfId="24528"/>
    <cellStyle name="Percentuale 25 2 3" xfId="9621"/>
    <cellStyle name="Percentuale 25 2 3 2" xfId="24529"/>
    <cellStyle name="Percentuale 25 2 4" xfId="24530"/>
    <cellStyle name="Percentuale 25 2 4 2" xfId="45436"/>
    <cellStyle name="Percentuale 25 2 5" xfId="24531"/>
    <cellStyle name="Percentuale 25 2 6" xfId="24527"/>
    <cellStyle name="Percentuale 25 3" xfId="1229"/>
    <cellStyle name="Percentuale 25 3 2" xfId="1230"/>
    <cellStyle name="Percentuale 25 3 2 2" xfId="4728"/>
    <cellStyle name="Percentuale 25 3 2 2 2" xfId="24535"/>
    <cellStyle name="Percentuale 25 3 2 2 3" xfId="24534"/>
    <cellStyle name="Percentuale 25 3 2 3" xfId="3901"/>
    <cellStyle name="Percentuale 25 3 2 3 2" xfId="10437"/>
    <cellStyle name="Percentuale 25 3 2 3 3" xfId="24536"/>
    <cellStyle name="Percentuale 25 3 2 3 4" xfId="45437"/>
    <cellStyle name="Percentuale 25 3 2 4" xfId="24537"/>
    <cellStyle name="Percentuale 25 3 2 5" xfId="24533"/>
    <cellStyle name="Percentuale 25 3 3" xfId="3032"/>
    <cellStyle name="Percentuale 25 3 3 2" xfId="5497"/>
    <cellStyle name="Percentuale 25 3 3 2 2" xfId="24539"/>
    <cellStyle name="Percentuale 25 3 3 3" xfId="24540"/>
    <cellStyle name="Percentuale 25 3 3 4" xfId="24541"/>
    <cellStyle name="Percentuale 25 3 3 4 2" xfId="45438"/>
    <cellStyle name="Percentuale 25 3 3 5" xfId="24538"/>
    <cellStyle name="Percentuale 25 3 4" xfId="3391"/>
    <cellStyle name="Percentuale 25 3 4 2" xfId="10098"/>
    <cellStyle name="Percentuale 25 3 4 3" xfId="24542"/>
    <cellStyle name="Percentuale 25 3 5" xfId="7458"/>
    <cellStyle name="Percentuale 25 3 5 2" xfId="24543"/>
    <cellStyle name="Percentuale 25 3 6" xfId="24544"/>
    <cellStyle name="Percentuale 25 3 6 2" xfId="45439"/>
    <cellStyle name="Percentuale 25 3 7" xfId="24545"/>
    <cellStyle name="Percentuale 25 3 8" xfId="24532"/>
    <cellStyle name="Percentuale 25 3 9" xfId="2026"/>
    <cellStyle name="Percentuale 25 4" xfId="1231"/>
    <cellStyle name="Percentuale 25 4 2" xfId="5498"/>
    <cellStyle name="Percentuale 25 4 2 2" xfId="5499"/>
    <cellStyle name="Percentuale 25 4 2 2 2" xfId="24548"/>
    <cellStyle name="Percentuale 25 4 2 3" xfId="14226"/>
    <cellStyle name="Percentuale 25 4 2 3 2" xfId="24549"/>
    <cellStyle name="Percentuale 25 4 2 4" xfId="24547"/>
    <cellStyle name="Percentuale 25 4 2 5" xfId="13833"/>
    <cellStyle name="Percentuale 25 4 3" xfId="5500"/>
    <cellStyle name="Percentuale 25 4 3 2" xfId="24550"/>
    <cellStyle name="Percentuale 25 4 4" xfId="24551"/>
    <cellStyle name="Percentuale 25 4 5" xfId="24552"/>
    <cellStyle name="Percentuale 25 4 5 2" xfId="45440"/>
    <cellStyle name="Percentuale 25 4 6" xfId="24553"/>
    <cellStyle name="Percentuale 25 4 7" xfId="24546"/>
    <cellStyle name="Percentuale 25 4 8" xfId="3033"/>
    <cellStyle name="Percentuale 25 5" xfId="1232"/>
    <cellStyle name="Percentuale 25 5 2" xfId="24555"/>
    <cellStyle name="Percentuale 25 5 3" xfId="24556"/>
    <cellStyle name="Percentuale 25 5 3 2" xfId="45441"/>
    <cellStyle name="Percentuale 25 5 4" xfId="24557"/>
    <cellStyle name="Percentuale 25 5 5" xfId="24554"/>
    <cellStyle name="Percentuale 25 6" xfId="3030"/>
    <cellStyle name="Percentuale 25 6 2" xfId="5928"/>
    <cellStyle name="Percentuale 25 6 3" xfId="24558"/>
    <cellStyle name="Percentuale 25 7" xfId="24559"/>
    <cellStyle name="Percentuale 25 7 2" xfId="45442"/>
    <cellStyle name="Percentuale 25 8" xfId="24526"/>
    <cellStyle name="Percentuale 26" xfId="1233"/>
    <cellStyle name="Percentuale 26 2" xfId="1234"/>
    <cellStyle name="Percentuale 26 2 2" xfId="3035"/>
    <cellStyle name="Percentuale 26 2 2 2" xfId="9884"/>
    <cellStyle name="Percentuale 26 2 2 3" xfId="24562"/>
    <cellStyle name="Percentuale 26 2 3" xfId="9622"/>
    <cellStyle name="Percentuale 26 2 3 2" xfId="24563"/>
    <cellStyle name="Percentuale 26 2 4" xfId="24564"/>
    <cellStyle name="Percentuale 26 2 4 2" xfId="45443"/>
    <cellStyle name="Percentuale 26 2 5" xfId="24565"/>
    <cellStyle name="Percentuale 26 2 6" xfId="24561"/>
    <cellStyle name="Percentuale 26 3" xfId="1235"/>
    <cellStyle name="Percentuale 26 3 2" xfId="1236"/>
    <cellStyle name="Percentuale 26 3 2 2" xfId="4729"/>
    <cellStyle name="Percentuale 26 3 2 2 2" xfId="24569"/>
    <cellStyle name="Percentuale 26 3 2 2 3" xfId="24568"/>
    <cellStyle name="Percentuale 26 3 2 3" xfId="3902"/>
    <cellStyle name="Percentuale 26 3 2 3 2" xfId="10438"/>
    <cellStyle name="Percentuale 26 3 2 3 3" xfId="24570"/>
    <cellStyle name="Percentuale 26 3 2 3 4" xfId="45444"/>
    <cellStyle name="Percentuale 26 3 2 4" xfId="24571"/>
    <cellStyle name="Percentuale 26 3 2 5" xfId="24567"/>
    <cellStyle name="Percentuale 26 3 3" xfId="3036"/>
    <cellStyle name="Percentuale 26 3 3 2" xfId="5501"/>
    <cellStyle name="Percentuale 26 3 3 2 2" xfId="24573"/>
    <cellStyle name="Percentuale 26 3 3 3" xfId="24574"/>
    <cellStyle name="Percentuale 26 3 3 4" xfId="24575"/>
    <cellStyle name="Percentuale 26 3 3 4 2" xfId="45445"/>
    <cellStyle name="Percentuale 26 3 3 5" xfId="24572"/>
    <cellStyle name="Percentuale 26 3 4" xfId="3392"/>
    <cellStyle name="Percentuale 26 3 4 2" xfId="10099"/>
    <cellStyle name="Percentuale 26 3 4 3" xfId="24576"/>
    <cellStyle name="Percentuale 26 3 5" xfId="8604"/>
    <cellStyle name="Percentuale 26 3 5 2" xfId="24577"/>
    <cellStyle name="Percentuale 26 3 6" xfId="24578"/>
    <cellStyle name="Percentuale 26 3 6 2" xfId="45446"/>
    <cellStyle name="Percentuale 26 3 7" xfId="24579"/>
    <cellStyle name="Percentuale 26 3 8" xfId="24566"/>
    <cellStyle name="Percentuale 26 3 9" xfId="2027"/>
    <cellStyle name="Percentuale 26 4" xfId="1237"/>
    <cellStyle name="Percentuale 26 4 2" xfId="5502"/>
    <cellStyle name="Percentuale 26 4 2 2" xfId="5503"/>
    <cellStyle name="Percentuale 26 4 2 2 2" xfId="24582"/>
    <cellStyle name="Percentuale 26 4 2 3" xfId="14227"/>
    <cellStyle name="Percentuale 26 4 2 3 2" xfId="24583"/>
    <cellStyle name="Percentuale 26 4 2 4" xfId="24581"/>
    <cellStyle name="Percentuale 26 4 2 5" xfId="13834"/>
    <cellStyle name="Percentuale 26 4 3" xfId="5504"/>
    <cellStyle name="Percentuale 26 4 3 2" xfId="24584"/>
    <cellStyle name="Percentuale 26 4 4" xfId="24585"/>
    <cellStyle name="Percentuale 26 4 5" xfId="24586"/>
    <cellStyle name="Percentuale 26 4 5 2" xfId="45447"/>
    <cellStyle name="Percentuale 26 4 6" xfId="24587"/>
    <cellStyle name="Percentuale 26 4 7" xfId="24580"/>
    <cellStyle name="Percentuale 26 4 8" xfId="3037"/>
    <cellStyle name="Percentuale 26 5" xfId="1238"/>
    <cellStyle name="Percentuale 26 5 2" xfId="24589"/>
    <cellStyle name="Percentuale 26 5 3" xfId="24590"/>
    <cellStyle name="Percentuale 26 5 3 2" xfId="45448"/>
    <cellStyle name="Percentuale 26 5 4" xfId="24591"/>
    <cellStyle name="Percentuale 26 5 5" xfId="24588"/>
    <cellStyle name="Percentuale 26 6" xfId="3034"/>
    <cellStyle name="Percentuale 26 6 2" xfId="5929"/>
    <cellStyle name="Percentuale 26 6 3" xfId="24592"/>
    <cellStyle name="Percentuale 26 7" xfId="24593"/>
    <cellStyle name="Percentuale 26 7 2" xfId="45449"/>
    <cellStyle name="Percentuale 26 8" xfId="24560"/>
    <cellStyle name="Percentuale 27" xfId="1239"/>
    <cellStyle name="Percentuale 27 2" xfId="1240"/>
    <cellStyle name="Percentuale 27 2 2" xfId="3039"/>
    <cellStyle name="Percentuale 27 2 2 2" xfId="9885"/>
    <cellStyle name="Percentuale 27 2 2 3" xfId="24596"/>
    <cellStyle name="Percentuale 27 2 3" xfId="9623"/>
    <cellStyle name="Percentuale 27 2 3 2" xfId="24597"/>
    <cellStyle name="Percentuale 27 2 4" xfId="24598"/>
    <cellStyle name="Percentuale 27 2 4 2" xfId="45450"/>
    <cellStyle name="Percentuale 27 2 5" xfId="24599"/>
    <cellStyle name="Percentuale 27 2 6" xfId="24595"/>
    <cellStyle name="Percentuale 27 3" xfId="1241"/>
    <cellStyle name="Percentuale 27 3 2" xfId="1242"/>
    <cellStyle name="Percentuale 27 3 2 2" xfId="4730"/>
    <cellStyle name="Percentuale 27 3 2 2 2" xfId="24603"/>
    <cellStyle name="Percentuale 27 3 2 2 3" xfId="24602"/>
    <cellStyle name="Percentuale 27 3 2 3" xfId="3903"/>
    <cellStyle name="Percentuale 27 3 2 3 2" xfId="10439"/>
    <cellStyle name="Percentuale 27 3 2 3 3" xfId="24604"/>
    <cellStyle name="Percentuale 27 3 2 3 4" xfId="45451"/>
    <cellStyle name="Percentuale 27 3 2 4" xfId="24605"/>
    <cellStyle name="Percentuale 27 3 2 5" xfId="24601"/>
    <cellStyle name="Percentuale 27 3 3" xfId="3040"/>
    <cellStyle name="Percentuale 27 3 3 2" xfId="5505"/>
    <cellStyle name="Percentuale 27 3 3 2 2" xfId="24607"/>
    <cellStyle name="Percentuale 27 3 3 3" xfId="24608"/>
    <cellStyle name="Percentuale 27 3 3 4" xfId="24609"/>
    <cellStyle name="Percentuale 27 3 3 4 2" xfId="45452"/>
    <cellStyle name="Percentuale 27 3 3 5" xfId="24606"/>
    <cellStyle name="Percentuale 27 3 4" xfId="3393"/>
    <cellStyle name="Percentuale 27 3 4 2" xfId="10100"/>
    <cellStyle name="Percentuale 27 3 4 3" xfId="24610"/>
    <cellStyle name="Percentuale 27 3 5" xfId="8733"/>
    <cellStyle name="Percentuale 27 3 5 2" xfId="24611"/>
    <cellStyle name="Percentuale 27 3 6" xfId="24612"/>
    <cellStyle name="Percentuale 27 3 6 2" xfId="45453"/>
    <cellStyle name="Percentuale 27 3 7" xfId="24613"/>
    <cellStyle name="Percentuale 27 3 8" xfId="24600"/>
    <cellStyle name="Percentuale 27 3 9" xfId="2028"/>
    <cellStyle name="Percentuale 27 4" xfId="1243"/>
    <cellStyle name="Percentuale 27 4 2" xfId="5506"/>
    <cellStyle name="Percentuale 27 4 2 2" xfId="5507"/>
    <cellStyle name="Percentuale 27 4 2 2 2" xfId="24616"/>
    <cellStyle name="Percentuale 27 4 2 3" xfId="14228"/>
    <cellStyle name="Percentuale 27 4 2 3 2" xfId="24617"/>
    <cellStyle name="Percentuale 27 4 2 4" xfId="24615"/>
    <cellStyle name="Percentuale 27 4 2 5" xfId="13835"/>
    <cellStyle name="Percentuale 27 4 3" xfId="5508"/>
    <cellStyle name="Percentuale 27 4 3 2" xfId="24618"/>
    <cellStyle name="Percentuale 27 4 4" xfId="24619"/>
    <cellStyle name="Percentuale 27 4 5" xfId="24620"/>
    <cellStyle name="Percentuale 27 4 5 2" xfId="45454"/>
    <cellStyle name="Percentuale 27 4 6" xfId="24621"/>
    <cellStyle name="Percentuale 27 4 7" xfId="24614"/>
    <cellStyle name="Percentuale 27 4 8" xfId="3041"/>
    <cellStyle name="Percentuale 27 5" xfId="1244"/>
    <cellStyle name="Percentuale 27 5 2" xfId="24623"/>
    <cellStyle name="Percentuale 27 5 3" xfId="24624"/>
    <cellStyle name="Percentuale 27 5 3 2" xfId="45455"/>
    <cellStyle name="Percentuale 27 5 4" xfId="24625"/>
    <cellStyle name="Percentuale 27 5 5" xfId="24622"/>
    <cellStyle name="Percentuale 27 6" xfId="3038"/>
    <cellStyle name="Percentuale 27 6 2" xfId="5930"/>
    <cellStyle name="Percentuale 27 6 3" xfId="24626"/>
    <cellStyle name="Percentuale 27 7" xfId="24627"/>
    <cellStyle name="Percentuale 27 7 2" xfId="45456"/>
    <cellStyle name="Percentuale 27 8" xfId="24594"/>
    <cellStyle name="Percentuale 28" xfId="1245"/>
    <cellStyle name="Percentuale 28 2" xfId="1246"/>
    <cellStyle name="Percentuale 28 2 2" xfId="3043"/>
    <cellStyle name="Percentuale 28 2 2 2" xfId="9886"/>
    <cellStyle name="Percentuale 28 2 2 3" xfId="24630"/>
    <cellStyle name="Percentuale 28 2 3" xfId="9624"/>
    <cellStyle name="Percentuale 28 2 3 2" xfId="24631"/>
    <cellStyle name="Percentuale 28 2 4" xfId="24632"/>
    <cellStyle name="Percentuale 28 2 4 2" xfId="45457"/>
    <cellStyle name="Percentuale 28 2 5" xfId="24633"/>
    <cellStyle name="Percentuale 28 2 6" xfId="24629"/>
    <cellStyle name="Percentuale 28 3" xfId="1247"/>
    <cellStyle name="Percentuale 28 3 2" xfId="1248"/>
    <cellStyle name="Percentuale 28 3 2 2" xfId="4731"/>
    <cellStyle name="Percentuale 28 3 2 2 2" xfId="24637"/>
    <cellStyle name="Percentuale 28 3 2 2 3" xfId="24636"/>
    <cellStyle name="Percentuale 28 3 2 3" xfId="3904"/>
    <cellStyle name="Percentuale 28 3 2 3 2" xfId="10440"/>
    <cellStyle name="Percentuale 28 3 2 3 3" xfId="24638"/>
    <cellStyle name="Percentuale 28 3 2 3 4" xfId="45458"/>
    <cellStyle name="Percentuale 28 3 2 4" xfId="24639"/>
    <cellStyle name="Percentuale 28 3 2 5" xfId="24635"/>
    <cellStyle name="Percentuale 28 3 3" xfId="3044"/>
    <cellStyle name="Percentuale 28 3 3 2" xfId="5509"/>
    <cellStyle name="Percentuale 28 3 3 2 2" xfId="24641"/>
    <cellStyle name="Percentuale 28 3 3 3" xfId="24642"/>
    <cellStyle name="Percentuale 28 3 3 4" xfId="24643"/>
    <cellStyle name="Percentuale 28 3 3 4 2" xfId="45459"/>
    <cellStyle name="Percentuale 28 3 3 5" xfId="24640"/>
    <cellStyle name="Percentuale 28 3 4" xfId="3394"/>
    <cellStyle name="Percentuale 28 3 4 2" xfId="10101"/>
    <cellStyle name="Percentuale 28 3 4 3" xfId="24644"/>
    <cellStyle name="Percentuale 28 3 5" xfId="7392"/>
    <cellStyle name="Percentuale 28 3 5 2" xfId="24645"/>
    <cellStyle name="Percentuale 28 3 6" xfId="24646"/>
    <cellStyle name="Percentuale 28 3 6 2" xfId="45460"/>
    <cellStyle name="Percentuale 28 3 7" xfId="24647"/>
    <cellStyle name="Percentuale 28 3 8" xfId="24634"/>
    <cellStyle name="Percentuale 28 3 9" xfId="2029"/>
    <cellStyle name="Percentuale 28 4" xfId="1249"/>
    <cellStyle name="Percentuale 28 4 2" xfId="5510"/>
    <cellStyle name="Percentuale 28 4 2 2" xfId="5511"/>
    <cellStyle name="Percentuale 28 4 2 2 2" xfId="24650"/>
    <cellStyle name="Percentuale 28 4 2 3" xfId="14229"/>
    <cellStyle name="Percentuale 28 4 2 3 2" xfId="24651"/>
    <cellStyle name="Percentuale 28 4 2 4" xfId="24649"/>
    <cellStyle name="Percentuale 28 4 2 5" xfId="13836"/>
    <cellStyle name="Percentuale 28 4 3" xfId="5512"/>
    <cellStyle name="Percentuale 28 4 3 2" xfId="24652"/>
    <cellStyle name="Percentuale 28 4 4" xfId="24653"/>
    <cellStyle name="Percentuale 28 4 5" xfId="24654"/>
    <cellStyle name="Percentuale 28 4 5 2" xfId="45461"/>
    <cellStyle name="Percentuale 28 4 6" xfId="24655"/>
    <cellStyle name="Percentuale 28 4 7" xfId="24648"/>
    <cellStyle name="Percentuale 28 4 8" xfId="3045"/>
    <cellStyle name="Percentuale 28 5" xfId="1250"/>
    <cellStyle name="Percentuale 28 5 2" xfId="24657"/>
    <cellStyle name="Percentuale 28 5 3" xfId="24658"/>
    <cellStyle name="Percentuale 28 5 3 2" xfId="45462"/>
    <cellStyle name="Percentuale 28 5 4" xfId="24659"/>
    <cellStyle name="Percentuale 28 5 5" xfId="24656"/>
    <cellStyle name="Percentuale 28 6" xfId="3042"/>
    <cellStyle name="Percentuale 28 6 2" xfId="5931"/>
    <cellStyle name="Percentuale 28 6 3" xfId="24660"/>
    <cellStyle name="Percentuale 28 7" xfId="24661"/>
    <cellStyle name="Percentuale 28 7 2" xfId="45463"/>
    <cellStyle name="Percentuale 28 8" xfId="24628"/>
    <cellStyle name="Percentuale 29" xfId="1251"/>
    <cellStyle name="Percentuale 29 2" xfId="1252"/>
    <cellStyle name="Percentuale 29 2 2" xfId="3047"/>
    <cellStyle name="Percentuale 29 2 2 2" xfId="9887"/>
    <cellStyle name="Percentuale 29 2 2 3" xfId="24664"/>
    <cellStyle name="Percentuale 29 2 3" xfId="9625"/>
    <cellStyle name="Percentuale 29 2 3 2" xfId="24665"/>
    <cellStyle name="Percentuale 29 2 4" xfId="24666"/>
    <cellStyle name="Percentuale 29 2 4 2" xfId="45464"/>
    <cellStyle name="Percentuale 29 2 5" xfId="24667"/>
    <cellStyle name="Percentuale 29 2 6" xfId="24663"/>
    <cellStyle name="Percentuale 29 3" xfId="1253"/>
    <cellStyle name="Percentuale 29 3 2" xfId="1254"/>
    <cellStyle name="Percentuale 29 3 2 2" xfId="4732"/>
    <cellStyle name="Percentuale 29 3 2 2 2" xfId="24671"/>
    <cellStyle name="Percentuale 29 3 2 2 3" xfId="24670"/>
    <cellStyle name="Percentuale 29 3 2 3" xfId="3905"/>
    <cellStyle name="Percentuale 29 3 2 3 2" xfId="10441"/>
    <cellStyle name="Percentuale 29 3 2 3 3" xfId="24672"/>
    <cellStyle name="Percentuale 29 3 2 3 4" xfId="45465"/>
    <cellStyle name="Percentuale 29 3 2 4" xfId="24673"/>
    <cellStyle name="Percentuale 29 3 2 5" xfId="24669"/>
    <cellStyle name="Percentuale 29 3 3" xfId="3048"/>
    <cellStyle name="Percentuale 29 3 3 2" xfId="5513"/>
    <cellStyle name="Percentuale 29 3 3 2 2" xfId="24675"/>
    <cellStyle name="Percentuale 29 3 3 3" xfId="24676"/>
    <cellStyle name="Percentuale 29 3 3 4" xfId="24677"/>
    <cellStyle name="Percentuale 29 3 3 4 2" xfId="45466"/>
    <cellStyle name="Percentuale 29 3 3 5" xfId="24674"/>
    <cellStyle name="Percentuale 29 3 4" xfId="3395"/>
    <cellStyle name="Percentuale 29 3 4 2" xfId="10102"/>
    <cellStyle name="Percentuale 29 3 4 3" xfId="24678"/>
    <cellStyle name="Percentuale 29 3 5" xfId="8734"/>
    <cellStyle name="Percentuale 29 3 5 2" xfId="24679"/>
    <cellStyle name="Percentuale 29 3 6" xfId="24680"/>
    <cellStyle name="Percentuale 29 3 6 2" xfId="45467"/>
    <cellStyle name="Percentuale 29 3 7" xfId="24681"/>
    <cellStyle name="Percentuale 29 3 8" xfId="24668"/>
    <cellStyle name="Percentuale 29 3 9" xfId="2030"/>
    <cellStyle name="Percentuale 29 4" xfId="1255"/>
    <cellStyle name="Percentuale 29 4 2" xfId="5514"/>
    <cellStyle name="Percentuale 29 4 2 2" xfId="5515"/>
    <cellStyle name="Percentuale 29 4 2 2 2" xfId="24684"/>
    <cellStyle name="Percentuale 29 4 2 3" xfId="14230"/>
    <cellStyle name="Percentuale 29 4 2 3 2" xfId="24685"/>
    <cellStyle name="Percentuale 29 4 2 4" xfId="24683"/>
    <cellStyle name="Percentuale 29 4 2 5" xfId="13838"/>
    <cellStyle name="Percentuale 29 4 3" xfId="5516"/>
    <cellStyle name="Percentuale 29 4 3 2" xfId="24686"/>
    <cellStyle name="Percentuale 29 4 4" xfId="24687"/>
    <cellStyle name="Percentuale 29 4 5" xfId="24688"/>
    <cellStyle name="Percentuale 29 4 5 2" xfId="45468"/>
    <cellStyle name="Percentuale 29 4 6" xfId="24689"/>
    <cellStyle name="Percentuale 29 4 7" xfId="24682"/>
    <cellStyle name="Percentuale 29 4 8" xfId="3049"/>
    <cellStyle name="Percentuale 29 5" xfId="1256"/>
    <cellStyle name="Percentuale 29 5 2" xfId="24691"/>
    <cellStyle name="Percentuale 29 5 3" xfId="24692"/>
    <cellStyle name="Percentuale 29 5 3 2" xfId="45469"/>
    <cellStyle name="Percentuale 29 5 4" xfId="24693"/>
    <cellStyle name="Percentuale 29 5 5" xfId="24690"/>
    <cellStyle name="Percentuale 29 6" xfId="3046"/>
    <cellStyle name="Percentuale 29 6 2" xfId="5932"/>
    <cellStyle name="Percentuale 29 6 3" xfId="24694"/>
    <cellStyle name="Percentuale 29 7" xfId="24695"/>
    <cellStyle name="Percentuale 29 7 2" xfId="45470"/>
    <cellStyle name="Percentuale 29 8" xfId="24662"/>
    <cellStyle name="Percentuale 3" xfId="1257"/>
    <cellStyle name="Percentuale 3 2" xfId="1258"/>
    <cellStyle name="Percentuale 3 2 2" xfId="3051"/>
    <cellStyle name="Percentuale 3 2 2 2" xfId="9888"/>
    <cellStyle name="Percentuale 3 2 2 3" xfId="24698"/>
    <cellStyle name="Percentuale 3 2 3" xfId="9626"/>
    <cellStyle name="Percentuale 3 2 3 2" xfId="24699"/>
    <cellStyle name="Percentuale 3 2 4" xfId="24700"/>
    <cellStyle name="Percentuale 3 2 4 2" xfId="45471"/>
    <cellStyle name="Percentuale 3 2 5" xfId="24701"/>
    <cellStyle name="Percentuale 3 2 6" xfId="24697"/>
    <cellStyle name="Percentuale 3 3" xfId="1259"/>
    <cellStyle name="Percentuale 3 3 2" xfId="1260"/>
    <cellStyle name="Percentuale 3 3 2 2" xfId="4733"/>
    <cellStyle name="Percentuale 3 3 2 2 2" xfId="24705"/>
    <cellStyle name="Percentuale 3 3 2 2 3" xfId="24704"/>
    <cellStyle name="Percentuale 3 3 2 3" xfId="3906"/>
    <cellStyle name="Percentuale 3 3 2 3 2" xfId="10442"/>
    <cellStyle name="Percentuale 3 3 2 3 3" xfId="24706"/>
    <cellStyle name="Percentuale 3 3 2 3 4" xfId="45472"/>
    <cellStyle name="Percentuale 3 3 2 4" xfId="24707"/>
    <cellStyle name="Percentuale 3 3 2 5" xfId="24703"/>
    <cellStyle name="Percentuale 3 3 3" xfId="3052"/>
    <cellStyle name="Percentuale 3 3 3 2" xfId="5517"/>
    <cellStyle name="Percentuale 3 3 3 2 2" xfId="24709"/>
    <cellStyle name="Percentuale 3 3 3 3" xfId="24710"/>
    <cellStyle name="Percentuale 3 3 3 4" xfId="24711"/>
    <cellStyle name="Percentuale 3 3 3 4 2" xfId="45473"/>
    <cellStyle name="Percentuale 3 3 3 5" xfId="24708"/>
    <cellStyle name="Percentuale 3 3 4" xfId="3396"/>
    <cellStyle name="Percentuale 3 3 4 2" xfId="10103"/>
    <cellStyle name="Percentuale 3 3 4 3" xfId="24712"/>
    <cellStyle name="Percentuale 3 3 5" xfId="7507"/>
    <cellStyle name="Percentuale 3 3 5 2" xfId="24713"/>
    <cellStyle name="Percentuale 3 3 6" xfId="24714"/>
    <cellStyle name="Percentuale 3 3 6 2" xfId="45474"/>
    <cellStyle name="Percentuale 3 3 7" xfId="24715"/>
    <cellStyle name="Percentuale 3 3 8" xfId="24702"/>
    <cellStyle name="Percentuale 3 3 9" xfId="2031"/>
    <cellStyle name="Percentuale 3 4" xfId="1261"/>
    <cellStyle name="Percentuale 3 4 2" xfId="5518"/>
    <cellStyle name="Percentuale 3 4 2 2" xfId="5519"/>
    <cellStyle name="Percentuale 3 4 2 2 2" xfId="24718"/>
    <cellStyle name="Percentuale 3 4 2 3" xfId="14231"/>
    <cellStyle name="Percentuale 3 4 2 3 2" xfId="24719"/>
    <cellStyle name="Percentuale 3 4 2 4" xfId="24717"/>
    <cellStyle name="Percentuale 3 4 2 5" xfId="13839"/>
    <cellStyle name="Percentuale 3 4 3" xfId="5520"/>
    <cellStyle name="Percentuale 3 4 3 2" xfId="24720"/>
    <cellStyle name="Percentuale 3 4 4" xfId="24721"/>
    <cellStyle name="Percentuale 3 4 5" xfId="24722"/>
    <cellStyle name="Percentuale 3 4 5 2" xfId="45475"/>
    <cellStyle name="Percentuale 3 4 6" xfId="24723"/>
    <cellStyle name="Percentuale 3 4 7" xfId="24716"/>
    <cellStyle name="Percentuale 3 4 8" xfId="3053"/>
    <cellStyle name="Percentuale 3 5" xfId="1262"/>
    <cellStyle name="Percentuale 3 5 2" xfId="24725"/>
    <cellStyle name="Percentuale 3 5 3" xfId="24726"/>
    <cellStyle name="Percentuale 3 5 3 2" xfId="45476"/>
    <cellStyle name="Percentuale 3 5 4" xfId="24727"/>
    <cellStyle name="Percentuale 3 5 5" xfId="24724"/>
    <cellStyle name="Percentuale 3 6" xfId="3050"/>
    <cellStyle name="Percentuale 3 6 2" xfId="5933"/>
    <cellStyle name="Percentuale 3 6 3" xfId="24728"/>
    <cellStyle name="Percentuale 3 7" xfId="24729"/>
    <cellStyle name="Percentuale 3 7 2" xfId="45477"/>
    <cellStyle name="Percentuale 3 8" xfId="24696"/>
    <cellStyle name="Percentuale 30" xfId="1263"/>
    <cellStyle name="Percentuale 30 2" xfId="1264"/>
    <cellStyle name="Percentuale 30 2 2" xfId="3055"/>
    <cellStyle name="Percentuale 30 2 2 2" xfId="9889"/>
    <cellStyle name="Percentuale 30 2 2 3" xfId="24732"/>
    <cellStyle name="Percentuale 30 2 3" xfId="9627"/>
    <cellStyle name="Percentuale 30 2 3 2" xfId="24733"/>
    <cellStyle name="Percentuale 30 2 4" xfId="24734"/>
    <cellStyle name="Percentuale 30 2 4 2" xfId="45478"/>
    <cellStyle name="Percentuale 30 2 5" xfId="24735"/>
    <cellStyle name="Percentuale 30 2 6" xfId="24731"/>
    <cellStyle name="Percentuale 30 3" xfId="1265"/>
    <cellStyle name="Percentuale 30 3 2" xfId="1266"/>
    <cellStyle name="Percentuale 30 3 2 2" xfId="4734"/>
    <cellStyle name="Percentuale 30 3 2 2 2" xfId="24739"/>
    <cellStyle name="Percentuale 30 3 2 2 3" xfId="24738"/>
    <cellStyle name="Percentuale 30 3 2 3" xfId="3907"/>
    <cellStyle name="Percentuale 30 3 2 3 2" xfId="10443"/>
    <cellStyle name="Percentuale 30 3 2 3 3" xfId="24740"/>
    <cellStyle name="Percentuale 30 3 2 3 4" xfId="45479"/>
    <cellStyle name="Percentuale 30 3 2 4" xfId="24741"/>
    <cellStyle name="Percentuale 30 3 2 5" xfId="24737"/>
    <cellStyle name="Percentuale 30 3 3" xfId="3056"/>
    <cellStyle name="Percentuale 30 3 3 2" xfId="5521"/>
    <cellStyle name="Percentuale 30 3 3 2 2" xfId="24743"/>
    <cellStyle name="Percentuale 30 3 3 3" xfId="24744"/>
    <cellStyle name="Percentuale 30 3 3 4" xfId="24745"/>
    <cellStyle name="Percentuale 30 3 3 4 2" xfId="45480"/>
    <cellStyle name="Percentuale 30 3 3 5" xfId="24742"/>
    <cellStyle name="Percentuale 30 3 4" xfId="3397"/>
    <cellStyle name="Percentuale 30 3 4 2" xfId="10104"/>
    <cellStyle name="Percentuale 30 3 4 3" xfId="24746"/>
    <cellStyle name="Percentuale 30 3 5" xfId="8747"/>
    <cellStyle name="Percentuale 30 3 5 2" xfId="24747"/>
    <cellStyle name="Percentuale 30 3 6" xfId="24748"/>
    <cellStyle name="Percentuale 30 3 6 2" xfId="45481"/>
    <cellStyle name="Percentuale 30 3 7" xfId="24749"/>
    <cellStyle name="Percentuale 30 3 8" xfId="24736"/>
    <cellStyle name="Percentuale 30 3 9" xfId="2032"/>
    <cellStyle name="Percentuale 30 4" xfId="1267"/>
    <cellStyle name="Percentuale 30 4 2" xfId="5522"/>
    <cellStyle name="Percentuale 30 4 2 2" xfId="5523"/>
    <cellStyle name="Percentuale 30 4 2 2 2" xfId="24752"/>
    <cellStyle name="Percentuale 30 4 2 3" xfId="14232"/>
    <cellStyle name="Percentuale 30 4 2 3 2" xfId="24753"/>
    <cellStyle name="Percentuale 30 4 2 4" xfId="24751"/>
    <cellStyle name="Percentuale 30 4 2 5" xfId="13840"/>
    <cellStyle name="Percentuale 30 4 3" xfId="5524"/>
    <cellStyle name="Percentuale 30 4 3 2" xfId="24754"/>
    <cellStyle name="Percentuale 30 4 4" xfId="24755"/>
    <cellStyle name="Percentuale 30 4 5" xfId="24756"/>
    <cellStyle name="Percentuale 30 4 5 2" xfId="45482"/>
    <cellStyle name="Percentuale 30 4 6" xfId="24757"/>
    <cellStyle name="Percentuale 30 4 7" xfId="24750"/>
    <cellStyle name="Percentuale 30 4 8" xfId="3057"/>
    <cellStyle name="Percentuale 30 5" xfId="1268"/>
    <cellStyle name="Percentuale 30 5 2" xfId="24759"/>
    <cellStyle name="Percentuale 30 5 3" xfId="24760"/>
    <cellStyle name="Percentuale 30 5 3 2" xfId="45483"/>
    <cellStyle name="Percentuale 30 5 4" xfId="24761"/>
    <cellStyle name="Percentuale 30 5 5" xfId="24758"/>
    <cellStyle name="Percentuale 30 6" xfId="3054"/>
    <cellStyle name="Percentuale 30 6 2" xfId="5934"/>
    <cellStyle name="Percentuale 30 6 3" xfId="24762"/>
    <cellStyle name="Percentuale 30 7" xfId="24763"/>
    <cellStyle name="Percentuale 30 7 2" xfId="45484"/>
    <cellStyle name="Percentuale 30 8" xfId="24730"/>
    <cellStyle name="Percentuale 31" xfId="1269"/>
    <cellStyle name="Percentuale 31 2" xfId="1270"/>
    <cellStyle name="Percentuale 31 2 2" xfId="3059"/>
    <cellStyle name="Percentuale 31 2 2 2" xfId="9890"/>
    <cellStyle name="Percentuale 31 2 2 3" xfId="24766"/>
    <cellStyle name="Percentuale 31 2 3" xfId="9628"/>
    <cellStyle name="Percentuale 31 2 3 2" xfId="24767"/>
    <cellStyle name="Percentuale 31 2 4" xfId="24768"/>
    <cellStyle name="Percentuale 31 2 4 2" xfId="45485"/>
    <cellStyle name="Percentuale 31 2 5" xfId="24769"/>
    <cellStyle name="Percentuale 31 2 6" xfId="24765"/>
    <cellStyle name="Percentuale 31 3" xfId="1271"/>
    <cellStyle name="Percentuale 31 3 2" xfId="1272"/>
    <cellStyle name="Percentuale 31 3 2 2" xfId="4735"/>
    <cellStyle name="Percentuale 31 3 2 2 2" xfId="24773"/>
    <cellStyle name="Percentuale 31 3 2 2 3" xfId="24772"/>
    <cellStyle name="Percentuale 31 3 2 3" xfId="3908"/>
    <cellStyle name="Percentuale 31 3 2 3 2" xfId="10444"/>
    <cellStyle name="Percentuale 31 3 2 3 3" xfId="24774"/>
    <cellStyle name="Percentuale 31 3 2 3 4" xfId="45486"/>
    <cellStyle name="Percentuale 31 3 2 4" xfId="24775"/>
    <cellStyle name="Percentuale 31 3 2 5" xfId="24771"/>
    <cellStyle name="Percentuale 31 3 3" xfId="3060"/>
    <cellStyle name="Percentuale 31 3 3 2" xfId="5525"/>
    <cellStyle name="Percentuale 31 3 3 2 2" xfId="24777"/>
    <cellStyle name="Percentuale 31 3 3 3" xfId="24778"/>
    <cellStyle name="Percentuale 31 3 3 4" xfId="24779"/>
    <cellStyle name="Percentuale 31 3 3 4 2" xfId="45487"/>
    <cellStyle name="Percentuale 31 3 3 5" xfId="24776"/>
    <cellStyle name="Percentuale 31 3 4" xfId="3398"/>
    <cellStyle name="Percentuale 31 3 4 2" xfId="10105"/>
    <cellStyle name="Percentuale 31 3 4 3" xfId="24780"/>
    <cellStyle name="Percentuale 31 3 5" xfId="8736"/>
    <cellStyle name="Percentuale 31 3 5 2" xfId="24781"/>
    <cellStyle name="Percentuale 31 3 6" xfId="24782"/>
    <cellStyle name="Percentuale 31 3 6 2" xfId="45488"/>
    <cellStyle name="Percentuale 31 3 7" xfId="24783"/>
    <cellStyle name="Percentuale 31 3 8" xfId="24770"/>
    <cellStyle name="Percentuale 31 3 9" xfId="2033"/>
    <cellStyle name="Percentuale 31 4" xfId="1273"/>
    <cellStyle name="Percentuale 31 4 2" xfId="5526"/>
    <cellStyle name="Percentuale 31 4 2 2" xfId="5527"/>
    <cellStyle name="Percentuale 31 4 2 2 2" xfId="24786"/>
    <cellStyle name="Percentuale 31 4 2 3" xfId="14233"/>
    <cellStyle name="Percentuale 31 4 2 3 2" xfId="24787"/>
    <cellStyle name="Percentuale 31 4 2 4" xfId="24785"/>
    <cellStyle name="Percentuale 31 4 2 5" xfId="13841"/>
    <cellStyle name="Percentuale 31 4 3" xfId="5528"/>
    <cellStyle name="Percentuale 31 4 3 2" xfId="24788"/>
    <cellStyle name="Percentuale 31 4 4" xfId="24789"/>
    <cellStyle name="Percentuale 31 4 5" xfId="24790"/>
    <cellStyle name="Percentuale 31 4 5 2" xfId="45489"/>
    <cellStyle name="Percentuale 31 4 6" xfId="24791"/>
    <cellStyle name="Percentuale 31 4 7" xfId="24784"/>
    <cellStyle name="Percentuale 31 4 8" xfId="3061"/>
    <cellStyle name="Percentuale 31 5" xfId="1274"/>
    <cellStyle name="Percentuale 31 5 2" xfId="24793"/>
    <cellStyle name="Percentuale 31 5 3" xfId="24794"/>
    <cellStyle name="Percentuale 31 5 3 2" xfId="45490"/>
    <cellStyle name="Percentuale 31 5 4" xfId="24795"/>
    <cellStyle name="Percentuale 31 5 5" xfId="24792"/>
    <cellStyle name="Percentuale 31 6" xfId="3058"/>
    <cellStyle name="Percentuale 31 6 2" xfId="5935"/>
    <cellStyle name="Percentuale 31 6 3" xfId="24796"/>
    <cellStyle name="Percentuale 31 7" xfId="24797"/>
    <cellStyle name="Percentuale 31 7 2" xfId="45491"/>
    <cellStyle name="Percentuale 31 8" xfId="24764"/>
    <cellStyle name="Percentuale 32" xfId="1275"/>
    <cellStyle name="Percentuale 32 2" xfId="1276"/>
    <cellStyle name="Percentuale 32 2 2" xfId="3063"/>
    <cellStyle name="Percentuale 32 2 2 2" xfId="9891"/>
    <cellStyle name="Percentuale 32 2 2 3" xfId="24800"/>
    <cellStyle name="Percentuale 32 2 3" xfId="9629"/>
    <cellStyle name="Percentuale 32 2 3 2" xfId="24801"/>
    <cellStyle name="Percentuale 32 2 4" xfId="24802"/>
    <cellStyle name="Percentuale 32 2 4 2" xfId="45492"/>
    <cellStyle name="Percentuale 32 2 5" xfId="24803"/>
    <cellStyle name="Percentuale 32 2 6" xfId="24799"/>
    <cellStyle name="Percentuale 32 3" xfId="1277"/>
    <cellStyle name="Percentuale 32 3 2" xfId="1278"/>
    <cellStyle name="Percentuale 32 3 2 2" xfId="4736"/>
    <cellStyle name="Percentuale 32 3 2 2 2" xfId="24807"/>
    <cellStyle name="Percentuale 32 3 2 2 3" xfId="24806"/>
    <cellStyle name="Percentuale 32 3 2 3" xfId="3909"/>
    <cellStyle name="Percentuale 32 3 2 3 2" xfId="10445"/>
    <cellStyle name="Percentuale 32 3 2 3 3" xfId="24808"/>
    <cellStyle name="Percentuale 32 3 2 3 4" xfId="45493"/>
    <cellStyle name="Percentuale 32 3 2 4" xfId="24809"/>
    <cellStyle name="Percentuale 32 3 2 5" xfId="24805"/>
    <cellStyle name="Percentuale 32 3 3" xfId="3064"/>
    <cellStyle name="Percentuale 32 3 3 2" xfId="5529"/>
    <cellStyle name="Percentuale 32 3 3 2 2" xfId="24811"/>
    <cellStyle name="Percentuale 32 3 3 3" xfId="24812"/>
    <cellStyle name="Percentuale 32 3 3 4" xfId="24813"/>
    <cellStyle name="Percentuale 32 3 3 4 2" xfId="45494"/>
    <cellStyle name="Percentuale 32 3 3 5" xfId="24810"/>
    <cellStyle name="Percentuale 32 3 4" xfId="3399"/>
    <cellStyle name="Percentuale 32 3 4 2" xfId="10106"/>
    <cellStyle name="Percentuale 32 3 4 3" xfId="24814"/>
    <cellStyle name="Percentuale 32 3 5" xfId="8735"/>
    <cellStyle name="Percentuale 32 3 5 2" xfId="24815"/>
    <cellStyle name="Percentuale 32 3 6" xfId="24816"/>
    <cellStyle name="Percentuale 32 3 6 2" xfId="45495"/>
    <cellStyle name="Percentuale 32 3 7" xfId="24817"/>
    <cellStyle name="Percentuale 32 3 8" xfId="24804"/>
    <cellStyle name="Percentuale 32 3 9" xfId="2034"/>
    <cellStyle name="Percentuale 32 4" xfId="1279"/>
    <cellStyle name="Percentuale 32 4 2" xfId="5530"/>
    <cellStyle name="Percentuale 32 4 2 2" xfId="5531"/>
    <cellStyle name="Percentuale 32 4 2 2 2" xfId="24820"/>
    <cellStyle name="Percentuale 32 4 2 3" xfId="14234"/>
    <cellStyle name="Percentuale 32 4 2 3 2" xfId="24821"/>
    <cellStyle name="Percentuale 32 4 2 4" xfId="24819"/>
    <cellStyle name="Percentuale 32 4 2 5" xfId="13842"/>
    <cellStyle name="Percentuale 32 4 3" xfId="5532"/>
    <cellStyle name="Percentuale 32 4 3 2" xfId="24822"/>
    <cellStyle name="Percentuale 32 4 4" xfId="24823"/>
    <cellStyle name="Percentuale 32 4 5" xfId="24824"/>
    <cellStyle name="Percentuale 32 4 5 2" xfId="45496"/>
    <cellStyle name="Percentuale 32 4 6" xfId="24825"/>
    <cellStyle name="Percentuale 32 4 7" xfId="24818"/>
    <cellStyle name="Percentuale 32 4 8" xfId="3065"/>
    <cellStyle name="Percentuale 32 5" xfId="1280"/>
    <cellStyle name="Percentuale 32 5 2" xfId="24827"/>
    <cellStyle name="Percentuale 32 5 3" xfId="24828"/>
    <cellStyle name="Percentuale 32 5 3 2" xfId="45497"/>
    <cellStyle name="Percentuale 32 5 4" xfId="24829"/>
    <cellStyle name="Percentuale 32 5 5" xfId="24826"/>
    <cellStyle name="Percentuale 32 6" xfId="3062"/>
    <cellStyle name="Percentuale 32 6 2" xfId="5936"/>
    <cellStyle name="Percentuale 32 6 3" xfId="24830"/>
    <cellStyle name="Percentuale 32 7" xfId="24831"/>
    <cellStyle name="Percentuale 32 7 2" xfId="45498"/>
    <cellStyle name="Percentuale 32 8" xfId="24798"/>
    <cellStyle name="Percentuale 33" xfId="1281"/>
    <cellStyle name="Percentuale 33 2" xfId="1282"/>
    <cellStyle name="Percentuale 33 2 2" xfId="3067"/>
    <cellStyle name="Percentuale 33 2 2 2" xfId="9892"/>
    <cellStyle name="Percentuale 33 2 2 3" xfId="24834"/>
    <cellStyle name="Percentuale 33 2 3" xfId="9630"/>
    <cellStyle name="Percentuale 33 2 3 2" xfId="24835"/>
    <cellStyle name="Percentuale 33 2 4" xfId="24836"/>
    <cellStyle name="Percentuale 33 2 4 2" xfId="45499"/>
    <cellStyle name="Percentuale 33 2 5" xfId="24837"/>
    <cellStyle name="Percentuale 33 2 6" xfId="24833"/>
    <cellStyle name="Percentuale 33 3" xfId="1283"/>
    <cellStyle name="Percentuale 33 3 2" xfId="1284"/>
    <cellStyle name="Percentuale 33 3 2 2" xfId="4737"/>
    <cellStyle name="Percentuale 33 3 2 2 2" xfId="24841"/>
    <cellStyle name="Percentuale 33 3 2 2 3" xfId="24840"/>
    <cellStyle name="Percentuale 33 3 2 3" xfId="3910"/>
    <cellStyle name="Percentuale 33 3 2 3 2" xfId="10446"/>
    <cellStyle name="Percentuale 33 3 2 3 3" xfId="24842"/>
    <cellStyle name="Percentuale 33 3 2 3 4" xfId="45500"/>
    <cellStyle name="Percentuale 33 3 2 4" xfId="24843"/>
    <cellStyle name="Percentuale 33 3 2 5" xfId="24839"/>
    <cellStyle name="Percentuale 33 3 3" xfId="3068"/>
    <cellStyle name="Percentuale 33 3 3 2" xfId="5533"/>
    <cellStyle name="Percentuale 33 3 3 2 2" xfId="24845"/>
    <cellStyle name="Percentuale 33 3 3 3" xfId="24846"/>
    <cellStyle name="Percentuale 33 3 3 4" xfId="24847"/>
    <cellStyle name="Percentuale 33 3 3 4 2" xfId="45501"/>
    <cellStyle name="Percentuale 33 3 3 5" xfId="24844"/>
    <cellStyle name="Percentuale 33 3 4" xfId="3400"/>
    <cellStyle name="Percentuale 33 3 4 2" xfId="10107"/>
    <cellStyle name="Percentuale 33 3 4 3" xfId="24848"/>
    <cellStyle name="Percentuale 33 3 5" xfId="7506"/>
    <cellStyle name="Percentuale 33 3 5 2" xfId="24849"/>
    <cellStyle name="Percentuale 33 3 6" xfId="24850"/>
    <cellStyle name="Percentuale 33 3 6 2" xfId="45502"/>
    <cellStyle name="Percentuale 33 3 7" xfId="24851"/>
    <cellStyle name="Percentuale 33 3 8" xfId="24838"/>
    <cellStyle name="Percentuale 33 3 9" xfId="2035"/>
    <cellStyle name="Percentuale 33 4" xfId="1285"/>
    <cellStyle name="Percentuale 33 4 2" xfId="5534"/>
    <cellStyle name="Percentuale 33 4 2 2" xfId="5535"/>
    <cellStyle name="Percentuale 33 4 2 2 2" xfId="24854"/>
    <cellStyle name="Percentuale 33 4 2 3" xfId="14235"/>
    <cellStyle name="Percentuale 33 4 2 3 2" xfId="24855"/>
    <cellStyle name="Percentuale 33 4 2 4" xfId="24853"/>
    <cellStyle name="Percentuale 33 4 2 5" xfId="13843"/>
    <cellStyle name="Percentuale 33 4 3" xfId="5536"/>
    <cellStyle name="Percentuale 33 4 3 2" xfId="24856"/>
    <cellStyle name="Percentuale 33 4 4" xfId="24857"/>
    <cellStyle name="Percentuale 33 4 5" xfId="24858"/>
    <cellStyle name="Percentuale 33 4 5 2" xfId="45503"/>
    <cellStyle name="Percentuale 33 4 6" xfId="24859"/>
    <cellStyle name="Percentuale 33 4 7" xfId="24852"/>
    <cellStyle name="Percentuale 33 4 8" xfId="3069"/>
    <cellStyle name="Percentuale 33 5" xfId="1286"/>
    <cellStyle name="Percentuale 33 5 2" xfId="24861"/>
    <cellStyle name="Percentuale 33 5 3" xfId="24862"/>
    <cellStyle name="Percentuale 33 5 3 2" xfId="45504"/>
    <cellStyle name="Percentuale 33 5 4" xfId="24863"/>
    <cellStyle name="Percentuale 33 5 5" xfId="24860"/>
    <cellStyle name="Percentuale 33 6" xfId="3066"/>
    <cellStyle name="Percentuale 33 6 2" xfId="5937"/>
    <cellStyle name="Percentuale 33 6 3" xfId="24864"/>
    <cellStyle name="Percentuale 33 7" xfId="24865"/>
    <cellStyle name="Percentuale 33 7 2" xfId="45505"/>
    <cellStyle name="Percentuale 33 8" xfId="24832"/>
    <cellStyle name="Percentuale 34" xfId="1287"/>
    <cellStyle name="Percentuale 34 2" xfId="1288"/>
    <cellStyle name="Percentuale 34 2 2" xfId="3071"/>
    <cellStyle name="Percentuale 34 2 2 2" xfId="9893"/>
    <cellStyle name="Percentuale 34 2 2 3" xfId="24868"/>
    <cellStyle name="Percentuale 34 2 3" xfId="9631"/>
    <cellStyle name="Percentuale 34 2 3 2" xfId="24869"/>
    <cellStyle name="Percentuale 34 2 4" xfId="24870"/>
    <cellStyle name="Percentuale 34 2 4 2" xfId="45506"/>
    <cellStyle name="Percentuale 34 2 5" xfId="24871"/>
    <cellStyle name="Percentuale 34 2 6" xfId="24867"/>
    <cellStyle name="Percentuale 34 3" xfId="1289"/>
    <cellStyle name="Percentuale 34 3 2" xfId="1290"/>
    <cellStyle name="Percentuale 34 3 2 2" xfId="4738"/>
    <cellStyle name="Percentuale 34 3 2 2 2" xfId="24875"/>
    <cellStyle name="Percentuale 34 3 2 2 3" xfId="24874"/>
    <cellStyle name="Percentuale 34 3 2 3" xfId="3911"/>
    <cellStyle name="Percentuale 34 3 2 3 2" xfId="10447"/>
    <cellStyle name="Percentuale 34 3 2 3 3" xfId="24876"/>
    <cellStyle name="Percentuale 34 3 2 3 4" xfId="45507"/>
    <cellStyle name="Percentuale 34 3 2 4" xfId="24877"/>
    <cellStyle name="Percentuale 34 3 2 5" xfId="24873"/>
    <cellStyle name="Percentuale 34 3 3" xfId="3072"/>
    <cellStyle name="Percentuale 34 3 3 2" xfId="5537"/>
    <cellStyle name="Percentuale 34 3 3 2 2" xfId="24879"/>
    <cellStyle name="Percentuale 34 3 3 3" xfId="24880"/>
    <cellStyle name="Percentuale 34 3 3 4" xfId="24881"/>
    <cellStyle name="Percentuale 34 3 3 4 2" xfId="45508"/>
    <cellStyle name="Percentuale 34 3 3 5" xfId="24878"/>
    <cellStyle name="Percentuale 34 3 4" xfId="3401"/>
    <cellStyle name="Percentuale 34 3 4 2" xfId="10108"/>
    <cellStyle name="Percentuale 34 3 4 3" xfId="24882"/>
    <cellStyle name="Percentuale 34 3 5" xfId="8606"/>
    <cellStyle name="Percentuale 34 3 5 2" xfId="24883"/>
    <cellStyle name="Percentuale 34 3 6" xfId="24884"/>
    <cellStyle name="Percentuale 34 3 6 2" xfId="45509"/>
    <cellStyle name="Percentuale 34 3 7" xfId="24885"/>
    <cellStyle name="Percentuale 34 3 8" xfId="24872"/>
    <cellStyle name="Percentuale 34 3 9" xfId="2036"/>
    <cellStyle name="Percentuale 34 4" xfId="1291"/>
    <cellStyle name="Percentuale 34 4 2" xfId="5538"/>
    <cellStyle name="Percentuale 34 4 2 2" xfId="5539"/>
    <cellStyle name="Percentuale 34 4 2 2 2" xfId="24888"/>
    <cellStyle name="Percentuale 34 4 2 3" xfId="14236"/>
    <cellStyle name="Percentuale 34 4 2 3 2" xfId="24889"/>
    <cellStyle name="Percentuale 34 4 2 4" xfId="24887"/>
    <cellStyle name="Percentuale 34 4 2 5" xfId="13844"/>
    <cellStyle name="Percentuale 34 4 3" xfId="5540"/>
    <cellStyle name="Percentuale 34 4 3 2" xfId="24890"/>
    <cellStyle name="Percentuale 34 4 4" xfId="24891"/>
    <cellStyle name="Percentuale 34 4 5" xfId="24892"/>
    <cellStyle name="Percentuale 34 4 5 2" xfId="45510"/>
    <cellStyle name="Percentuale 34 4 6" xfId="24893"/>
    <cellStyle name="Percentuale 34 4 7" xfId="24886"/>
    <cellStyle name="Percentuale 34 4 8" xfId="3073"/>
    <cellStyle name="Percentuale 34 5" xfId="1292"/>
    <cellStyle name="Percentuale 34 5 2" xfId="24895"/>
    <cellStyle name="Percentuale 34 5 3" xfId="24896"/>
    <cellStyle name="Percentuale 34 5 3 2" xfId="45511"/>
    <cellStyle name="Percentuale 34 5 4" xfId="24897"/>
    <cellStyle name="Percentuale 34 5 5" xfId="24894"/>
    <cellStyle name="Percentuale 34 6" xfId="3070"/>
    <cellStyle name="Percentuale 34 6 2" xfId="5938"/>
    <cellStyle name="Percentuale 34 6 3" xfId="24898"/>
    <cellStyle name="Percentuale 34 7" xfId="24899"/>
    <cellStyle name="Percentuale 34 7 2" xfId="45512"/>
    <cellStyle name="Percentuale 34 8" xfId="24866"/>
    <cellStyle name="Percentuale 35" xfId="1293"/>
    <cellStyle name="Percentuale 35 2" xfId="1294"/>
    <cellStyle name="Percentuale 35 2 2" xfId="3075"/>
    <cellStyle name="Percentuale 35 2 2 2" xfId="9894"/>
    <cellStyle name="Percentuale 35 2 2 3" xfId="24902"/>
    <cellStyle name="Percentuale 35 2 3" xfId="9632"/>
    <cellStyle name="Percentuale 35 2 3 2" xfId="24903"/>
    <cellStyle name="Percentuale 35 2 4" xfId="24904"/>
    <cellStyle name="Percentuale 35 2 4 2" xfId="45513"/>
    <cellStyle name="Percentuale 35 2 5" xfId="24905"/>
    <cellStyle name="Percentuale 35 2 6" xfId="24901"/>
    <cellStyle name="Percentuale 35 3" xfId="1295"/>
    <cellStyle name="Percentuale 35 3 2" xfId="1296"/>
    <cellStyle name="Percentuale 35 3 2 2" xfId="4739"/>
    <cellStyle name="Percentuale 35 3 2 2 2" xfId="24909"/>
    <cellStyle name="Percentuale 35 3 2 2 3" xfId="24908"/>
    <cellStyle name="Percentuale 35 3 2 3" xfId="3912"/>
    <cellStyle name="Percentuale 35 3 2 3 2" xfId="10448"/>
    <cellStyle name="Percentuale 35 3 2 3 3" xfId="24910"/>
    <cellStyle name="Percentuale 35 3 2 3 4" xfId="45514"/>
    <cellStyle name="Percentuale 35 3 2 4" xfId="24911"/>
    <cellStyle name="Percentuale 35 3 2 5" xfId="24907"/>
    <cellStyle name="Percentuale 35 3 3" xfId="3076"/>
    <cellStyle name="Percentuale 35 3 3 2" xfId="5541"/>
    <cellStyle name="Percentuale 35 3 3 2 2" xfId="24913"/>
    <cellStyle name="Percentuale 35 3 3 3" xfId="24914"/>
    <cellStyle name="Percentuale 35 3 3 4" xfId="24915"/>
    <cellStyle name="Percentuale 35 3 3 4 2" xfId="45515"/>
    <cellStyle name="Percentuale 35 3 3 5" xfId="24912"/>
    <cellStyle name="Percentuale 35 3 4" xfId="3402"/>
    <cellStyle name="Percentuale 35 3 4 2" xfId="10109"/>
    <cellStyle name="Percentuale 35 3 4 3" xfId="24916"/>
    <cellStyle name="Percentuale 35 3 5" xfId="8694"/>
    <cellStyle name="Percentuale 35 3 5 2" xfId="24917"/>
    <cellStyle name="Percentuale 35 3 6" xfId="24918"/>
    <cellStyle name="Percentuale 35 3 6 2" xfId="45516"/>
    <cellStyle name="Percentuale 35 3 7" xfId="24919"/>
    <cellStyle name="Percentuale 35 3 8" xfId="24906"/>
    <cellStyle name="Percentuale 35 3 9" xfId="2037"/>
    <cellStyle name="Percentuale 35 4" xfId="1297"/>
    <cellStyle name="Percentuale 35 4 2" xfId="5542"/>
    <cellStyle name="Percentuale 35 4 2 2" xfId="5543"/>
    <cellStyle name="Percentuale 35 4 2 2 2" xfId="24922"/>
    <cellStyle name="Percentuale 35 4 2 3" xfId="14237"/>
    <cellStyle name="Percentuale 35 4 2 3 2" xfId="24923"/>
    <cellStyle name="Percentuale 35 4 2 4" xfId="24921"/>
    <cellStyle name="Percentuale 35 4 2 5" xfId="13845"/>
    <cellStyle name="Percentuale 35 4 3" xfId="5544"/>
    <cellStyle name="Percentuale 35 4 3 2" xfId="24924"/>
    <cellStyle name="Percentuale 35 4 4" xfId="24925"/>
    <cellStyle name="Percentuale 35 4 5" xfId="24926"/>
    <cellStyle name="Percentuale 35 4 5 2" xfId="45517"/>
    <cellStyle name="Percentuale 35 4 6" xfId="24927"/>
    <cellStyle name="Percentuale 35 4 7" xfId="24920"/>
    <cellStyle name="Percentuale 35 4 8" xfId="3077"/>
    <cellStyle name="Percentuale 35 5" xfId="1298"/>
    <cellStyle name="Percentuale 35 5 2" xfId="24929"/>
    <cellStyle name="Percentuale 35 5 3" xfId="24930"/>
    <cellStyle name="Percentuale 35 5 3 2" xfId="45518"/>
    <cellStyle name="Percentuale 35 5 4" xfId="24931"/>
    <cellStyle name="Percentuale 35 5 5" xfId="24928"/>
    <cellStyle name="Percentuale 35 6" xfId="3074"/>
    <cellStyle name="Percentuale 35 6 2" xfId="5939"/>
    <cellStyle name="Percentuale 35 6 3" xfId="24932"/>
    <cellStyle name="Percentuale 35 7" xfId="24933"/>
    <cellStyle name="Percentuale 35 7 2" xfId="45519"/>
    <cellStyle name="Percentuale 35 8" xfId="24900"/>
    <cellStyle name="Percentuale 36" xfId="1299"/>
    <cellStyle name="Percentuale 36 2" xfId="1300"/>
    <cellStyle name="Percentuale 36 2 2" xfId="3079"/>
    <cellStyle name="Percentuale 36 2 2 2" xfId="9895"/>
    <cellStyle name="Percentuale 36 2 2 3" xfId="24936"/>
    <cellStyle name="Percentuale 36 2 3" xfId="9633"/>
    <cellStyle name="Percentuale 36 2 3 2" xfId="24937"/>
    <cellStyle name="Percentuale 36 2 4" xfId="24938"/>
    <cellStyle name="Percentuale 36 2 4 2" xfId="45520"/>
    <cellStyle name="Percentuale 36 2 5" xfId="24939"/>
    <cellStyle name="Percentuale 36 2 6" xfId="24935"/>
    <cellStyle name="Percentuale 36 3" xfId="1301"/>
    <cellStyle name="Percentuale 36 3 2" xfId="1302"/>
    <cellStyle name="Percentuale 36 3 2 2" xfId="4740"/>
    <cellStyle name="Percentuale 36 3 2 2 2" xfId="24943"/>
    <cellStyle name="Percentuale 36 3 2 2 3" xfId="24942"/>
    <cellStyle name="Percentuale 36 3 2 3" xfId="3913"/>
    <cellStyle name="Percentuale 36 3 2 3 2" xfId="10449"/>
    <cellStyle name="Percentuale 36 3 2 3 3" xfId="24944"/>
    <cellStyle name="Percentuale 36 3 2 3 4" xfId="45521"/>
    <cellStyle name="Percentuale 36 3 2 4" xfId="24945"/>
    <cellStyle name="Percentuale 36 3 2 5" xfId="24941"/>
    <cellStyle name="Percentuale 36 3 3" xfId="3080"/>
    <cellStyle name="Percentuale 36 3 3 2" xfId="5545"/>
    <cellStyle name="Percentuale 36 3 3 2 2" xfId="24947"/>
    <cellStyle name="Percentuale 36 3 3 3" xfId="24948"/>
    <cellStyle name="Percentuale 36 3 3 4" xfId="24949"/>
    <cellStyle name="Percentuale 36 3 3 4 2" xfId="45522"/>
    <cellStyle name="Percentuale 36 3 3 5" xfId="24946"/>
    <cellStyle name="Percentuale 36 3 4" xfId="3403"/>
    <cellStyle name="Percentuale 36 3 4 2" xfId="10110"/>
    <cellStyle name="Percentuale 36 3 4 3" xfId="24950"/>
    <cellStyle name="Percentuale 36 3 5" xfId="8605"/>
    <cellStyle name="Percentuale 36 3 5 2" xfId="24951"/>
    <cellStyle name="Percentuale 36 3 6" xfId="24952"/>
    <cellStyle name="Percentuale 36 3 6 2" xfId="45523"/>
    <cellStyle name="Percentuale 36 3 7" xfId="24953"/>
    <cellStyle name="Percentuale 36 3 8" xfId="24940"/>
    <cellStyle name="Percentuale 36 3 9" xfId="2038"/>
    <cellStyle name="Percentuale 36 4" xfId="1303"/>
    <cellStyle name="Percentuale 36 4 2" xfId="5546"/>
    <cellStyle name="Percentuale 36 4 2 2" xfId="5547"/>
    <cellStyle name="Percentuale 36 4 2 2 2" xfId="24956"/>
    <cellStyle name="Percentuale 36 4 2 3" xfId="14238"/>
    <cellStyle name="Percentuale 36 4 2 3 2" xfId="24957"/>
    <cellStyle name="Percentuale 36 4 2 4" xfId="24955"/>
    <cellStyle name="Percentuale 36 4 2 5" xfId="13846"/>
    <cellStyle name="Percentuale 36 4 3" xfId="5548"/>
    <cellStyle name="Percentuale 36 4 3 2" xfId="24958"/>
    <cellStyle name="Percentuale 36 4 4" xfId="24959"/>
    <cellStyle name="Percentuale 36 4 5" xfId="24960"/>
    <cellStyle name="Percentuale 36 4 5 2" xfId="45524"/>
    <cellStyle name="Percentuale 36 4 6" xfId="24961"/>
    <cellStyle name="Percentuale 36 4 7" xfId="24954"/>
    <cellStyle name="Percentuale 36 4 8" xfId="3081"/>
    <cellStyle name="Percentuale 36 5" xfId="1304"/>
    <cellStyle name="Percentuale 36 5 2" xfId="24963"/>
    <cellStyle name="Percentuale 36 5 3" xfId="24964"/>
    <cellStyle name="Percentuale 36 5 3 2" xfId="45525"/>
    <cellStyle name="Percentuale 36 5 4" xfId="24965"/>
    <cellStyle name="Percentuale 36 5 5" xfId="24962"/>
    <cellStyle name="Percentuale 36 6" xfId="3078"/>
    <cellStyle name="Percentuale 36 6 2" xfId="5940"/>
    <cellStyle name="Percentuale 36 6 3" xfId="24966"/>
    <cellStyle name="Percentuale 36 7" xfId="24967"/>
    <cellStyle name="Percentuale 36 7 2" xfId="45526"/>
    <cellStyle name="Percentuale 36 8" xfId="24934"/>
    <cellStyle name="Percentuale 37" xfId="1305"/>
    <cellStyle name="Percentuale 37 2" xfId="1306"/>
    <cellStyle name="Percentuale 37 2 2" xfId="3083"/>
    <cellStyle name="Percentuale 37 2 2 2" xfId="9896"/>
    <cellStyle name="Percentuale 37 2 2 3" xfId="24970"/>
    <cellStyle name="Percentuale 37 2 3" xfId="9634"/>
    <cellStyle name="Percentuale 37 2 3 2" xfId="24971"/>
    <cellStyle name="Percentuale 37 2 4" xfId="24972"/>
    <cellStyle name="Percentuale 37 2 4 2" xfId="45527"/>
    <cellStyle name="Percentuale 37 2 5" xfId="24973"/>
    <cellStyle name="Percentuale 37 2 6" xfId="24969"/>
    <cellStyle name="Percentuale 37 3" xfId="1307"/>
    <cellStyle name="Percentuale 37 3 2" xfId="1308"/>
    <cellStyle name="Percentuale 37 3 2 2" xfId="4741"/>
    <cellStyle name="Percentuale 37 3 2 2 2" xfId="24977"/>
    <cellStyle name="Percentuale 37 3 2 2 3" xfId="24976"/>
    <cellStyle name="Percentuale 37 3 2 3" xfId="3914"/>
    <cellStyle name="Percentuale 37 3 2 3 2" xfId="10450"/>
    <cellStyle name="Percentuale 37 3 2 3 3" xfId="24978"/>
    <cellStyle name="Percentuale 37 3 2 3 4" xfId="45528"/>
    <cellStyle name="Percentuale 37 3 2 4" xfId="24979"/>
    <cellStyle name="Percentuale 37 3 2 5" xfId="24975"/>
    <cellStyle name="Percentuale 37 3 3" xfId="3084"/>
    <cellStyle name="Percentuale 37 3 3 2" xfId="5549"/>
    <cellStyle name="Percentuale 37 3 3 2 2" xfId="24981"/>
    <cellStyle name="Percentuale 37 3 3 3" xfId="24982"/>
    <cellStyle name="Percentuale 37 3 3 4" xfId="24983"/>
    <cellStyle name="Percentuale 37 3 3 4 2" xfId="45529"/>
    <cellStyle name="Percentuale 37 3 3 5" xfId="24980"/>
    <cellStyle name="Percentuale 37 3 4" xfId="3404"/>
    <cellStyle name="Percentuale 37 3 4 2" xfId="10111"/>
    <cellStyle name="Percentuale 37 3 4 3" xfId="24984"/>
    <cellStyle name="Percentuale 37 3 5" xfId="8695"/>
    <cellStyle name="Percentuale 37 3 5 2" xfId="24985"/>
    <cellStyle name="Percentuale 37 3 6" xfId="24986"/>
    <cellStyle name="Percentuale 37 3 6 2" xfId="45530"/>
    <cellStyle name="Percentuale 37 3 7" xfId="24987"/>
    <cellStyle name="Percentuale 37 3 8" xfId="24974"/>
    <cellStyle name="Percentuale 37 3 9" xfId="2039"/>
    <cellStyle name="Percentuale 37 4" xfId="1309"/>
    <cellStyle name="Percentuale 37 4 2" xfId="5550"/>
    <cellStyle name="Percentuale 37 4 2 2" xfId="5551"/>
    <cellStyle name="Percentuale 37 4 2 2 2" xfId="24990"/>
    <cellStyle name="Percentuale 37 4 2 3" xfId="14239"/>
    <cellStyle name="Percentuale 37 4 2 3 2" xfId="24991"/>
    <cellStyle name="Percentuale 37 4 2 4" xfId="24989"/>
    <cellStyle name="Percentuale 37 4 2 5" xfId="13847"/>
    <cellStyle name="Percentuale 37 4 3" xfId="5552"/>
    <cellStyle name="Percentuale 37 4 3 2" xfId="24992"/>
    <cellStyle name="Percentuale 37 4 4" xfId="24993"/>
    <cellStyle name="Percentuale 37 4 5" xfId="24994"/>
    <cellStyle name="Percentuale 37 4 5 2" xfId="45531"/>
    <cellStyle name="Percentuale 37 4 6" xfId="24995"/>
    <cellStyle name="Percentuale 37 4 7" xfId="24988"/>
    <cellStyle name="Percentuale 37 4 8" xfId="3085"/>
    <cellStyle name="Percentuale 37 5" xfId="1310"/>
    <cellStyle name="Percentuale 37 5 2" xfId="24997"/>
    <cellStyle name="Percentuale 37 5 3" xfId="24998"/>
    <cellStyle name="Percentuale 37 5 3 2" xfId="45532"/>
    <cellStyle name="Percentuale 37 5 4" xfId="24999"/>
    <cellStyle name="Percentuale 37 5 5" xfId="24996"/>
    <cellStyle name="Percentuale 37 6" xfId="3082"/>
    <cellStyle name="Percentuale 37 6 2" xfId="5941"/>
    <cellStyle name="Percentuale 37 6 3" xfId="25000"/>
    <cellStyle name="Percentuale 37 7" xfId="25001"/>
    <cellStyle name="Percentuale 37 7 2" xfId="45533"/>
    <cellStyle name="Percentuale 37 8" xfId="24968"/>
    <cellStyle name="Percentuale 38" xfId="1311"/>
    <cellStyle name="Percentuale 38 2" xfId="1312"/>
    <cellStyle name="Percentuale 38 2 2" xfId="3087"/>
    <cellStyle name="Percentuale 38 2 2 2" xfId="9897"/>
    <cellStyle name="Percentuale 38 2 2 3" xfId="25004"/>
    <cellStyle name="Percentuale 38 2 3" xfId="9635"/>
    <cellStyle name="Percentuale 38 2 3 2" xfId="25005"/>
    <cellStyle name="Percentuale 38 2 4" xfId="25006"/>
    <cellStyle name="Percentuale 38 2 4 2" xfId="45534"/>
    <cellStyle name="Percentuale 38 2 5" xfId="25007"/>
    <cellStyle name="Percentuale 38 2 6" xfId="25003"/>
    <cellStyle name="Percentuale 38 3" xfId="1313"/>
    <cellStyle name="Percentuale 38 3 2" xfId="1314"/>
    <cellStyle name="Percentuale 38 3 2 2" xfId="4742"/>
    <cellStyle name="Percentuale 38 3 2 2 2" xfId="25011"/>
    <cellStyle name="Percentuale 38 3 2 2 3" xfId="25010"/>
    <cellStyle name="Percentuale 38 3 2 3" xfId="3915"/>
    <cellStyle name="Percentuale 38 3 2 3 2" xfId="10451"/>
    <cellStyle name="Percentuale 38 3 2 3 3" xfId="25012"/>
    <cellStyle name="Percentuale 38 3 2 3 4" xfId="45535"/>
    <cellStyle name="Percentuale 38 3 2 4" xfId="25013"/>
    <cellStyle name="Percentuale 38 3 2 5" xfId="25009"/>
    <cellStyle name="Percentuale 38 3 3" xfId="3088"/>
    <cellStyle name="Percentuale 38 3 3 2" xfId="5553"/>
    <cellStyle name="Percentuale 38 3 3 2 2" xfId="25015"/>
    <cellStyle name="Percentuale 38 3 3 3" xfId="25016"/>
    <cellStyle name="Percentuale 38 3 3 4" xfId="25017"/>
    <cellStyle name="Percentuale 38 3 3 4 2" xfId="45536"/>
    <cellStyle name="Percentuale 38 3 3 5" xfId="25014"/>
    <cellStyle name="Percentuale 38 3 4" xfId="3405"/>
    <cellStyle name="Percentuale 38 3 4 2" xfId="10112"/>
    <cellStyle name="Percentuale 38 3 4 3" xfId="25018"/>
    <cellStyle name="Percentuale 38 3 5" xfId="7505"/>
    <cellStyle name="Percentuale 38 3 5 2" xfId="25019"/>
    <cellStyle name="Percentuale 38 3 6" xfId="25020"/>
    <cellStyle name="Percentuale 38 3 6 2" xfId="45537"/>
    <cellStyle name="Percentuale 38 3 7" xfId="25021"/>
    <cellStyle name="Percentuale 38 3 8" xfId="25008"/>
    <cellStyle name="Percentuale 38 3 9" xfId="2040"/>
    <cellStyle name="Percentuale 38 4" xfId="1315"/>
    <cellStyle name="Percentuale 38 4 2" xfId="5554"/>
    <cellStyle name="Percentuale 38 4 2 2" xfId="5555"/>
    <cellStyle name="Percentuale 38 4 2 2 2" xfId="25024"/>
    <cellStyle name="Percentuale 38 4 2 3" xfId="14240"/>
    <cellStyle name="Percentuale 38 4 2 3 2" xfId="25025"/>
    <cellStyle name="Percentuale 38 4 2 4" xfId="25023"/>
    <cellStyle name="Percentuale 38 4 2 5" xfId="13849"/>
    <cellStyle name="Percentuale 38 4 3" xfId="5556"/>
    <cellStyle name="Percentuale 38 4 3 2" xfId="25026"/>
    <cellStyle name="Percentuale 38 4 4" xfId="25027"/>
    <cellStyle name="Percentuale 38 4 5" xfId="25028"/>
    <cellStyle name="Percentuale 38 4 5 2" xfId="45538"/>
    <cellStyle name="Percentuale 38 4 6" xfId="25029"/>
    <cellStyle name="Percentuale 38 4 7" xfId="25022"/>
    <cellStyle name="Percentuale 38 4 8" xfId="3089"/>
    <cellStyle name="Percentuale 38 5" xfId="1316"/>
    <cellStyle name="Percentuale 38 5 2" xfId="25031"/>
    <cellStyle name="Percentuale 38 5 3" xfId="25032"/>
    <cellStyle name="Percentuale 38 5 3 2" xfId="45539"/>
    <cellStyle name="Percentuale 38 5 4" xfId="25033"/>
    <cellStyle name="Percentuale 38 5 5" xfId="25030"/>
    <cellStyle name="Percentuale 38 6" xfId="3086"/>
    <cellStyle name="Percentuale 38 6 2" xfId="5942"/>
    <cellStyle name="Percentuale 38 6 3" xfId="25034"/>
    <cellStyle name="Percentuale 38 7" xfId="25035"/>
    <cellStyle name="Percentuale 38 7 2" xfId="45540"/>
    <cellStyle name="Percentuale 38 8" xfId="25002"/>
    <cellStyle name="Percentuale 39" xfId="1317"/>
    <cellStyle name="Percentuale 39 2" xfId="1318"/>
    <cellStyle name="Percentuale 39 2 2" xfId="3091"/>
    <cellStyle name="Percentuale 39 2 2 2" xfId="9898"/>
    <cellStyle name="Percentuale 39 2 2 3" xfId="25038"/>
    <cellStyle name="Percentuale 39 2 3" xfId="9636"/>
    <cellStyle name="Percentuale 39 2 3 2" xfId="25039"/>
    <cellStyle name="Percentuale 39 2 4" xfId="25040"/>
    <cellStyle name="Percentuale 39 2 4 2" xfId="45541"/>
    <cellStyle name="Percentuale 39 2 5" xfId="25041"/>
    <cellStyle name="Percentuale 39 2 6" xfId="25037"/>
    <cellStyle name="Percentuale 39 3" xfId="1319"/>
    <cellStyle name="Percentuale 39 3 2" xfId="1320"/>
    <cellStyle name="Percentuale 39 3 2 2" xfId="4743"/>
    <cellStyle name="Percentuale 39 3 2 2 2" xfId="25045"/>
    <cellStyle name="Percentuale 39 3 2 2 3" xfId="25044"/>
    <cellStyle name="Percentuale 39 3 2 3" xfId="3916"/>
    <cellStyle name="Percentuale 39 3 2 3 2" xfId="10452"/>
    <cellStyle name="Percentuale 39 3 2 3 3" xfId="25046"/>
    <cellStyle name="Percentuale 39 3 2 3 4" xfId="45542"/>
    <cellStyle name="Percentuale 39 3 2 4" xfId="25047"/>
    <cellStyle name="Percentuale 39 3 2 5" xfId="25043"/>
    <cellStyle name="Percentuale 39 3 3" xfId="3092"/>
    <cellStyle name="Percentuale 39 3 3 2" xfId="5557"/>
    <cellStyle name="Percentuale 39 3 3 2 2" xfId="25049"/>
    <cellStyle name="Percentuale 39 3 3 3" xfId="25050"/>
    <cellStyle name="Percentuale 39 3 3 4" xfId="25051"/>
    <cellStyle name="Percentuale 39 3 3 4 2" xfId="45543"/>
    <cellStyle name="Percentuale 39 3 3 5" xfId="25048"/>
    <cellStyle name="Percentuale 39 3 4" xfId="3406"/>
    <cellStyle name="Percentuale 39 3 4 2" xfId="10113"/>
    <cellStyle name="Percentuale 39 3 4 3" xfId="25052"/>
    <cellStyle name="Percentuale 39 3 5" xfId="8737"/>
    <cellStyle name="Percentuale 39 3 5 2" xfId="25053"/>
    <cellStyle name="Percentuale 39 3 6" xfId="25054"/>
    <cellStyle name="Percentuale 39 3 6 2" xfId="45544"/>
    <cellStyle name="Percentuale 39 3 7" xfId="25055"/>
    <cellStyle name="Percentuale 39 3 8" xfId="25042"/>
    <cellStyle name="Percentuale 39 3 9" xfId="2041"/>
    <cellStyle name="Percentuale 39 4" xfId="1321"/>
    <cellStyle name="Percentuale 39 4 2" xfId="5558"/>
    <cellStyle name="Percentuale 39 4 2 2" xfId="5559"/>
    <cellStyle name="Percentuale 39 4 2 2 2" xfId="25058"/>
    <cellStyle name="Percentuale 39 4 2 3" xfId="14241"/>
    <cellStyle name="Percentuale 39 4 2 3 2" xfId="25059"/>
    <cellStyle name="Percentuale 39 4 2 4" xfId="25057"/>
    <cellStyle name="Percentuale 39 4 2 5" xfId="13850"/>
    <cellStyle name="Percentuale 39 4 3" xfId="5560"/>
    <cellStyle name="Percentuale 39 4 3 2" xfId="25060"/>
    <cellStyle name="Percentuale 39 4 4" xfId="25061"/>
    <cellStyle name="Percentuale 39 4 5" xfId="25062"/>
    <cellStyle name="Percentuale 39 4 5 2" xfId="45545"/>
    <cellStyle name="Percentuale 39 4 6" xfId="25063"/>
    <cellStyle name="Percentuale 39 4 7" xfId="25056"/>
    <cellStyle name="Percentuale 39 4 8" xfId="3093"/>
    <cellStyle name="Percentuale 39 5" xfId="1322"/>
    <cellStyle name="Percentuale 39 5 2" xfId="25065"/>
    <cellStyle name="Percentuale 39 5 3" xfId="25066"/>
    <cellStyle name="Percentuale 39 5 3 2" xfId="45546"/>
    <cellStyle name="Percentuale 39 5 4" xfId="25067"/>
    <cellStyle name="Percentuale 39 5 5" xfId="25064"/>
    <cellStyle name="Percentuale 39 6" xfId="3090"/>
    <cellStyle name="Percentuale 39 6 2" xfId="5943"/>
    <cellStyle name="Percentuale 39 6 3" xfId="25068"/>
    <cellStyle name="Percentuale 39 7" xfId="25069"/>
    <cellStyle name="Percentuale 39 7 2" xfId="45547"/>
    <cellStyle name="Percentuale 39 8" xfId="25036"/>
    <cellStyle name="Percentuale 4" xfId="1323"/>
    <cellStyle name="Percentuale 4 2" xfId="1324"/>
    <cellStyle name="Percentuale 4 2 2" xfId="3095"/>
    <cellStyle name="Percentuale 4 2 2 2" xfId="9899"/>
    <cellStyle name="Percentuale 4 2 2 3" xfId="25072"/>
    <cellStyle name="Percentuale 4 2 3" xfId="9637"/>
    <cellStyle name="Percentuale 4 2 3 2" xfId="25073"/>
    <cellStyle name="Percentuale 4 2 4" xfId="25074"/>
    <cellStyle name="Percentuale 4 2 4 2" xfId="45548"/>
    <cellStyle name="Percentuale 4 2 5" xfId="25075"/>
    <cellStyle name="Percentuale 4 2 6" xfId="25071"/>
    <cellStyle name="Percentuale 4 3" xfId="1325"/>
    <cellStyle name="Percentuale 4 3 2" xfId="1326"/>
    <cellStyle name="Percentuale 4 3 2 2" xfId="4744"/>
    <cellStyle name="Percentuale 4 3 2 2 2" xfId="25079"/>
    <cellStyle name="Percentuale 4 3 2 2 3" xfId="25078"/>
    <cellStyle name="Percentuale 4 3 2 3" xfId="3917"/>
    <cellStyle name="Percentuale 4 3 2 3 2" xfId="10453"/>
    <cellStyle name="Percentuale 4 3 2 3 3" xfId="25080"/>
    <cellStyle name="Percentuale 4 3 2 3 4" xfId="45549"/>
    <cellStyle name="Percentuale 4 3 2 4" xfId="25081"/>
    <cellStyle name="Percentuale 4 3 2 5" xfId="25077"/>
    <cellStyle name="Percentuale 4 3 3" xfId="3096"/>
    <cellStyle name="Percentuale 4 3 3 2" xfId="5561"/>
    <cellStyle name="Percentuale 4 3 3 2 2" xfId="25083"/>
    <cellStyle name="Percentuale 4 3 3 3" xfId="25084"/>
    <cellStyle name="Percentuale 4 3 3 4" xfId="25085"/>
    <cellStyle name="Percentuale 4 3 3 4 2" xfId="45550"/>
    <cellStyle name="Percentuale 4 3 3 5" xfId="25082"/>
    <cellStyle name="Percentuale 4 3 4" xfId="3407"/>
    <cellStyle name="Percentuale 4 3 4 2" xfId="10114"/>
    <cellStyle name="Percentuale 4 3 4 3" xfId="25086"/>
    <cellStyle name="Percentuale 4 3 5" xfId="8006"/>
    <cellStyle name="Percentuale 4 3 5 2" xfId="25087"/>
    <cellStyle name="Percentuale 4 3 6" xfId="25088"/>
    <cellStyle name="Percentuale 4 3 6 2" xfId="45551"/>
    <cellStyle name="Percentuale 4 3 7" xfId="25089"/>
    <cellStyle name="Percentuale 4 3 8" xfId="25076"/>
    <cellStyle name="Percentuale 4 3 9" xfId="2042"/>
    <cellStyle name="Percentuale 4 4" xfId="1327"/>
    <cellStyle name="Percentuale 4 4 2" xfId="5562"/>
    <cellStyle name="Percentuale 4 4 2 2" xfId="5563"/>
    <cellStyle name="Percentuale 4 4 2 2 2" xfId="25092"/>
    <cellStyle name="Percentuale 4 4 2 3" xfId="14242"/>
    <cellStyle name="Percentuale 4 4 2 3 2" xfId="25093"/>
    <cellStyle name="Percentuale 4 4 2 4" xfId="25091"/>
    <cellStyle name="Percentuale 4 4 2 5" xfId="13851"/>
    <cellStyle name="Percentuale 4 4 3" xfId="5564"/>
    <cellStyle name="Percentuale 4 4 3 2" xfId="25094"/>
    <cellStyle name="Percentuale 4 4 4" xfId="25095"/>
    <cellStyle name="Percentuale 4 4 5" xfId="25096"/>
    <cellStyle name="Percentuale 4 4 5 2" xfId="45552"/>
    <cellStyle name="Percentuale 4 4 6" xfId="25097"/>
    <cellStyle name="Percentuale 4 4 7" xfId="25090"/>
    <cellStyle name="Percentuale 4 4 8" xfId="3097"/>
    <cellStyle name="Percentuale 4 5" xfId="1328"/>
    <cellStyle name="Percentuale 4 5 2" xfId="25099"/>
    <cellStyle name="Percentuale 4 5 3" xfId="25100"/>
    <cellStyle name="Percentuale 4 5 3 2" xfId="45553"/>
    <cellStyle name="Percentuale 4 5 4" xfId="25101"/>
    <cellStyle name="Percentuale 4 5 5" xfId="25098"/>
    <cellStyle name="Percentuale 4 6" xfId="3094"/>
    <cellStyle name="Percentuale 4 6 2" xfId="5944"/>
    <cellStyle name="Percentuale 4 6 3" xfId="25102"/>
    <cellStyle name="Percentuale 4 7" xfId="25103"/>
    <cellStyle name="Percentuale 4 7 2" xfId="45554"/>
    <cellStyle name="Percentuale 4 8" xfId="25070"/>
    <cellStyle name="Percentuale 40" xfId="1329"/>
    <cellStyle name="Percentuale 40 2" xfId="1330"/>
    <cellStyle name="Percentuale 40 2 2" xfId="3099"/>
    <cellStyle name="Percentuale 40 2 2 2" xfId="9900"/>
    <cellStyle name="Percentuale 40 2 2 3" xfId="25106"/>
    <cellStyle name="Percentuale 40 2 3" xfId="9638"/>
    <cellStyle name="Percentuale 40 2 3 2" xfId="25107"/>
    <cellStyle name="Percentuale 40 2 4" xfId="25108"/>
    <cellStyle name="Percentuale 40 2 4 2" xfId="45555"/>
    <cellStyle name="Percentuale 40 2 5" xfId="25109"/>
    <cellStyle name="Percentuale 40 2 6" xfId="25105"/>
    <cellStyle name="Percentuale 40 3" xfId="1331"/>
    <cellStyle name="Percentuale 40 3 2" xfId="1332"/>
    <cellStyle name="Percentuale 40 3 2 2" xfId="4745"/>
    <cellStyle name="Percentuale 40 3 2 2 2" xfId="25113"/>
    <cellStyle name="Percentuale 40 3 2 2 3" xfId="25112"/>
    <cellStyle name="Percentuale 40 3 2 3" xfId="3918"/>
    <cellStyle name="Percentuale 40 3 2 3 2" xfId="10454"/>
    <cellStyle name="Percentuale 40 3 2 3 3" xfId="25114"/>
    <cellStyle name="Percentuale 40 3 2 3 4" xfId="45556"/>
    <cellStyle name="Percentuale 40 3 2 4" xfId="25115"/>
    <cellStyle name="Percentuale 40 3 2 5" xfId="25111"/>
    <cellStyle name="Percentuale 40 3 3" xfId="3100"/>
    <cellStyle name="Percentuale 40 3 3 2" xfId="5565"/>
    <cellStyle name="Percentuale 40 3 3 2 2" xfId="25117"/>
    <cellStyle name="Percentuale 40 3 3 3" xfId="25118"/>
    <cellStyle name="Percentuale 40 3 3 4" xfId="25119"/>
    <cellStyle name="Percentuale 40 3 3 4 2" xfId="45557"/>
    <cellStyle name="Percentuale 40 3 3 5" xfId="25116"/>
    <cellStyle name="Percentuale 40 3 4" xfId="3408"/>
    <cellStyle name="Percentuale 40 3 4 2" xfId="10115"/>
    <cellStyle name="Percentuale 40 3 4 3" xfId="25120"/>
    <cellStyle name="Percentuale 40 3 5" xfId="8738"/>
    <cellStyle name="Percentuale 40 3 5 2" xfId="25121"/>
    <cellStyle name="Percentuale 40 3 6" xfId="25122"/>
    <cellStyle name="Percentuale 40 3 6 2" xfId="45558"/>
    <cellStyle name="Percentuale 40 3 7" xfId="25123"/>
    <cellStyle name="Percentuale 40 3 8" xfId="25110"/>
    <cellStyle name="Percentuale 40 3 9" xfId="2043"/>
    <cellStyle name="Percentuale 40 4" xfId="1333"/>
    <cellStyle name="Percentuale 40 4 2" xfId="5566"/>
    <cellStyle name="Percentuale 40 4 2 2" xfId="5567"/>
    <cellStyle name="Percentuale 40 4 2 2 2" xfId="25126"/>
    <cellStyle name="Percentuale 40 4 2 3" xfId="14243"/>
    <cellStyle name="Percentuale 40 4 2 3 2" xfId="25127"/>
    <cellStyle name="Percentuale 40 4 2 4" xfId="25125"/>
    <cellStyle name="Percentuale 40 4 2 5" xfId="13852"/>
    <cellStyle name="Percentuale 40 4 3" xfId="5568"/>
    <cellStyle name="Percentuale 40 4 3 2" xfId="25128"/>
    <cellStyle name="Percentuale 40 4 4" xfId="25129"/>
    <cellStyle name="Percentuale 40 4 5" xfId="25130"/>
    <cellStyle name="Percentuale 40 4 5 2" xfId="45559"/>
    <cellStyle name="Percentuale 40 4 6" xfId="25131"/>
    <cellStyle name="Percentuale 40 4 7" xfId="25124"/>
    <cellStyle name="Percentuale 40 4 8" xfId="3101"/>
    <cellStyle name="Percentuale 40 5" xfId="1334"/>
    <cellStyle name="Percentuale 40 5 2" xfId="25133"/>
    <cellStyle name="Percentuale 40 5 3" xfId="25134"/>
    <cellStyle name="Percentuale 40 5 3 2" xfId="45560"/>
    <cellStyle name="Percentuale 40 5 4" xfId="25135"/>
    <cellStyle name="Percentuale 40 5 5" xfId="25132"/>
    <cellStyle name="Percentuale 40 6" xfId="3098"/>
    <cellStyle name="Percentuale 40 6 2" xfId="5945"/>
    <cellStyle name="Percentuale 40 6 3" xfId="25136"/>
    <cellStyle name="Percentuale 40 7" xfId="25137"/>
    <cellStyle name="Percentuale 40 7 2" xfId="45561"/>
    <cellStyle name="Percentuale 40 8" xfId="25104"/>
    <cellStyle name="Percentuale 41" xfId="1335"/>
    <cellStyle name="Percentuale 41 2" xfId="1336"/>
    <cellStyle name="Percentuale 41 2 2" xfId="3103"/>
    <cellStyle name="Percentuale 41 2 2 2" xfId="9901"/>
    <cellStyle name="Percentuale 41 2 2 3" xfId="25140"/>
    <cellStyle name="Percentuale 41 2 3" xfId="9639"/>
    <cellStyle name="Percentuale 41 2 3 2" xfId="25141"/>
    <cellStyle name="Percentuale 41 2 4" xfId="25142"/>
    <cellStyle name="Percentuale 41 2 4 2" xfId="45562"/>
    <cellStyle name="Percentuale 41 2 5" xfId="25143"/>
    <cellStyle name="Percentuale 41 2 6" xfId="25139"/>
    <cellStyle name="Percentuale 41 3" xfId="1337"/>
    <cellStyle name="Percentuale 41 3 2" xfId="1338"/>
    <cellStyle name="Percentuale 41 3 2 2" xfId="4746"/>
    <cellStyle name="Percentuale 41 3 2 2 2" xfId="25147"/>
    <cellStyle name="Percentuale 41 3 2 2 3" xfId="25146"/>
    <cellStyle name="Percentuale 41 3 2 3" xfId="3919"/>
    <cellStyle name="Percentuale 41 3 2 3 2" xfId="10455"/>
    <cellStyle name="Percentuale 41 3 2 3 3" xfId="25148"/>
    <cellStyle name="Percentuale 41 3 2 3 4" xfId="45563"/>
    <cellStyle name="Percentuale 41 3 2 4" xfId="25149"/>
    <cellStyle name="Percentuale 41 3 2 5" xfId="25145"/>
    <cellStyle name="Percentuale 41 3 3" xfId="3104"/>
    <cellStyle name="Percentuale 41 3 3 2" xfId="5569"/>
    <cellStyle name="Percentuale 41 3 3 2 2" xfId="25151"/>
    <cellStyle name="Percentuale 41 3 3 3" xfId="25152"/>
    <cellStyle name="Percentuale 41 3 3 4" xfId="25153"/>
    <cellStyle name="Percentuale 41 3 3 4 2" xfId="45564"/>
    <cellStyle name="Percentuale 41 3 3 5" xfId="25150"/>
    <cellStyle name="Percentuale 41 3 4" xfId="3409"/>
    <cellStyle name="Percentuale 41 3 4 2" xfId="10116"/>
    <cellStyle name="Percentuale 41 3 4 3" xfId="25154"/>
    <cellStyle name="Percentuale 41 3 5" xfId="8608"/>
    <cellStyle name="Percentuale 41 3 5 2" xfId="25155"/>
    <cellStyle name="Percentuale 41 3 6" xfId="25156"/>
    <cellStyle name="Percentuale 41 3 6 2" xfId="45565"/>
    <cellStyle name="Percentuale 41 3 7" xfId="25157"/>
    <cellStyle name="Percentuale 41 3 8" xfId="25144"/>
    <cellStyle name="Percentuale 41 3 9" xfId="2044"/>
    <cellStyle name="Percentuale 41 4" xfId="1339"/>
    <cellStyle name="Percentuale 41 4 2" xfId="5570"/>
    <cellStyle name="Percentuale 41 4 2 2" xfId="5571"/>
    <cellStyle name="Percentuale 41 4 2 2 2" xfId="25160"/>
    <cellStyle name="Percentuale 41 4 2 3" xfId="14244"/>
    <cellStyle name="Percentuale 41 4 2 3 2" xfId="25161"/>
    <cellStyle name="Percentuale 41 4 2 4" xfId="25159"/>
    <cellStyle name="Percentuale 41 4 2 5" xfId="13853"/>
    <cellStyle name="Percentuale 41 4 3" xfId="5572"/>
    <cellStyle name="Percentuale 41 4 3 2" xfId="25162"/>
    <cellStyle name="Percentuale 41 4 4" xfId="25163"/>
    <cellStyle name="Percentuale 41 4 5" xfId="25164"/>
    <cellStyle name="Percentuale 41 4 5 2" xfId="45566"/>
    <cellStyle name="Percentuale 41 4 6" xfId="25165"/>
    <cellStyle name="Percentuale 41 4 7" xfId="25158"/>
    <cellStyle name="Percentuale 41 4 8" xfId="3105"/>
    <cellStyle name="Percentuale 41 5" xfId="1340"/>
    <cellStyle name="Percentuale 41 5 2" xfId="25167"/>
    <cellStyle name="Percentuale 41 5 3" xfId="25168"/>
    <cellStyle name="Percentuale 41 5 3 2" xfId="45567"/>
    <cellStyle name="Percentuale 41 5 4" xfId="25169"/>
    <cellStyle name="Percentuale 41 5 5" xfId="25166"/>
    <cellStyle name="Percentuale 41 6" xfId="3102"/>
    <cellStyle name="Percentuale 41 6 2" xfId="5946"/>
    <cellStyle name="Percentuale 41 6 3" xfId="25170"/>
    <cellStyle name="Percentuale 41 7" xfId="25171"/>
    <cellStyle name="Percentuale 41 7 2" xfId="45568"/>
    <cellStyle name="Percentuale 41 8" xfId="25138"/>
    <cellStyle name="Percentuale 42" xfId="1341"/>
    <cellStyle name="Percentuale 42 2" xfId="1342"/>
    <cellStyle name="Percentuale 42 2 2" xfId="3107"/>
    <cellStyle name="Percentuale 42 2 2 2" xfId="9902"/>
    <cellStyle name="Percentuale 42 2 2 3" xfId="25174"/>
    <cellStyle name="Percentuale 42 2 3" xfId="9640"/>
    <cellStyle name="Percentuale 42 2 3 2" xfId="25175"/>
    <cellStyle name="Percentuale 42 2 4" xfId="25176"/>
    <cellStyle name="Percentuale 42 2 4 2" xfId="45569"/>
    <cellStyle name="Percentuale 42 2 5" xfId="25177"/>
    <cellStyle name="Percentuale 42 2 6" xfId="25173"/>
    <cellStyle name="Percentuale 42 3" xfId="1343"/>
    <cellStyle name="Percentuale 42 3 2" xfId="1344"/>
    <cellStyle name="Percentuale 42 3 2 2" xfId="4747"/>
    <cellStyle name="Percentuale 42 3 2 2 2" xfId="25181"/>
    <cellStyle name="Percentuale 42 3 2 2 3" xfId="25180"/>
    <cellStyle name="Percentuale 42 3 2 3" xfId="3920"/>
    <cellStyle name="Percentuale 42 3 2 3 2" xfId="10456"/>
    <cellStyle name="Percentuale 42 3 2 3 3" xfId="25182"/>
    <cellStyle name="Percentuale 42 3 2 3 4" xfId="45570"/>
    <cellStyle name="Percentuale 42 3 2 4" xfId="25183"/>
    <cellStyle name="Percentuale 42 3 2 5" xfId="25179"/>
    <cellStyle name="Percentuale 42 3 3" xfId="3108"/>
    <cellStyle name="Percentuale 42 3 3 2" xfId="5573"/>
    <cellStyle name="Percentuale 42 3 3 2 2" xfId="25185"/>
    <cellStyle name="Percentuale 42 3 3 3" xfId="25186"/>
    <cellStyle name="Percentuale 42 3 3 4" xfId="25187"/>
    <cellStyle name="Percentuale 42 3 3 4 2" xfId="45571"/>
    <cellStyle name="Percentuale 42 3 3 5" xfId="25184"/>
    <cellStyle name="Percentuale 42 3 4" xfId="3410"/>
    <cellStyle name="Percentuale 42 3 4 2" xfId="10117"/>
    <cellStyle name="Percentuale 42 3 4 3" xfId="25188"/>
    <cellStyle name="Percentuale 42 3 5" xfId="8607"/>
    <cellStyle name="Percentuale 42 3 5 2" xfId="25189"/>
    <cellStyle name="Percentuale 42 3 6" xfId="25190"/>
    <cellStyle name="Percentuale 42 3 6 2" xfId="45572"/>
    <cellStyle name="Percentuale 42 3 7" xfId="25191"/>
    <cellStyle name="Percentuale 42 3 8" xfId="25178"/>
    <cellStyle name="Percentuale 42 3 9" xfId="2045"/>
    <cellStyle name="Percentuale 42 4" xfId="1345"/>
    <cellStyle name="Percentuale 42 4 2" xfId="5574"/>
    <cellStyle name="Percentuale 42 4 2 2" xfId="5575"/>
    <cellStyle name="Percentuale 42 4 2 2 2" xfId="25194"/>
    <cellStyle name="Percentuale 42 4 2 3" xfId="14245"/>
    <cellStyle name="Percentuale 42 4 2 3 2" xfId="25195"/>
    <cellStyle name="Percentuale 42 4 2 4" xfId="25193"/>
    <cellStyle name="Percentuale 42 4 2 5" xfId="13854"/>
    <cellStyle name="Percentuale 42 4 3" xfId="5576"/>
    <cellStyle name="Percentuale 42 4 3 2" xfId="25196"/>
    <cellStyle name="Percentuale 42 4 4" xfId="25197"/>
    <cellStyle name="Percentuale 42 4 5" xfId="25198"/>
    <cellStyle name="Percentuale 42 4 5 2" xfId="45573"/>
    <cellStyle name="Percentuale 42 4 6" xfId="25199"/>
    <cellStyle name="Percentuale 42 4 7" xfId="25192"/>
    <cellStyle name="Percentuale 42 4 8" xfId="3109"/>
    <cellStyle name="Percentuale 42 5" xfId="1346"/>
    <cellStyle name="Percentuale 42 5 2" xfId="25201"/>
    <cellStyle name="Percentuale 42 5 3" xfId="25202"/>
    <cellStyle name="Percentuale 42 5 3 2" xfId="45574"/>
    <cellStyle name="Percentuale 42 5 4" xfId="25203"/>
    <cellStyle name="Percentuale 42 5 5" xfId="25200"/>
    <cellStyle name="Percentuale 42 6" xfId="3106"/>
    <cellStyle name="Percentuale 42 6 2" xfId="5947"/>
    <cellStyle name="Percentuale 42 6 3" xfId="25204"/>
    <cellStyle name="Percentuale 42 7" xfId="25205"/>
    <cellStyle name="Percentuale 42 7 2" xfId="45575"/>
    <cellStyle name="Percentuale 42 8" xfId="25172"/>
    <cellStyle name="Percentuale 43" xfId="1347"/>
    <cellStyle name="Percentuale 43 2" xfId="1348"/>
    <cellStyle name="Percentuale 43 2 2" xfId="3111"/>
    <cellStyle name="Percentuale 43 2 2 2" xfId="9903"/>
    <cellStyle name="Percentuale 43 2 2 3" xfId="25208"/>
    <cellStyle name="Percentuale 43 2 3" xfId="9641"/>
    <cellStyle name="Percentuale 43 2 3 2" xfId="25209"/>
    <cellStyle name="Percentuale 43 2 4" xfId="25210"/>
    <cellStyle name="Percentuale 43 2 4 2" xfId="45576"/>
    <cellStyle name="Percentuale 43 2 5" xfId="25211"/>
    <cellStyle name="Percentuale 43 2 6" xfId="25207"/>
    <cellStyle name="Percentuale 43 3" xfId="1349"/>
    <cellStyle name="Percentuale 43 3 2" xfId="1350"/>
    <cellStyle name="Percentuale 43 3 2 2" xfId="4748"/>
    <cellStyle name="Percentuale 43 3 2 2 2" xfId="25215"/>
    <cellStyle name="Percentuale 43 3 2 2 3" xfId="25214"/>
    <cellStyle name="Percentuale 43 3 2 3" xfId="3921"/>
    <cellStyle name="Percentuale 43 3 2 3 2" xfId="10457"/>
    <cellStyle name="Percentuale 43 3 2 3 3" xfId="25216"/>
    <cellStyle name="Percentuale 43 3 2 3 4" xfId="45577"/>
    <cellStyle name="Percentuale 43 3 2 4" xfId="25217"/>
    <cellStyle name="Percentuale 43 3 2 5" xfId="25213"/>
    <cellStyle name="Percentuale 43 3 3" xfId="3112"/>
    <cellStyle name="Percentuale 43 3 3 2" xfId="5577"/>
    <cellStyle name="Percentuale 43 3 3 2 2" xfId="25219"/>
    <cellStyle name="Percentuale 43 3 3 3" xfId="25220"/>
    <cellStyle name="Percentuale 43 3 3 4" xfId="25221"/>
    <cellStyle name="Percentuale 43 3 3 4 2" xfId="45578"/>
    <cellStyle name="Percentuale 43 3 3 5" xfId="25218"/>
    <cellStyle name="Percentuale 43 3 4" xfId="3411"/>
    <cellStyle name="Percentuale 43 3 4 2" xfId="10118"/>
    <cellStyle name="Percentuale 43 3 4 3" xfId="25222"/>
    <cellStyle name="Percentuale 43 3 5" xfId="7813"/>
    <cellStyle name="Percentuale 43 3 5 2" xfId="25223"/>
    <cellStyle name="Percentuale 43 3 6" xfId="25224"/>
    <cellStyle name="Percentuale 43 3 6 2" xfId="45579"/>
    <cellStyle name="Percentuale 43 3 7" xfId="25225"/>
    <cellStyle name="Percentuale 43 3 8" xfId="25212"/>
    <cellStyle name="Percentuale 43 3 9" xfId="2046"/>
    <cellStyle name="Percentuale 43 4" xfId="1351"/>
    <cellStyle name="Percentuale 43 4 2" xfId="5578"/>
    <cellStyle name="Percentuale 43 4 2 2" xfId="5579"/>
    <cellStyle name="Percentuale 43 4 2 2 2" xfId="25228"/>
    <cellStyle name="Percentuale 43 4 2 3" xfId="14246"/>
    <cellStyle name="Percentuale 43 4 2 3 2" xfId="25229"/>
    <cellStyle name="Percentuale 43 4 2 4" xfId="25227"/>
    <cellStyle name="Percentuale 43 4 2 5" xfId="13855"/>
    <cellStyle name="Percentuale 43 4 3" xfId="5580"/>
    <cellStyle name="Percentuale 43 4 3 2" xfId="25230"/>
    <cellStyle name="Percentuale 43 4 4" xfId="25231"/>
    <cellStyle name="Percentuale 43 4 5" xfId="25232"/>
    <cellStyle name="Percentuale 43 4 5 2" xfId="45580"/>
    <cellStyle name="Percentuale 43 4 6" xfId="25233"/>
    <cellStyle name="Percentuale 43 4 7" xfId="25226"/>
    <cellStyle name="Percentuale 43 4 8" xfId="3113"/>
    <cellStyle name="Percentuale 43 5" xfId="1352"/>
    <cellStyle name="Percentuale 43 5 2" xfId="25235"/>
    <cellStyle name="Percentuale 43 5 3" xfId="25236"/>
    <cellStyle name="Percentuale 43 5 3 2" xfId="45581"/>
    <cellStyle name="Percentuale 43 5 4" xfId="25237"/>
    <cellStyle name="Percentuale 43 5 5" xfId="25234"/>
    <cellStyle name="Percentuale 43 6" xfId="3110"/>
    <cellStyle name="Percentuale 43 6 2" xfId="5948"/>
    <cellStyle name="Percentuale 43 6 3" xfId="25238"/>
    <cellStyle name="Percentuale 43 7" xfId="25239"/>
    <cellStyle name="Percentuale 43 7 2" xfId="45582"/>
    <cellStyle name="Percentuale 43 8" xfId="25206"/>
    <cellStyle name="Percentuale 44" xfId="1353"/>
    <cellStyle name="Percentuale 44 2" xfId="1354"/>
    <cellStyle name="Percentuale 44 2 2" xfId="3115"/>
    <cellStyle name="Percentuale 44 2 2 2" xfId="9904"/>
    <cellStyle name="Percentuale 44 2 2 3" xfId="25242"/>
    <cellStyle name="Percentuale 44 2 3" xfId="9642"/>
    <cellStyle name="Percentuale 44 2 3 2" xfId="25243"/>
    <cellStyle name="Percentuale 44 2 4" xfId="25244"/>
    <cellStyle name="Percentuale 44 2 4 2" xfId="45583"/>
    <cellStyle name="Percentuale 44 2 5" xfId="25245"/>
    <cellStyle name="Percentuale 44 2 6" xfId="25241"/>
    <cellStyle name="Percentuale 44 3" xfId="1355"/>
    <cellStyle name="Percentuale 44 3 2" xfId="1356"/>
    <cellStyle name="Percentuale 44 3 2 2" xfId="4749"/>
    <cellStyle name="Percentuale 44 3 2 2 2" xfId="25249"/>
    <cellStyle name="Percentuale 44 3 2 2 3" xfId="25248"/>
    <cellStyle name="Percentuale 44 3 2 3" xfId="3922"/>
    <cellStyle name="Percentuale 44 3 2 3 2" xfId="10458"/>
    <cellStyle name="Percentuale 44 3 2 3 3" xfId="25250"/>
    <cellStyle name="Percentuale 44 3 2 3 4" xfId="45584"/>
    <cellStyle name="Percentuale 44 3 2 4" xfId="25251"/>
    <cellStyle name="Percentuale 44 3 2 5" xfId="25247"/>
    <cellStyle name="Percentuale 44 3 3" xfId="3116"/>
    <cellStyle name="Percentuale 44 3 3 2" xfId="5581"/>
    <cellStyle name="Percentuale 44 3 3 2 2" xfId="25253"/>
    <cellStyle name="Percentuale 44 3 3 3" xfId="25254"/>
    <cellStyle name="Percentuale 44 3 3 4" xfId="25255"/>
    <cellStyle name="Percentuale 44 3 3 4 2" xfId="45585"/>
    <cellStyle name="Percentuale 44 3 3 5" xfId="25252"/>
    <cellStyle name="Percentuale 44 3 4" xfId="3412"/>
    <cellStyle name="Percentuale 44 3 4 2" xfId="10119"/>
    <cellStyle name="Percentuale 44 3 4 3" xfId="25256"/>
    <cellStyle name="Percentuale 44 3 5" xfId="7823"/>
    <cellStyle name="Percentuale 44 3 5 2" xfId="25257"/>
    <cellStyle name="Percentuale 44 3 6" xfId="25258"/>
    <cellStyle name="Percentuale 44 3 6 2" xfId="45586"/>
    <cellStyle name="Percentuale 44 3 7" xfId="25259"/>
    <cellStyle name="Percentuale 44 3 8" xfId="25246"/>
    <cellStyle name="Percentuale 44 3 9" xfId="2047"/>
    <cellStyle name="Percentuale 44 4" xfId="1357"/>
    <cellStyle name="Percentuale 44 4 2" xfId="5582"/>
    <cellStyle name="Percentuale 44 4 2 2" xfId="5583"/>
    <cellStyle name="Percentuale 44 4 2 2 2" xfId="25262"/>
    <cellStyle name="Percentuale 44 4 2 3" xfId="14247"/>
    <cellStyle name="Percentuale 44 4 2 3 2" xfId="25263"/>
    <cellStyle name="Percentuale 44 4 2 4" xfId="25261"/>
    <cellStyle name="Percentuale 44 4 2 5" xfId="13856"/>
    <cellStyle name="Percentuale 44 4 3" xfId="5584"/>
    <cellStyle name="Percentuale 44 4 3 2" xfId="25264"/>
    <cellStyle name="Percentuale 44 4 4" xfId="25265"/>
    <cellStyle name="Percentuale 44 4 5" xfId="25266"/>
    <cellStyle name="Percentuale 44 4 5 2" xfId="45587"/>
    <cellStyle name="Percentuale 44 4 6" xfId="25267"/>
    <cellStyle name="Percentuale 44 4 7" xfId="25260"/>
    <cellStyle name="Percentuale 44 4 8" xfId="3117"/>
    <cellStyle name="Percentuale 44 5" xfId="1358"/>
    <cellStyle name="Percentuale 44 5 2" xfId="25269"/>
    <cellStyle name="Percentuale 44 5 3" xfId="25270"/>
    <cellStyle name="Percentuale 44 5 3 2" xfId="45588"/>
    <cellStyle name="Percentuale 44 5 4" xfId="25271"/>
    <cellStyle name="Percentuale 44 5 5" xfId="25268"/>
    <cellStyle name="Percentuale 44 6" xfId="3114"/>
    <cellStyle name="Percentuale 44 6 2" xfId="5949"/>
    <cellStyle name="Percentuale 44 6 3" xfId="25272"/>
    <cellStyle name="Percentuale 44 7" xfId="25273"/>
    <cellStyle name="Percentuale 44 7 2" xfId="45589"/>
    <cellStyle name="Percentuale 44 8" xfId="25240"/>
    <cellStyle name="Percentuale 45" xfId="1359"/>
    <cellStyle name="Percentuale 45 2" xfId="1360"/>
    <cellStyle name="Percentuale 45 2 2" xfId="3119"/>
    <cellStyle name="Percentuale 45 2 2 2" xfId="9905"/>
    <cellStyle name="Percentuale 45 2 2 3" xfId="25276"/>
    <cellStyle name="Percentuale 45 2 3" xfId="9643"/>
    <cellStyle name="Percentuale 45 2 3 2" xfId="25277"/>
    <cellStyle name="Percentuale 45 2 4" xfId="25278"/>
    <cellStyle name="Percentuale 45 2 4 2" xfId="45590"/>
    <cellStyle name="Percentuale 45 2 5" xfId="25279"/>
    <cellStyle name="Percentuale 45 2 6" xfId="25275"/>
    <cellStyle name="Percentuale 45 3" xfId="1361"/>
    <cellStyle name="Percentuale 45 3 2" xfId="1362"/>
    <cellStyle name="Percentuale 45 3 2 2" xfId="4750"/>
    <cellStyle name="Percentuale 45 3 2 2 2" xfId="25283"/>
    <cellStyle name="Percentuale 45 3 2 2 3" xfId="25282"/>
    <cellStyle name="Percentuale 45 3 2 3" xfId="3923"/>
    <cellStyle name="Percentuale 45 3 2 3 2" xfId="10459"/>
    <cellStyle name="Percentuale 45 3 2 3 3" xfId="25284"/>
    <cellStyle name="Percentuale 45 3 2 3 4" xfId="45591"/>
    <cellStyle name="Percentuale 45 3 2 4" xfId="25285"/>
    <cellStyle name="Percentuale 45 3 2 5" xfId="25281"/>
    <cellStyle name="Percentuale 45 3 3" xfId="3120"/>
    <cellStyle name="Percentuale 45 3 3 2" xfId="5585"/>
    <cellStyle name="Percentuale 45 3 3 2 2" xfId="25287"/>
    <cellStyle name="Percentuale 45 3 3 3" xfId="25288"/>
    <cellStyle name="Percentuale 45 3 3 4" xfId="25289"/>
    <cellStyle name="Percentuale 45 3 3 4 2" xfId="45592"/>
    <cellStyle name="Percentuale 45 3 3 5" xfId="25286"/>
    <cellStyle name="Percentuale 45 3 4" xfId="3413"/>
    <cellStyle name="Percentuale 45 3 4 2" xfId="10120"/>
    <cellStyle name="Percentuale 45 3 4 3" xfId="25290"/>
    <cellStyle name="Percentuale 45 3 5" xfId="7504"/>
    <cellStyle name="Percentuale 45 3 5 2" xfId="25291"/>
    <cellStyle name="Percentuale 45 3 6" xfId="25292"/>
    <cellStyle name="Percentuale 45 3 6 2" xfId="45593"/>
    <cellStyle name="Percentuale 45 3 7" xfId="25293"/>
    <cellStyle name="Percentuale 45 3 8" xfId="25280"/>
    <cellStyle name="Percentuale 45 3 9" xfId="2048"/>
    <cellStyle name="Percentuale 45 4" xfId="1363"/>
    <cellStyle name="Percentuale 45 4 2" xfId="5586"/>
    <cellStyle name="Percentuale 45 4 2 2" xfId="5587"/>
    <cellStyle name="Percentuale 45 4 2 2 2" xfId="25296"/>
    <cellStyle name="Percentuale 45 4 2 3" xfId="14248"/>
    <cellStyle name="Percentuale 45 4 2 3 2" xfId="25297"/>
    <cellStyle name="Percentuale 45 4 2 4" xfId="25295"/>
    <cellStyle name="Percentuale 45 4 2 5" xfId="13857"/>
    <cellStyle name="Percentuale 45 4 3" xfId="5588"/>
    <cellStyle name="Percentuale 45 4 3 2" xfId="25298"/>
    <cellStyle name="Percentuale 45 4 4" xfId="25299"/>
    <cellStyle name="Percentuale 45 4 5" xfId="25300"/>
    <cellStyle name="Percentuale 45 4 5 2" xfId="45594"/>
    <cellStyle name="Percentuale 45 4 6" xfId="25301"/>
    <cellStyle name="Percentuale 45 4 7" xfId="25294"/>
    <cellStyle name="Percentuale 45 4 8" xfId="3121"/>
    <cellStyle name="Percentuale 45 5" xfId="1364"/>
    <cellStyle name="Percentuale 45 5 2" xfId="25303"/>
    <cellStyle name="Percentuale 45 5 3" xfId="25304"/>
    <cellStyle name="Percentuale 45 5 3 2" xfId="45595"/>
    <cellStyle name="Percentuale 45 5 4" xfId="25305"/>
    <cellStyle name="Percentuale 45 5 5" xfId="25302"/>
    <cellStyle name="Percentuale 45 6" xfId="3118"/>
    <cellStyle name="Percentuale 45 6 2" xfId="5950"/>
    <cellStyle name="Percentuale 45 6 3" xfId="25306"/>
    <cellStyle name="Percentuale 45 7" xfId="25307"/>
    <cellStyle name="Percentuale 45 7 2" xfId="45596"/>
    <cellStyle name="Percentuale 45 8" xfId="25274"/>
    <cellStyle name="Percentuale 46" xfId="1365"/>
    <cellStyle name="Percentuale 46 2" xfId="1366"/>
    <cellStyle name="Percentuale 46 2 2" xfId="3123"/>
    <cellStyle name="Percentuale 46 2 2 2" xfId="9906"/>
    <cellStyle name="Percentuale 46 2 2 3" xfId="25310"/>
    <cellStyle name="Percentuale 46 2 3" xfId="9644"/>
    <cellStyle name="Percentuale 46 2 3 2" xfId="25311"/>
    <cellStyle name="Percentuale 46 2 4" xfId="25312"/>
    <cellStyle name="Percentuale 46 2 4 2" xfId="45597"/>
    <cellStyle name="Percentuale 46 2 5" xfId="25313"/>
    <cellStyle name="Percentuale 46 2 6" xfId="25309"/>
    <cellStyle name="Percentuale 46 3" xfId="1367"/>
    <cellStyle name="Percentuale 46 3 2" xfId="1368"/>
    <cellStyle name="Percentuale 46 3 2 2" xfId="4751"/>
    <cellStyle name="Percentuale 46 3 2 2 2" xfId="25317"/>
    <cellStyle name="Percentuale 46 3 2 2 3" xfId="25316"/>
    <cellStyle name="Percentuale 46 3 2 3" xfId="3924"/>
    <cellStyle name="Percentuale 46 3 2 3 2" xfId="10460"/>
    <cellStyle name="Percentuale 46 3 2 3 3" xfId="25318"/>
    <cellStyle name="Percentuale 46 3 2 3 4" xfId="45598"/>
    <cellStyle name="Percentuale 46 3 2 4" xfId="25319"/>
    <cellStyle name="Percentuale 46 3 2 5" xfId="25315"/>
    <cellStyle name="Percentuale 46 3 3" xfId="3124"/>
    <cellStyle name="Percentuale 46 3 3 2" xfId="5589"/>
    <cellStyle name="Percentuale 46 3 3 2 2" xfId="25321"/>
    <cellStyle name="Percentuale 46 3 3 3" xfId="25322"/>
    <cellStyle name="Percentuale 46 3 3 4" xfId="25323"/>
    <cellStyle name="Percentuale 46 3 3 4 2" xfId="45599"/>
    <cellStyle name="Percentuale 46 3 3 5" xfId="25320"/>
    <cellStyle name="Percentuale 46 3 4" xfId="3414"/>
    <cellStyle name="Percentuale 46 3 4 2" xfId="10121"/>
    <cellStyle name="Percentuale 46 3 4 3" xfId="25324"/>
    <cellStyle name="Percentuale 46 3 5" xfId="7822"/>
    <cellStyle name="Percentuale 46 3 5 2" xfId="25325"/>
    <cellStyle name="Percentuale 46 3 6" xfId="25326"/>
    <cellStyle name="Percentuale 46 3 6 2" xfId="45600"/>
    <cellStyle name="Percentuale 46 3 7" xfId="25327"/>
    <cellStyle name="Percentuale 46 3 8" xfId="25314"/>
    <cellStyle name="Percentuale 46 3 9" xfId="2049"/>
    <cellStyle name="Percentuale 46 4" xfId="1369"/>
    <cellStyle name="Percentuale 46 4 2" xfId="5590"/>
    <cellStyle name="Percentuale 46 4 2 2" xfId="5591"/>
    <cellStyle name="Percentuale 46 4 2 2 2" xfId="25330"/>
    <cellStyle name="Percentuale 46 4 2 3" xfId="14249"/>
    <cellStyle name="Percentuale 46 4 2 3 2" xfId="25331"/>
    <cellStyle name="Percentuale 46 4 2 4" xfId="25329"/>
    <cellStyle name="Percentuale 46 4 2 5" xfId="13858"/>
    <cellStyle name="Percentuale 46 4 3" xfId="5592"/>
    <cellStyle name="Percentuale 46 4 3 2" xfId="25332"/>
    <cellStyle name="Percentuale 46 4 4" xfId="25333"/>
    <cellStyle name="Percentuale 46 4 5" xfId="25334"/>
    <cellStyle name="Percentuale 46 4 5 2" xfId="45601"/>
    <cellStyle name="Percentuale 46 4 6" xfId="25335"/>
    <cellStyle name="Percentuale 46 4 7" xfId="25328"/>
    <cellStyle name="Percentuale 46 4 8" xfId="3125"/>
    <cellStyle name="Percentuale 46 5" xfId="1370"/>
    <cellStyle name="Percentuale 46 5 2" xfId="25337"/>
    <cellStyle name="Percentuale 46 5 3" xfId="25338"/>
    <cellStyle name="Percentuale 46 5 3 2" xfId="45602"/>
    <cellStyle name="Percentuale 46 5 4" xfId="25339"/>
    <cellStyle name="Percentuale 46 5 5" xfId="25336"/>
    <cellStyle name="Percentuale 46 6" xfId="3122"/>
    <cellStyle name="Percentuale 46 6 2" xfId="5951"/>
    <cellStyle name="Percentuale 46 6 3" xfId="25340"/>
    <cellStyle name="Percentuale 46 7" xfId="25341"/>
    <cellStyle name="Percentuale 46 7 2" xfId="45603"/>
    <cellStyle name="Percentuale 46 8" xfId="25308"/>
    <cellStyle name="Percentuale 47" xfId="1371"/>
    <cellStyle name="Percentuale 47 2" xfId="1372"/>
    <cellStyle name="Percentuale 47 2 2" xfId="3127"/>
    <cellStyle name="Percentuale 47 2 2 2" xfId="9907"/>
    <cellStyle name="Percentuale 47 2 2 3" xfId="25344"/>
    <cellStyle name="Percentuale 47 2 3" xfId="9645"/>
    <cellStyle name="Percentuale 47 2 3 2" xfId="25345"/>
    <cellStyle name="Percentuale 47 2 4" xfId="25346"/>
    <cellStyle name="Percentuale 47 2 4 2" xfId="45604"/>
    <cellStyle name="Percentuale 47 2 5" xfId="25347"/>
    <cellStyle name="Percentuale 47 2 6" xfId="25343"/>
    <cellStyle name="Percentuale 47 3" xfId="1373"/>
    <cellStyle name="Percentuale 47 3 2" xfId="1374"/>
    <cellStyle name="Percentuale 47 3 2 2" xfId="4752"/>
    <cellStyle name="Percentuale 47 3 2 2 2" xfId="25351"/>
    <cellStyle name="Percentuale 47 3 2 2 3" xfId="25350"/>
    <cellStyle name="Percentuale 47 3 2 3" xfId="3925"/>
    <cellStyle name="Percentuale 47 3 2 3 2" xfId="10461"/>
    <cellStyle name="Percentuale 47 3 2 3 3" xfId="25352"/>
    <cellStyle name="Percentuale 47 3 2 3 4" xfId="45605"/>
    <cellStyle name="Percentuale 47 3 2 4" xfId="25353"/>
    <cellStyle name="Percentuale 47 3 2 5" xfId="25349"/>
    <cellStyle name="Percentuale 47 3 3" xfId="3128"/>
    <cellStyle name="Percentuale 47 3 3 2" xfId="5593"/>
    <cellStyle name="Percentuale 47 3 3 2 2" xfId="25355"/>
    <cellStyle name="Percentuale 47 3 3 3" xfId="25356"/>
    <cellStyle name="Percentuale 47 3 3 4" xfId="25357"/>
    <cellStyle name="Percentuale 47 3 3 4 2" xfId="45606"/>
    <cellStyle name="Percentuale 47 3 3 5" xfId="25354"/>
    <cellStyle name="Percentuale 47 3 4" xfId="3415"/>
    <cellStyle name="Percentuale 47 3 4 2" xfId="10122"/>
    <cellStyle name="Percentuale 47 3 4 3" xfId="25358"/>
    <cellStyle name="Percentuale 47 3 5" xfId="7467"/>
    <cellStyle name="Percentuale 47 3 5 2" xfId="25359"/>
    <cellStyle name="Percentuale 47 3 6" xfId="25360"/>
    <cellStyle name="Percentuale 47 3 6 2" xfId="45607"/>
    <cellStyle name="Percentuale 47 3 7" xfId="25361"/>
    <cellStyle name="Percentuale 47 3 8" xfId="25348"/>
    <cellStyle name="Percentuale 47 3 9" xfId="2050"/>
    <cellStyle name="Percentuale 47 4" xfId="1375"/>
    <cellStyle name="Percentuale 47 4 2" xfId="5594"/>
    <cellStyle name="Percentuale 47 4 2 2" xfId="5595"/>
    <cellStyle name="Percentuale 47 4 2 2 2" xfId="25364"/>
    <cellStyle name="Percentuale 47 4 2 3" xfId="14250"/>
    <cellStyle name="Percentuale 47 4 2 3 2" xfId="25365"/>
    <cellStyle name="Percentuale 47 4 2 4" xfId="25363"/>
    <cellStyle name="Percentuale 47 4 2 5" xfId="13859"/>
    <cellStyle name="Percentuale 47 4 3" xfId="5596"/>
    <cellStyle name="Percentuale 47 4 3 2" xfId="25366"/>
    <cellStyle name="Percentuale 47 4 4" xfId="25367"/>
    <cellStyle name="Percentuale 47 4 5" xfId="25368"/>
    <cellStyle name="Percentuale 47 4 5 2" xfId="45608"/>
    <cellStyle name="Percentuale 47 4 6" xfId="25369"/>
    <cellStyle name="Percentuale 47 4 7" xfId="25362"/>
    <cellStyle name="Percentuale 47 4 8" xfId="3129"/>
    <cellStyle name="Percentuale 47 5" xfId="1376"/>
    <cellStyle name="Percentuale 47 5 2" xfId="25371"/>
    <cellStyle name="Percentuale 47 5 3" xfId="25372"/>
    <cellStyle name="Percentuale 47 5 3 2" xfId="45609"/>
    <cellStyle name="Percentuale 47 5 4" xfId="25373"/>
    <cellStyle name="Percentuale 47 5 5" xfId="25370"/>
    <cellStyle name="Percentuale 47 6" xfId="3126"/>
    <cellStyle name="Percentuale 47 6 2" xfId="5952"/>
    <cellStyle name="Percentuale 47 6 3" xfId="25374"/>
    <cellStyle name="Percentuale 47 7" xfId="25375"/>
    <cellStyle name="Percentuale 47 7 2" xfId="45610"/>
    <cellStyle name="Percentuale 47 8" xfId="25342"/>
    <cellStyle name="Percentuale 48" xfId="1377"/>
    <cellStyle name="Percentuale 48 2" xfId="1378"/>
    <cellStyle name="Percentuale 48 2 2" xfId="3131"/>
    <cellStyle name="Percentuale 48 2 2 2" xfId="9908"/>
    <cellStyle name="Percentuale 48 2 2 3" xfId="25378"/>
    <cellStyle name="Percentuale 48 2 3" xfId="9646"/>
    <cellStyle name="Percentuale 48 2 3 2" xfId="25379"/>
    <cellStyle name="Percentuale 48 2 4" xfId="25380"/>
    <cellStyle name="Percentuale 48 2 4 2" xfId="45611"/>
    <cellStyle name="Percentuale 48 2 5" xfId="25381"/>
    <cellStyle name="Percentuale 48 2 6" xfId="25377"/>
    <cellStyle name="Percentuale 48 3" xfId="1379"/>
    <cellStyle name="Percentuale 48 3 2" xfId="1380"/>
    <cellStyle name="Percentuale 48 3 2 2" xfId="4753"/>
    <cellStyle name="Percentuale 48 3 2 2 2" xfId="25385"/>
    <cellStyle name="Percentuale 48 3 2 2 3" xfId="25384"/>
    <cellStyle name="Percentuale 48 3 2 3" xfId="3926"/>
    <cellStyle name="Percentuale 48 3 2 3 2" xfId="10462"/>
    <cellStyle name="Percentuale 48 3 2 3 3" xfId="25386"/>
    <cellStyle name="Percentuale 48 3 2 3 4" xfId="45612"/>
    <cellStyle name="Percentuale 48 3 2 4" xfId="25387"/>
    <cellStyle name="Percentuale 48 3 2 5" xfId="25383"/>
    <cellStyle name="Percentuale 48 3 3" xfId="3132"/>
    <cellStyle name="Percentuale 48 3 3 2" xfId="5597"/>
    <cellStyle name="Percentuale 48 3 3 2 2" xfId="25389"/>
    <cellStyle name="Percentuale 48 3 3 3" xfId="25390"/>
    <cellStyle name="Percentuale 48 3 3 4" xfId="25391"/>
    <cellStyle name="Percentuale 48 3 3 4 2" xfId="45613"/>
    <cellStyle name="Percentuale 48 3 3 5" xfId="25388"/>
    <cellStyle name="Percentuale 48 3 4" xfId="3416"/>
    <cellStyle name="Percentuale 48 3 4 2" xfId="10123"/>
    <cellStyle name="Percentuale 48 3 4 3" xfId="25392"/>
    <cellStyle name="Percentuale 48 3 5" xfId="7805"/>
    <cellStyle name="Percentuale 48 3 5 2" xfId="25393"/>
    <cellStyle name="Percentuale 48 3 6" xfId="25394"/>
    <cellStyle name="Percentuale 48 3 6 2" xfId="45614"/>
    <cellStyle name="Percentuale 48 3 7" xfId="25395"/>
    <cellStyle name="Percentuale 48 3 8" xfId="25382"/>
    <cellStyle name="Percentuale 48 3 9" xfId="2051"/>
    <cellStyle name="Percentuale 48 4" xfId="1381"/>
    <cellStyle name="Percentuale 48 4 2" xfId="5598"/>
    <cellStyle name="Percentuale 48 4 2 2" xfId="5599"/>
    <cellStyle name="Percentuale 48 4 2 2 2" xfId="25398"/>
    <cellStyle name="Percentuale 48 4 2 3" xfId="14251"/>
    <cellStyle name="Percentuale 48 4 2 3 2" xfId="25399"/>
    <cellStyle name="Percentuale 48 4 2 4" xfId="25397"/>
    <cellStyle name="Percentuale 48 4 2 5" xfId="13860"/>
    <cellStyle name="Percentuale 48 4 3" xfId="5600"/>
    <cellStyle name="Percentuale 48 4 3 2" xfId="25400"/>
    <cellStyle name="Percentuale 48 4 4" xfId="25401"/>
    <cellStyle name="Percentuale 48 4 5" xfId="25402"/>
    <cellStyle name="Percentuale 48 4 5 2" xfId="45615"/>
    <cellStyle name="Percentuale 48 4 6" xfId="25403"/>
    <cellStyle name="Percentuale 48 4 7" xfId="25396"/>
    <cellStyle name="Percentuale 48 4 8" xfId="3133"/>
    <cellStyle name="Percentuale 48 5" xfId="1382"/>
    <cellStyle name="Percentuale 48 5 2" xfId="25405"/>
    <cellStyle name="Percentuale 48 5 3" xfId="25406"/>
    <cellStyle name="Percentuale 48 5 3 2" xfId="45616"/>
    <cellStyle name="Percentuale 48 5 4" xfId="25407"/>
    <cellStyle name="Percentuale 48 5 5" xfId="25404"/>
    <cellStyle name="Percentuale 48 6" xfId="3130"/>
    <cellStyle name="Percentuale 48 6 2" xfId="5953"/>
    <cellStyle name="Percentuale 48 6 3" xfId="25408"/>
    <cellStyle name="Percentuale 48 7" xfId="25409"/>
    <cellStyle name="Percentuale 48 7 2" xfId="45617"/>
    <cellStyle name="Percentuale 48 8" xfId="25376"/>
    <cellStyle name="Percentuale 49" xfId="1383"/>
    <cellStyle name="Percentuale 49 2" xfId="1384"/>
    <cellStyle name="Percentuale 49 2 2" xfId="3135"/>
    <cellStyle name="Percentuale 49 2 2 2" xfId="9909"/>
    <cellStyle name="Percentuale 49 2 2 3" xfId="25412"/>
    <cellStyle name="Percentuale 49 2 3" xfId="9647"/>
    <cellStyle name="Percentuale 49 2 3 2" xfId="25413"/>
    <cellStyle name="Percentuale 49 2 4" xfId="25414"/>
    <cellStyle name="Percentuale 49 2 4 2" xfId="45618"/>
    <cellStyle name="Percentuale 49 2 5" xfId="25415"/>
    <cellStyle name="Percentuale 49 2 6" xfId="25411"/>
    <cellStyle name="Percentuale 49 3" xfId="1385"/>
    <cellStyle name="Percentuale 49 3 2" xfId="1386"/>
    <cellStyle name="Percentuale 49 3 2 2" xfId="4754"/>
    <cellStyle name="Percentuale 49 3 2 2 2" xfId="25419"/>
    <cellStyle name="Percentuale 49 3 2 2 3" xfId="25418"/>
    <cellStyle name="Percentuale 49 3 2 3" xfId="3927"/>
    <cellStyle name="Percentuale 49 3 2 3 2" xfId="10463"/>
    <cellStyle name="Percentuale 49 3 2 3 3" xfId="25420"/>
    <cellStyle name="Percentuale 49 3 2 3 4" xfId="45619"/>
    <cellStyle name="Percentuale 49 3 2 4" xfId="25421"/>
    <cellStyle name="Percentuale 49 3 2 5" xfId="25417"/>
    <cellStyle name="Percentuale 49 3 3" xfId="3136"/>
    <cellStyle name="Percentuale 49 3 3 2" xfId="5601"/>
    <cellStyle name="Percentuale 49 3 3 2 2" xfId="25423"/>
    <cellStyle name="Percentuale 49 3 3 3" xfId="25424"/>
    <cellStyle name="Percentuale 49 3 3 4" xfId="25425"/>
    <cellStyle name="Percentuale 49 3 3 4 2" xfId="45620"/>
    <cellStyle name="Percentuale 49 3 3 5" xfId="25422"/>
    <cellStyle name="Percentuale 49 3 4" xfId="3417"/>
    <cellStyle name="Percentuale 49 3 4 2" xfId="10124"/>
    <cellStyle name="Percentuale 49 3 4 3" xfId="25426"/>
    <cellStyle name="Percentuale 49 3 5" xfId="8609"/>
    <cellStyle name="Percentuale 49 3 5 2" xfId="25427"/>
    <cellStyle name="Percentuale 49 3 6" xfId="25428"/>
    <cellStyle name="Percentuale 49 3 6 2" xfId="45621"/>
    <cellStyle name="Percentuale 49 3 7" xfId="25429"/>
    <cellStyle name="Percentuale 49 3 8" xfId="25416"/>
    <cellStyle name="Percentuale 49 3 9" xfId="2052"/>
    <cellStyle name="Percentuale 49 4" xfId="1387"/>
    <cellStyle name="Percentuale 49 4 2" xfId="5602"/>
    <cellStyle name="Percentuale 49 4 2 2" xfId="5603"/>
    <cellStyle name="Percentuale 49 4 2 2 2" xfId="25432"/>
    <cellStyle name="Percentuale 49 4 2 3" xfId="14252"/>
    <cellStyle name="Percentuale 49 4 2 3 2" xfId="25433"/>
    <cellStyle name="Percentuale 49 4 2 4" xfId="25431"/>
    <cellStyle name="Percentuale 49 4 2 5" xfId="13861"/>
    <cellStyle name="Percentuale 49 4 3" xfId="5604"/>
    <cellStyle name="Percentuale 49 4 3 2" xfId="25434"/>
    <cellStyle name="Percentuale 49 4 4" xfId="25435"/>
    <cellStyle name="Percentuale 49 4 5" xfId="25436"/>
    <cellStyle name="Percentuale 49 4 5 2" xfId="45622"/>
    <cellStyle name="Percentuale 49 4 6" xfId="25437"/>
    <cellStyle name="Percentuale 49 4 7" xfId="25430"/>
    <cellStyle name="Percentuale 49 4 8" xfId="3137"/>
    <cellStyle name="Percentuale 49 5" xfId="1388"/>
    <cellStyle name="Percentuale 49 5 2" xfId="25439"/>
    <cellStyle name="Percentuale 49 5 3" xfId="25440"/>
    <cellStyle name="Percentuale 49 5 3 2" xfId="45623"/>
    <cellStyle name="Percentuale 49 5 4" xfId="25441"/>
    <cellStyle name="Percentuale 49 5 5" xfId="25438"/>
    <cellStyle name="Percentuale 49 6" xfId="3134"/>
    <cellStyle name="Percentuale 49 6 2" xfId="5954"/>
    <cellStyle name="Percentuale 49 6 3" xfId="25442"/>
    <cellStyle name="Percentuale 49 7" xfId="25443"/>
    <cellStyle name="Percentuale 49 7 2" xfId="45624"/>
    <cellStyle name="Percentuale 49 8" xfId="25410"/>
    <cellStyle name="Percentuale 5" xfId="1389"/>
    <cellStyle name="Percentuale 5 2" xfId="1390"/>
    <cellStyle name="Percentuale 5 2 2" xfId="3139"/>
    <cellStyle name="Percentuale 5 2 2 2" xfId="9910"/>
    <cellStyle name="Percentuale 5 2 2 3" xfId="25446"/>
    <cellStyle name="Percentuale 5 2 3" xfId="9648"/>
    <cellStyle name="Percentuale 5 2 3 2" xfId="25447"/>
    <cellStyle name="Percentuale 5 2 4" xfId="25448"/>
    <cellStyle name="Percentuale 5 2 4 2" xfId="45625"/>
    <cellStyle name="Percentuale 5 2 5" xfId="25449"/>
    <cellStyle name="Percentuale 5 2 6" xfId="25445"/>
    <cellStyle name="Percentuale 5 3" xfId="1391"/>
    <cellStyle name="Percentuale 5 3 2" xfId="1392"/>
    <cellStyle name="Percentuale 5 3 2 2" xfId="4755"/>
    <cellStyle name="Percentuale 5 3 2 2 2" xfId="25453"/>
    <cellStyle name="Percentuale 5 3 2 2 3" xfId="25452"/>
    <cellStyle name="Percentuale 5 3 2 3" xfId="3928"/>
    <cellStyle name="Percentuale 5 3 2 3 2" xfId="10464"/>
    <cellStyle name="Percentuale 5 3 2 3 3" xfId="25454"/>
    <cellStyle name="Percentuale 5 3 2 3 4" xfId="45626"/>
    <cellStyle name="Percentuale 5 3 2 4" xfId="25455"/>
    <cellStyle name="Percentuale 5 3 2 5" xfId="25451"/>
    <cellStyle name="Percentuale 5 3 3" xfId="3140"/>
    <cellStyle name="Percentuale 5 3 3 2" xfId="5605"/>
    <cellStyle name="Percentuale 5 3 3 2 2" xfId="25457"/>
    <cellStyle name="Percentuale 5 3 3 3" xfId="25458"/>
    <cellStyle name="Percentuale 5 3 3 4" xfId="25459"/>
    <cellStyle name="Percentuale 5 3 3 4 2" xfId="45627"/>
    <cellStyle name="Percentuale 5 3 3 5" xfId="25456"/>
    <cellStyle name="Percentuale 5 3 4" xfId="3418"/>
    <cellStyle name="Percentuale 5 3 4 2" xfId="10125"/>
    <cellStyle name="Percentuale 5 3 4 3" xfId="25460"/>
    <cellStyle name="Percentuale 5 3 5" xfId="7722"/>
    <cellStyle name="Percentuale 5 3 5 2" xfId="25461"/>
    <cellStyle name="Percentuale 5 3 6" xfId="25462"/>
    <cellStyle name="Percentuale 5 3 6 2" xfId="45628"/>
    <cellStyle name="Percentuale 5 3 7" xfId="25463"/>
    <cellStyle name="Percentuale 5 3 8" xfId="25450"/>
    <cellStyle name="Percentuale 5 3 9" xfId="2053"/>
    <cellStyle name="Percentuale 5 4" xfId="1393"/>
    <cellStyle name="Percentuale 5 4 2" xfId="5606"/>
    <cellStyle name="Percentuale 5 4 2 2" xfId="5607"/>
    <cellStyle name="Percentuale 5 4 2 2 2" xfId="25466"/>
    <cellStyle name="Percentuale 5 4 2 3" xfId="14253"/>
    <cellStyle name="Percentuale 5 4 2 3 2" xfId="25467"/>
    <cellStyle name="Percentuale 5 4 2 4" xfId="25465"/>
    <cellStyle name="Percentuale 5 4 2 5" xfId="13862"/>
    <cellStyle name="Percentuale 5 4 3" xfId="5608"/>
    <cellStyle name="Percentuale 5 4 3 2" xfId="25468"/>
    <cellStyle name="Percentuale 5 4 4" xfId="25469"/>
    <cellStyle name="Percentuale 5 4 5" xfId="25470"/>
    <cellStyle name="Percentuale 5 4 5 2" xfId="45629"/>
    <cellStyle name="Percentuale 5 4 6" xfId="25471"/>
    <cellStyle name="Percentuale 5 4 7" xfId="25464"/>
    <cellStyle name="Percentuale 5 4 8" xfId="3141"/>
    <cellStyle name="Percentuale 5 5" xfId="1394"/>
    <cellStyle name="Percentuale 5 5 2" xfId="25473"/>
    <cellStyle name="Percentuale 5 5 3" xfId="25474"/>
    <cellStyle name="Percentuale 5 5 3 2" xfId="45630"/>
    <cellStyle name="Percentuale 5 5 4" xfId="25475"/>
    <cellStyle name="Percentuale 5 5 5" xfId="25472"/>
    <cellStyle name="Percentuale 5 6" xfId="3138"/>
    <cellStyle name="Percentuale 5 6 2" xfId="5955"/>
    <cellStyle name="Percentuale 5 6 3" xfId="25476"/>
    <cellStyle name="Percentuale 5 7" xfId="25477"/>
    <cellStyle name="Percentuale 5 7 2" xfId="45631"/>
    <cellStyle name="Percentuale 5 8" xfId="25444"/>
    <cellStyle name="Percentuale 50" xfId="1395"/>
    <cellStyle name="Percentuale 50 2" xfId="1396"/>
    <cellStyle name="Percentuale 50 2 2" xfId="3143"/>
    <cellStyle name="Percentuale 50 2 2 2" xfId="9911"/>
    <cellStyle name="Percentuale 50 2 2 3" xfId="25480"/>
    <cellStyle name="Percentuale 50 2 3" xfId="9649"/>
    <cellStyle name="Percentuale 50 2 3 2" xfId="25481"/>
    <cellStyle name="Percentuale 50 2 4" xfId="25482"/>
    <cellStyle name="Percentuale 50 2 4 2" xfId="45632"/>
    <cellStyle name="Percentuale 50 2 5" xfId="25483"/>
    <cellStyle name="Percentuale 50 2 6" xfId="25479"/>
    <cellStyle name="Percentuale 50 3" xfId="1397"/>
    <cellStyle name="Percentuale 50 3 2" xfId="1398"/>
    <cellStyle name="Percentuale 50 3 2 2" xfId="4756"/>
    <cellStyle name="Percentuale 50 3 2 2 2" xfId="25487"/>
    <cellStyle name="Percentuale 50 3 2 2 3" xfId="25486"/>
    <cellStyle name="Percentuale 50 3 2 3" xfId="3929"/>
    <cellStyle name="Percentuale 50 3 2 3 2" xfId="10465"/>
    <cellStyle name="Percentuale 50 3 2 3 3" xfId="25488"/>
    <cellStyle name="Percentuale 50 3 2 3 4" xfId="45633"/>
    <cellStyle name="Percentuale 50 3 2 4" xfId="25489"/>
    <cellStyle name="Percentuale 50 3 2 5" xfId="25485"/>
    <cellStyle name="Percentuale 50 3 3" xfId="3144"/>
    <cellStyle name="Percentuale 50 3 3 2" xfId="5609"/>
    <cellStyle name="Percentuale 50 3 3 2 2" xfId="25491"/>
    <cellStyle name="Percentuale 50 3 3 3" xfId="25492"/>
    <cellStyle name="Percentuale 50 3 3 4" xfId="25493"/>
    <cellStyle name="Percentuale 50 3 3 4 2" xfId="45634"/>
    <cellStyle name="Percentuale 50 3 3 5" xfId="25490"/>
    <cellStyle name="Percentuale 50 3 4" xfId="3419"/>
    <cellStyle name="Percentuale 50 3 4 2" xfId="10126"/>
    <cellStyle name="Percentuale 50 3 4 3" xfId="25494"/>
    <cellStyle name="Percentuale 50 3 5" xfId="8568"/>
    <cellStyle name="Percentuale 50 3 5 2" xfId="25495"/>
    <cellStyle name="Percentuale 50 3 6" xfId="25496"/>
    <cellStyle name="Percentuale 50 3 6 2" xfId="45635"/>
    <cellStyle name="Percentuale 50 3 7" xfId="25497"/>
    <cellStyle name="Percentuale 50 3 8" xfId="25484"/>
    <cellStyle name="Percentuale 50 3 9" xfId="2054"/>
    <cellStyle name="Percentuale 50 4" xfId="1399"/>
    <cellStyle name="Percentuale 50 4 2" xfId="5610"/>
    <cellStyle name="Percentuale 50 4 2 2" xfId="5611"/>
    <cellStyle name="Percentuale 50 4 2 2 2" xfId="25500"/>
    <cellStyle name="Percentuale 50 4 2 3" xfId="14254"/>
    <cellStyle name="Percentuale 50 4 2 3 2" xfId="25501"/>
    <cellStyle name="Percentuale 50 4 2 4" xfId="25499"/>
    <cellStyle name="Percentuale 50 4 2 5" xfId="13863"/>
    <cellStyle name="Percentuale 50 4 3" xfId="5612"/>
    <cellStyle name="Percentuale 50 4 3 2" xfId="25502"/>
    <cellStyle name="Percentuale 50 4 4" xfId="25503"/>
    <cellStyle name="Percentuale 50 4 5" xfId="25504"/>
    <cellStyle name="Percentuale 50 4 5 2" xfId="45636"/>
    <cellStyle name="Percentuale 50 4 6" xfId="25505"/>
    <cellStyle name="Percentuale 50 4 7" xfId="25498"/>
    <cellStyle name="Percentuale 50 4 8" xfId="3145"/>
    <cellStyle name="Percentuale 50 5" xfId="1400"/>
    <cellStyle name="Percentuale 50 5 2" xfId="25507"/>
    <cellStyle name="Percentuale 50 5 3" xfId="25508"/>
    <cellStyle name="Percentuale 50 5 3 2" xfId="45637"/>
    <cellStyle name="Percentuale 50 5 4" xfId="25509"/>
    <cellStyle name="Percentuale 50 5 5" xfId="25506"/>
    <cellStyle name="Percentuale 50 6" xfId="3142"/>
    <cellStyle name="Percentuale 50 6 2" xfId="5956"/>
    <cellStyle name="Percentuale 50 6 3" xfId="25510"/>
    <cellStyle name="Percentuale 50 7" xfId="25511"/>
    <cellStyle name="Percentuale 50 7 2" xfId="45638"/>
    <cellStyle name="Percentuale 50 8" xfId="25478"/>
    <cellStyle name="Percentuale 51" xfId="1401"/>
    <cellStyle name="Percentuale 51 2" xfId="1402"/>
    <cellStyle name="Percentuale 51 2 2" xfId="3147"/>
    <cellStyle name="Percentuale 51 2 2 2" xfId="9912"/>
    <cellStyle name="Percentuale 51 2 2 3" xfId="25514"/>
    <cellStyle name="Percentuale 51 2 3" xfId="9650"/>
    <cellStyle name="Percentuale 51 2 3 2" xfId="25515"/>
    <cellStyle name="Percentuale 51 2 4" xfId="25516"/>
    <cellStyle name="Percentuale 51 2 4 2" xfId="45639"/>
    <cellStyle name="Percentuale 51 2 5" xfId="25517"/>
    <cellStyle name="Percentuale 51 2 6" xfId="25513"/>
    <cellStyle name="Percentuale 51 3" xfId="1403"/>
    <cellStyle name="Percentuale 51 3 2" xfId="1404"/>
    <cellStyle name="Percentuale 51 3 2 2" xfId="4757"/>
    <cellStyle name="Percentuale 51 3 2 2 2" xfId="25521"/>
    <cellStyle name="Percentuale 51 3 2 2 3" xfId="25520"/>
    <cellStyle name="Percentuale 51 3 2 3" xfId="3930"/>
    <cellStyle name="Percentuale 51 3 2 3 2" xfId="10466"/>
    <cellStyle name="Percentuale 51 3 2 3 3" xfId="25522"/>
    <cellStyle name="Percentuale 51 3 2 3 4" xfId="45640"/>
    <cellStyle name="Percentuale 51 3 2 4" xfId="25523"/>
    <cellStyle name="Percentuale 51 3 2 5" xfId="25519"/>
    <cellStyle name="Percentuale 51 3 3" xfId="3148"/>
    <cellStyle name="Percentuale 51 3 3 2" xfId="5613"/>
    <cellStyle name="Percentuale 51 3 3 2 2" xfId="25525"/>
    <cellStyle name="Percentuale 51 3 3 3" xfId="25526"/>
    <cellStyle name="Percentuale 51 3 3 4" xfId="25527"/>
    <cellStyle name="Percentuale 51 3 3 4 2" xfId="45641"/>
    <cellStyle name="Percentuale 51 3 3 5" xfId="25524"/>
    <cellStyle name="Percentuale 51 3 4" xfId="3420"/>
    <cellStyle name="Percentuale 51 3 4 2" xfId="10127"/>
    <cellStyle name="Percentuale 51 3 4 3" xfId="25528"/>
    <cellStyle name="Percentuale 51 3 5" xfId="7503"/>
    <cellStyle name="Percentuale 51 3 5 2" xfId="25529"/>
    <cellStyle name="Percentuale 51 3 6" xfId="25530"/>
    <cellStyle name="Percentuale 51 3 6 2" xfId="45642"/>
    <cellStyle name="Percentuale 51 3 7" xfId="25531"/>
    <cellStyle name="Percentuale 51 3 8" xfId="25518"/>
    <cellStyle name="Percentuale 51 3 9" xfId="2055"/>
    <cellStyle name="Percentuale 51 4" xfId="1405"/>
    <cellStyle name="Percentuale 51 4 2" xfId="5614"/>
    <cellStyle name="Percentuale 51 4 2 2" xfId="5615"/>
    <cellStyle name="Percentuale 51 4 2 2 2" xfId="25534"/>
    <cellStyle name="Percentuale 51 4 2 3" xfId="14255"/>
    <cellStyle name="Percentuale 51 4 2 3 2" xfId="25535"/>
    <cellStyle name="Percentuale 51 4 2 4" xfId="25533"/>
    <cellStyle name="Percentuale 51 4 2 5" xfId="13864"/>
    <cellStyle name="Percentuale 51 4 3" xfId="5616"/>
    <cellStyle name="Percentuale 51 4 3 2" xfId="25536"/>
    <cellStyle name="Percentuale 51 4 4" xfId="25537"/>
    <cellStyle name="Percentuale 51 4 5" xfId="25538"/>
    <cellStyle name="Percentuale 51 4 5 2" xfId="45643"/>
    <cellStyle name="Percentuale 51 4 6" xfId="25539"/>
    <cellStyle name="Percentuale 51 4 7" xfId="25532"/>
    <cellStyle name="Percentuale 51 4 8" xfId="3149"/>
    <cellStyle name="Percentuale 51 5" xfId="1406"/>
    <cellStyle name="Percentuale 51 5 2" xfId="25541"/>
    <cellStyle name="Percentuale 51 5 3" xfId="25542"/>
    <cellStyle name="Percentuale 51 5 3 2" xfId="45644"/>
    <cellStyle name="Percentuale 51 5 4" xfId="25543"/>
    <cellStyle name="Percentuale 51 5 5" xfId="25540"/>
    <cellStyle name="Percentuale 51 6" xfId="3146"/>
    <cellStyle name="Percentuale 51 6 2" xfId="5957"/>
    <cellStyle name="Percentuale 51 6 3" xfId="25544"/>
    <cellStyle name="Percentuale 51 7" xfId="25545"/>
    <cellStyle name="Percentuale 51 7 2" xfId="45645"/>
    <cellStyle name="Percentuale 51 8" xfId="25512"/>
    <cellStyle name="Percentuale 52" xfId="1407"/>
    <cellStyle name="Percentuale 52 2" xfId="1408"/>
    <cellStyle name="Percentuale 52 2 2" xfId="3151"/>
    <cellStyle name="Percentuale 52 2 2 2" xfId="9913"/>
    <cellStyle name="Percentuale 52 2 2 3" xfId="25548"/>
    <cellStyle name="Percentuale 52 2 3" xfId="9651"/>
    <cellStyle name="Percentuale 52 2 3 2" xfId="25549"/>
    <cellStyle name="Percentuale 52 2 4" xfId="25550"/>
    <cellStyle name="Percentuale 52 2 4 2" xfId="45646"/>
    <cellStyle name="Percentuale 52 2 5" xfId="25551"/>
    <cellStyle name="Percentuale 52 2 6" xfId="25547"/>
    <cellStyle name="Percentuale 52 3" xfId="1409"/>
    <cellStyle name="Percentuale 52 3 2" xfId="1410"/>
    <cellStyle name="Percentuale 52 3 2 2" xfId="4758"/>
    <cellStyle name="Percentuale 52 3 2 2 2" xfId="25555"/>
    <cellStyle name="Percentuale 52 3 2 2 3" xfId="25554"/>
    <cellStyle name="Percentuale 52 3 2 3" xfId="3931"/>
    <cellStyle name="Percentuale 52 3 2 3 2" xfId="10467"/>
    <cellStyle name="Percentuale 52 3 2 3 3" xfId="25556"/>
    <cellStyle name="Percentuale 52 3 2 3 4" xfId="45647"/>
    <cellStyle name="Percentuale 52 3 2 4" xfId="25557"/>
    <cellStyle name="Percentuale 52 3 2 5" xfId="25553"/>
    <cellStyle name="Percentuale 52 3 3" xfId="3152"/>
    <cellStyle name="Percentuale 52 3 3 2" xfId="5617"/>
    <cellStyle name="Percentuale 52 3 3 2 2" xfId="25559"/>
    <cellStyle name="Percentuale 52 3 3 3" xfId="25560"/>
    <cellStyle name="Percentuale 52 3 3 4" xfId="25561"/>
    <cellStyle name="Percentuale 52 3 3 4 2" xfId="45648"/>
    <cellStyle name="Percentuale 52 3 3 5" xfId="25558"/>
    <cellStyle name="Percentuale 52 3 4" xfId="3421"/>
    <cellStyle name="Percentuale 52 3 4 2" xfId="10128"/>
    <cellStyle name="Percentuale 52 3 4 3" xfId="25562"/>
    <cellStyle name="Percentuale 52 3 5" xfId="7400"/>
    <cellStyle name="Percentuale 52 3 5 2" xfId="25563"/>
    <cellStyle name="Percentuale 52 3 6" xfId="25564"/>
    <cellStyle name="Percentuale 52 3 6 2" xfId="45649"/>
    <cellStyle name="Percentuale 52 3 7" xfId="25565"/>
    <cellStyle name="Percentuale 52 3 8" xfId="25552"/>
    <cellStyle name="Percentuale 52 3 9" xfId="2056"/>
    <cellStyle name="Percentuale 52 4" xfId="1411"/>
    <cellStyle name="Percentuale 52 4 2" xfId="5618"/>
    <cellStyle name="Percentuale 52 4 2 2" xfId="5619"/>
    <cellStyle name="Percentuale 52 4 2 2 2" xfId="25568"/>
    <cellStyle name="Percentuale 52 4 2 3" xfId="14256"/>
    <cellStyle name="Percentuale 52 4 2 3 2" xfId="25569"/>
    <cellStyle name="Percentuale 52 4 2 4" xfId="25567"/>
    <cellStyle name="Percentuale 52 4 2 5" xfId="13865"/>
    <cellStyle name="Percentuale 52 4 3" xfId="5620"/>
    <cellStyle name="Percentuale 52 4 3 2" xfId="25570"/>
    <cellStyle name="Percentuale 52 4 4" xfId="25571"/>
    <cellStyle name="Percentuale 52 4 5" xfId="25572"/>
    <cellStyle name="Percentuale 52 4 5 2" xfId="45650"/>
    <cellStyle name="Percentuale 52 4 6" xfId="25573"/>
    <cellStyle name="Percentuale 52 4 7" xfId="25566"/>
    <cellStyle name="Percentuale 52 4 8" xfId="3153"/>
    <cellStyle name="Percentuale 52 5" xfId="1412"/>
    <cellStyle name="Percentuale 52 5 2" xfId="25575"/>
    <cellStyle name="Percentuale 52 5 3" xfId="25576"/>
    <cellStyle name="Percentuale 52 5 3 2" xfId="45651"/>
    <cellStyle name="Percentuale 52 5 4" xfId="25577"/>
    <cellStyle name="Percentuale 52 5 5" xfId="25574"/>
    <cellStyle name="Percentuale 52 6" xfId="3150"/>
    <cellStyle name="Percentuale 52 6 2" xfId="5958"/>
    <cellStyle name="Percentuale 52 6 3" xfId="25578"/>
    <cellStyle name="Percentuale 52 7" xfId="25579"/>
    <cellStyle name="Percentuale 52 7 2" xfId="45652"/>
    <cellStyle name="Percentuale 52 8" xfId="25546"/>
    <cellStyle name="Percentuale 53" xfId="1413"/>
    <cellStyle name="Percentuale 53 2" xfId="1414"/>
    <cellStyle name="Percentuale 53 2 2" xfId="3155"/>
    <cellStyle name="Percentuale 53 2 2 2" xfId="9914"/>
    <cellStyle name="Percentuale 53 2 2 3" xfId="25582"/>
    <cellStyle name="Percentuale 53 2 3" xfId="9652"/>
    <cellStyle name="Percentuale 53 2 3 2" xfId="25583"/>
    <cellStyle name="Percentuale 53 2 4" xfId="25584"/>
    <cellStyle name="Percentuale 53 2 4 2" xfId="45653"/>
    <cellStyle name="Percentuale 53 2 5" xfId="25585"/>
    <cellStyle name="Percentuale 53 2 6" xfId="25581"/>
    <cellStyle name="Percentuale 53 3" xfId="1415"/>
    <cellStyle name="Percentuale 53 3 2" xfId="1416"/>
    <cellStyle name="Percentuale 53 3 2 2" xfId="4759"/>
    <cellStyle name="Percentuale 53 3 2 2 2" xfId="25589"/>
    <cellStyle name="Percentuale 53 3 2 2 3" xfId="25588"/>
    <cellStyle name="Percentuale 53 3 2 3" xfId="3932"/>
    <cellStyle name="Percentuale 53 3 2 3 2" xfId="10468"/>
    <cellStyle name="Percentuale 53 3 2 3 3" xfId="25590"/>
    <cellStyle name="Percentuale 53 3 2 3 4" xfId="45654"/>
    <cellStyle name="Percentuale 53 3 2 4" xfId="25591"/>
    <cellStyle name="Percentuale 53 3 2 5" xfId="25587"/>
    <cellStyle name="Percentuale 53 3 3" xfId="3156"/>
    <cellStyle name="Percentuale 53 3 3 2" xfId="5621"/>
    <cellStyle name="Percentuale 53 3 3 2 2" xfId="25593"/>
    <cellStyle name="Percentuale 53 3 3 3" xfId="25594"/>
    <cellStyle name="Percentuale 53 3 3 4" xfId="25595"/>
    <cellStyle name="Percentuale 53 3 3 4 2" xfId="45655"/>
    <cellStyle name="Percentuale 53 3 3 5" xfId="25592"/>
    <cellStyle name="Percentuale 53 3 4" xfId="3422"/>
    <cellStyle name="Percentuale 53 3 4 2" xfId="10129"/>
    <cellStyle name="Percentuale 53 3 4 3" xfId="25596"/>
    <cellStyle name="Percentuale 53 3 5" xfId="7450"/>
    <cellStyle name="Percentuale 53 3 5 2" xfId="25597"/>
    <cellStyle name="Percentuale 53 3 6" xfId="25598"/>
    <cellStyle name="Percentuale 53 3 6 2" xfId="45656"/>
    <cellStyle name="Percentuale 53 3 7" xfId="25599"/>
    <cellStyle name="Percentuale 53 3 8" xfId="25586"/>
    <cellStyle name="Percentuale 53 3 9" xfId="2057"/>
    <cellStyle name="Percentuale 53 4" xfId="1417"/>
    <cellStyle name="Percentuale 53 4 2" xfId="5622"/>
    <cellStyle name="Percentuale 53 4 2 2" xfId="5623"/>
    <cellStyle name="Percentuale 53 4 2 2 2" xfId="25602"/>
    <cellStyle name="Percentuale 53 4 2 3" xfId="14257"/>
    <cellStyle name="Percentuale 53 4 2 3 2" xfId="25603"/>
    <cellStyle name="Percentuale 53 4 2 4" xfId="25601"/>
    <cellStyle name="Percentuale 53 4 2 5" xfId="13866"/>
    <cellStyle name="Percentuale 53 4 3" xfId="5624"/>
    <cellStyle name="Percentuale 53 4 3 2" xfId="25604"/>
    <cellStyle name="Percentuale 53 4 4" xfId="25605"/>
    <cellStyle name="Percentuale 53 4 5" xfId="25606"/>
    <cellStyle name="Percentuale 53 4 5 2" xfId="45657"/>
    <cellStyle name="Percentuale 53 4 6" xfId="25607"/>
    <cellStyle name="Percentuale 53 4 7" xfId="25600"/>
    <cellStyle name="Percentuale 53 4 8" xfId="3157"/>
    <cellStyle name="Percentuale 53 5" xfId="1418"/>
    <cellStyle name="Percentuale 53 5 2" xfId="25609"/>
    <cellStyle name="Percentuale 53 5 3" xfId="25610"/>
    <cellStyle name="Percentuale 53 5 3 2" xfId="45658"/>
    <cellStyle name="Percentuale 53 5 4" xfId="25611"/>
    <cellStyle name="Percentuale 53 5 5" xfId="25608"/>
    <cellStyle name="Percentuale 53 6" xfId="3154"/>
    <cellStyle name="Percentuale 53 6 2" xfId="5959"/>
    <cellStyle name="Percentuale 53 6 3" xfId="25612"/>
    <cellStyle name="Percentuale 53 7" xfId="25613"/>
    <cellStyle name="Percentuale 53 7 2" xfId="45659"/>
    <cellStyle name="Percentuale 53 8" xfId="25580"/>
    <cellStyle name="Percentuale 54" xfId="1419"/>
    <cellStyle name="Percentuale 54 2" xfId="1420"/>
    <cellStyle name="Percentuale 54 2 2" xfId="3159"/>
    <cellStyle name="Percentuale 54 2 2 2" xfId="9915"/>
    <cellStyle name="Percentuale 54 2 2 3" xfId="25616"/>
    <cellStyle name="Percentuale 54 2 3" xfId="9653"/>
    <cellStyle name="Percentuale 54 2 3 2" xfId="25617"/>
    <cellStyle name="Percentuale 54 2 4" xfId="25618"/>
    <cellStyle name="Percentuale 54 2 4 2" xfId="45660"/>
    <cellStyle name="Percentuale 54 2 5" xfId="25619"/>
    <cellStyle name="Percentuale 54 2 6" xfId="25615"/>
    <cellStyle name="Percentuale 54 3" xfId="1421"/>
    <cellStyle name="Percentuale 54 3 2" xfId="1422"/>
    <cellStyle name="Percentuale 54 3 2 2" xfId="4760"/>
    <cellStyle name="Percentuale 54 3 2 2 2" xfId="25623"/>
    <cellStyle name="Percentuale 54 3 2 2 3" xfId="25622"/>
    <cellStyle name="Percentuale 54 3 2 3" xfId="3933"/>
    <cellStyle name="Percentuale 54 3 2 3 2" xfId="10469"/>
    <cellStyle name="Percentuale 54 3 2 3 3" xfId="25624"/>
    <cellStyle name="Percentuale 54 3 2 3 4" xfId="45661"/>
    <cellStyle name="Percentuale 54 3 2 4" xfId="25625"/>
    <cellStyle name="Percentuale 54 3 2 5" xfId="25621"/>
    <cellStyle name="Percentuale 54 3 3" xfId="3160"/>
    <cellStyle name="Percentuale 54 3 3 2" xfId="5625"/>
    <cellStyle name="Percentuale 54 3 3 2 2" xfId="25627"/>
    <cellStyle name="Percentuale 54 3 3 3" xfId="25628"/>
    <cellStyle name="Percentuale 54 3 3 4" xfId="25629"/>
    <cellStyle name="Percentuale 54 3 3 4 2" xfId="45662"/>
    <cellStyle name="Percentuale 54 3 3 5" xfId="25626"/>
    <cellStyle name="Percentuale 54 3 4" xfId="3423"/>
    <cellStyle name="Percentuale 54 3 4 2" xfId="10130"/>
    <cellStyle name="Percentuale 54 3 4 3" xfId="25630"/>
    <cellStyle name="Percentuale 54 3 5" xfId="8748"/>
    <cellStyle name="Percentuale 54 3 5 2" xfId="25631"/>
    <cellStyle name="Percentuale 54 3 6" xfId="25632"/>
    <cellStyle name="Percentuale 54 3 6 2" xfId="45663"/>
    <cellStyle name="Percentuale 54 3 7" xfId="25633"/>
    <cellStyle name="Percentuale 54 3 8" xfId="25620"/>
    <cellStyle name="Percentuale 54 3 9" xfId="2058"/>
    <cellStyle name="Percentuale 54 4" xfId="1423"/>
    <cellStyle name="Percentuale 54 4 2" xfId="5626"/>
    <cellStyle name="Percentuale 54 4 2 2" xfId="5627"/>
    <cellStyle name="Percentuale 54 4 2 2 2" xfId="25636"/>
    <cellStyle name="Percentuale 54 4 2 3" xfId="14258"/>
    <cellStyle name="Percentuale 54 4 2 3 2" xfId="25637"/>
    <cellStyle name="Percentuale 54 4 2 4" xfId="25635"/>
    <cellStyle name="Percentuale 54 4 2 5" xfId="13867"/>
    <cellStyle name="Percentuale 54 4 3" xfId="5628"/>
    <cellStyle name="Percentuale 54 4 3 2" xfId="25638"/>
    <cellStyle name="Percentuale 54 4 4" xfId="25639"/>
    <cellStyle name="Percentuale 54 4 5" xfId="25640"/>
    <cellStyle name="Percentuale 54 4 5 2" xfId="45664"/>
    <cellStyle name="Percentuale 54 4 6" xfId="25641"/>
    <cellStyle name="Percentuale 54 4 7" xfId="25634"/>
    <cellStyle name="Percentuale 54 4 8" xfId="3161"/>
    <cellStyle name="Percentuale 54 5" xfId="1424"/>
    <cellStyle name="Percentuale 54 5 2" xfId="25643"/>
    <cellStyle name="Percentuale 54 5 3" xfId="25644"/>
    <cellStyle name="Percentuale 54 5 3 2" xfId="45665"/>
    <cellStyle name="Percentuale 54 5 4" xfId="25645"/>
    <cellStyle name="Percentuale 54 5 5" xfId="25642"/>
    <cellStyle name="Percentuale 54 6" xfId="3158"/>
    <cellStyle name="Percentuale 54 6 2" xfId="5960"/>
    <cellStyle name="Percentuale 54 6 3" xfId="25646"/>
    <cellStyle name="Percentuale 54 7" xfId="25647"/>
    <cellStyle name="Percentuale 54 7 2" xfId="45666"/>
    <cellStyle name="Percentuale 54 8" xfId="25614"/>
    <cellStyle name="Percentuale 55" xfId="1425"/>
    <cellStyle name="Percentuale 55 2" xfId="1426"/>
    <cellStyle name="Percentuale 55 2 2" xfId="3163"/>
    <cellStyle name="Percentuale 55 2 2 2" xfId="9916"/>
    <cellStyle name="Percentuale 55 2 2 3" xfId="25650"/>
    <cellStyle name="Percentuale 55 2 3" xfId="9654"/>
    <cellStyle name="Percentuale 55 2 3 2" xfId="25651"/>
    <cellStyle name="Percentuale 55 2 4" xfId="25652"/>
    <cellStyle name="Percentuale 55 2 4 2" xfId="45667"/>
    <cellStyle name="Percentuale 55 2 5" xfId="25653"/>
    <cellStyle name="Percentuale 55 2 6" xfId="25649"/>
    <cellStyle name="Percentuale 55 3" xfId="1427"/>
    <cellStyle name="Percentuale 55 3 2" xfId="1428"/>
    <cellStyle name="Percentuale 55 3 2 2" xfId="4761"/>
    <cellStyle name="Percentuale 55 3 2 2 2" xfId="25657"/>
    <cellStyle name="Percentuale 55 3 2 2 3" xfId="25656"/>
    <cellStyle name="Percentuale 55 3 2 3" xfId="3934"/>
    <cellStyle name="Percentuale 55 3 2 3 2" xfId="10470"/>
    <cellStyle name="Percentuale 55 3 2 3 3" xfId="25658"/>
    <cellStyle name="Percentuale 55 3 2 3 4" xfId="45668"/>
    <cellStyle name="Percentuale 55 3 2 4" xfId="25659"/>
    <cellStyle name="Percentuale 55 3 2 5" xfId="25655"/>
    <cellStyle name="Percentuale 55 3 3" xfId="3164"/>
    <cellStyle name="Percentuale 55 3 3 2" xfId="5629"/>
    <cellStyle name="Percentuale 55 3 3 2 2" xfId="25661"/>
    <cellStyle name="Percentuale 55 3 3 3" xfId="25662"/>
    <cellStyle name="Percentuale 55 3 3 4" xfId="25663"/>
    <cellStyle name="Percentuale 55 3 3 4 2" xfId="45669"/>
    <cellStyle name="Percentuale 55 3 3 5" xfId="25660"/>
    <cellStyle name="Percentuale 55 3 4" xfId="3424"/>
    <cellStyle name="Percentuale 55 3 4 2" xfId="10131"/>
    <cellStyle name="Percentuale 55 3 4 3" xfId="25664"/>
    <cellStyle name="Percentuale 55 3 5" xfId="7391"/>
    <cellStyle name="Percentuale 55 3 5 2" xfId="25665"/>
    <cellStyle name="Percentuale 55 3 6" xfId="25666"/>
    <cellStyle name="Percentuale 55 3 6 2" xfId="45670"/>
    <cellStyle name="Percentuale 55 3 7" xfId="25667"/>
    <cellStyle name="Percentuale 55 3 8" xfId="25654"/>
    <cellStyle name="Percentuale 55 3 9" xfId="2059"/>
    <cellStyle name="Percentuale 55 4" xfId="1429"/>
    <cellStyle name="Percentuale 55 4 2" xfId="5630"/>
    <cellStyle name="Percentuale 55 4 2 2" xfId="5631"/>
    <cellStyle name="Percentuale 55 4 2 2 2" xfId="25670"/>
    <cellStyle name="Percentuale 55 4 2 3" xfId="14259"/>
    <cellStyle name="Percentuale 55 4 2 3 2" xfId="25671"/>
    <cellStyle name="Percentuale 55 4 2 4" xfId="25669"/>
    <cellStyle name="Percentuale 55 4 2 5" xfId="13868"/>
    <cellStyle name="Percentuale 55 4 3" xfId="5632"/>
    <cellStyle name="Percentuale 55 4 3 2" xfId="25672"/>
    <cellStyle name="Percentuale 55 4 4" xfId="25673"/>
    <cellStyle name="Percentuale 55 4 5" xfId="25674"/>
    <cellStyle name="Percentuale 55 4 5 2" xfId="45671"/>
    <cellStyle name="Percentuale 55 4 6" xfId="25675"/>
    <cellStyle name="Percentuale 55 4 7" xfId="25668"/>
    <cellStyle name="Percentuale 55 4 8" xfId="3165"/>
    <cellStyle name="Percentuale 55 5" xfId="1430"/>
    <cellStyle name="Percentuale 55 5 2" xfId="25677"/>
    <cellStyle name="Percentuale 55 5 3" xfId="25678"/>
    <cellStyle name="Percentuale 55 5 3 2" xfId="45672"/>
    <cellStyle name="Percentuale 55 5 4" xfId="25679"/>
    <cellStyle name="Percentuale 55 5 5" xfId="25676"/>
    <cellStyle name="Percentuale 55 6" xfId="3162"/>
    <cellStyle name="Percentuale 55 6 2" xfId="5961"/>
    <cellStyle name="Percentuale 55 6 3" xfId="25680"/>
    <cellStyle name="Percentuale 55 7" xfId="25681"/>
    <cellStyle name="Percentuale 55 7 2" xfId="45673"/>
    <cellStyle name="Percentuale 55 8" xfId="25648"/>
    <cellStyle name="Percentuale 56" xfId="1431"/>
    <cellStyle name="Percentuale 56 2" xfId="1432"/>
    <cellStyle name="Percentuale 56 2 2" xfId="3167"/>
    <cellStyle name="Percentuale 56 2 2 2" xfId="9917"/>
    <cellStyle name="Percentuale 56 2 2 3" xfId="25684"/>
    <cellStyle name="Percentuale 56 2 3" xfId="9655"/>
    <cellStyle name="Percentuale 56 2 3 2" xfId="25685"/>
    <cellStyle name="Percentuale 56 2 4" xfId="25686"/>
    <cellStyle name="Percentuale 56 2 4 2" xfId="45674"/>
    <cellStyle name="Percentuale 56 2 5" xfId="25687"/>
    <cellStyle name="Percentuale 56 2 6" xfId="25683"/>
    <cellStyle name="Percentuale 56 3" xfId="1433"/>
    <cellStyle name="Percentuale 56 3 2" xfId="1434"/>
    <cellStyle name="Percentuale 56 3 2 2" xfId="4762"/>
    <cellStyle name="Percentuale 56 3 2 2 2" xfId="25691"/>
    <cellStyle name="Percentuale 56 3 2 2 3" xfId="25690"/>
    <cellStyle name="Percentuale 56 3 2 3" xfId="3935"/>
    <cellStyle name="Percentuale 56 3 2 3 2" xfId="10471"/>
    <cellStyle name="Percentuale 56 3 2 3 3" xfId="25692"/>
    <cellStyle name="Percentuale 56 3 2 3 4" xfId="45675"/>
    <cellStyle name="Percentuale 56 3 2 4" xfId="25693"/>
    <cellStyle name="Percentuale 56 3 2 5" xfId="25689"/>
    <cellStyle name="Percentuale 56 3 3" xfId="3168"/>
    <cellStyle name="Percentuale 56 3 3 2" xfId="5633"/>
    <cellStyle name="Percentuale 56 3 3 2 2" xfId="25695"/>
    <cellStyle name="Percentuale 56 3 3 3" xfId="25696"/>
    <cellStyle name="Percentuale 56 3 3 4" xfId="25697"/>
    <cellStyle name="Percentuale 56 3 3 4 2" xfId="45676"/>
    <cellStyle name="Percentuale 56 3 3 5" xfId="25694"/>
    <cellStyle name="Percentuale 56 3 4" xfId="3425"/>
    <cellStyle name="Percentuale 56 3 4 2" xfId="10132"/>
    <cellStyle name="Percentuale 56 3 4 3" xfId="25698"/>
    <cellStyle name="Percentuale 56 3 5" xfId="8570"/>
    <cellStyle name="Percentuale 56 3 5 2" xfId="25699"/>
    <cellStyle name="Percentuale 56 3 6" xfId="25700"/>
    <cellStyle name="Percentuale 56 3 6 2" xfId="45677"/>
    <cellStyle name="Percentuale 56 3 7" xfId="25701"/>
    <cellStyle name="Percentuale 56 3 8" xfId="25688"/>
    <cellStyle name="Percentuale 56 3 9" xfId="2060"/>
    <cellStyle name="Percentuale 56 4" xfId="1435"/>
    <cellStyle name="Percentuale 56 4 2" xfId="5634"/>
    <cellStyle name="Percentuale 56 4 2 2" xfId="5635"/>
    <cellStyle name="Percentuale 56 4 2 2 2" xfId="25704"/>
    <cellStyle name="Percentuale 56 4 2 3" xfId="14260"/>
    <cellStyle name="Percentuale 56 4 2 3 2" xfId="25705"/>
    <cellStyle name="Percentuale 56 4 2 4" xfId="25703"/>
    <cellStyle name="Percentuale 56 4 2 5" xfId="13869"/>
    <cellStyle name="Percentuale 56 4 3" xfId="5636"/>
    <cellStyle name="Percentuale 56 4 3 2" xfId="25706"/>
    <cellStyle name="Percentuale 56 4 4" xfId="25707"/>
    <cellStyle name="Percentuale 56 4 5" xfId="25708"/>
    <cellStyle name="Percentuale 56 4 5 2" xfId="45678"/>
    <cellStyle name="Percentuale 56 4 6" xfId="25709"/>
    <cellStyle name="Percentuale 56 4 7" xfId="25702"/>
    <cellStyle name="Percentuale 56 4 8" xfId="3169"/>
    <cellStyle name="Percentuale 56 5" xfId="1436"/>
    <cellStyle name="Percentuale 56 5 2" xfId="25711"/>
    <cellStyle name="Percentuale 56 5 3" xfId="25712"/>
    <cellStyle name="Percentuale 56 5 3 2" xfId="45679"/>
    <cellStyle name="Percentuale 56 5 4" xfId="25713"/>
    <cellStyle name="Percentuale 56 5 5" xfId="25710"/>
    <cellStyle name="Percentuale 56 6" xfId="3166"/>
    <cellStyle name="Percentuale 56 6 2" xfId="5962"/>
    <cellStyle name="Percentuale 56 6 3" xfId="25714"/>
    <cellStyle name="Percentuale 56 7" xfId="25715"/>
    <cellStyle name="Percentuale 56 7 2" xfId="45680"/>
    <cellStyle name="Percentuale 56 8" xfId="25682"/>
    <cellStyle name="Percentuale 57" xfId="1437"/>
    <cellStyle name="Percentuale 57 2" xfId="1438"/>
    <cellStyle name="Percentuale 57 2 2" xfId="3171"/>
    <cellStyle name="Percentuale 57 2 2 2" xfId="9918"/>
    <cellStyle name="Percentuale 57 2 2 3" xfId="25718"/>
    <cellStyle name="Percentuale 57 2 3" xfId="9656"/>
    <cellStyle name="Percentuale 57 2 3 2" xfId="25719"/>
    <cellStyle name="Percentuale 57 2 4" xfId="25720"/>
    <cellStyle name="Percentuale 57 2 4 2" xfId="45681"/>
    <cellStyle name="Percentuale 57 2 5" xfId="25721"/>
    <cellStyle name="Percentuale 57 2 6" xfId="25717"/>
    <cellStyle name="Percentuale 57 3" xfId="1439"/>
    <cellStyle name="Percentuale 57 3 2" xfId="1440"/>
    <cellStyle name="Percentuale 57 3 2 2" xfId="4763"/>
    <cellStyle name="Percentuale 57 3 2 2 2" xfId="25725"/>
    <cellStyle name="Percentuale 57 3 2 2 3" xfId="25724"/>
    <cellStyle name="Percentuale 57 3 2 3" xfId="3936"/>
    <cellStyle name="Percentuale 57 3 2 3 2" xfId="10472"/>
    <cellStyle name="Percentuale 57 3 2 3 3" xfId="25726"/>
    <cellStyle name="Percentuale 57 3 2 3 4" xfId="45682"/>
    <cellStyle name="Percentuale 57 3 2 4" xfId="25727"/>
    <cellStyle name="Percentuale 57 3 2 5" xfId="25723"/>
    <cellStyle name="Percentuale 57 3 3" xfId="3172"/>
    <cellStyle name="Percentuale 57 3 3 2" xfId="5637"/>
    <cellStyle name="Percentuale 57 3 3 2 2" xfId="25729"/>
    <cellStyle name="Percentuale 57 3 3 3" xfId="25730"/>
    <cellStyle name="Percentuale 57 3 3 4" xfId="25731"/>
    <cellStyle name="Percentuale 57 3 3 4 2" xfId="45683"/>
    <cellStyle name="Percentuale 57 3 3 5" xfId="25728"/>
    <cellStyle name="Percentuale 57 3 4" xfId="3426"/>
    <cellStyle name="Percentuale 57 3 4 2" xfId="10133"/>
    <cellStyle name="Percentuale 57 3 4 3" xfId="25732"/>
    <cellStyle name="Percentuale 57 3 5" xfId="8739"/>
    <cellStyle name="Percentuale 57 3 5 2" xfId="25733"/>
    <cellStyle name="Percentuale 57 3 6" xfId="25734"/>
    <cellStyle name="Percentuale 57 3 6 2" xfId="45684"/>
    <cellStyle name="Percentuale 57 3 7" xfId="25735"/>
    <cellStyle name="Percentuale 57 3 8" xfId="25722"/>
    <cellStyle name="Percentuale 57 3 9" xfId="2061"/>
    <cellStyle name="Percentuale 57 4" xfId="1441"/>
    <cellStyle name="Percentuale 57 4 2" xfId="5638"/>
    <cellStyle name="Percentuale 57 4 2 2" xfId="5639"/>
    <cellStyle name="Percentuale 57 4 2 2 2" xfId="25738"/>
    <cellStyle name="Percentuale 57 4 2 3" xfId="14261"/>
    <cellStyle name="Percentuale 57 4 2 3 2" xfId="25739"/>
    <cellStyle name="Percentuale 57 4 2 4" xfId="25737"/>
    <cellStyle name="Percentuale 57 4 2 5" xfId="13871"/>
    <cellStyle name="Percentuale 57 4 3" xfId="5640"/>
    <cellStyle name="Percentuale 57 4 3 2" xfId="25740"/>
    <cellStyle name="Percentuale 57 4 4" xfId="25741"/>
    <cellStyle name="Percentuale 57 4 5" xfId="25742"/>
    <cellStyle name="Percentuale 57 4 5 2" xfId="45685"/>
    <cellStyle name="Percentuale 57 4 6" xfId="25743"/>
    <cellStyle name="Percentuale 57 4 7" xfId="25736"/>
    <cellStyle name="Percentuale 57 4 8" xfId="3173"/>
    <cellStyle name="Percentuale 57 5" xfId="1442"/>
    <cellStyle name="Percentuale 57 5 2" xfId="25745"/>
    <cellStyle name="Percentuale 57 5 3" xfId="25746"/>
    <cellStyle name="Percentuale 57 5 3 2" xfId="45686"/>
    <cellStyle name="Percentuale 57 5 4" xfId="25747"/>
    <cellStyle name="Percentuale 57 5 5" xfId="25744"/>
    <cellStyle name="Percentuale 57 6" xfId="3170"/>
    <cellStyle name="Percentuale 57 6 2" xfId="5963"/>
    <cellStyle name="Percentuale 57 6 3" xfId="25748"/>
    <cellStyle name="Percentuale 57 7" xfId="25749"/>
    <cellStyle name="Percentuale 57 7 2" xfId="45687"/>
    <cellStyle name="Percentuale 57 8" xfId="25716"/>
    <cellStyle name="Percentuale 58" xfId="1443"/>
    <cellStyle name="Percentuale 58 2" xfId="1444"/>
    <cellStyle name="Percentuale 58 2 2" xfId="3175"/>
    <cellStyle name="Percentuale 58 2 2 2" xfId="9919"/>
    <cellStyle name="Percentuale 58 2 2 3" xfId="25752"/>
    <cellStyle name="Percentuale 58 2 3" xfId="9657"/>
    <cellStyle name="Percentuale 58 2 3 2" xfId="25753"/>
    <cellStyle name="Percentuale 58 2 4" xfId="25754"/>
    <cellStyle name="Percentuale 58 2 4 2" xfId="45688"/>
    <cellStyle name="Percentuale 58 2 5" xfId="25755"/>
    <cellStyle name="Percentuale 58 2 6" xfId="25751"/>
    <cellStyle name="Percentuale 58 3" xfId="1445"/>
    <cellStyle name="Percentuale 58 3 2" xfId="1446"/>
    <cellStyle name="Percentuale 58 3 2 2" xfId="4764"/>
    <cellStyle name="Percentuale 58 3 2 2 2" xfId="25759"/>
    <cellStyle name="Percentuale 58 3 2 2 3" xfId="25758"/>
    <cellStyle name="Percentuale 58 3 2 3" xfId="3937"/>
    <cellStyle name="Percentuale 58 3 2 3 2" xfId="10473"/>
    <cellStyle name="Percentuale 58 3 2 3 3" xfId="25760"/>
    <cellStyle name="Percentuale 58 3 2 3 4" xfId="45689"/>
    <cellStyle name="Percentuale 58 3 2 4" xfId="25761"/>
    <cellStyle name="Percentuale 58 3 2 5" xfId="25757"/>
    <cellStyle name="Percentuale 58 3 3" xfId="3176"/>
    <cellStyle name="Percentuale 58 3 3 2" xfId="5641"/>
    <cellStyle name="Percentuale 58 3 3 2 2" xfId="25763"/>
    <cellStyle name="Percentuale 58 3 3 3" xfId="25764"/>
    <cellStyle name="Percentuale 58 3 3 4" xfId="25765"/>
    <cellStyle name="Percentuale 58 3 3 4 2" xfId="45690"/>
    <cellStyle name="Percentuale 58 3 3 5" xfId="25762"/>
    <cellStyle name="Percentuale 58 3 4" xfId="3427"/>
    <cellStyle name="Percentuale 58 3 4 2" xfId="10134"/>
    <cellStyle name="Percentuale 58 3 4 3" xfId="25766"/>
    <cellStyle name="Percentuale 58 3 5" xfId="8611"/>
    <cellStyle name="Percentuale 58 3 5 2" xfId="25767"/>
    <cellStyle name="Percentuale 58 3 6" xfId="25768"/>
    <cellStyle name="Percentuale 58 3 6 2" xfId="45691"/>
    <cellStyle name="Percentuale 58 3 7" xfId="25769"/>
    <cellStyle name="Percentuale 58 3 8" xfId="25756"/>
    <cellStyle name="Percentuale 58 3 9" xfId="2062"/>
    <cellStyle name="Percentuale 58 4" xfId="1447"/>
    <cellStyle name="Percentuale 58 4 2" xfId="5642"/>
    <cellStyle name="Percentuale 58 4 2 2" xfId="5643"/>
    <cellStyle name="Percentuale 58 4 2 2 2" xfId="25772"/>
    <cellStyle name="Percentuale 58 4 2 3" xfId="14262"/>
    <cellStyle name="Percentuale 58 4 2 3 2" xfId="25773"/>
    <cellStyle name="Percentuale 58 4 2 4" xfId="25771"/>
    <cellStyle name="Percentuale 58 4 2 5" xfId="13872"/>
    <cellStyle name="Percentuale 58 4 3" xfId="5644"/>
    <cellStyle name="Percentuale 58 4 3 2" xfId="25774"/>
    <cellStyle name="Percentuale 58 4 4" xfId="25775"/>
    <cellStyle name="Percentuale 58 4 5" xfId="25776"/>
    <cellStyle name="Percentuale 58 4 5 2" xfId="45692"/>
    <cellStyle name="Percentuale 58 4 6" xfId="25777"/>
    <cellStyle name="Percentuale 58 4 7" xfId="25770"/>
    <cellStyle name="Percentuale 58 4 8" xfId="3177"/>
    <cellStyle name="Percentuale 58 5" xfId="1448"/>
    <cellStyle name="Percentuale 58 5 2" xfId="25779"/>
    <cellStyle name="Percentuale 58 5 3" xfId="25780"/>
    <cellStyle name="Percentuale 58 5 3 2" xfId="45693"/>
    <cellStyle name="Percentuale 58 5 4" xfId="25781"/>
    <cellStyle name="Percentuale 58 5 5" xfId="25778"/>
    <cellStyle name="Percentuale 58 6" xfId="3174"/>
    <cellStyle name="Percentuale 58 6 2" xfId="5964"/>
    <cellStyle name="Percentuale 58 6 3" xfId="25782"/>
    <cellStyle name="Percentuale 58 7" xfId="25783"/>
    <cellStyle name="Percentuale 58 7 2" xfId="45694"/>
    <cellStyle name="Percentuale 58 8" xfId="25750"/>
    <cellStyle name="Percentuale 59" xfId="1449"/>
    <cellStyle name="Percentuale 59 2" xfId="1450"/>
    <cellStyle name="Percentuale 59 2 2" xfId="3179"/>
    <cellStyle name="Percentuale 59 2 2 2" xfId="9920"/>
    <cellStyle name="Percentuale 59 2 2 3" xfId="25786"/>
    <cellStyle name="Percentuale 59 2 3" xfId="9658"/>
    <cellStyle name="Percentuale 59 2 3 2" xfId="25787"/>
    <cellStyle name="Percentuale 59 2 4" xfId="25788"/>
    <cellStyle name="Percentuale 59 2 4 2" xfId="45695"/>
    <cellStyle name="Percentuale 59 2 5" xfId="25789"/>
    <cellStyle name="Percentuale 59 2 6" xfId="25785"/>
    <cellStyle name="Percentuale 59 3" xfId="1451"/>
    <cellStyle name="Percentuale 59 3 2" xfId="1452"/>
    <cellStyle name="Percentuale 59 3 2 2" xfId="4765"/>
    <cellStyle name="Percentuale 59 3 2 2 2" xfId="25793"/>
    <cellStyle name="Percentuale 59 3 2 2 3" xfId="25792"/>
    <cellStyle name="Percentuale 59 3 2 3" xfId="3938"/>
    <cellStyle name="Percentuale 59 3 2 3 2" xfId="10474"/>
    <cellStyle name="Percentuale 59 3 2 3 3" xfId="25794"/>
    <cellStyle name="Percentuale 59 3 2 3 4" xfId="45696"/>
    <cellStyle name="Percentuale 59 3 2 4" xfId="25795"/>
    <cellStyle name="Percentuale 59 3 2 5" xfId="25791"/>
    <cellStyle name="Percentuale 59 3 3" xfId="3180"/>
    <cellStyle name="Percentuale 59 3 3 2" xfId="5645"/>
    <cellStyle name="Percentuale 59 3 3 2 2" xfId="25797"/>
    <cellStyle name="Percentuale 59 3 3 3" xfId="25798"/>
    <cellStyle name="Percentuale 59 3 3 4" xfId="25799"/>
    <cellStyle name="Percentuale 59 3 3 4 2" xfId="45697"/>
    <cellStyle name="Percentuale 59 3 3 5" xfId="25796"/>
    <cellStyle name="Percentuale 59 3 4" xfId="3428"/>
    <cellStyle name="Percentuale 59 3 4 2" xfId="10135"/>
    <cellStyle name="Percentuale 59 3 4 3" xfId="25800"/>
    <cellStyle name="Percentuale 59 3 5" xfId="7457"/>
    <cellStyle name="Percentuale 59 3 5 2" xfId="25801"/>
    <cellStyle name="Percentuale 59 3 6" xfId="25802"/>
    <cellStyle name="Percentuale 59 3 6 2" xfId="45698"/>
    <cellStyle name="Percentuale 59 3 7" xfId="25803"/>
    <cellStyle name="Percentuale 59 3 8" xfId="25790"/>
    <cellStyle name="Percentuale 59 3 9" xfId="2063"/>
    <cellStyle name="Percentuale 59 4" xfId="1453"/>
    <cellStyle name="Percentuale 59 4 2" xfId="5646"/>
    <cellStyle name="Percentuale 59 4 2 2" xfId="5647"/>
    <cellStyle name="Percentuale 59 4 2 2 2" xfId="25806"/>
    <cellStyle name="Percentuale 59 4 2 3" xfId="14263"/>
    <cellStyle name="Percentuale 59 4 2 3 2" xfId="25807"/>
    <cellStyle name="Percentuale 59 4 2 4" xfId="25805"/>
    <cellStyle name="Percentuale 59 4 2 5" xfId="13873"/>
    <cellStyle name="Percentuale 59 4 3" xfId="5648"/>
    <cellStyle name="Percentuale 59 4 3 2" xfId="25808"/>
    <cellStyle name="Percentuale 59 4 4" xfId="25809"/>
    <cellStyle name="Percentuale 59 4 5" xfId="25810"/>
    <cellStyle name="Percentuale 59 4 5 2" xfId="45699"/>
    <cellStyle name="Percentuale 59 4 6" xfId="25811"/>
    <cellStyle name="Percentuale 59 4 7" xfId="25804"/>
    <cellStyle name="Percentuale 59 4 8" xfId="3181"/>
    <cellStyle name="Percentuale 59 5" xfId="1454"/>
    <cellStyle name="Percentuale 59 5 2" xfId="25813"/>
    <cellStyle name="Percentuale 59 5 3" xfId="25814"/>
    <cellStyle name="Percentuale 59 5 3 2" xfId="45700"/>
    <cellStyle name="Percentuale 59 5 4" xfId="25815"/>
    <cellStyle name="Percentuale 59 5 5" xfId="25812"/>
    <cellStyle name="Percentuale 59 6" xfId="3178"/>
    <cellStyle name="Percentuale 59 6 2" xfId="5965"/>
    <cellStyle name="Percentuale 59 6 3" xfId="25816"/>
    <cellStyle name="Percentuale 59 7" xfId="25817"/>
    <cellStyle name="Percentuale 59 7 2" xfId="45701"/>
    <cellStyle name="Percentuale 59 8" xfId="25784"/>
    <cellStyle name="Percentuale 6" xfId="1455"/>
    <cellStyle name="Percentuale 6 2" xfId="1456"/>
    <cellStyle name="Percentuale 6 2 2" xfId="3183"/>
    <cellStyle name="Percentuale 6 2 2 2" xfId="9921"/>
    <cellStyle name="Percentuale 6 2 2 3" xfId="25820"/>
    <cellStyle name="Percentuale 6 2 3" xfId="9659"/>
    <cellStyle name="Percentuale 6 2 3 2" xfId="25821"/>
    <cellStyle name="Percentuale 6 2 4" xfId="25822"/>
    <cellStyle name="Percentuale 6 2 4 2" xfId="45702"/>
    <cellStyle name="Percentuale 6 2 5" xfId="25823"/>
    <cellStyle name="Percentuale 6 2 6" xfId="25819"/>
    <cellStyle name="Percentuale 6 3" xfId="1457"/>
    <cellStyle name="Percentuale 6 3 2" xfId="1458"/>
    <cellStyle name="Percentuale 6 3 2 2" xfId="4766"/>
    <cellStyle name="Percentuale 6 3 2 2 2" xfId="25827"/>
    <cellStyle name="Percentuale 6 3 2 2 3" xfId="25826"/>
    <cellStyle name="Percentuale 6 3 2 3" xfId="3939"/>
    <cellStyle name="Percentuale 6 3 2 3 2" xfId="10475"/>
    <cellStyle name="Percentuale 6 3 2 3 3" xfId="25828"/>
    <cellStyle name="Percentuale 6 3 2 3 4" xfId="45703"/>
    <cellStyle name="Percentuale 6 3 2 4" xfId="25829"/>
    <cellStyle name="Percentuale 6 3 2 5" xfId="25825"/>
    <cellStyle name="Percentuale 6 3 3" xfId="3184"/>
    <cellStyle name="Percentuale 6 3 3 2" xfId="5649"/>
    <cellStyle name="Percentuale 6 3 3 2 2" xfId="25831"/>
    <cellStyle name="Percentuale 6 3 3 3" xfId="25832"/>
    <cellStyle name="Percentuale 6 3 3 4" xfId="25833"/>
    <cellStyle name="Percentuale 6 3 3 4 2" xfId="45704"/>
    <cellStyle name="Percentuale 6 3 3 5" xfId="25830"/>
    <cellStyle name="Percentuale 6 3 4" xfId="3429"/>
    <cellStyle name="Percentuale 6 3 4 2" xfId="10136"/>
    <cellStyle name="Percentuale 6 3 4 3" xfId="25834"/>
    <cellStyle name="Percentuale 6 3 5" xfId="8610"/>
    <cellStyle name="Percentuale 6 3 5 2" xfId="25835"/>
    <cellStyle name="Percentuale 6 3 6" xfId="25836"/>
    <cellStyle name="Percentuale 6 3 6 2" xfId="45705"/>
    <cellStyle name="Percentuale 6 3 7" xfId="25837"/>
    <cellStyle name="Percentuale 6 3 8" xfId="25824"/>
    <cellStyle name="Percentuale 6 3 9" xfId="2064"/>
    <cellStyle name="Percentuale 6 4" xfId="1459"/>
    <cellStyle name="Percentuale 6 4 2" xfId="5650"/>
    <cellStyle name="Percentuale 6 4 2 2" xfId="5651"/>
    <cellStyle name="Percentuale 6 4 2 2 2" xfId="25840"/>
    <cellStyle name="Percentuale 6 4 2 3" xfId="14264"/>
    <cellStyle name="Percentuale 6 4 2 3 2" xfId="25841"/>
    <cellStyle name="Percentuale 6 4 2 4" xfId="25839"/>
    <cellStyle name="Percentuale 6 4 2 5" xfId="13874"/>
    <cellStyle name="Percentuale 6 4 3" xfId="5652"/>
    <cellStyle name="Percentuale 6 4 3 2" xfId="25842"/>
    <cellStyle name="Percentuale 6 4 4" xfId="25843"/>
    <cellStyle name="Percentuale 6 4 5" xfId="25844"/>
    <cellStyle name="Percentuale 6 4 5 2" xfId="45706"/>
    <cellStyle name="Percentuale 6 4 6" xfId="25845"/>
    <cellStyle name="Percentuale 6 4 7" xfId="25838"/>
    <cellStyle name="Percentuale 6 4 8" xfId="3185"/>
    <cellStyle name="Percentuale 6 5" xfId="1460"/>
    <cellStyle name="Percentuale 6 5 2" xfId="25847"/>
    <cellStyle name="Percentuale 6 5 3" xfId="25848"/>
    <cellStyle name="Percentuale 6 5 3 2" xfId="45707"/>
    <cellStyle name="Percentuale 6 5 4" xfId="25849"/>
    <cellStyle name="Percentuale 6 5 5" xfId="25846"/>
    <cellStyle name="Percentuale 6 6" xfId="3182"/>
    <cellStyle name="Percentuale 6 6 2" xfId="5966"/>
    <cellStyle name="Percentuale 6 6 3" xfId="25850"/>
    <cellStyle name="Percentuale 6 7" xfId="25851"/>
    <cellStyle name="Percentuale 6 7 2" xfId="45708"/>
    <cellStyle name="Percentuale 6 8" xfId="25818"/>
    <cellStyle name="Percentuale 60" xfId="1461"/>
    <cellStyle name="Percentuale 60 2" xfId="1462"/>
    <cellStyle name="Percentuale 60 2 2" xfId="3187"/>
    <cellStyle name="Percentuale 60 2 2 2" xfId="9922"/>
    <cellStyle name="Percentuale 60 2 2 3" xfId="25854"/>
    <cellStyle name="Percentuale 60 2 3" xfId="9660"/>
    <cellStyle name="Percentuale 60 2 3 2" xfId="25855"/>
    <cellStyle name="Percentuale 60 2 4" xfId="25856"/>
    <cellStyle name="Percentuale 60 2 4 2" xfId="45709"/>
    <cellStyle name="Percentuale 60 2 5" xfId="25857"/>
    <cellStyle name="Percentuale 60 2 6" xfId="25853"/>
    <cellStyle name="Percentuale 60 3" xfId="1463"/>
    <cellStyle name="Percentuale 60 3 2" xfId="1464"/>
    <cellStyle name="Percentuale 60 3 2 2" xfId="4767"/>
    <cellStyle name="Percentuale 60 3 2 2 2" xfId="25861"/>
    <cellStyle name="Percentuale 60 3 2 2 3" xfId="25860"/>
    <cellStyle name="Percentuale 60 3 2 3" xfId="3940"/>
    <cellStyle name="Percentuale 60 3 2 3 2" xfId="10476"/>
    <cellStyle name="Percentuale 60 3 2 3 3" xfId="25862"/>
    <cellStyle name="Percentuale 60 3 2 3 4" xfId="45710"/>
    <cellStyle name="Percentuale 60 3 2 4" xfId="25863"/>
    <cellStyle name="Percentuale 60 3 2 5" xfId="25859"/>
    <cellStyle name="Percentuale 60 3 3" xfId="3188"/>
    <cellStyle name="Percentuale 60 3 3 2" xfId="5653"/>
    <cellStyle name="Percentuale 60 3 3 2 2" xfId="25865"/>
    <cellStyle name="Percentuale 60 3 3 3" xfId="25866"/>
    <cellStyle name="Percentuale 60 3 3 4" xfId="25867"/>
    <cellStyle name="Percentuale 60 3 3 4 2" xfId="45711"/>
    <cellStyle name="Percentuale 60 3 3 5" xfId="25864"/>
    <cellStyle name="Percentuale 60 3 4" xfId="3430"/>
    <cellStyle name="Percentuale 60 3 4 2" xfId="10137"/>
    <cellStyle name="Percentuale 60 3 4 3" xfId="25868"/>
    <cellStyle name="Percentuale 60 3 5" xfId="7502"/>
    <cellStyle name="Percentuale 60 3 5 2" xfId="25869"/>
    <cellStyle name="Percentuale 60 3 6" xfId="25870"/>
    <cellStyle name="Percentuale 60 3 6 2" xfId="45712"/>
    <cellStyle name="Percentuale 60 3 7" xfId="25871"/>
    <cellStyle name="Percentuale 60 3 8" xfId="25858"/>
    <cellStyle name="Percentuale 60 3 9" xfId="2065"/>
    <cellStyle name="Percentuale 60 4" xfId="1465"/>
    <cellStyle name="Percentuale 60 4 2" xfId="5654"/>
    <cellStyle name="Percentuale 60 4 2 2" xfId="5655"/>
    <cellStyle name="Percentuale 60 4 2 2 2" xfId="25874"/>
    <cellStyle name="Percentuale 60 4 2 3" xfId="14265"/>
    <cellStyle name="Percentuale 60 4 2 3 2" xfId="25875"/>
    <cellStyle name="Percentuale 60 4 2 4" xfId="25873"/>
    <cellStyle name="Percentuale 60 4 2 5" xfId="13875"/>
    <cellStyle name="Percentuale 60 4 3" xfId="5656"/>
    <cellStyle name="Percentuale 60 4 3 2" xfId="25876"/>
    <cellStyle name="Percentuale 60 4 4" xfId="25877"/>
    <cellStyle name="Percentuale 60 4 5" xfId="25878"/>
    <cellStyle name="Percentuale 60 4 5 2" xfId="45713"/>
    <cellStyle name="Percentuale 60 4 6" xfId="25879"/>
    <cellStyle name="Percentuale 60 4 7" xfId="25872"/>
    <cellStyle name="Percentuale 60 4 8" xfId="3189"/>
    <cellStyle name="Percentuale 60 5" xfId="1466"/>
    <cellStyle name="Percentuale 60 5 2" xfId="25881"/>
    <cellStyle name="Percentuale 60 5 3" xfId="25882"/>
    <cellStyle name="Percentuale 60 5 3 2" xfId="45714"/>
    <cellStyle name="Percentuale 60 5 4" xfId="25883"/>
    <cellStyle name="Percentuale 60 5 5" xfId="25880"/>
    <cellStyle name="Percentuale 60 6" xfId="3186"/>
    <cellStyle name="Percentuale 60 6 2" xfId="5967"/>
    <cellStyle name="Percentuale 60 6 3" xfId="25884"/>
    <cellStyle name="Percentuale 60 7" xfId="25885"/>
    <cellStyle name="Percentuale 60 7 2" xfId="45715"/>
    <cellStyle name="Percentuale 60 8" xfId="25852"/>
    <cellStyle name="Percentuale 61" xfId="1467"/>
    <cellStyle name="Percentuale 61 2" xfId="1468"/>
    <cellStyle name="Percentuale 61 2 2" xfId="3191"/>
    <cellStyle name="Percentuale 61 2 2 2" xfId="9923"/>
    <cellStyle name="Percentuale 61 2 2 3" xfId="25888"/>
    <cellStyle name="Percentuale 61 2 3" xfId="9661"/>
    <cellStyle name="Percentuale 61 2 3 2" xfId="25889"/>
    <cellStyle name="Percentuale 61 2 4" xfId="25890"/>
    <cellStyle name="Percentuale 61 2 4 2" xfId="45716"/>
    <cellStyle name="Percentuale 61 2 5" xfId="25891"/>
    <cellStyle name="Percentuale 61 2 6" xfId="25887"/>
    <cellStyle name="Percentuale 61 3" xfId="1469"/>
    <cellStyle name="Percentuale 61 3 2" xfId="1470"/>
    <cellStyle name="Percentuale 61 3 2 2" xfId="4768"/>
    <cellStyle name="Percentuale 61 3 2 2 2" xfId="25895"/>
    <cellStyle name="Percentuale 61 3 2 2 3" xfId="25894"/>
    <cellStyle name="Percentuale 61 3 2 3" xfId="3941"/>
    <cellStyle name="Percentuale 61 3 2 3 2" xfId="10477"/>
    <cellStyle name="Percentuale 61 3 2 3 3" xfId="25896"/>
    <cellStyle name="Percentuale 61 3 2 3 4" xfId="45717"/>
    <cellStyle name="Percentuale 61 3 2 4" xfId="25897"/>
    <cellStyle name="Percentuale 61 3 2 5" xfId="25893"/>
    <cellStyle name="Percentuale 61 3 3" xfId="3192"/>
    <cellStyle name="Percentuale 61 3 3 2" xfId="5657"/>
    <cellStyle name="Percentuale 61 3 3 2 2" xfId="25899"/>
    <cellStyle name="Percentuale 61 3 3 3" xfId="25900"/>
    <cellStyle name="Percentuale 61 3 3 4" xfId="25901"/>
    <cellStyle name="Percentuale 61 3 3 4 2" xfId="45718"/>
    <cellStyle name="Percentuale 61 3 3 5" xfId="25898"/>
    <cellStyle name="Percentuale 61 3 4" xfId="3431"/>
    <cellStyle name="Percentuale 61 3 4 2" xfId="10138"/>
    <cellStyle name="Percentuale 61 3 4 3" xfId="25902"/>
    <cellStyle name="Percentuale 61 3 5" xfId="7501"/>
    <cellStyle name="Percentuale 61 3 5 2" xfId="25903"/>
    <cellStyle name="Percentuale 61 3 6" xfId="25904"/>
    <cellStyle name="Percentuale 61 3 6 2" xfId="45719"/>
    <cellStyle name="Percentuale 61 3 7" xfId="25905"/>
    <cellStyle name="Percentuale 61 3 8" xfId="25892"/>
    <cellStyle name="Percentuale 61 3 9" xfId="2066"/>
    <cellStyle name="Percentuale 61 4" xfId="1471"/>
    <cellStyle name="Percentuale 61 4 2" xfId="5658"/>
    <cellStyle name="Percentuale 61 4 2 2" xfId="5659"/>
    <cellStyle name="Percentuale 61 4 2 2 2" xfId="25908"/>
    <cellStyle name="Percentuale 61 4 2 3" xfId="14266"/>
    <cellStyle name="Percentuale 61 4 2 3 2" xfId="25909"/>
    <cellStyle name="Percentuale 61 4 2 4" xfId="25907"/>
    <cellStyle name="Percentuale 61 4 2 5" xfId="13876"/>
    <cellStyle name="Percentuale 61 4 3" xfId="5660"/>
    <cellStyle name="Percentuale 61 4 3 2" xfId="25910"/>
    <cellStyle name="Percentuale 61 4 4" xfId="25911"/>
    <cellStyle name="Percentuale 61 4 5" xfId="25912"/>
    <cellStyle name="Percentuale 61 4 5 2" xfId="45720"/>
    <cellStyle name="Percentuale 61 4 6" xfId="25913"/>
    <cellStyle name="Percentuale 61 4 7" xfId="25906"/>
    <cellStyle name="Percentuale 61 4 8" xfId="3193"/>
    <cellStyle name="Percentuale 61 5" xfId="1472"/>
    <cellStyle name="Percentuale 61 5 2" xfId="25915"/>
    <cellStyle name="Percentuale 61 5 3" xfId="25916"/>
    <cellStyle name="Percentuale 61 5 3 2" xfId="45721"/>
    <cellStyle name="Percentuale 61 5 4" xfId="25917"/>
    <cellStyle name="Percentuale 61 5 5" xfId="25914"/>
    <cellStyle name="Percentuale 61 6" xfId="3190"/>
    <cellStyle name="Percentuale 61 6 2" xfId="5968"/>
    <cellStyle name="Percentuale 61 6 3" xfId="25918"/>
    <cellStyle name="Percentuale 61 7" xfId="25919"/>
    <cellStyle name="Percentuale 61 7 2" xfId="45722"/>
    <cellStyle name="Percentuale 61 8" xfId="25886"/>
    <cellStyle name="Percentuale 62" xfId="1473"/>
    <cellStyle name="Percentuale 62 2" xfId="3194"/>
    <cellStyle name="Percentuale 62 2 2" xfId="9924"/>
    <cellStyle name="Percentuale 62 2 2 2" xfId="25922"/>
    <cellStyle name="Percentuale 62 2 3" xfId="25921"/>
    <cellStyle name="Percentuale 62 3" xfId="9662"/>
    <cellStyle name="Percentuale 62 3 2" xfId="25923"/>
    <cellStyle name="Percentuale 62 4" xfId="25924"/>
    <cellStyle name="Percentuale 62 4 2" xfId="45723"/>
    <cellStyle name="Percentuale 62 5" xfId="25920"/>
    <cellStyle name="Percentuale 63" xfId="1474"/>
    <cellStyle name="Percentuale 63 2" xfId="3195"/>
    <cellStyle name="Percentuale 63 2 2" xfId="9925"/>
    <cellStyle name="Percentuale 63 2 2 2" xfId="25927"/>
    <cellStyle name="Percentuale 63 2 3" xfId="25926"/>
    <cellStyle name="Percentuale 63 3" xfId="9663"/>
    <cellStyle name="Percentuale 63 3 2" xfId="25928"/>
    <cellStyle name="Percentuale 63 4" xfId="25929"/>
    <cellStyle name="Percentuale 63 4 2" xfId="45724"/>
    <cellStyle name="Percentuale 63 5" xfId="25925"/>
    <cellStyle name="Percentuale 64" xfId="1475"/>
    <cellStyle name="Percentuale 64 2" xfId="3196"/>
    <cellStyle name="Percentuale 64 2 2" xfId="9926"/>
    <cellStyle name="Percentuale 64 2 2 2" xfId="25932"/>
    <cellStyle name="Percentuale 64 2 3" xfId="25931"/>
    <cellStyle name="Percentuale 64 3" xfId="9664"/>
    <cellStyle name="Percentuale 64 3 2" xfId="25933"/>
    <cellStyle name="Percentuale 64 4" xfId="25934"/>
    <cellStyle name="Percentuale 64 4 2" xfId="45725"/>
    <cellStyle name="Percentuale 64 5" xfId="25930"/>
    <cellStyle name="Percentuale 65" xfId="1476"/>
    <cellStyle name="Percentuale 65 2" xfId="3197"/>
    <cellStyle name="Percentuale 65 2 2" xfId="9927"/>
    <cellStyle name="Percentuale 65 2 2 2" xfId="25937"/>
    <cellStyle name="Percentuale 65 2 3" xfId="25936"/>
    <cellStyle name="Percentuale 65 3" xfId="9665"/>
    <cellStyle name="Percentuale 65 3 2" xfId="25938"/>
    <cellStyle name="Percentuale 65 4" xfId="25939"/>
    <cellStyle name="Percentuale 65 4 2" xfId="45726"/>
    <cellStyle name="Percentuale 65 5" xfId="25935"/>
    <cellStyle name="Percentuale 66" xfId="1477"/>
    <cellStyle name="Percentuale 66 2" xfId="3198"/>
    <cellStyle name="Percentuale 66 2 2" xfId="9928"/>
    <cellStyle name="Percentuale 66 2 2 2" xfId="25942"/>
    <cellStyle name="Percentuale 66 2 3" xfId="25941"/>
    <cellStyle name="Percentuale 66 3" xfId="9666"/>
    <cellStyle name="Percentuale 66 3 2" xfId="25943"/>
    <cellStyle name="Percentuale 66 4" xfId="25944"/>
    <cellStyle name="Percentuale 66 4 2" xfId="45727"/>
    <cellStyle name="Percentuale 66 5" xfId="25940"/>
    <cellStyle name="Percentuale 67" xfId="1478"/>
    <cellStyle name="Percentuale 67 2" xfId="3199"/>
    <cellStyle name="Percentuale 67 2 2" xfId="9929"/>
    <cellStyle name="Percentuale 67 2 2 2" xfId="25947"/>
    <cellStyle name="Percentuale 67 2 3" xfId="25946"/>
    <cellStyle name="Percentuale 67 3" xfId="9667"/>
    <cellStyle name="Percentuale 67 3 2" xfId="25948"/>
    <cellStyle name="Percentuale 67 4" xfId="25949"/>
    <cellStyle name="Percentuale 67 4 2" xfId="45728"/>
    <cellStyle name="Percentuale 67 5" xfId="25945"/>
    <cellStyle name="Percentuale 68" xfId="1479"/>
    <cellStyle name="Percentuale 68 2" xfId="1480"/>
    <cellStyle name="Percentuale 68 2 2" xfId="3201"/>
    <cellStyle name="Percentuale 68 2 2 2" xfId="9930"/>
    <cellStyle name="Percentuale 68 2 2 3" xfId="25952"/>
    <cellStyle name="Percentuale 68 2 3" xfId="9668"/>
    <cellStyle name="Percentuale 68 2 3 2" xfId="25953"/>
    <cellStyle name="Percentuale 68 2 4" xfId="25954"/>
    <cellStyle name="Percentuale 68 2 4 2" xfId="45729"/>
    <cellStyle name="Percentuale 68 2 5" xfId="25955"/>
    <cellStyle name="Percentuale 68 2 6" xfId="25951"/>
    <cellStyle name="Percentuale 68 3" xfId="1481"/>
    <cellStyle name="Percentuale 68 3 2" xfId="1482"/>
    <cellStyle name="Percentuale 68 3 2 2" xfId="4769"/>
    <cellStyle name="Percentuale 68 3 2 2 2" xfId="25959"/>
    <cellStyle name="Percentuale 68 3 2 2 3" xfId="25958"/>
    <cellStyle name="Percentuale 68 3 2 3" xfId="3942"/>
    <cellStyle name="Percentuale 68 3 2 3 2" xfId="10478"/>
    <cellStyle name="Percentuale 68 3 2 3 3" xfId="25960"/>
    <cellStyle name="Percentuale 68 3 2 3 4" xfId="45730"/>
    <cellStyle name="Percentuale 68 3 2 4" xfId="25961"/>
    <cellStyle name="Percentuale 68 3 2 5" xfId="25957"/>
    <cellStyle name="Percentuale 68 3 3" xfId="3202"/>
    <cellStyle name="Percentuale 68 3 3 2" xfId="5661"/>
    <cellStyle name="Percentuale 68 3 3 2 2" xfId="25963"/>
    <cellStyle name="Percentuale 68 3 3 3" xfId="25964"/>
    <cellStyle name="Percentuale 68 3 3 4" xfId="25965"/>
    <cellStyle name="Percentuale 68 3 3 4 2" xfId="45731"/>
    <cellStyle name="Percentuale 68 3 3 5" xfId="25962"/>
    <cellStyle name="Percentuale 68 3 4" xfId="3432"/>
    <cellStyle name="Percentuale 68 3 4 2" xfId="10139"/>
    <cellStyle name="Percentuale 68 3 4 3" xfId="25966"/>
    <cellStyle name="Percentuale 68 3 5" xfId="7717"/>
    <cellStyle name="Percentuale 68 3 5 2" xfId="25967"/>
    <cellStyle name="Percentuale 68 3 6" xfId="25968"/>
    <cellStyle name="Percentuale 68 3 6 2" xfId="45732"/>
    <cellStyle name="Percentuale 68 3 7" xfId="25969"/>
    <cellStyle name="Percentuale 68 3 8" xfId="25956"/>
    <cellStyle name="Percentuale 68 3 9" xfId="2067"/>
    <cellStyle name="Percentuale 68 4" xfId="1483"/>
    <cellStyle name="Percentuale 68 4 2" xfId="5662"/>
    <cellStyle name="Percentuale 68 4 2 2" xfId="5663"/>
    <cellStyle name="Percentuale 68 4 2 2 2" xfId="25972"/>
    <cellStyle name="Percentuale 68 4 2 3" xfId="14267"/>
    <cellStyle name="Percentuale 68 4 2 3 2" xfId="25973"/>
    <cellStyle name="Percentuale 68 4 2 4" xfId="25971"/>
    <cellStyle name="Percentuale 68 4 2 5" xfId="13877"/>
    <cellStyle name="Percentuale 68 4 3" xfId="5664"/>
    <cellStyle name="Percentuale 68 4 3 2" xfId="25974"/>
    <cellStyle name="Percentuale 68 4 4" xfId="25975"/>
    <cellStyle name="Percentuale 68 4 5" xfId="25976"/>
    <cellStyle name="Percentuale 68 4 5 2" xfId="45733"/>
    <cellStyle name="Percentuale 68 4 6" xfId="25977"/>
    <cellStyle name="Percentuale 68 4 7" xfId="25970"/>
    <cellStyle name="Percentuale 68 4 8" xfId="3203"/>
    <cellStyle name="Percentuale 68 5" xfId="1484"/>
    <cellStyle name="Percentuale 68 5 2" xfId="25979"/>
    <cellStyle name="Percentuale 68 5 3" xfId="25980"/>
    <cellStyle name="Percentuale 68 5 3 2" xfId="45734"/>
    <cellStyle name="Percentuale 68 5 4" xfId="25981"/>
    <cellStyle name="Percentuale 68 5 5" xfId="25978"/>
    <cellStyle name="Percentuale 68 6" xfId="3200"/>
    <cellStyle name="Percentuale 68 6 2" xfId="5969"/>
    <cellStyle name="Percentuale 68 6 3" xfId="25982"/>
    <cellStyle name="Percentuale 68 7" xfId="25983"/>
    <cellStyle name="Percentuale 68 7 2" xfId="45735"/>
    <cellStyle name="Percentuale 68 8" xfId="25950"/>
    <cellStyle name="Percentuale 69" xfId="1485"/>
    <cellStyle name="Percentuale 69 2" xfId="1486"/>
    <cellStyle name="Percentuale 69 2 2" xfId="3205"/>
    <cellStyle name="Percentuale 69 2 2 2" xfId="9931"/>
    <cellStyle name="Percentuale 69 2 2 3" xfId="25986"/>
    <cellStyle name="Percentuale 69 2 3" xfId="9669"/>
    <cellStyle name="Percentuale 69 2 3 2" xfId="25987"/>
    <cellStyle name="Percentuale 69 2 4" xfId="25988"/>
    <cellStyle name="Percentuale 69 2 4 2" xfId="45736"/>
    <cellStyle name="Percentuale 69 2 5" xfId="25989"/>
    <cellStyle name="Percentuale 69 2 6" xfId="25985"/>
    <cellStyle name="Percentuale 69 3" xfId="1487"/>
    <cellStyle name="Percentuale 69 3 2" xfId="1488"/>
    <cellStyle name="Percentuale 69 3 2 2" xfId="4770"/>
    <cellStyle name="Percentuale 69 3 2 2 2" xfId="25993"/>
    <cellStyle name="Percentuale 69 3 2 2 3" xfId="25992"/>
    <cellStyle name="Percentuale 69 3 2 3" xfId="3943"/>
    <cellStyle name="Percentuale 69 3 2 3 2" xfId="10479"/>
    <cellStyle name="Percentuale 69 3 2 3 3" xfId="25994"/>
    <cellStyle name="Percentuale 69 3 2 3 4" xfId="45737"/>
    <cellStyle name="Percentuale 69 3 2 4" xfId="25995"/>
    <cellStyle name="Percentuale 69 3 2 5" xfId="25991"/>
    <cellStyle name="Percentuale 69 3 3" xfId="3206"/>
    <cellStyle name="Percentuale 69 3 3 2" xfId="5665"/>
    <cellStyle name="Percentuale 69 3 3 2 2" xfId="25997"/>
    <cellStyle name="Percentuale 69 3 3 3" xfId="25998"/>
    <cellStyle name="Percentuale 69 3 3 4" xfId="25999"/>
    <cellStyle name="Percentuale 69 3 3 4 2" xfId="45738"/>
    <cellStyle name="Percentuale 69 3 3 5" xfId="25996"/>
    <cellStyle name="Percentuale 69 3 4" xfId="3433"/>
    <cellStyle name="Percentuale 69 3 4 2" xfId="10140"/>
    <cellStyle name="Percentuale 69 3 4 3" xfId="26000"/>
    <cellStyle name="Percentuale 69 3 5" xfId="8569"/>
    <cellStyle name="Percentuale 69 3 5 2" xfId="26001"/>
    <cellStyle name="Percentuale 69 3 6" xfId="26002"/>
    <cellStyle name="Percentuale 69 3 6 2" xfId="45739"/>
    <cellStyle name="Percentuale 69 3 7" xfId="26003"/>
    <cellStyle name="Percentuale 69 3 8" xfId="25990"/>
    <cellStyle name="Percentuale 69 3 9" xfId="2068"/>
    <cellStyle name="Percentuale 69 4" xfId="1489"/>
    <cellStyle name="Percentuale 69 4 2" xfId="5666"/>
    <cellStyle name="Percentuale 69 4 2 2" xfId="5667"/>
    <cellStyle name="Percentuale 69 4 2 2 2" xfId="26006"/>
    <cellStyle name="Percentuale 69 4 2 3" xfId="14268"/>
    <cellStyle name="Percentuale 69 4 2 3 2" xfId="26007"/>
    <cellStyle name="Percentuale 69 4 2 4" xfId="26005"/>
    <cellStyle name="Percentuale 69 4 2 5" xfId="13878"/>
    <cellStyle name="Percentuale 69 4 3" xfId="5668"/>
    <cellStyle name="Percentuale 69 4 3 2" xfId="26008"/>
    <cellStyle name="Percentuale 69 4 4" xfId="26009"/>
    <cellStyle name="Percentuale 69 4 5" xfId="26010"/>
    <cellStyle name="Percentuale 69 4 5 2" xfId="45740"/>
    <cellStyle name="Percentuale 69 4 6" xfId="26011"/>
    <cellStyle name="Percentuale 69 4 7" xfId="26004"/>
    <cellStyle name="Percentuale 69 4 8" xfId="3207"/>
    <cellStyle name="Percentuale 69 5" xfId="1490"/>
    <cellStyle name="Percentuale 69 5 2" xfId="26013"/>
    <cellStyle name="Percentuale 69 5 3" xfId="26014"/>
    <cellStyle name="Percentuale 69 5 3 2" xfId="45741"/>
    <cellStyle name="Percentuale 69 5 4" xfId="26015"/>
    <cellStyle name="Percentuale 69 5 5" xfId="26012"/>
    <cellStyle name="Percentuale 69 6" xfId="3204"/>
    <cellStyle name="Percentuale 69 6 2" xfId="5970"/>
    <cellStyle name="Percentuale 69 6 3" xfId="26016"/>
    <cellStyle name="Percentuale 69 7" xfId="26017"/>
    <cellStyle name="Percentuale 69 7 2" xfId="45742"/>
    <cellStyle name="Percentuale 69 8" xfId="25984"/>
    <cellStyle name="Percentuale 7" xfId="1491"/>
    <cellStyle name="Percentuale 7 2" xfId="1492"/>
    <cellStyle name="Percentuale 7 2 2" xfId="3209"/>
    <cellStyle name="Percentuale 7 2 2 2" xfId="9932"/>
    <cellStyle name="Percentuale 7 2 2 3" xfId="26020"/>
    <cellStyle name="Percentuale 7 2 3" xfId="9670"/>
    <cellStyle name="Percentuale 7 2 3 2" xfId="26021"/>
    <cellStyle name="Percentuale 7 2 4" xfId="26022"/>
    <cellStyle name="Percentuale 7 2 4 2" xfId="45743"/>
    <cellStyle name="Percentuale 7 2 5" xfId="26023"/>
    <cellStyle name="Percentuale 7 2 6" xfId="26019"/>
    <cellStyle name="Percentuale 7 3" xfId="1493"/>
    <cellStyle name="Percentuale 7 3 2" xfId="1494"/>
    <cellStyle name="Percentuale 7 3 2 2" xfId="4771"/>
    <cellStyle name="Percentuale 7 3 2 2 2" xfId="26027"/>
    <cellStyle name="Percentuale 7 3 2 2 3" xfId="26026"/>
    <cellStyle name="Percentuale 7 3 2 3" xfId="3944"/>
    <cellStyle name="Percentuale 7 3 2 3 2" xfId="10480"/>
    <cellStyle name="Percentuale 7 3 2 3 3" xfId="26028"/>
    <cellStyle name="Percentuale 7 3 2 3 4" xfId="45744"/>
    <cellStyle name="Percentuale 7 3 2 4" xfId="26029"/>
    <cellStyle name="Percentuale 7 3 2 5" xfId="26025"/>
    <cellStyle name="Percentuale 7 3 3" xfId="3210"/>
    <cellStyle name="Percentuale 7 3 3 2" xfId="5669"/>
    <cellStyle name="Percentuale 7 3 3 2 2" xfId="26031"/>
    <cellStyle name="Percentuale 7 3 3 3" xfId="26032"/>
    <cellStyle name="Percentuale 7 3 3 4" xfId="26033"/>
    <cellStyle name="Percentuale 7 3 3 4 2" xfId="45745"/>
    <cellStyle name="Percentuale 7 3 3 5" xfId="26030"/>
    <cellStyle name="Percentuale 7 3 4" xfId="3434"/>
    <cellStyle name="Percentuale 7 3 4 2" xfId="10141"/>
    <cellStyle name="Percentuale 7 3 4 3" xfId="26034"/>
    <cellStyle name="Percentuale 7 3 5" xfId="8613"/>
    <cellStyle name="Percentuale 7 3 5 2" xfId="26035"/>
    <cellStyle name="Percentuale 7 3 6" xfId="26036"/>
    <cellStyle name="Percentuale 7 3 6 2" xfId="45746"/>
    <cellStyle name="Percentuale 7 3 7" xfId="26037"/>
    <cellStyle name="Percentuale 7 3 8" xfId="26024"/>
    <cellStyle name="Percentuale 7 3 9" xfId="2069"/>
    <cellStyle name="Percentuale 7 4" xfId="1495"/>
    <cellStyle name="Percentuale 7 4 2" xfId="5670"/>
    <cellStyle name="Percentuale 7 4 2 2" xfId="5671"/>
    <cellStyle name="Percentuale 7 4 2 2 2" xfId="26040"/>
    <cellStyle name="Percentuale 7 4 2 3" xfId="14269"/>
    <cellStyle name="Percentuale 7 4 2 3 2" xfId="26041"/>
    <cellStyle name="Percentuale 7 4 2 4" xfId="26039"/>
    <cellStyle name="Percentuale 7 4 2 5" xfId="13879"/>
    <cellStyle name="Percentuale 7 4 3" xfId="5672"/>
    <cellStyle name="Percentuale 7 4 3 2" xfId="26042"/>
    <cellStyle name="Percentuale 7 4 4" xfId="26043"/>
    <cellStyle name="Percentuale 7 4 5" xfId="26044"/>
    <cellStyle name="Percentuale 7 4 5 2" xfId="45747"/>
    <cellStyle name="Percentuale 7 4 6" xfId="26045"/>
    <cellStyle name="Percentuale 7 4 7" xfId="26038"/>
    <cellStyle name="Percentuale 7 4 8" xfId="3211"/>
    <cellStyle name="Percentuale 7 5" xfId="1496"/>
    <cellStyle name="Percentuale 7 5 2" xfId="26047"/>
    <cellStyle name="Percentuale 7 5 3" xfId="26048"/>
    <cellStyle name="Percentuale 7 5 3 2" xfId="45748"/>
    <cellStyle name="Percentuale 7 5 4" xfId="26049"/>
    <cellStyle name="Percentuale 7 5 5" xfId="26046"/>
    <cellStyle name="Percentuale 7 6" xfId="3208"/>
    <cellStyle name="Percentuale 7 6 2" xfId="5971"/>
    <cellStyle name="Percentuale 7 6 3" xfId="26050"/>
    <cellStyle name="Percentuale 7 7" xfId="26051"/>
    <cellStyle name="Percentuale 7 7 2" xfId="45749"/>
    <cellStyle name="Percentuale 7 8" xfId="26018"/>
    <cellStyle name="Percentuale 8" xfId="1497"/>
    <cellStyle name="Percentuale 8 2" xfId="1498"/>
    <cellStyle name="Percentuale 8 2 2" xfId="3213"/>
    <cellStyle name="Percentuale 8 2 2 2" xfId="9933"/>
    <cellStyle name="Percentuale 8 2 2 3" xfId="26054"/>
    <cellStyle name="Percentuale 8 2 3" xfId="9671"/>
    <cellStyle name="Percentuale 8 2 3 2" xfId="26055"/>
    <cellStyle name="Percentuale 8 2 4" xfId="26056"/>
    <cellStyle name="Percentuale 8 2 4 2" xfId="45750"/>
    <cellStyle name="Percentuale 8 2 5" xfId="26057"/>
    <cellStyle name="Percentuale 8 2 6" xfId="26053"/>
    <cellStyle name="Percentuale 8 3" xfId="1499"/>
    <cellStyle name="Percentuale 8 3 2" xfId="1500"/>
    <cellStyle name="Percentuale 8 3 2 2" xfId="4772"/>
    <cellStyle name="Percentuale 8 3 2 2 2" xfId="26061"/>
    <cellStyle name="Percentuale 8 3 2 2 3" xfId="26060"/>
    <cellStyle name="Percentuale 8 3 2 3" xfId="3945"/>
    <cellStyle name="Percentuale 8 3 2 3 2" xfId="10481"/>
    <cellStyle name="Percentuale 8 3 2 3 3" xfId="26062"/>
    <cellStyle name="Percentuale 8 3 2 3 4" xfId="45751"/>
    <cellStyle name="Percentuale 8 3 2 4" xfId="26063"/>
    <cellStyle name="Percentuale 8 3 2 5" xfId="26059"/>
    <cellStyle name="Percentuale 8 3 3" xfId="3214"/>
    <cellStyle name="Percentuale 8 3 3 2" xfId="5673"/>
    <cellStyle name="Percentuale 8 3 3 2 2" xfId="26065"/>
    <cellStyle name="Percentuale 8 3 3 3" xfId="26066"/>
    <cellStyle name="Percentuale 8 3 3 4" xfId="26067"/>
    <cellStyle name="Percentuale 8 3 3 4 2" xfId="45752"/>
    <cellStyle name="Percentuale 8 3 3 5" xfId="26064"/>
    <cellStyle name="Percentuale 8 3 4" xfId="3435"/>
    <cellStyle name="Percentuale 8 3 4 2" xfId="10142"/>
    <cellStyle name="Percentuale 8 3 4 3" xfId="26068"/>
    <cellStyle name="Percentuale 8 3 5" xfId="7399"/>
    <cellStyle name="Percentuale 8 3 5 2" xfId="26069"/>
    <cellStyle name="Percentuale 8 3 6" xfId="26070"/>
    <cellStyle name="Percentuale 8 3 6 2" xfId="45753"/>
    <cellStyle name="Percentuale 8 3 7" xfId="26071"/>
    <cellStyle name="Percentuale 8 3 8" xfId="26058"/>
    <cellStyle name="Percentuale 8 3 9" xfId="2070"/>
    <cellStyle name="Percentuale 8 4" xfId="1501"/>
    <cellStyle name="Percentuale 8 4 2" xfId="5674"/>
    <cellStyle name="Percentuale 8 4 2 2" xfId="5675"/>
    <cellStyle name="Percentuale 8 4 2 2 2" xfId="26074"/>
    <cellStyle name="Percentuale 8 4 2 3" xfId="14270"/>
    <cellStyle name="Percentuale 8 4 2 3 2" xfId="26075"/>
    <cellStyle name="Percentuale 8 4 2 4" xfId="26073"/>
    <cellStyle name="Percentuale 8 4 2 5" xfId="13880"/>
    <cellStyle name="Percentuale 8 4 3" xfId="5676"/>
    <cellStyle name="Percentuale 8 4 3 2" xfId="26076"/>
    <cellStyle name="Percentuale 8 4 4" xfId="26077"/>
    <cellStyle name="Percentuale 8 4 5" xfId="26078"/>
    <cellStyle name="Percentuale 8 4 5 2" xfId="45754"/>
    <cellStyle name="Percentuale 8 4 6" xfId="26079"/>
    <cellStyle name="Percentuale 8 4 7" xfId="26072"/>
    <cellStyle name="Percentuale 8 4 8" xfId="3215"/>
    <cellStyle name="Percentuale 8 5" xfId="1502"/>
    <cellStyle name="Percentuale 8 5 2" xfId="26081"/>
    <cellStyle name="Percentuale 8 5 3" xfId="26082"/>
    <cellStyle name="Percentuale 8 5 3 2" xfId="45755"/>
    <cellStyle name="Percentuale 8 5 4" xfId="26083"/>
    <cellStyle name="Percentuale 8 5 5" xfId="26080"/>
    <cellStyle name="Percentuale 8 6" xfId="3212"/>
    <cellStyle name="Percentuale 8 6 2" xfId="5972"/>
    <cellStyle name="Percentuale 8 6 3" xfId="26084"/>
    <cellStyle name="Percentuale 8 7" xfId="26085"/>
    <cellStyle name="Percentuale 8 7 2" xfId="45756"/>
    <cellStyle name="Percentuale 8 8" xfId="26052"/>
    <cellStyle name="Percentuale 9" xfId="1503"/>
    <cellStyle name="Percentuale 9 2" xfId="1504"/>
    <cellStyle name="Percentuale 9 2 2" xfId="3217"/>
    <cellStyle name="Percentuale 9 2 2 2" xfId="9934"/>
    <cellStyle name="Percentuale 9 2 2 3" xfId="26088"/>
    <cellStyle name="Percentuale 9 2 3" xfId="9672"/>
    <cellStyle name="Percentuale 9 2 3 2" xfId="26089"/>
    <cellStyle name="Percentuale 9 2 4" xfId="26090"/>
    <cellStyle name="Percentuale 9 2 4 2" xfId="45757"/>
    <cellStyle name="Percentuale 9 2 5" xfId="26091"/>
    <cellStyle name="Percentuale 9 2 6" xfId="26087"/>
    <cellStyle name="Percentuale 9 3" xfId="1505"/>
    <cellStyle name="Percentuale 9 3 2" xfId="1506"/>
    <cellStyle name="Percentuale 9 3 2 2" xfId="4773"/>
    <cellStyle name="Percentuale 9 3 2 2 2" xfId="26095"/>
    <cellStyle name="Percentuale 9 3 2 2 3" xfId="26094"/>
    <cellStyle name="Percentuale 9 3 2 3" xfId="3946"/>
    <cellStyle name="Percentuale 9 3 2 3 2" xfId="10482"/>
    <cellStyle name="Percentuale 9 3 2 3 3" xfId="26096"/>
    <cellStyle name="Percentuale 9 3 2 3 4" xfId="45758"/>
    <cellStyle name="Percentuale 9 3 2 4" xfId="26097"/>
    <cellStyle name="Percentuale 9 3 2 5" xfId="26093"/>
    <cellStyle name="Percentuale 9 3 3" xfId="3218"/>
    <cellStyle name="Percentuale 9 3 3 2" xfId="5677"/>
    <cellStyle name="Percentuale 9 3 3 2 2" xfId="26099"/>
    <cellStyle name="Percentuale 9 3 3 3" xfId="26100"/>
    <cellStyle name="Percentuale 9 3 3 4" xfId="26101"/>
    <cellStyle name="Percentuale 9 3 3 4 2" xfId="45759"/>
    <cellStyle name="Percentuale 9 3 3 5" xfId="26098"/>
    <cellStyle name="Percentuale 9 3 4" xfId="3436"/>
    <cellStyle name="Percentuale 9 3 4 2" xfId="10143"/>
    <cellStyle name="Percentuale 9 3 4 3" xfId="26102"/>
    <cellStyle name="Percentuale 9 3 5" xfId="8612"/>
    <cellStyle name="Percentuale 9 3 5 2" xfId="26103"/>
    <cellStyle name="Percentuale 9 3 6" xfId="26104"/>
    <cellStyle name="Percentuale 9 3 6 2" xfId="45760"/>
    <cellStyle name="Percentuale 9 3 7" xfId="26105"/>
    <cellStyle name="Percentuale 9 3 8" xfId="26092"/>
    <cellStyle name="Percentuale 9 3 9" xfId="2071"/>
    <cellStyle name="Percentuale 9 4" xfId="1507"/>
    <cellStyle name="Percentuale 9 4 2" xfId="5678"/>
    <cellStyle name="Percentuale 9 4 2 2" xfId="5679"/>
    <cellStyle name="Percentuale 9 4 2 2 2" xfId="26108"/>
    <cellStyle name="Percentuale 9 4 2 3" xfId="14271"/>
    <cellStyle name="Percentuale 9 4 2 3 2" xfId="26109"/>
    <cellStyle name="Percentuale 9 4 2 4" xfId="26107"/>
    <cellStyle name="Percentuale 9 4 2 5" xfId="13881"/>
    <cellStyle name="Percentuale 9 4 3" xfId="5680"/>
    <cellStyle name="Percentuale 9 4 3 2" xfId="26110"/>
    <cellStyle name="Percentuale 9 4 4" xfId="26111"/>
    <cellStyle name="Percentuale 9 4 5" xfId="26112"/>
    <cellStyle name="Percentuale 9 4 5 2" xfId="45761"/>
    <cellStyle name="Percentuale 9 4 6" xfId="26113"/>
    <cellStyle name="Percentuale 9 4 7" xfId="26106"/>
    <cellStyle name="Percentuale 9 4 8" xfId="3219"/>
    <cellStyle name="Percentuale 9 5" xfId="1508"/>
    <cellStyle name="Percentuale 9 5 2" xfId="26115"/>
    <cellStyle name="Percentuale 9 5 3" xfId="26116"/>
    <cellStyle name="Percentuale 9 5 3 2" xfId="45762"/>
    <cellStyle name="Percentuale 9 5 4" xfId="26117"/>
    <cellStyle name="Percentuale 9 5 5" xfId="26114"/>
    <cellStyle name="Percentuale 9 6" xfId="3216"/>
    <cellStyle name="Percentuale 9 6 2" xfId="5973"/>
    <cellStyle name="Percentuale 9 6 3" xfId="26118"/>
    <cellStyle name="Percentuale 9 7" xfId="26119"/>
    <cellStyle name="Percentuale 9 7 2" xfId="45763"/>
    <cellStyle name="Percentuale 9 8" xfId="26086"/>
    <cellStyle name="Procent 10" xfId="26120"/>
    <cellStyle name="Procent 10 2" xfId="26121"/>
    <cellStyle name="Procent 10 2 2" xfId="26122"/>
    <cellStyle name="Procent 10 3" xfId="26123"/>
    <cellStyle name="Procent 10 3 2" xfId="26124"/>
    <cellStyle name="Procent 10 4" xfId="26125"/>
    <cellStyle name="Procent 10 4 2" xfId="26126"/>
    <cellStyle name="Procent 10 5" xfId="26127"/>
    <cellStyle name="Procent 11" xfId="26128"/>
    <cellStyle name="Procent 11 2" xfId="26129"/>
    <cellStyle name="Procent 12" xfId="26130"/>
    <cellStyle name="Procent 12 2" xfId="26131"/>
    <cellStyle name="Procent 13" xfId="26132"/>
    <cellStyle name="Procent 2" xfId="1642"/>
    <cellStyle name="Procent 2 10" xfId="26134"/>
    <cellStyle name="Procent 2 10 2" xfId="26135"/>
    <cellStyle name="Procent 2 10 2 2" xfId="26136"/>
    <cellStyle name="Procent 2 10 3" xfId="26137"/>
    <cellStyle name="Procent 2 11" xfId="26138"/>
    <cellStyle name="Procent 2 11 2" xfId="26139"/>
    <cellStyle name="Procent 2 12" xfId="26140"/>
    <cellStyle name="Procent 2 12 2" xfId="26141"/>
    <cellStyle name="Procent 2 13" xfId="26142"/>
    <cellStyle name="Procent 2 13 2" xfId="26143"/>
    <cellStyle name="Procent 2 14" xfId="26144"/>
    <cellStyle name="Procent 2 14 2" xfId="26145"/>
    <cellStyle name="Procent 2 15" xfId="26146"/>
    <cellStyle name="Procent 2 16" xfId="26147"/>
    <cellStyle name="Procent 2 17" xfId="26148"/>
    <cellStyle name="Procent 2 18" xfId="26149"/>
    <cellStyle name="Procent 2 18 2" xfId="45764"/>
    <cellStyle name="Procent 2 19" xfId="26150"/>
    <cellStyle name="Procent 2 2" xfId="1643"/>
    <cellStyle name="Procent 2 2 10" xfId="26152"/>
    <cellStyle name="Procent 2 2 11" xfId="26153"/>
    <cellStyle name="Procent 2 2 12" xfId="26154"/>
    <cellStyle name="Procent 2 2 12 2" xfId="45765"/>
    <cellStyle name="Procent 2 2 13" xfId="26155"/>
    <cellStyle name="Procent 2 2 14" xfId="26151"/>
    <cellStyle name="Procent 2 2 15" xfId="14272"/>
    <cellStyle name="Procent 2 2 16" xfId="5681"/>
    <cellStyle name="Procent 2 2 2" xfId="7332"/>
    <cellStyle name="Procent 2 2 2 2" xfId="26157"/>
    <cellStyle name="Procent 2 2 2 2 2" xfId="26158"/>
    <cellStyle name="Procent 2 2 2 3" xfId="26159"/>
    <cellStyle name="Procent 2 2 2 3 2" xfId="26160"/>
    <cellStyle name="Procent 2 2 2 4" xfId="26161"/>
    <cellStyle name="Procent 2 2 2 4 2" xfId="26162"/>
    <cellStyle name="Procent 2 2 2 5" xfId="26163"/>
    <cellStyle name="Procent 2 2 2 5 2" xfId="26164"/>
    <cellStyle name="Procent 2 2 2 6" xfId="26165"/>
    <cellStyle name="Procent 2 2 2 7" xfId="26166"/>
    <cellStyle name="Procent 2 2 2 8" xfId="26156"/>
    <cellStyle name="Procent 2 2 2 9" xfId="14273"/>
    <cellStyle name="Procent 2 2 3" xfId="8478"/>
    <cellStyle name="Procent 2 2 3 2" xfId="26168"/>
    <cellStyle name="Procent 2 2 3 2 2" xfId="26169"/>
    <cellStyle name="Procent 2 2 3 3" xfId="26170"/>
    <cellStyle name="Procent 2 2 3 4" xfId="26167"/>
    <cellStyle name="Procent 2 2 4" xfId="7976"/>
    <cellStyle name="Procent 2 2 4 2" xfId="26172"/>
    <cellStyle name="Procent 2 2 4 3" xfId="26171"/>
    <cellStyle name="Procent 2 2 5" xfId="7331"/>
    <cellStyle name="Procent 2 2 5 2" xfId="26174"/>
    <cellStyle name="Procent 2 2 5 3" xfId="43006"/>
    <cellStyle name="Procent 2 2 5 4" xfId="26173"/>
    <cellStyle name="Procent 2 2 6" xfId="26175"/>
    <cellStyle name="Procent 2 2 6 2" xfId="26176"/>
    <cellStyle name="Procent 2 2 7" xfId="26177"/>
    <cellStyle name="Procent 2 2 7 2" xfId="26178"/>
    <cellStyle name="Procent 2 2 8" xfId="26179"/>
    <cellStyle name="Procent 2 2 9" xfId="26180"/>
    <cellStyle name="Procent 2 20" xfId="26133"/>
    <cellStyle name="Procent 2 21" xfId="3220"/>
    <cellStyle name="Procent 2 3" xfId="26181"/>
    <cellStyle name="Procent 2 3 2" xfId="26182"/>
    <cellStyle name="Procent 2 3 2 2" xfId="26183"/>
    <cellStyle name="Procent 2 3 2 2 2" xfId="26184"/>
    <cellStyle name="Procent 2 3 2 3" xfId="26185"/>
    <cellStyle name="Procent 2 3 2 3 2" xfId="26186"/>
    <cellStyle name="Procent 2 3 2 4" xfId="26187"/>
    <cellStyle name="Procent 2 3 3" xfId="26188"/>
    <cellStyle name="Procent 2 3 3 2" xfId="26189"/>
    <cellStyle name="Procent 2 3 4" xfId="26190"/>
    <cellStyle name="Procent 2 3 4 2" xfId="26191"/>
    <cellStyle name="Procent 2 3 5" xfId="26192"/>
    <cellStyle name="Procent 2 3 5 2" xfId="26193"/>
    <cellStyle name="Procent 2 3 6" xfId="26194"/>
    <cellStyle name="Procent 2 3 6 2" xfId="26195"/>
    <cellStyle name="Procent 2 3 7" xfId="26196"/>
    <cellStyle name="Procent 2 3 7 2" xfId="26197"/>
    <cellStyle name="Procent 2 3 8" xfId="26198"/>
    <cellStyle name="Procent 2 4" xfId="26199"/>
    <cellStyle name="Procent 2 4 2" xfId="26200"/>
    <cellStyle name="Procent 2 4 2 2" xfId="26201"/>
    <cellStyle name="Procent 2 4 2 2 2" xfId="26202"/>
    <cellStyle name="Procent 2 4 2 3" xfId="26203"/>
    <cellStyle name="Procent 2 4 2 3 2" xfId="26204"/>
    <cellStyle name="Procent 2 4 2 4" xfId="26205"/>
    <cellStyle name="Procent 2 4 3" xfId="26206"/>
    <cellStyle name="Procent 2 4 3 2" xfId="26207"/>
    <cellStyle name="Procent 2 4 4" xfId="26208"/>
    <cellStyle name="Procent 2 4 4 2" xfId="26209"/>
    <cellStyle name="Procent 2 4 5" xfId="26210"/>
    <cellStyle name="Procent 2 4 5 2" xfId="26211"/>
    <cellStyle name="Procent 2 4 6" xfId="26212"/>
    <cellStyle name="Procent 2 4 6 2" xfId="26213"/>
    <cellStyle name="Procent 2 4 7" xfId="26214"/>
    <cellStyle name="Procent 2 4 7 2" xfId="26215"/>
    <cellStyle name="Procent 2 4 8" xfId="26216"/>
    <cellStyle name="Procent 2 5" xfId="26217"/>
    <cellStyle name="Procent 2 5 2" xfId="26218"/>
    <cellStyle name="Procent 2 5 2 2" xfId="26219"/>
    <cellStyle name="Procent 2 5 2 2 2" xfId="26220"/>
    <cellStyle name="Procent 2 5 2 3" xfId="26221"/>
    <cellStyle name="Procent 2 5 2 3 2" xfId="26222"/>
    <cellStyle name="Procent 2 5 2 4" xfId="26223"/>
    <cellStyle name="Procent 2 5 3" xfId="26224"/>
    <cellStyle name="Procent 2 5 3 2" xfId="26225"/>
    <cellStyle name="Procent 2 5 4" xfId="26226"/>
    <cellStyle name="Procent 2 5 4 2" xfId="26227"/>
    <cellStyle name="Procent 2 5 5" xfId="26228"/>
    <cellStyle name="Procent 2 5 5 2" xfId="26229"/>
    <cellStyle name="Procent 2 5 6" xfId="26230"/>
    <cellStyle name="Procent 2 5 6 2" xfId="26231"/>
    <cellStyle name="Procent 2 6" xfId="26232"/>
    <cellStyle name="Procent 2 6 2" xfId="26233"/>
    <cellStyle name="Procent 2 6 2 2" xfId="26234"/>
    <cellStyle name="Procent 2 6 2 2 2" xfId="26235"/>
    <cellStyle name="Procent 2 6 2 3" xfId="26236"/>
    <cellStyle name="Procent 2 6 2 3 2" xfId="26237"/>
    <cellStyle name="Procent 2 6 2 4" xfId="26238"/>
    <cellStyle name="Procent 2 6 3" xfId="26239"/>
    <cellStyle name="Procent 2 6 3 2" xfId="26240"/>
    <cellStyle name="Procent 2 6 4" xfId="26241"/>
    <cellStyle name="Procent 2 6 4 2" xfId="26242"/>
    <cellStyle name="Procent 2 6 5" xfId="26243"/>
    <cellStyle name="Procent 2 6 5 2" xfId="26244"/>
    <cellStyle name="Procent 2 6 6" xfId="26245"/>
    <cellStyle name="Procent 2 7" xfId="26246"/>
    <cellStyle name="Procent 2 7 2" xfId="26247"/>
    <cellStyle name="Procent 2 7 2 2" xfId="26248"/>
    <cellStyle name="Procent 2 7 2 2 2" xfId="26249"/>
    <cellStyle name="Procent 2 7 2 3" xfId="26250"/>
    <cellStyle name="Procent 2 7 2 3 2" xfId="26251"/>
    <cellStyle name="Procent 2 7 2 4" xfId="26252"/>
    <cellStyle name="Procent 2 7 3" xfId="26253"/>
    <cellStyle name="Procent 2 7 3 2" xfId="26254"/>
    <cellStyle name="Procent 2 7 4" xfId="26255"/>
    <cellStyle name="Procent 2 7 4 2" xfId="26256"/>
    <cellStyle name="Procent 2 7 5" xfId="26257"/>
    <cellStyle name="Procent 2 7 5 2" xfId="26258"/>
    <cellStyle name="Procent 2 7 6" xfId="26259"/>
    <cellStyle name="Procent 2 8" xfId="26260"/>
    <cellStyle name="Procent 2 8 2" xfId="26261"/>
    <cellStyle name="Procent 2 8 2 2" xfId="26262"/>
    <cellStyle name="Procent 2 8 2 2 2" xfId="26263"/>
    <cellStyle name="Procent 2 8 2 3" xfId="26264"/>
    <cellStyle name="Procent 2 8 2 3 2" xfId="26265"/>
    <cellStyle name="Procent 2 8 2 4" xfId="26266"/>
    <cellStyle name="Procent 2 8 3" xfId="26267"/>
    <cellStyle name="Procent 2 8 3 2" xfId="26268"/>
    <cellStyle name="Procent 2 8 4" xfId="26269"/>
    <cellStyle name="Procent 2 8 4 2" xfId="26270"/>
    <cellStyle name="Procent 2 8 5" xfId="26271"/>
    <cellStyle name="Procent 2 8 5 2" xfId="26272"/>
    <cellStyle name="Procent 2 8 6" xfId="26273"/>
    <cellStyle name="Procent 2 9" xfId="26274"/>
    <cellStyle name="Procent 2 9 2" xfId="26275"/>
    <cellStyle name="Procent 2 9 2 2" xfId="26276"/>
    <cellStyle name="Procent 2 9 3" xfId="26277"/>
    <cellStyle name="Procent 2 9 3 2" xfId="26278"/>
    <cellStyle name="Procent 2 9 4" xfId="26279"/>
    <cellStyle name="Procent 3" xfId="1644"/>
    <cellStyle name="Procent 3 10" xfId="3437"/>
    <cellStyle name="Procent 3 2" xfId="5682"/>
    <cellStyle name="Procent 3 2 2" xfId="8479"/>
    <cellStyle name="Procent 3 2 2 2" xfId="26283"/>
    <cellStyle name="Procent 3 2 2 3" xfId="26282"/>
    <cellStyle name="Procent 3 2 3" xfId="7878"/>
    <cellStyle name="Procent 3 2 3 2" xfId="26285"/>
    <cellStyle name="Procent 3 2 3 3" xfId="26284"/>
    <cellStyle name="Procent 3 2 4" xfId="7334"/>
    <cellStyle name="Procent 3 2 4 2" xfId="42551"/>
    <cellStyle name="Procent 3 2 4 3" xfId="26286"/>
    <cellStyle name="Procent 3 2 5" xfId="26287"/>
    <cellStyle name="Procent 3 2 6" xfId="26288"/>
    <cellStyle name="Procent 3 2 7" xfId="26281"/>
    <cellStyle name="Procent 3 2 8" xfId="14275"/>
    <cellStyle name="Procent 3 3" xfId="8480"/>
    <cellStyle name="Procent 3 3 2" xfId="26290"/>
    <cellStyle name="Procent 3 3 3" xfId="26289"/>
    <cellStyle name="Procent 3 4" xfId="7877"/>
    <cellStyle name="Procent 3 4 2" xfId="26292"/>
    <cellStyle name="Procent 3 4 3" xfId="26291"/>
    <cellStyle name="Procent 3 5" xfId="7333"/>
    <cellStyle name="Procent 3 5 2" xfId="26293"/>
    <cellStyle name="Procent 3 5 3" xfId="14274"/>
    <cellStyle name="Procent 3 6" xfId="26294"/>
    <cellStyle name="Procent 3 7" xfId="26295"/>
    <cellStyle name="Procent 3 8" xfId="26296"/>
    <cellStyle name="Procent 3 9" xfId="26280"/>
    <cellStyle name="Procent 4" xfId="5683"/>
    <cellStyle name="Procent 4 10" xfId="14463"/>
    <cellStyle name="Procent 4 2" xfId="5684"/>
    <cellStyle name="Procent 4 2 2" xfId="6164"/>
    <cellStyle name="Procent 4 2 2 2" xfId="6484"/>
    <cellStyle name="Procent 4 2 2 2 2" xfId="9117"/>
    <cellStyle name="Procent 4 2 2 2 2 2" xfId="43456"/>
    <cellStyle name="Procent 4 2 2 2 2 3" xfId="26300"/>
    <cellStyle name="Procent 4 2 2 2 3" xfId="15217"/>
    <cellStyle name="Procent 4 2 2 3" xfId="8816"/>
    <cellStyle name="Procent 4 2 2 3 2" xfId="21366"/>
    <cellStyle name="Procent 4 2 2 3 3" xfId="26301"/>
    <cellStyle name="Procent 4 2 2 4" xfId="26299"/>
    <cellStyle name="Procent 4 2 2 5" xfId="15068"/>
    <cellStyle name="Procent 4 2 3" xfId="6244"/>
    <cellStyle name="Procent 4 2 3 2" xfId="6564"/>
    <cellStyle name="Procent 4 2 3 2 2" xfId="9197"/>
    <cellStyle name="Procent 4 2 3 2 2 2" xfId="44340"/>
    <cellStyle name="Procent 4 2 3 2 2 3" xfId="26303"/>
    <cellStyle name="Procent 4 2 3 2 3" xfId="15259"/>
    <cellStyle name="Procent 4 2 3 3" xfId="8887"/>
    <cellStyle name="Procent 4 2 3 3 2" xfId="43450"/>
    <cellStyle name="Procent 4 2 3 3 3" xfId="26302"/>
    <cellStyle name="Procent 4 2 3 4" xfId="15101"/>
    <cellStyle name="Procent 4 2 4" xfId="6324"/>
    <cellStyle name="Procent 4 2 4 2" xfId="6644"/>
    <cellStyle name="Procent 4 2 4 2 2" xfId="9277"/>
    <cellStyle name="Procent 4 2 4 2 2 2" xfId="43388"/>
    <cellStyle name="Procent 4 2 4 2 3" xfId="15301"/>
    <cellStyle name="Procent 4 2 4 3" xfId="8963"/>
    <cellStyle name="Procent 4 2 4 3 2" xfId="20975"/>
    <cellStyle name="Procent 4 2 4 3 3" xfId="26304"/>
    <cellStyle name="Procent 4 2 4 4" xfId="15139"/>
    <cellStyle name="Procent 4 2 5" xfId="6404"/>
    <cellStyle name="Procent 4 2 5 2" xfId="9043"/>
    <cellStyle name="Procent 4 2 5 2 2" xfId="44624"/>
    <cellStyle name="Procent 4 2 5 2 3" xfId="26305"/>
    <cellStyle name="Procent 4 2 5 3" xfId="15181"/>
    <cellStyle name="Procent 4 2 6" xfId="6724"/>
    <cellStyle name="Procent 4 2 6 2" xfId="9357"/>
    <cellStyle name="Procent 4 2 6 2 2" xfId="42673"/>
    <cellStyle name="Procent 4 2 6 3" xfId="15343"/>
    <cellStyle name="Procent 4 2 7" xfId="7977"/>
    <cellStyle name="Procent 4 2 7 2" xfId="43016"/>
    <cellStyle name="Procent 4 2 7 3" xfId="26298"/>
    <cellStyle name="Procent 4 2 8" xfId="14604"/>
    <cellStyle name="Procent 4 3" xfId="6163"/>
    <cellStyle name="Procent 4 3 2" xfId="6483"/>
    <cellStyle name="Procent 4 3 2 2" xfId="9116"/>
    <cellStyle name="Procent 4 3 2 2 2" xfId="43083"/>
    <cellStyle name="Procent 4 3 2 2 3" xfId="26307"/>
    <cellStyle name="Procent 4 3 2 3" xfId="15216"/>
    <cellStyle name="Procent 4 3 3" xfId="8815"/>
    <cellStyle name="Procent 4 3 3 2" xfId="43374"/>
    <cellStyle name="Procent 4 3 3 3" xfId="26308"/>
    <cellStyle name="Procent 4 3 4" xfId="26306"/>
    <cellStyle name="Procent 4 3 5" xfId="15067"/>
    <cellStyle name="Procent 4 4" xfId="6243"/>
    <cellStyle name="Procent 4 4 2" xfId="6563"/>
    <cellStyle name="Procent 4 4 2 2" xfId="9196"/>
    <cellStyle name="Procent 4 4 2 2 2" xfId="43091"/>
    <cellStyle name="Procent 4 4 2 2 3" xfId="26310"/>
    <cellStyle name="Procent 4 4 2 3" xfId="15258"/>
    <cellStyle name="Procent 4 4 3" xfId="8886"/>
    <cellStyle name="Procent 4 4 3 2" xfId="43055"/>
    <cellStyle name="Procent 4 4 3 3" xfId="26309"/>
    <cellStyle name="Procent 4 4 4" xfId="15100"/>
    <cellStyle name="Procent 4 5" xfId="6323"/>
    <cellStyle name="Procent 4 5 2" xfId="6643"/>
    <cellStyle name="Procent 4 5 2 2" xfId="9276"/>
    <cellStyle name="Procent 4 5 2 2 2" xfId="43387"/>
    <cellStyle name="Procent 4 5 2 2 3" xfId="26312"/>
    <cellStyle name="Procent 4 5 2 3" xfId="15300"/>
    <cellStyle name="Procent 4 5 3" xfId="8962"/>
    <cellStyle name="Procent 4 5 3 2" xfId="43066"/>
    <cellStyle name="Procent 4 5 3 3" xfId="26311"/>
    <cellStyle name="Procent 4 5 4" xfId="15138"/>
    <cellStyle name="Procent 4 6" xfId="6403"/>
    <cellStyle name="Procent 4 6 2" xfId="9042"/>
    <cellStyle name="Procent 4 6 2 2" xfId="43072"/>
    <cellStyle name="Procent 4 6 2 3" xfId="26313"/>
    <cellStyle name="Procent 4 6 3" xfId="15180"/>
    <cellStyle name="Procent 4 7" xfId="6723"/>
    <cellStyle name="Procent 4 7 2" xfId="9356"/>
    <cellStyle name="Procent 4 7 2 2" xfId="42672"/>
    <cellStyle name="Procent 4 7 2 3" xfId="26314"/>
    <cellStyle name="Procent 4 7 3" xfId="15342"/>
    <cellStyle name="Procent 4 8" xfId="9603"/>
    <cellStyle name="Procent 4 9" xfId="7879"/>
    <cellStyle name="Procent 4 9 2" xfId="44614"/>
    <cellStyle name="Procent 4 9 3" xfId="26297"/>
    <cellStyle name="Procent 5" xfId="26315"/>
    <cellStyle name="Procent 5 2" xfId="26316"/>
    <cellStyle name="Procent 5 2 2" xfId="26317"/>
    <cellStyle name="Procent 5 2 2 2" xfId="26318"/>
    <cellStyle name="Procent 5 2 3" xfId="26319"/>
    <cellStyle name="Procent 5 2 3 2" xfId="26320"/>
    <cellStyle name="Procent 5 2 4" xfId="26321"/>
    <cellStyle name="Procent 5 3" xfId="26322"/>
    <cellStyle name="Procent 5 3 2" xfId="26323"/>
    <cellStyle name="Procent 5 4" xfId="26324"/>
    <cellStyle name="Procent 5 4 2" xfId="26325"/>
    <cellStyle name="Procent 5 5" xfId="26326"/>
    <cellStyle name="Procent 5 5 2" xfId="26327"/>
    <cellStyle name="Procent 5 6" xfId="26328"/>
    <cellStyle name="Procent 5 7" xfId="26329"/>
    <cellStyle name="Procent 6" xfId="26330"/>
    <cellStyle name="Procent 6 2" xfId="26331"/>
    <cellStyle name="Procent 6 2 2" xfId="26332"/>
    <cellStyle name="Procent 6 2 2 2" xfId="26333"/>
    <cellStyle name="Procent 6 2 3" xfId="26334"/>
    <cellStyle name="Procent 6 2 3 2" xfId="26335"/>
    <cellStyle name="Procent 6 2 4" xfId="26336"/>
    <cellStyle name="Procent 6 3" xfId="26337"/>
    <cellStyle name="Procent 6 3 2" xfId="26338"/>
    <cellStyle name="Procent 6 4" xfId="26339"/>
    <cellStyle name="Procent 6 4 2" xfId="26340"/>
    <cellStyle name="Procent 6 5" xfId="26341"/>
    <cellStyle name="Procent 6 5 2" xfId="26342"/>
    <cellStyle name="Procent 6 6" xfId="26343"/>
    <cellStyle name="Procent 7" xfId="26344"/>
    <cellStyle name="Procent 7 2" xfId="26345"/>
    <cellStyle name="Procent 7 2 2" xfId="26346"/>
    <cellStyle name="Procent 7 2 2 2" xfId="26347"/>
    <cellStyle name="Procent 7 2 3" xfId="26348"/>
    <cellStyle name="Procent 7 2 3 2" xfId="26349"/>
    <cellStyle name="Procent 7 2 4" xfId="26350"/>
    <cellStyle name="Procent 7 3" xfId="26351"/>
    <cellStyle name="Procent 7 3 2" xfId="26352"/>
    <cellStyle name="Procent 7 4" xfId="26353"/>
    <cellStyle name="Procent 7 4 2" xfId="26354"/>
    <cellStyle name="Procent 7 5" xfId="26355"/>
    <cellStyle name="Procent 7 5 2" xfId="26356"/>
    <cellStyle name="Procent 7 6" xfId="26357"/>
    <cellStyle name="Procent 8" xfId="26358"/>
    <cellStyle name="Procent 8 2" xfId="26359"/>
    <cellStyle name="Procent 8 2 2" xfId="26360"/>
    <cellStyle name="Procent 8 2 2 2" xfId="26361"/>
    <cellStyle name="Procent 8 2 3" xfId="26362"/>
    <cellStyle name="Procent 8 2 3 2" xfId="26363"/>
    <cellStyle name="Procent 8 2 4" xfId="26364"/>
    <cellStyle name="Procent 8 3" xfId="26365"/>
    <cellStyle name="Procent 8 3 2" xfId="26366"/>
    <cellStyle name="Procent 8 4" xfId="26367"/>
    <cellStyle name="Procent 8 4 2" xfId="26368"/>
    <cellStyle name="Procent 8 5" xfId="26369"/>
    <cellStyle name="Procent 9" xfId="26370"/>
    <cellStyle name="Procent 9 2" xfId="26371"/>
    <cellStyle name="Procent 9 2 2" xfId="26372"/>
    <cellStyle name="Procent 9 3" xfId="26373"/>
    <cellStyle name="Procent 9 3 2" xfId="26374"/>
    <cellStyle name="Procent 9 4" xfId="26375"/>
    <cellStyle name="SAPBEXaggData" xfId="28840"/>
    <cellStyle name="SAPBEXaggDataEmph" xfId="28841"/>
    <cellStyle name="SAPBEXaggItem" xfId="28842"/>
    <cellStyle name="SAPBEXaggItemX" xfId="28843"/>
    <cellStyle name="SAPBEXchaText" xfId="28844"/>
    <cellStyle name="SAPBEXexcBad" xfId="28845"/>
    <cellStyle name="SAPBEXexcBad7" xfId="28846"/>
    <cellStyle name="SAPBEXexcBad8" xfId="28847"/>
    <cellStyle name="SAPBEXexcBad9" xfId="28848"/>
    <cellStyle name="SAPBEXexcCritical" xfId="28849"/>
    <cellStyle name="SAPBEXexcCritical4" xfId="28850"/>
    <cellStyle name="SAPBEXexcCritical5" xfId="28851"/>
    <cellStyle name="SAPBEXexcCritical6" xfId="28852"/>
    <cellStyle name="SAPBEXexcGood" xfId="28853"/>
    <cellStyle name="SAPBEXexcGood1" xfId="28854"/>
    <cellStyle name="SAPBEXexcGood2" xfId="28855"/>
    <cellStyle name="SAPBEXexcGood3" xfId="28856"/>
    <cellStyle name="SAPBEXexcVeryBad" xfId="28857"/>
    <cellStyle name="SAPBEXfilterDrill" xfId="28858"/>
    <cellStyle name="SAPBEXfilterItem" xfId="28859"/>
    <cellStyle name="SAPBEXfilterText" xfId="28860"/>
    <cellStyle name="SAPBEXformats" xfId="28861"/>
    <cellStyle name="SAPBEXheaderData" xfId="28862"/>
    <cellStyle name="SAPBEXheaderItem" xfId="28863"/>
    <cellStyle name="SAPBEXheaderText" xfId="28864"/>
    <cellStyle name="SAPBEXHLevel0" xfId="28865"/>
    <cellStyle name="SAPBEXHLevel0X" xfId="28866"/>
    <cellStyle name="SAPBEXHLevel1" xfId="28867"/>
    <cellStyle name="SAPBEXHLevel1X" xfId="28868"/>
    <cellStyle name="SAPBEXHLevel2" xfId="28869"/>
    <cellStyle name="SAPBEXHLevel2X" xfId="28870"/>
    <cellStyle name="SAPBEXHLevel3" xfId="28871"/>
    <cellStyle name="SAPBEXHLevel3X" xfId="28872"/>
    <cellStyle name="SAPBEXinputData" xfId="28873"/>
    <cellStyle name="SAPBEXresData" xfId="28874"/>
    <cellStyle name="SAPBEXresDataEmph" xfId="28875"/>
    <cellStyle name="SAPBEXresItem" xfId="28876"/>
    <cellStyle name="SAPBEXresItemX" xfId="28877"/>
    <cellStyle name="SAPBEXstdData" xfId="28878"/>
    <cellStyle name="SAPBEXstdDataEmph" xfId="28879"/>
    <cellStyle name="SAPBEXstdItem" xfId="28880"/>
    <cellStyle name="SAPBEXstdItemX" xfId="28881"/>
    <cellStyle name="SAPBEXsubData" xfId="28882"/>
    <cellStyle name="SAPBEXsubDataEmph" xfId="28883"/>
    <cellStyle name="SAPBEXsubItem" xfId="28884"/>
    <cellStyle name="SAPBEXtitle" xfId="28885"/>
    <cellStyle name="SAPBEXundefined" xfId="28886"/>
    <cellStyle name="Schlecht" xfId="1645"/>
    <cellStyle name="Shade" xfId="26519"/>
    <cellStyle name="Shade 2" xfId="31337"/>
    <cellStyle name="Sheet Title" xfId="1646"/>
    <cellStyle name="Standard 2" xfId="1647"/>
    <cellStyle name="Standard 3" xfId="1648"/>
    <cellStyle name="Standard 3 2" xfId="1649"/>
    <cellStyle name="Standard 4" xfId="1650"/>
    <cellStyle name="Standard 5" xfId="1651"/>
    <cellStyle name="Standard_Sce_D_Extraction" xfId="1509"/>
    <cellStyle name="Style 134 2" xfId="26531"/>
    <cellStyle name="Style 134 2 2" xfId="31345"/>
    <cellStyle name="Style 140" xfId="26532"/>
    <cellStyle name="Style 140 2" xfId="31346"/>
    <cellStyle name="Style 142 2" xfId="26533"/>
    <cellStyle name="Style 142 2 2" xfId="31347"/>
    <cellStyle name="Style 155" xfId="7335"/>
    <cellStyle name="Style 155 2" xfId="26376"/>
    <cellStyle name="Style 155 3" xfId="21449"/>
    <cellStyle name="Style 155 4" xfId="14276"/>
    <cellStyle name="Style 156" xfId="7336"/>
    <cellStyle name="Style 156 2" xfId="26377"/>
    <cellStyle name="Style 157" xfId="7337"/>
    <cellStyle name="Style 157 2" xfId="26378"/>
    <cellStyle name="Style 157 3" xfId="43007"/>
    <cellStyle name="Style 157 4" xfId="14277"/>
    <cellStyle name="Style 158" xfId="7338"/>
    <cellStyle name="Style 158 2" xfId="26379"/>
    <cellStyle name="Style 158 3" xfId="30005"/>
    <cellStyle name="Style 158 4" xfId="14278"/>
    <cellStyle name="Style 159" xfId="7339"/>
    <cellStyle name="Style 159 2" xfId="26380"/>
    <cellStyle name="Style 161" xfId="7340"/>
    <cellStyle name="Style 161 2" xfId="26381"/>
    <cellStyle name="Style 161 3" xfId="30827"/>
    <cellStyle name="Style 161 4" xfId="14279"/>
    <cellStyle name="Style 162" xfId="7341"/>
    <cellStyle name="Style 162 2" xfId="26382"/>
    <cellStyle name="Style 162 3" xfId="29756"/>
    <cellStyle name="Style 162 4" xfId="14280"/>
    <cellStyle name="Style 163" xfId="7342"/>
    <cellStyle name="Style 163 2" xfId="26383"/>
    <cellStyle name="Style 163 3" xfId="42936"/>
    <cellStyle name="Style 163 4" xfId="14281"/>
    <cellStyle name="Style 223" xfId="7343"/>
    <cellStyle name="Style 223 2" xfId="26384"/>
    <cellStyle name="Style 223 3" xfId="43430"/>
    <cellStyle name="Style 223 4" xfId="14282"/>
    <cellStyle name="Style 224" xfId="7344"/>
    <cellStyle name="Style 224 2" xfId="26385"/>
    <cellStyle name="Style 225" xfId="7345"/>
    <cellStyle name="Style 225 2" xfId="26386"/>
    <cellStyle name="Style 225 3" xfId="43945"/>
    <cellStyle name="Style 225 4" xfId="14283"/>
    <cellStyle name="Style 226" xfId="7346"/>
    <cellStyle name="Style 226 2" xfId="26387"/>
    <cellStyle name="Style 226 3" xfId="42552"/>
    <cellStyle name="Style 226 4" xfId="14284"/>
    <cellStyle name="Style 227" xfId="7347"/>
    <cellStyle name="Style 227 2" xfId="26388"/>
    <cellStyle name="Style 229" xfId="7348"/>
    <cellStyle name="Style 229 2" xfId="26389"/>
    <cellStyle name="Style 229 3" xfId="43495"/>
    <cellStyle name="Style 229 4" xfId="14285"/>
    <cellStyle name="Style 230" xfId="7349"/>
    <cellStyle name="Style 230 2" xfId="26390"/>
    <cellStyle name="Style 230 3" xfId="42937"/>
    <cellStyle name="Style 230 4" xfId="14286"/>
    <cellStyle name="Style 231" xfId="7350"/>
    <cellStyle name="Style 231 2" xfId="26391"/>
    <cellStyle name="Style 231 3" xfId="44023"/>
    <cellStyle name="Style 231 4" xfId="14287"/>
    <cellStyle name="Style 257" xfId="7351"/>
    <cellStyle name="Style 257 2" xfId="26392"/>
    <cellStyle name="Style 257 3" xfId="44718"/>
    <cellStyle name="Style 257 4" xfId="14288"/>
    <cellStyle name="Style 258" xfId="7352"/>
    <cellStyle name="Style 258 2" xfId="26393"/>
    <cellStyle name="Style 259" xfId="7353"/>
    <cellStyle name="Style 259 2" xfId="26394"/>
    <cellStyle name="Style 259 3" xfId="28729"/>
    <cellStyle name="Style 259 4" xfId="14289"/>
    <cellStyle name="Style 260" xfId="7354"/>
    <cellStyle name="Style 260 2" xfId="26395"/>
    <cellStyle name="Style 260 3" xfId="20786"/>
    <cellStyle name="Style 260 4" xfId="14290"/>
    <cellStyle name="Style 261" xfId="7355"/>
    <cellStyle name="Style 261 2" xfId="26396"/>
    <cellStyle name="Style 263" xfId="7356"/>
    <cellStyle name="Style 263 2" xfId="26397"/>
    <cellStyle name="Style 263 3" xfId="20997"/>
    <cellStyle name="Style 263 4" xfId="14291"/>
    <cellStyle name="Style 264" xfId="7357"/>
    <cellStyle name="Style 264 2" xfId="26398"/>
    <cellStyle name="Style 264 3" xfId="29362"/>
    <cellStyle name="Style 264 4" xfId="14292"/>
    <cellStyle name="Style 265" xfId="7358"/>
    <cellStyle name="Style 265 2" xfId="26399"/>
    <cellStyle name="Style 265 3" xfId="42553"/>
    <cellStyle name="Style 265 4" xfId="14293"/>
    <cellStyle name="Style 461" xfId="7359"/>
    <cellStyle name="Style 461 2" xfId="26400"/>
    <cellStyle name="Style 461 3" xfId="42554"/>
    <cellStyle name="Style 461 4" xfId="14294"/>
    <cellStyle name="Style 467" xfId="7360"/>
    <cellStyle name="Style 467 2" xfId="26401"/>
    <cellStyle name="Style 467 3" xfId="42555"/>
    <cellStyle name="Style 467 4" xfId="14295"/>
    <cellStyle name="Style 468" xfId="7361"/>
    <cellStyle name="Style 468 2" xfId="26402"/>
    <cellStyle name="Style 468 3" xfId="21448"/>
    <cellStyle name="Style 468 4" xfId="14296"/>
    <cellStyle name="Style 469" xfId="7362"/>
    <cellStyle name="Style 469 2" xfId="26403"/>
    <cellStyle name="Style 469 3" xfId="43507"/>
    <cellStyle name="Style 469 4" xfId="14297"/>
    <cellStyle name="Style 478" xfId="7363"/>
    <cellStyle name="Style 478 2" xfId="26404"/>
    <cellStyle name="Style 478 3" xfId="43008"/>
    <cellStyle name="Style 478 4" xfId="14298"/>
    <cellStyle name="Style 479" xfId="7364"/>
    <cellStyle name="Style 479 2" xfId="26405"/>
    <cellStyle name="Style 480" xfId="7365"/>
    <cellStyle name="Style 480 2" xfId="26406"/>
    <cellStyle name="Style 480 3" xfId="43359"/>
    <cellStyle name="Style 480 4" xfId="14299"/>
    <cellStyle name="Style 481" xfId="7366"/>
    <cellStyle name="Style 481 2" xfId="26407"/>
    <cellStyle name="Style 481 3" xfId="42556"/>
    <cellStyle name="Style 481 4" xfId="14300"/>
    <cellStyle name="Style 482" xfId="7367"/>
    <cellStyle name="Style 482 2" xfId="26408"/>
    <cellStyle name="Style 484" xfId="7368"/>
    <cellStyle name="Style 484 2" xfId="26409"/>
    <cellStyle name="Style 484 3" xfId="44096"/>
    <cellStyle name="Style 484 4" xfId="14301"/>
    <cellStyle name="Style 485" xfId="7369"/>
    <cellStyle name="Style 485 2" xfId="26410"/>
    <cellStyle name="Style 485 3" xfId="43009"/>
    <cellStyle name="Style 485 4" xfId="14302"/>
    <cellStyle name="Style 486" xfId="7370"/>
    <cellStyle name="Style 486 2" xfId="26411"/>
    <cellStyle name="Style 486 3" xfId="44035"/>
    <cellStyle name="Style 486 4" xfId="14303"/>
    <cellStyle name="Style 495" xfId="7371"/>
    <cellStyle name="Style 495 2" xfId="26412"/>
    <cellStyle name="Style 495 3" xfId="43699"/>
    <cellStyle name="Style 495 4" xfId="14304"/>
    <cellStyle name="Style 496" xfId="7372"/>
    <cellStyle name="Style 496 2" xfId="26413"/>
    <cellStyle name="Style 497" xfId="7373"/>
    <cellStyle name="Style 497 2" xfId="26414"/>
    <cellStyle name="Style 497 3" xfId="33539"/>
    <cellStyle name="Style 497 4" xfId="14305"/>
    <cellStyle name="Style 498" xfId="7374"/>
    <cellStyle name="Style 498 2" xfId="26415"/>
    <cellStyle name="Style 498 3" xfId="44673"/>
    <cellStyle name="Style 498 4" xfId="14306"/>
    <cellStyle name="Style 499" xfId="7375"/>
    <cellStyle name="Style 499 2" xfId="26416"/>
    <cellStyle name="Style 501" xfId="7376"/>
    <cellStyle name="Style 501 2" xfId="26417"/>
    <cellStyle name="Style 501 3" xfId="44613"/>
    <cellStyle name="Style 501 4" xfId="14307"/>
    <cellStyle name="Style 502" xfId="7377"/>
    <cellStyle name="Style 502 2" xfId="26418"/>
    <cellStyle name="Style 502 3" xfId="44290"/>
    <cellStyle name="Style 502 4" xfId="14308"/>
    <cellStyle name="Style 503" xfId="7378"/>
    <cellStyle name="Style 503 2" xfId="26419"/>
    <cellStyle name="Style 503 3" xfId="21626"/>
    <cellStyle name="Style 503 4" xfId="14309"/>
    <cellStyle name="Style 580" xfId="7379"/>
    <cellStyle name="Style 580 2" xfId="26420"/>
    <cellStyle name="Style 580 3" xfId="44087"/>
    <cellStyle name="Style 580 4" xfId="14310"/>
    <cellStyle name="Style 581" xfId="7380"/>
    <cellStyle name="Style 581 2" xfId="26421"/>
    <cellStyle name="Style 582" xfId="7381"/>
    <cellStyle name="Style 582 2" xfId="26422"/>
    <cellStyle name="Style 582 3" xfId="44602"/>
    <cellStyle name="Style 582 4" xfId="14311"/>
    <cellStyle name="Style 583" xfId="7382"/>
    <cellStyle name="Style 583 2" xfId="26423"/>
    <cellStyle name="Style 583 3" xfId="43847"/>
    <cellStyle name="Style 583 4" xfId="14312"/>
    <cellStyle name="Style 584" xfId="7383"/>
    <cellStyle name="Style 584 2" xfId="26424"/>
    <cellStyle name="Style 586" xfId="7384"/>
    <cellStyle name="Style 586 2" xfId="26425"/>
    <cellStyle name="Style 586 3" xfId="42557"/>
    <cellStyle name="Style 586 4" xfId="14313"/>
    <cellStyle name="Style 587" xfId="7385"/>
    <cellStyle name="Style 587 2" xfId="26426"/>
    <cellStyle name="Style 587 3" xfId="43293"/>
    <cellStyle name="Style 587 4" xfId="14314"/>
    <cellStyle name="Style 588" xfId="7386"/>
    <cellStyle name="Style 588 2" xfId="26427"/>
    <cellStyle name="Style 588 3" xfId="43802"/>
    <cellStyle name="Style 588 4" xfId="14315"/>
    <cellStyle name="Testo avviso" xfId="1510"/>
    <cellStyle name="Testo avviso 2" xfId="26429"/>
    <cellStyle name="Testo avviso 3" xfId="26430"/>
    <cellStyle name="Testo avviso 3 2" xfId="45766"/>
    <cellStyle name="Testo avviso 4" xfId="26428"/>
    <cellStyle name="Testo descrittivo" xfId="1511"/>
    <cellStyle name="Testo descrittivo 2" xfId="26432"/>
    <cellStyle name="Testo descrittivo 3" xfId="26433"/>
    <cellStyle name="Testo descrittivo 3 2" xfId="45767"/>
    <cellStyle name="Testo descrittivo 4" xfId="26431"/>
    <cellStyle name="Titel 2" xfId="26434"/>
    <cellStyle name="Titel 2 2" xfId="26435"/>
    <cellStyle name="Titel 2 3" xfId="26436"/>
    <cellStyle name="Titel 2 3 2" xfId="45768"/>
    <cellStyle name="Title 2" xfId="1652"/>
    <cellStyle name="Title 2 2" xfId="26438"/>
    <cellStyle name="Title 2 3" xfId="26439"/>
    <cellStyle name="Title 2 3 2" xfId="45769"/>
    <cellStyle name="Title 2 4" xfId="26437"/>
    <cellStyle name="Title 3" xfId="26534"/>
    <cellStyle name="Titolo" xfId="1512"/>
    <cellStyle name="Titolo 1" xfId="1513"/>
    <cellStyle name="Titolo 1 2" xfId="3947"/>
    <cellStyle name="Titolo 1 2 2" xfId="26443"/>
    <cellStyle name="Titolo 1 2 3" xfId="26442"/>
    <cellStyle name="Titolo 1 3" xfId="26444"/>
    <cellStyle name="Titolo 1 3 2" xfId="45770"/>
    <cellStyle name="Titolo 1 4" xfId="26441"/>
    <cellStyle name="Titolo 2" xfId="1514"/>
    <cellStyle name="Titolo 2 2" xfId="3948"/>
    <cellStyle name="Titolo 2 2 2" xfId="26447"/>
    <cellStyle name="Titolo 2 2 3" xfId="26446"/>
    <cellStyle name="Titolo 2 3" xfId="26448"/>
    <cellStyle name="Titolo 2 3 2" xfId="45771"/>
    <cellStyle name="Titolo 2 4" xfId="26445"/>
    <cellStyle name="Titolo 3" xfId="1515"/>
    <cellStyle name="Titolo 3 2" xfId="3949"/>
    <cellStyle name="Titolo 3 2 2" xfId="13730"/>
    <cellStyle name="Titolo 3 2 2 2" xfId="17547"/>
    <cellStyle name="Titolo 3 2 2 3" xfId="26451"/>
    <cellStyle name="Titolo 3 2 3" xfId="13883"/>
    <cellStyle name="Titolo 3 2 3 2" xfId="26452"/>
    <cellStyle name="Titolo 3 2 4" xfId="26453"/>
    <cellStyle name="Titolo 3 2 5" xfId="26450"/>
    <cellStyle name="Titolo 3 3" xfId="13884"/>
    <cellStyle name="Titolo 3 3 2" xfId="13731"/>
    <cellStyle name="Titolo 3 3 2 2" xfId="17548"/>
    <cellStyle name="Titolo 3 3 3" xfId="14012"/>
    <cellStyle name="Titolo 3 3 4" xfId="26454"/>
    <cellStyle name="Titolo 3 4" xfId="26455"/>
    <cellStyle name="Titolo 3 4 2" xfId="45772"/>
    <cellStyle name="Titolo 3 5" xfId="26449"/>
    <cellStyle name="Titolo 4" xfId="1516"/>
    <cellStyle name="Titolo 4 2" xfId="26457"/>
    <cellStyle name="Titolo 4 3" xfId="26458"/>
    <cellStyle name="Titolo 4 3 2" xfId="45773"/>
    <cellStyle name="Titolo 4 4" xfId="26456"/>
    <cellStyle name="Titolo 5" xfId="26459"/>
    <cellStyle name="Titolo 6" xfId="26460"/>
    <cellStyle name="Titolo 6 2" xfId="45774"/>
    <cellStyle name="Titolo 7" xfId="26440"/>
    <cellStyle name="Total 2" xfId="1653"/>
    <cellStyle name="Total 2 2" xfId="7387"/>
    <cellStyle name="Total 2 2 2" xfId="26463"/>
    <cellStyle name="Total 2 2 3" xfId="26462"/>
    <cellStyle name="Total 2 3" xfId="26464"/>
    <cellStyle name="Total 2 4" xfId="26465"/>
    <cellStyle name="Total 2 4 2" xfId="28941"/>
    <cellStyle name="Total 2 4 3" xfId="28942"/>
    <cellStyle name="Total 2 5" xfId="26466"/>
    <cellStyle name="Total 2 6" xfId="26461"/>
    <cellStyle name="Total 3" xfId="26467"/>
    <cellStyle name="Total 4" xfId="26468"/>
    <cellStyle name="Total 4 2" xfId="45775"/>
    <cellStyle name="Totale" xfId="1517"/>
    <cellStyle name="Totale 2" xfId="3950"/>
    <cellStyle name="Totale 2 2" xfId="7388"/>
    <cellStyle name="Totale 2 2 2" xfId="14316"/>
    <cellStyle name="Totale 2 2 2 2" xfId="26472"/>
    <cellStyle name="Totale 2 2 3" xfId="26471"/>
    <cellStyle name="Totale 2 3" xfId="13848"/>
    <cellStyle name="Totale 2 3 2" xfId="28943"/>
    <cellStyle name="Totale 2 3 3" xfId="28944"/>
    <cellStyle name="Totale 2 3 4" xfId="26473"/>
    <cellStyle name="Totale 2 4" xfId="26474"/>
    <cellStyle name="Totale 2 5" xfId="26535"/>
    <cellStyle name="Totale 2 6" xfId="26470"/>
    <cellStyle name="Totale 3" xfId="3951"/>
    <cellStyle name="Totale 3 2" xfId="7389"/>
    <cellStyle name="Totale 3 2 2" xfId="14317"/>
    <cellStyle name="Totale 3 2 2 2" xfId="26477"/>
    <cellStyle name="Totale 3 2 3" xfId="26476"/>
    <cellStyle name="Totale 3 3" xfId="13978"/>
    <cellStyle name="Totale 3 3 2" xfId="28945"/>
    <cellStyle name="Totale 3 3 3" xfId="28946"/>
    <cellStyle name="Totale 3 3 4" xfId="26478"/>
    <cellStyle name="Totale 3 4" xfId="26479"/>
    <cellStyle name="Totale 3 5" xfId="26475"/>
    <cellStyle name="Totale 4" xfId="5685"/>
    <cellStyle name="Totale 4 2" xfId="13729"/>
    <cellStyle name="Totale 4 2 2" xfId="26481"/>
    <cellStyle name="Totale 4 3" xfId="26482"/>
    <cellStyle name="Totale 4 3 2" xfId="28947"/>
    <cellStyle name="Totale 4 3 3" xfId="28948"/>
    <cellStyle name="Totale 4 4" xfId="26483"/>
    <cellStyle name="Totale 4 5" xfId="26480"/>
    <cellStyle name="Totale 5" xfId="5686"/>
    <cellStyle name="Totale 5 2" xfId="26485"/>
    <cellStyle name="Totale 5 3" xfId="26486"/>
    <cellStyle name="Totale 5 3 2" xfId="28949"/>
    <cellStyle name="Totale 5 3 3" xfId="28950"/>
    <cellStyle name="Totale 5 4" xfId="26484"/>
    <cellStyle name="Totale 6" xfId="5687"/>
    <cellStyle name="Totale 6 2" xfId="26488"/>
    <cellStyle name="Totale 6 3" xfId="26489"/>
    <cellStyle name="Totale 6 3 2" xfId="28951"/>
    <cellStyle name="Totale 6 3 3" xfId="28952"/>
    <cellStyle name="Totale 6 4" xfId="26487"/>
    <cellStyle name="Totale 7" xfId="26490"/>
    <cellStyle name="Totale 8" xfId="26491"/>
    <cellStyle name="Totale 8 2" xfId="28953"/>
    <cellStyle name="Totale 8 3" xfId="28954"/>
    <cellStyle name="Totale 9" xfId="26469"/>
    <cellStyle name="Tusental (0)_SNI 23" xfId="1654"/>
    <cellStyle name="Tusental 2" xfId="1655"/>
    <cellStyle name="Tusental 3" xfId="1656"/>
    <cellStyle name="Ugyldig 2" xfId="26492"/>
    <cellStyle name="Uncertain" xfId="5688"/>
    <cellStyle name="Uncertain 2" xfId="26493"/>
    <cellStyle name="Usikre tal" xfId="6743"/>
    <cellStyle name="Valore non valido" xfId="1518"/>
    <cellStyle name="Valore non valido 2" xfId="26495"/>
    <cellStyle name="Valore non valido 3" xfId="26496"/>
    <cellStyle name="Valore non valido 3 2" xfId="45776"/>
    <cellStyle name="Valore non valido 4" xfId="26494"/>
    <cellStyle name="Valore valido" xfId="1519"/>
    <cellStyle name="Valore valido 2" xfId="26498"/>
    <cellStyle name="Valore valido 3" xfId="26499"/>
    <cellStyle name="Valore valido 3 2" xfId="45777"/>
    <cellStyle name="Valore valido 4" xfId="26497"/>
    <cellStyle name="Valuta (0)_SNI 23" xfId="1657"/>
    <cellStyle name="Verknüpfte Zelle" xfId="1660"/>
    <cellStyle name="Warnender Text" xfId="1658"/>
    <cellStyle name="Warning Text 2" xfId="1659"/>
    <cellStyle name="Warning Text 2 2" xfId="26501"/>
    <cellStyle name="Warning Text 2 3" xfId="26502"/>
    <cellStyle name="Warning Text 2 3 2" xfId="45778"/>
    <cellStyle name="Warning Text 2 4" xfId="26500"/>
    <cellStyle name="Warning Text 3" xfId="26503"/>
    <cellStyle name="Warning Text 4" xfId="26504"/>
    <cellStyle name="Warning Text 4 2" xfId="45779"/>
    <cellStyle name="X08_Total Oil" xfId="26505"/>
    <cellStyle name="X12_Total Figs 1 dec" xfId="26506"/>
    <cellStyle name="Überschrift" xfId="1661"/>
    <cellStyle name="Überschrift 1" xfId="1662"/>
    <cellStyle name="Überschrift 2" xfId="1663"/>
    <cellStyle name="Überschrift 3" xfId="1664"/>
    <cellStyle name="Überschrift 4" xfId="1665"/>
    <cellStyle name="Years" xfId="5689"/>
    <cellStyle name="Years 2" xfId="26507"/>
    <cellStyle name="Zelle überprüfen" xfId="1666"/>
    <cellStyle name="Обычный_2++" xfId="2652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38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3.xml"/><Relationship Id="rId35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158751</xdr:colOff>
      <xdr:row>7</xdr:row>
      <xdr:rowOff>71082</xdr:rowOff>
    </xdr:from>
    <xdr:to>
      <xdr:col>45</xdr:col>
      <xdr:colOff>274096</xdr:colOff>
      <xdr:row>29</xdr:row>
      <xdr:rowOff>156576</xdr:rowOff>
    </xdr:to>
    <xdr:pic>
      <xdr:nvPicPr>
        <xdr:cNvPr id="3" name="Billede 2">
          <a:extLst>
            <a:ext uri="{FF2B5EF4-FFF2-40B4-BE49-F238E27FC236}">
              <a16:creationId xmlns:a16="http://schemas.microsoft.com/office/drawing/2014/main" xmlns="" id="{D0F5CC04-D7D7-4315-949E-19690FAFB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01334" y="1605665"/>
          <a:ext cx="6253679" cy="297474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sLab/Modelling/VEDA/VEDA_Models/TIMES-DK_TRA/SubRES_TMPL/ad_beregningsmodel_version_2_1_maj_2013_(4)(1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Wolfgang/c/temphold/TMPL_R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Lame12/f$/Documents%20and%20Settings/labriet/Local%20Settings/Temp/TMPL_R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TIMES%20Modeller/TIMES-AZ/VT_AZ_CO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2">
          <cell r="C32">
            <v>0.05</v>
          </cell>
        </row>
        <row r="34">
          <cell r="C34">
            <v>7.45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  <sheetName val="O&amp;M waste 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 refreshError="1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Appliances&amp;Cooking"/>
      <sheetName val="Cooling"/>
      <sheetName val="Boilers_DR"/>
      <sheetName val="Buildings_DR"/>
      <sheetName val="Dem"/>
      <sheetName val="COM_Fuel"/>
      <sheetName val="Emis"/>
      <sheetName val="Regional split"/>
      <sheetName val="Data manipulation"/>
      <sheetName val="Sources"/>
      <sheetName val="Energy balance"/>
      <sheetName val="Workflow"/>
      <sheetName val="Legend"/>
      <sheetName val="RES"/>
    </sheetNames>
    <sheetDataSet>
      <sheetData sheetId="0"/>
      <sheetData sheetId="1"/>
      <sheetData sheetId="2">
        <row r="15">
          <cell r="C15" t="str">
            <v>CWDEM</v>
          </cell>
        </row>
        <row r="16">
          <cell r="C16" t="str">
            <v>CADEM</v>
          </cell>
        </row>
        <row r="17">
          <cell r="C17" t="str">
            <v>CFDEM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Kontortema">
  <a:themeElements>
    <a:clrScheme name="Kont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ont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3:E27"/>
  <sheetViews>
    <sheetView topLeftCell="A3" zoomScale="85" zoomScaleNormal="85" workbookViewId="0">
      <selection activeCell="E5" sqref="E5"/>
    </sheetView>
  </sheetViews>
  <sheetFormatPr defaultColWidth="8.77734375" defaultRowHeight="14.4"/>
  <cols>
    <col min="1" max="1" width="11.44140625" customWidth="1"/>
    <col min="2" max="2" width="15.77734375" customWidth="1"/>
    <col min="3" max="3" width="23.44140625" bestFit="1" customWidth="1"/>
    <col min="4" max="4" width="19.77734375" customWidth="1"/>
    <col min="5" max="5" width="60.21875" customWidth="1"/>
  </cols>
  <sheetData>
    <row r="3" spans="1:5">
      <c r="A3" s="9" t="s">
        <v>14</v>
      </c>
      <c r="B3" s="9" t="s">
        <v>15</v>
      </c>
      <c r="C3" s="9" t="s">
        <v>16</v>
      </c>
      <c r="D3" s="9" t="s">
        <v>17</v>
      </c>
      <c r="E3" s="9" t="s">
        <v>18</v>
      </c>
    </row>
    <row r="4" spans="1:5" s="16" customFormat="1">
      <c r="A4" s="21">
        <v>44385</v>
      </c>
      <c r="B4" s="20" t="s">
        <v>21</v>
      </c>
      <c r="C4" s="20" t="s">
        <v>22</v>
      </c>
      <c r="D4" s="20"/>
      <c r="E4" s="20" t="s">
        <v>23</v>
      </c>
    </row>
    <row r="5" spans="1:5" s="16" customFormat="1">
      <c r="A5" s="20"/>
      <c r="B5" s="20"/>
      <c r="C5" s="20"/>
      <c r="D5" s="20"/>
      <c r="E5" s="20"/>
    </row>
    <row r="6" spans="1:5" s="14" customFormat="1">
      <c r="A6" s="15"/>
    </row>
    <row r="7" spans="1:5" s="14" customFormat="1">
      <c r="A7" s="15"/>
    </row>
    <row r="8" spans="1:5" s="14" customFormat="1">
      <c r="A8" s="15"/>
    </row>
    <row r="9" spans="1:5" s="14" customFormat="1">
      <c r="A9" s="15"/>
    </row>
    <row r="10" spans="1:5" s="14" customFormat="1">
      <c r="A10" s="15"/>
    </row>
    <row r="11" spans="1:5" s="14" customFormat="1">
      <c r="A11" s="15"/>
    </row>
    <row r="12" spans="1:5" s="14" customFormat="1">
      <c r="A12" s="15"/>
    </row>
    <row r="13" spans="1:5" s="14" customFormat="1">
      <c r="A13" s="15"/>
    </row>
    <row r="14" spans="1:5" s="14" customFormat="1">
      <c r="A14" s="15"/>
    </row>
    <row r="15" spans="1:5" s="14" customFormat="1">
      <c r="A15" s="15"/>
    </row>
    <row r="16" spans="1:5" s="14" customFormat="1">
      <c r="A16" s="15"/>
    </row>
    <row r="17" spans="1:1" s="14" customFormat="1">
      <c r="A17" s="15"/>
    </row>
    <row r="18" spans="1:1" s="14" customFormat="1">
      <c r="A18" s="15"/>
    </row>
    <row r="19" spans="1:1" s="14" customFormat="1">
      <c r="A19" s="15"/>
    </row>
    <row r="20" spans="1:1" s="14" customFormat="1">
      <c r="A20" s="15"/>
    </row>
    <row r="21" spans="1:1" s="14" customFormat="1">
      <c r="A21" s="15"/>
    </row>
    <row r="22" spans="1:1" s="14" customFormat="1">
      <c r="A22" s="15"/>
    </row>
    <row r="23" spans="1:1" s="14" customFormat="1">
      <c r="A23" s="15"/>
    </row>
    <row r="24" spans="1:1" s="14" customFormat="1">
      <c r="A24" s="15"/>
    </row>
    <row r="25" spans="1:1" s="14" customFormat="1">
      <c r="A25" s="15"/>
    </row>
    <row r="26" spans="1:1" s="14" customFormat="1">
      <c r="A26" s="15"/>
    </row>
    <row r="27" spans="1:1" s="14" customFormat="1">
      <c r="A27" s="15"/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B1:CD93"/>
  <sheetViews>
    <sheetView tabSelected="1" topLeftCell="J1" zoomScale="60" zoomScaleNormal="60" workbookViewId="0">
      <selection activeCell="AA18" sqref="AA18"/>
    </sheetView>
  </sheetViews>
  <sheetFormatPr defaultColWidth="8.77734375" defaultRowHeight="14.4"/>
  <cols>
    <col min="2" max="2" width="8.77734375" style="16"/>
    <col min="3" max="3" width="9.77734375" style="16" bestFit="1" customWidth="1"/>
    <col min="4" max="4" width="14.44140625" style="16" bestFit="1" customWidth="1"/>
    <col min="5" max="5" width="9.77734375" style="16" bestFit="1" customWidth="1"/>
    <col min="6" max="6" width="11.44140625" style="16" bestFit="1" customWidth="1"/>
    <col min="7" max="7" width="6.6640625" style="16" bestFit="1" customWidth="1"/>
    <col min="8" max="8" width="17.6640625" style="16" bestFit="1" customWidth="1"/>
    <col min="9" max="9" width="6.44140625" style="16" bestFit="1" customWidth="1"/>
    <col min="10" max="10" width="9.21875" style="16" bestFit="1" customWidth="1"/>
    <col min="11" max="11" width="8" style="16" bestFit="1" customWidth="1"/>
    <col min="12" max="12" width="14.44140625" style="16" bestFit="1" customWidth="1"/>
    <col min="13" max="13" width="11.77734375" style="16" customWidth="1"/>
    <col min="14" max="14" width="6.21875" style="16" customWidth="1"/>
    <col min="15" max="15" width="5.77734375" style="16" customWidth="1"/>
    <col min="16" max="16" width="7.21875" style="16" bestFit="1" customWidth="1"/>
    <col min="17" max="17" width="10.33203125" style="16" customWidth="1"/>
    <col min="18" max="18" width="14.33203125" style="16" bestFit="1" customWidth="1"/>
    <col min="19" max="19" width="8.21875" style="16" customWidth="1"/>
    <col min="20" max="20" width="14.21875" style="16" bestFit="1" customWidth="1"/>
    <col min="21" max="22" width="6.6640625" style="16" customWidth="1"/>
    <col min="23" max="23" width="8.77734375" style="16"/>
    <col min="24" max="24" width="15.88671875" customWidth="1"/>
    <col min="25" max="26" width="9.6640625" bestFit="1" customWidth="1"/>
    <col min="31" max="31" width="17.77734375" customWidth="1"/>
  </cols>
  <sheetData>
    <row r="1" spans="2:82">
      <c r="B1" s="16">
        <v>1</v>
      </c>
      <c r="C1" s="16">
        <v>2</v>
      </c>
      <c r="D1" s="16">
        <v>3</v>
      </c>
      <c r="E1" s="16">
        <v>4</v>
      </c>
      <c r="F1" s="16">
        <v>5</v>
      </c>
      <c r="G1" s="16">
        <v>6</v>
      </c>
      <c r="H1" s="16">
        <v>7</v>
      </c>
      <c r="I1" s="16">
        <v>8</v>
      </c>
      <c r="J1" s="16">
        <v>9</v>
      </c>
      <c r="K1" s="16">
        <v>10</v>
      </c>
      <c r="L1" s="16">
        <v>11</v>
      </c>
      <c r="M1" s="16">
        <v>12</v>
      </c>
      <c r="N1" s="16">
        <v>13</v>
      </c>
      <c r="O1" s="16">
        <v>14</v>
      </c>
      <c r="P1" s="16">
        <v>15</v>
      </c>
      <c r="Q1" s="16">
        <v>16</v>
      </c>
      <c r="R1" s="16">
        <v>17</v>
      </c>
      <c r="S1" s="16">
        <v>18</v>
      </c>
      <c r="T1" s="16">
        <v>19</v>
      </c>
      <c r="X1" t="s">
        <v>44</v>
      </c>
    </row>
    <row r="2" spans="2:82" ht="15" thickBot="1">
      <c r="C2" s="38" t="s">
        <v>40</v>
      </c>
      <c r="D2" s="38" t="s">
        <v>45</v>
      </c>
      <c r="E2" s="30" t="s">
        <v>5</v>
      </c>
      <c r="F2" s="30" t="s">
        <v>13</v>
      </c>
      <c r="G2" s="30" t="s">
        <v>19</v>
      </c>
      <c r="H2" s="30" t="s">
        <v>41</v>
      </c>
      <c r="I2" s="33" t="s">
        <v>28</v>
      </c>
      <c r="J2" s="33" t="s">
        <v>29</v>
      </c>
      <c r="K2" s="31" t="s">
        <v>42</v>
      </c>
      <c r="L2" s="31" t="s">
        <v>43</v>
      </c>
      <c r="M2" s="32" t="s">
        <v>30</v>
      </c>
      <c r="N2" s="32" t="s">
        <v>31</v>
      </c>
      <c r="O2" s="32" t="s">
        <v>32</v>
      </c>
      <c r="P2" s="32" t="s">
        <v>33</v>
      </c>
      <c r="Q2" s="32" t="s">
        <v>34</v>
      </c>
      <c r="R2" s="32" t="s">
        <v>35</v>
      </c>
      <c r="S2" s="32" t="s">
        <v>36</v>
      </c>
      <c r="T2" s="31" t="s">
        <v>2966</v>
      </c>
      <c r="AB2" s="34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  <c r="AT2" s="48"/>
      <c r="AU2" s="48"/>
      <c r="AV2" s="48"/>
      <c r="AW2" s="48"/>
      <c r="AX2" s="48"/>
    </row>
    <row r="3" spans="2:82" ht="15" thickBot="1">
      <c r="B3" s="16">
        <v>2010</v>
      </c>
      <c r="C3" s="19">
        <f>AC17/$AC$19</f>
        <v>1.0047889066983913</v>
      </c>
      <c r="D3" s="19">
        <f>AH14/$AH$14</f>
        <v>1</v>
      </c>
      <c r="E3" s="19">
        <f>C3</f>
        <v>1.0047889066983913</v>
      </c>
      <c r="F3" s="19">
        <f t="shared" ref="F3:F9" si="0">$Y$5*D3/($D$12*$Y$5)</f>
        <v>0.86937311383614291</v>
      </c>
      <c r="G3" s="19">
        <f>$Y$6*$D3/($D$12*$Y$6)</f>
        <v>0.86937311383614291</v>
      </c>
      <c r="H3" s="19">
        <f>$Y$7*$D3/($D$12*$Y$7)</f>
        <v>0.86937311383614302</v>
      </c>
      <c r="I3" s="19">
        <f t="shared" ref="I3:I10" si="1">$Y$12*$H3/($H$12*$Y$12)</f>
        <v>0.86937311383614291</v>
      </c>
      <c r="J3" s="19">
        <f t="shared" ref="J3:J10" si="2">$Y$13*$H3/($H$12*$Y$13)</f>
        <v>0.86937311383614291</v>
      </c>
      <c r="K3" s="19">
        <f t="shared" ref="K3:K10" si="3">$Y$25*$J3/($J$12*$Y$25)</f>
        <v>0.86937311383614291</v>
      </c>
      <c r="L3" s="19">
        <f t="shared" ref="L3:L10" si="4">$Y$26*$J3/($J$12*$Y$26)</f>
        <v>0.86937311383614291</v>
      </c>
      <c r="M3" s="19">
        <f t="shared" ref="M3:M10" si="5">$Y$14*$H3/($H$12*$Y$14)</f>
        <v>0.86937311383614302</v>
      </c>
      <c r="N3" s="19">
        <f t="shared" ref="N3:N10" si="6">$Y$15*$H3/($H$12*$Y$15)</f>
        <v>0.86937311383614302</v>
      </c>
      <c r="O3" s="19">
        <f t="shared" ref="O3:O10" si="7">$Y$16*$H3/($H$12*$Y$16)</f>
        <v>0.86937311383614302</v>
      </c>
      <c r="P3" s="19">
        <f t="shared" ref="P3:P10" si="8">$Y$17*$H3/($H$12*$Y$17)</f>
        <v>0.86937311383614302</v>
      </c>
      <c r="Q3" s="19">
        <f t="shared" ref="Q3:Q10" si="9">$Y$18*$H3/($H$12*$Y$18)</f>
        <v>0.86937311383614302</v>
      </c>
      <c r="R3" s="19">
        <f t="shared" ref="R3:R10" si="10">$Y$19*$H3/($H$12*$Y$19)</f>
        <v>0.86937311383614302</v>
      </c>
      <c r="S3" s="19">
        <f t="shared" ref="S3:S7" si="11">$Y$20*$H3/($H$12*$Y$20)</f>
        <v>0.86937311383614302</v>
      </c>
      <c r="T3" s="19">
        <f>SUM($Y$12:$Y$19)*$H3/($H$12*SUM($Y$12:$Y$19))</f>
        <v>0.86937311383614302</v>
      </c>
      <c r="X3" s="22" t="s">
        <v>24</v>
      </c>
      <c r="Y3" s="23">
        <v>2021</v>
      </c>
      <c r="Z3" s="23">
        <v>2050</v>
      </c>
      <c r="AC3" s="61" t="s">
        <v>3114</v>
      </c>
    </row>
    <row r="4" spans="2:82" ht="15" thickBot="1">
      <c r="B4" s="16">
        <v>2011</v>
      </c>
      <c r="C4" s="19">
        <f>(C8-C3)/5*1+C3</f>
        <v>1.0043520740616794</v>
      </c>
      <c r="D4" s="19">
        <f>(D8-D3)/5*1+D3</f>
        <v>1.018886316978993</v>
      </c>
      <c r="E4" s="19">
        <f t="shared" ref="E4:E67" si="12">C4</f>
        <v>1.0043520740616794</v>
      </c>
      <c r="F4" s="19">
        <f t="shared" si="0"/>
        <v>0.88579237003706657</v>
      </c>
      <c r="G4" s="19">
        <f t="shared" ref="G4:G11" si="13">$Y$6*$D4/($D$12*$Y$6)</f>
        <v>0.88579237003706657</v>
      </c>
      <c r="H4" s="19">
        <f t="shared" ref="H4:Q12" si="14">$Y$7*$D4/($D$12*$Y$7)</f>
        <v>0.88579237003706668</v>
      </c>
      <c r="I4" s="19">
        <f t="shared" si="1"/>
        <v>0.88579237003706668</v>
      </c>
      <c r="J4" s="19">
        <f t="shared" si="2"/>
        <v>0.88579237003706668</v>
      </c>
      <c r="K4" s="19">
        <f t="shared" si="3"/>
        <v>0.88579237003706668</v>
      </c>
      <c r="L4" s="19">
        <f t="shared" si="4"/>
        <v>0.88579237003706668</v>
      </c>
      <c r="M4" s="19">
        <f t="shared" si="5"/>
        <v>0.88579237003706668</v>
      </c>
      <c r="N4" s="19">
        <f t="shared" si="6"/>
        <v>0.88579237003706668</v>
      </c>
      <c r="O4" s="19">
        <f t="shared" si="7"/>
        <v>0.88579237003706668</v>
      </c>
      <c r="P4" s="19">
        <f t="shared" si="8"/>
        <v>0.88579237003706668</v>
      </c>
      <c r="Q4" s="19">
        <f t="shared" si="9"/>
        <v>0.88579237003706668</v>
      </c>
      <c r="R4" s="19">
        <f t="shared" si="10"/>
        <v>0.88579237003706668</v>
      </c>
      <c r="S4" s="19">
        <f t="shared" si="11"/>
        <v>0.88579237003706668</v>
      </c>
      <c r="T4" s="19">
        <f t="shared" ref="T4:T12" si="15">SUM($Y$12:$Y$19)*$H4/($H$12*SUM($Y$12:$Y$19))</f>
        <v>0.88579237003706668</v>
      </c>
      <c r="X4" s="24" t="s">
        <v>5</v>
      </c>
      <c r="Y4" s="25">
        <v>8.9999999999999993E-3</v>
      </c>
      <c r="Z4" s="25">
        <f>Y4</f>
        <v>8.9999999999999993E-3</v>
      </c>
      <c r="AB4" t="s">
        <v>0</v>
      </c>
      <c r="AC4" s="53" t="s">
        <v>3102</v>
      </c>
      <c r="AD4" s="41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</row>
    <row r="5" spans="2:82" ht="15" thickBot="1">
      <c r="B5" s="16">
        <v>2012</v>
      </c>
      <c r="C5" s="19">
        <f>(C8-C3)/5*2+C3</f>
        <v>1.0039152414249675</v>
      </c>
      <c r="D5" s="19">
        <f>(D8-D3)/5*2+D3</f>
        <v>1.037772633957986</v>
      </c>
      <c r="E5" s="19">
        <f t="shared" si="12"/>
        <v>1.0039152414249675</v>
      </c>
      <c r="F5" s="19">
        <f t="shared" si="0"/>
        <v>0.90221162623799012</v>
      </c>
      <c r="G5" s="19">
        <f t="shared" si="13"/>
        <v>0.90221162623799001</v>
      </c>
      <c r="H5" s="19">
        <f t="shared" si="14"/>
        <v>0.90221162623799012</v>
      </c>
      <c r="I5" s="19">
        <f t="shared" si="1"/>
        <v>0.90221162623799012</v>
      </c>
      <c r="J5" s="19">
        <f t="shared" si="2"/>
        <v>0.90221162623799012</v>
      </c>
      <c r="K5" s="19">
        <f t="shared" si="3"/>
        <v>0.90221162623799012</v>
      </c>
      <c r="L5" s="19">
        <f t="shared" si="4"/>
        <v>0.90221162623799012</v>
      </c>
      <c r="M5" s="19">
        <f t="shared" si="5"/>
        <v>0.90221162623799012</v>
      </c>
      <c r="N5" s="19">
        <f t="shared" si="6"/>
        <v>0.90221162623799012</v>
      </c>
      <c r="O5" s="19">
        <f t="shared" si="7"/>
        <v>0.90221162623799012</v>
      </c>
      <c r="P5" s="19">
        <f t="shared" si="8"/>
        <v>0.90221162623799012</v>
      </c>
      <c r="Q5" s="19">
        <f t="shared" si="9"/>
        <v>0.90221162623799012</v>
      </c>
      <c r="R5" s="19">
        <f t="shared" si="10"/>
        <v>0.90221162623799012</v>
      </c>
      <c r="S5" s="19">
        <f t="shared" si="11"/>
        <v>0.90221162623799012</v>
      </c>
      <c r="T5" s="19">
        <f t="shared" si="15"/>
        <v>0.90221162623799012</v>
      </c>
      <c r="X5" s="24" t="s">
        <v>13</v>
      </c>
      <c r="Y5" s="25">
        <v>5.8999999999999997E-2</v>
      </c>
      <c r="Z5" s="25">
        <f t="shared" ref="Z5:Z7" si="16">Y5</f>
        <v>5.8999999999999997E-2</v>
      </c>
      <c r="AC5" s="53"/>
      <c r="AD5" s="36"/>
      <c r="AE5" s="18"/>
      <c r="AF5" s="36"/>
      <c r="AG5" s="3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</row>
    <row r="6" spans="2:82" ht="15" thickBot="1">
      <c r="B6" s="16">
        <v>2013</v>
      </c>
      <c r="C6" s="19">
        <f>(C8-C3)/5*3+C3</f>
        <v>1.0034784087882556</v>
      </c>
      <c r="D6" s="19">
        <f>(D8-D3)/5*3+D3</f>
        <v>1.0566589509369788</v>
      </c>
      <c r="E6" s="19">
        <f t="shared" si="12"/>
        <v>1.0034784087882556</v>
      </c>
      <c r="F6" s="19">
        <f t="shared" si="0"/>
        <v>0.91863088243891344</v>
      </c>
      <c r="G6" s="19">
        <f t="shared" si="13"/>
        <v>0.91863088243891344</v>
      </c>
      <c r="H6" s="19">
        <f t="shared" si="14"/>
        <v>0.91863088243891355</v>
      </c>
      <c r="I6" s="19">
        <f t="shared" si="1"/>
        <v>0.91863088243891355</v>
      </c>
      <c r="J6" s="19">
        <f t="shared" si="2"/>
        <v>0.91863088243891355</v>
      </c>
      <c r="K6" s="19">
        <f t="shared" si="3"/>
        <v>0.91863088243891355</v>
      </c>
      <c r="L6" s="19">
        <f t="shared" si="4"/>
        <v>0.91863088243891344</v>
      </c>
      <c r="M6" s="19">
        <f t="shared" si="5"/>
        <v>0.91863088243891344</v>
      </c>
      <c r="N6" s="19">
        <f t="shared" si="6"/>
        <v>0.91863088243891355</v>
      </c>
      <c r="O6" s="19">
        <f t="shared" si="7"/>
        <v>0.91863088243891355</v>
      </c>
      <c r="P6" s="19">
        <f t="shared" si="8"/>
        <v>0.91863088243891355</v>
      </c>
      <c r="Q6" s="19">
        <f t="shared" si="9"/>
        <v>0.91863088243891355</v>
      </c>
      <c r="R6" s="19">
        <f t="shared" si="10"/>
        <v>0.91863088243891355</v>
      </c>
      <c r="S6" s="19">
        <f t="shared" si="11"/>
        <v>0.91863088243891344</v>
      </c>
      <c r="T6" s="19">
        <f t="shared" si="15"/>
        <v>0.91863088243891355</v>
      </c>
      <c r="X6" s="26" t="s">
        <v>25</v>
      </c>
      <c r="Y6" s="25">
        <v>0.69799999999999995</v>
      </c>
      <c r="Z6" s="25">
        <f t="shared" si="16"/>
        <v>0.69799999999999995</v>
      </c>
      <c r="AC6" s="53"/>
      <c r="AD6" s="36"/>
      <c r="AE6" s="18"/>
      <c r="AF6" s="36"/>
      <c r="AG6" s="16"/>
      <c r="AH6" s="61" t="s">
        <v>3107</v>
      </c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</row>
    <row r="7" spans="2:82" ht="23.4" thickBot="1">
      <c r="B7" s="16">
        <v>2014</v>
      </c>
      <c r="C7" s="19">
        <f>(C8-C3)/5*4+C3</f>
        <v>1.0030415761515437</v>
      </c>
      <c r="D7" s="19">
        <f>(D8-D3)/5*4+D3</f>
        <v>1.0755452679159718</v>
      </c>
      <c r="E7" s="19">
        <f t="shared" si="12"/>
        <v>1.0030415761515437</v>
      </c>
      <c r="F7" s="19">
        <f t="shared" si="0"/>
        <v>0.93505013863983699</v>
      </c>
      <c r="G7" s="19">
        <f t="shared" si="13"/>
        <v>0.93505013863983699</v>
      </c>
      <c r="H7" s="19">
        <f t="shared" si="14"/>
        <v>0.9350501386398371</v>
      </c>
      <c r="I7" s="19">
        <f t="shared" si="1"/>
        <v>0.93505013863983721</v>
      </c>
      <c r="J7" s="19">
        <f t="shared" si="2"/>
        <v>0.93505013863983721</v>
      </c>
      <c r="K7" s="19">
        <f t="shared" si="3"/>
        <v>0.93505013863983721</v>
      </c>
      <c r="L7" s="19">
        <f t="shared" si="4"/>
        <v>0.93505013863983732</v>
      </c>
      <c r="M7" s="19">
        <f t="shared" si="5"/>
        <v>0.9350501386398371</v>
      </c>
      <c r="N7" s="19">
        <f t="shared" si="6"/>
        <v>0.9350501386398371</v>
      </c>
      <c r="O7" s="19">
        <f t="shared" si="7"/>
        <v>0.9350501386398371</v>
      </c>
      <c r="P7" s="19">
        <f t="shared" si="8"/>
        <v>0.9350501386398371</v>
      </c>
      <c r="Q7" s="19">
        <f t="shared" si="9"/>
        <v>0.9350501386398371</v>
      </c>
      <c r="R7" s="19">
        <f t="shared" si="10"/>
        <v>0.9350501386398371</v>
      </c>
      <c r="S7" s="19">
        <f t="shared" si="11"/>
        <v>0.9350501386398371</v>
      </c>
      <c r="T7" s="19">
        <f t="shared" si="15"/>
        <v>0.9350501386398371</v>
      </c>
      <c r="X7" s="24" t="s">
        <v>26</v>
      </c>
      <c r="Y7" s="25">
        <v>0.23499999999999999</v>
      </c>
      <c r="Z7" s="25">
        <f t="shared" si="16"/>
        <v>0.23499999999999999</v>
      </c>
      <c r="AB7">
        <v>1960</v>
      </c>
      <c r="AC7" s="54">
        <v>72814.899000000005</v>
      </c>
      <c r="AD7" s="36"/>
      <c r="AE7" s="18"/>
      <c r="AF7" s="36"/>
      <c r="AG7" s="16" t="s">
        <v>0</v>
      </c>
      <c r="AH7" s="53" t="s">
        <v>3102</v>
      </c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</row>
    <row r="8" spans="2:82" ht="15" thickBot="1">
      <c r="B8" s="16">
        <v>2015</v>
      </c>
      <c r="C8" s="19">
        <f>AC18/$AC$19</f>
        <v>1.0026047435148318</v>
      </c>
      <c r="D8" s="19">
        <f>AH15/$AH$14</f>
        <v>1.0944315848949648</v>
      </c>
      <c r="E8" s="19">
        <f t="shared" si="12"/>
        <v>1.0026047435148318</v>
      </c>
      <c r="F8" s="19">
        <f t="shared" si="0"/>
        <v>0.95146939484076065</v>
      </c>
      <c r="G8" s="19">
        <f t="shared" si="13"/>
        <v>0.95146939484076065</v>
      </c>
      <c r="H8" s="19">
        <f t="shared" si="14"/>
        <v>0.95146939484076076</v>
      </c>
      <c r="I8" s="19">
        <f t="shared" si="1"/>
        <v>0.95146939484076076</v>
      </c>
      <c r="J8" s="19">
        <f t="shared" si="2"/>
        <v>0.95146939484076076</v>
      </c>
      <c r="K8" s="19">
        <f t="shared" si="3"/>
        <v>0.95146939484076076</v>
      </c>
      <c r="L8" s="19">
        <f t="shared" si="4"/>
        <v>0.95146939484076076</v>
      </c>
      <c r="M8" s="19">
        <f t="shared" si="5"/>
        <v>0.95146939484076076</v>
      </c>
      <c r="N8" s="19">
        <f t="shared" si="6"/>
        <v>0.95146939484076076</v>
      </c>
      <c r="O8" s="19">
        <f t="shared" si="7"/>
        <v>0.95146939484076076</v>
      </c>
      <c r="P8" s="19">
        <f t="shared" si="8"/>
        <v>0.95146939484076076</v>
      </c>
      <c r="Q8" s="19">
        <f t="shared" si="9"/>
        <v>0.95146939484076076</v>
      </c>
      <c r="R8" s="19">
        <f t="shared" si="10"/>
        <v>0.95146939484076076</v>
      </c>
      <c r="S8" s="19">
        <f>$Y$20*$H8/($H$12*$Y$20)</f>
        <v>0.95146939484076076</v>
      </c>
      <c r="T8" s="19">
        <f t="shared" si="15"/>
        <v>0.95146939484076076</v>
      </c>
      <c r="X8" s="27" t="s">
        <v>20</v>
      </c>
      <c r="Y8" s="28">
        <v>1</v>
      </c>
      <c r="Z8" s="28">
        <f>SUM(Z4:Z7)</f>
        <v>1.0009999999999999</v>
      </c>
      <c r="AB8">
        <v>1965</v>
      </c>
      <c r="AC8" s="54">
        <v>75963.7</v>
      </c>
      <c r="AD8" s="36"/>
      <c r="AE8" s="18"/>
      <c r="AF8" s="36"/>
      <c r="AG8" s="36">
        <v>1980</v>
      </c>
      <c r="AH8" s="56">
        <v>1633.1525713613885</v>
      </c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</row>
    <row r="9" spans="2:82" ht="14.55" customHeight="1" thickTop="1">
      <c r="B9" s="16">
        <v>2016</v>
      </c>
      <c r="C9" s="19">
        <f>(C13-C8)/5*1+C8</f>
        <v>1.0020837948118655</v>
      </c>
      <c r="D9" s="19">
        <f>(D13-D8)/5*1+D8</f>
        <v>1.108387216943757</v>
      </c>
      <c r="E9" s="19">
        <f t="shared" si="12"/>
        <v>1.0020837948118655</v>
      </c>
      <c r="F9" s="19">
        <f t="shared" si="0"/>
        <v>0.96360204613057054</v>
      </c>
      <c r="G9" s="19">
        <f t="shared" si="13"/>
        <v>0.96360204613057043</v>
      </c>
      <c r="H9" s="19">
        <f t="shared" si="14"/>
        <v>0.96360204613057054</v>
      </c>
      <c r="I9" s="19">
        <f t="shared" si="1"/>
        <v>0.96360204613057066</v>
      </c>
      <c r="J9" s="19">
        <f t="shared" si="2"/>
        <v>0.96360204613057066</v>
      </c>
      <c r="K9" s="19">
        <f t="shared" si="3"/>
        <v>0.96360204613057054</v>
      </c>
      <c r="L9" s="19">
        <f t="shared" si="4"/>
        <v>0.96360204613057066</v>
      </c>
      <c r="M9" s="19">
        <f t="shared" si="5"/>
        <v>0.96360204613057043</v>
      </c>
      <c r="N9" s="19">
        <f t="shared" si="6"/>
        <v>0.96360204613057054</v>
      </c>
      <c r="O9" s="19">
        <f t="shared" si="7"/>
        <v>0.96360204613057066</v>
      </c>
      <c r="P9" s="19">
        <f t="shared" si="8"/>
        <v>0.96360204613057054</v>
      </c>
      <c r="Q9" s="19">
        <f t="shared" si="9"/>
        <v>0.96360204613057054</v>
      </c>
      <c r="R9" s="19">
        <f t="shared" si="10"/>
        <v>0.96360204613057054</v>
      </c>
      <c r="S9" s="19">
        <f>$Y$20*$H9/($H$12*$Y$20)</f>
        <v>0.96360204613057054</v>
      </c>
      <c r="T9" s="19">
        <f t="shared" si="15"/>
        <v>0.96360204613057054</v>
      </c>
      <c r="Z9" s="62"/>
      <c r="AB9">
        <v>1970</v>
      </c>
      <c r="AC9" s="54">
        <v>78169.286999999997</v>
      </c>
      <c r="AD9" s="36"/>
      <c r="AE9" s="18"/>
      <c r="AF9" s="37"/>
      <c r="AG9" s="36">
        <v>1985</v>
      </c>
      <c r="AH9" s="57">
        <v>1747.6763690355797</v>
      </c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 t="s">
        <v>3112</v>
      </c>
      <c r="AV9" s="37"/>
      <c r="AW9" s="37"/>
      <c r="AX9" s="37"/>
      <c r="AY9" s="37"/>
      <c r="AZ9" s="37"/>
      <c r="BA9" s="37"/>
      <c r="BB9" s="37"/>
    </row>
    <row r="10" spans="2:82" ht="15" thickBot="1">
      <c r="B10" s="16">
        <v>2017</v>
      </c>
      <c r="C10" s="19">
        <f>(C13-C8)/5*2+C8</f>
        <v>1.001562846108899</v>
      </c>
      <c r="D10" s="19">
        <f>(D13-D8)/5*2+D8</f>
        <v>1.1223428489925491</v>
      </c>
      <c r="E10" s="19">
        <f t="shared" si="12"/>
        <v>1.001562846108899</v>
      </c>
      <c r="F10" s="19">
        <f>$Y$5*D10/($D$12*$Y$5)</f>
        <v>0.97573469742038044</v>
      </c>
      <c r="G10" s="19">
        <f t="shared" si="13"/>
        <v>0.97573469742038033</v>
      </c>
      <c r="H10" s="19">
        <f t="shared" si="14"/>
        <v>0.97573469742038055</v>
      </c>
      <c r="I10" s="19">
        <f t="shared" si="1"/>
        <v>0.97573469742038044</v>
      </c>
      <c r="J10" s="19">
        <f t="shared" si="2"/>
        <v>0.97573469742038044</v>
      </c>
      <c r="K10" s="19">
        <f t="shared" si="3"/>
        <v>0.97573469742038044</v>
      </c>
      <c r="L10" s="19">
        <f t="shared" si="4"/>
        <v>0.97573469742038033</v>
      </c>
      <c r="M10" s="19">
        <f t="shared" si="5"/>
        <v>0.97573469742038044</v>
      </c>
      <c r="N10" s="19">
        <f t="shared" si="6"/>
        <v>0.97573469742038055</v>
      </c>
      <c r="O10" s="19">
        <f t="shared" si="7"/>
        <v>0.97573469742038055</v>
      </c>
      <c r="P10" s="19">
        <f t="shared" si="8"/>
        <v>0.97573469742038055</v>
      </c>
      <c r="Q10" s="19">
        <f t="shared" si="9"/>
        <v>0.97573469742038055</v>
      </c>
      <c r="R10" s="19">
        <f t="shared" si="10"/>
        <v>0.97573469742038055</v>
      </c>
      <c r="S10" s="19">
        <f>$Y$20*$H10/($H$12*$Y$20)</f>
        <v>0.97573469742038055</v>
      </c>
      <c r="T10" s="19">
        <f t="shared" si="15"/>
        <v>0.97573469742038055</v>
      </c>
      <c r="AB10">
        <v>1975</v>
      </c>
      <c r="AC10" s="54">
        <v>78673.558999999994</v>
      </c>
      <c r="AD10" s="36"/>
      <c r="AE10" s="18"/>
      <c r="AG10" s="36">
        <v>1990</v>
      </c>
      <c r="AH10" s="53">
        <v>2055.8102095702898</v>
      </c>
    </row>
    <row r="11" spans="2:82" ht="23.4" thickBot="1">
      <c r="B11" s="16">
        <v>2018</v>
      </c>
      <c r="C11" s="19">
        <f>(C13-C8)/5*3+C8</f>
        <v>1.0010418974059327</v>
      </c>
      <c r="D11" s="19">
        <f>(D13-D8)/5*3+D8</f>
        <v>1.136298481041341</v>
      </c>
      <c r="E11" s="19">
        <f t="shared" si="12"/>
        <v>1.0010418974059327</v>
      </c>
      <c r="F11" s="19">
        <f t="shared" ref="F11" si="17">$Y$5*D11/($D$12*$Y$5)</f>
        <v>0.98786734871019011</v>
      </c>
      <c r="G11" s="19">
        <f t="shared" si="13"/>
        <v>0.98786734871019</v>
      </c>
      <c r="H11" s="19">
        <f t="shared" si="14"/>
        <v>0.98786734871019022</v>
      </c>
      <c r="I11" s="19">
        <f>$Y$12*$H11/($H$12*$Y$12)</f>
        <v>0.98786734871019011</v>
      </c>
      <c r="J11" s="19">
        <f>$Y$13*$H11/($H$12*$Y$13)</f>
        <v>0.98786734871019011</v>
      </c>
      <c r="K11" s="19">
        <f>$Y$25*$J11/($J$12*$Y$25)</f>
        <v>0.98786734871019011</v>
      </c>
      <c r="L11" s="19">
        <f>$Y$26*$J11/($J$12*$Y$26)</f>
        <v>0.98786734871019011</v>
      </c>
      <c r="M11" s="19">
        <f>$Y$14*$H11/($H$12*$Y$14)</f>
        <v>0.98786734871019011</v>
      </c>
      <c r="N11" s="19">
        <f>$Y$15*$H11/($H$12*$Y$15)</f>
        <v>0.98786734871019022</v>
      </c>
      <c r="O11" s="19">
        <f>$Y$16*$H11/($H$12*$Y$16)</f>
        <v>0.98786734871019022</v>
      </c>
      <c r="P11" s="19">
        <f>$Y$17*$H11/($H$12*$Y$17)</f>
        <v>0.98786734871019022</v>
      </c>
      <c r="Q11" s="19">
        <f>$Y$18*$H11/($H$12*$Y$18)</f>
        <v>0.98786734871019022</v>
      </c>
      <c r="R11" s="19">
        <f>$Y$19*$H11/($H$12*$Y$19)</f>
        <v>0.98786734871019022</v>
      </c>
      <c r="S11" s="19">
        <f>$Y$20*$H11/($H$12*$Y$20)</f>
        <v>0.98786734871019033</v>
      </c>
      <c r="T11" s="19">
        <f>SUM($Y$12:$Y$19)*$H11/($H$12*SUM($Y$12:$Y$19))</f>
        <v>0.98786734871019022</v>
      </c>
      <c r="W11" s="16" t="s">
        <v>3113</v>
      </c>
      <c r="X11" s="22" t="s">
        <v>27</v>
      </c>
      <c r="Y11" s="23">
        <v>2015</v>
      </c>
      <c r="Z11" s="23">
        <v>2050</v>
      </c>
      <c r="AB11">
        <v>1980</v>
      </c>
      <c r="AC11" s="54">
        <v>78288.577000000005</v>
      </c>
      <c r="AD11" s="36"/>
      <c r="AE11" s="18"/>
      <c r="AG11" s="36">
        <v>1995</v>
      </c>
      <c r="AH11" s="53">
        <v>2271.4208571382392</v>
      </c>
    </row>
    <row r="12" spans="2:82" ht="15" thickBot="1">
      <c r="B12" s="16">
        <v>2019</v>
      </c>
      <c r="C12" s="19">
        <f>(C13-C8)/5*4+C8</f>
        <v>1.0005209487029663</v>
      </c>
      <c r="D12" s="19">
        <f>(D13-D8)/5*4+D8</f>
        <v>1.1502541130901331</v>
      </c>
      <c r="E12" s="19">
        <f t="shared" si="12"/>
        <v>1.0005209487029663</v>
      </c>
      <c r="F12" s="19">
        <f>$Y$5*D12/($D$12*$Y$5)</f>
        <v>1</v>
      </c>
      <c r="G12" s="19">
        <f>$Y$6*$D12/($D$12*$Y$6)</f>
        <v>1</v>
      </c>
      <c r="H12" s="19">
        <f>$Y$7*$D12/($D$12*$Y$7)</f>
        <v>1</v>
      </c>
      <c r="I12" s="19">
        <f>$Y$7*$D12/($D$12*$Y$7)</f>
        <v>1</v>
      </c>
      <c r="J12" s="19">
        <f>$Y$7*$D12/($D$12*$Y$7)</f>
        <v>1</v>
      </c>
      <c r="K12" s="19">
        <f t="shared" si="14"/>
        <v>1</v>
      </c>
      <c r="L12" s="19">
        <f>$Y$7*$D12/($D$12*$Y$7)</f>
        <v>1</v>
      </c>
      <c r="M12" s="19">
        <f t="shared" si="14"/>
        <v>1</v>
      </c>
      <c r="N12" s="19">
        <f t="shared" si="14"/>
        <v>1</v>
      </c>
      <c r="O12" s="19">
        <f t="shared" si="14"/>
        <v>1</v>
      </c>
      <c r="P12" s="19">
        <f t="shared" si="14"/>
        <v>1</v>
      </c>
      <c r="Q12" s="19">
        <f t="shared" si="14"/>
        <v>1</v>
      </c>
      <c r="R12" s="19">
        <f>$Y$7*$D12/($D$12*$Y$7)</f>
        <v>1</v>
      </c>
      <c r="S12" s="19">
        <f>$Y$7*$D12/($D$12*$Y$7)</f>
        <v>1</v>
      </c>
      <c r="T12" s="19">
        <f t="shared" si="15"/>
        <v>1</v>
      </c>
      <c r="W12" s="16">
        <v>1.5430794565664886E-2</v>
      </c>
      <c r="X12" s="24" t="s">
        <v>28</v>
      </c>
      <c r="Y12" s="25">
        <v>9.9000000000000008E-3</v>
      </c>
      <c r="Z12" s="25">
        <f>Y12</f>
        <v>9.9000000000000008E-3</v>
      </c>
      <c r="AA12" s="62"/>
      <c r="AB12">
        <v>1985</v>
      </c>
      <c r="AC12" s="54">
        <v>77684.875</v>
      </c>
      <c r="AD12" s="36"/>
      <c r="AE12" s="18"/>
      <c r="AG12" s="36">
        <v>2000</v>
      </c>
      <c r="AH12" s="53">
        <v>2490.8136308451076</v>
      </c>
    </row>
    <row r="13" spans="2:82" ht="15" thickBot="1">
      <c r="B13" s="16">
        <v>2020</v>
      </c>
      <c r="C13" s="19">
        <f>$AC$19/$AC$19</f>
        <v>1</v>
      </c>
      <c r="D13" s="19">
        <f>AH16/$AH$14</f>
        <v>1.1642097451389253</v>
      </c>
      <c r="E13" s="19">
        <f t="shared" si="12"/>
        <v>1</v>
      </c>
      <c r="F13" s="19">
        <f>(F$43-F$12)/($B$43-$B$12)*($B13-$B$12)+F$12</f>
        <v>1.0129000797128962</v>
      </c>
      <c r="G13" s="19">
        <f>(G$43-G$12)/($B$43-$B$12)*($B13-$B$12)+G$12</f>
        <v>1.0129000797128962</v>
      </c>
      <c r="H13" s="19">
        <f>(H$43-H$12)/($B$43-$B$12)*($B13-$B$12)+H$12</f>
        <v>1.0129000797128962</v>
      </c>
      <c r="I13" s="19">
        <f>(I$43-I$12)/($B$43-$B$12)*($B13-$B$12)+I$12</f>
        <v>1.0129000797128962</v>
      </c>
      <c r="J13" s="19">
        <f t="shared" ref="J13:Q13" si="18">(J$43-J$12)/($B$43-$B$12)*($B13-$B$12)+J$12</f>
        <v>1.0129000797128962</v>
      </c>
      <c r="K13" s="19">
        <f t="shared" si="18"/>
        <v>1.0129000797128962</v>
      </c>
      <c r="L13" s="19">
        <f t="shared" si="18"/>
        <v>1.0129000797128962</v>
      </c>
      <c r="M13" s="19">
        <f t="shared" si="18"/>
        <v>1.0129000797128962</v>
      </c>
      <c r="N13" s="19">
        <f t="shared" si="18"/>
        <v>1.0129000797128962</v>
      </c>
      <c r="O13" s="19">
        <f t="shared" si="18"/>
        <v>1.0129000797128962</v>
      </c>
      <c r="P13" s="19">
        <f t="shared" si="18"/>
        <v>1.0129000797128962</v>
      </c>
      <c r="Q13" s="19">
        <f t="shared" si="18"/>
        <v>1.0129000797128962</v>
      </c>
      <c r="R13" s="19">
        <f>(R$43-R$12)/($B$43-$B$12)*($B13-$B$12)+R$12</f>
        <v>1.0129000797128962</v>
      </c>
      <c r="S13" s="19">
        <f>(S$43-S$12)/($B$43-$B$12)*($B13-$B$12)+S$12</f>
        <v>1.0129000797128962</v>
      </c>
      <c r="T13" s="19">
        <f>(T$43-T$12)/($B$43-$B$12)*($B13-$B$12)+T$12</f>
        <v>1.0129000797128962</v>
      </c>
      <c r="W13" s="16">
        <v>3.0861589131329772E-2</v>
      </c>
      <c r="X13" s="29" t="s">
        <v>29</v>
      </c>
      <c r="Y13" s="25">
        <v>1.9800000000000002E-2</v>
      </c>
      <c r="Z13" s="25">
        <f t="shared" ref="Z13:Z20" si="19">Y13</f>
        <v>1.9800000000000002E-2</v>
      </c>
      <c r="AA13" s="62"/>
      <c r="AB13">
        <v>1990</v>
      </c>
      <c r="AC13" s="54">
        <v>79098.093999999997</v>
      </c>
      <c r="AD13" s="36"/>
      <c r="AE13" s="18"/>
      <c r="AG13" s="36">
        <v>2005</v>
      </c>
      <c r="AH13" s="53">
        <v>2565.9973532967006</v>
      </c>
    </row>
    <row r="14" spans="2:82" ht="23.4" thickBot="1">
      <c r="B14" s="16">
        <v>2021</v>
      </c>
      <c r="C14" s="19">
        <f>(C18-C13)/5*1+C13</f>
        <v>0.99944645080246042</v>
      </c>
      <c r="D14" s="19">
        <f>(D18-D13)/5*1+D13</f>
        <v>1.1761468455034212</v>
      </c>
      <c r="E14" s="19">
        <f t="shared" si="12"/>
        <v>0.99944645080246042</v>
      </c>
      <c r="F14" s="19">
        <f t="shared" ref="F14:T41" si="20">(F$43-F$12)/($B$43-$B$12)*($B14-$B$12)+F$12</f>
        <v>1.0258001594257922</v>
      </c>
      <c r="G14" s="19">
        <f>(G$43-G$12)/($B$43-$B$12)*($B14-$B$12)+G$12</f>
        <v>1.0258001594257922</v>
      </c>
      <c r="H14" s="19">
        <f t="shared" ref="H14:H26" si="21">(H$43-H$12)/($B$43-$B$12)*($B14-$B$12)+H$12</f>
        <v>1.0258001594257922</v>
      </c>
      <c r="I14" s="19">
        <f t="shared" si="20"/>
        <v>1.0258001594257922</v>
      </c>
      <c r="J14" s="19">
        <f t="shared" si="20"/>
        <v>1.0258001594257922</v>
      </c>
      <c r="K14" s="19">
        <f t="shared" si="20"/>
        <v>1.0258001594257922</v>
      </c>
      <c r="L14" s="19">
        <f t="shared" si="20"/>
        <v>1.0258001594257922</v>
      </c>
      <c r="M14" s="19">
        <f t="shared" si="20"/>
        <v>1.0258001594257922</v>
      </c>
      <c r="N14" s="19">
        <f t="shared" si="20"/>
        <v>1.0258001594257922</v>
      </c>
      <c r="O14" s="19">
        <f t="shared" si="20"/>
        <v>1.0258001594257922</v>
      </c>
      <c r="P14" s="19">
        <f t="shared" si="20"/>
        <v>1.0258001594257922</v>
      </c>
      <c r="Q14" s="19">
        <f t="shared" si="20"/>
        <v>1.0258001594257922</v>
      </c>
      <c r="R14" s="19">
        <f t="shared" si="20"/>
        <v>1.0258001594257922</v>
      </c>
      <c r="S14" s="19">
        <f t="shared" si="20"/>
        <v>1.0258001594257922</v>
      </c>
      <c r="T14" s="19">
        <f t="shared" si="20"/>
        <v>1.0258001594257922</v>
      </c>
      <c r="W14" s="16">
        <v>3.0705722519555372E-2</v>
      </c>
      <c r="X14" s="24" t="s">
        <v>30</v>
      </c>
      <c r="Y14" s="25">
        <v>1.9699999999999999E-2</v>
      </c>
      <c r="Z14" s="25">
        <f t="shared" si="19"/>
        <v>1.9699999999999999E-2</v>
      </c>
      <c r="AA14" s="62"/>
      <c r="AB14">
        <v>1995</v>
      </c>
      <c r="AC14" s="54">
        <v>81929.441000000006</v>
      </c>
      <c r="AD14" s="36"/>
      <c r="AE14" s="18"/>
      <c r="AG14" s="36">
        <v>2010</v>
      </c>
      <c r="AH14" s="53" cm="1">
        <f t="array" ref="AH14:AH32">TRANSPOSE(data_GDP!F3:X3)</f>
        <v>2727.3290000000002</v>
      </c>
    </row>
    <row r="15" spans="2:82" ht="23.4" thickBot="1">
      <c r="B15" s="16">
        <v>2022</v>
      </c>
      <c r="C15" s="19">
        <f>(C18-C13)/5*2+C13</f>
        <v>0.99889290160492084</v>
      </c>
      <c r="D15" s="19">
        <f>(D18-D13)/5*2+D13</f>
        <v>1.1880839458679169</v>
      </c>
      <c r="E15" s="19">
        <f t="shared" si="12"/>
        <v>0.99889290160492084</v>
      </c>
      <c r="F15" s="19">
        <f t="shared" si="20"/>
        <v>1.0387002391386884</v>
      </c>
      <c r="G15" s="19">
        <f>(G$43-G$12)/($B$43-$B$12)*($B15-$B$12)+G$12</f>
        <v>1.0387002391386884</v>
      </c>
      <c r="H15" s="19">
        <f t="shared" si="21"/>
        <v>1.0387002391386884</v>
      </c>
      <c r="I15" s="19">
        <f>(I$43-I$12)/($B$43-$B$12)*($B15-$B$12)+I$12</f>
        <v>1.0387002391386884</v>
      </c>
      <c r="J15" s="19">
        <f t="shared" si="20"/>
        <v>1.0387002391386884</v>
      </c>
      <c r="K15" s="19">
        <f t="shared" si="20"/>
        <v>1.0387002391386884</v>
      </c>
      <c r="L15" s="19">
        <f t="shared" si="20"/>
        <v>1.0387002391386884</v>
      </c>
      <c r="M15" s="19">
        <f t="shared" si="20"/>
        <v>1.0387002391386884</v>
      </c>
      <c r="N15" s="19">
        <f t="shared" si="20"/>
        <v>1.0387002391386884</v>
      </c>
      <c r="O15" s="19">
        <f t="shared" si="20"/>
        <v>1.0387002391386884</v>
      </c>
      <c r="P15" s="19">
        <f t="shared" si="20"/>
        <v>1.0387002391386884</v>
      </c>
      <c r="Q15" s="19">
        <f t="shared" si="20"/>
        <v>1.0387002391386884</v>
      </c>
      <c r="R15" s="19">
        <f t="shared" si="20"/>
        <v>1.0387002391386884</v>
      </c>
      <c r="S15" s="19">
        <f t="shared" si="20"/>
        <v>1.0387002391386884</v>
      </c>
      <c r="T15" s="19">
        <f t="shared" si="20"/>
        <v>1.0387002391386884</v>
      </c>
      <c r="W15" s="16">
        <v>5.1435981885549617E-3</v>
      </c>
      <c r="X15" s="24" t="s">
        <v>31</v>
      </c>
      <c r="Y15" s="25">
        <v>3.3E-3</v>
      </c>
      <c r="Z15" s="25">
        <f t="shared" si="19"/>
        <v>3.3E-3</v>
      </c>
      <c r="AA15" s="62"/>
      <c r="AB15">
        <v>2000</v>
      </c>
      <c r="AC15" s="54">
        <v>82349.027000000002</v>
      </c>
      <c r="AD15" s="36"/>
      <c r="AE15" s="18"/>
      <c r="AG15" s="36">
        <v>2015</v>
      </c>
      <c r="AH15" s="53">
        <v>2984.875</v>
      </c>
    </row>
    <row r="16" spans="2:82" ht="23.4" thickBot="1">
      <c r="B16" s="16">
        <v>2023</v>
      </c>
      <c r="C16" s="19">
        <f>(C18-C13)/5*3+C13</f>
        <v>0.99833935240738136</v>
      </c>
      <c r="D16" s="19">
        <f>(D18-D13)/5*3+D13</f>
        <v>1.2000210462324128</v>
      </c>
      <c r="E16" s="19">
        <f t="shared" si="12"/>
        <v>0.99833935240738136</v>
      </c>
      <c r="F16" s="19">
        <f t="shared" si="20"/>
        <v>1.0516003188515843</v>
      </c>
      <c r="G16" s="19">
        <f>(G$43-G$12)/($B$43-$B$12)*($B16-$B$12)+G$12</f>
        <v>1.0516003188515843</v>
      </c>
      <c r="H16" s="19">
        <f t="shared" si="21"/>
        <v>1.0516003188515846</v>
      </c>
      <c r="I16" s="19">
        <f t="shared" si="20"/>
        <v>1.0516003188515846</v>
      </c>
      <c r="J16" s="19">
        <f t="shared" si="20"/>
        <v>1.0516003188515846</v>
      </c>
      <c r="K16" s="19">
        <f t="shared" si="20"/>
        <v>1.0516003188515846</v>
      </c>
      <c r="L16" s="19">
        <f t="shared" si="20"/>
        <v>1.0516003188515846</v>
      </c>
      <c r="M16" s="19">
        <f t="shared" si="20"/>
        <v>1.0516003188515846</v>
      </c>
      <c r="N16" s="19">
        <f t="shared" si="20"/>
        <v>1.0516003188515846</v>
      </c>
      <c r="O16" s="19">
        <f t="shared" si="20"/>
        <v>1.0516003188515846</v>
      </c>
      <c r="P16" s="19">
        <f t="shared" si="20"/>
        <v>1.0516003188515846</v>
      </c>
      <c r="Q16" s="19">
        <f t="shared" si="20"/>
        <v>1.0516003188515846</v>
      </c>
      <c r="R16" s="19">
        <f t="shared" si="20"/>
        <v>1.0516003188515846</v>
      </c>
      <c r="S16" s="19">
        <f t="shared" si="20"/>
        <v>1.0516003188515846</v>
      </c>
      <c r="T16" s="19">
        <f t="shared" si="20"/>
        <v>1.0516003188515846</v>
      </c>
      <c r="W16" s="16">
        <v>5.7982379580074107E-2</v>
      </c>
      <c r="X16" s="24" t="s">
        <v>32</v>
      </c>
      <c r="Y16" s="25">
        <v>3.7199999999999997E-2</v>
      </c>
      <c r="Z16" s="25">
        <f t="shared" si="19"/>
        <v>3.7199999999999997E-2</v>
      </c>
      <c r="AA16" s="62"/>
      <c r="AB16">
        <v>2005</v>
      </c>
      <c r="AC16" s="54">
        <v>82540.739000000001</v>
      </c>
      <c r="AG16" s="36">
        <v>2020</v>
      </c>
      <c r="AH16" s="53">
        <v>3175.183</v>
      </c>
    </row>
    <row r="17" spans="2:38" ht="15" thickBot="1">
      <c r="B17" s="16">
        <v>2024</v>
      </c>
      <c r="C17" s="19">
        <f>(C18-C13)/5*4+C13</f>
        <v>0.99778580320984178</v>
      </c>
      <c r="D17" s="19">
        <f>(D18-D13)/5*4+D13</f>
        <v>1.2119581465969085</v>
      </c>
      <c r="E17" s="19">
        <f t="shared" si="12"/>
        <v>0.99778580320984178</v>
      </c>
      <c r="F17" s="19">
        <f t="shared" ref="F17:F26" si="22">(F$43-F$12)/($B$43-$B$12)*($B17-$B$12)+F$12</f>
        <v>1.0645003985644805</v>
      </c>
      <c r="G17" s="19">
        <f>(G$43-G$12)/($B$43-$B$12)*($B17-$B$12)+G$12</f>
        <v>1.0645003985644805</v>
      </c>
      <c r="H17" s="19">
        <f t="shared" si="21"/>
        <v>1.0645003985644805</v>
      </c>
      <c r="I17" s="19">
        <f t="shared" si="20"/>
        <v>1.0645003985644805</v>
      </c>
      <c r="J17" s="19">
        <f t="shared" si="20"/>
        <v>1.0645003985644805</v>
      </c>
      <c r="K17" s="19">
        <f t="shared" si="20"/>
        <v>1.0645003985644805</v>
      </c>
      <c r="L17" s="19">
        <f t="shared" si="20"/>
        <v>1.0645003985644805</v>
      </c>
      <c r="M17" s="19">
        <f t="shared" si="20"/>
        <v>1.0645003985644805</v>
      </c>
      <c r="N17" s="19">
        <f t="shared" si="20"/>
        <v>1.0645003985644805</v>
      </c>
      <c r="O17" s="19">
        <f t="shared" si="20"/>
        <v>1.0645003985644805</v>
      </c>
      <c r="P17" s="19">
        <f t="shared" si="20"/>
        <v>1.0645003985644805</v>
      </c>
      <c r="Q17" s="19">
        <f t="shared" si="20"/>
        <v>1.0645003985644805</v>
      </c>
      <c r="R17" s="19">
        <f t="shared" si="20"/>
        <v>1.0645003985644805</v>
      </c>
      <c r="S17" s="19">
        <f t="shared" si="20"/>
        <v>1.0645003985644805</v>
      </c>
      <c r="T17" s="19">
        <f t="shared" si="20"/>
        <v>1.0645003985644805</v>
      </c>
      <c r="W17" s="16">
        <v>5.1435981885549617E-3</v>
      </c>
      <c r="X17" s="24" t="s">
        <v>33</v>
      </c>
      <c r="Y17" s="25">
        <v>3.3E-3</v>
      </c>
      <c r="Z17" s="25">
        <f t="shared" si="19"/>
        <v>3.3E-3</v>
      </c>
      <c r="AA17" s="62"/>
      <c r="AB17">
        <v>2010</v>
      </c>
      <c r="AC17" s="55" cm="1">
        <f t="array" ref="AC17:AC35">TRANSPOSE(data_Pop!F3:X3)*1000</f>
        <v>82302.463161787222</v>
      </c>
      <c r="AG17" s="36">
        <v>2025</v>
      </c>
      <c r="AH17" s="53">
        <v>3337.9650000000001</v>
      </c>
    </row>
    <row r="18" spans="2:38" ht="15" thickBot="1">
      <c r="B18" s="16">
        <v>2025</v>
      </c>
      <c r="C18" s="19">
        <f>$AC$20/$AC$19</f>
        <v>0.9972322540123022</v>
      </c>
      <c r="D18" s="19">
        <f>AH17/$AH$14</f>
        <v>1.2238952469614044</v>
      </c>
      <c r="E18" s="19">
        <f t="shared" si="12"/>
        <v>0.9972322540123022</v>
      </c>
      <c r="F18" s="19">
        <f t="shared" si="22"/>
        <v>1.0774004782773767</v>
      </c>
      <c r="G18" s="19">
        <f>(G$43-G$12)/($B$43-$B$12)*($B18-$B$12)+G$12</f>
        <v>1.0774004782773767</v>
      </c>
      <c r="H18" s="19">
        <f t="shared" si="21"/>
        <v>1.0774004782773767</v>
      </c>
      <c r="I18" s="19">
        <f t="shared" si="20"/>
        <v>1.0774004782773767</v>
      </c>
      <c r="J18" s="19">
        <f t="shared" si="20"/>
        <v>1.0774004782773767</v>
      </c>
      <c r="K18" s="19">
        <f t="shared" si="20"/>
        <v>1.0774004782773767</v>
      </c>
      <c r="L18" s="19">
        <f t="shared" si="20"/>
        <v>1.0774004782773767</v>
      </c>
      <c r="M18" s="19">
        <f t="shared" si="20"/>
        <v>1.0774004782773767</v>
      </c>
      <c r="N18" s="19">
        <f t="shared" si="20"/>
        <v>1.0774004782773767</v>
      </c>
      <c r="O18" s="19">
        <f t="shared" si="20"/>
        <v>1.0774004782773767</v>
      </c>
      <c r="P18" s="19">
        <f t="shared" si="20"/>
        <v>1.0774004782773767</v>
      </c>
      <c r="Q18" s="19">
        <f t="shared" si="20"/>
        <v>1.0774004782773767</v>
      </c>
      <c r="R18" s="19">
        <f t="shared" si="20"/>
        <v>1.0774004782773767</v>
      </c>
      <c r="S18" s="19">
        <f t="shared" si="20"/>
        <v>1.0774004782773767</v>
      </c>
      <c r="T18" s="19">
        <f t="shared" si="20"/>
        <v>1.0774004782773767</v>
      </c>
      <c r="W18" s="16">
        <v>4.3486784685055589E-2</v>
      </c>
      <c r="X18" s="24" t="s">
        <v>34</v>
      </c>
      <c r="Y18" s="25">
        <v>2.7900000000000001E-2</v>
      </c>
      <c r="Z18" s="25">
        <f t="shared" si="19"/>
        <v>2.7900000000000001E-2</v>
      </c>
      <c r="AA18" s="62"/>
      <c r="AB18">
        <v>2015</v>
      </c>
      <c r="AC18" s="55">
        <v>82123.557912380245</v>
      </c>
      <c r="AD18" s="50"/>
      <c r="AE18" s="50"/>
      <c r="AF18" s="50"/>
      <c r="AG18" s="36">
        <v>2030</v>
      </c>
      <c r="AH18" s="58">
        <v>3487.7719999999999</v>
      </c>
      <c r="AI18" s="50"/>
      <c r="AJ18" s="50"/>
      <c r="AK18" s="50"/>
      <c r="AL18" s="50"/>
    </row>
    <row r="19" spans="2:38" ht="15" thickBot="1">
      <c r="B19" s="16">
        <v>2026</v>
      </c>
      <c r="C19" s="19">
        <f>(C23-C18)/5*1+C18</f>
        <v>0.99643599767886437</v>
      </c>
      <c r="D19" s="19">
        <f>(D23-D18)/5*1+D18</f>
        <v>1.2348808669581117</v>
      </c>
      <c r="E19" s="19">
        <f t="shared" si="12"/>
        <v>0.99643599767886437</v>
      </c>
      <c r="F19" s="19">
        <f t="shared" si="22"/>
        <v>1.0903005579902727</v>
      </c>
      <c r="G19" s="19">
        <f t="shared" si="20"/>
        <v>1.0903005579902727</v>
      </c>
      <c r="H19" s="19">
        <f t="shared" si="21"/>
        <v>1.0903005579902729</v>
      </c>
      <c r="I19" s="19">
        <f t="shared" si="20"/>
        <v>1.0903005579902729</v>
      </c>
      <c r="J19" s="19">
        <f t="shared" si="20"/>
        <v>1.0903005579902729</v>
      </c>
      <c r="K19" s="19">
        <f t="shared" si="20"/>
        <v>1.0903005579902729</v>
      </c>
      <c r="L19" s="19">
        <f t="shared" si="20"/>
        <v>1.0903005579902729</v>
      </c>
      <c r="M19" s="19">
        <f t="shared" si="20"/>
        <v>1.0903005579902729</v>
      </c>
      <c r="N19" s="19">
        <f t="shared" si="20"/>
        <v>1.0903005579902729</v>
      </c>
      <c r="O19" s="19">
        <f t="shared" si="20"/>
        <v>1.0903005579902729</v>
      </c>
      <c r="P19" s="19">
        <f t="shared" si="20"/>
        <v>1.0903005579902729</v>
      </c>
      <c r="Q19" s="19">
        <f t="shared" si="20"/>
        <v>1.0903005579902729</v>
      </c>
      <c r="R19" s="19">
        <f t="shared" si="20"/>
        <v>1.0903005579902729</v>
      </c>
      <c r="S19" s="19">
        <f t="shared" si="20"/>
        <v>1.0903005579902729</v>
      </c>
      <c r="T19" s="19">
        <f t="shared" si="20"/>
        <v>1.0903005579902729</v>
      </c>
      <c r="W19" s="16">
        <v>0.18984553314121042</v>
      </c>
      <c r="X19" s="24" t="s">
        <v>35</v>
      </c>
      <c r="Y19" s="25">
        <v>0.12180000000000001</v>
      </c>
      <c r="Z19" s="25">
        <f t="shared" si="19"/>
        <v>0.12180000000000001</v>
      </c>
      <c r="AA19" s="62"/>
      <c r="AB19">
        <v>2020</v>
      </c>
      <c r="AC19" s="55">
        <v>81910.2028427271</v>
      </c>
      <c r="AG19" s="36">
        <v>2035</v>
      </c>
      <c r="AH19" s="53">
        <v>3668.52</v>
      </c>
    </row>
    <row r="20" spans="2:38" ht="23.4" thickBot="1">
      <c r="B20" s="16">
        <v>2027</v>
      </c>
      <c r="C20" s="19">
        <f>(C23-C18)/5*2+C18</f>
        <v>0.99563974134542643</v>
      </c>
      <c r="D20" s="19">
        <f>(D23-D18)/5*2+D18</f>
        <v>1.2458664869548191</v>
      </c>
      <c r="E20" s="19">
        <f t="shared" si="12"/>
        <v>0.99563974134542643</v>
      </c>
      <c r="F20" s="19">
        <f t="shared" si="22"/>
        <v>1.1032006377031689</v>
      </c>
      <c r="G20" s="19">
        <f t="shared" si="20"/>
        <v>1.1032006377031689</v>
      </c>
      <c r="H20" s="19">
        <f t="shared" si="21"/>
        <v>1.1032006377031689</v>
      </c>
      <c r="I20" s="19">
        <f t="shared" si="20"/>
        <v>1.1032006377031689</v>
      </c>
      <c r="J20" s="19">
        <f t="shared" si="20"/>
        <v>1.1032006377031689</v>
      </c>
      <c r="K20" s="19">
        <f t="shared" si="20"/>
        <v>1.1032006377031689</v>
      </c>
      <c r="L20" s="19">
        <f t="shared" si="20"/>
        <v>1.1032006377031689</v>
      </c>
      <c r="M20" s="19">
        <f t="shared" si="20"/>
        <v>1.1032006377031689</v>
      </c>
      <c r="N20" s="19">
        <f t="shared" si="20"/>
        <v>1.1032006377031689</v>
      </c>
      <c r="O20" s="19">
        <f t="shared" si="20"/>
        <v>1.1032006377031689</v>
      </c>
      <c r="P20" s="19">
        <f t="shared" si="20"/>
        <v>1.1032006377031689</v>
      </c>
      <c r="Q20" s="19">
        <f t="shared" si="20"/>
        <v>1.1032006377031689</v>
      </c>
      <c r="R20" s="19">
        <f t="shared" si="20"/>
        <v>1.1032006377031689</v>
      </c>
      <c r="S20" s="19">
        <f t="shared" si="20"/>
        <v>1.1032006377031689</v>
      </c>
      <c r="T20" s="19">
        <f t="shared" si="20"/>
        <v>1.1032006377031689</v>
      </c>
      <c r="X20" s="24" t="s">
        <v>36</v>
      </c>
      <c r="Y20" s="25">
        <v>0.75700000000000001</v>
      </c>
      <c r="Z20" s="25">
        <f t="shared" si="19"/>
        <v>0.75700000000000001</v>
      </c>
      <c r="AB20">
        <v>2025</v>
      </c>
      <c r="AC20" s="55">
        <v>81683.496207457632</v>
      </c>
      <c r="AG20" s="36">
        <v>2040</v>
      </c>
      <c r="AH20" s="53">
        <v>3907.28</v>
      </c>
    </row>
    <row r="21" spans="2:38" ht="15" thickBot="1">
      <c r="B21" s="16">
        <v>2028</v>
      </c>
      <c r="C21" s="19">
        <f>(C23-C18)/5*3+C18</f>
        <v>0.9948434850119886</v>
      </c>
      <c r="D21" s="19">
        <f>(D23-D18)/5*3+D18</f>
        <v>1.2568521069515266</v>
      </c>
      <c r="E21" s="19">
        <f t="shared" si="12"/>
        <v>0.9948434850119886</v>
      </c>
      <c r="F21" s="19">
        <f t="shared" si="22"/>
        <v>1.1161007174160651</v>
      </c>
      <c r="G21" s="19">
        <f t="shared" si="20"/>
        <v>1.1161007174160651</v>
      </c>
      <c r="H21" s="19">
        <f t="shared" si="21"/>
        <v>1.1161007174160651</v>
      </c>
      <c r="I21" s="19">
        <f t="shared" si="20"/>
        <v>1.1161007174160651</v>
      </c>
      <c r="J21" s="19">
        <f t="shared" si="20"/>
        <v>1.1161007174160651</v>
      </c>
      <c r="K21" s="19">
        <f t="shared" si="20"/>
        <v>1.1161007174160651</v>
      </c>
      <c r="L21" s="19">
        <f t="shared" si="20"/>
        <v>1.1161007174160651</v>
      </c>
      <c r="M21" s="19">
        <f t="shared" si="20"/>
        <v>1.1161007174160651</v>
      </c>
      <c r="N21" s="19">
        <f t="shared" si="20"/>
        <v>1.1161007174160651</v>
      </c>
      <c r="O21" s="19">
        <f t="shared" si="20"/>
        <v>1.1161007174160651</v>
      </c>
      <c r="P21" s="19">
        <f t="shared" si="20"/>
        <v>1.1161007174160651</v>
      </c>
      <c r="Q21" s="19">
        <f t="shared" si="20"/>
        <v>1.1161007174160651</v>
      </c>
      <c r="R21" s="19">
        <f t="shared" si="20"/>
        <v>1.1161007174160651</v>
      </c>
      <c r="S21" s="19">
        <f t="shared" si="20"/>
        <v>1.1161007174160651</v>
      </c>
      <c r="T21" s="19">
        <f t="shared" si="20"/>
        <v>1.1161007174160651</v>
      </c>
      <c r="X21" s="27" t="s">
        <v>20</v>
      </c>
      <c r="Y21" s="28">
        <v>1</v>
      </c>
      <c r="Z21" s="28">
        <f>SUM(Z12:Z20)</f>
        <v>0.99990000000000001</v>
      </c>
      <c r="AB21">
        <v>2030</v>
      </c>
      <c r="AC21" s="55">
        <v>81357.388618524114</v>
      </c>
      <c r="AG21" s="36">
        <v>2045</v>
      </c>
      <c r="AH21" s="53">
        <v>4154.085</v>
      </c>
    </row>
    <row r="22" spans="2:38" ht="15" thickTop="1">
      <c r="B22" s="16">
        <v>2029</v>
      </c>
      <c r="C22" s="19">
        <f>(C23-C18)/5*4+C18</f>
        <v>0.99404722867855067</v>
      </c>
      <c r="D22" s="19">
        <f>(D23-D18)/5*4+D18</f>
        <v>1.2678377269482339</v>
      </c>
      <c r="E22" s="19">
        <f t="shared" si="12"/>
        <v>0.99404722867855067</v>
      </c>
      <c r="F22" s="19">
        <f t="shared" si="22"/>
        <v>1.1290007971289611</v>
      </c>
      <c r="G22" s="19">
        <f t="shared" si="20"/>
        <v>1.1290007971289611</v>
      </c>
      <c r="H22" s="19">
        <f t="shared" si="21"/>
        <v>1.1290007971289611</v>
      </c>
      <c r="I22" s="19">
        <f t="shared" si="20"/>
        <v>1.1290007971289611</v>
      </c>
      <c r="J22" s="19">
        <f t="shared" si="20"/>
        <v>1.1290007971289611</v>
      </c>
      <c r="K22" s="19">
        <f t="shared" si="20"/>
        <v>1.1290007971289611</v>
      </c>
      <c r="L22" s="19">
        <f t="shared" si="20"/>
        <v>1.1290007971289611</v>
      </c>
      <c r="M22" s="19">
        <f t="shared" si="20"/>
        <v>1.1290007971289611</v>
      </c>
      <c r="N22" s="19">
        <f t="shared" si="20"/>
        <v>1.1290007971289611</v>
      </c>
      <c r="O22" s="19">
        <f t="shared" si="20"/>
        <v>1.1290007971289611</v>
      </c>
      <c r="P22" s="19">
        <f t="shared" si="20"/>
        <v>1.1290007971289611</v>
      </c>
      <c r="Q22" s="19">
        <f t="shared" si="20"/>
        <v>1.1290007971289611</v>
      </c>
      <c r="R22" s="19">
        <f t="shared" si="20"/>
        <v>1.1290007971289611</v>
      </c>
      <c r="S22" s="19">
        <f t="shared" si="20"/>
        <v>1.1290007971289611</v>
      </c>
      <c r="T22" s="19">
        <f t="shared" si="20"/>
        <v>1.1290007971289611</v>
      </c>
      <c r="Z22" s="62"/>
      <c r="AB22">
        <v>2035</v>
      </c>
      <c r="AC22" s="55">
        <v>80913.665416623437</v>
      </c>
      <c r="AG22" s="36">
        <v>2050</v>
      </c>
      <c r="AH22" s="53">
        <v>4391.6639999999998</v>
      </c>
    </row>
    <row r="23" spans="2:38" ht="15" thickBot="1">
      <c r="B23" s="16">
        <v>2030</v>
      </c>
      <c r="C23" s="19">
        <f>$AC$21/$AC$19</f>
        <v>0.99325097234511284</v>
      </c>
      <c r="D23" s="19">
        <f>AH18/$AH$14</f>
        <v>1.2788233469449413</v>
      </c>
      <c r="E23" s="19">
        <f t="shared" si="12"/>
        <v>0.99325097234511284</v>
      </c>
      <c r="F23" s="19">
        <f t="shared" si="22"/>
        <v>1.1419008768418573</v>
      </c>
      <c r="G23" s="19">
        <f t="shared" si="20"/>
        <v>1.1419008768418573</v>
      </c>
      <c r="H23" s="19">
        <f t="shared" si="21"/>
        <v>1.1419008768418573</v>
      </c>
      <c r="I23" s="19">
        <f t="shared" si="20"/>
        <v>1.1419008768418573</v>
      </c>
      <c r="J23" s="19">
        <f t="shared" si="20"/>
        <v>1.1419008768418573</v>
      </c>
      <c r="K23" s="19">
        <f t="shared" si="20"/>
        <v>1.1419008768418573</v>
      </c>
      <c r="L23" s="19">
        <f t="shared" si="20"/>
        <v>1.1419008768418573</v>
      </c>
      <c r="M23" s="19">
        <f t="shared" si="20"/>
        <v>1.1419008768418573</v>
      </c>
      <c r="N23" s="19">
        <f t="shared" si="20"/>
        <v>1.1419008768418573</v>
      </c>
      <c r="O23" s="19">
        <f t="shared" si="20"/>
        <v>1.1419008768418573</v>
      </c>
      <c r="P23" s="19">
        <f t="shared" si="20"/>
        <v>1.1419008768418573</v>
      </c>
      <c r="Q23" s="19">
        <f t="shared" si="20"/>
        <v>1.1419008768418573</v>
      </c>
      <c r="R23" s="19">
        <f t="shared" si="20"/>
        <v>1.1419008768418573</v>
      </c>
      <c r="S23" s="19">
        <f t="shared" si="20"/>
        <v>1.1419008768418573</v>
      </c>
      <c r="T23" s="19">
        <f t="shared" si="20"/>
        <v>1.1419008768418573</v>
      </c>
      <c r="AB23">
        <v>2040</v>
      </c>
      <c r="AC23" s="55">
        <v>80366.927335579836</v>
      </c>
      <c r="AG23" s="36">
        <v>2055</v>
      </c>
      <c r="AH23" s="53">
        <v>4629.7849999999999</v>
      </c>
    </row>
    <row r="24" spans="2:38" ht="15" thickBot="1">
      <c r="B24" s="16">
        <v>2031</v>
      </c>
      <c r="C24" s="19">
        <f>(C28-C23)/5*1+C23</f>
        <v>0.99216753417379577</v>
      </c>
      <c r="D24" s="19">
        <f>(D28-D23)/5*1+D23</f>
        <v>1.2920779267921103</v>
      </c>
      <c r="E24" s="19">
        <f t="shared" si="12"/>
        <v>0.99216753417379577</v>
      </c>
      <c r="F24" s="19">
        <f t="shared" si="22"/>
        <v>1.1548009565547532</v>
      </c>
      <c r="G24" s="19">
        <f t="shared" si="20"/>
        <v>1.1548009565547532</v>
      </c>
      <c r="H24" s="19">
        <f t="shared" si="21"/>
        <v>1.1548009565547535</v>
      </c>
      <c r="I24" s="19">
        <f t="shared" si="20"/>
        <v>1.1548009565547535</v>
      </c>
      <c r="J24" s="19">
        <f t="shared" si="20"/>
        <v>1.1548009565547535</v>
      </c>
      <c r="K24" s="19">
        <f t="shared" si="20"/>
        <v>1.1548009565547535</v>
      </c>
      <c r="L24" s="19">
        <f t="shared" si="20"/>
        <v>1.1548009565547535</v>
      </c>
      <c r="M24" s="19">
        <f t="shared" si="20"/>
        <v>1.1548009565547535</v>
      </c>
      <c r="N24" s="19">
        <f t="shared" si="20"/>
        <v>1.1548009565547535</v>
      </c>
      <c r="O24" s="19">
        <f t="shared" si="20"/>
        <v>1.1548009565547535</v>
      </c>
      <c r="P24" s="19">
        <f t="shared" si="20"/>
        <v>1.1548009565547535</v>
      </c>
      <c r="Q24" s="19">
        <f t="shared" si="20"/>
        <v>1.1548009565547535</v>
      </c>
      <c r="R24" s="19">
        <f t="shared" si="20"/>
        <v>1.1548009565547535</v>
      </c>
      <c r="S24" s="19">
        <f t="shared" si="20"/>
        <v>1.1548009565547535</v>
      </c>
      <c r="T24" s="19">
        <f>(T$43-T$12)/($B$43-$B$12)*($B24-$B$12)+T$12</f>
        <v>1.1548009565547535</v>
      </c>
      <c r="X24" s="22" t="s">
        <v>37</v>
      </c>
      <c r="Y24" s="23">
        <v>2015</v>
      </c>
      <c r="Z24" s="23">
        <v>2050</v>
      </c>
      <c r="AB24">
        <v>2045</v>
      </c>
      <c r="AC24" s="54">
        <v>79714.987486182989</v>
      </c>
      <c r="AG24" s="36">
        <v>2060</v>
      </c>
      <c r="AH24" s="53">
        <v>4896.4189999999999</v>
      </c>
    </row>
    <row r="25" spans="2:38" ht="23.4" thickBot="1">
      <c r="B25" s="16">
        <v>2032</v>
      </c>
      <c r="C25" s="19">
        <f>(C28-C23)/5*2+C23</f>
        <v>0.99108409600247871</v>
      </c>
      <c r="D25" s="19">
        <f>(D28-D23)/5*2+D23</f>
        <v>1.3053325066392796</v>
      </c>
      <c r="E25" s="19">
        <f t="shared" si="12"/>
        <v>0.99108409600247871</v>
      </c>
      <c r="F25" s="19">
        <f t="shared" si="22"/>
        <v>1.1677010362676494</v>
      </c>
      <c r="G25" s="19">
        <f t="shared" si="20"/>
        <v>1.1677010362676494</v>
      </c>
      <c r="H25" s="19">
        <f t="shared" si="21"/>
        <v>1.1677010362676494</v>
      </c>
      <c r="I25" s="19">
        <f t="shared" si="20"/>
        <v>1.1677010362676494</v>
      </c>
      <c r="J25" s="19">
        <f t="shared" si="20"/>
        <v>1.1677010362676494</v>
      </c>
      <c r="K25" s="19">
        <f t="shared" si="20"/>
        <v>1.1677010362676494</v>
      </c>
      <c r="L25" s="19">
        <f t="shared" si="20"/>
        <v>1.1677010362676494</v>
      </c>
      <c r="M25" s="19">
        <f t="shared" si="20"/>
        <v>1.1677010362676494</v>
      </c>
      <c r="N25" s="19">
        <f t="shared" si="20"/>
        <v>1.1677010362676494</v>
      </c>
      <c r="O25" s="19">
        <f t="shared" si="20"/>
        <v>1.1677010362676494</v>
      </c>
      <c r="P25" s="19">
        <f t="shared" si="20"/>
        <v>1.1677010362676494</v>
      </c>
      <c r="Q25" s="19">
        <f t="shared" si="20"/>
        <v>1.1677010362676494</v>
      </c>
      <c r="R25" s="19">
        <f t="shared" si="20"/>
        <v>1.1677010362676494</v>
      </c>
      <c r="S25" s="19">
        <f t="shared" si="20"/>
        <v>1.1677010362676494</v>
      </c>
      <c r="T25" s="19">
        <f t="shared" si="20"/>
        <v>1.1677010362676494</v>
      </c>
      <c r="X25" s="24" t="s">
        <v>38</v>
      </c>
      <c r="Y25" s="25">
        <v>0.99450000000000005</v>
      </c>
      <c r="Z25" s="25">
        <f>Y25</f>
        <v>0.99450000000000005</v>
      </c>
      <c r="AB25">
        <v>2050</v>
      </c>
      <c r="AC25" s="54">
        <v>78932.245186994362</v>
      </c>
      <c r="AG25" s="36">
        <v>2065</v>
      </c>
      <c r="AH25" s="53">
        <v>5169.7539999999999</v>
      </c>
    </row>
    <row r="26" spans="2:38" ht="23.4" thickBot="1">
      <c r="B26" s="16">
        <v>2033</v>
      </c>
      <c r="C26" s="19">
        <f>(C28-C23)/5*3+C23</f>
        <v>0.99000065783116153</v>
      </c>
      <c r="D26" s="19">
        <f>(D28-D23)/5*3+D23</f>
        <v>1.3185870864864486</v>
      </c>
      <c r="E26" s="19">
        <f t="shared" si="12"/>
        <v>0.99000065783116153</v>
      </c>
      <c r="F26" s="19">
        <f t="shared" si="22"/>
        <v>1.1806011159805454</v>
      </c>
      <c r="G26" s="19">
        <f t="shared" si="20"/>
        <v>1.1806011159805454</v>
      </c>
      <c r="H26" s="19">
        <f t="shared" si="21"/>
        <v>1.1806011159805456</v>
      </c>
      <c r="I26" s="19">
        <f t="shared" si="20"/>
        <v>1.1806011159805456</v>
      </c>
      <c r="J26" s="19">
        <f t="shared" si="20"/>
        <v>1.1806011159805456</v>
      </c>
      <c r="K26" s="19">
        <f t="shared" si="20"/>
        <v>1.1806011159805456</v>
      </c>
      <c r="L26" s="19">
        <f t="shared" si="20"/>
        <v>1.1806011159805456</v>
      </c>
      <c r="M26" s="19">
        <f t="shared" si="20"/>
        <v>1.1806011159805456</v>
      </c>
      <c r="N26" s="19">
        <f t="shared" si="20"/>
        <v>1.1806011159805456</v>
      </c>
      <c r="O26" s="19">
        <f t="shared" si="20"/>
        <v>1.1806011159805456</v>
      </c>
      <c r="P26" s="19">
        <f t="shared" ref="H26:T41" si="23">(P$43-P$12)/($B$43-$B$12)*($B26-$B$12)+P$12</f>
        <v>1.1806011159805456</v>
      </c>
      <c r="Q26" s="19">
        <f t="shared" si="23"/>
        <v>1.1806011159805456</v>
      </c>
      <c r="R26" s="19">
        <f t="shared" si="23"/>
        <v>1.1806011159805456</v>
      </c>
      <c r="S26" s="19">
        <f t="shared" si="23"/>
        <v>1.1806011159805456</v>
      </c>
      <c r="T26" s="19">
        <f t="shared" si="23"/>
        <v>1.1806011159805456</v>
      </c>
      <c r="X26" s="24" t="s">
        <v>39</v>
      </c>
      <c r="Y26" s="25">
        <v>5.4999999999999997E-3</v>
      </c>
      <c r="Z26" s="25">
        <f>Y26</f>
        <v>5.4999999999999997E-3</v>
      </c>
      <c r="AB26">
        <v>2055</v>
      </c>
      <c r="AC26" s="54">
        <v>78020.094953077481</v>
      </c>
      <c r="AG26" s="36">
        <v>2070</v>
      </c>
      <c r="AH26" s="53">
        <v>5452.625</v>
      </c>
    </row>
    <row r="27" spans="2:38" ht="15" thickBot="1">
      <c r="B27" s="16">
        <v>2034</v>
      </c>
      <c r="C27" s="19">
        <f>(C28-C23)/5*4+C23</f>
        <v>0.98891721965984447</v>
      </c>
      <c r="D27" s="19">
        <f>(D28-D23)/5*4+D23</f>
        <v>1.3318416663336179</v>
      </c>
      <c r="E27" s="19">
        <f t="shared" si="12"/>
        <v>0.98891721965984447</v>
      </c>
      <c r="F27" s="19">
        <f t="shared" si="20"/>
        <v>1.1935011956934416</v>
      </c>
      <c r="G27" s="19">
        <f t="shared" si="20"/>
        <v>1.1935011956934416</v>
      </c>
      <c r="H27" s="19">
        <f t="shared" si="23"/>
        <v>1.1935011956934418</v>
      </c>
      <c r="I27" s="19">
        <f t="shared" si="23"/>
        <v>1.1935011956934418</v>
      </c>
      <c r="J27" s="19">
        <f t="shared" si="23"/>
        <v>1.1935011956934418</v>
      </c>
      <c r="K27" s="19">
        <f t="shared" si="23"/>
        <v>1.1935011956934418</v>
      </c>
      <c r="L27" s="19">
        <f t="shared" si="23"/>
        <v>1.1935011956934418</v>
      </c>
      <c r="M27" s="19">
        <f t="shared" si="23"/>
        <v>1.1935011956934418</v>
      </c>
      <c r="N27" s="19">
        <f t="shared" si="23"/>
        <v>1.1935011956934418</v>
      </c>
      <c r="O27" s="19">
        <f t="shared" si="23"/>
        <v>1.1935011956934418</v>
      </c>
      <c r="P27" s="19">
        <f t="shared" si="23"/>
        <v>1.1935011956934418</v>
      </c>
      <c r="Q27" s="19">
        <f t="shared" si="23"/>
        <v>1.1935011956934418</v>
      </c>
      <c r="R27" s="19">
        <f t="shared" si="23"/>
        <v>1.1935011956934418</v>
      </c>
      <c r="S27" s="19">
        <f t="shared" si="23"/>
        <v>1.1935011956934418</v>
      </c>
      <c r="T27" s="19">
        <f t="shared" si="23"/>
        <v>1.1935011956934418</v>
      </c>
      <c r="X27" s="27" t="s">
        <v>20</v>
      </c>
      <c r="Y27" s="28">
        <v>1</v>
      </c>
      <c r="Z27" s="28">
        <v>1</v>
      </c>
      <c r="AB27">
        <v>2060</v>
      </c>
      <c r="AC27" s="54">
        <v>77068.528524204405</v>
      </c>
      <c r="AG27" s="36">
        <v>2075</v>
      </c>
      <c r="AH27" s="53">
        <v>5734.9679999999998</v>
      </c>
    </row>
    <row r="28" spans="2:38" ht="15" thickTop="1">
      <c r="B28" s="16">
        <v>2035</v>
      </c>
      <c r="C28" s="19">
        <f>$AC$22/$AC$19</f>
        <v>0.98783378148852741</v>
      </c>
      <c r="D28" s="19">
        <f>AH19/$AH$14</f>
        <v>1.3450962461807869</v>
      </c>
      <c r="E28" s="19">
        <f t="shared" si="12"/>
        <v>0.98783378148852741</v>
      </c>
      <c r="F28" s="19">
        <f t="shared" si="20"/>
        <v>1.2064012754063378</v>
      </c>
      <c r="G28" s="19">
        <f t="shared" si="20"/>
        <v>1.2064012754063378</v>
      </c>
      <c r="H28" s="19">
        <f t="shared" si="23"/>
        <v>1.2064012754063378</v>
      </c>
      <c r="I28" s="19">
        <f t="shared" si="23"/>
        <v>1.2064012754063378</v>
      </c>
      <c r="J28" s="19">
        <f t="shared" si="23"/>
        <v>1.2064012754063378</v>
      </c>
      <c r="K28" s="19">
        <f t="shared" si="23"/>
        <v>1.2064012754063378</v>
      </c>
      <c r="L28" s="19">
        <f t="shared" si="23"/>
        <v>1.2064012754063378</v>
      </c>
      <c r="M28" s="19">
        <f t="shared" si="23"/>
        <v>1.2064012754063378</v>
      </c>
      <c r="N28" s="19">
        <f t="shared" si="23"/>
        <v>1.2064012754063378</v>
      </c>
      <c r="O28" s="19">
        <f t="shared" si="23"/>
        <v>1.2064012754063378</v>
      </c>
      <c r="P28" s="19">
        <f t="shared" si="23"/>
        <v>1.2064012754063378</v>
      </c>
      <c r="Q28" s="19">
        <f t="shared" si="23"/>
        <v>1.2064012754063378</v>
      </c>
      <c r="R28" s="19">
        <f t="shared" si="23"/>
        <v>1.2064012754063378</v>
      </c>
      <c r="S28" s="19">
        <f t="shared" si="23"/>
        <v>1.2064012754063378</v>
      </c>
      <c r="T28" s="19">
        <f t="shared" si="23"/>
        <v>1.2064012754063378</v>
      </c>
      <c r="AB28">
        <v>2065</v>
      </c>
      <c r="AC28" s="54">
        <v>76013.288841700851</v>
      </c>
      <c r="AG28" s="36">
        <v>2080</v>
      </c>
      <c r="AH28" s="53">
        <v>6012.6660000000002</v>
      </c>
    </row>
    <row r="29" spans="2:38">
      <c r="B29" s="16">
        <v>2036</v>
      </c>
      <c r="C29" s="19">
        <f>(C33-C28)/5*1+C28</f>
        <v>0.98649881206574774</v>
      </c>
      <c r="D29" s="19">
        <f>(D33-D28)/5*1+D28</f>
        <v>1.3626049515844989</v>
      </c>
      <c r="E29" s="19">
        <f t="shared" si="12"/>
        <v>0.98649881206574774</v>
      </c>
      <c r="F29" s="19">
        <f t="shared" si="20"/>
        <v>1.2193013551192338</v>
      </c>
      <c r="G29" s="19">
        <f t="shared" si="20"/>
        <v>1.2193013551192338</v>
      </c>
      <c r="H29" s="19">
        <f t="shared" si="23"/>
        <v>1.219301355119234</v>
      </c>
      <c r="I29" s="19">
        <f t="shared" si="23"/>
        <v>1.219301355119234</v>
      </c>
      <c r="J29" s="19">
        <f t="shared" si="23"/>
        <v>1.219301355119234</v>
      </c>
      <c r="K29" s="19">
        <f t="shared" si="23"/>
        <v>1.219301355119234</v>
      </c>
      <c r="L29" s="19">
        <f t="shared" si="23"/>
        <v>1.219301355119234</v>
      </c>
      <c r="M29" s="19">
        <f t="shared" si="23"/>
        <v>1.219301355119234</v>
      </c>
      <c r="N29" s="19">
        <f t="shared" si="23"/>
        <v>1.219301355119234</v>
      </c>
      <c r="O29" s="19">
        <f t="shared" si="23"/>
        <v>1.219301355119234</v>
      </c>
      <c r="P29" s="19">
        <f t="shared" si="23"/>
        <v>1.219301355119234</v>
      </c>
      <c r="Q29" s="19">
        <f t="shared" si="23"/>
        <v>1.219301355119234</v>
      </c>
      <c r="R29" s="19">
        <f t="shared" si="23"/>
        <v>1.219301355119234</v>
      </c>
      <c r="S29" s="19">
        <f t="shared" si="23"/>
        <v>1.219301355119234</v>
      </c>
      <c r="T29" s="19">
        <f t="shared" si="23"/>
        <v>1.219301355119234</v>
      </c>
      <c r="AB29">
        <v>2070</v>
      </c>
      <c r="AC29" s="54">
        <v>74934.380184460155</v>
      </c>
      <c r="AG29" s="36">
        <v>2085</v>
      </c>
      <c r="AH29" s="53">
        <v>6278.9989999999998</v>
      </c>
    </row>
    <row r="30" spans="2:38">
      <c r="B30" s="16">
        <v>2037</v>
      </c>
      <c r="C30" s="19">
        <f>(C33-C28)/5*2+C28</f>
        <v>0.98516384264296808</v>
      </c>
      <c r="D30" s="19">
        <f>(D33-D28)/5*2+D28</f>
        <v>1.3801136569882106</v>
      </c>
      <c r="E30" s="19">
        <f t="shared" si="12"/>
        <v>0.98516384264296808</v>
      </c>
      <c r="F30" s="19">
        <f t="shared" si="20"/>
        <v>1.23220143483213</v>
      </c>
      <c r="G30" s="19">
        <f t="shared" si="20"/>
        <v>1.23220143483213</v>
      </c>
      <c r="H30" s="19">
        <f t="shared" si="23"/>
        <v>1.2322014348321302</v>
      </c>
      <c r="I30" s="19">
        <f t="shared" si="23"/>
        <v>1.2322014348321302</v>
      </c>
      <c r="J30" s="19">
        <f t="shared" si="23"/>
        <v>1.2322014348321302</v>
      </c>
      <c r="K30" s="19">
        <f t="shared" si="23"/>
        <v>1.2322014348321302</v>
      </c>
      <c r="L30" s="19">
        <f t="shared" si="23"/>
        <v>1.2322014348321302</v>
      </c>
      <c r="M30" s="19">
        <f t="shared" si="23"/>
        <v>1.2322014348321302</v>
      </c>
      <c r="N30" s="19">
        <f t="shared" si="23"/>
        <v>1.2322014348321302</v>
      </c>
      <c r="O30" s="19">
        <f t="shared" si="23"/>
        <v>1.2322014348321302</v>
      </c>
      <c r="P30" s="19">
        <f t="shared" si="23"/>
        <v>1.2322014348321302</v>
      </c>
      <c r="Q30" s="19">
        <f t="shared" si="23"/>
        <v>1.2322014348321302</v>
      </c>
      <c r="R30" s="19">
        <f t="shared" si="23"/>
        <v>1.2322014348321302</v>
      </c>
      <c r="S30" s="19">
        <f t="shared" si="23"/>
        <v>1.2322014348321302</v>
      </c>
      <c r="T30" s="19">
        <f t="shared" si="23"/>
        <v>1.2322014348321302</v>
      </c>
      <c r="AB30">
        <v>2075</v>
      </c>
      <c r="AC30" s="54">
        <v>73815.744951937901</v>
      </c>
      <c r="AG30" s="36">
        <v>2090</v>
      </c>
      <c r="AH30" s="53">
        <v>6534.7939999999999</v>
      </c>
    </row>
    <row r="31" spans="2:38">
      <c r="B31" s="16">
        <v>2038</v>
      </c>
      <c r="C31" s="19">
        <f>(C33-C28)/5*3+C28</f>
        <v>0.98382887322018842</v>
      </c>
      <c r="D31" s="19">
        <f>(D33-D28)/5*3+D28</f>
        <v>1.3976223623919226</v>
      </c>
      <c r="E31" s="19">
        <f t="shared" si="12"/>
        <v>0.98382887322018842</v>
      </c>
      <c r="F31" s="19">
        <f t="shared" si="20"/>
        <v>1.2451015145450262</v>
      </c>
      <c r="G31" s="19">
        <f t="shared" si="20"/>
        <v>1.2451015145450262</v>
      </c>
      <c r="H31" s="19">
        <f t="shared" si="23"/>
        <v>1.2451015145450262</v>
      </c>
      <c r="I31" s="19">
        <f t="shared" si="23"/>
        <v>1.2451015145450262</v>
      </c>
      <c r="J31" s="19">
        <f t="shared" si="23"/>
        <v>1.2451015145450262</v>
      </c>
      <c r="K31" s="19">
        <f t="shared" si="23"/>
        <v>1.2451015145450262</v>
      </c>
      <c r="L31" s="19">
        <f t="shared" si="23"/>
        <v>1.2451015145450262</v>
      </c>
      <c r="M31" s="19">
        <f t="shared" si="23"/>
        <v>1.2451015145450262</v>
      </c>
      <c r="N31" s="19">
        <f t="shared" si="23"/>
        <v>1.2451015145450262</v>
      </c>
      <c r="O31" s="19">
        <f t="shared" si="23"/>
        <v>1.2451015145450262</v>
      </c>
      <c r="P31" s="19">
        <f t="shared" si="23"/>
        <v>1.2451015145450262</v>
      </c>
      <c r="Q31" s="19">
        <f t="shared" si="23"/>
        <v>1.2451015145450262</v>
      </c>
      <c r="R31" s="19">
        <f t="shared" si="23"/>
        <v>1.2451015145450262</v>
      </c>
      <c r="S31" s="19">
        <f t="shared" si="23"/>
        <v>1.2451015145450262</v>
      </c>
      <c r="T31" s="19">
        <f t="shared" si="23"/>
        <v>1.2451015145450262</v>
      </c>
      <c r="AB31">
        <v>2080</v>
      </c>
      <c r="AC31" s="54">
        <v>72604.195826598763</v>
      </c>
      <c r="AG31" s="36">
        <v>2095</v>
      </c>
      <c r="AH31" s="53">
        <v>6784.6570000000002</v>
      </c>
    </row>
    <row r="32" spans="2:38">
      <c r="B32" s="16">
        <v>2039</v>
      </c>
      <c r="C32" s="19">
        <f>(C33-C28)/5*4+C28</f>
        <v>0.98249390379740875</v>
      </c>
      <c r="D32" s="19">
        <f>(D33-D28)/5*4+D28</f>
        <v>1.4151310677956344</v>
      </c>
      <c r="E32" s="19">
        <f t="shared" si="12"/>
        <v>0.98249390379740875</v>
      </c>
      <c r="F32" s="19">
        <f t="shared" si="20"/>
        <v>1.2580015942579221</v>
      </c>
      <c r="G32" s="19">
        <f t="shared" si="20"/>
        <v>1.2580015942579221</v>
      </c>
      <c r="H32" s="19">
        <f t="shared" si="23"/>
        <v>1.2580015942579224</v>
      </c>
      <c r="I32" s="19">
        <f t="shared" si="23"/>
        <v>1.2580015942579224</v>
      </c>
      <c r="J32" s="19">
        <f t="shared" si="23"/>
        <v>1.2580015942579224</v>
      </c>
      <c r="K32" s="19">
        <f t="shared" si="23"/>
        <v>1.2580015942579224</v>
      </c>
      <c r="L32" s="19">
        <f t="shared" si="23"/>
        <v>1.2580015942579224</v>
      </c>
      <c r="M32" s="19">
        <f t="shared" si="23"/>
        <v>1.2580015942579224</v>
      </c>
      <c r="N32" s="19">
        <f t="shared" si="23"/>
        <v>1.2580015942579224</v>
      </c>
      <c r="O32" s="19">
        <f t="shared" si="23"/>
        <v>1.2580015942579224</v>
      </c>
      <c r="P32" s="19">
        <f t="shared" si="23"/>
        <v>1.2580015942579224</v>
      </c>
      <c r="Q32" s="19">
        <f t="shared" si="23"/>
        <v>1.2580015942579224</v>
      </c>
      <c r="R32" s="19">
        <f t="shared" si="23"/>
        <v>1.2580015942579224</v>
      </c>
      <c r="S32" s="19">
        <f t="shared" si="23"/>
        <v>1.2580015942579224</v>
      </c>
      <c r="T32" s="19">
        <f t="shared" si="23"/>
        <v>1.2580015942579224</v>
      </c>
      <c r="AB32">
        <v>2085</v>
      </c>
      <c r="AC32" s="54">
        <v>71267.273296086889</v>
      </c>
      <c r="AG32" s="36">
        <v>2100</v>
      </c>
      <c r="AH32" s="53">
        <v>7026.1769999999997</v>
      </c>
    </row>
    <row r="33" spans="2:29">
      <c r="B33" s="16">
        <v>2040</v>
      </c>
      <c r="C33" s="19">
        <f>$AC$23/$AC$19</f>
        <v>0.98115893437462909</v>
      </c>
      <c r="D33" s="19">
        <f>AH20/$AH$14</f>
        <v>1.4326397731993463</v>
      </c>
      <c r="E33" s="19">
        <f t="shared" si="12"/>
        <v>0.98115893437462909</v>
      </c>
      <c r="F33" s="19">
        <f t="shared" si="20"/>
        <v>1.2709016739708183</v>
      </c>
      <c r="G33" s="19">
        <f t="shared" si="20"/>
        <v>1.2709016739708183</v>
      </c>
      <c r="H33" s="19">
        <f t="shared" si="23"/>
        <v>1.2709016739708185</v>
      </c>
      <c r="I33" s="19">
        <f t="shared" si="23"/>
        <v>1.2709016739708185</v>
      </c>
      <c r="J33" s="19">
        <f t="shared" si="23"/>
        <v>1.2709016739708185</v>
      </c>
      <c r="K33" s="19">
        <f t="shared" si="23"/>
        <v>1.2709016739708185</v>
      </c>
      <c r="L33" s="19">
        <f t="shared" si="23"/>
        <v>1.2709016739708185</v>
      </c>
      <c r="M33" s="19">
        <f t="shared" si="23"/>
        <v>1.2709016739708185</v>
      </c>
      <c r="N33" s="19">
        <f t="shared" si="23"/>
        <v>1.2709016739708185</v>
      </c>
      <c r="O33" s="19">
        <f t="shared" si="23"/>
        <v>1.2709016739708185</v>
      </c>
      <c r="P33" s="19">
        <f t="shared" si="23"/>
        <v>1.2709016739708185</v>
      </c>
      <c r="Q33" s="19">
        <f t="shared" si="23"/>
        <v>1.2709016739708185</v>
      </c>
      <c r="R33" s="19">
        <f t="shared" si="23"/>
        <v>1.2709016739708185</v>
      </c>
      <c r="S33" s="19">
        <f t="shared" si="23"/>
        <v>1.2709016739708185</v>
      </c>
      <c r="T33" s="19">
        <f t="shared" si="23"/>
        <v>1.2709016739708185</v>
      </c>
      <c r="AB33">
        <v>2090</v>
      </c>
      <c r="AC33" s="54">
        <v>69827.268805696862</v>
      </c>
    </row>
    <row r="34" spans="2:29">
      <c r="B34" s="16">
        <v>2041</v>
      </c>
      <c r="C34" s="19">
        <f>(C38-C33)/5*1+C33</f>
        <v>0.97956709397680075</v>
      </c>
      <c r="D34" s="19">
        <f>(D38-D33)/5*1+D33</f>
        <v>1.450738433096997</v>
      </c>
      <c r="E34" s="19">
        <f t="shared" si="12"/>
        <v>0.97956709397680075</v>
      </c>
      <c r="F34" s="19">
        <f t="shared" si="20"/>
        <v>1.2838017536837145</v>
      </c>
      <c r="G34" s="19">
        <f t="shared" si="20"/>
        <v>1.2838017536837145</v>
      </c>
      <c r="H34" s="19">
        <f t="shared" si="23"/>
        <v>1.2838017536837145</v>
      </c>
      <c r="I34" s="19">
        <f t="shared" si="23"/>
        <v>1.2838017536837145</v>
      </c>
      <c r="J34" s="19">
        <f t="shared" si="23"/>
        <v>1.2838017536837145</v>
      </c>
      <c r="K34" s="19">
        <f t="shared" si="23"/>
        <v>1.2838017536837145</v>
      </c>
      <c r="L34" s="19">
        <f t="shared" si="23"/>
        <v>1.2838017536837145</v>
      </c>
      <c r="M34" s="19">
        <f t="shared" si="23"/>
        <v>1.2838017536837145</v>
      </c>
      <c r="N34" s="19">
        <f t="shared" si="23"/>
        <v>1.2838017536837145</v>
      </c>
      <c r="O34" s="19">
        <f t="shared" si="23"/>
        <v>1.2838017536837145</v>
      </c>
      <c r="P34" s="19">
        <f t="shared" si="23"/>
        <v>1.2838017536837145</v>
      </c>
      <c r="Q34" s="19">
        <f t="shared" si="23"/>
        <v>1.2838017536837145</v>
      </c>
      <c r="R34" s="19">
        <f t="shared" si="23"/>
        <v>1.2838017536837145</v>
      </c>
      <c r="S34" s="19">
        <f t="shared" si="23"/>
        <v>1.2838017536837145</v>
      </c>
      <c r="T34" s="19">
        <f t="shared" si="23"/>
        <v>1.2838017536837145</v>
      </c>
      <c r="AB34">
        <v>2095</v>
      </c>
      <c r="AC34" s="54">
        <v>68303.032967186737</v>
      </c>
    </row>
    <row r="35" spans="2:29">
      <c r="B35" s="16">
        <v>2042</v>
      </c>
      <c r="C35" s="19">
        <f>(C38-C33)/5*2+C33</f>
        <v>0.9779752535789723</v>
      </c>
      <c r="D35" s="19">
        <f>(D38-D33)/5*2+D33</f>
        <v>1.4688370929946479</v>
      </c>
      <c r="E35" s="19">
        <f t="shared" si="12"/>
        <v>0.9779752535789723</v>
      </c>
      <c r="F35" s="19">
        <f t="shared" si="20"/>
        <v>1.2967018333966105</v>
      </c>
      <c r="G35" s="19">
        <f t="shared" si="20"/>
        <v>1.2967018333966105</v>
      </c>
      <c r="H35" s="19">
        <f t="shared" si="23"/>
        <v>1.2967018333966107</v>
      </c>
      <c r="I35" s="19">
        <f t="shared" si="23"/>
        <v>1.2967018333966107</v>
      </c>
      <c r="J35" s="19">
        <f t="shared" si="23"/>
        <v>1.2967018333966107</v>
      </c>
      <c r="K35" s="19">
        <f t="shared" si="23"/>
        <v>1.2967018333966107</v>
      </c>
      <c r="L35" s="19">
        <f t="shared" si="23"/>
        <v>1.2967018333966107</v>
      </c>
      <c r="M35" s="19">
        <f t="shared" si="23"/>
        <v>1.2967018333966107</v>
      </c>
      <c r="N35" s="19">
        <f t="shared" si="23"/>
        <v>1.2967018333966107</v>
      </c>
      <c r="O35" s="19">
        <f t="shared" si="23"/>
        <v>1.2967018333966107</v>
      </c>
      <c r="P35" s="19">
        <f t="shared" si="23"/>
        <v>1.2967018333966107</v>
      </c>
      <c r="Q35" s="19">
        <f t="shared" si="23"/>
        <v>1.2967018333966107</v>
      </c>
      <c r="R35" s="19">
        <f t="shared" si="23"/>
        <v>1.2967018333966107</v>
      </c>
      <c r="S35" s="19">
        <f t="shared" si="23"/>
        <v>1.2967018333966107</v>
      </c>
      <c r="T35" s="19">
        <f t="shared" si="23"/>
        <v>1.2967018333966107</v>
      </c>
      <c r="AB35">
        <v>2100</v>
      </c>
      <c r="AC35" s="54">
        <v>66527.605049117949</v>
      </c>
    </row>
    <row r="36" spans="2:29">
      <c r="B36" s="16">
        <v>2043</v>
      </c>
      <c r="C36" s="19">
        <f>(C38-C33)/5*3+C33</f>
        <v>0.97638341318114397</v>
      </c>
      <c r="D36" s="19">
        <f>(D38-D33)/5*3+D33</f>
        <v>1.4869357528922986</v>
      </c>
      <c r="E36" s="19">
        <f t="shared" si="12"/>
        <v>0.97638341318114397</v>
      </c>
      <c r="F36" s="19">
        <f t="shared" si="20"/>
        <v>1.3096019131095065</v>
      </c>
      <c r="G36" s="19">
        <f t="shared" si="20"/>
        <v>1.3096019131095065</v>
      </c>
      <c r="H36" s="19">
        <f t="shared" si="23"/>
        <v>1.3096019131095069</v>
      </c>
      <c r="I36" s="19">
        <f t="shared" si="23"/>
        <v>1.3096019131095069</v>
      </c>
      <c r="J36" s="19">
        <f t="shared" si="23"/>
        <v>1.3096019131095069</v>
      </c>
      <c r="K36" s="19">
        <f t="shared" si="23"/>
        <v>1.3096019131095069</v>
      </c>
      <c r="L36" s="19">
        <f t="shared" si="23"/>
        <v>1.3096019131095069</v>
      </c>
      <c r="M36" s="19">
        <f t="shared" si="23"/>
        <v>1.3096019131095069</v>
      </c>
      <c r="N36" s="19">
        <f t="shared" si="23"/>
        <v>1.3096019131095069</v>
      </c>
      <c r="O36" s="19">
        <f t="shared" si="23"/>
        <v>1.3096019131095069</v>
      </c>
      <c r="P36" s="19">
        <f t="shared" si="23"/>
        <v>1.3096019131095069</v>
      </c>
      <c r="Q36" s="19">
        <f t="shared" si="23"/>
        <v>1.3096019131095069</v>
      </c>
      <c r="R36" s="19">
        <f t="shared" si="23"/>
        <v>1.3096019131095069</v>
      </c>
      <c r="S36" s="19">
        <f t="shared" si="23"/>
        <v>1.3096019131095069</v>
      </c>
      <c r="T36" s="19">
        <f t="shared" si="23"/>
        <v>1.3096019131095069</v>
      </c>
    </row>
    <row r="37" spans="2:29">
      <c r="B37" s="16">
        <v>2044</v>
      </c>
      <c r="C37" s="19">
        <f>(C38-C33)/5*4+C33</f>
        <v>0.97479157278331552</v>
      </c>
      <c r="D37" s="19">
        <f>(D38-D33)/5*4+D33</f>
        <v>1.5050344127899495</v>
      </c>
      <c r="E37" s="19">
        <f t="shared" si="12"/>
        <v>0.97479157278331552</v>
      </c>
      <c r="F37" s="19">
        <f t="shared" si="20"/>
        <v>1.3225019928224027</v>
      </c>
      <c r="G37" s="19">
        <f t="shared" si="20"/>
        <v>1.3225019928224027</v>
      </c>
      <c r="H37" s="19">
        <f t="shared" si="23"/>
        <v>1.3225019928224029</v>
      </c>
      <c r="I37" s="19">
        <f t="shared" si="23"/>
        <v>1.3225019928224029</v>
      </c>
      <c r="J37" s="19">
        <f t="shared" si="23"/>
        <v>1.3225019928224029</v>
      </c>
      <c r="K37" s="19">
        <f t="shared" si="23"/>
        <v>1.3225019928224029</v>
      </c>
      <c r="L37" s="19">
        <f t="shared" si="23"/>
        <v>1.3225019928224029</v>
      </c>
      <c r="M37" s="19">
        <f t="shared" si="23"/>
        <v>1.3225019928224029</v>
      </c>
      <c r="N37" s="19">
        <f t="shared" si="23"/>
        <v>1.3225019928224029</v>
      </c>
      <c r="O37" s="19">
        <f t="shared" si="23"/>
        <v>1.3225019928224029</v>
      </c>
      <c r="P37" s="19">
        <f t="shared" si="23"/>
        <v>1.3225019928224029</v>
      </c>
      <c r="Q37" s="19">
        <f t="shared" si="23"/>
        <v>1.3225019928224029</v>
      </c>
      <c r="R37" s="19">
        <f t="shared" si="23"/>
        <v>1.3225019928224029</v>
      </c>
      <c r="S37" s="19">
        <f t="shared" si="23"/>
        <v>1.3225019928224029</v>
      </c>
      <c r="T37" s="19">
        <f t="shared" si="23"/>
        <v>1.3225019928224029</v>
      </c>
    </row>
    <row r="38" spans="2:29">
      <c r="B38" s="16">
        <v>2045</v>
      </c>
      <c r="C38" s="19">
        <f>$AC$24/$AC$19</f>
        <v>0.97319973238548718</v>
      </c>
      <c r="D38" s="19">
        <f>AH21/$AH$14</f>
        <v>1.5231330726876002</v>
      </c>
      <c r="E38" s="19">
        <f t="shared" si="12"/>
        <v>0.97319973238548718</v>
      </c>
      <c r="F38" s="19">
        <f t="shared" si="20"/>
        <v>1.3354020725352989</v>
      </c>
      <c r="G38" s="19">
        <f t="shared" si="20"/>
        <v>1.3354020725352989</v>
      </c>
      <c r="H38" s="19">
        <f t="shared" si="23"/>
        <v>1.3354020725352991</v>
      </c>
      <c r="I38" s="19">
        <f t="shared" si="23"/>
        <v>1.3354020725352991</v>
      </c>
      <c r="J38" s="19">
        <f t="shared" si="23"/>
        <v>1.3354020725352991</v>
      </c>
      <c r="K38" s="19">
        <f t="shared" si="23"/>
        <v>1.3354020725352991</v>
      </c>
      <c r="L38" s="19">
        <f t="shared" si="23"/>
        <v>1.3354020725352991</v>
      </c>
      <c r="M38" s="19">
        <f t="shared" si="23"/>
        <v>1.3354020725352991</v>
      </c>
      <c r="N38" s="19">
        <f t="shared" si="23"/>
        <v>1.3354020725352991</v>
      </c>
      <c r="O38" s="19">
        <f t="shared" si="23"/>
        <v>1.3354020725352991</v>
      </c>
      <c r="P38" s="19">
        <f t="shared" si="23"/>
        <v>1.3354020725352991</v>
      </c>
      <c r="Q38" s="19">
        <f t="shared" si="23"/>
        <v>1.3354020725352991</v>
      </c>
      <c r="R38" s="19">
        <f t="shared" si="23"/>
        <v>1.3354020725352991</v>
      </c>
      <c r="S38" s="19">
        <f t="shared" si="23"/>
        <v>1.3354020725352991</v>
      </c>
      <c r="T38" s="19">
        <f t="shared" si="23"/>
        <v>1.3354020725352991</v>
      </c>
    </row>
    <row r="39" spans="2:29">
      <c r="B39" s="16">
        <v>2046</v>
      </c>
      <c r="C39" s="19">
        <f>(C43-C38)/5*1+C38</f>
        <v>0.97128851187321097</v>
      </c>
      <c r="D39" s="19">
        <f>(D43-D38)/5*1+D38</f>
        <v>1.5405551732115927</v>
      </c>
      <c r="E39" s="19">
        <f t="shared" si="12"/>
        <v>0.97128851187321097</v>
      </c>
      <c r="F39" s="19">
        <f t="shared" si="20"/>
        <v>1.3483021522481948</v>
      </c>
      <c r="G39" s="19">
        <f t="shared" si="20"/>
        <v>1.3483021522481948</v>
      </c>
      <c r="H39" s="19">
        <f t="shared" si="23"/>
        <v>1.3483021522481953</v>
      </c>
      <c r="I39" s="19">
        <f t="shared" si="23"/>
        <v>1.3483021522481953</v>
      </c>
      <c r="J39" s="19">
        <f t="shared" si="23"/>
        <v>1.3483021522481953</v>
      </c>
      <c r="K39" s="19">
        <f t="shared" si="23"/>
        <v>1.3483021522481953</v>
      </c>
      <c r="L39" s="19">
        <f t="shared" si="23"/>
        <v>1.3483021522481953</v>
      </c>
      <c r="M39" s="19">
        <f t="shared" si="23"/>
        <v>1.3483021522481953</v>
      </c>
      <c r="N39" s="19">
        <f t="shared" si="23"/>
        <v>1.3483021522481953</v>
      </c>
      <c r="O39" s="19">
        <f t="shared" si="23"/>
        <v>1.3483021522481953</v>
      </c>
      <c r="P39" s="19">
        <f t="shared" si="23"/>
        <v>1.3483021522481953</v>
      </c>
      <c r="Q39" s="19">
        <f t="shared" si="23"/>
        <v>1.3483021522481953</v>
      </c>
      <c r="R39" s="19">
        <f t="shared" si="23"/>
        <v>1.3483021522481953</v>
      </c>
      <c r="S39" s="19">
        <f t="shared" si="23"/>
        <v>1.3483021522481953</v>
      </c>
      <c r="T39" s="19">
        <f t="shared" si="23"/>
        <v>1.3483021522481953</v>
      </c>
    </row>
    <row r="40" spans="2:29">
      <c r="B40" s="16">
        <v>2047</v>
      </c>
      <c r="C40" s="19">
        <f>(C43-C38)/5*2+C38</f>
        <v>0.96937729136093476</v>
      </c>
      <c r="D40" s="19">
        <f>(D43-D38)/5*2+D38</f>
        <v>1.5579772737355853</v>
      </c>
      <c r="E40" s="19">
        <f t="shared" si="12"/>
        <v>0.96937729136093476</v>
      </c>
      <c r="F40" s="19">
        <f t="shared" si="20"/>
        <v>1.361202231961091</v>
      </c>
      <c r="G40" s="19">
        <f t="shared" si="20"/>
        <v>1.361202231961091</v>
      </c>
      <c r="H40" s="19">
        <f t="shared" si="23"/>
        <v>1.3612022319610912</v>
      </c>
      <c r="I40" s="19">
        <f t="shared" si="23"/>
        <v>1.3612022319610912</v>
      </c>
      <c r="J40" s="19">
        <f t="shared" si="23"/>
        <v>1.3612022319610912</v>
      </c>
      <c r="K40" s="19">
        <f t="shared" si="23"/>
        <v>1.3612022319610912</v>
      </c>
      <c r="L40" s="19">
        <f t="shared" si="23"/>
        <v>1.3612022319610912</v>
      </c>
      <c r="M40" s="19">
        <f t="shared" si="23"/>
        <v>1.3612022319610912</v>
      </c>
      <c r="N40" s="19">
        <f t="shared" si="23"/>
        <v>1.3612022319610912</v>
      </c>
      <c r="O40" s="19">
        <f t="shared" si="23"/>
        <v>1.3612022319610912</v>
      </c>
      <c r="P40" s="19">
        <f t="shared" si="23"/>
        <v>1.3612022319610912</v>
      </c>
      <c r="Q40" s="19">
        <f t="shared" si="23"/>
        <v>1.3612022319610912</v>
      </c>
      <c r="R40" s="19">
        <f t="shared" si="23"/>
        <v>1.3612022319610912</v>
      </c>
      <c r="S40" s="19">
        <f t="shared" si="23"/>
        <v>1.3612022319610912</v>
      </c>
      <c r="T40" s="19">
        <f t="shared" si="23"/>
        <v>1.3612022319610912</v>
      </c>
    </row>
    <row r="41" spans="2:29">
      <c r="B41" s="16">
        <v>2048</v>
      </c>
      <c r="C41" s="19">
        <f>(C43-C38)/5*3+C38</f>
        <v>0.96746607084865854</v>
      </c>
      <c r="D41" s="19">
        <f>(D43-D38)/5*3+D38</f>
        <v>1.5753993742595775</v>
      </c>
      <c r="E41" s="19">
        <f t="shared" si="12"/>
        <v>0.96746607084865854</v>
      </c>
      <c r="F41" s="19">
        <f t="shared" si="20"/>
        <v>1.3741023116739872</v>
      </c>
      <c r="G41" s="19">
        <f t="shared" si="20"/>
        <v>1.3741023116739872</v>
      </c>
      <c r="H41" s="19">
        <f t="shared" si="23"/>
        <v>1.3741023116739874</v>
      </c>
      <c r="I41" s="19">
        <f t="shared" si="23"/>
        <v>1.3741023116739874</v>
      </c>
      <c r="J41" s="19">
        <f t="shared" si="23"/>
        <v>1.3741023116739874</v>
      </c>
      <c r="K41" s="19">
        <f t="shared" si="23"/>
        <v>1.3741023116739874</v>
      </c>
      <c r="L41" s="19">
        <f t="shared" si="23"/>
        <v>1.3741023116739874</v>
      </c>
      <c r="M41" s="19">
        <f t="shared" si="23"/>
        <v>1.3741023116739874</v>
      </c>
      <c r="N41" s="19">
        <f t="shared" si="23"/>
        <v>1.3741023116739874</v>
      </c>
      <c r="O41" s="19">
        <f t="shared" si="23"/>
        <v>1.3741023116739874</v>
      </c>
      <c r="P41" s="19">
        <f t="shared" si="23"/>
        <v>1.3741023116739874</v>
      </c>
      <c r="Q41" s="19">
        <f t="shared" si="23"/>
        <v>1.3741023116739874</v>
      </c>
      <c r="R41" s="19">
        <f t="shared" si="23"/>
        <v>1.3741023116739874</v>
      </c>
      <c r="S41" s="19">
        <f t="shared" si="23"/>
        <v>1.3741023116739874</v>
      </c>
      <c r="T41" s="19">
        <f t="shared" si="23"/>
        <v>1.3741023116739874</v>
      </c>
    </row>
    <row r="42" spans="2:29">
      <c r="B42" s="16">
        <v>2049</v>
      </c>
      <c r="C42" s="19">
        <f>(C43-C38)/5*4+C38</f>
        <v>0.96555485033638233</v>
      </c>
      <c r="D42" s="19">
        <f>(D43-D38)/5*4+D38</f>
        <v>1.5928214747835701</v>
      </c>
      <c r="E42" s="19">
        <f t="shared" si="12"/>
        <v>0.96555485033638233</v>
      </c>
      <c r="F42" s="19">
        <f>(F$43-F$12)/($B$43-$B$12)*($B42-$B$12)+F$12</f>
        <v>1.3870023913868832</v>
      </c>
      <c r="G42" s="19">
        <f>(G$43-G$12)/($B$43-$B$12)*($B42-$B$12)+G$12</f>
        <v>1.3870023913868832</v>
      </c>
      <c r="H42" s="19">
        <f>(H$43-H$12)/($B$43-$B$12)*($B42-$B$12)+H$12</f>
        <v>1.3870023913868836</v>
      </c>
      <c r="I42" s="19">
        <f>(I$43-I$12)/($B$43-$B$12)*($B42-$B$12)+I$12</f>
        <v>1.3870023913868836</v>
      </c>
      <c r="J42" s="19">
        <f t="shared" ref="J42:T42" si="24">(J$43-J$12)/($B$43-$B$12)*($B42-$B$12)+J$12</f>
        <v>1.3870023913868836</v>
      </c>
      <c r="K42" s="19">
        <f t="shared" si="24"/>
        <v>1.3870023913868836</v>
      </c>
      <c r="L42" s="19">
        <f t="shared" si="24"/>
        <v>1.3870023913868836</v>
      </c>
      <c r="M42" s="19">
        <f t="shared" si="24"/>
        <v>1.3870023913868836</v>
      </c>
      <c r="N42" s="19">
        <f t="shared" si="24"/>
        <v>1.3870023913868836</v>
      </c>
      <c r="O42" s="19">
        <f t="shared" si="24"/>
        <v>1.3870023913868836</v>
      </c>
      <c r="P42" s="19">
        <f t="shared" si="24"/>
        <v>1.3870023913868836</v>
      </c>
      <c r="Q42" s="19">
        <f t="shared" si="24"/>
        <v>1.3870023913868836</v>
      </c>
      <c r="R42" s="19">
        <f t="shared" si="24"/>
        <v>1.3870023913868836</v>
      </c>
      <c r="S42" s="19">
        <f t="shared" si="24"/>
        <v>1.3870023913868836</v>
      </c>
      <c r="T42" s="19">
        <f t="shared" si="24"/>
        <v>1.3870023913868836</v>
      </c>
    </row>
    <row r="43" spans="2:29">
      <c r="B43" s="16">
        <v>2050</v>
      </c>
      <c r="C43" s="19">
        <f>$AC$25/$AC$19</f>
        <v>0.96364362982410612</v>
      </c>
      <c r="D43" s="19">
        <f>AH22/$AH$14</f>
        <v>1.6102435753075626</v>
      </c>
      <c r="E43" s="19">
        <f t="shared" si="12"/>
        <v>0.96364362982410612</v>
      </c>
      <c r="F43" s="19">
        <f>$Z$5*D43/($D$12*$Y$5)</f>
        <v>1.3999024710997794</v>
      </c>
      <c r="G43" s="19">
        <f>$Z$6*$D43/($D$12*$Y$6)</f>
        <v>1.3999024710997794</v>
      </c>
      <c r="H43" s="19">
        <f>$Z$7*$D43/($D$12*$Y$7)</f>
        <v>1.3999024710997796</v>
      </c>
      <c r="I43" s="19">
        <f>$Z$12*$H43/($H$12*$Y$12)</f>
        <v>1.3999024710997796</v>
      </c>
      <c r="J43" s="19">
        <f>$Z$13*$H43/($H$12*$Y$13)</f>
        <v>1.3999024710997796</v>
      </c>
      <c r="K43" s="19">
        <f>$Z$25*$J43/($J$12*$Y$25)</f>
        <v>1.3999024710997796</v>
      </c>
      <c r="L43" s="19">
        <f>$Z$26*$J43/($J$12*$Y$26)</f>
        <v>1.3999024710997796</v>
      </c>
      <c r="M43" s="19">
        <f>$Z$14*$H43/($H$12*$Y$14)</f>
        <v>1.3999024710997796</v>
      </c>
      <c r="N43" s="19">
        <f>$Z$15*$H43/($H$12*$Y$15)</f>
        <v>1.3999024710997796</v>
      </c>
      <c r="O43" s="19">
        <f>$Z$16*$H43/($H$12*$Y$16)</f>
        <v>1.3999024710997796</v>
      </c>
      <c r="P43" s="19">
        <f>$Z$17*$H43/($H$12*$Y$17)</f>
        <v>1.3999024710997796</v>
      </c>
      <c r="Q43" s="19">
        <f>$Z$18*$H43/($H$12*$Y$18)</f>
        <v>1.3999024710997796</v>
      </c>
      <c r="R43" s="19">
        <f>$Z$19*$H43/($H$12*$Y$19)</f>
        <v>1.3999024710997796</v>
      </c>
      <c r="S43" s="19">
        <f>$Z$20*$H43/($H$12*$Y$20)</f>
        <v>1.3999024710997796</v>
      </c>
      <c r="T43" s="19">
        <f>SUM($Z$12:$Z$19)*$H43/($H$12*SUM($Y$12:$Y$19))</f>
        <v>1.3999024710997796</v>
      </c>
    </row>
    <row r="44" spans="2:29">
      <c r="B44" s="16">
        <v>2051</v>
      </c>
      <c r="C44" s="19">
        <f>(C48-C43)/5*1+C43</f>
        <v>0.96141643418239031</v>
      </c>
      <c r="D44" s="19">
        <f>(D48-D43)/5*1+D43</f>
        <v>1.6277054216781324</v>
      </c>
      <c r="E44" s="19">
        <f t="shared" si="12"/>
        <v>0.96141643418239031</v>
      </c>
      <c r="F44" s="19">
        <f t="shared" ref="F44:F93" si="25">$Z$5*D44/($D$12*$Y$5)</f>
        <v>1.4150833308522901</v>
      </c>
      <c r="G44" s="19">
        <f t="shared" ref="G44:G93" si="26">$Z$6*$D44/($D$12*$Y$6)</f>
        <v>1.4150833308522901</v>
      </c>
      <c r="H44" s="19">
        <f t="shared" ref="H44:H93" si="27">$Z$7*$D44/($D$12*$Y$7)</f>
        <v>1.4150833308522901</v>
      </c>
      <c r="I44" s="19">
        <f t="shared" ref="I44:I75" si="28">$Z$12*$H44/($H$12*$Y$12)</f>
        <v>1.4150833308522901</v>
      </c>
      <c r="J44" s="19">
        <f t="shared" ref="J44:J93" si="29">$Z$13*$H44/($H$12*$Y$13)</f>
        <v>1.4150833308522901</v>
      </c>
      <c r="K44" s="19">
        <f t="shared" ref="K44:K93" si="30">$Z$25*$J44/($J$12*$Y$25)</f>
        <v>1.4150833308522901</v>
      </c>
      <c r="L44" s="19">
        <f t="shared" ref="L44:L93" si="31">$Z$26*$J44/($J$12*$Y$26)</f>
        <v>1.4150833308522901</v>
      </c>
      <c r="M44" s="19">
        <f t="shared" ref="M44:M93" si="32">$Z$14*$H44/($H$12*$Y$14)</f>
        <v>1.4150833308522901</v>
      </c>
      <c r="N44" s="19">
        <f t="shared" ref="N44:N93" si="33">$Z$15*$H44/($H$12*$Y$15)</f>
        <v>1.4150833308522901</v>
      </c>
      <c r="O44" s="19">
        <f t="shared" ref="O44:O93" si="34">$Z$16*$H44/($H$12*$Y$16)</f>
        <v>1.4150833308522901</v>
      </c>
      <c r="P44" s="19">
        <f t="shared" ref="P44:P93" si="35">$Z$17*$H44/($H$12*$Y$17)</f>
        <v>1.4150833308522901</v>
      </c>
      <c r="Q44" s="19">
        <f t="shared" ref="Q44:Q93" si="36">$Z$18*$H44/($H$12*$Y$18)</f>
        <v>1.4150833308522901</v>
      </c>
      <c r="R44" s="19">
        <f t="shared" ref="R44:R93" si="37">$Z$19*$H44/($H$12*$Y$19)</f>
        <v>1.4150833308522901</v>
      </c>
      <c r="S44" s="19">
        <f t="shared" ref="S44:S93" si="38">$Z$20*$H44/($H$12*$Y$20)</f>
        <v>1.4150833308522903</v>
      </c>
      <c r="T44" s="19">
        <f t="shared" ref="T44:T93" si="39">SUM($Z$12:$Z$19)*$H44/($H$12*SUM($Y$12:$Y$19))</f>
        <v>1.4150833308522901</v>
      </c>
    </row>
    <row r="45" spans="2:29">
      <c r="B45" s="16">
        <v>2052</v>
      </c>
      <c r="C45" s="19">
        <f>(C48-C43)/5*2+C43</f>
        <v>0.95918923854067462</v>
      </c>
      <c r="D45" s="19">
        <f>(D48-D43)/5*2+D43</f>
        <v>1.6451672680487024</v>
      </c>
      <c r="E45" s="19">
        <f t="shared" si="12"/>
        <v>0.95918923854067462</v>
      </c>
      <c r="F45" s="19">
        <f t="shared" si="25"/>
        <v>1.4302641906048008</v>
      </c>
      <c r="G45" s="19">
        <f t="shared" si="26"/>
        <v>1.4302641906048008</v>
      </c>
      <c r="H45" s="19">
        <f t="shared" si="27"/>
        <v>1.430264190604801</v>
      </c>
      <c r="I45" s="19">
        <f t="shared" si="28"/>
        <v>1.430264190604801</v>
      </c>
      <c r="J45" s="19">
        <f t="shared" si="29"/>
        <v>1.430264190604801</v>
      </c>
      <c r="K45" s="19">
        <f t="shared" si="30"/>
        <v>1.430264190604801</v>
      </c>
      <c r="L45" s="19">
        <f t="shared" si="31"/>
        <v>1.4302641906048013</v>
      </c>
      <c r="M45" s="19">
        <f t="shared" si="32"/>
        <v>1.430264190604801</v>
      </c>
      <c r="N45" s="19">
        <f t="shared" si="33"/>
        <v>1.4302641906048013</v>
      </c>
      <c r="O45" s="19">
        <f t="shared" si="34"/>
        <v>1.430264190604801</v>
      </c>
      <c r="P45" s="19">
        <f t="shared" si="35"/>
        <v>1.4302641906048013</v>
      </c>
      <c r="Q45" s="19">
        <f t="shared" si="36"/>
        <v>1.430264190604801</v>
      </c>
      <c r="R45" s="19">
        <f t="shared" si="37"/>
        <v>1.430264190604801</v>
      </c>
      <c r="S45" s="19">
        <f t="shared" si="38"/>
        <v>1.4302641906048013</v>
      </c>
      <c r="T45" s="19">
        <f t="shared" si="39"/>
        <v>1.430264190604801</v>
      </c>
    </row>
    <row r="46" spans="2:29">
      <c r="B46" s="16">
        <v>2053</v>
      </c>
      <c r="C46" s="19">
        <f>(C48-C43)/5*3+C43</f>
        <v>0.95696204289895881</v>
      </c>
      <c r="D46" s="19">
        <f>(D48-D43)/5*3+D43</f>
        <v>1.6626291144192722</v>
      </c>
      <c r="E46" s="19">
        <f t="shared" si="12"/>
        <v>0.95696204289895881</v>
      </c>
      <c r="F46" s="19">
        <f t="shared" si="25"/>
        <v>1.4454450503573115</v>
      </c>
      <c r="G46" s="19">
        <f t="shared" si="26"/>
        <v>1.4454450503573115</v>
      </c>
      <c r="H46" s="19">
        <f t="shared" si="27"/>
        <v>1.4454450503573115</v>
      </c>
      <c r="I46" s="19">
        <f t="shared" si="28"/>
        <v>1.4454450503573115</v>
      </c>
      <c r="J46" s="19">
        <f t="shared" si="29"/>
        <v>1.4454450503573115</v>
      </c>
      <c r="K46" s="19">
        <f t="shared" si="30"/>
        <v>1.4454450503573115</v>
      </c>
      <c r="L46" s="19">
        <f t="shared" si="31"/>
        <v>1.4454450503573115</v>
      </c>
      <c r="M46" s="19">
        <f t="shared" si="32"/>
        <v>1.4454450503573115</v>
      </c>
      <c r="N46" s="19">
        <f t="shared" si="33"/>
        <v>1.4454450503573115</v>
      </c>
      <c r="O46" s="19">
        <f t="shared" si="34"/>
        <v>1.4454450503573115</v>
      </c>
      <c r="P46" s="19">
        <f t="shared" si="35"/>
        <v>1.4454450503573115</v>
      </c>
      <c r="Q46" s="19">
        <f t="shared" si="36"/>
        <v>1.4454450503573115</v>
      </c>
      <c r="R46" s="19">
        <f t="shared" si="37"/>
        <v>1.4454450503573115</v>
      </c>
      <c r="S46" s="19">
        <f t="shared" si="38"/>
        <v>1.4454450503573115</v>
      </c>
      <c r="T46" s="19">
        <f t="shared" si="39"/>
        <v>1.4454450503573115</v>
      </c>
    </row>
    <row r="47" spans="2:29">
      <c r="B47" s="16">
        <v>2054</v>
      </c>
      <c r="C47" s="19">
        <f>(C48-C43)/5*4+C43</f>
        <v>0.95473484725724311</v>
      </c>
      <c r="D47" s="19">
        <f>(D48-D43)/5*4+D43</f>
        <v>1.6800909607898422</v>
      </c>
      <c r="E47" s="19">
        <f t="shared" si="12"/>
        <v>0.95473484725724311</v>
      </c>
      <c r="F47" s="19">
        <f t="shared" si="25"/>
        <v>1.4606259101098222</v>
      </c>
      <c r="G47" s="19">
        <f t="shared" si="26"/>
        <v>1.4606259101098222</v>
      </c>
      <c r="H47" s="19">
        <f t="shared" si="27"/>
        <v>1.4606259101098225</v>
      </c>
      <c r="I47" s="19">
        <f t="shared" si="28"/>
        <v>1.4606259101098225</v>
      </c>
      <c r="J47" s="19">
        <f t="shared" si="29"/>
        <v>1.4606259101098225</v>
      </c>
      <c r="K47" s="19">
        <f t="shared" si="30"/>
        <v>1.4606259101098225</v>
      </c>
      <c r="L47" s="19">
        <f t="shared" si="31"/>
        <v>1.4606259101098222</v>
      </c>
      <c r="M47" s="19">
        <f t="shared" si="32"/>
        <v>1.4606259101098225</v>
      </c>
      <c r="N47" s="19">
        <f t="shared" si="33"/>
        <v>1.4606259101098225</v>
      </c>
      <c r="O47" s="19">
        <f t="shared" si="34"/>
        <v>1.4606259101098225</v>
      </c>
      <c r="P47" s="19">
        <f t="shared" si="35"/>
        <v>1.4606259101098225</v>
      </c>
      <c r="Q47" s="19">
        <f t="shared" si="36"/>
        <v>1.4606259101098225</v>
      </c>
      <c r="R47" s="19">
        <f t="shared" si="37"/>
        <v>1.4606259101098225</v>
      </c>
      <c r="S47" s="19">
        <f t="shared" si="38"/>
        <v>1.4606259101098225</v>
      </c>
      <c r="T47" s="19">
        <f t="shared" si="39"/>
        <v>1.4606259101098225</v>
      </c>
    </row>
    <row r="48" spans="2:29">
      <c r="B48" s="16">
        <v>2055</v>
      </c>
      <c r="C48" s="19">
        <f>$AC$26/$AC$19</f>
        <v>0.95250765161552731</v>
      </c>
      <c r="D48" s="19">
        <f>AH23/$AH$14</f>
        <v>1.697552807160412</v>
      </c>
      <c r="E48" s="19">
        <f t="shared" si="12"/>
        <v>0.95250765161552731</v>
      </c>
      <c r="F48" s="19">
        <f t="shared" si="25"/>
        <v>1.4758067698623329</v>
      </c>
      <c r="G48" s="19">
        <f t="shared" si="26"/>
        <v>1.4758067698623329</v>
      </c>
      <c r="H48" s="19">
        <f t="shared" si="27"/>
        <v>1.4758067698623329</v>
      </c>
      <c r="I48" s="19">
        <f t="shared" si="28"/>
        <v>1.4758067698623329</v>
      </c>
      <c r="J48" s="19">
        <f t="shared" si="29"/>
        <v>1.4758067698623329</v>
      </c>
      <c r="K48" s="19">
        <f t="shared" si="30"/>
        <v>1.4758067698623329</v>
      </c>
      <c r="L48" s="19">
        <f t="shared" si="31"/>
        <v>1.4758067698623329</v>
      </c>
      <c r="M48" s="19">
        <f t="shared" si="32"/>
        <v>1.4758067698623329</v>
      </c>
      <c r="N48" s="19">
        <f t="shared" si="33"/>
        <v>1.4758067698623329</v>
      </c>
      <c r="O48" s="19">
        <f t="shared" si="34"/>
        <v>1.4758067698623329</v>
      </c>
      <c r="P48" s="19">
        <f t="shared" si="35"/>
        <v>1.4758067698623329</v>
      </c>
      <c r="Q48" s="19">
        <f t="shared" si="36"/>
        <v>1.4758067698623329</v>
      </c>
      <c r="R48" s="19">
        <f t="shared" si="37"/>
        <v>1.4758067698623329</v>
      </c>
      <c r="S48" s="19">
        <f t="shared" si="38"/>
        <v>1.4758067698623332</v>
      </c>
      <c r="T48" s="19">
        <f t="shared" si="39"/>
        <v>1.4758067698623329</v>
      </c>
    </row>
    <row r="49" spans="2:20">
      <c r="B49" s="16">
        <v>2056</v>
      </c>
      <c r="C49" s="19">
        <f>(C53-C48)/5*1+C48</f>
        <v>0.95018421351905435</v>
      </c>
      <c r="D49" s="19">
        <f>(D53-D48)/5*1+D48</f>
        <v>1.7171055637218684</v>
      </c>
      <c r="E49" s="19">
        <f t="shared" si="12"/>
        <v>0.95018421351905435</v>
      </c>
      <c r="F49" s="19">
        <f t="shared" si="25"/>
        <v>1.4928054107182462</v>
      </c>
      <c r="G49" s="19">
        <f t="shared" si="26"/>
        <v>1.4928054107182462</v>
      </c>
      <c r="H49" s="19">
        <f t="shared" si="27"/>
        <v>1.4928054107182465</v>
      </c>
      <c r="I49" s="19">
        <f t="shared" si="28"/>
        <v>1.4928054107182465</v>
      </c>
      <c r="J49" s="19">
        <f t="shared" si="29"/>
        <v>1.4928054107182465</v>
      </c>
      <c r="K49" s="19">
        <f t="shared" si="30"/>
        <v>1.4928054107182465</v>
      </c>
      <c r="L49" s="19">
        <f t="shared" si="31"/>
        <v>1.4928054107182467</v>
      </c>
      <c r="M49" s="19">
        <f t="shared" si="32"/>
        <v>1.4928054107182465</v>
      </c>
      <c r="N49" s="19">
        <f t="shared" si="33"/>
        <v>1.4928054107182462</v>
      </c>
      <c r="O49" s="19">
        <f t="shared" si="34"/>
        <v>1.4928054107182465</v>
      </c>
      <c r="P49" s="19">
        <f t="shared" si="35"/>
        <v>1.4928054107182462</v>
      </c>
      <c r="Q49" s="19">
        <f t="shared" si="36"/>
        <v>1.4928054107182465</v>
      </c>
      <c r="R49" s="19">
        <f t="shared" si="37"/>
        <v>1.4928054107182465</v>
      </c>
      <c r="S49" s="19">
        <f t="shared" si="38"/>
        <v>1.4928054107182465</v>
      </c>
      <c r="T49" s="19">
        <f t="shared" si="39"/>
        <v>1.4928054107182465</v>
      </c>
    </row>
    <row r="50" spans="2:20">
      <c r="B50" s="16">
        <v>2057</v>
      </c>
      <c r="C50" s="19">
        <f>(C53-C48)/5*2+C48</f>
        <v>0.94786077542258151</v>
      </c>
      <c r="D50" s="19">
        <f>(D53-D48)/5*2+D48</f>
        <v>1.7366583202833246</v>
      </c>
      <c r="E50" s="19">
        <f t="shared" si="12"/>
        <v>0.94786077542258151</v>
      </c>
      <c r="F50" s="19">
        <f t="shared" si="25"/>
        <v>1.5098040515741595</v>
      </c>
      <c r="G50" s="19">
        <f t="shared" si="26"/>
        <v>1.5098040515741593</v>
      </c>
      <c r="H50" s="19">
        <f t="shared" si="27"/>
        <v>1.5098040515741595</v>
      </c>
      <c r="I50" s="19">
        <f t="shared" si="28"/>
        <v>1.5098040515741595</v>
      </c>
      <c r="J50" s="19">
        <f t="shared" si="29"/>
        <v>1.5098040515741595</v>
      </c>
      <c r="K50" s="19">
        <f t="shared" si="30"/>
        <v>1.5098040515741595</v>
      </c>
      <c r="L50" s="19">
        <f t="shared" si="31"/>
        <v>1.5098040515741595</v>
      </c>
      <c r="M50" s="19">
        <f t="shared" si="32"/>
        <v>1.5098040515741595</v>
      </c>
      <c r="N50" s="19">
        <f t="shared" si="33"/>
        <v>1.5098040515741595</v>
      </c>
      <c r="O50" s="19">
        <f t="shared" si="34"/>
        <v>1.5098040515741595</v>
      </c>
      <c r="P50" s="19">
        <f t="shared" si="35"/>
        <v>1.5098040515741595</v>
      </c>
      <c r="Q50" s="19">
        <f t="shared" si="36"/>
        <v>1.5098040515741595</v>
      </c>
      <c r="R50" s="19">
        <f t="shared" si="37"/>
        <v>1.5098040515741595</v>
      </c>
      <c r="S50" s="19">
        <f t="shared" si="38"/>
        <v>1.5098040515741593</v>
      </c>
      <c r="T50" s="19">
        <f t="shared" si="39"/>
        <v>1.5098040515741595</v>
      </c>
    </row>
    <row r="51" spans="2:20">
      <c r="B51" s="16">
        <v>2058</v>
      </c>
      <c r="C51" s="19">
        <f>(C53-C48)/5*3+C48</f>
        <v>0.94553733732610856</v>
      </c>
      <c r="D51" s="19">
        <f>(D53-D48)/5*3+D48</f>
        <v>1.7562110768447809</v>
      </c>
      <c r="E51" s="19">
        <f t="shared" si="12"/>
        <v>0.94553733732610856</v>
      </c>
      <c r="F51" s="19">
        <f t="shared" si="25"/>
        <v>1.5268026924300728</v>
      </c>
      <c r="G51" s="19">
        <f t="shared" si="26"/>
        <v>1.526802692430073</v>
      </c>
      <c r="H51" s="19">
        <f t="shared" si="27"/>
        <v>1.526802692430073</v>
      </c>
      <c r="I51" s="19">
        <f t="shared" si="28"/>
        <v>1.526802692430073</v>
      </c>
      <c r="J51" s="19">
        <f t="shared" si="29"/>
        <v>1.526802692430073</v>
      </c>
      <c r="K51" s="19">
        <f t="shared" si="30"/>
        <v>1.526802692430073</v>
      </c>
      <c r="L51" s="19">
        <f t="shared" si="31"/>
        <v>1.526802692430073</v>
      </c>
      <c r="M51" s="19">
        <f t="shared" si="32"/>
        <v>1.526802692430073</v>
      </c>
      <c r="N51" s="19">
        <f t="shared" si="33"/>
        <v>1.526802692430073</v>
      </c>
      <c r="O51" s="19">
        <f t="shared" si="34"/>
        <v>1.526802692430073</v>
      </c>
      <c r="P51" s="19">
        <f t="shared" si="35"/>
        <v>1.526802692430073</v>
      </c>
      <c r="Q51" s="19">
        <f t="shared" si="36"/>
        <v>1.526802692430073</v>
      </c>
      <c r="R51" s="19">
        <f t="shared" si="37"/>
        <v>1.526802692430073</v>
      </c>
      <c r="S51" s="19">
        <f t="shared" si="38"/>
        <v>1.526802692430073</v>
      </c>
      <c r="T51" s="19">
        <f t="shared" si="39"/>
        <v>1.526802692430073</v>
      </c>
    </row>
    <row r="52" spans="2:20">
      <c r="B52" s="16">
        <v>2059</v>
      </c>
      <c r="C52" s="19">
        <f>(C53-C48)/5*4+C48</f>
        <v>0.94321389922963572</v>
      </c>
      <c r="D52" s="19">
        <f>(D53-D48)/5*4+D48</f>
        <v>1.7757638334062371</v>
      </c>
      <c r="E52" s="19">
        <f t="shared" si="12"/>
        <v>0.94321389922963572</v>
      </c>
      <c r="F52" s="19">
        <f t="shared" si="25"/>
        <v>1.5438013332859861</v>
      </c>
      <c r="G52" s="19">
        <f t="shared" si="26"/>
        <v>1.5438013332859861</v>
      </c>
      <c r="H52" s="19">
        <f t="shared" si="27"/>
        <v>1.5438013332859863</v>
      </c>
      <c r="I52" s="19">
        <f t="shared" si="28"/>
        <v>1.5438013332859863</v>
      </c>
      <c r="J52" s="19">
        <f t="shared" si="29"/>
        <v>1.5438013332859863</v>
      </c>
      <c r="K52" s="19">
        <f t="shared" si="30"/>
        <v>1.5438013332859863</v>
      </c>
      <c r="L52" s="19">
        <f t="shared" si="31"/>
        <v>1.5438013332859863</v>
      </c>
      <c r="M52" s="19">
        <f t="shared" si="32"/>
        <v>1.5438013332859863</v>
      </c>
      <c r="N52" s="19">
        <f t="shared" si="33"/>
        <v>1.5438013332859863</v>
      </c>
      <c r="O52" s="19">
        <f t="shared" si="34"/>
        <v>1.5438013332859863</v>
      </c>
      <c r="P52" s="19">
        <f t="shared" si="35"/>
        <v>1.5438013332859863</v>
      </c>
      <c r="Q52" s="19">
        <f t="shared" si="36"/>
        <v>1.5438013332859863</v>
      </c>
      <c r="R52" s="19">
        <f t="shared" si="37"/>
        <v>1.5438013332859863</v>
      </c>
      <c r="S52" s="19">
        <f t="shared" si="38"/>
        <v>1.5438013332859863</v>
      </c>
      <c r="T52" s="19">
        <f t="shared" si="39"/>
        <v>1.5438013332859863</v>
      </c>
    </row>
    <row r="53" spans="2:20">
      <c r="B53" s="16">
        <v>2060</v>
      </c>
      <c r="C53" s="19">
        <f>$AC$27/$AC$19</f>
        <v>0.94089046113316277</v>
      </c>
      <c r="D53" s="19">
        <f>AH24/$AH$14</f>
        <v>1.7953165899676935</v>
      </c>
      <c r="E53" s="19">
        <f t="shared" si="12"/>
        <v>0.94089046113316277</v>
      </c>
      <c r="F53" s="19">
        <f t="shared" si="25"/>
        <v>1.5607999741418994</v>
      </c>
      <c r="G53" s="19">
        <f t="shared" si="26"/>
        <v>1.5607999741418994</v>
      </c>
      <c r="H53" s="19">
        <f t="shared" si="27"/>
        <v>1.5607999741418999</v>
      </c>
      <c r="I53" s="19">
        <f t="shared" si="28"/>
        <v>1.5607999741418999</v>
      </c>
      <c r="J53" s="19">
        <f t="shared" si="29"/>
        <v>1.5607999741418999</v>
      </c>
      <c r="K53" s="19">
        <f t="shared" si="30"/>
        <v>1.5607999741418999</v>
      </c>
      <c r="L53" s="19">
        <f t="shared" si="31"/>
        <v>1.5607999741418999</v>
      </c>
      <c r="M53" s="19">
        <f t="shared" si="32"/>
        <v>1.5607999741418999</v>
      </c>
      <c r="N53" s="19">
        <f t="shared" si="33"/>
        <v>1.5607999741418999</v>
      </c>
      <c r="O53" s="19">
        <f t="shared" si="34"/>
        <v>1.5607999741418999</v>
      </c>
      <c r="P53" s="19">
        <f t="shared" si="35"/>
        <v>1.5607999741418999</v>
      </c>
      <c r="Q53" s="19">
        <f t="shared" si="36"/>
        <v>1.5607999741418999</v>
      </c>
      <c r="R53" s="19">
        <f t="shared" si="37"/>
        <v>1.5607999741418999</v>
      </c>
      <c r="S53" s="19">
        <f t="shared" si="38"/>
        <v>1.5607999741418996</v>
      </c>
      <c r="T53" s="19">
        <f t="shared" si="39"/>
        <v>1.5607999741418999</v>
      </c>
    </row>
    <row r="54" spans="2:20">
      <c r="B54" s="16">
        <v>2061</v>
      </c>
      <c r="C54" s="19">
        <f>(C58-C53)/5*1+C53</f>
        <v>0.93831388423338469</v>
      </c>
      <c r="D54" s="19">
        <f>(D58-D53)/5*1+D53</f>
        <v>1.8153607430566681</v>
      </c>
      <c r="E54" s="19">
        <f t="shared" si="12"/>
        <v>0.93831388423338469</v>
      </c>
      <c r="F54" s="19">
        <f t="shared" si="25"/>
        <v>1.5782258219270699</v>
      </c>
      <c r="G54" s="19">
        <f t="shared" si="26"/>
        <v>1.5782258219270695</v>
      </c>
      <c r="H54" s="19">
        <f t="shared" si="27"/>
        <v>1.5782258219270699</v>
      </c>
      <c r="I54" s="19">
        <f t="shared" si="28"/>
        <v>1.5782258219270699</v>
      </c>
      <c r="J54" s="19">
        <f t="shared" si="29"/>
        <v>1.5782258219270699</v>
      </c>
      <c r="K54" s="19">
        <f t="shared" si="30"/>
        <v>1.5782258219270702</v>
      </c>
      <c r="L54" s="19">
        <f t="shared" si="31"/>
        <v>1.5782258219270702</v>
      </c>
      <c r="M54" s="19">
        <f t="shared" si="32"/>
        <v>1.5782258219270699</v>
      </c>
      <c r="N54" s="19">
        <f t="shared" si="33"/>
        <v>1.5782258219270699</v>
      </c>
      <c r="O54" s="19">
        <f t="shared" si="34"/>
        <v>1.5782258219270699</v>
      </c>
      <c r="P54" s="19">
        <f t="shared" si="35"/>
        <v>1.5782258219270699</v>
      </c>
      <c r="Q54" s="19">
        <f t="shared" si="36"/>
        <v>1.5782258219270699</v>
      </c>
      <c r="R54" s="19">
        <f t="shared" si="37"/>
        <v>1.5782258219270699</v>
      </c>
      <c r="S54" s="19">
        <f t="shared" si="38"/>
        <v>1.5782258219270699</v>
      </c>
      <c r="T54" s="19">
        <f t="shared" si="39"/>
        <v>1.5782258219270699</v>
      </c>
    </row>
    <row r="55" spans="2:20">
      <c r="B55" s="16">
        <v>2062</v>
      </c>
      <c r="C55" s="19">
        <f>(C58-C53)/5*2+C53</f>
        <v>0.9357373073336066</v>
      </c>
      <c r="D55" s="19">
        <f>(D58-D53)/5*2+D53</f>
        <v>1.8354048961456426</v>
      </c>
      <c r="E55" s="19">
        <f t="shared" si="12"/>
        <v>0.9357373073336066</v>
      </c>
      <c r="F55" s="19">
        <f t="shared" si="25"/>
        <v>1.59565166971224</v>
      </c>
      <c r="G55" s="19">
        <f t="shared" si="26"/>
        <v>1.59565166971224</v>
      </c>
      <c r="H55" s="19">
        <f t="shared" si="27"/>
        <v>1.5956516697122403</v>
      </c>
      <c r="I55" s="19">
        <f t="shared" si="28"/>
        <v>1.5956516697122403</v>
      </c>
      <c r="J55" s="19">
        <f t="shared" si="29"/>
        <v>1.5956516697122403</v>
      </c>
      <c r="K55" s="19">
        <f t="shared" si="30"/>
        <v>1.5956516697122403</v>
      </c>
      <c r="L55" s="19">
        <f t="shared" si="31"/>
        <v>1.5956516697122403</v>
      </c>
      <c r="M55" s="19">
        <f t="shared" si="32"/>
        <v>1.5956516697122403</v>
      </c>
      <c r="N55" s="19">
        <f t="shared" si="33"/>
        <v>1.5956516697122403</v>
      </c>
      <c r="O55" s="19">
        <f t="shared" si="34"/>
        <v>1.5956516697122403</v>
      </c>
      <c r="P55" s="19">
        <f t="shared" si="35"/>
        <v>1.5956516697122403</v>
      </c>
      <c r="Q55" s="19">
        <f t="shared" si="36"/>
        <v>1.5956516697122403</v>
      </c>
      <c r="R55" s="19">
        <f t="shared" si="37"/>
        <v>1.5956516697122403</v>
      </c>
      <c r="S55" s="19">
        <f t="shared" si="38"/>
        <v>1.59565166971224</v>
      </c>
      <c r="T55" s="19">
        <f t="shared" si="39"/>
        <v>1.5956516697122403</v>
      </c>
    </row>
    <row r="56" spans="2:20">
      <c r="B56" s="16">
        <v>2063</v>
      </c>
      <c r="C56" s="19">
        <f>(C58-C53)/5*3+C53</f>
        <v>0.93316073043382841</v>
      </c>
      <c r="D56" s="19">
        <f>(D58-D53)/5*3+D53</f>
        <v>1.8554490492346174</v>
      </c>
      <c r="E56" s="19">
        <f t="shared" si="12"/>
        <v>0.93316073043382841</v>
      </c>
      <c r="F56" s="19">
        <f t="shared" si="25"/>
        <v>1.6130775174974104</v>
      </c>
      <c r="G56" s="19">
        <f t="shared" si="26"/>
        <v>1.6130775174974101</v>
      </c>
      <c r="H56" s="19">
        <f t="shared" si="27"/>
        <v>1.6130775174974106</v>
      </c>
      <c r="I56" s="19">
        <f t="shared" si="28"/>
        <v>1.6130775174974106</v>
      </c>
      <c r="J56" s="19">
        <f t="shared" si="29"/>
        <v>1.6130775174974106</v>
      </c>
      <c r="K56" s="19">
        <f t="shared" si="30"/>
        <v>1.6130775174974106</v>
      </c>
      <c r="L56" s="19">
        <f t="shared" si="31"/>
        <v>1.6130775174974106</v>
      </c>
      <c r="M56" s="19">
        <f t="shared" si="32"/>
        <v>1.6130775174974106</v>
      </c>
      <c r="N56" s="19">
        <f t="shared" si="33"/>
        <v>1.6130775174974106</v>
      </c>
      <c r="O56" s="19">
        <f t="shared" si="34"/>
        <v>1.6130775174974106</v>
      </c>
      <c r="P56" s="19">
        <f t="shared" si="35"/>
        <v>1.6130775174974106</v>
      </c>
      <c r="Q56" s="19">
        <f t="shared" si="36"/>
        <v>1.6130775174974106</v>
      </c>
      <c r="R56" s="19">
        <f t="shared" si="37"/>
        <v>1.6130775174974106</v>
      </c>
      <c r="S56" s="19">
        <f t="shared" si="38"/>
        <v>1.6130775174974106</v>
      </c>
      <c r="T56" s="19">
        <f t="shared" si="39"/>
        <v>1.6130775174974106</v>
      </c>
    </row>
    <row r="57" spans="2:20">
      <c r="B57" s="16">
        <v>2064</v>
      </c>
      <c r="C57" s="19">
        <f>(C58-C53)/5*4+C53</f>
        <v>0.93058415353405033</v>
      </c>
      <c r="D57" s="19">
        <f>(D58-D53)/5*4+D53</f>
        <v>1.875493202323592</v>
      </c>
      <c r="E57" s="19">
        <f t="shared" si="12"/>
        <v>0.93058415353405033</v>
      </c>
      <c r="F57" s="19">
        <f t="shared" si="25"/>
        <v>1.6305033652825804</v>
      </c>
      <c r="G57" s="19">
        <f t="shared" si="26"/>
        <v>1.6305033652825804</v>
      </c>
      <c r="H57" s="19">
        <f t="shared" si="27"/>
        <v>1.6305033652825807</v>
      </c>
      <c r="I57" s="19">
        <f t="shared" si="28"/>
        <v>1.6305033652825807</v>
      </c>
      <c r="J57" s="19">
        <f t="shared" si="29"/>
        <v>1.6305033652825807</v>
      </c>
      <c r="K57" s="19">
        <f t="shared" si="30"/>
        <v>1.6305033652825807</v>
      </c>
      <c r="L57" s="19">
        <f t="shared" si="31"/>
        <v>1.6305033652825809</v>
      </c>
      <c r="M57" s="19">
        <f t="shared" si="32"/>
        <v>1.6305033652825807</v>
      </c>
      <c r="N57" s="19">
        <f t="shared" si="33"/>
        <v>1.6305033652825807</v>
      </c>
      <c r="O57" s="19">
        <f t="shared" si="34"/>
        <v>1.6305033652825807</v>
      </c>
      <c r="P57" s="19">
        <f t="shared" si="35"/>
        <v>1.6305033652825807</v>
      </c>
      <c r="Q57" s="19">
        <f t="shared" si="36"/>
        <v>1.6305033652825807</v>
      </c>
      <c r="R57" s="19">
        <f t="shared" si="37"/>
        <v>1.6305033652825807</v>
      </c>
      <c r="S57" s="19">
        <f t="shared" si="38"/>
        <v>1.6305033652825807</v>
      </c>
      <c r="T57" s="19">
        <f t="shared" si="39"/>
        <v>1.6305033652825807</v>
      </c>
    </row>
    <row r="58" spans="2:20">
      <c r="B58" s="16">
        <v>2065</v>
      </c>
      <c r="C58" s="19">
        <f>$AC$28/$AC$19</f>
        <v>0.92800757663427225</v>
      </c>
      <c r="D58" s="19">
        <f>AH25/$AH$14</f>
        <v>1.8955373554125665</v>
      </c>
      <c r="E58" s="19">
        <f t="shared" si="12"/>
        <v>0.92800757663427225</v>
      </c>
      <c r="F58" s="19">
        <f t="shared" si="25"/>
        <v>1.6479292130677505</v>
      </c>
      <c r="G58" s="19">
        <f t="shared" si="26"/>
        <v>1.6479292130677505</v>
      </c>
      <c r="H58" s="19">
        <f t="shared" si="27"/>
        <v>1.6479292130677508</v>
      </c>
      <c r="I58" s="19">
        <f t="shared" si="28"/>
        <v>1.6479292130677505</v>
      </c>
      <c r="J58" s="19">
        <f t="shared" si="29"/>
        <v>1.6479292130677505</v>
      </c>
      <c r="K58" s="19">
        <f t="shared" si="30"/>
        <v>1.6479292130677505</v>
      </c>
      <c r="L58" s="19">
        <f t="shared" si="31"/>
        <v>1.6479292130677503</v>
      </c>
      <c r="M58" s="19">
        <f t="shared" si="32"/>
        <v>1.6479292130677508</v>
      </c>
      <c r="N58" s="19">
        <f t="shared" si="33"/>
        <v>1.6479292130677508</v>
      </c>
      <c r="O58" s="19">
        <f t="shared" si="34"/>
        <v>1.6479292130677508</v>
      </c>
      <c r="P58" s="19">
        <f t="shared" si="35"/>
        <v>1.6479292130677508</v>
      </c>
      <c r="Q58" s="19">
        <f t="shared" si="36"/>
        <v>1.6479292130677505</v>
      </c>
      <c r="R58" s="19">
        <f t="shared" si="37"/>
        <v>1.6479292130677508</v>
      </c>
      <c r="S58" s="19">
        <f t="shared" si="38"/>
        <v>1.6479292130677508</v>
      </c>
      <c r="T58" s="19">
        <f t="shared" si="39"/>
        <v>1.6479292130677508</v>
      </c>
    </row>
    <row r="59" spans="2:20">
      <c r="B59" s="16">
        <v>2066</v>
      </c>
      <c r="C59" s="19">
        <f>(C63-C58)/5*1+C58</f>
        <v>0.92537320723999228</v>
      </c>
      <c r="D59" s="19">
        <f>(D63-D58)/5*1+D58</f>
        <v>1.916280800739478</v>
      </c>
      <c r="E59" s="19">
        <f t="shared" si="12"/>
        <v>0.92537320723999228</v>
      </c>
      <c r="F59" s="19">
        <f t="shared" si="25"/>
        <v>1.6659630067232976</v>
      </c>
      <c r="G59" s="19">
        <f t="shared" si="26"/>
        <v>1.6659630067232973</v>
      </c>
      <c r="H59" s="19">
        <f t="shared" si="27"/>
        <v>1.6659630067232978</v>
      </c>
      <c r="I59" s="19">
        <f t="shared" si="28"/>
        <v>1.6659630067232978</v>
      </c>
      <c r="J59" s="19">
        <f t="shared" si="29"/>
        <v>1.6659630067232978</v>
      </c>
      <c r="K59" s="19">
        <f t="shared" si="30"/>
        <v>1.6659630067232978</v>
      </c>
      <c r="L59" s="19">
        <f t="shared" si="31"/>
        <v>1.6659630067232976</v>
      </c>
      <c r="M59" s="19">
        <f t="shared" si="32"/>
        <v>1.6659630067232978</v>
      </c>
      <c r="N59" s="19">
        <f t="shared" si="33"/>
        <v>1.6659630067232978</v>
      </c>
      <c r="O59" s="19">
        <f t="shared" si="34"/>
        <v>1.6659630067232978</v>
      </c>
      <c r="P59" s="19">
        <f t="shared" si="35"/>
        <v>1.6659630067232978</v>
      </c>
      <c r="Q59" s="19">
        <f t="shared" si="36"/>
        <v>1.6659630067232978</v>
      </c>
      <c r="R59" s="19">
        <f t="shared" si="37"/>
        <v>1.6659630067232978</v>
      </c>
      <c r="S59" s="19">
        <f t="shared" si="38"/>
        <v>1.6659630067232978</v>
      </c>
      <c r="T59" s="19">
        <f t="shared" si="39"/>
        <v>1.6659630067232978</v>
      </c>
    </row>
    <row r="60" spans="2:20">
      <c r="B60" s="16">
        <v>2067</v>
      </c>
      <c r="C60" s="19">
        <f>(C63-C58)/5*2+C58</f>
        <v>0.92273883784571242</v>
      </c>
      <c r="D60" s="19">
        <f>(D63-D58)/5*2+D58</f>
        <v>1.9370242460663893</v>
      </c>
      <c r="E60" s="19">
        <f t="shared" si="12"/>
        <v>0.92273883784571242</v>
      </c>
      <c r="F60" s="19">
        <f t="shared" si="25"/>
        <v>1.6839968003788441</v>
      </c>
      <c r="G60" s="19">
        <f t="shared" si="26"/>
        <v>1.6839968003788441</v>
      </c>
      <c r="H60" s="19">
        <f t="shared" si="27"/>
        <v>1.6839968003788444</v>
      </c>
      <c r="I60" s="19">
        <f t="shared" si="28"/>
        <v>1.6839968003788446</v>
      </c>
      <c r="J60" s="19">
        <f t="shared" si="29"/>
        <v>1.6839968003788446</v>
      </c>
      <c r="K60" s="19">
        <f t="shared" si="30"/>
        <v>1.6839968003788446</v>
      </c>
      <c r="L60" s="19">
        <f t="shared" si="31"/>
        <v>1.6839968003788446</v>
      </c>
      <c r="M60" s="19">
        <f t="shared" si="32"/>
        <v>1.6839968003788444</v>
      </c>
      <c r="N60" s="19">
        <f t="shared" si="33"/>
        <v>1.6839968003788444</v>
      </c>
      <c r="O60" s="19">
        <f t="shared" si="34"/>
        <v>1.6839968003788444</v>
      </c>
      <c r="P60" s="19">
        <f t="shared" si="35"/>
        <v>1.6839968003788444</v>
      </c>
      <c r="Q60" s="19">
        <f t="shared" si="36"/>
        <v>1.6839968003788444</v>
      </c>
      <c r="R60" s="19">
        <f t="shared" si="37"/>
        <v>1.6839968003788444</v>
      </c>
      <c r="S60" s="19">
        <f t="shared" si="38"/>
        <v>1.6839968003788444</v>
      </c>
      <c r="T60" s="19">
        <f t="shared" si="39"/>
        <v>1.6839968003788444</v>
      </c>
    </row>
    <row r="61" spans="2:20">
      <c r="B61" s="16">
        <v>2068</v>
      </c>
      <c r="C61" s="19">
        <f>(C63-C58)/5*3+C58</f>
        <v>0.92010446845143246</v>
      </c>
      <c r="D61" s="19">
        <f>(D63-D58)/5*3+D58</f>
        <v>1.9577676913933009</v>
      </c>
      <c r="E61" s="19">
        <f t="shared" si="12"/>
        <v>0.92010446845143246</v>
      </c>
      <c r="F61" s="19">
        <f t="shared" si="25"/>
        <v>1.7020305940343909</v>
      </c>
      <c r="G61" s="19">
        <f t="shared" si="26"/>
        <v>1.7020305940343909</v>
      </c>
      <c r="H61" s="19">
        <f t="shared" si="27"/>
        <v>1.7020305940343912</v>
      </c>
      <c r="I61" s="19">
        <f t="shared" si="28"/>
        <v>1.7020305940343914</v>
      </c>
      <c r="J61" s="19">
        <f t="shared" si="29"/>
        <v>1.7020305940343914</v>
      </c>
      <c r="K61" s="19">
        <f t="shared" si="30"/>
        <v>1.7020305940343914</v>
      </c>
      <c r="L61" s="19">
        <f t="shared" si="31"/>
        <v>1.7020305940343914</v>
      </c>
      <c r="M61" s="19">
        <f t="shared" si="32"/>
        <v>1.7020305940343912</v>
      </c>
      <c r="N61" s="19">
        <f t="shared" si="33"/>
        <v>1.7020305940343912</v>
      </c>
      <c r="O61" s="19">
        <f t="shared" si="34"/>
        <v>1.7020305940343909</v>
      </c>
      <c r="P61" s="19">
        <f t="shared" si="35"/>
        <v>1.7020305940343912</v>
      </c>
      <c r="Q61" s="19">
        <f t="shared" si="36"/>
        <v>1.7020305940343912</v>
      </c>
      <c r="R61" s="19">
        <f t="shared" si="37"/>
        <v>1.7020305940343912</v>
      </c>
      <c r="S61" s="19">
        <f t="shared" si="38"/>
        <v>1.7020305940343912</v>
      </c>
      <c r="T61" s="19">
        <f t="shared" si="39"/>
        <v>1.7020305940343912</v>
      </c>
    </row>
    <row r="62" spans="2:20">
      <c r="B62" s="16">
        <v>2069</v>
      </c>
      <c r="C62" s="19">
        <f>(C63-C58)/5*4+C58</f>
        <v>0.9174700990571526</v>
      </c>
      <c r="D62" s="19">
        <f>(D63-D58)/5*4+D58</f>
        <v>1.9785111367202122</v>
      </c>
      <c r="E62" s="19">
        <f t="shared" si="12"/>
        <v>0.9174700990571526</v>
      </c>
      <c r="F62" s="19">
        <f t="shared" si="25"/>
        <v>1.7200643876899375</v>
      </c>
      <c r="G62" s="19">
        <f t="shared" si="26"/>
        <v>1.7200643876899375</v>
      </c>
      <c r="H62" s="19">
        <f t="shared" si="27"/>
        <v>1.7200643876899377</v>
      </c>
      <c r="I62" s="19">
        <f t="shared" si="28"/>
        <v>1.7200643876899377</v>
      </c>
      <c r="J62" s="19">
        <f t="shared" si="29"/>
        <v>1.7200643876899377</v>
      </c>
      <c r="K62" s="19">
        <f t="shared" si="30"/>
        <v>1.7200643876899377</v>
      </c>
      <c r="L62" s="19">
        <f t="shared" si="31"/>
        <v>1.7200643876899377</v>
      </c>
      <c r="M62" s="19">
        <f t="shared" si="32"/>
        <v>1.7200643876899375</v>
      </c>
      <c r="N62" s="19">
        <f t="shared" si="33"/>
        <v>1.7200643876899377</v>
      </c>
      <c r="O62" s="19">
        <f t="shared" si="34"/>
        <v>1.7200643876899375</v>
      </c>
      <c r="P62" s="19">
        <f t="shared" si="35"/>
        <v>1.7200643876899377</v>
      </c>
      <c r="Q62" s="19">
        <f t="shared" si="36"/>
        <v>1.720064387689938</v>
      </c>
      <c r="R62" s="19">
        <f t="shared" si="37"/>
        <v>1.7200643876899377</v>
      </c>
      <c r="S62" s="19">
        <f t="shared" si="38"/>
        <v>1.7200643876899377</v>
      </c>
      <c r="T62" s="19">
        <f t="shared" si="39"/>
        <v>1.7200643876899377</v>
      </c>
    </row>
    <row r="63" spans="2:20">
      <c r="B63" s="16">
        <v>2070</v>
      </c>
      <c r="C63" s="19">
        <f>$AC$29/$AC$19</f>
        <v>0.91483572966287263</v>
      </c>
      <c r="D63" s="19">
        <f>AH26/$AH$14</f>
        <v>1.9992545820471237</v>
      </c>
      <c r="E63" s="19">
        <f t="shared" si="12"/>
        <v>0.91483572966287263</v>
      </c>
      <c r="F63" s="19">
        <f t="shared" si="25"/>
        <v>1.7380981813454843</v>
      </c>
      <c r="G63" s="19">
        <f t="shared" si="26"/>
        <v>1.7380981813454843</v>
      </c>
      <c r="H63" s="19">
        <f t="shared" si="27"/>
        <v>1.7380981813454848</v>
      </c>
      <c r="I63" s="19">
        <f t="shared" si="28"/>
        <v>1.738098181345485</v>
      </c>
      <c r="J63" s="19">
        <f t="shared" si="29"/>
        <v>1.738098181345485</v>
      </c>
      <c r="K63" s="19">
        <f t="shared" si="30"/>
        <v>1.738098181345485</v>
      </c>
      <c r="L63" s="19">
        <f t="shared" si="31"/>
        <v>1.738098181345485</v>
      </c>
      <c r="M63" s="19">
        <f t="shared" si="32"/>
        <v>1.7380981813454848</v>
      </c>
      <c r="N63" s="19">
        <f t="shared" si="33"/>
        <v>1.7380981813454848</v>
      </c>
      <c r="O63" s="19">
        <f t="shared" si="34"/>
        <v>1.738098181345485</v>
      </c>
      <c r="P63" s="19">
        <f t="shared" si="35"/>
        <v>1.7380981813454848</v>
      </c>
      <c r="Q63" s="19">
        <f t="shared" si="36"/>
        <v>1.7380981813454848</v>
      </c>
      <c r="R63" s="19">
        <f t="shared" si="37"/>
        <v>1.7380981813454848</v>
      </c>
      <c r="S63" s="19">
        <f t="shared" si="38"/>
        <v>1.738098181345485</v>
      </c>
      <c r="T63" s="19">
        <f t="shared" si="39"/>
        <v>1.7380981813454848</v>
      </c>
    </row>
    <row r="64" spans="2:20">
      <c r="B64" s="16">
        <v>2071</v>
      </c>
      <c r="C64" s="19">
        <f>(C68-C63)/5*1+C63</f>
        <v>0.91210435995873429</v>
      </c>
      <c r="D64" s="19">
        <f>(D68-D63)/5*1+D63</f>
        <v>2.0199593081729414</v>
      </c>
      <c r="E64" s="19">
        <f t="shared" si="12"/>
        <v>0.91210435995873429</v>
      </c>
      <c r="F64" s="19">
        <f t="shared" si="25"/>
        <v>1.7560983135686112</v>
      </c>
      <c r="G64" s="19">
        <f t="shared" si="26"/>
        <v>1.7560983135686112</v>
      </c>
      <c r="H64" s="19">
        <f t="shared" si="27"/>
        <v>1.7560983135686115</v>
      </c>
      <c r="I64" s="19">
        <f t="shared" si="28"/>
        <v>1.7560983135686115</v>
      </c>
      <c r="J64" s="19">
        <f t="shared" si="29"/>
        <v>1.7560983135686115</v>
      </c>
      <c r="K64" s="19">
        <f t="shared" si="30"/>
        <v>1.7560983135686115</v>
      </c>
      <c r="L64" s="19">
        <f t="shared" si="31"/>
        <v>1.7560983135686112</v>
      </c>
      <c r="M64" s="19">
        <f t="shared" si="32"/>
        <v>1.7560983135686115</v>
      </c>
      <c r="N64" s="19">
        <f t="shared" si="33"/>
        <v>1.7560983135686115</v>
      </c>
      <c r="O64" s="19">
        <f t="shared" si="34"/>
        <v>1.7560983135686117</v>
      </c>
      <c r="P64" s="19">
        <f t="shared" si="35"/>
        <v>1.7560983135686115</v>
      </c>
      <c r="Q64" s="19">
        <f t="shared" si="36"/>
        <v>1.7560983135686115</v>
      </c>
      <c r="R64" s="19">
        <f t="shared" si="37"/>
        <v>1.7560983135686115</v>
      </c>
      <c r="S64" s="19">
        <f t="shared" si="38"/>
        <v>1.7560983135686115</v>
      </c>
      <c r="T64" s="19">
        <f t="shared" si="39"/>
        <v>1.7560983135686115</v>
      </c>
    </row>
    <row r="65" spans="2:20">
      <c r="B65" s="16">
        <v>2072</v>
      </c>
      <c r="C65" s="19">
        <f>(C68-C63)/5*2+C63</f>
        <v>0.90937299025459595</v>
      </c>
      <c r="D65" s="19">
        <f>(D68-D63)/5*2+D63</f>
        <v>2.040664034298759</v>
      </c>
      <c r="E65" s="19">
        <f t="shared" si="12"/>
        <v>0.90937299025459595</v>
      </c>
      <c r="F65" s="19">
        <f t="shared" si="25"/>
        <v>1.7740984457917377</v>
      </c>
      <c r="G65" s="19">
        <f t="shared" si="26"/>
        <v>1.7740984457917377</v>
      </c>
      <c r="H65" s="19">
        <f t="shared" si="27"/>
        <v>1.7740984457917379</v>
      </c>
      <c r="I65" s="19">
        <f t="shared" si="28"/>
        <v>1.7740984457917381</v>
      </c>
      <c r="J65" s="19">
        <f t="shared" si="29"/>
        <v>1.7740984457917381</v>
      </c>
      <c r="K65" s="19">
        <f t="shared" si="30"/>
        <v>1.7740984457917381</v>
      </c>
      <c r="L65" s="19">
        <f t="shared" si="31"/>
        <v>1.7740984457917381</v>
      </c>
      <c r="M65" s="19">
        <f t="shared" si="32"/>
        <v>1.7740984457917379</v>
      </c>
      <c r="N65" s="19">
        <f t="shared" si="33"/>
        <v>1.7740984457917377</v>
      </c>
      <c r="O65" s="19">
        <f t="shared" si="34"/>
        <v>1.7740984457917379</v>
      </c>
      <c r="P65" s="19">
        <f t="shared" si="35"/>
        <v>1.7740984457917377</v>
      </c>
      <c r="Q65" s="19">
        <f t="shared" si="36"/>
        <v>1.7740984457917379</v>
      </c>
      <c r="R65" s="19">
        <f t="shared" si="37"/>
        <v>1.7740984457917379</v>
      </c>
      <c r="S65" s="19">
        <f t="shared" si="38"/>
        <v>1.7740984457917379</v>
      </c>
      <c r="T65" s="19">
        <f t="shared" si="39"/>
        <v>1.7740984457917379</v>
      </c>
    </row>
    <row r="66" spans="2:20">
      <c r="B66" s="16">
        <v>2073</v>
      </c>
      <c r="C66" s="19">
        <f>(C68-C63)/5*3+C63</f>
        <v>0.90664162055045772</v>
      </c>
      <c r="D66" s="19">
        <f>(D68-D63)/5*3+D63</f>
        <v>2.0613687604245765</v>
      </c>
      <c r="E66" s="19">
        <f t="shared" si="12"/>
        <v>0.90664162055045772</v>
      </c>
      <c r="F66" s="19">
        <f t="shared" si="25"/>
        <v>1.7920985780148644</v>
      </c>
      <c r="G66" s="19">
        <f t="shared" si="26"/>
        <v>1.7920985780148644</v>
      </c>
      <c r="H66" s="19">
        <f t="shared" si="27"/>
        <v>1.7920985780148644</v>
      </c>
      <c r="I66" s="19">
        <f t="shared" si="28"/>
        <v>1.7920985780148644</v>
      </c>
      <c r="J66" s="19">
        <f t="shared" si="29"/>
        <v>1.7920985780148644</v>
      </c>
      <c r="K66" s="19">
        <f t="shared" si="30"/>
        <v>1.7920985780148644</v>
      </c>
      <c r="L66" s="19">
        <f t="shared" si="31"/>
        <v>1.7920985780148644</v>
      </c>
      <c r="M66" s="19">
        <f t="shared" si="32"/>
        <v>1.7920985780148644</v>
      </c>
      <c r="N66" s="19">
        <f t="shared" si="33"/>
        <v>1.7920985780148644</v>
      </c>
      <c r="O66" s="19">
        <f t="shared" si="34"/>
        <v>1.7920985780148644</v>
      </c>
      <c r="P66" s="19">
        <f t="shared" si="35"/>
        <v>1.7920985780148644</v>
      </c>
      <c r="Q66" s="19">
        <f t="shared" si="36"/>
        <v>1.7920985780148644</v>
      </c>
      <c r="R66" s="19">
        <f t="shared" si="37"/>
        <v>1.7920985780148644</v>
      </c>
      <c r="S66" s="19">
        <f t="shared" si="38"/>
        <v>1.7920985780148644</v>
      </c>
      <c r="T66" s="19">
        <f t="shared" si="39"/>
        <v>1.7920985780148644</v>
      </c>
    </row>
    <row r="67" spans="2:20">
      <c r="B67" s="16">
        <v>2074</v>
      </c>
      <c r="C67" s="19">
        <f>(C68-C63)/5*4+C63</f>
        <v>0.90391025084631937</v>
      </c>
      <c r="D67" s="19">
        <f>(D68-D63)/5*4+D63</f>
        <v>2.082073486550394</v>
      </c>
      <c r="E67" s="19">
        <f t="shared" si="12"/>
        <v>0.90391025084631937</v>
      </c>
      <c r="F67" s="19">
        <f t="shared" si="25"/>
        <v>1.8100987102379906</v>
      </c>
      <c r="G67" s="19">
        <f t="shared" si="26"/>
        <v>1.8100987102379908</v>
      </c>
      <c r="H67" s="19">
        <f t="shared" si="27"/>
        <v>1.8100987102379911</v>
      </c>
      <c r="I67" s="19">
        <f t="shared" si="28"/>
        <v>1.8100987102379908</v>
      </c>
      <c r="J67" s="19">
        <f t="shared" si="29"/>
        <v>1.8100987102379908</v>
      </c>
      <c r="K67" s="19">
        <f t="shared" si="30"/>
        <v>1.8100987102379908</v>
      </c>
      <c r="L67" s="19">
        <f t="shared" si="31"/>
        <v>1.8100987102379908</v>
      </c>
      <c r="M67" s="19">
        <f t="shared" si="32"/>
        <v>1.8100987102379908</v>
      </c>
      <c r="N67" s="19">
        <f t="shared" si="33"/>
        <v>1.8100987102379911</v>
      </c>
      <c r="O67" s="19">
        <f t="shared" si="34"/>
        <v>1.8100987102379911</v>
      </c>
      <c r="P67" s="19">
        <f t="shared" si="35"/>
        <v>1.8100987102379911</v>
      </c>
      <c r="Q67" s="19">
        <f t="shared" si="36"/>
        <v>1.8100987102379911</v>
      </c>
      <c r="R67" s="19">
        <f t="shared" si="37"/>
        <v>1.8100987102379911</v>
      </c>
      <c r="S67" s="19">
        <f t="shared" si="38"/>
        <v>1.8100987102379908</v>
      </c>
      <c r="T67" s="19">
        <f t="shared" si="39"/>
        <v>1.8100987102379911</v>
      </c>
    </row>
    <row r="68" spans="2:20">
      <c r="B68" s="16">
        <v>2075</v>
      </c>
      <c r="C68" s="19">
        <f>$AC$30/$AC$19</f>
        <v>0.90117888114218103</v>
      </c>
      <c r="D68" s="19">
        <f>AH27/$AH$14</f>
        <v>2.1027782126762116</v>
      </c>
      <c r="E68" s="19">
        <f t="shared" ref="E68:E93" si="40">C68</f>
        <v>0.90117888114218103</v>
      </c>
      <c r="F68" s="19">
        <f t="shared" si="25"/>
        <v>1.8280988424611173</v>
      </c>
      <c r="G68" s="19">
        <f t="shared" si="26"/>
        <v>1.8280988424611173</v>
      </c>
      <c r="H68" s="19">
        <f t="shared" si="27"/>
        <v>1.8280988424611175</v>
      </c>
      <c r="I68" s="19">
        <f t="shared" si="28"/>
        <v>1.8280988424611175</v>
      </c>
      <c r="J68" s="19">
        <f t="shared" si="29"/>
        <v>1.8280988424611175</v>
      </c>
      <c r="K68" s="19">
        <f t="shared" si="30"/>
        <v>1.8280988424611175</v>
      </c>
      <c r="L68" s="19">
        <f t="shared" si="31"/>
        <v>1.8280988424611175</v>
      </c>
      <c r="M68" s="19">
        <f t="shared" si="32"/>
        <v>1.8280988424611178</v>
      </c>
      <c r="N68" s="19">
        <f t="shared" si="33"/>
        <v>1.8280988424611175</v>
      </c>
      <c r="O68" s="19">
        <f t="shared" si="34"/>
        <v>1.8280988424611175</v>
      </c>
      <c r="P68" s="19">
        <f t="shared" si="35"/>
        <v>1.8280988424611175</v>
      </c>
      <c r="Q68" s="19">
        <f t="shared" si="36"/>
        <v>1.8280988424611175</v>
      </c>
      <c r="R68" s="19">
        <f t="shared" si="37"/>
        <v>1.8280988424611175</v>
      </c>
      <c r="S68" s="19">
        <f t="shared" si="38"/>
        <v>1.8280988424611175</v>
      </c>
      <c r="T68" s="19">
        <f t="shared" si="39"/>
        <v>1.8280988424611175</v>
      </c>
    </row>
    <row r="69" spans="2:20">
      <c r="B69" s="16">
        <v>2076</v>
      </c>
      <c r="C69" s="19">
        <f>(C73-C68)/5*1+C68</f>
        <v>0.89822064374734656</v>
      </c>
      <c r="D69" s="19">
        <f>(D73-D68)/5*1+D68</f>
        <v>2.123142312496952</v>
      </c>
      <c r="E69" s="19">
        <f t="shared" si="40"/>
        <v>0.89822064374734656</v>
      </c>
      <c r="F69" s="19">
        <f t="shared" si="25"/>
        <v>1.8458028433327442</v>
      </c>
      <c r="G69" s="19">
        <f t="shared" si="26"/>
        <v>1.8458028433327442</v>
      </c>
      <c r="H69" s="19">
        <f t="shared" si="27"/>
        <v>1.8458028433327447</v>
      </c>
      <c r="I69" s="19">
        <f t="shared" si="28"/>
        <v>1.8458028433327445</v>
      </c>
      <c r="J69" s="19">
        <f t="shared" si="29"/>
        <v>1.8458028433327445</v>
      </c>
      <c r="K69" s="19">
        <f t="shared" si="30"/>
        <v>1.8458028433327445</v>
      </c>
      <c r="L69" s="19">
        <f t="shared" si="31"/>
        <v>1.8458028433327445</v>
      </c>
      <c r="M69" s="19">
        <f t="shared" si="32"/>
        <v>1.8458028433327447</v>
      </c>
      <c r="N69" s="19">
        <f t="shared" si="33"/>
        <v>1.8458028433327447</v>
      </c>
      <c r="O69" s="19">
        <f t="shared" si="34"/>
        <v>1.8458028433327447</v>
      </c>
      <c r="P69" s="19">
        <f t="shared" si="35"/>
        <v>1.8458028433327447</v>
      </c>
      <c r="Q69" s="19">
        <f t="shared" si="36"/>
        <v>1.8458028433327447</v>
      </c>
      <c r="R69" s="19">
        <f t="shared" si="37"/>
        <v>1.8458028433327447</v>
      </c>
      <c r="S69" s="19">
        <f t="shared" si="38"/>
        <v>1.8458028433327449</v>
      </c>
      <c r="T69" s="19">
        <f t="shared" si="39"/>
        <v>1.8458028433327447</v>
      </c>
    </row>
    <row r="70" spans="2:20">
      <c r="B70" s="16">
        <v>2077</v>
      </c>
      <c r="C70" s="19">
        <f>(C73-C68)/5*2+C68</f>
        <v>0.8952624063525122</v>
      </c>
      <c r="D70" s="19">
        <f>(D73-D68)/5*2+D68</f>
        <v>2.1435064123176923</v>
      </c>
      <c r="E70" s="19">
        <f t="shared" si="40"/>
        <v>0.8952624063525122</v>
      </c>
      <c r="F70" s="19">
        <f t="shared" si="25"/>
        <v>1.8635068442043714</v>
      </c>
      <c r="G70" s="19">
        <f t="shared" si="26"/>
        <v>1.8635068442043716</v>
      </c>
      <c r="H70" s="19">
        <f t="shared" si="27"/>
        <v>1.8635068442043718</v>
      </c>
      <c r="I70" s="19">
        <f t="shared" si="28"/>
        <v>1.8635068442043718</v>
      </c>
      <c r="J70" s="19">
        <f t="shared" si="29"/>
        <v>1.8635068442043718</v>
      </c>
      <c r="K70" s="19">
        <f t="shared" si="30"/>
        <v>1.8635068442043718</v>
      </c>
      <c r="L70" s="19">
        <f t="shared" si="31"/>
        <v>1.8635068442043718</v>
      </c>
      <c r="M70" s="19">
        <f t="shared" si="32"/>
        <v>1.8635068442043718</v>
      </c>
      <c r="N70" s="19">
        <f t="shared" si="33"/>
        <v>1.8635068442043718</v>
      </c>
      <c r="O70" s="19">
        <f t="shared" si="34"/>
        <v>1.8635068442043718</v>
      </c>
      <c r="P70" s="19">
        <f t="shared" si="35"/>
        <v>1.8635068442043718</v>
      </c>
      <c r="Q70" s="19">
        <f t="shared" si="36"/>
        <v>1.8635068442043718</v>
      </c>
      <c r="R70" s="19">
        <f t="shared" si="37"/>
        <v>1.8635068442043718</v>
      </c>
      <c r="S70" s="19">
        <f t="shared" si="38"/>
        <v>1.8635068442043718</v>
      </c>
      <c r="T70" s="19">
        <f t="shared" si="39"/>
        <v>1.8635068442043718</v>
      </c>
    </row>
    <row r="71" spans="2:20">
      <c r="B71" s="16">
        <v>2078</v>
      </c>
      <c r="C71" s="19">
        <f>(C73-C68)/5*3+C68</f>
        <v>0.89230416895767772</v>
      </c>
      <c r="D71" s="19">
        <f>(D73-D68)/5*3+D68</f>
        <v>2.1638705121384327</v>
      </c>
      <c r="E71" s="19">
        <f t="shared" si="40"/>
        <v>0.89230416895767772</v>
      </c>
      <c r="F71" s="19">
        <f t="shared" si="25"/>
        <v>1.8812108450759988</v>
      </c>
      <c r="G71" s="19">
        <f t="shared" si="26"/>
        <v>1.8812108450759986</v>
      </c>
      <c r="H71" s="19">
        <f t="shared" si="27"/>
        <v>1.8812108450759988</v>
      </c>
      <c r="I71" s="19">
        <f t="shared" si="28"/>
        <v>1.881210845075999</v>
      </c>
      <c r="J71" s="19">
        <f t="shared" si="29"/>
        <v>1.881210845075999</v>
      </c>
      <c r="K71" s="19">
        <f t="shared" si="30"/>
        <v>1.881210845075999</v>
      </c>
      <c r="L71" s="19">
        <f t="shared" si="31"/>
        <v>1.8812108450759992</v>
      </c>
      <c r="M71" s="19">
        <f t="shared" si="32"/>
        <v>1.8812108450759988</v>
      </c>
      <c r="N71" s="19">
        <f t="shared" si="33"/>
        <v>1.8812108450759988</v>
      </c>
      <c r="O71" s="19">
        <f t="shared" si="34"/>
        <v>1.8812108450759988</v>
      </c>
      <c r="P71" s="19">
        <f t="shared" si="35"/>
        <v>1.8812108450759988</v>
      </c>
      <c r="Q71" s="19">
        <f t="shared" si="36"/>
        <v>1.8812108450759988</v>
      </c>
      <c r="R71" s="19">
        <f t="shared" si="37"/>
        <v>1.881210845075999</v>
      </c>
      <c r="S71" s="19">
        <f t="shared" si="38"/>
        <v>1.8812108450759988</v>
      </c>
      <c r="T71" s="19">
        <f t="shared" si="39"/>
        <v>1.8812108450759988</v>
      </c>
    </row>
    <row r="72" spans="2:20">
      <c r="B72" s="16">
        <v>2079</v>
      </c>
      <c r="C72" s="19">
        <f>(C73-C68)/5*4+C68</f>
        <v>0.88934593156284336</v>
      </c>
      <c r="D72" s="19">
        <f>(D73-D68)/5*4+D68</f>
        <v>2.1842346119591731</v>
      </c>
      <c r="E72" s="19">
        <f t="shared" si="40"/>
        <v>0.88934593156284336</v>
      </c>
      <c r="F72" s="19">
        <f t="shared" si="25"/>
        <v>1.8989148459476259</v>
      </c>
      <c r="G72" s="19">
        <f t="shared" si="26"/>
        <v>1.8989148459476257</v>
      </c>
      <c r="H72" s="19">
        <f t="shared" si="27"/>
        <v>1.8989148459476262</v>
      </c>
      <c r="I72" s="19">
        <f t="shared" si="28"/>
        <v>1.8989148459476264</v>
      </c>
      <c r="J72" s="19">
        <f t="shared" si="29"/>
        <v>1.8989148459476264</v>
      </c>
      <c r="K72" s="19">
        <f t="shared" si="30"/>
        <v>1.8989148459476264</v>
      </c>
      <c r="L72" s="19">
        <f t="shared" si="31"/>
        <v>1.8989148459476264</v>
      </c>
      <c r="M72" s="19">
        <f t="shared" si="32"/>
        <v>1.8989148459476262</v>
      </c>
      <c r="N72" s="19">
        <f t="shared" si="33"/>
        <v>1.8989148459476262</v>
      </c>
      <c r="O72" s="19">
        <f t="shared" si="34"/>
        <v>1.8989148459476262</v>
      </c>
      <c r="P72" s="19">
        <f t="shared" si="35"/>
        <v>1.8989148459476262</v>
      </c>
      <c r="Q72" s="19">
        <f t="shared" si="36"/>
        <v>1.8989148459476262</v>
      </c>
      <c r="R72" s="19">
        <f t="shared" si="37"/>
        <v>1.8989148459476262</v>
      </c>
      <c r="S72" s="19">
        <f t="shared" si="38"/>
        <v>1.8989148459476262</v>
      </c>
      <c r="T72" s="19">
        <f t="shared" si="39"/>
        <v>1.8989148459476262</v>
      </c>
    </row>
    <row r="73" spans="2:20">
      <c r="B73" s="16">
        <v>2080</v>
      </c>
      <c r="C73" s="19">
        <f>$AC$31/$AC$19</f>
        <v>0.88638769416800889</v>
      </c>
      <c r="D73" s="19">
        <f>AH28/$AH$14</f>
        <v>2.2045987117799135</v>
      </c>
      <c r="E73" s="19">
        <f t="shared" si="40"/>
        <v>0.88638769416800889</v>
      </c>
      <c r="F73" s="19">
        <f t="shared" si="25"/>
        <v>1.9166188468192529</v>
      </c>
      <c r="G73" s="19">
        <f t="shared" si="26"/>
        <v>1.9166188468192527</v>
      </c>
      <c r="H73" s="19">
        <f t="shared" si="27"/>
        <v>1.9166188468192531</v>
      </c>
      <c r="I73" s="19">
        <f t="shared" si="28"/>
        <v>1.9166188468192531</v>
      </c>
      <c r="J73" s="19">
        <f t="shared" si="29"/>
        <v>1.9166188468192531</v>
      </c>
      <c r="K73" s="19">
        <f t="shared" si="30"/>
        <v>1.9166188468192531</v>
      </c>
      <c r="L73" s="19">
        <f t="shared" si="31"/>
        <v>1.9166188468192531</v>
      </c>
      <c r="M73" s="19">
        <f t="shared" si="32"/>
        <v>1.9166188468192531</v>
      </c>
      <c r="N73" s="19">
        <f t="shared" si="33"/>
        <v>1.9166188468192531</v>
      </c>
      <c r="O73" s="19">
        <f t="shared" si="34"/>
        <v>1.9166188468192529</v>
      </c>
      <c r="P73" s="19">
        <f t="shared" si="35"/>
        <v>1.9166188468192531</v>
      </c>
      <c r="Q73" s="19">
        <f t="shared" si="36"/>
        <v>1.9166188468192531</v>
      </c>
      <c r="R73" s="19">
        <f t="shared" si="37"/>
        <v>1.9166188468192531</v>
      </c>
      <c r="S73" s="19">
        <f t="shared" si="38"/>
        <v>1.9166188468192531</v>
      </c>
      <c r="T73" s="19">
        <f t="shared" si="39"/>
        <v>1.9166188468192531</v>
      </c>
    </row>
    <row r="74" spans="2:20">
      <c r="B74" s="16">
        <v>2081</v>
      </c>
      <c r="C74" s="19">
        <f>(C78-C73)/5*1+C73</f>
        <v>0.88312333274754251</v>
      </c>
      <c r="D74" s="19">
        <f>(D78-D73)/5*1+D73</f>
        <v>2.2241293954634735</v>
      </c>
      <c r="E74" s="19">
        <f t="shared" si="40"/>
        <v>0.88312333274754251</v>
      </c>
      <c r="F74" s="19">
        <f t="shared" si="25"/>
        <v>1.9335982981085782</v>
      </c>
      <c r="G74" s="19">
        <f t="shared" si="26"/>
        <v>1.9335982981085782</v>
      </c>
      <c r="H74" s="19">
        <f t="shared" si="27"/>
        <v>1.9335982981085786</v>
      </c>
      <c r="I74" s="19">
        <f t="shared" si="28"/>
        <v>1.9335982981085786</v>
      </c>
      <c r="J74" s="19">
        <f t="shared" si="29"/>
        <v>1.9335982981085786</v>
      </c>
      <c r="K74" s="19">
        <f t="shared" si="30"/>
        <v>1.9335982981085786</v>
      </c>
      <c r="L74" s="19">
        <f t="shared" si="31"/>
        <v>1.9335982981085786</v>
      </c>
      <c r="M74" s="19">
        <f t="shared" si="32"/>
        <v>1.9335982981085789</v>
      </c>
      <c r="N74" s="19">
        <f t="shared" si="33"/>
        <v>1.9335982981085786</v>
      </c>
      <c r="O74" s="19">
        <f t="shared" si="34"/>
        <v>1.9335982981085789</v>
      </c>
      <c r="P74" s="19">
        <f t="shared" si="35"/>
        <v>1.9335982981085786</v>
      </c>
      <c r="Q74" s="19">
        <f t="shared" si="36"/>
        <v>1.9335982981085786</v>
      </c>
      <c r="R74" s="19">
        <f t="shared" si="37"/>
        <v>1.9335982981085786</v>
      </c>
      <c r="S74" s="19">
        <f>$Z$20*$H74/($H$12*$Y$20)</f>
        <v>1.9335982981085786</v>
      </c>
      <c r="T74" s="19">
        <f t="shared" si="39"/>
        <v>1.9335982981085786</v>
      </c>
    </row>
    <row r="75" spans="2:20">
      <c r="B75" s="16">
        <v>2082</v>
      </c>
      <c r="C75" s="19">
        <f>(C78-C73)/5*2+C73</f>
        <v>0.87985897132707613</v>
      </c>
      <c r="D75" s="19">
        <f>(D78-D73)/5*2+D73</f>
        <v>2.2436600791470336</v>
      </c>
      <c r="E75" s="19">
        <f t="shared" si="40"/>
        <v>0.87985897132707613</v>
      </c>
      <c r="F75" s="19">
        <f t="shared" si="25"/>
        <v>1.9505777493979035</v>
      </c>
      <c r="G75" s="19">
        <f t="shared" si="26"/>
        <v>1.9505777493979035</v>
      </c>
      <c r="H75" s="19">
        <f t="shared" si="27"/>
        <v>1.950577749397904</v>
      </c>
      <c r="I75" s="19">
        <f t="shared" si="28"/>
        <v>1.9505777493979042</v>
      </c>
      <c r="J75" s="19">
        <f t="shared" si="29"/>
        <v>1.9505777493979042</v>
      </c>
      <c r="K75" s="19">
        <f t="shared" si="30"/>
        <v>1.9505777493979042</v>
      </c>
      <c r="L75" s="19">
        <f t="shared" si="31"/>
        <v>1.950577749397904</v>
      </c>
      <c r="M75" s="19">
        <f t="shared" si="32"/>
        <v>1.950577749397904</v>
      </c>
      <c r="N75" s="19">
        <f t="shared" si="33"/>
        <v>1.950577749397904</v>
      </c>
      <c r="O75" s="19">
        <f t="shared" si="34"/>
        <v>1.9505777493979037</v>
      </c>
      <c r="P75" s="19">
        <f t="shared" si="35"/>
        <v>1.950577749397904</v>
      </c>
      <c r="Q75" s="19">
        <f t="shared" si="36"/>
        <v>1.950577749397904</v>
      </c>
      <c r="R75" s="19">
        <f t="shared" si="37"/>
        <v>1.9505777493979042</v>
      </c>
      <c r="S75" s="19">
        <f t="shared" si="38"/>
        <v>1.950577749397904</v>
      </c>
      <c r="T75" s="19">
        <f t="shared" si="39"/>
        <v>1.950577749397904</v>
      </c>
    </row>
    <row r="76" spans="2:20">
      <c r="B76" s="16">
        <v>2083</v>
      </c>
      <c r="C76" s="19">
        <f>(C78-C73)/5*3+C73</f>
        <v>0.87659460990660976</v>
      </c>
      <c r="D76" s="19">
        <f>(D78-D73)/5*3+D73</f>
        <v>2.2631907628305932</v>
      </c>
      <c r="E76" s="19">
        <f t="shared" si="40"/>
        <v>0.87659460990660976</v>
      </c>
      <c r="F76" s="19">
        <f t="shared" si="25"/>
        <v>1.9675572006872286</v>
      </c>
      <c r="G76" s="19">
        <f t="shared" si="26"/>
        <v>1.9675572006872286</v>
      </c>
      <c r="H76" s="19">
        <f t="shared" si="27"/>
        <v>1.9675572006872286</v>
      </c>
      <c r="I76" s="19">
        <f t="shared" ref="I76:I93" si="41">$Z$12*$H76/($H$12*$Y$12)</f>
        <v>1.9675572006872288</v>
      </c>
      <c r="J76" s="19">
        <f t="shared" si="29"/>
        <v>1.9675572006872288</v>
      </c>
      <c r="K76" s="19">
        <f t="shared" si="30"/>
        <v>1.9675572006872288</v>
      </c>
      <c r="L76" s="19">
        <f t="shared" si="31"/>
        <v>1.9675572006872288</v>
      </c>
      <c r="M76" s="19">
        <f t="shared" si="32"/>
        <v>1.9675572006872286</v>
      </c>
      <c r="N76" s="19">
        <f t="shared" si="33"/>
        <v>1.9675572006872286</v>
      </c>
      <c r="O76" s="19">
        <f t="shared" si="34"/>
        <v>1.9675572006872284</v>
      </c>
      <c r="P76" s="19">
        <f t="shared" si="35"/>
        <v>1.9675572006872286</v>
      </c>
      <c r="Q76" s="19">
        <f t="shared" si="36"/>
        <v>1.9675572006872286</v>
      </c>
      <c r="R76" s="19">
        <f t="shared" si="37"/>
        <v>1.9675572006872286</v>
      </c>
      <c r="S76" s="19">
        <f t="shared" si="38"/>
        <v>1.9675572006872286</v>
      </c>
      <c r="T76" s="19">
        <f t="shared" si="39"/>
        <v>1.9675572006872286</v>
      </c>
    </row>
    <row r="77" spans="2:20">
      <c r="B77" s="16">
        <v>2084</v>
      </c>
      <c r="C77" s="19">
        <f>(C78-C73)/5*4+C73</f>
        <v>0.87333024848614338</v>
      </c>
      <c r="D77" s="19">
        <f>(D78-D73)/5*4+D73</f>
        <v>2.2827214465141532</v>
      </c>
      <c r="E77" s="19">
        <f t="shared" si="40"/>
        <v>0.87333024848614338</v>
      </c>
      <c r="F77" s="19">
        <f t="shared" si="25"/>
        <v>1.9845366519765539</v>
      </c>
      <c r="G77" s="19">
        <f t="shared" si="26"/>
        <v>1.9845366519765537</v>
      </c>
      <c r="H77" s="19">
        <f t="shared" si="27"/>
        <v>1.9845366519765539</v>
      </c>
      <c r="I77" s="19">
        <f t="shared" si="41"/>
        <v>1.9845366519765537</v>
      </c>
      <c r="J77" s="19">
        <f t="shared" si="29"/>
        <v>1.9845366519765537</v>
      </c>
      <c r="K77" s="19">
        <f t="shared" si="30"/>
        <v>1.9845366519765537</v>
      </c>
      <c r="L77" s="19">
        <f t="shared" si="31"/>
        <v>1.9845366519765537</v>
      </c>
      <c r="M77" s="19">
        <f t="shared" si="32"/>
        <v>1.9845366519765542</v>
      </c>
      <c r="N77" s="19">
        <f t="shared" si="33"/>
        <v>1.9845366519765542</v>
      </c>
      <c r="O77" s="19">
        <f t="shared" si="34"/>
        <v>1.9845366519765539</v>
      </c>
      <c r="P77" s="19">
        <f t="shared" si="35"/>
        <v>1.9845366519765542</v>
      </c>
      <c r="Q77" s="19">
        <f t="shared" si="36"/>
        <v>1.9845366519765537</v>
      </c>
      <c r="R77" s="19">
        <f t="shared" si="37"/>
        <v>1.9845366519765539</v>
      </c>
      <c r="S77" s="19">
        <f t="shared" si="38"/>
        <v>1.9845366519765539</v>
      </c>
      <c r="T77" s="19">
        <f t="shared" si="39"/>
        <v>1.9845366519765539</v>
      </c>
    </row>
    <row r="78" spans="2:20">
      <c r="B78" s="16">
        <v>2085</v>
      </c>
      <c r="C78" s="19">
        <f>$AC$32/$AC$19</f>
        <v>0.870065887065677</v>
      </c>
      <c r="D78" s="19">
        <f>AH29/$AH$14</f>
        <v>2.3022521301977132</v>
      </c>
      <c r="E78" s="19">
        <f t="shared" si="40"/>
        <v>0.870065887065677</v>
      </c>
      <c r="F78" s="19">
        <f t="shared" si="25"/>
        <v>2.001516103265879</v>
      </c>
      <c r="G78" s="19">
        <f t="shared" si="26"/>
        <v>2.001516103265879</v>
      </c>
      <c r="H78" s="19">
        <f t="shared" si="27"/>
        <v>2.0015161032658795</v>
      </c>
      <c r="I78" s="19">
        <f t="shared" si="41"/>
        <v>2.0015161032658795</v>
      </c>
      <c r="J78" s="19">
        <f t="shared" si="29"/>
        <v>2.0015161032658795</v>
      </c>
      <c r="K78" s="19">
        <f t="shared" si="30"/>
        <v>2.0015161032658795</v>
      </c>
      <c r="L78" s="19">
        <f t="shared" si="31"/>
        <v>2.0015161032658795</v>
      </c>
      <c r="M78" s="19">
        <f t="shared" si="32"/>
        <v>2.0015161032658795</v>
      </c>
      <c r="N78" s="19">
        <f t="shared" si="33"/>
        <v>2.0015161032658795</v>
      </c>
      <c r="O78" s="19">
        <f t="shared" si="34"/>
        <v>2.0015161032658795</v>
      </c>
      <c r="P78" s="19">
        <f t="shared" si="35"/>
        <v>2.0015161032658795</v>
      </c>
      <c r="Q78" s="19">
        <f t="shared" si="36"/>
        <v>2.0015161032658795</v>
      </c>
      <c r="R78" s="19">
        <f t="shared" si="37"/>
        <v>2.0015161032658795</v>
      </c>
      <c r="S78" s="19">
        <f t="shared" si="38"/>
        <v>2.0015161032658795</v>
      </c>
      <c r="T78" s="19">
        <f t="shared" si="39"/>
        <v>2.0015161032658795</v>
      </c>
    </row>
    <row r="79" spans="2:20">
      <c r="B79" s="16">
        <v>2086</v>
      </c>
      <c r="C79" s="19">
        <f>(C83-C78)/5*1+C78</f>
        <v>0.8665498306028333</v>
      </c>
      <c r="D79" s="19">
        <f>(D83-D78)/5*1+D78</f>
        <v>2.3210100431594425</v>
      </c>
      <c r="E79" s="19">
        <f t="shared" si="40"/>
        <v>0.8665498306028333</v>
      </c>
      <c r="F79" s="19">
        <f t="shared" si="25"/>
        <v>2.0178237284664853</v>
      </c>
      <c r="G79" s="19">
        <f t="shared" si="26"/>
        <v>2.0178237284664848</v>
      </c>
      <c r="H79" s="19">
        <f t="shared" si="27"/>
        <v>2.0178237284664853</v>
      </c>
      <c r="I79" s="19">
        <f t="shared" si="41"/>
        <v>2.0178237284664853</v>
      </c>
      <c r="J79" s="19">
        <f t="shared" si="29"/>
        <v>2.0178237284664853</v>
      </c>
      <c r="K79" s="19">
        <f t="shared" si="30"/>
        <v>2.0178237284664853</v>
      </c>
      <c r="L79" s="19">
        <f t="shared" si="31"/>
        <v>2.0178237284664853</v>
      </c>
      <c r="M79" s="19">
        <f t="shared" si="32"/>
        <v>2.0178237284664853</v>
      </c>
      <c r="N79" s="19">
        <f t="shared" si="33"/>
        <v>2.0178237284664853</v>
      </c>
      <c r="O79" s="19">
        <f t="shared" si="34"/>
        <v>2.0178237284664853</v>
      </c>
      <c r="P79" s="19">
        <f t="shared" si="35"/>
        <v>2.0178237284664853</v>
      </c>
      <c r="Q79" s="19">
        <f t="shared" si="36"/>
        <v>2.0178237284664853</v>
      </c>
      <c r="R79" s="19">
        <f t="shared" si="37"/>
        <v>2.0178237284664853</v>
      </c>
      <c r="S79" s="19">
        <f t="shared" si="38"/>
        <v>2.0178237284664853</v>
      </c>
      <c r="T79" s="19">
        <f t="shared" si="39"/>
        <v>2.0178237284664853</v>
      </c>
    </row>
    <row r="80" spans="2:20">
      <c r="B80" s="16">
        <v>2087</v>
      </c>
      <c r="C80" s="19">
        <f>(C83-C78)/5*2+C78</f>
        <v>0.86303377413998972</v>
      </c>
      <c r="D80" s="19">
        <f>(D83-D78)/5*2+D78</f>
        <v>2.3397679561211717</v>
      </c>
      <c r="E80" s="19">
        <f t="shared" si="40"/>
        <v>0.86303377413998972</v>
      </c>
      <c r="F80" s="19">
        <f t="shared" si="25"/>
        <v>2.0341313536670911</v>
      </c>
      <c r="G80" s="19">
        <f t="shared" si="26"/>
        <v>2.0341313536670906</v>
      </c>
      <c r="H80" s="19">
        <f t="shared" si="27"/>
        <v>2.0341313536670915</v>
      </c>
      <c r="I80" s="19">
        <f t="shared" si="41"/>
        <v>2.0341313536670915</v>
      </c>
      <c r="J80" s="19">
        <f t="shared" si="29"/>
        <v>2.0341313536670915</v>
      </c>
      <c r="K80" s="19">
        <f t="shared" si="30"/>
        <v>2.0341313536670915</v>
      </c>
      <c r="L80" s="19">
        <f t="shared" si="31"/>
        <v>2.0341313536670915</v>
      </c>
      <c r="M80" s="19">
        <f t="shared" si="32"/>
        <v>2.0341313536670915</v>
      </c>
      <c r="N80" s="19">
        <f t="shared" si="33"/>
        <v>2.0341313536670915</v>
      </c>
      <c r="O80" s="19">
        <f t="shared" si="34"/>
        <v>2.0341313536670915</v>
      </c>
      <c r="P80" s="19">
        <f t="shared" si="35"/>
        <v>2.0341313536670915</v>
      </c>
      <c r="Q80" s="19">
        <f t="shared" si="36"/>
        <v>2.0341313536670915</v>
      </c>
      <c r="R80" s="19">
        <f t="shared" si="37"/>
        <v>2.0341313536670915</v>
      </c>
      <c r="S80" s="19">
        <f t="shared" si="38"/>
        <v>2.0341313536670915</v>
      </c>
      <c r="T80" s="19">
        <f t="shared" si="39"/>
        <v>2.0341313536670915</v>
      </c>
    </row>
    <row r="81" spans="2:20">
      <c r="B81" s="16">
        <v>2088</v>
      </c>
      <c r="C81" s="19">
        <f>(C83-C78)/5*3+C78</f>
        <v>0.85951771767714602</v>
      </c>
      <c r="D81" s="19">
        <f>(D83-D78)/5*3+D78</f>
        <v>2.358525869082901</v>
      </c>
      <c r="E81" s="19">
        <f t="shared" si="40"/>
        <v>0.85951771767714602</v>
      </c>
      <c r="F81" s="19">
        <f t="shared" si="25"/>
        <v>2.0504389788676969</v>
      </c>
      <c r="G81" s="19">
        <f t="shared" si="26"/>
        <v>2.0504389788676969</v>
      </c>
      <c r="H81" s="19">
        <f t="shared" si="27"/>
        <v>2.0504389788676973</v>
      </c>
      <c r="I81" s="19">
        <f t="shared" si="41"/>
        <v>2.0504389788676973</v>
      </c>
      <c r="J81" s="19">
        <f t="shared" si="29"/>
        <v>2.0504389788676973</v>
      </c>
      <c r="K81" s="19">
        <f t="shared" si="30"/>
        <v>2.0504389788676973</v>
      </c>
      <c r="L81" s="19">
        <f t="shared" si="31"/>
        <v>2.0504389788676973</v>
      </c>
      <c r="M81" s="19">
        <f t="shared" si="32"/>
        <v>2.0504389788676973</v>
      </c>
      <c r="N81" s="19">
        <f t="shared" si="33"/>
        <v>2.0504389788676973</v>
      </c>
      <c r="O81" s="19">
        <f t="shared" si="34"/>
        <v>2.0504389788676973</v>
      </c>
      <c r="P81" s="19">
        <f t="shared" si="35"/>
        <v>2.0504389788676973</v>
      </c>
      <c r="Q81" s="19">
        <f t="shared" si="36"/>
        <v>2.0504389788676973</v>
      </c>
      <c r="R81" s="19">
        <f t="shared" si="37"/>
        <v>2.0504389788676973</v>
      </c>
      <c r="S81" s="19">
        <f t="shared" si="38"/>
        <v>2.0504389788676973</v>
      </c>
      <c r="T81" s="19">
        <f t="shared" si="39"/>
        <v>2.0504389788676973</v>
      </c>
    </row>
    <row r="82" spans="2:20">
      <c r="B82" s="16">
        <v>2089</v>
      </c>
      <c r="C82" s="19">
        <f>(C83-C78)/5*4+C78</f>
        <v>0.85600166121430243</v>
      </c>
      <c r="D82" s="19">
        <f>(D83-D78)/5*4+D78</f>
        <v>2.3772837820446302</v>
      </c>
      <c r="E82" s="19">
        <f t="shared" si="40"/>
        <v>0.85600166121430243</v>
      </c>
      <c r="F82" s="19">
        <f t="shared" si="25"/>
        <v>2.0667466040683027</v>
      </c>
      <c r="G82" s="19">
        <f t="shared" si="26"/>
        <v>2.0667466040683027</v>
      </c>
      <c r="H82" s="19">
        <f t="shared" si="27"/>
        <v>2.0667466040683031</v>
      </c>
      <c r="I82" s="19">
        <f t="shared" si="41"/>
        <v>2.0667466040683031</v>
      </c>
      <c r="J82" s="19">
        <f t="shared" si="29"/>
        <v>2.0667466040683031</v>
      </c>
      <c r="K82" s="19">
        <f t="shared" si="30"/>
        <v>2.0667466040683031</v>
      </c>
      <c r="L82" s="19">
        <f t="shared" si="31"/>
        <v>2.0667466040683031</v>
      </c>
      <c r="M82" s="19">
        <f t="shared" si="32"/>
        <v>2.0667466040683031</v>
      </c>
      <c r="N82" s="19">
        <f t="shared" si="33"/>
        <v>2.0667466040683031</v>
      </c>
      <c r="O82" s="19">
        <f t="shared" si="34"/>
        <v>2.0667466040683031</v>
      </c>
      <c r="P82" s="19">
        <f t="shared" si="35"/>
        <v>2.0667466040683031</v>
      </c>
      <c r="Q82" s="19">
        <f t="shared" si="36"/>
        <v>2.0667466040683031</v>
      </c>
      <c r="R82" s="19">
        <f t="shared" si="37"/>
        <v>2.0667466040683031</v>
      </c>
      <c r="S82" s="19">
        <f t="shared" si="38"/>
        <v>2.0667466040683031</v>
      </c>
      <c r="T82" s="19">
        <f t="shared" si="39"/>
        <v>2.0667466040683031</v>
      </c>
    </row>
    <row r="83" spans="2:20">
      <c r="B83" s="16">
        <v>2090</v>
      </c>
      <c r="C83" s="19">
        <f>$AC$33/$AC$19</f>
        <v>0.85248560475145874</v>
      </c>
      <c r="D83" s="19">
        <f>AH30/$AH$14</f>
        <v>2.3960416950063594</v>
      </c>
      <c r="E83" s="19">
        <f t="shared" si="40"/>
        <v>0.85248560475145874</v>
      </c>
      <c r="F83" s="19">
        <f t="shared" si="25"/>
        <v>2.0830542292689085</v>
      </c>
      <c r="G83" s="19">
        <f t="shared" si="26"/>
        <v>2.0830542292689085</v>
      </c>
      <c r="H83" s="19">
        <f t="shared" si="27"/>
        <v>2.0830542292689089</v>
      </c>
      <c r="I83" s="19">
        <f t="shared" si="41"/>
        <v>2.0830542292689089</v>
      </c>
      <c r="J83" s="19">
        <f t="shared" si="29"/>
        <v>2.0830542292689089</v>
      </c>
      <c r="K83" s="19">
        <f t="shared" si="30"/>
        <v>2.0830542292689089</v>
      </c>
      <c r="L83" s="19">
        <f t="shared" si="31"/>
        <v>2.0830542292689089</v>
      </c>
      <c r="M83" s="19">
        <f t="shared" si="32"/>
        <v>2.0830542292689089</v>
      </c>
      <c r="N83" s="19">
        <f t="shared" si="33"/>
        <v>2.0830542292689089</v>
      </c>
      <c r="O83" s="19">
        <f t="shared" si="34"/>
        <v>2.0830542292689089</v>
      </c>
      <c r="P83" s="19">
        <f t="shared" si="35"/>
        <v>2.0830542292689089</v>
      </c>
      <c r="Q83" s="19">
        <f t="shared" si="36"/>
        <v>2.0830542292689089</v>
      </c>
      <c r="R83" s="19">
        <f t="shared" si="37"/>
        <v>2.0830542292689089</v>
      </c>
      <c r="S83" s="19">
        <f t="shared" si="38"/>
        <v>2.0830542292689089</v>
      </c>
      <c r="T83" s="19">
        <f t="shared" si="39"/>
        <v>2.0830542292689089</v>
      </c>
    </row>
    <row r="84" spans="2:20">
      <c r="B84" s="16">
        <v>2091</v>
      </c>
      <c r="C84" s="19">
        <f>(C88-C83)/5*1+C83</f>
        <v>0.8487638807522232</v>
      </c>
      <c r="D84" s="19">
        <f>(D88-D83)/5*1+D83</f>
        <v>2.4143646036103452</v>
      </c>
      <c r="E84" s="19">
        <f t="shared" si="40"/>
        <v>0.8487638807522232</v>
      </c>
      <c r="F84" s="19">
        <f t="shared" si="25"/>
        <v>2.0989836733764911</v>
      </c>
      <c r="G84" s="19">
        <f t="shared" si="26"/>
        <v>2.0989836733764911</v>
      </c>
      <c r="H84" s="19">
        <f t="shared" si="27"/>
        <v>2.0989836733764911</v>
      </c>
      <c r="I84" s="19">
        <f t="shared" si="41"/>
        <v>2.0989836733764911</v>
      </c>
      <c r="J84" s="19">
        <f t="shared" si="29"/>
        <v>2.0989836733764911</v>
      </c>
      <c r="K84" s="19">
        <f t="shared" si="30"/>
        <v>2.0989836733764911</v>
      </c>
      <c r="L84" s="19">
        <f t="shared" si="31"/>
        <v>2.0989836733764911</v>
      </c>
      <c r="M84" s="19">
        <f t="shared" si="32"/>
        <v>2.0989836733764911</v>
      </c>
      <c r="N84" s="19">
        <f t="shared" si="33"/>
        <v>2.0989836733764911</v>
      </c>
      <c r="O84" s="19">
        <f t="shared" si="34"/>
        <v>2.0989836733764911</v>
      </c>
      <c r="P84" s="19">
        <f t="shared" si="35"/>
        <v>2.0989836733764911</v>
      </c>
      <c r="Q84" s="19">
        <f t="shared" si="36"/>
        <v>2.0989836733764911</v>
      </c>
      <c r="R84" s="19">
        <f t="shared" si="37"/>
        <v>2.0989836733764911</v>
      </c>
      <c r="S84" s="19">
        <f t="shared" si="38"/>
        <v>2.0989836733764911</v>
      </c>
      <c r="T84" s="19">
        <f t="shared" si="39"/>
        <v>2.0989836733764911</v>
      </c>
    </row>
    <row r="85" spans="2:20">
      <c r="B85" s="16">
        <v>2092</v>
      </c>
      <c r="C85" s="19">
        <f>(C88-C83)/5*2+C83</f>
        <v>0.84504215675298766</v>
      </c>
      <c r="D85" s="19">
        <f>(D88-D83)/5*2+D83</f>
        <v>2.432687512214331</v>
      </c>
      <c r="E85" s="19">
        <f t="shared" si="40"/>
        <v>0.84504215675298766</v>
      </c>
      <c r="F85" s="19">
        <f t="shared" si="25"/>
        <v>2.1149131174840732</v>
      </c>
      <c r="G85" s="19">
        <f t="shared" si="26"/>
        <v>2.1149131174840732</v>
      </c>
      <c r="H85" s="19">
        <f t="shared" si="27"/>
        <v>2.1149131174840732</v>
      </c>
      <c r="I85" s="19">
        <f t="shared" si="41"/>
        <v>2.1149131174840732</v>
      </c>
      <c r="J85" s="19">
        <f t="shared" si="29"/>
        <v>2.1149131174840732</v>
      </c>
      <c r="K85" s="19">
        <f t="shared" si="30"/>
        <v>2.1149131174840732</v>
      </c>
      <c r="L85" s="19">
        <f t="shared" si="31"/>
        <v>2.1149131174840732</v>
      </c>
      <c r="M85" s="19">
        <f t="shared" si="32"/>
        <v>2.1149131174840732</v>
      </c>
      <c r="N85" s="19">
        <f t="shared" si="33"/>
        <v>2.1149131174840732</v>
      </c>
      <c r="O85" s="19">
        <f t="shared" si="34"/>
        <v>2.1149131174840732</v>
      </c>
      <c r="P85" s="19">
        <f t="shared" si="35"/>
        <v>2.1149131174840732</v>
      </c>
      <c r="Q85" s="19">
        <f t="shared" si="36"/>
        <v>2.1149131174840732</v>
      </c>
      <c r="R85" s="19">
        <f t="shared" si="37"/>
        <v>2.1149131174840732</v>
      </c>
      <c r="S85" s="19">
        <f t="shared" si="38"/>
        <v>2.1149131174840732</v>
      </c>
      <c r="T85" s="19">
        <f t="shared" si="39"/>
        <v>2.1149131174840732</v>
      </c>
    </row>
    <row r="86" spans="2:20">
      <c r="B86" s="16">
        <v>2093</v>
      </c>
      <c r="C86" s="19">
        <f>(C88-C83)/5*3+C83</f>
        <v>0.84132043275375223</v>
      </c>
      <c r="D86" s="19">
        <f>(D88-D83)/5*3+D83</f>
        <v>2.4510104208183172</v>
      </c>
      <c r="E86" s="19">
        <f t="shared" si="40"/>
        <v>0.84132043275375223</v>
      </c>
      <c r="F86" s="19">
        <f t="shared" si="25"/>
        <v>2.1308425615916557</v>
      </c>
      <c r="G86" s="19">
        <f t="shared" si="26"/>
        <v>2.1308425615916557</v>
      </c>
      <c r="H86" s="19">
        <f t="shared" si="27"/>
        <v>2.1308425615916557</v>
      </c>
      <c r="I86" s="19">
        <f t="shared" si="41"/>
        <v>2.1308425615916557</v>
      </c>
      <c r="J86" s="19">
        <f t="shared" si="29"/>
        <v>2.1308425615916557</v>
      </c>
      <c r="K86" s="19">
        <f t="shared" si="30"/>
        <v>2.1308425615916557</v>
      </c>
      <c r="L86" s="19">
        <f t="shared" si="31"/>
        <v>2.1308425615916557</v>
      </c>
      <c r="M86" s="19">
        <f t="shared" si="32"/>
        <v>2.1308425615916557</v>
      </c>
      <c r="N86" s="19">
        <f t="shared" si="33"/>
        <v>2.1308425615916557</v>
      </c>
      <c r="O86" s="19">
        <f t="shared" si="34"/>
        <v>2.1308425615916557</v>
      </c>
      <c r="P86" s="19">
        <f t="shared" si="35"/>
        <v>2.1308425615916557</v>
      </c>
      <c r="Q86" s="19">
        <f t="shared" si="36"/>
        <v>2.1308425615916557</v>
      </c>
      <c r="R86" s="19">
        <f t="shared" si="37"/>
        <v>2.1308425615916557</v>
      </c>
      <c r="S86" s="19">
        <f t="shared" si="38"/>
        <v>2.1308425615916557</v>
      </c>
      <c r="T86" s="19">
        <f t="shared" si="39"/>
        <v>2.1308425615916557</v>
      </c>
    </row>
    <row r="87" spans="2:20">
      <c r="B87" s="16">
        <v>2094</v>
      </c>
      <c r="C87" s="19">
        <f>(C88-C83)/5*4+C83</f>
        <v>0.8375987087545167</v>
      </c>
      <c r="D87" s="19">
        <f>(D88-D83)/5*4+D83</f>
        <v>2.469333329422303</v>
      </c>
      <c r="E87" s="19">
        <f t="shared" si="40"/>
        <v>0.8375987087545167</v>
      </c>
      <c r="F87" s="19">
        <f t="shared" si="25"/>
        <v>2.1467720056992374</v>
      </c>
      <c r="G87" s="19">
        <f t="shared" si="26"/>
        <v>2.1467720056992379</v>
      </c>
      <c r="H87" s="19">
        <f t="shared" si="27"/>
        <v>2.1467720056992379</v>
      </c>
      <c r="I87" s="19">
        <f t="shared" si="41"/>
        <v>2.1467720056992379</v>
      </c>
      <c r="J87" s="19">
        <f t="shared" si="29"/>
        <v>2.1467720056992379</v>
      </c>
      <c r="K87" s="19">
        <f t="shared" si="30"/>
        <v>2.1467720056992379</v>
      </c>
      <c r="L87" s="19">
        <f t="shared" si="31"/>
        <v>2.1467720056992379</v>
      </c>
      <c r="M87" s="19">
        <f t="shared" si="32"/>
        <v>2.1467720056992379</v>
      </c>
      <c r="N87" s="19">
        <f t="shared" si="33"/>
        <v>2.1467720056992379</v>
      </c>
      <c r="O87" s="19">
        <f t="shared" si="34"/>
        <v>2.1467720056992379</v>
      </c>
      <c r="P87" s="19">
        <f t="shared" si="35"/>
        <v>2.1467720056992379</v>
      </c>
      <c r="Q87" s="19">
        <f t="shared" si="36"/>
        <v>2.1467720056992379</v>
      </c>
      <c r="R87" s="19">
        <f t="shared" si="37"/>
        <v>2.1467720056992379</v>
      </c>
      <c r="S87" s="19">
        <f t="shared" si="38"/>
        <v>2.1467720056992379</v>
      </c>
      <c r="T87" s="19">
        <f t="shared" si="39"/>
        <v>2.1467720056992379</v>
      </c>
    </row>
    <row r="88" spans="2:20">
      <c r="B88" s="16">
        <v>2095</v>
      </c>
      <c r="C88" s="19">
        <f>$AC$34/$AC$19</f>
        <v>0.83387698475528116</v>
      </c>
      <c r="D88" s="19">
        <f>AH31/$AH$14</f>
        <v>2.4876562380262888</v>
      </c>
      <c r="E88" s="19">
        <f t="shared" si="40"/>
        <v>0.83387698475528116</v>
      </c>
      <c r="F88" s="19">
        <f t="shared" si="25"/>
        <v>2.1627014498068196</v>
      </c>
      <c r="G88" s="19">
        <f t="shared" si="26"/>
        <v>2.16270144980682</v>
      </c>
      <c r="H88" s="19">
        <f t="shared" si="27"/>
        <v>2.16270144980682</v>
      </c>
      <c r="I88" s="19">
        <f t="shared" si="41"/>
        <v>2.16270144980682</v>
      </c>
      <c r="J88" s="19">
        <f t="shared" si="29"/>
        <v>2.16270144980682</v>
      </c>
      <c r="K88" s="19">
        <f t="shared" si="30"/>
        <v>2.16270144980682</v>
      </c>
      <c r="L88" s="19">
        <f t="shared" si="31"/>
        <v>2.16270144980682</v>
      </c>
      <c r="M88" s="19">
        <f t="shared" si="32"/>
        <v>2.16270144980682</v>
      </c>
      <c r="N88" s="19">
        <f t="shared" si="33"/>
        <v>2.16270144980682</v>
      </c>
      <c r="O88" s="19">
        <f t="shared" si="34"/>
        <v>2.16270144980682</v>
      </c>
      <c r="P88" s="19">
        <f t="shared" si="35"/>
        <v>2.16270144980682</v>
      </c>
      <c r="Q88" s="19">
        <f t="shared" si="36"/>
        <v>2.16270144980682</v>
      </c>
      <c r="R88" s="19">
        <f t="shared" si="37"/>
        <v>2.16270144980682</v>
      </c>
      <c r="S88" s="19">
        <f t="shared" si="38"/>
        <v>2.16270144980682</v>
      </c>
      <c r="T88" s="19">
        <f t="shared" si="39"/>
        <v>2.16270144980682</v>
      </c>
    </row>
    <row r="89" spans="2:20">
      <c r="B89" s="16">
        <v>2096</v>
      </c>
      <c r="C89" s="19">
        <f>(C93-C88)/5*1+C88</f>
        <v>0.82954192549171735</v>
      </c>
      <c r="D89" s="19">
        <f>(D93-D88)/5*1+D88</f>
        <v>2.5053673392539002</v>
      </c>
      <c r="E89" s="19">
        <f t="shared" si="40"/>
        <v>0.82954192549171735</v>
      </c>
      <c r="F89" s="19">
        <f t="shared" si="25"/>
        <v>2.1780990050305356</v>
      </c>
      <c r="G89" s="19">
        <f t="shared" si="26"/>
        <v>2.1780990050305356</v>
      </c>
      <c r="H89" s="19">
        <f t="shared" si="27"/>
        <v>2.1780990050305356</v>
      </c>
      <c r="I89" s="19">
        <f t="shared" si="41"/>
        <v>2.1780990050305356</v>
      </c>
      <c r="J89" s="19">
        <f t="shared" si="29"/>
        <v>2.1780990050305356</v>
      </c>
      <c r="K89" s="19">
        <f t="shared" si="30"/>
        <v>2.1780990050305356</v>
      </c>
      <c r="L89" s="19">
        <f t="shared" si="31"/>
        <v>2.1780990050305356</v>
      </c>
      <c r="M89" s="19">
        <f t="shared" si="32"/>
        <v>2.1780990050305356</v>
      </c>
      <c r="N89" s="19">
        <f t="shared" si="33"/>
        <v>2.1780990050305356</v>
      </c>
      <c r="O89" s="19">
        <f t="shared" si="34"/>
        <v>2.1780990050305356</v>
      </c>
      <c r="P89" s="19">
        <f t="shared" si="35"/>
        <v>2.1780990050305356</v>
      </c>
      <c r="Q89" s="19">
        <f t="shared" si="36"/>
        <v>2.1780990050305356</v>
      </c>
      <c r="R89" s="19">
        <f t="shared" si="37"/>
        <v>2.1780990050305356</v>
      </c>
      <c r="S89" s="19">
        <f t="shared" si="38"/>
        <v>2.1780990050305356</v>
      </c>
      <c r="T89" s="19">
        <f t="shared" si="39"/>
        <v>2.1780990050305356</v>
      </c>
    </row>
    <row r="90" spans="2:20">
      <c r="B90" s="16">
        <v>2097</v>
      </c>
      <c r="C90" s="19">
        <f>(C93-C88)/5*2+C88</f>
        <v>0.82520686622815353</v>
      </c>
      <c r="D90" s="19">
        <f>(D93-D88)/5*2+D88</f>
        <v>2.5230784404815112</v>
      </c>
      <c r="E90" s="19">
        <f t="shared" si="40"/>
        <v>0.82520686622815353</v>
      </c>
      <c r="F90" s="19">
        <f t="shared" si="25"/>
        <v>2.1934965602542511</v>
      </c>
      <c r="G90" s="19">
        <f t="shared" si="26"/>
        <v>2.1934965602542511</v>
      </c>
      <c r="H90" s="19">
        <f t="shared" si="27"/>
        <v>2.1934965602542511</v>
      </c>
      <c r="I90" s="19">
        <f t="shared" si="41"/>
        <v>2.1934965602542511</v>
      </c>
      <c r="J90" s="19">
        <f t="shared" si="29"/>
        <v>2.1934965602542511</v>
      </c>
      <c r="K90" s="19">
        <f t="shared" si="30"/>
        <v>2.1934965602542511</v>
      </c>
      <c r="L90" s="19">
        <f t="shared" si="31"/>
        <v>2.1934965602542511</v>
      </c>
      <c r="M90" s="19">
        <f t="shared" si="32"/>
        <v>2.1934965602542511</v>
      </c>
      <c r="N90" s="19">
        <f t="shared" si="33"/>
        <v>2.1934965602542511</v>
      </c>
      <c r="O90" s="19">
        <f t="shared" si="34"/>
        <v>2.1934965602542511</v>
      </c>
      <c r="P90" s="19">
        <f t="shared" si="35"/>
        <v>2.1934965602542511</v>
      </c>
      <c r="Q90" s="19">
        <f t="shared" si="36"/>
        <v>2.1934965602542511</v>
      </c>
      <c r="R90" s="19">
        <f t="shared" si="37"/>
        <v>2.1934965602542507</v>
      </c>
      <c r="S90" s="19">
        <f t="shared" si="38"/>
        <v>2.1934965602542511</v>
      </c>
      <c r="T90" s="19">
        <f t="shared" si="39"/>
        <v>2.1934965602542511</v>
      </c>
    </row>
    <row r="91" spans="2:20">
      <c r="B91" s="16">
        <v>2098</v>
      </c>
      <c r="C91" s="19">
        <f>(C93-C88)/5*3+C88</f>
        <v>0.82087180696458961</v>
      </c>
      <c r="D91" s="19">
        <f>(D93-D88)/5*3+D88</f>
        <v>2.5407895417091226</v>
      </c>
      <c r="E91" s="19">
        <f t="shared" si="40"/>
        <v>0.82087180696458961</v>
      </c>
      <c r="F91" s="19">
        <f t="shared" si="25"/>
        <v>2.2088941154779667</v>
      </c>
      <c r="G91" s="19">
        <f t="shared" si="26"/>
        <v>2.2088941154779667</v>
      </c>
      <c r="H91" s="19">
        <f t="shared" si="27"/>
        <v>2.2088941154779667</v>
      </c>
      <c r="I91" s="19">
        <f t="shared" si="41"/>
        <v>2.2088941154779667</v>
      </c>
      <c r="J91" s="19">
        <f t="shared" si="29"/>
        <v>2.2088941154779667</v>
      </c>
      <c r="K91" s="19">
        <f t="shared" si="30"/>
        <v>2.2088941154779667</v>
      </c>
      <c r="L91" s="19">
        <f t="shared" si="31"/>
        <v>2.2088941154779667</v>
      </c>
      <c r="M91" s="19">
        <f t="shared" si="32"/>
        <v>2.2088941154779667</v>
      </c>
      <c r="N91" s="19">
        <f t="shared" si="33"/>
        <v>2.2088941154779667</v>
      </c>
      <c r="O91" s="19">
        <f t="shared" si="34"/>
        <v>2.2088941154779667</v>
      </c>
      <c r="P91" s="19">
        <f t="shared" si="35"/>
        <v>2.2088941154779667</v>
      </c>
      <c r="Q91" s="19">
        <f t="shared" si="36"/>
        <v>2.2088941154779667</v>
      </c>
      <c r="R91" s="19">
        <f t="shared" si="37"/>
        <v>2.2088941154779667</v>
      </c>
      <c r="S91" s="19">
        <f t="shared" si="38"/>
        <v>2.2088941154779667</v>
      </c>
      <c r="T91" s="19">
        <f t="shared" si="39"/>
        <v>2.2088941154779667</v>
      </c>
    </row>
    <row r="92" spans="2:20">
      <c r="B92" s="16">
        <v>2099</v>
      </c>
      <c r="C92" s="19">
        <f>(C93-C88)/5*4+C88</f>
        <v>0.8165367477010258</v>
      </c>
      <c r="D92" s="19">
        <f>(D93-D88)/5*4+D88</f>
        <v>2.5585006429367336</v>
      </c>
      <c r="E92" s="19">
        <f t="shared" si="40"/>
        <v>0.8165367477010258</v>
      </c>
      <c r="F92" s="19">
        <f t="shared" si="25"/>
        <v>2.2242916707016818</v>
      </c>
      <c r="G92" s="19">
        <f t="shared" si="26"/>
        <v>2.2242916707016818</v>
      </c>
      <c r="H92" s="19">
        <f t="shared" si="27"/>
        <v>2.2242916707016822</v>
      </c>
      <c r="I92" s="19">
        <f t="shared" si="41"/>
        <v>2.2242916707016822</v>
      </c>
      <c r="J92" s="19">
        <f t="shared" si="29"/>
        <v>2.2242916707016822</v>
      </c>
      <c r="K92" s="19">
        <f t="shared" si="30"/>
        <v>2.2242916707016822</v>
      </c>
      <c r="L92" s="19">
        <f t="shared" si="31"/>
        <v>2.2242916707016822</v>
      </c>
      <c r="M92" s="19">
        <f t="shared" si="32"/>
        <v>2.2242916707016822</v>
      </c>
      <c r="N92" s="19">
        <f t="shared" si="33"/>
        <v>2.2242916707016822</v>
      </c>
      <c r="O92" s="19">
        <f t="shared" si="34"/>
        <v>2.2242916707016822</v>
      </c>
      <c r="P92" s="19">
        <f t="shared" si="35"/>
        <v>2.2242916707016822</v>
      </c>
      <c r="Q92" s="19">
        <f t="shared" si="36"/>
        <v>2.2242916707016822</v>
      </c>
      <c r="R92" s="19">
        <f t="shared" si="37"/>
        <v>2.2242916707016822</v>
      </c>
      <c r="S92" s="19">
        <f t="shared" si="38"/>
        <v>2.2242916707016822</v>
      </c>
      <c r="T92" s="19">
        <f t="shared" si="39"/>
        <v>2.2242916707016827</v>
      </c>
    </row>
    <row r="93" spans="2:20">
      <c r="B93" s="16">
        <v>2100</v>
      </c>
      <c r="C93" s="19">
        <f>$AC$35/$AC$19</f>
        <v>0.81220168843746199</v>
      </c>
      <c r="D93" s="19">
        <f>AH32/$AH$14</f>
        <v>2.5762117441643451</v>
      </c>
      <c r="E93" s="19">
        <f t="shared" si="40"/>
        <v>0.81220168843746199</v>
      </c>
      <c r="F93" s="19">
        <f t="shared" si="25"/>
        <v>2.2396892259253978</v>
      </c>
      <c r="G93" s="19">
        <f t="shared" si="26"/>
        <v>2.2396892259253973</v>
      </c>
      <c r="H93" s="19">
        <f t="shared" si="27"/>
        <v>2.2396892259253978</v>
      </c>
      <c r="I93" s="19">
        <f t="shared" si="41"/>
        <v>2.2396892259253978</v>
      </c>
      <c r="J93" s="19">
        <f t="shared" si="29"/>
        <v>2.2396892259253978</v>
      </c>
      <c r="K93" s="19">
        <f t="shared" si="30"/>
        <v>2.2396892259253978</v>
      </c>
      <c r="L93" s="19">
        <f t="shared" si="31"/>
        <v>2.2396892259253978</v>
      </c>
      <c r="M93" s="19">
        <f t="shared" si="32"/>
        <v>2.2396892259253978</v>
      </c>
      <c r="N93" s="19">
        <f t="shared" si="33"/>
        <v>2.2396892259253978</v>
      </c>
      <c r="O93" s="19">
        <f t="shared" si="34"/>
        <v>2.2396892259253978</v>
      </c>
      <c r="P93" s="19">
        <f t="shared" si="35"/>
        <v>2.2396892259253978</v>
      </c>
      <c r="Q93" s="19">
        <f t="shared" si="36"/>
        <v>2.2396892259253978</v>
      </c>
      <c r="R93" s="19">
        <f t="shared" si="37"/>
        <v>2.2396892259253978</v>
      </c>
      <c r="S93" s="19">
        <f t="shared" si="38"/>
        <v>2.2396892259253978</v>
      </c>
      <c r="T93" s="19">
        <f t="shared" si="39"/>
        <v>2.2396892259253978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workbookViewId="0">
      <selection activeCell="G5" sqref="G5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2967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1488.91583872213</v>
      </c>
      <c r="H5" s="13">
        <v>0</v>
      </c>
      <c r="I5" s="13">
        <v>0</v>
      </c>
      <c r="J5" s="16" t="str">
        <f>A5</f>
        <v>RHUDB</v>
      </c>
    </row>
    <row r="6" spans="1:10">
      <c r="A6" s="16" t="s">
        <v>2968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1133.5920000000001</v>
      </c>
      <c r="H6" s="13">
        <v>0</v>
      </c>
      <c r="I6" s="13">
        <v>0</v>
      </c>
      <c r="J6" s="16" t="str">
        <f t="shared" ref="J6:J15" si="0">A6</f>
        <v>RHRDB</v>
      </c>
    </row>
    <row r="7" spans="1:10">
      <c r="A7" s="16" t="s">
        <v>2969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1044.08416127787</v>
      </c>
      <c r="H7" s="13">
        <v>0</v>
      </c>
      <c r="I7" s="13">
        <v>0</v>
      </c>
      <c r="J7" s="16" t="str">
        <f t="shared" si="0"/>
        <v>RHUMB</v>
      </c>
    </row>
    <row r="8" spans="1:10">
      <c r="A8" s="16" t="s">
        <v>2970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58.408000000000001</v>
      </c>
      <c r="H8" s="13">
        <v>0</v>
      </c>
      <c r="I8" s="13">
        <v>0</v>
      </c>
      <c r="J8" s="16" t="str">
        <f t="shared" si="0"/>
        <v>RHRMB</v>
      </c>
    </row>
    <row r="9" spans="1:10">
      <c r="A9" s="16" t="s">
        <v>2971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1488.91583872213</v>
      </c>
      <c r="H9" s="13">
        <v>0</v>
      </c>
      <c r="I9" s="13">
        <v>0</v>
      </c>
      <c r="J9" s="16" t="str">
        <f t="shared" si="0"/>
        <v>RCUDB</v>
      </c>
    </row>
    <row r="10" spans="1:10">
      <c r="A10" s="16" t="s">
        <v>2972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1133.5920000000001</v>
      </c>
      <c r="H10" s="13">
        <v>0</v>
      </c>
      <c r="I10" s="13">
        <v>0</v>
      </c>
      <c r="J10" s="16" t="str">
        <f t="shared" si="0"/>
        <v>RCRDB</v>
      </c>
    </row>
    <row r="11" spans="1:10">
      <c r="A11" s="16" t="s">
        <v>2973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1044.08416127787</v>
      </c>
      <c r="H11" s="13">
        <v>0</v>
      </c>
      <c r="I11" s="13">
        <v>0</v>
      </c>
      <c r="J11" s="16" t="str">
        <f t="shared" si="0"/>
        <v>RCUMB</v>
      </c>
    </row>
    <row r="12" spans="1:10">
      <c r="A12" s="16" t="s">
        <v>2974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58.408000000000001</v>
      </c>
      <c r="H12" s="13">
        <v>0</v>
      </c>
      <c r="I12" s="13">
        <v>0</v>
      </c>
      <c r="J12" s="16" t="str">
        <f t="shared" si="0"/>
        <v>RCRMB</v>
      </c>
    </row>
    <row r="13" spans="1:10">
      <c r="A13" s="16" t="s">
        <v>2975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309.47170951999999</v>
      </c>
      <c r="H13" s="13">
        <v>0</v>
      </c>
      <c r="I13" s="13">
        <v>0</v>
      </c>
      <c r="J13" s="16" t="str">
        <f t="shared" si="0"/>
        <v>RWDEM</v>
      </c>
    </row>
    <row r="14" spans="1:10">
      <c r="A14" s="16" t="s">
        <v>2976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235.50629954999999</v>
      </c>
      <c r="H14" s="13">
        <v>0</v>
      </c>
      <c r="I14" s="13">
        <v>0</v>
      </c>
      <c r="J14" s="16" t="str">
        <f t="shared" si="0"/>
        <v>RADEM</v>
      </c>
    </row>
    <row r="15" spans="1:10">
      <c r="A15" s="16" t="s">
        <v>2977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136.2387713</v>
      </c>
      <c r="H15" s="13">
        <v>0</v>
      </c>
      <c r="I15" s="13">
        <v>0</v>
      </c>
      <c r="J15" s="16" t="str">
        <f t="shared" si="0"/>
        <v>RFDEM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905"/>
  <sheetViews>
    <sheetView topLeftCell="A888" workbookViewId="0">
      <selection activeCell="K902" sqref="K902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BY_RES_Demand_Drivers!$J$5</f>
        <v>RHUDB</v>
      </c>
      <c r="F4" s="16">
        <f>VLOOKUP($C4,'Growth rate'!$B$3:$T$93,2,FALSE)*VLOOKUP($E4,BY_RES_Demand_Drivers!$A$5:$I$100,7,FALSE)</f>
        <v>1489.6914874971383</v>
      </c>
      <c r="G4" s="16">
        <f>VLOOKUP($C4,'Growth rate'!$B$3:$T$93,3,FALSE)*VLOOKUP($E4,BY_RES_Demand_Drivers!$A$5:$I$100,8,FALSE)</f>
        <v>0</v>
      </c>
      <c r="H4" s="16">
        <f>VLOOKUP($C4,'Growth rate'!$B$3:$T$93,3,FALSE)*VLOOKUP($E4,BY_RES_Demand_Drivers!$A$5:$I$100,9,FALSE)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BY_RES_Demand_Drivers!$J$5</f>
        <v>RHUDB</v>
      </c>
      <c r="F5" s="16">
        <f>VLOOKUP($C5,'Growth rate'!$B$3:$T$93,2,FALSE)*VLOOKUP($E5,BY_RES_Demand_Drivers!$A$5:$I$100,7,FALSE)</f>
        <v>1488.91583872213</v>
      </c>
      <c r="G5" s="16">
        <f>VLOOKUP($C5,'Growth rate'!$B$3:$T$93,3,FALSE)*VLOOKUP($E5,BY_RES_Demand_Drivers!$A$5:$I$100,8,FALSE)</f>
        <v>0</v>
      </c>
      <c r="H5" s="16">
        <f>VLOOKUP($C5,'Growth rate'!$B$3:$T$93,3,FALSE)*VLOOKUP($E5,BY_RES_Demand_Drivers!$A$5:$I$100,9,FALSE)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BY_RES_Demand_Drivers!$J$5</f>
        <v>RHUDB</v>
      </c>
      <c r="F6" s="16">
        <f>VLOOKUP($C6,'Growth rate'!$B$3:$T$93,2,FALSE)*VLOOKUP($E6,BY_RES_Demand_Drivers!$A$5:$I$100,7,FALSE)</f>
        <v>1488.0916505544014</v>
      </c>
      <c r="G6" s="16">
        <f>VLOOKUP($C6,'Growth rate'!$B$3:$T$93,3,FALSE)*VLOOKUP($E6,BY_RES_Demand_Drivers!$A$5:$I$100,8,FALSE)</f>
        <v>0</v>
      </c>
      <c r="H6" s="16">
        <f>VLOOKUP($C6,'Growth rate'!$B$3:$T$93,3,FALSE)*VLOOKUP($E6,BY_RES_Demand_Drivers!$A$5:$I$100,9,FALSE)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BY_RES_Demand_Drivers!$J$5</f>
        <v>RHUDB</v>
      </c>
      <c r="F7" s="16">
        <f>VLOOKUP($C7,'Growth rate'!$B$3:$T$93,2,FALSE)*VLOOKUP($E7,BY_RES_Demand_Drivers!$A$5:$I$100,7,FALSE)</f>
        <v>1487.2674623866728</v>
      </c>
      <c r="G7" s="16">
        <f>VLOOKUP($C7,'Growth rate'!$B$3:$T$93,3,FALSE)*VLOOKUP($E7,BY_RES_Demand_Drivers!$A$5:$I$100,8,FALSE)</f>
        <v>0</v>
      </c>
      <c r="H7" s="16">
        <f>VLOOKUP($C7,'Growth rate'!$B$3:$T$93,3,FALSE)*VLOOKUP($E7,BY_RES_Demand_Drivers!$A$5:$I$100,9,FALSE)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BY_RES_Demand_Drivers!$J$5</f>
        <v>RHUDB</v>
      </c>
      <c r="F8" s="16">
        <f>VLOOKUP($C8,'Growth rate'!$B$3:$T$93,2,FALSE)*VLOOKUP($E8,BY_RES_Demand_Drivers!$A$5:$I$100,7,FALSE)</f>
        <v>1486.4432742189445</v>
      </c>
      <c r="G8" s="16">
        <f>VLOOKUP($C8,'Growth rate'!$B$3:$T$93,3,FALSE)*VLOOKUP($E8,BY_RES_Demand_Drivers!$A$5:$I$100,8,FALSE)</f>
        <v>0</v>
      </c>
      <c r="H8" s="16">
        <f>VLOOKUP($C8,'Growth rate'!$B$3:$T$93,3,FALSE)*VLOOKUP($E8,BY_RES_Demand_Drivers!$A$5:$I$100,9,FALSE)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BY_RES_Demand_Drivers!$J$5</f>
        <v>RHUDB</v>
      </c>
      <c r="F9" s="16">
        <f>VLOOKUP($C9,'Growth rate'!$B$3:$T$93,2,FALSE)*VLOOKUP($E9,BY_RES_Demand_Drivers!$A$5:$I$100,7,FALSE)</f>
        <v>1485.6190860512158</v>
      </c>
      <c r="G9" s="16">
        <f>VLOOKUP($C9,'Growth rate'!$B$3:$T$93,3,FALSE)*VLOOKUP($E9,BY_RES_Demand_Drivers!$A$5:$I$100,8,FALSE)</f>
        <v>0</v>
      </c>
      <c r="H9" s="16">
        <f>VLOOKUP($C9,'Growth rate'!$B$3:$T$93,3,FALSE)*VLOOKUP($E9,BY_RES_Demand_Drivers!$A$5:$I$100,9,FALSE)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BY_RES_Demand_Drivers!$J$5</f>
        <v>RHUDB</v>
      </c>
      <c r="F10" s="16">
        <f>VLOOKUP($C10,'Growth rate'!$B$3:$T$93,2,FALSE)*VLOOKUP($E10,BY_RES_Demand_Drivers!$A$5:$I$100,7,FALSE)</f>
        <v>1484.7948978834872</v>
      </c>
      <c r="G10" s="16">
        <f>VLOOKUP($C10,'Growth rate'!$B$3:$T$93,3,FALSE)*VLOOKUP($E10,BY_RES_Demand_Drivers!$A$5:$I$100,8,FALSE)</f>
        <v>0</v>
      </c>
      <c r="H10" s="16">
        <f>VLOOKUP($C10,'Growth rate'!$B$3:$T$93,3,FALSE)*VLOOKUP($E10,BY_RES_Demand_Drivers!$A$5:$I$100,9,FALSE)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BY_RES_Demand_Drivers!$J$5</f>
        <v>RHUDB</v>
      </c>
      <c r="F11" s="16">
        <f>VLOOKUP($C11,'Growth rate'!$B$3:$T$93,2,FALSE)*VLOOKUP($E11,BY_RES_Demand_Drivers!$A$5:$I$100,7,FALSE)</f>
        <v>1483.6093392169487</v>
      </c>
      <c r="G11" s="16">
        <f>VLOOKUP($C11,'Growth rate'!$B$3:$T$93,3,FALSE)*VLOOKUP($E11,BY_RES_Demand_Drivers!$A$5:$I$100,8,FALSE)</f>
        <v>0</v>
      </c>
      <c r="H11" s="16">
        <f>VLOOKUP($C11,'Growth rate'!$B$3:$T$93,3,FALSE)*VLOOKUP($E11,BY_RES_Demand_Drivers!$A$5:$I$100,9,FALSE)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BY_RES_Demand_Drivers!$J$5</f>
        <v>RHUDB</v>
      </c>
      <c r="F12" s="16">
        <f>VLOOKUP($C12,'Growth rate'!$B$3:$T$93,2,FALSE)*VLOOKUP($E12,BY_RES_Demand_Drivers!$A$5:$I$100,7,FALSE)</f>
        <v>1482.4237805504101</v>
      </c>
      <c r="G12" s="16">
        <f>VLOOKUP($C12,'Growth rate'!$B$3:$T$93,3,FALSE)*VLOOKUP($E12,BY_RES_Demand_Drivers!$A$5:$I$100,8,FALSE)</f>
        <v>0</v>
      </c>
      <c r="H12" s="16">
        <f>VLOOKUP($C12,'Growth rate'!$B$3:$T$93,3,FALSE)*VLOOKUP($E12,BY_RES_Demand_Drivers!$A$5:$I$100,9,FALSE)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BY_RES_Demand_Drivers!$J$5</f>
        <v>RHUDB</v>
      </c>
      <c r="F13" s="16">
        <f>VLOOKUP($C13,'Growth rate'!$B$3:$T$93,2,FALSE)*VLOOKUP($E13,BY_RES_Demand_Drivers!$A$5:$I$100,7,FALSE)</f>
        <v>1481.2382218838718</v>
      </c>
      <c r="G13" s="16">
        <f>VLOOKUP($C13,'Growth rate'!$B$3:$T$93,3,FALSE)*VLOOKUP($E13,BY_RES_Demand_Drivers!$A$5:$I$100,8,FALSE)</f>
        <v>0</v>
      </c>
      <c r="H13" s="16">
        <f>VLOOKUP($C13,'Growth rate'!$B$3:$T$93,3,FALSE)*VLOOKUP($E13,BY_RES_Demand_Drivers!$A$5:$I$100,9,FALSE)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BY_RES_Demand_Drivers!$J$5</f>
        <v>RHUDB</v>
      </c>
      <c r="F14" s="16">
        <f>VLOOKUP($C14,'Growth rate'!$B$3:$T$93,2,FALSE)*VLOOKUP($E14,BY_RES_Demand_Drivers!$A$5:$I$100,7,FALSE)</f>
        <v>1480.0526632173332</v>
      </c>
      <c r="G14" s="16">
        <f>VLOOKUP($C14,'Growth rate'!$B$3:$T$93,3,FALSE)*VLOOKUP($E14,BY_RES_Demand_Drivers!$A$5:$I$100,8,FALSE)</f>
        <v>0</v>
      </c>
      <c r="H14" s="16">
        <f>VLOOKUP($C14,'Growth rate'!$B$3:$T$93,3,FALSE)*VLOOKUP($E14,BY_RES_Demand_Drivers!$A$5:$I$100,9,FALSE)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BY_RES_Demand_Drivers!$J$5</f>
        <v>RHUDB</v>
      </c>
      <c r="F15" s="16">
        <f>VLOOKUP($C15,'Growth rate'!$B$3:$T$93,2,FALSE)*VLOOKUP($E15,BY_RES_Demand_Drivers!$A$5:$I$100,7,FALSE)</f>
        <v>1478.8671045507949</v>
      </c>
      <c r="G15" s="16">
        <f>VLOOKUP($C15,'Growth rate'!$B$3:$T$93,3,FALSE)*VLOOKUP($E15,BY_RES_Demand_Drivers!$A$5:$I$100,8,FALSE)</f>
        <v>0</v>
      </c>
      <c r="H15" s="16">
        <f>VLOOKUP($C15,'Growth rate'!$B$3:$T$93,3,FALSE)*VLOOKUP($E15,BY_RES_Demand_Drivers!$A$5:$I$100,9,FALSE)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BY_RES_Demand_Drivers!$J$5</f>
        <v>RHUDB</v>
      </c>
      <c r="F16" s="16">
        <f>VLOOKUP($C16,'Growth rate'!$B$3:$T$93,2,FALSE)*VLOOKUP($E16,BY_RES_Demand_Drivers!$A$5:$I$100,7,FALSE)</f>
        <v>1477.2539562972447</v>
      </c>
      <c r="G16" s="16">
        <f>VLOOKUP($C16,'Growth rate'!$B$3:$T$93,3,FALSE)*VLOOKUP($E16,BY_RES_Demand_Drivers!$A$5:$I$100,8,FALSE)</f>
        <v>0</v>
      </c>
      <c r="H16" s="16">
        <f>VLOOKUP($C16,'Growth rate'!$B$3:$T$93,3,FALSE)*VLOOKUP($E16,BY_RES_Demand_Drivers!$A$5:$I$100,9,FALSE)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BY_RES_Demand_Drivers!$J$5</f>
        <v>RHUDB</v>
      </c>
      <c r="F17" s="16">
        <f>VLOOKUP($C17,'Growth rate'!$B$3:$T$93,2,FALSE)*VLOOKUP($E17,BY_RES_Demand_Drivers!$A$5:$I$100,7,FALSE)</f>
        <v>1475.6408080436947</v>
      </c>
      <c r="G17" s="16">
        <f>VLOOKUP($C17,'Growth rate'!$B$3:$T$93,3,FALSE)*VLOOKUP($E17,BY_RES_Demand_Drivers!$A$5:$I$100,8,FALSE)</f>
        <v>0</v>
      </c>
      <c r="H17" s="16">
        <f>VLOOKUP($C17,'Growth rate'!$B$3:$T$93,3,FALSE)*VLOOKUP($E17,BY_RES_Demand_Drivers!$A$5:$I$100,9,FALSE)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BY_RES_Demand_Drivers!$J$5</f>
        <v>RHUDB</v>
      </c>
      <c r="F18" s="16">
        <f>VLOOKUP($C18,'Growth rate'!$B$3:$T$93,2,FALSE)*VLOOKUP($E18,BY_RES_Demand_Drivers!$A$5:$I$100,7,FALSE)</f>
        <v>1474.0276597901443</v>
      </c>
      <c r="G18" s="16">
        <f>VLOOKUP($C18,'Growth rate'!$B$3:$T$93,3,FALSE)*VLOOKUP($E18,BY_RES_Demand_Drivers!$A$5:$I$100,8,FALSE)</f>
        <v>0</v>
      </c>
      <c r="H18" s="16">
        <f>VLOOKUP($C18,'Growth rate'!$B$3:$T$93,3,FALSE)*VLOOKUP($E18,BY_RES_Demand_Drivers!$A$5:$I$100,9,FALSE)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BY_RES_Demand_Drivers!$J$5</f>
        <v>RHUDB</v>
      </c>
      <c r="F19" s="16">
        <f>VLOOKUP($C19,'Growth rate'!$B$3:$T$93,2,FALSE)*VLOOKUP($E19,BY_RES_Demand_Drivers!$A$5:$I$100,7,FALSE)</f>
        <v>1472.4145115365943</v>
      </c>
      <c r="G19" s="16">
        <f>VLOOKUP($C19,'Growth rate'!$B$3:$T$93,3,FALSE)*VLOOKUP($E19,BY_RES_Demand_Drivers!$A$5:$I$100,8,FALSE)</f>
        <v>0</v>
      </c>
      <c r="H19" s="16">
        <f>VLOOKUP($C19,'Growth rate'!$B$3:$T$93,3,FALSE)*VLOOKUP($E19,BY_RES_Demand_Drivers!$A$5:$I$100,9,FALSE)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BY_RES_Demand_Drivers!$J$5</f>
        <v>RHUDB</v>
      </c>
      <c r="F20" s="16">
        <f>VLOOKUP($C20,'Growth rate'!$B$3:$T$93,2,FALSE)*VLOOKUP($E20,BY_RES_Demand_Drivers!$A$5:$I$100,7,FALSE)</f>
        <v>1470.8013632830441</v>
      </c>
      <c r="G20" s="16">
        <f>VLOOKUP($C20,'Growth rate'!$B$3:$T$93,3,FALSE)*VLOOKUP($E20,BY_RES_Demand_Drivers!$A$5:$I$100,8,FALSE)</f>
        <v>0</v>
      </c>
      <c r="H20" s="16">
        <f>VLOOKUP($C20,'Growth rate'!$B$3:$T$93,3,FALSE)*VLOOKUP($E20,BY_RES_Demand_Drivers!$A$5:$I$100,9,FALSE)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BY_RES_Demand_Drivers!$J$5</f>
        <v>RHUDB</v>
      </c>
      <c r="F21" s="16">
        <f>VLOOKUP($C21,'Growth rate'!$B$3:$T$93,2,FALSE)*VLOOKUP($E21,BY_RES_Demand_Drivers!$A$5:$I$100,7,FALSE)</f>
        <v>1468.8137061652578</v>
      </c>
      <c r="G21" s="16">
        <f>VLOOKUP($C21,'Growth rate'!$B$3:$T$93,3,FALSE)*VLOOKUP($E21,BY_RES_Demand_Drivers!$A$5:$I$100,8,FALSE)</f>
        <v>0</v>
      </c>
      <c r="H21" s="16">
        <f>VLOOKUP($C21,'Growth rate'!$B$3:$T$93,3,FALSE)*VLOOKUP($E21,BY_RES_Demand_Drivers!$A$5:$I$100,9,FALSE)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BY_RES_Demand_Drivers!$J$5</f>
        <v>RHUDB</v>
      </c>
      <c r="F22" s="16">
        <f>VLOOKUP($C22,'Growth rate'!$B$3:$T$93,2,FALSE)*VLOOKUP($E22,BY_RES_Demand_Drivers!$A$5:$I$100,7,FALSE)</f>
        <v>1466.8260490474713</v>
      </c>
      <c r="G22" s="16">
        <f>VLOOKUP($C22,'Growth rate'!$B$3:$T$93,3,FALSE)*VLOOKUP($E22,BY_RES_Demand_Drivers!$A$5:$I$100,8,FALSE)</f>
        <v>0</v>
      </c>
      <c r="H22" s="16">
        <f>VLOOKUP($C22,'Growth rate'!$B$3:$T$93,3,FALSE)*VLOOKUP($E22,BY_RES_Demand_Drivers!$A$5:$I$100,9,FALSE)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BY_RES_Demand_Drivers!$J$5</f>
        <v>RHUDB</v>
      </c>
      <c r="F23" s="16">
        <f>VLOOKUP($C23,'Growth rate'!$B$3:$T$93,2,FALSE)*VLOOKUP($E23,BY_RES_Demand_Drivers!$A$5:$I$100,7,FALSE)</f>
        <v>1464.838391929685</v>
      </c>
      <c r="G23" s="16">
        <f>VLOOKUP($C23,'Growth rate'!$B$3:$T$93,3,FALSE)*VLOOKUP($E23,BY_RES_Demand_Drivers!$A$5:$I$100,8,FALSE)</f>
        <v>0</v>
      </c>
      <c r="H23" s="16">
        <f>VLOOKUP($C23,'Growth rate'!$B$3:$T$93,3,FALSE)*VLOOKUP($E23,BY_RES_Demand_Drivers!$A$5:$I$100,9,FALSE)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BY_RES_Demand_Drivers!$J$5</f>
        <v>RHUDB</v>
      </c>
      <c r="F24" s="16">
        <f>VLOOKUP($C24,'Growth rate'!$B$3:$T$93,2,FALSE)*VLOOKUP($E24,BY_RES_Demand_Drivers!$A$5:$I$100,7,FALSE)</f>
        <v>1462.8507348118985</v>
      </c>
      <c r="G24" s="16">
        <f>VLOOKUP($C24,'Growth rate'!$B$3:$T$93,3,FALSE)*VLOOKUP($E24,BY_RES_Demand_Drivers!$A$5:$I$100,8,FALSE)</f>
        <v>0</v>
      </c>
      <c r="H24" s="16">
        <f>VLOOKUP($C24,'Growth rate'!$B$3:$T$93,3,FALSE)*VLOOKUP($E24,BY_RES_Demand_Drivers!$A$5:$I$100,9,FALSE)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BY_RES_Demand_Drivers!$J$5</f>
        <v>RHUDB</v>
      </c>
      <c r="F25" s="16">
        <f>VLOOKUP($C25,'Growth rate'!$B$3:$T$93,2,FALSE)*VLOOKUP($E25,BY_RES_Demand_Drivers!$A$5:$I$100,7,FALSE)</f>
        <v>1460.8630776941122</v>
      </c>
      <c r="G25" s="16">
        <f>VLOOKUP($C25,'Growth rate'!$B$3:$T$93,3,FALSE)*VLOOKUP($E25,BY_RES_Demand_Drivers!$A$5:$I$100,8,FALSE)</f>
        <v>0</v>
      </c>
      <c r="H25" s="16">
        <f>VLOOKUP($C25,'Growth rate'!$B$3:$T$93,3,FALSE)*VLOOKUP($E25,BY_RES_Demand_Drivers!$A$5:$I$100,9,FALSE)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BY_RES_Demand_Drivers!$J$5</f>
        <v>RHUDB</v>
      </c>
      <c r="F26" s="16">
        <f>VLOOKUP($C26,'Growth rate'!$B$3:$T$93,2,FALSE)*VLOOKUP($E26,BY_RES_Demand_Drivers!$A$5:$I$100,7,FALSE)</f>
        <v>1458.4929613130678</v>
      </c>
      <c r="G26" s="16">
        <f>VLOOKUP($C26,'Growth rate'!$B$3:$T$93,3,FALSE)*VLOOKUP($E26,BY_RES_Demand_Drivers!$A$5:$I$100,8,FALSE)</f>
        <v>0</v>
      </c>
      <c r="H26" s="16">
        <f>VLOOKUP($C26,'Growth rate'!$B$3:$T$93,3,FALSE)*VLOOKUP($E26,BY_RES_Demand_Drivers!$A$5:$I$100,9,FALSE)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BY_RES_Demand_Drivers!$J$5</f>
        <v>RHUDB</v>
      </c>
      <c r="F27" s="16">
        <f>VLOOKUP($C27,'Growth rate'!$B$3:$T$93,2,FALSE)*VLOOKUP($E27,BY_RES_Demand_Drivers!$A$5:$I$100,7,FALSE)</f>
        <v>1456.1228449320233</v>
      </c>
      <c r="G27" s="16">
        <f>VLOOKUP($C27,'Growth rate'!$B$3:$T$93,3,FALSE)*VLOOKUP($E27,BY_RES_Demand_Drivers!$A$5:$I$100,8,FALSE)</f>
        <v>0</v>
      </c>
      <c r="H27" s="16">
        <f>VLOOKUP($C27,'Growth rate'!$B$3:$T$93,3,FALSE)*VLOOKUP($E27,BY_RES_Demand_Drivers!$A$5:$I$100,9,FALSE)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BY_RES_Demand_Drivers!$J$5</f>
        <v>RHUDB</v>
      </c>
      <c r="F28" s="16">
        <f>VLOOKUP($C28,'Growth rate'!$B$3:$T$93,2,FALSE)*VLOOKUP($E28,BY_RES_Demand_Drivers!$A$5:$I$100,7,FALSE)</f>
        <v>1453.7527285509791</v>
      </c>
      <c r="G28" s="16">
        <f>VLOOKUP($C28,'Growth rate'!$B$3:$T$93,3,FALSE)*VLOOKUP($E28,BY_RES_Demand_Drivers!$A$5:$I$100,8,FALSE)</f>
        <v>0</v>
      </c>
      <c r="H28" s="16">
        <f>VLOOKUP($C28,'Growth rate'!$B$3:$T$93,3,FALSE)*VLOOKUP($E28,BY_RES_Demand_Drivers!$A$5:$I$100,9,FALSE)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BY_RES_Demand_Drivers!$J$5</f>
        <v>RHUDB</v>
      </c>
      <c r="F29" s="16">
        <f>VLOOKUP($C29,'Growth rate'!$B$3:$T$93,2,FALSE)*VLOOKUP($E29,BY_RES_Demand_Drivers!$A$5:$I$100,7,FALSE)</f>
        <v>1451.3826121699344</v>
      </c>
      <c r="G29" s="16">
        <f>VLOOKUP($C29,'Growth rate'!$B$3:$T$93,3,FALSE)*VLOOKUP($E29,BY_RES_Demand_Drivers!$A$5:$I$100,8,FALSE)</f>
        <v>0</v>
      </c>
      <c r="H29" s="16">
        <f>VLOOKUP($C29,'Growth rate'!$B$3:$T$93,3,FALSE)*VLOOKUP($E29,BY_RES_Demand_Drivers!$A$5:$I$100,9,FALSE)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BY_RES_Demand_Drivers!$J$5</f>
        <v>RHUDB</v>
      </c>
      <c r="F30" s="16">
        <f>VLOOKUP($C30,'Growth rate'!$B$3:$T$93,2,FALSE)*VLOOKUP($E30,BY_RES_Demand_Drivers!$A$5:$I$100,7,FALSE)</f>
        <v>1449.0124957888902</v>
      </c>
      <c r="G30" s="16">
        <f>VLOOKUP($C30,'Growth rate'!$B$3:$T$93,3,FALSE)*VLOOKUP($E30,BY_RES_Demand_Drivers!$A$5:$I$100,8,FALSE)</f>
        <v>0</v>
      </c>
      <c r="H30" s="16">
        <f>VLOOKUP($C30,'Growth rate'!$B$3:$T$93,3,FALSE)*VLOOKUP($E30,BY_RES_Demand_Drivers!$A$5:$I$100,9,FALSE)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BY_RES_Demand_Drivers!$J$5</f>
        <v>RHUDB</v>
      </c>
      <c r="F31" s="16">
        <f>VLOOKUP($C31,'Growth rate'!$B$3:$T$93,2,FALSE)*VLOOKUP($E31,BY_RES_Demand_Drivers!$A$5:$I$100,7,FALSE)</f>
        <v>1446.1668492968715</v>
      </c>
      <c r="G31" s="16">
        <f>VLOOKUP($C31,'Growth rate'!$B$3:$T$93,3,FALSE)*VLOOKUP($E31,BY_RES_Demand_Drivers!$A$5:$I$100,8,FALSE)</f>
        <v>0</v>
      </c>
      <c r="H31" s="16">
        <f>VLOOKUP($C31,'Growth rate'!$B$3:$T$93,3,FALSE)*VLOOKUP($E31,BY_RES_Demand_Drivers!$A$5:$I$100,9,FALSE)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BY_RES_Demand_Drivers!$J$5</f>
        <v>RHUDB</v>
      </c>
      <c r="F32" s="16">
        <f>VLOOKUP($C32,'Growth rate'!$B$3:$T$93,2,FALSE)*VLOOKUP($E32,BY_RES_Demand_Drivers!$A$5:$I$100,7,FALSE)</f>
        <v>1443.3212028048529</v>
      </c>
      <c r="G32" s="16">
        <f>VLOOKUP($C32,'Growth rate'!$B$3:$T$93,3,FALSE)*VLOOKUP($E32,BY_RES_Demand_Drivers!$A$5:$I$100,8,FALSE)</f>
        <v>0</v>
      </c>
      <c r="H32" s="16">
        <f>VLOOKUP($C32,'Growth rate'!$B$3:$T$93,3,FALSE)*VLOOKUP($E32,BY_RES_Demand_Drivers!$A$5:$I$100,9,FALSE)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BY_RES_Demand_Drivers!$J$5</f>
        <v>RHUDB</v>
      </c>
      <c r="F33" s="16">
        <f>VLOOKUP($C33,'Growth rate'!$B$3:$T$93,2,FALSE)*VLOOKUP($E33,BY_RES_Demand_Drivers!$A$5:$I$100,7,FALSE)</f>
        <v>1440.4755563128342</v>
      </c>
      <c r="G33" s="16">
        <f>VLOOKUP($C33,'Growth rate'!$B$3:$T$93,3,FALSE)*VLOOKUP($E33,BY_RES_Demand_Drivers!$A$5:$I$100,8,FALSE)</f>
        <v>0</v>
      </c>
      <c r="H33" s="16">
        <f>VLOOKUP($C33,'Growth rate'!$B$3:$T$93,3,FALSE)*VLOOKUP($E33,BY_RES_Demand_Drivers!$A$5:$I$100,9,FALSE)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BY_RES_Demand_Drivers!$J$5</f>
        <v>RHUDB</v>
      </c>
      <c r="F34" s="16">
        <f>VLOOKUP($C34,'Growth rate'!$B$3:$T$93,2,FALSE)*VLOOKUP($E34,BY_RES_Demand_Drivers!$A$5:$I$100,7,FALSE)</f>
        <v>1437.6299098208156</v>
      </c>
      <c r="G34" s="16">
        <f>VLOOKUP($C34,'Growth rate'!$B$3:$T$93,3,FALSE)*VLOOKUP($E34,BY_RES_Demand_Drivers!$A$5:$I$100,8,FALSE)</f>
        <v>0</v>
      </c>
      <c r="H34" s="16">
        <f>VLOOKUP($C34,'Growth rate'!$B$3:$T$93,3,FALSE)*VLOOKUP($E34,BY_RES_Demand_Drivers!$A$5:$I$100,9,FALSE)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BY_RES_Demand_Drivers!$J$5</f>
        <v>RHUDB</v>
      </c>
      <c r="F35" s="16">
        <f>VLOOKUP($C35,'Growth rate'!$B$3:$T$93,2,FALSE)*VLOOKUP($E35,BY_RES_Demand_Drivers!$A$5:$I$100,7,FALSE)</f>
        <v>1434.7842633287967</v>
      </c>
      <c r="G35" s="16">
        <f>VLOOKUP($C35,'Growth rate'!$B$3:$T$93,3,FALSE)*VLOOKUP($E35,BY_RES_Demand_Drivers!$A$5:$I$100,8,FALSE)</f>
        <v>0</v>
      </c>
      <c r="H35" s="16">
        <f>VLOOKUP($C35,'Growth rate'!$B$3:$T$93,3,FALSE)*VLOOKUP($E35,BY_RES_Demand_Drivers!$A$5:$I$100,9,FALSE)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BY_RES_Demand_Drivers!$J$5</f>
        <v>RHUDB</v>
      </c>
      <c r="F36" s="16">
        <f>VLOOKUP($C36,'Growth rate'!$B$3:$T$93,2,FALSE)*VLOOKUP($E36,BY_RES_Demand_Drivers!$A$5:$I$100,7,FALSE)</f>
        <v>1431.4681564619132</v>
      </c>
      <c r="G36" s="16">
        <f>VLOOKUP($C36,'Growth rate'!$B$3:$T$93,3,FALSE)*VLOOKUP($E36,BY_RES_Demand_Drivers!$A$5:$I$100,8,FALSE)</f>
        <v>0</v>
      </c>
      <c r="H36" s="16">
        <f>VLOOKUP($C36,'Growth rate'!$B$3:$T$93,3,FALSE)*VLOOKUP($E36,BY_RES_Demand_Drivers!$A$5:$I$100,9,FALSE)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BY_RES_Demand_Drivers!$J$5</f>
        <v>RHUDB</v>
      </c>
      <c r="F37" s="16">
        <f>VLOOKUP($C37,'Growth rate'!$B$3:$T$93,2,FALSE)*VLOOKUP($E37,BY_RES_Demand_Drivers!$A$5:$I$100,7,FALSE)</f>
        <v>1428.1520495950299</v>
      </c>
      <c r="G37" s="16">
        <f>VLOOKUP($C37,'Growth rate'!$B$3:$T$93,3,FALSE)*VLOOKUP($E37,BY_RES_Demand_Drivers!$A$5:$I$100,8,FALSE)</f>
        <v>0</v>
      </c>
      <c r="H37" s="16">
        <f>VLOOKUP($C37,'Growth rate'!$B$3:$T$93,3,FALSE)*VLOOKUP($E37,BY_RES_Demand_Drivers!$A$5:$I$100,9,FALSE)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BY_RES_Demand_Drivers!$J$5</f>
        <v>RHUDB</v>
      </c>
      <c r="F38" s="16">
        <f>VLOOKUP($C38,'Growth rate'!$B$3:$T$93,2,FALSE)*VLOOKUP($E38,BY_RES_Demand_Drivers!$A$5:$I$100,7,FALSE)</f>
        <v>1424.8359427281462</v>
      </c>
      <c r="G38" s="16">
        <f>VLOOKUP($C38,'Growth rate'!$B$3:$T$93,3,FALSE)*VLOOKUP($E38,BY_RES_Demand_Drivers!$A$5:$I$100,8,FALSE)</f>
        <v>0</v>
      </c>
      <c r="H38" s="16">
        <f>VLOOKUP($C38,'Growth rate'!$B$3:$T$93,3,FALSE)*VLOOKUP($E38,BY_RES_Demand_Drivers!$A$5:$I$100,9,FALSE)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BY_RES_Demand_Drivers!$J$5</f>
        <v>RHUDB</v>
      </c>
      <c r="F39" s="16">
        <f>VLOOKUP($C39,'Growth rate'!$B$3:$T$93,2,FALSE)*VLOOKUP($E39,BY_RES_Demand_Drivers!$A$5:$I$100,7,FALSE)</f>
        <v>1421.5198358612629</v>
      </c>
      <c r="G39" s="16">
        <f>VLOOKUP($C39,'Growth rate'!$B$3:$T$93,3,FALSE)*VLOOKUP($E39,BY_RES_Demand_Drivers!$A$5:$I$100,8,FALSE)</f>
        <v>0</v>
      </c>
      <c r="H39" s="16">
        <f>VLOOKUP($C39,'Growth rate'!$B$3:$T$93,3,FALSE)*VLOOKUP($E39,BY_RES_Demand_Drivers!$A$5:$I$100,9,FALSE)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BY_RES_Demand_Drivers!$J$5</f>
        <v>RHUDB</v>
      </c>
      <c r="F40" s="16">
        <f>VLOOKUP($C40,'Growth rate'!$B$3:$T$93,2,FALSE)*VLOOKUP($E40,BY_RES_Demand_Drivers!$A$5:$I$100,7,FALSE)</f>
        <v>1418.2037289943794</v>
      </c>
      <c r="G40" s="16">
        <f>VLOOKUP($C40,'Growth rate'!$B$3:$T$93,3,FALSE)*VLOOKUP($E40,BY_RES_Demand_Drivers!$A$5:$I$100,8,FALSE)</f>
        <v>0</v>
      </c>
      <c r="H40" s="16">
        <f>VLOOKUP($C40,'Growth rate'!$B$3:$T$93,3,FALSE)*VLOOKUP($E40,BY_RES_Demand_Drivers!$A$5:$I$100,9,FALSE)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BY_RES_Demand_Drivers!$J$5</f>
        <v>RHUDB</v>
      </c>
      <c r="F41" s="16">
        <f>VLOOKUP($C41,'Growth rate'!$B$3:$T$93,2,FALSE)*VLOOKUP($E41,BY_RES_Demand_Drivers!$A$5:$I$100,7,FALSE)</f>
        <v>1414.7443252122503</v>
      </c>
      <c r="G41" s="16">
        <f>VLOOKUP($C41,'Growth rate'!$B$3:$T$93,3,FALSE)*VLOOKUP($E41,BY_RES_Demand_Drivers!$A$5:$I$100,8,FALSE)</f>
        <v>0</v>
      </c>
      <c r="H41" s="16">
        <f>VLOOKUP($C41,'Growth rate'!$B$3:$T$93,3,FALSE)*VLOOKUP($E41,BY_RES_Demand_Drivers!$A$5:$I$100,9,FALSE)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BY_RES_Demand_Drivers!$J$5</f>
        <v>RHUDB</v>
      </c>
      <c r="F42" s="16">
        <f>VLOOKUP($C42,'Growth rate'!$B$3:$T$93,2,FALSE)*VLOOKUP($E42,BY_RES_Demand_Drivers!$A$5:$I$100,7,FALSE)</f>
        <v>1411.2849214301216</v>
      </c>
      <c r="G42" s="16">
        <f>VLOOKUP($C42,'Growth rate'!$B$3:$T$93,3,FALSE)*VLOOKUP($E42,BY_RES_Demand_Drivers!$A$5:$I$100,8,FALSE)</f>
        <v>0</v>
      </c>
      <c r="H42" s="16">
        <f>VLOOKUP($C42,'Growth rate'!$B$3:$T$93,3,FALSE)*VLOOKUP($E42,BY_RES_Demand_Drivers!$A$5:$I$100,9,FALSE)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BY_RES_Demand_Drivers!$J$5</f>
        <v>RHUDB</v>
      </c>
      <c r="F43" s="16">
        <f>VLOOKUP($C43,'Growth rate'!$B$3:$T$93,2,FALSE)*VLOOKUP($E43,BY_RES_Demand_Drivers!$A$5:$I$100,7,FALSE)</f>
        <v>1407.8255176479925</v>
      </c>
      <c r="G43" s="16">
        <f>VLOOKUP($C43,'Growth rate'!$B$3:$T$93,3,FALSE)*VLOOKUP($E43,BY_RES_Demand_Drivers!$A$5:$I$100,8,FALSE)</f>
        <v>0</v>
      </c>
      <c r="H43" s="16">
        <f>VLOOKUP($C43,'Growth rate'!$B$3:$T$93,3,FALSE)*VLOOKUP($E43,BY_RES_Demand_Drivers!$A$5:$I$100,9,FALSE)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BY_RES_Demand_Drivers!$J$5</f>
        <v>RHUDB</v>
      </c>
      <c r="F44" s="16">
        <f>VLOOKUP($C44,'Growth rate'!$B$3:$T$93,2,FALSE)*VLOOKUP($E44,BY_RES_Demand_Drivers!$A$5:$I$100,7,FALSE)</f>
        <v>1404.3661138658638</v>
      </c>
      <c r="G44" s="16">
        <f>VLOOKUP($C44,'Growth rate'!$B$3:$T$93,3,FALSE)*VLOOKUP($E44,BY_RES_Demand_Drivers!$A$5:$I$100,8,FALSE)</f>
        <v>0</v>
      </c>
      <c r="H44" s="16">
        <f>VLOOKUP($C44,'Growth rate'!$B$3:$T$93,3,FALSE)*VLOOKUP($E44,BY_RES_Demand_Drivers!$A$5:$I$100,9,FALSE)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BY_RES_Demand_Drivers!$J$5</f>
        <v>RHUDB</v>
      </c>
      <c r="F45" s="16">
        <f>VLOOKUP($C45,'Growth rate'!$B$3:$T$93,2,FALSE)*VLOOKUP($E45,BY_RES_Demand_Drivers!$A$5:$I$100,7,FALSE)</f>
        <v>1400.9067100837347</v>
      </c>
      <c r="G45" s="16">
        <f>VLOOKUP($C45,'Growth rate'!$B$3:$T$93,3,FALSE)*VLOOKUP($E45,BY_RES_Demand_Drivers!$A$5:$I$100,8,FALSE)</f>
        <v>0</v>
      </c>
      <c r="H45" s="16">
        <f>VLOOKUP($C45,'Growth rate'!$B$3:$T$93,3,FALSE)*VLOOKUP($E45,BY_RES_Demand_Drivers!$A$5:$I$100,9,FALSE)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BY_RES_Demand_Drivers!$J$5</f>
        <v>RHUDB</v>
      </c>
      <c r="F46" s="16">
        <f>VLOOKUP($C46,'Growth rate'!$B$3:$T$93,2,FALSE)*VLOOKUP($E46,BY_RES_Demand_Drivers!$A$5:$I$100,7,FALSE)</f>
        <v>1397.0704039279697</v>
      </c>
      <c r="G46" s="16">
        <f>VLOOKUP($C46,'Growth rate'!$B$3:$T$93,3,FALSE)*VLOOKUP($E46,BY_RES_Demand_Drivers!$A$5:$I$100,8,FALSE)</f>
        <v>0</v>
      </c>
      <c r="H46" s="16">
        <f>VLOOKUP($C46,'Growth rate'!$B$3:$T$93,3,FALSE)*VLOOKUP($E46,BY_RES_Demand_Drivers!$A$5:$I$100,9,FALSE)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BY_RES_Demand_Drivers!$J$5</f>
        <v>RHUDB</v>
      </c>
      <c r="F47" s="16">
        <f>VLOOKUP($C47,'Growth rate'!$B$3:$T$93,2,FALSE)*VLOOKUP($E47,BY_RES_Demand_Drivers!$A$5:$I$100,7,FALSE)</f>
        <v>1393.2340977722044</v>
      </c>
      <c r="G47" s="16">
        <f>VLOOKUP($C47,'Growth rate'!$B$3:$T$93,3,FALSE)*VLOOKUP($E47,BY_RES_Demand_Drivers!$A$5:$I$100,8,FALSE)</f>
        <v>0</v>
      </c>
      <c r="H47" s="16">
        <f>VLOOKUP($C47,'Growth rate'!$B$3:$T$93,3,FALSE)*VLOOKUP($E47,BY_RES_Demand_Drivers!$A$5:$I$100,9,FALSE)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BY_RES_Demand_Drivers!$J$5</f>
        <v>RHUDB</v>
      </c>
      <c r="F48" s="16">
        <f>VLOOKUP($C48,'Growth rate'!$B$3:$T$93,2,FALSE)*VLOOKUP($E48,BY_RES_Demand_Drivers!$A$5:$I$100,7,FALSE)</f>
        <v>1389.3977916164392</v>
      </c>
      <c r="G48" s="16">
        <f>VLOOKUP($C48,'Growth rate'!$B$3:$T$93,3,FALSE)*VLOOKUP($E48,BY_RES_Demand_Drivers!$A$5:$I$100,8,FALSE)</f>
        <v>0</v>
      </c>
      <c r="H48" s="16">
        <f>VLOOKUP($C48,'Growth rate'!$B$3:$T$93,3,FALSE)*VLOOKUP($E48,BY_RES_Demand_Drivers!$A$5:$I$100,9,FALSE)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BY_RES_Demand_Drivers!$J$5</f>
        <v>RHUDB</v>
      </c>
      <c r="F49" s="16">
        <f>VLOOKUP($C49,'Growth rate'!$B$3:$T$93,2,FALSE)*VLOOKUP($E49,BY_RES_Demand_Drivers!$A$5:$I$100,7,FALSE)</f>
        <v>1385.561485460674</v>
      </c>
      <c r="G49" s="16">
        <f>VLOOKUP($C49,'Growth rate'!$B$3:$T$93,3,FALSE)*VLOOKUP($E49,BY_RES_Demand_Drivers!$A$5:$I$100,8,FALSE)</f>
        <v>0</v>
      </c>
      <c r="H49" s="16">
        <f>VLOOKUP($C49,'Growth rate'!$B$3:$T$93,3,FALSE)*VLOOKUP($E49,BY_RES_Demand_Drivers!$A$5:$I$100,9,FALSE)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BY_RES_Demand_Drivers!$J$5</f>
        <v>RHUDB</v>
      </c>
      <c r="F50" s="16">
        <f>VLOOKUP($C50,'Growth rate'!$B$3:$T$93,2,FALSE)*VLOOKUP($E50,BY_RES_Demand_Drivers!$A$5:$I$100,7,FALSE)</f>
        <v>1381.7251793049088</v>
      </c>
      <c r="G50" s="16">
        <f>VLOOKUP($C50,'Growth rate'!$B$3:$T$93,3,FALSE)*VLOOKUP($E50,BY_RES_Demand_Drivers!$A$5:$I$100,8,FALSE)</f>
        <v>0</v>
      </c>
      <c r="H50" s="16">
        <f>VLOOKUP($C50,'Growth rate'!$B$3:$T$93,3,FALSE)*VLOOKUP($E50,BY_RES_Demand_Drivers!$A$5:$I$100,9,FALSE)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BY_RES_Demand_Drivers!$J$5</f>
        <v>RHUDB</v>
      </c>
      <c r="F51" s="16">
        <f>VLOOKUP($C51,'Growth rate'!$B$3:$T$93,2,FALSE)*VLOOKUP($E51,BY_RES_Demand_Drivers!$A$5:$I$100,7,FALSE)</f>
        <v>1377.8028249887207</v>
      </c>
      <c r="G51" s="16">
        <f>VLOOKUP($C51,'Growth rate'!$B$3:$T$93,3,FALSE)*VLOOKUP($E51,BY_RES_Demand_Drivers!$A$5:$I$100,8,FALSE)</f>
        <v>0</v>
      </c>
      <c r="H51" s="16">
        <f>VLOOKUP($C51,'Growth rate'!$B$3:$T$93,3,FALSE)*VLOOKUP($E51,BY_RES_Demand_Drivers!$A$5:$I$100,9,FALSE)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BY_RES_Demand_Drivers!$J$5</f>
        <v>RHUDB</v>
      </c>
      <c r="F52" s="16">
        <f>VLOOKUP($C52,'Growth rate'!$B$3:$T$93,2,FALSE)*VLOOKUP($E52,BY_RES_Demand_Drivers!$A$5:$I$100,7,FALSE)</f>
        <v>1373.8804706725325</v>
      </c>
      <c r="G52" s="16">
        <f>VLOOKUP($C52,'Growth rate'!$B$3:$T$93,3,FALSE)*VLOOKUP($E52,BY_RES_Demand_Drivers!$A$5:$I$100,8,FALSE)</f>
        <v>0</v>
      </c>
      <c r="H52" s="16">
        <f>VLOOKUP($C52,'Growth rate'!$B$3:$T$93,3,FALSE)*VLOOKUP($E52,BY_RES_Demand_Drivers!$A$5:$I$100,9,FALSE)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BY_RES_Demand_Drivers!$J$5</f>
        <v>RHUDB</v>
      </c>
      <c r="F53" s="16">
        <f>VLOOKUP($C53,'Growth rate'!$B$3:$T$93,2,FALSE)*VLOOKUP($E53,BY_RES_Demand_Drivers!$A$5:$I$100,7,FALSE)</f>
        <v>1369.9581163563441</v>
      </c>
      <c r="G53" s="16">
        <f>VLOOKUP($C53,'Growth rate'!$B$3:$T$93,3,FALSE)*VLOOKUP($E53,BY_RES_Demand_Drivers!$A$5:$I$100,8,FALSE)</f>
        <v>0</v>
      </c>
      <c r="H53" s="16">
        <f>VLOOKUP($C53,'Growth rate'!$B$3:$T$93,3,FALSE)*VLOOKUP($E53,BY_RES_Demand_Drivers!$A$5:$I$100,9,FALSE)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BY_RES_Demand_Drivers!$J$5</f>
        <v>RHUDB</v>
      </c>
      <c r="F54" s="16">
        <f>VLOOKUP($C54,'Growth rate'!$B$3:$T$93,2,FALSE)*VLOOKUP($E54,BY_RES_Demand_Drivers!$A$5:$I$100,7,FALSE)</f>
        <v>1366.035762040156</v>
      </c>
      <c r="G54" s="16">
        <f>VLOOKUP($C54,'Growth rate'!$B$3:$T$93,3,FALSE)*VLOOKUP($E54,BY_RES_Demand_Drivers!$A$5:$I$100,8,FALSE)</f>
        <v>0</v>
      </c>
      <c r="H54" s="16">
        <f>VLOOKUP($C54,'Growth rate'!$B$3:$T$93,3,FALSE)*VLOOKUP($E54,BY_RES_Demand_Drivers!$A$5:$I$100,9,FALSE)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BY_RES_Demand_Drivers!$J$5</f>
        <v>RHUDB</v>
      </c>
      <c r="F55" s="16">
        <f>VLOOKUP($C55,'Growth rate'!$B$3:$T$93,2,FALSE)*VLOOKUP($E55,BY_RES_Demand_Drivers!$A$5:$I$100,7,FALSE)</f>
        <v>1362.1134077239678</v>
      </c>
      <c r="G55" s="16">
        <f>VLOOKUP($C55,'Growth rate'!$B$3:$T$93,3,FALSE)*VLOOKUP($E55,BY_RES_Demand_Drivers!$A$5:$I$100,8,FALSE)</f>
        <v>0</v>
      </c>
      <c r="H55" s="16">
        <f>VLOOKUP($C55,'Growth rate'!$B$3:$T$93,3,FALSE)*VLOOKUP($E55,BY_RES_Demand_Drivers!$A$5:$I$100,9,FALSE)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BY_RES_Demand_Drivers!$J$5</f>
        <v>RHUDB</v>
      </c>
      <c r="F56" s="16">
        <f>VLOOKUP($C56,'Growth rate'!$B$3:$T$93,2,FALSE)*VLOOKUP($E56,BY_RES_Demand_Drivers!$A$5:$I$100,7,FALSE)</f>
        <v>1358.0466281100705</v>
      </c>
      <c r="G56" s="16">
        <f>VLOOKUP($C56,'Growth rate'!$B$3:$T$93,3,FALSE)*VLOOKUP($E56,BY_RES_Demand_Drivers!$A$5:$I$100,8,FALSE)</f>
        <v>0</v>
      </c>
      <c r="H56" s="16">
        <f>VLOOKUP($C56,'Growth rate'!$B$3:$T$93,3,FALSE)*VLOOKUP($E56,BY_RES_Demand_Drivers!$A$5:$I$100,9,FALSE)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BY_RES_Demand_Drivers!$J$5</f>
        <v>RHUDB</v>
      </c>
      <c r="F57" s="16">
        <f>VLOOKUP($C57,'Growth rate'!$B$3:$T$93,2,FALSE)*VLOOKUP($E57,BY_RES_Demand_Drivers!$A$5:$I$100,7,FALSE)</f>
        <v>1353.9798484961732</v>
      </c>
      <c r="G57" s="16">
        <f>VLOOKUP($C57,'Growth rate'!$B$3:$T$93,3,FALSE)*VLOOKUP($E57,BY_RES_Demand_Drivers!$A$5:$I$100,8,FALSE)</f>
        <v>0</v>
      </c>
      <c r="H57" s="16">
        <f>VLOOKUP($C57,'Growth rate'!$B$3:$T$93,3,FALSE)*VLOOKUP($E57,BY_RES_Demand_Drivers!$A$5:$I$100,9,FALSE)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BY_RES_Demand_Drivers!$J$5</f>
        <v>RHUDB</v>
      </c>
      <c r="F58" s="16">
        <f>VLOOKUP($C58,'Growth rate'!$B$3:$T$93,2,FALSE)*VLOOKUP($E58,BY_RES_Demand_Drivers!$A$5:$I$100,7,FALSE)</f>
        <v>1349.9130688822759</v>
      </c>
      <c r="G58" s="16">
        <f>VLOOKUP($C58,'Growth rate'!$B$3:$T$93,3,FALSE)*VLOOKUP($E58,BY_RES_Demand_Drivers!$A$5:$I$100,8,FALSE)</f>
        <v>0</v>
      </c>
      <c r="H58" s="16">
        <f>VLOOKUP($C58,'Growth rate'!$B$3:$T$93,3,FALSE)*VLOOKUP($E58,BY_RES_Demand_Drivers!$A$5:$I$100,9,FALSE)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BY_RES_Demand_Drivers!$J$5</f>
        <v>RHUDB</v>
      </c>
      <c r="F59" s="16">
        <f>VLOOKUP($C59,'Growth rate'!$B$3:$T$93,2,FALSE)*VLOOKUP($E59,BY_RES_Demand_Drivers!$A$5:$I$100,7,FALSE)</f>
        <v>1345.8462892683785</v>
      </c>
      <c r="G59" s="16">
        <f>VLOOKUP($C59,'Growth rate'!$B$3:$T$93,3,FALSE)*VLOOKUP($E59,BY_RES_Demand_Drivers!$A$5:$I$100,8,FALSE)</f>
        <v>0</v>
      </c>
      <c r="H59" s="16">
        <f>VLOOKUP($C59,'Growth rate'!$B$3:$T$93,3,FALSE)*VLOOKUP($E59,BY_RES_Demand_Drivers!$A$5:$I$100,9,FALSE)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BY_RES_Demand_Drivers!$J$5</f>
        <v>RHUDB</v>
      </c>
      <c r="F60" s="16">
        <f>VLOOKUP($C60,'Growth rate'!$B$3:$T$93,2,FALSE)*VLOOKUP($E60,BY_RES_Demand_Drivers!$A$5:$I$100,7,FALSE)</f>
        <v>1341.7795096544812</v>
      </c>
      <c r="G60" s="16">
        <f>VLOOKUP($C60,'Growth rate'!$B$3:$T$93,3,FALSE)*VLOOKUP($E60,BY_RES_Demand_Drivers!$A$5:$I$100,8,FALSE)</f>
        <v>0</v>
      </c>
      <c r="H60" s="16">
        <f>VLOOKUP($C60,'Growth rate'!$B$3:$T$93,3,FALSE)*VLOOKUP($E60,BY_RES_Demand_Drivers!$A$5:$I$100,9,FALSE)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BY_RES_Demand_Drivers!$J$5</f>
        <v>RHUDB</v>
      </c>
      <c r="F61" s="16">
        <f>VLOOKUP($C61,'Growth rate'!$B$3:$T$93,2,FALSE)*VLOOKUP($E61,BY_RES_Demand_Drivers!$A$5:$I$100,7,FALSE)</f>
        <v>1337.374943142612</v>
      </c>
      <c r="G61" s="16">
        <f>VLOOKUP($C61,'Growth rate'!$B$3:$T$93,3,FALSE)*VLOOKUP($E61,BY_RES_Demand_Drivers!$A$5:$I$100,8,FALSE)</f>
        <v>0</v>
      </c>
      <c r="H61" s="16">
        <f>VLOOKUP($C61,'Growth rate'!$B$3:$T$93,3,FALSE)*VLOOKUP($E61,BY_RES_Demand_Drivers!$A$5:$I$100,9,FALSE)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BY_RES_Demand_Drivers!$J$5</f>
        <v>RHUDB</v>
      </c>
      <c r="F62" s="16">
        <f>VLOOKUP($C62,'Growth rate'!$B$3:$T$93,2,FALSE)*VLOOKUP($E62,BY_RES_Demand_Drivers!$A$5:$I$100,7,FALSE)</f>
        <v>1332.9703766307432</v>
      </c>
      <c r="G62" s="16">
        <f>VLOOKUP($C62,'Growth rate'!$B$3:$T$93,3,FALSE)*VLOOKUP($E62,BY_RES_Demand_Drivers!$A$5:$I$100,8,FALSE)</f>
        <v>0</v>
      </c>
      <c r="H62" s="16">
        <f>VLOOKUP($C62,'Growth rate'!$B$3:$T$93,3,FALSE)*VLOOKUP($E62,BY_RES_Demand_Drivers!$A$5:$I$100,9,FALSE)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BY_RES_Demand_Drivers!$J$5</f>
        <v>RHUDB</v>
      </c>
      <c r="F63" s="16">
        <f>VLOOKUP($C63,'Growth rate'!$B$3:$T$93,2,FALSE)*VLOOKUP($E63,BY_RES_Demand_Drivers!$A$5:$I$100,7,FALSE)</f>
        <v>1328.565810118874</v>
      </c>
      <c r="G63" s="16">
        <f>VLOOKUP($C63,'Growth rate'!$B$3:$T$93,3,FALSE)*VLOOKUP($E63,BY_RES_Demand_Drivers!$A$5:$I$100,8,FALSE)</f>
        <v>0</v>
      </c>
      <c r="H63" s="16">
        <f>VLOOKUP($C63,'Growth rate'!$B$3:$T$93,3,FALSE)*VLOOKUP($E63,BY_RES_Demand_Drivers!$A$5:$I$100,9,FALSE)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BY_RES_Demand_Drivers!$J$5</f>
        <v>RHUDB</v>
      </c>
      <c r="F64" s="16">
        <f>VLOOKUP($C64,'Growth rate'!$B$3:$T$93,2,FALSE)*VLOOKUP($E64,BY_RES_Demand_Drivers!$A$5:$I$100,7,FALSE)</f>
        <v>1324.161243607005</v>
      </c>
      <c r="G64" s="16">
        <f>VLOOKUP($C64,'Growth rate'!$B$3:$T$93,3,FALSE)*VLOOKUP($E64,BY_RES_Demand_Drivers!$A$5:$I$100,8,FALSE)</f>
        <v>0</v>
      </c>
      <c r="H64" s="16">
        <f>VLOOKUP($C64,'Growth rate'!$B$3:$T$93,3,FALSE)*VLOOKUP($E64,BY_RES_Demand_Drivers!$A$5:$I$100,9,FALSE)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BY_RES_Demand_Drivers!$J$5</f>
        <v>RHUDB</v>
      </c>
      <c r="F65" s="16">
        <f>VLOOKUP($C65,'Growth rate'!$B$3:$T$93,2,FALSE)*VLOOKUP($E65,BY_RES_Demand_Drivers!$A$5:$I$100,7,FALSE)</f>
        <v>1319.756677095136</v>
      </c>
      <c r="G65" s="16">
        <f>VLOOKUP($C65,'Growth rate'!$B$3:$T$93,3,FALSE)*VLOOKUP($E65,BY_RES_Demand_Drivers!$A$5:$I$100,8,FALSE)</f>
        <v>0</v>
      </c>
      <c r="H65" s="16">
        <f>VLOOKUP($C65,'Growth rate'!$B$3:$T$93,3,FALSE)*VLOOKUP($E65,BY_RES_Demand_Drivers!$A$5:$I$100,9,FALSE)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BY_RES_Demand_Drivers!$J$5</f>
        <v>RHUDB</v>
      </c>
      <c r="F66" s="16">
        <f>VLOOKUP($C66,'Growth rate'!$B$3:$T$93,2,FALSE)*VLOOKUP($E66,BY_RES_Demand_Drivers!$A$5:$I$100,7,FALSE)</f>
        <v>1314.8963176728901</v>
      </c>
      <c r="G66" s="16">
        <f>VLOOKUP($C66,'Growth rate'!$B$3:$T$93,3,FALSE)*VLOOKUP($E66,BY_RES_Demand_Drivers!$A$5:$I$100,8,FALSE)</f>
        <v>0</v>
      </c>
      <c r="H66" s="16">
        <f>VLOOKUP($C66,'Growth rate'!$B$3:$T$93,3,FALSE)*VLOOKUP($E66,BY_RES_Demand_Drivers!$A$5:$I$100,9,FALSE)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BY_RES_Demand_Drivers!$J$5</f>
        <v>RHUDB</v>
      </c>
      <c r="F67" s="16">
        <f>VLOOKUP($C67,'Growth rate'!$B$3:$T$93,2,FALSE)*VLOOKUP($E67,BY_RES_Demand_Drivers!$A$5:$I$100,7,FALSE)</f>
        <v>1310.0359582506442</v>
      </c>
      <c r="G67" s="16">
        <f>VLOOKUP($C67,'Growth rate'!$B$3:$T$93,3,FALSE)*VLOOKUP($E67,BY_RES_Demand_Drivers!$A$5:$I$100,8,FALSE)</f>
        <v>0</v>
      </c>
      <c r="H67" s="16">
        <f>VLOOKUP($C67,'Growth rate'!$B$3:$T$93,3,FALSE)*VLOOKUP($E67,BY_RES_Demand_Drivers!$A$5:$I$100,9,FALSE)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BY_RES_Demand_Drivers!$J$5</f>
        <v>RHUDB</v>
      </c>
      <c r="F68" s="16">
        <f>VLOOKUP($C68,'Growth rate'!$B$3:$T$93,2,FALSE)*VLOOKUP($E68,BY_RES_Demand_Drivers!$A$5:$I$100,7,FALSE)</f>
        <v>1305.1755988283983</v>
      </c>
      <c r="G68" s="16">
        <f>VLOOKUP($C68,'Growth rate'!$B$3:$T$93,3,FALSE)*VLOOKUP($E68,BY_RES_Demand_Drivers!$A$5:$I$100,8,FALSE)</f>
        <v>0</v>
      </c>
      <c r="H68" s="16">
        <f>VLOOKUP($C68,'Growth rate'!$B$3:$T$93,3,FALSE)*VLOOKUP($E68,BY_RES_Demand_Drivers!$A$5:$I$100,9,FALSE)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BY_RES_Demand_Drivers!$J$5</f>
        <v>RHUDB</v>
      </c>
      <c r="F69" s="16">
        <f>VLOOKUP($C69,'Growth rate'!$B$3:$T$93,2,FALSE)*VLOOKUP($E69,BY_RES_Demand_Drivers!$A$5:$I$100,7,FALSE)</f>
        <v>1300.3152394061524</v>
      </c>
      <c r="G69" s="16">
        <f>VLOOKUP($C69,'Growth rate'!$B$3:$T$93,3,FALSE)*VLOOKUP($E69,BY_RES_Demand_Drivers!$A$5:$I$100,8,FALSE)</f>
        <v>0</v>
      </c>
      <c r="H69" s="16">
        <f>VLOOKUP($C69,'Growth rate'!$B$3:$T$93,3,FALSE)*VLOOKUP($E69,BY_RES_Demand_Drivers!$A$5:$I$100,9,FALSE)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BY_RES_Demand_Drivers!$J$5</f>
        <v>RHUDB</v>
      </c>
      <c r="F70" s="16">
        <f>VLOOKUP($C70,'Growth rate'!$B$3:$T$93,2,FALSE)*VLOOKUP($E70,BY_RES_Demand_Drivers!$A$5:$I$100,7,FALSE)</f>
        <v>1295.4548799839065</v>
      </c>
      <c r="G70" s="16">
        <f>VLOOKUP($C70,'Growth rate'!$B$3:$T$93,3,FALSE)*VLOOKUP($E70,BY_RES_Demand_Drivers!$A$5:$I$100,8,FALSE)</f>
        <v>0</v>
      </c>
      <c r="H70" s="16">
        <f>VLOOKUP($C70,'Growth rate'!$B$3:$T$93,3,FALSE)*VLOOKUP($E70,BY_RES_Demand_Drivers!$A$5:$I$100,9,FALSE)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BY_RES_Demand_Drivers!$J$5</f>
        <v>RHUDB</v>
      </c>
      <c r="F71" s="16">
        <f>VLOOKUP($C71,'Growth rate'!$B$3:$T$93,2,FALSE)*VLOOKUP($E71,BY_RES_Demand_Drivers!$A$5:$I$100,7,FALSE)</f>
        <v>1290.2197678265372</v>
      </c>
      <c r="G71" s="16">
        <f>VLOOKUP($C71,'Growth rate'!$B$3:$T$93,3,FALSE)*VLOOKUP($E71,BY_RES_Demand_Drivers!$A$5:$I$100,8,FALSE)</f>
        <v>0</v>
      </c>
      <c r="H71" s="16">
        <f>VLOOKUP($C71,'Growth rate'!$B$3:$T$93,3,FALSE)*VLOOKUP($E71,BY_RES_Demand_Drivers!$A$5:$I$100,9,FALSE)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BY_RES_Demand_Drivers!$J$5</f>
        <v>RHUDB</v>
      </c>
      <c r="F72" s="16">
        <f>VLOOKUP($C72,'Growth rate'!$B$3:$T$93,2,FALSE)*VLOOKUP($E72,BY_RES_Demand_Drivers!$A$5:$I$100,7,FALSE)</f>
        <v>1284.9846556691682</v>
      </c>
      <c r="G72" s="16">
        <f>VLOOKUP($C72,'Growth rate'!$B$3:$T$93,3,FALSE)*VLOOKUP($E72,BY_RES_Demand_Drivers!$A$5:$I$100,8,FALSE)</f>
        <v>0</v>
      </c>
      <c r="H72" s="16">
        <f>VLOOKUP($C72,'Growth rate'!$B$3:$T$93,3,FALSE)*VLOOKUP($E72,BY_RES_Demand_Drivers!$A$5:$I$100,9,FALSE)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BY_RES_Demand_Drivers!$J$5</f>
        <v>RHUDB</v>
      </c>
      <c r="F73" s="16">
        <f>VLOOKUP($C73,'Growth rate'!$B$3:$T$93,2,FALSE)*VLOOKUP($E73,BY_RES_Demand_Drivers!$A$5:$I$100,7,FALSE)</f>
        <v>1279.7495435117989</v>
      </c>
      <c r="G73" s="16">
        <f>VLOOKUP($C73,'Growth rate'!$B$3:$T$93,3,FALSE)*VLOOKUP($E73,BY_RES_Demand_Drivers!$A$5:$I$100,8,FALSE)</f>
        <v>0</v>
      </c>
      <c r="H73" s="16">
        <f>VLOOKUP($C73,'Growth rate'!$B$3:$T$93,3,FALSE)*VLOOKUP($E73,BY_RES_Demand_Drivers!$A$5:$I$100,9,FALSE)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BY_RES_Demand_Drivers!$J$5</f>
        <v>RHUDB</v>
      </c>
      <c r="F74" s="16">
        <f>VLOOKUP($C74,'Growth rate'!$B$3:$T$93,2,FALSE)*VLOOKUP($E74,BY_RES_Demand_Drivers!$A$5:$I$100,7,FALSE)</f>
        <v>1274.5144313544297</v>
      </c>
      <c r="G74" s="16">
        <f>VLOOKUP($C74,'Growth rate'!$B$3:$T$93,3,FALSE)*VLOOKUP($E74,BY_RES_Demand_Drivers!$A$5:$I$100,8,FALSE)</f>
        <v>0</v>
      </c>
      <c r="H74" s="16">
        <f>VLOOKUP($C74,'Growth rate'!$B$3:$T$93,3,FALSE)*VLOOKUP($E74,BY_RES_Demand_Drivers!$A$5:$I$100,9,FALSE)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BY_RES_Demand_Drivers!$J$5</f>
        <v>RHUDB</v>
      </c>
      <c r="F75" s="16">
        <f>VLOOKUP($C75,'Growth rate'!$B$3:$T$93,2,FALSE)*VLOOKUP($E75,BY_RES_Demand_Drivers!$A$5:$I$100,7,FALSE)</f>
        <v>1269.2793191970604</v>
      </c>
      <c r="G75" s="16">
        <f>VLOOKUP($C75,'Growth rate'!$B$3:$T$93,3,FALSE)*VLOOKUP($E75,BY_RES_Demand_Drivers!$A$5:$I$100,8,FALSE)</f>
        <v>0</v>
      </c>
      <c r="H75" s="16">
        <f>VLOOKUP($C75,'Growth rate'!$B$3:$T$93,3,FALSE)*VLOOKUP($E75,BY_RES_Demand_Drivers!$A$5:$I$100,9,FALSE)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BY_RES_Demand_Drivers!$J$5</f>
        <v>RHUDB</v>
      </c>
      <c r="F76" s="16">
        <f>VLOOKUP($C76,'Growth rate'!$B$3:$T$93,2,FALSE)*VLOOKUP($E76,BY_RES_Demand_Drivers!$A$5:$I$100,7,FALSE)</f>
        <v>1263.7379853872465</v>
      </c>
      <c r="G76" s="16">
        <f>VLOOKUP($C76,'Growth rate'!$B$3:$T$93,3,FALSE)*VLOOKUP($E76,BY_RES_Demand_Drivers!$A$5:$I$100,8,FALSE)</f>
        <v>0</v>
      </c>
      <c r="H76" s="16">
        <f>VLOOKUP($C76,'Growth rate'!$B$3:$T$93,3,FALSE)*VLOOKUP($E76,BY_RES_Demand_Drivers!$A$5:$I$100,9,FALSE)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BY_RES_Demand_Drivers!$J$5</f>
        <v>RHUDB</v>
      </c>
      <c r="F77" s="16">
        <f>VLOOKUP($C77,'Growth rate'!$B$3:$T$93,2,FALSE)*VLOOKUP($E77,BY_RES_Demand_Drivers!$A$5:$I$100,7,FALSE)</f>
        <v>1258.1966515774322</v>
      </c>
      <c r="G77" s="16">
        <f>VLOOKUP($C77,'Growth rate'!$B$3:$T$93,3,FALSE)*VLOOKUP($E77,BY_RES_Demand_Drivers!$A$5:$I$100,8,FALSE)</f>
        <v>0</v>
      </c>
      <c r="H77" s="16">
        <f>VLOOKUP($C77,'Growth rate'!$B$3:$T$93,3,FALSE)*VLOOKUP($E77,BY_RES_Demand_Drivers!$A$5:$I$100,9,FALSE)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BY_RES_Demand_Drivers!$J$5</f>
        <v>RHUDB</v>
      </c>
      <c r="F78" s="16">
        <f>VLOOKUP($C78,'Growth rate'!$B$3:$T$93,2,FALSE)*VLOOKUP($E78,BY_RES_Demand_Drivers!$A$5:$I$100,7,FALSE)</f>
        <v>1252.6553177676185</v>
      </c>
      <c r="G78" s="16">
        <f>VLOOKUP($C78,'Growth rate'!$B$3:$T$93,3,FALSE)*VLOOKUP($E78,BY_RES_Demand_Drivers!$A$5:$I$100,8,FALSE)</f>
        <v>0</v>
      </c>
      <c r="H78" s="16">
        <f>VLOOKUP($C78,'Growth rate'!$B$3:$T$93,3,FALSE)*VLOOKUP($E78,BY_RES_Demand_Drivers!$A$5:$I$100,9,FALSE)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BY_RES_Demand_Drivers!$J$5</f>
        <v>RHUDB</v>
      </c>
      <c r="F79" s="16">
        <f>VLOOKUP($C79,'Growth rate'!$B$3:$T$93,2,FALSE)*VLOOKUP($E79,BY_RES_Demand_Drivers!$A$5:$I$100,7,FALSE)</f>
        <v>1247.1139839578043</v>
      </c>
      <c r="G79" s="16">
        <f>VLOOKUP($C79,'Growth rate'!$B$3:$T$93,3,FALSE)*VLOOKUP($E79,BY_RES_Demand_Drivers!$A$5:$I$100,8,FALSE)</f>
        <v>0</v>
      </c>
      <c r="H79" s="16">
        <f>VLOOKUP($C79,'Growth rate'!$B$3:$T$93,3,FALSE)*VLOOKUP($E79,BY_RES_Demand_Drivers!$A$5:$I$100,9,FALSE)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BY_RES_Demand_Drivers!$J$5</f>
        <v>RHUDB</v>
      </c>
      <c r="F80" s="16">
        <f>VLOOKUP($C80,'Growth rate'!$B$3:$T$93,2,FALSE)*VLOOKUP($E80,BY_RES_Demand_Drivers!$A$5:$I$100,7,FALSE)</f>
        <v>1241.5726501479903</v>
      </c>
      <c r="G80" s="16">
        <f>VLOOKUP($C80,'Growth rate'!$B$3:$T$93,3,FALSE)*VLOOKUP($E80,BY_RES_Demand_Drivers!$A$5:$I$100,8,FALSE)</f>
        <v>0</v>
      </c>
      <c r="H80" s="16">
        <f>VLOOKUP($C80,'Growth rate'!$B$3:$T$93,3,FALSE)*VLOOKUP($E80,BY_RES_Demand_Drivers!$A$5:$I$100,9,FALSE)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BY_RES_Demand_Drivers!$J$5</f>
        <v>RHUDB</v>
      </c>
      <c r="F81" s="16">
        <f>VLOOKUP($C81,'Growth rate'!$B$3:$T$93,2,FALSE)*VLOOKUP($E81,BY_RES_Demand_Drivers!$A$5:$I$100,7,FALSE)</f>
        <v>1235.118111748671</v>
      </c>
      <c r="G81" s="16">
        <f>VLOOKUP($C81,'Growth rate'!$B$3:$T$93,3,FALSE)*VLOOKUP($E81,BY_RES_Demand_Drivers!$A$5:$I$100,8,FALSE)</f>
        <v>0</v>
      </c>
      <c r="H81" s="16">
        <f>VLOOKUP($C81,'Growth rate'!$B$3:$T$93,3,FALSE)*VLOOKUP($E81,BY_RES_Demand_Drivers!$A$5:$I$100,9,FALSE)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BY_RES_Demand_Drivers!$J$5</f>
        <v>RHUDB</v>
      </c>
      <c r="F82" s="16">
        <f>VLOOKUP($C82,'Growth rate'!$B$3:$T$93,2,FALSE)*VLOOKUP($E82,BY_RES_Demand_Drivers!$A$5:$I$100,7,FALSE)</f>
        <v>1228.6635733493517</v>
      </c>
      <c r="G82" s="16">
        <f>VLOOKUP($C82,'Growth rate'!$B$3:$T$93,3,FALSE)*VLOOKUP($E82,BY_RES_Demand_Drivers!$A$5:$I$100,8,FALSE)</f>
        <v>0</v>
      </c>
      <c r="H82" s="16">
        <f>VLOOKUP($C82,'Growth rate'!$B$3:$T$93,3,FALSE)*VLOOKUP($E82,BY_RES_Demand_Drivers!$A$5:$I$100,9,FALSE)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BY_RES_Demand_Drivers!$J$5</f>
        <v>RHUDB</v>
      </c>
      <c r="F83" s="16">
        <f>VLOOKUP($C83,'Growth rate'!$B$3:$T$93,2,FALSE)*VLOOKUP($E83,BY_RES_Demand_Drivers!$A$5:$I$100,7,FALSE)</f>
        <v>1222.2090349500324</v>
      </c>
      <c r="G83" s="16">
        <f>VLOOKUP($C83,'Growth rate'!$B$3:$T$93,3,FALSE)*VLOOKUP($E83,BY_RES_Demand_Drivers!$A$5:$I$100,8,FALSE)</f>
        <v>0</v>
      </c>
      <c r="H83" s="16">
        <f>VLOOKUP($C83,'Growth rate'!$B$3:$T$93,3,FALSE)*VLOOKUP($E83,BY_RES_Demand_Drivers!$A$5:$I$100,9,FALSE)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BY_RES_Demand_Drivers!$J$5</f>
        <v>RHUDB</v>
      </c>
      <c r="F84" s="16">
        <f>VLOOKUP($C84,'Growth rate'!$B$3:$T$93,2,FALSE)*VLOOKUP($E84,BY_RES_Demand_Drivers!$A$5:$I$100,7,FALSE)</f>
        <v>1215.7544965507132</v>
      </c>
      <c r="G84" s="16">
        <f>VLOOKUP($C84,'Growth rate'!$B$3:$T$93,3,FALSE)*VLOOKUP($E84,BY_RES_Demand_Drivers!$A$5:$I$100,8,FALSE)</f>
        <v>0</v>
      </c>
      <c r="H84" s="16">
        <f>VLOOKUP($C84,'Growth rate'!$B$3:$T$93,3,FALSE)*VLOOKUP($E84,BY_RES_Demand_Drivers!$A$5:$I$100,9,FALSE)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BY_RES_Demand_Drivers!$J$5</f>
        <v>RHUDB</v>
      </c>
      <c r="F85" s="16">
        <f>VLOOKUP($C85,'Growth rate'!$B$3:$T$93,2,FALSE)*VLOOKUP($E85,BY_RES_Demand_Drivers!$A$5:$I$100,7,FALSE)</f>
        <v>1209.2999581513939</v>
      </c>
      <c r="G85" s="16">
        <f>VLOOKUP($C85,'Growth rate'!$B$3:$T$93,3,FALSE)*VLOOKUP($E85,BY_RES_Demand_Drivers!$A$5:$I$100,8,FALSE)</f>
        <v>0</v>
      </c>
      <c r="H85" s="16">
        <f>VLOOKUP($C85,'Growth rate'!$B$3:$T$93,3,FALSE)*VLOOKUP($E85,BY_RES_Demand_Drivers!$A$5:$I$100,9,FALSE)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BY_RES_Demand_Drivers!$J$6</f>
        <v>RHRDB</v>
      </c>
      <c r="F86" s="16">
        <f>VLOOKUP($C86,'Growth rate'!$B$3:$T$93,2,FALSE)*VLOOKUP($E86,BY_RES_Demand_Drivers!$A$5:$I$100,7,FALSE)</f>
        <v>1134.1825432820931</v>
      </c>
      <c r="G86" s="16">
        <f>VLOOKUP($C86,'Growth rate'!$B$3:$T$93,3,FALSE)*VLOOKUP($E86,BY_RES_Demand_Drivers!$A$5:$I$100,8,FALSE)</f>
        <v>0</v>
      </c>
      <c r="H86" s="16">
        <f>VLOOKUP($C86,'Growth rate'!$B$3:$T$93,3,FALSE)*VLOOKUP($E86,BY_RES_Demand_Drivers!$A$5:$I$100,9,FALSE)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BY_RES_Demand_Drivers!$J$6</f>
        <v>RHRDB</v>
      </c>
      <c r="F87" s="16">
        <f>VLOOKUP($C87,'Growth rate'!$B$3:$T$93,2,FALSE)*VLOOKUP($E87,BY_RES_Demand_Drivers!$A$5:$I$100,7,FALSE)</f>
        <v>1133.5920000000001</v>
      </c>
      <c r="G87" s="16">
        <f>VLOOKUP($C87,'Growth rate'!$B$3:$T$93,3,FALSE)*VLOOKUP($E87,BY_RES_Demand_Drivers!$A$5:$I$100,8,FALSE)</f>
        <v>0</v>
      </c>
      <c r="H87" s="16">
        <f>VLOOKUP($C87,'Growth rate'!$B$3:$T$93,3,FALSE)*VLOOKUP($E87,BY_RES_Demand_Drivers!$A$5:$I$100,9,FALSE)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BY_RES_Demand_Drivers!$J$6</f>
        <v>RHRDB</v>
      </c>
      <c r="F88" s="16">
        <f>VLOOKUP($C88,'Growth rate'!$B$3:$T$93,2,FALSE)*VLOOKUP($E88,BY_RES_Demand_Drivers!$A$5:$I$100,7,FALSE)</f>
        <v>1132.9645010580628</v>
      </c>
      <c r="G88" s="16">
        <f>VLOOKUP($C88,'Growth rate'!$B$3:$T$93,3,FALSE)*VLOOKUP($E88,BY_RES_Demand_Drivers!$A$5:$I$100,8,FALSE)</f>
        <v>0</v>
      </c>
      <c r="H88" s="16">
        <f>VLOOKUP($C88,'Growth rate'!$B$3:$T$93,3,FALSE)*VLOOKUP($E88,BY_RES_Demand_Drivers!$A$5:$I$100,9,FALSE)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BY_RES_Demand_Drivers!$J$6</f>
        <v>RHRDB</v>
      </c>
      <c r="F89" s="16">
        <f>VLOOKUP($C89,'Growth rate'!$B$3:$T$93,2,FALSE)*VLOOKUP($E89,BY_RES_Demand_Drivers!$A$5:$I$100,7,FALSE)</f>
        <v>1132.3370021161254</v>
      </c>
      <c r="G89" s="16">
        <f>VLOOKUP($C89,'Growth rate'!$B$3:$T$93,3,FALSE)*VLOOKUP($E89,BY_RES_Demand_Drivers!$A$5:$I$100,8,FALSE)</f>
        <v>0</v>
      </c>
      <c r="H89" s="16">
        <f>VLOOKUP($C89,'Growth rate'!$B$3:$T$93,3,FALSE)*VLOOKUP($E89,BY_RES_Demand_Drivers!$A$5:$I$100,9,FALSE)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BY_RES_Demand_Drivers!$J$6</f>
        <v>RHRDB</v>
      </c>
      <c r="F90" s="16">
        <f>VLOOKUP($C90,'Growth rate'!$B$3:$T$93,2,FALSE)*VLOOKUP($E90,BY_RES_Demand_Drivers!$A$5:$I$100,7,FALSE)</f>
        <v>1131.7095031741883</v>
      </c>
      <c r="G90" s="16">
        <f>VLOOKUP($C90,'Growth rate'!$B$3:$T$93,3,FALSE)*VLOOKUP($E90,BY_RES_Demand_Drivers!$A$5:$I$100,8,FALSE)</f>
        <v>0</v>
      </c>
      <c r="H90" s="16">
        <f>VLOOKUP($C90,'Growth rate'!$B$3:$T$93,3,FALSE)*VLOOKUP($E90,BY_RES_Demand_Drivers!$A$5:$I$100,9,FALSE)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BY_RES_Demand_Drivers!$J$6</f>
        <v>RHRDB</v>
      </c>
      <c r="F91" s="16">
        <f>VLOOKUP($C91,'Growth rate'!$B$3:$T$93,2,FALSE)*VLOOKUP($E91,BY_RES_Demand_Drivers!$A$5:$I$100,7,FALSE)</f>
        <v>1131.0820042322512</v>
      </c>
      <c r="G91" s="16">
        <f>VLOOKUP($C91,'Growth rate'!$B$3:$T$93,3,FALSE)*VLOOKUP($E91,BY_RES_Demand_Drivers!$A$5:$I$100,8,FALSE)</f>
        <v>0</v>
      </c>
      <c r="H91" s="16">
        <f>VLOOKUP($C91,'Growth rate'!$B$3:$T$93,3,FALSE)*VLOOKUP($E91,BY_RES_Demand_Drivers!$A$5:$I$100,9,FALSE)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BY_RES_Demand_Drivers!$J$6</f>
        <v>RHRDB</v>
      </c>
      <c r="F92" s="16">
        <f>VLOOKUP($C92,'Growth rate'!$B$3:$T$93,2,FALSE)*VLOOKUP($E92,BY_RES_Demand_Drivers!$A$5:$I$100,7,FALSE)</f>
        <v>1130.4545052903138</v>
      </c>
      <c r="G92" s="16">
        <f>VLOOKUP($C92,'Growth rate'!$B$3:$T$93,3,FALSE)*VLOOKUP($E92,BY_RES_Demand_Drivers!$A$5:$I$100,8,FALSE)</f>
        <v>0</v>
      </c>
      <c r="H92" s="16">
        <f>VLOOKUP($C92,'Growth rate'!$B$3:$T$93,3,FALSE)*VLOOKUP($E92,BY_RES_Demand_Drivers!$A$5:$I$100,9,FALSE)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BY_RES_Demand_Drivers!$J$6</f>
        <v>RHRDB</v>
      </c>
      <c r="F93" s="16">
        <f>VLOOKUP($C93,'Growth rate'!$B$3:$T$93,2,FALSE)*VLOOKUP($E93,BY_RES_Demand_Drivers!$A$5:$I$100,7,FALSE)</f>
        <v>1129.5518754807792</v>
      </c>
      <c r="G93" s="16">
        <f>VLOOKUP($C93,'Growth rate'!$B$3:$T$93,3,FALSE)*VLOOKUP($E93,BY_RES_Demand_Drivers!$A$5:$I$100,8,FALSE)</f>
        <v>0</v>
      </c>
      <c r="H93" s="16">
        <f>VLOOKUP($C93,'Growth rate'!$B$3:$T$93,3,FALSE)*VLOOKUP($E93,BY_RES_Demand_Drivers!$A$5:$I$100,9,FALSE)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BY_RES_Demand_Drivers!$J$6</f>
        <v>RHRDB</v>
      </c>
      <c r="F94" s="16">
        <f>VLOOKUP($C94,'Growth rate'!$B$3:$T$93,2,FALSE)*VLOOKUP($E94,BY_RES_Demand_Drivers!$A$5:$I$100,7,FALSE)</f>
        <v>1128.6492456712447</v>
      </c>
      <c r="G94" s="16">
        <f>VLOOKUP($C94,'Growth rate'!$B$3:$T$93,3,FALSE)*VLOOKUP($E94,BY_RES_Demand_Drivers!$A$5:$I$100,8,FALSE)</f>
        <v>0</v>
      </c>
      <c r="H94" s="16">
        <f>VLOOKUP($C94,'Growth rate'!$B$3:$T$93,3,FALSE)*VLOOKUP($E94,BY_RES_Demand_Drivers!$A$5:$I$100,9,FALSE)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BY_RES_Demand_Drivers!$J$6</f>
        <v>RHRDB</v>
      </c>
      <c r="F95" s="16">
        <f>VLOOKUP($C95,'Growth rate'!$B$3:$T$93,2,FALSE)*VLOOKUP($E95,BY_RES_Demand_Drivers!$A$5:$I$100,7,FALSE)</f>
        <v>1127.7466158617103</v>
      </c>
      <c r="G95" s="16">
        <f>VLOOKUP($C95,'Growth rate'!$B$3:$T$93,3,FALSE)*VLOOKUP($E95,BY_RES_Demand_Drivers!$A$5:$I$100,8,FALSE)</f>
        <v>0</v>
      </c>
      <c r="H95" s="16">
        <f>VLOOKUP($C95,'Growth rate'!$B$3:$T$93,3,FALSE)*VLOOKUP($E95,BY_RES_Demand_Drivers!$A$5:$I$100,9,FALSE)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BY_RES_Demand_Drivers!$J$6</f>
        <v>RHRDB</v>
      </c>
      <c r="F96" s="16">
        <f>VLOOKUP($C96,'Growth rate'!$B$3:$T$93,2,FALSE)*VLOOKUP($E96,BY_RES_Demand_Drivers!$A$5:$I$100,7,FALSE)</f>
        <v>1126.8439860521758</v>
      </c>
      <c r="G96" s="16">
        <f>VLOOKUP($C96,'Growth rate'!$B$3:$T$93,3,FALSE)*VLOOKUP($E96,BY_RES_Demand_Drivers!$A$5:$I$100,8,FALSE)</f>
        <v>0</v>
      </c>
      <c r="H96" s="16">
        <f>VLOOKUP($C96,'Growth rate'!$B$3:$T$93,3,FALSE)*VLOOKUP($E96,BY_RES_Demand_Drivers!$A$5:$I$100,9,FALSE)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BY_RES_Demand_Drivers!$J$6</f>
        <v>RHRDB</v>
      </c>
      <c r="F97" s="16">
        <f>VLOOKUP($C97,'Growth rate'!$B$3:$T$93,2,FALSE)*VLOOKUP($E97,BY_RES_Demand_Drivers!$A$5:$I$100,7,FALSE)</f>
        <v>1125.9413562426412</v>
      </c>
      <c r="G97" s="16">
        <f>VLOOKUP($C97,'Growth rate'!$B$3:$T$93,3,FALSE)*VLOOKUP($E97,BY_RES_Demand_Drivers!$A$5:$I$100,8,FALSE)</f>
        <v>0</v>
      </c>
      <c r="H97" s="16">
        <f>VLOOKUP($C97,'Growth rate'!$B$3:$T$93,3,FALSE)*VLOOKUP($E97,BY_RES_Demand_Drivers!$A$5:$I$100,9,FALSE)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BY_RES_Demand_Drivers!$J$6</f>
        <v>RHRDB</v>
      </c>
      <c r="F98" s="16">
        <f>VLOOKUP($C98,'Growth rate'!$B$3:$T$93,2,FALSE)*VLOOKUP($E98,BY_RES_Demand_Drivers!$A$5:$I$100,7,FALSE)</f>
        <v>1124.7131793991416</v>
      </c>
      <c r="G98" s="16">
        <f>VLOOKUP($C98,'Growth rate'!$B$3:$T$93,3,FALSE)*VLOOKUP($E98,BY_RES_Demand_Drivers!$A$5:$I$100,8,FALSE)</f>
        <v>0</v>
      </c>
      <c r="H98" s="16">
        <f>VLOOKUP($C98,'Growth rate'!$B$3:$T$93,3,FALSE)*VLOOKUP($E98,BY_RES_Demand_Drivers!$A$5:$I$100,9,FALSE)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BY_RES_Demand_Drivers!$J$6</f>
        <v>RHRDB</v>
      </c>
      <c r="F99" s="16">
        <f>VLOOKUP($C99,'Growth rate'!$B$3:$T$93,2,FALSE)*VLOOKUP($E99,BY_RES_Demand_Drivers!$A$5:$I$100,7,FALSE)</f>
        <v>1123.485002555642</v>
      </c>
      <c r="G99" s="16">
        <f>VLOOKUP($C99,'Growth rate'!$B$3:$T$93,3,FALSE)*VLOOKUP($E99,BY_RES_Demand_Drivers!$A$5:$I$100,8,FALSE)</f>
        <v>0</v>
      </c>
      <c r="H99" s="16">
        <f>VLOOKUP($C99,'Growth rate'!$B$3:$T$93,3,FALSE)*VLOOKUP($E99,BY_RES_Demand_Drivers!$A$5:$I$100,9,FALSE)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BY_RES_Demand_Drivers!$J$6</f>
        <v>RHRDB</v>
      </c>
      <c r="F100" s="16">
        <f>VLOOKUP($C100,'Growth rate'!$B$3:$T$93,2,FALSE)*VLOOKUP($E100,BY_RES_Demand_Drivers!$A$5:$I$100,7,FALSE)</f>
        <v>1122.2568257121422</v>
      </c>
      <c r="G100" s="16">
        <f>VLOOKUP($C100,'Growth rate'!$B$3:$T$93,3,FALSE)*VLOOKUP($E100,BY_RES_Demand_Drivers!$A$5:$I$100,8,FALSE)</f>
        <v>0</v>
      </c>
      <c r="H100" s="16">
        <f>VLOOKUP($C100,'Growth rate'!$B$3:$T$93,3,FALSE)*VLOOKUP($E100,BY_RES_Demand_Drivers!$A$5:$I$100,9,FALSE)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BY_RES_Demand_Drivers!$J$6</f>
        <v>RHRDB</v>
      </c>
      <c r="F101" s="16">
        <f>VLOOKUP($C101,'Growth rate'!$B$3:$T$93,2,FALSE)*VLOOKUP($E101,BY_RES_Demand_Drivers!$A$5:$I$100,7,FALSE)</f>
        <v>1121.0286488686424</v>
      </c>
      <c r="G101" s="16">
        <f>VLOOKUP($C101,'Growth rate'!$B$3:$T$93,3,FALSE)*VLOOKUP($E101,BY_RES_Demand_Drivers!$A$5:$I$100,8,FALSE)</f>
        <v>0</v>
      </c>
      <c r="H101" s="16">
        <f>VLOOKUP($C101,'Growth rate'!$B$3:$T$93,3,FALSE)*VLOOKUP($E101,BY_RES_Demand_Drivers!$A$5:$I$100,9,FALSE)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BY_RES_Demand_Drivers!$J$6</f>
        <v>RHRDB</v>
      </c>
      <c r="F102" s="16">
        <f>VLOOKUP($C102,'Growth rate'!$B$3:$T$93,2,FALSE)*VLOOKUP($E102,BY_RES_Demand_Drivers!$A$5:$I$100,7,FALSE)</f>
        <v>1119.8004720251429</v>
      </c>
      <c r="G102" s="16">
        <f>VLOOKUP($C102,'Growth rate'!$B$3:$T$93,3,FALSE)*VLOOKUP($E102,BY_RES_Demand_Drivers!$A$5:$I$100,8,FALSE)</f>
        <v>0</v>
      </c>
      <c r="H102" s="16">
        <f>VLOOKUP($C102,'Growth rate'!$B$3:$T$93,3,FALSE)*VLOOKUP($E102,BY_RES_Demand_Drivers!$A$5:$I$100,9,FALSE)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BY_RES_Demand_Drivers!$J$6</f>
        <v>RHRDB</v>
      </c>
      <c r="F103" s="16">
        <f>VLOOKUP($C103,'Growth rate'!$B$3:$T$93,2,FALSE)*VLOOKUP($E103,BY_RES_Demand_Drivers!$A$5:$I$100,7,FALSE)</f>
        <v>1118.2871613672353</v>
      </c>
      <c r="G103" s="16">
        <f>VLOOKUP($C103,'Growth rate'!$B$3:$T$93,3,FALSE)*VLOOKUP($E103,BY_RES_Demand_Drivers!$A$5:$I$100,8,FALSE)</f>
        <v>0</v>
      </c>
      <c r="H103" s="16">
        <f>VLOOKUP($C103,'Growth rate'!$B$3:$T$93,3,FALSE)*VLOOKUP($E103,BY_RES_Demand_Drivers!$A$5:$I$100,9,FALSE)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BY_RES_Demand_Drivers!$J$6</f>
        <v>RHRDB</v>
      </c>
      <c r="F104" s="16">
        <f>VLOOKUP($C104,'Growth rate'!$B$3:$T$93,2,FALSE)*VLOOKUP($E104,BY_RES_Demand_Drivers!$A$5:$I$100,7,FALSE)</f>
        <v>1116.7738507093275</v>
      </c>
      <c r="G104" s="16">
        <f>VLOOKUP($C104,'Growth rate'!$B$3:$T$93,3,FALSE)*VLOOKUP($E104,BY_RES_Demand_Drivers!$A$5:$I$100,8,FALSE)</f>
        <v>0</v>
      </c>
      <c r="H104" s="16">
        <f>VLOOKUP($C104,'Growth rate'!$B$3:$T$93,3,FALSE)*VLOOKUP($E104,BY_RES_Demand_Drivers!$A$5:$I$100,9,FALSE)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BY_RES_Demand_Drivers!$J$6</f>
        <v>RHRDB</v>
      </c>
      <c r="F105" s="16">
        <f>VLOOKUP($C105,'Growth rate'!$B$3:$T$93,2,FALSE)*VLOOKUP($E105,BY_RES_Demand_Drivers!$A$5:$I$100,7,FALSE)</f>
        <v>1115.2605400514199</v>
      </c>
      <c r="G105" s="16">
        <f>VLOOKUP($C105,'Growth rate'!$B$3:$T$93,3,FALSE)*VLOOKUP($E105,BY_RES_Demand_Drivers!$A$5:$I$100,8,FALSE)</f>
        <v>0</v>
      </c>
      <c r="H105" s="16">
        <f>VLOOKUP($C105,'Growth rate'!$B$3:$T$93,3,FALSE)*VLOOKUP($E105,BY_RES_Demand_Drivers!$A$5:$I$100,9,FALSE)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BY_RES_Demand_Drivers!$J$6</f>
        <v>RHRDB</v>
      </c>
      <c r="F106" s="16">
        <f>VLOOKUP($C106,'Growth rate'!$B$3:$T$93,2,FALSE)*VLOOKUP($E106,BY_RES_Demand_Drivers!$A$5:$I$100,7,FALSE)</f>
        <v>1113.7472293935123</v>
      </c>
      <c r="G106" s="16">
        <f>VLOOKUP($C106,'Growth rate'!$B$3:$T$93,3,FALSE)*VLOOKUP($E106,BY_RES_Demand_Drivers!$A$5:$I$100,8,FALSE)</f>
        <v>0</v>
      </c>
      <c r="H106" s="16">
        <f>VLOOKUP($C106,'Growth rate'!$B$3:$T$93,3,FALSE)*VLOOKUP($E106,BY_RES_Demand_Drivers!$A$5:$I$100,9,FALSE)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BY_RES_Demand_Drivers!$J$6</f>
        <v>RHRDB</v>
      </c>
      <c r="F107" s="16">
        <f>VLOOKUP($C107,'Growth rate'!$B$3:$T$93,2,FALSE)*VLOOKUP($E107,BY_RES_Demand_Drivers!$A$5:$I$100,7,FALSE)</f>
        <v>1112.2339187356047</v>
      </c>
      <c r="G107" s="16">
        <f>VLOOKUP($C107,'Growth rate'!$B$3:$T$93,3,FALSE)*VLOOKUP($E107,BY_RES_Demand_Drivers!$A$5:$I$100,8,FALSE)</f>
        <v>0</v>
      </c>
      <c r="H107" s="16">
        <f>VLOOKUP($C107,'Growth rate'!$B$3:$T$93,3,FALSE)*VLOOKUP($E107,BY_RES_Demand_Drivers!$A$5:$I$100,9,FALSE)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BY_RES_Demand_Drivers!$J$6</f>
        <v>RHRDB</v>
      </c>
      <c r="F108" s="16">
        <f>VLOOKUP($C108,'Growth rate'!$B$3:$T$93,2,FALSE)*VLOOKUP($E108,BY_RES_Demand_Drivers!$A$5:$I$100,7,FALSE)</f>
        <v>1110.4294211953495</v>
      </c>
      <c r="G108" s="16">
        <f>VLOOKUP($C108,'Growth rate'!$B$3:$T$93,3,FALSE)*VLOOKUP($E108,BY_RES_Demand_Drivers!$A$5:$I$100,8,FALSE)</f>
        <v>0</v>
      </c>
      <c r="H108" s="16">
        <f>VLOOKUP($C108,'Growth rate'!$B$3:$T$93,3,FALSE)*VLOOKUP($E108,BY_RES_Demand_Drivers!$A$5:$I$100,9,FALSE)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BY_RES_Demand_Drivers!$J$6</f>
        <v>RHRDB</v>
      </c>
      <c r="F109" s="16">
        <f>VLOOKUP($C109,'Growth rate'!$B$3:$T$93,2,FALSE)*VLOOKUP($E109,BY_RES_Demand_Drivers!$A$5:$I$100,7,FALSE)</f>
        <v>1108.6249236550946</v>
      </c>
      <c r="G109" s="16">
        <f>VLOOKUP($C109,'Growth rate'!$B$3:$T$93,3,FALSE)*VLOOKUP($E109,BY_RES_Demand_Drivers!$A$5:$I$100,8,FALSE)</f>
        <v>0</v>
      </c>
      <c r="H109" s="16">
        <f>VLOOKUP($C109,'Growth rate'!$B$3:$T$93,3,FALSE)*VLOOKUP($E109,BY_RES_Demand_Drivers!$A$5:$I$100,9,FALSE)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BY_RES_Demand_Drivers!$J$6</f>
        <v>RHRDB</v>
      </c>
      <c r="F110" s="16">
        <f>VLOOKUP($C110,'Growth rate'!$B$3:$T$93,2,FALSE)*VLOOKUP($E110,BY_RES_Demand_Drivers!$A$5:$I$100,7,FALSE)</f>
        <v>1106.8204261148394</v>
      </c>
      <c r="G110" s="16">
        <f>VLOOKUP($C110,'Growth rate'!$B$3:$T$93,3,FALSE)*VLOOKUP($E110,BY_RES_Demand_Drivers!$A$5:$I$100,8,FALSE)</f>
        <v>0</v>
      </c>
      <c r="H110" s="16">
        <f>VLOOKUP($C110,'Growth rate'!$B$3:$T$93,3,FALSE)*VLOOKUP($E110,BY_RES_Demand_Drivers!$A$5:$I$100,9,FALSE)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BY_RES_Demand_Drivers!$J$6</f>
        <v>RHRDB</v>
      </c>
      <c r="F111" s="16">
        <f>VLOOKUP($C111,'Growth rate'!$B$3:$T$93,2,FALSE)*VLOOKUP($E111,BY_RES_Demand_Drivers!$A$5:$I$100,7,FALSE)</f>
        <v>1105.0159285745842</v>
      </c>
      <c r="G111" s="16">
        <f>VLOOKUP($C111,'Growth rate'!$B$3:$T$93,3,FALSE)*VLOOKUP($E111,BY_RES_Demand_Drivers!$A$5:$I$100,8,FALSE)</f>
        <v>0</v>
      </c>
      <c r="H111" s="16">
        <f>VLOOKUP($C111,'Growth rate'!$B$3:$T$93,3,FALSE)*VLOOKUP($E111,BY_RES_Demand_Drivers!$A$5:$I$100,9,FALSE)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BY_RES_Demand_Drivers!$J$6</f>
        <v>RHRDB</v>
      </c>
      <c r="F112" s="16">
        <f>VLOOKUP($C112,'Growth rate'!$B$3:$T$93,2,FALSE)*VLOOKUP($E112,BY_RES_Demand_Drivers!$A$5:$I$100,7,FALSE)</f>
        <v>1103.2114310343293</v>
      </c>
      <c r="G112" s="16">
        <f>VLOOKUP($C112,'Growth rate'!$B$3:$T$93,3,FALSE)*VLOOKUP($E112,BY_RES_Demand_Drivers!$A$5:$I$100,8,FALSE)</f>
        <v>0</v>
      </c>
      <c r="H112" s="16">
        <f>VLOOKUP($C112,'Growth rate'!$B$3:$T$93,3,FALSE)*VLOOKUP($E112,BY_RES_Demand_Drivers!$A$5:$I$100,9,FALSE)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BY_RES_Demand_Drivers!$J$6</f>
        <v>RHRDB</v>
      </c>
      <c r="F113" s="16">
        <f>VLOOKUP($C113,'Growth rate'!$B$3:$T$93,2,FALSE)*VLOOKUP($E113,BY_RES_Demand_Drivers!$A$5:$I$100,7,FALSE)</f>
        <v>1101.0448867513771</v>
      </c>
      <c r="G113" s="16">
        <f>VLOOKUP($C113,'Growth rate'!$B$3:$T$93,3,FALSE)*VLOOKUP($E113,BY_RES_Demand_Drivers!$A$5:$I$100,8,FALSE)</f>
        <v>0</v>
      </c>
      <c r="H113" s="16">
        <f>VLOOKUP($C113,'Growth rate'!$B$3:$T$93,3,FALSE)*VLOOKUP($E113,BY_RES_Demand_Drivers!$A$5:$I$100,9,FALSE)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BY_RES_Demand_Drivers!$J$6</f>
        <v>RHRDB</v>
      </c>
      <c r="F114" s="16">
        <f>VLOOKUP($C114,'Growth rate'!$B$3:$T$93,2,FALSE)*VLOOKUP($E114,BY_RES_Demand_Drivers!$A$5:$I$100,7,FALSE)</f>
        <v>1098.8783424684248</v>
      </c>
      <c r="G114" s="16">
        <f>VLOOKUP($C114,'Growth rate'!$B$3:$T$93,3,FALSE)*VLOOKUP($E114,BY_RES_Demand_Drivers!$A$5:$I$100,8,FALSE)</f>
        <v>0</v>
      </c>
      <c r="H114" s="16">
        <f>VLOOKUP($C114,'Growth rate'!$B$3:$T$93,3,FALSE)*VLOOKUP($E114,BY_RES_Demand_Drivers!$A$5:$I$100,9,FALSE)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BY_RES_Demand_Drivers!$J$6</f>
        <v>RHRDB</v>
      </c>
      <c r="F115" s="16">
        <f>VLOOKUP($C115,'Growth rate'!$B$3:$T$93,2,FALSE)*VLOOKUP($E115,BY_RES_Demand_Drivers!$A$5:$I$100,7,FALSE)</f>
        <v>1096.7117981854726</v>
      </c>
      <c r="G115" s="16">
        <f>VLOOKUP($C115,'Growth rate'!$B$3:$T$93,3,FALSE)*VLOOKUP($E115,BY_RES_Demand_Drivers!$A$5:$I$100,8,FALSE)</f>
        <v>0</v>
      </c>
      <c r="H115" s="16">
        <f>VLOOKUP($C115,'Growth rate'!$B$3:$T$93,3,FALSE)*VLOOKUP($E115,BY_RES_Demand_Drivers!$A$5:$I$100,9,FALSE)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BY_RES_Demand_Drivers!$J$6</f>
        <v>RHRDB</v>
      </c>
      <c r="F116" s="16">
        <f>VLOOKUP($C116,'Growth rate'!$B$3:$T$93,2,FALSE)*VLOOKUP($E116,BY_RES_Demand_Drivers!$A$5:$I$100,7,FALSE)</f>
        <v>1094.5452539025205</v>
      </c>
      <c r="G116" s="16">
        <f>VLOOKUP($C116,'Growth rate'!$B$3:$T$93,3,FALSE)*VLOOKUP($E116,BY_RES_Demand_Drivers!$A$5:$I$100,8,FALSE)</f>
        <v>0</v>
      </c>
      <c r="H116" s="16">
        <f>VLOOKUP($C116,'Growth rate'!$B$3:$T$93,3,FALSE)*VLOOKUP($E116,BY_RES_Demand_Drivers!$A$5:$I$100,9,FALSE)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BY_RES_Demand_Drivers!$J$6</f>
        <v>RHRDB</v>
      </c>
      <c r="F117" s="16">
        <f>VLOOKUP($C117,'Growth rate'!$B$3:$T$93,2,FALSE)*VLOOKUP($E117,BY_RES_Demand_Drivers!$A$5:$I$100,7,FALSE)</f>
        <v>1092.3787096195681</v>
      </c>
      <c r="G117" s="16">
        <f>VLOOKUP($C117,'Growth rate'!$B$3:$T$93,3,FALSE)*VLOOKUP($E117,BY_RES_Demand_Drivers!$A$5:$I$100,8,FALSE)</f>
        <v>0</v>
      </c>
      <c r="H117" s="16">
        <f>VLOOKUP($C117,'Growth rate'!$B$3:$T$93,3,FALSE)*VLOOKUP($E117,BY_RES_Demand_Drivers!$A$5:$I$100,9,FALSE)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BY_RES_Demand_Drivers!$J$6</f>
        <v>RHRDB</v>
      </c>
      <c r="F118" s="16">
        <f>VLOOKUP($C118,'Growth rate'!$B$3:$T$93,2,FALSE)*VLOOKUP($E118,BY_RES_Demand_Drivers!$A$5:$I$100,7,FALSE)</f>
        <v>1089.8539784576842</v>
      </c>
      <c r="G118" s="16">
        <f>VLOOKUP($C118,'Growth rate'!$B$3:$T$93,3,FALSE)*VLOOKUP($E118,BY_RES_Demand_Drivers!$A$5:$I$100,8,FALSE)</f>
        <v>0</v>
      </c>
      <c r="H118" s="16">
        <f>VLOOKUP($C118,'Growth rate'!$B$3:$T$93,3,FALSE)*VLOOKUP($E118,BY_RES_Demand_Drivers!$A$5:$I$100,9,FALSE)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BY_RES_Demand_Drivers!$J$6</f>
        <v>RHRDB</v>
      </c>
      <c r="F119" s="16">
        <f>VLOOKUP($C119,'Growth rate'!$B$3:$T$93,2,FALSE)*VLOOKUP($E119,BY_RES_Demand_Drivers!$A$5:$I$100,7,FALSE)</f>
        <v>1087.3292472958005</v>
      </c>
      <c r="G119" s="16">
        <f>VLOOKUP($C119,'Growth rate'!$B$3:$T$93,3,FALSE)*VLOOKUP($E119,BY_RES_Demand_Drivers!$A$5:$I$100,8,FALSE)</f>
        <v>0</v>
      </c>
      <c r="H119" s="16">
        <f>VLOOKUP($C119,'Growth rate'!$B$3:$T$93,3,FALSE)*VLOOKUP($E119,BY_RES_Demand_Drivers!$A$5:$I$100,9,FALSE)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BY_RES_Demand_Drivers!$J$6</f>
        <v>RHRDB</v>
      </c>
      <c r="F120" s="16">
        <f>VLOOKUP($C120,'Growth rate'!$B$3:$T$93,2,FALSE)*VLOOKUP($E120,BY_RES_Demand_Drivers!$A$5:$I$100,7,FALSE)</f>
        <v>1084.8045161339166</v>
      </c>
      <c r="G120" s="16">
        <f>VLOOKUP($C120,'Growth rate'!$B$3:$T$93,3,FALSE)*VLOOKUP($E120,BY_RES_Demand_Drivers!$A$5:$I$100,8,FALSE)</f>
        <v>0</v>
      </c>
      <c r="H120" s="16">
        <f>VLOOKUP($C120,'Growth rate'!$B$3:$T$93,3,FALSE)*VLOOKUP($E120,BY_RES_Demand_Drivers!$A$5:$I$100,9,FALSE)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BY_RES_Demand_Drivers!$J$6</f>
        <v>RHRDB</v>
      </c>
      <c r="F121" s="16">
        <f>VLOOKUP($C121,'Growth rate'!$B$3:$T$93,2,FALSE)*VLOOKUP($E121,BY_RES_Demand_Drivers!$A$5:$I$100,7,FALSE)</f>
        <v>1082.2797849720328</v>
      </c>
      <c r="G121" s="16">
        <f>VLOOKUP($C121,'Growth rate'!$B$3:$T$93,3,FALSE)*VLOOKUP($E121,BY_RES_Demand_Drivers!$A$5:$I$100,8,FALSE)</f>
        <v>0</v>
      </c>
      <c r="H121" s="16">
        <f>VLOOKUP($C121,'Growth rate'!$B$3:$T$93,3,FALSE)*VLOOKUP($E121,BY_RES_Demand_Drivers!$A$5:$I$100,9,FALSE)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BY_RES_Demand_Drivers!$J$6</f>
        <v>RHRDB</v>
      </c>
      <c r="F122" s="16">
        <f>VLOOKUP($C122,'Growth rate'!$B$3:$T$93,2,FALSE)*VLOOKUP($E122,BY_RES_Demand_Drivers!$A$5:$I$100,7,FALSE)</f>
        <v>1079.7550538101489</v>
      </c>
      <c r="G122" s="16">
        <f>VLOOKUP($C122,'Growth rate'!$B$3:$T$93,3,FALSE)*VLOOKUP($E122,BY_RES_Demand_Drivers!$A$5:$I$100,8,FALSE)</f>
        <v>0</v>
      </c>
      <c r="H122" s="16">
        <f>VLOOKUP($C122,'Growth rate'!$B$3:$T$93,3,FALSE)*VLOOKUP($E122,BY_RES_Demand_Drivers!$A$5:$I$100,9,FALSE)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BY_RES_Demand_Drivers!$J$6</f>
        <v>RHRDB</v>
      </c>
      <c r="F123" s="16">
        <f>VLOOKUP($C123,'Growth rate'!$B$3:$T$93,2,FALSE)*VLOOKUP($E123,BY_RES_Demand_Drivers!$A$5:$I$100,7,FALSE)</f>
        <v>1077.121222971492</v>
      </c>
      <c r="G123" s="16">
        <f>VLOOKUP($C123,'Growth rate'!$B$3:$T$93,3,FALSE)*VLOOKUP($E123,BY_RES_Demand_Drivers!$A$5:$I$100,8,FALSE)</f>
        <v>0</v>
      </c>
      <c r="H123" s="16">
        <f>VLOOKUP($C123,'Growth rate'!$B$3:$T$93,3,FALSE)*VLOOKUP($E123,BY_RES_Demand_Drivers!$A$5:$I$100,9,FALSE)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BY_RES_Demand_Drivers!$J$6</f>
        <v>RHRDB</v>
      </c>
      <c r="F124" s="16">
        <f>VLOOKUP($C124,'Growth rate'!$B$3:$T$93,2,FALSE)*VLOOKUP($E124,BY_RES_Demand_Drivers!$A$5:$I$100,7,FALSE)</f>
        <v>1074.4873921328351</v>
      </c>
      <c r="G124" s="16">
        <f>VLOOKUP($C124,'Growth rate'!$B$3:$T$93,3,FALSE)*VLOOKUP($E124,BY_RES_Demand_Drivers!$A$5:$I$100,8,FALSE)</f>
        <v>0</v>
      </c>
      <c r="H124" s="16">
        <f>VLOOKUP($C124,'Growth rate'!$B$3:$T$93,3,FALSE)*VLOOKUP($E124,BY_RES_Demand_Drivers!$A$5:$I$100,9,FALSE)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BY_RES_Demand_Drivers!$J$6</f>
        <v>RHRDB</v>
      </c>
      <c r="F125" s="16">
        <f>VLOOKUP($C125,'Growth rate'!$B$3:$T$93,2,FALSE)*VLOOKUP($E125,BY_RES_Demand_Drivers!$A$5:$I$100,7,FALSE)</f>
        <v>1071.8535612941782</v>
      </c>
      <c r="G125" s="16">
        <f>VLOOKUP($C125,'Growth rate'!$B$3:$T$93,3,FALSE)*VLOOKUP($E125,BY_RES_Demand_Drivers!$A$5:$I$100,8,FALSE)</f>
        <v>0</v>
      </c>
      <c r="H125" s="16">
        <f>VLOOKUP($C125,'Growth rate'!$B$3:$T$93,3,FALSE)*VLOOKUP($E125,BY_RES_Demand_Drivers!$A$5:$I$100,9,FALSE)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BY_RES_Demand_Drivers!$J$6</f>
        <v>RHRDB</v>
      </c>
      <c r="F126" s="16">
        <f>VLOOKUP($C126,'Growth rate'!$B$3:$T$93,2,FALSE)*VLOOKUP($E126,BY_RES_Demand_Drivers!$A$5:$I$100,7,FALSE)</f>
        <v>1069.2197304555214</v>
      </c>
      <c r="G126" s="16">
        <f>VLOOKUP($C126,'Growth rate'!$B$3:$T$93,3,FALSE)*VLOOKUP($E126,BY_RES_Demand_Drivers!$A$5:$I$100,8,FALSE)</f>
        <v>0</v>
      </c>
      <c r="H126" s="16">
        <f>VLOOKUP($C126,'Growth rate'!$B$3:$T$93,3,FALSE)*VLOOKUP($E126,BY_RES_Demand_Drivers!$A$5:$I$100,9,FALSE)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BY_RES_Demand_Drivers!$J$6</f>
        <v>RHRDB</v>
      </c>
      <c r="F127" s="16">
        <f>VLOOKUP($C127,'Growth rate'!$B$3:$T$93,2,FALSE)*VLOOKUP($E127,BY_RES_Demand_Drivers!$A$5:$I$100,7,FALSE)</f>
        <v>1066.5858996168643</v>
      </c>
      <c r="G127" s="16">
        <f>VLOOKUP($C127,'Growth rate'!$B$3:$T$93,3,FALSE)*VLOOKUP($E127,BY_RES_Demand_Drivers!$A$5:$I$100,8,FALSE)</f>
        <v>0</v>
      </c>
      <c r="H127" s="16">
        <f>VLOOKUP($C127,'Growth rate'!$B$3:$T$93,3,FALSE)*VLOOKUP($E127,BY_RES_Demand_Drivers!$A$5:$I$100,9,FALSE)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BY_RES_Demand_Drivers!$J$6</f>
        <v>RHRDB</v>
      </c>
      <c r="F128" s="16">
        <f>VLOOKUP($C128,'Growth rate'!$B$3:$T$93,2,FALSE)*VLOOKUP($E128,BY_RES_Demand_Drivers!$A$5:$I$100,7,FALSE)</f>
        <v>1063.6651126558911</v>
      </c>
      <c r="G128" s="16">
        <f>VLOOKUP($C128,'Growth rate'!$B$3:$T$93,3,FALSE)*VLOOKUP($E128,BY_RES_Demand_Drivers!$A$5:$I$100,8,FALSE)</f>
        <v>0</v>
      </c>
      <c r="H128" s="16">
        <f>VLOOKUP($C128,'Growth rate'!$B$3:$T$93,3,FALSE)*VLOOKUP($E128,BY_RES_Demand_Drivers!$A$5:$I$100,9,FALSE)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BY_RES_Demand_Drivers!$J$6</f>
        <v>RHRDB</v>
      </c>
      <c r="F129" s="16">
        <f>VLOOKUP($C129,'Growth rate'!$B$3:$T$93,2,FALSE)*VLOOKUP($E129,BY_RES_Demand_Drivers!$A$5:$I$100,7,FALSE)</f>
        <v>1060.744325694918</v>
      </c>
      <c r="G129" s="16">
        <f>VLOOKUP($C129,'Growth rate'!$B$3:$T$93,3,FALSE)*VLOOKUP($E129,BY_RES_Demand_Drivers!$A$5:$I$100,8,FALSE)</f>
        <v>0</v>
      </c>
      <c r="H129" s="16">
        <f>VLOOKUP($C129,'Growth rate'!$B$3:$T$93,3,FALSE)*VLOOKUP($E129,BY_RES_Demand_Drivers!$A$5:$I$100,9,FALSE)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BY_RES_Demand_Drivers!$J$6</f>
        <v>RHRDB</v>
      </c>
      <c r="F130" s="16">
        <f>VLOOKUP($C130,'Growth rate'!$B$3:$T$93,2,FALSE)*VLOOKUP($E130,BY_RES_Demand_Drivers!$A$5:$I$100,7,FALSE)</f>
        <v>1057.8235387339446</v>
      </c>
      <c r="G130" s="16">
        <f>VLOOKUP($C130,'Growth rate'!$B$3:$T$93,3,FALSE)*VLOOKUP($E130,BY_RES_Demand_Drivers!$A$5:$I$100,8,FALSE)</f>
        <v>0</v>
      </c>
      <c r="H130" s="16">
        <f>VLOOKUP($C130,'Growth rate'!$B$3:$T$93,3,FALSE)*VLOOKUP($E130,BY_RES_Demand_Drivers!$A$5:$I$100,9,FALSE)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BY_RES_Demand_Drivers!$J$6</f>
        <v>RHRDB</v>
      </c>
      <c r="F131" s="16">
        <f>VLOOKUP($C131,'Growth rate'!$B$3:$T$93,2,FALSE)*VLOOKUP($E131,BY_RES_Demand_Drivers!$A$5:$I$100,7,FALSE)</f>
        <v>1054.9027517729712</v>
      </c>
      <c r="G131" s="16">
        <f>VLOOKUP($C131,'Growth rate'!$B$3:$T$93,3,FALSE)*VLOOKUP($E131,BY_RES_Demand_Drivers!$A$5:$I$100,8,FALSE)</f>
        <v>0</v>
      </c>
      <c r="H131" s="16">
        <f>VLOOKUP($C131,'Growth rate'!$B$3:$T$93,3,FALSE)*VLOOKUP($E131,BY_RES_Demand_Drivers!$A$5:$I$100,9,FALSE)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BY_RES_Demand_Drivers!$J$6</f>
        <v>RHRDB</v>
      </c>
      <c r="F132" s="16">
        <f>VLOOKUP($C132,'Growth rate'!$B$3:$T$93,2,FALSE)*VLOOKUP($E132,BY_RES_Demand_Drivers!$A$5:$I$100,7,FALSE)</f>
        <v>1051.9819648119981</v>
      </c>
      <c r="G132" s="16">
        <f>VLOOKUP($C132,'Growth rate'!$B$3:$T$93,3,FALSE)*VLOOKUP($E132,BY_RES_Demand_Drivers!$A$5:$I$100,8,FALSE)</f>
        <v>0</v>
      </c>
      <c r="H132" s="16">
        <f>VLOOKUP($C132,'Growth rate'!$B$3:$T$93,3,FALSE)*VLOOKUP($E132,BY_RES_Demand_Drivers!$A$5:$I$100,9,FALSE)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BY_RES_Demand_Drivers!$J$6</f>
        <v>RHRDB</v>
      </c>
      <c r="F133" s="16">
        <f>VLOOKUP($C133,'Growth rate'!$B$3:$T$93,2,FALSE)*VLOOKUP($E133,BY_RES_Demand_Drivers!$A$5:$I$100,7,FALSE)</f>
        <v>1048.9956647415975</v>
      </c>
      <c r="G133" s="16">
        <f>VLOOKUP($C133,'Growth rate'!$B$3:$T$93,3,FALSE)*VLOOKUP($E133,BY_RES_Demand_Drivers!$A$5:$I$100,8,FALSE)</f>
        <v>0</v>
      </c>
      <c r="H133" s="16">
        <f>VLOOKUP($C133,'Growth rate'!$B$3:$T$93,3,FALSE)*VLOOKUP($E133,BY_RES_Demand_Drivers!$A$5:$I$100,9,FALSE)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BY_RES_Demand_Drivers!$J$6</f>
        <v>RHRDB</v>
      </c>
      <c r="F134" s="16">
        <f>VLOOKUP($C134,'Growth rate'!$B$3:$T$93,2,FALSE)*VLOOKUP($E134,BY_RES_Demand_Drivers!$A$5:$I$100,7,FALSE)</f>
        <v>1046.0093646711969</v>
      </c>
      <c r="G134" s="16">
        <f>VLOOKUP($C134,'Growth rate'!$B$3:$T$93,3,FALSE)*VLOOKUP($E134,BY_RES_Demand_Drivers!$A$5:$I$100,8,FALSE)</f>
        <v>0</v>
      </c>
      <c r="H134" s="16">
        <f>VLOOKUP($C134,'Growth rate'!$B$3:$T$93,3,FALSE)*VLOOKUP($E134,BY_RES_Demand_Drivers!$A$5:$I$100,9,FALSE)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BY_RES_Demand_Drivers!$J$6</f>
        <v>RHRDB</v>
      </c>
      <c r="F135" s="16">
        <f>VLOOKUP($C135,'Growth rate'!$B$3:$T$93,2,FALSE)*VLOOKUP($E135,BY_RES_Demand_Drivers!$A$5:$I$100,7,FALSE)</f>
        <v>1043.0230646007963</v>
      </c>
      <c r="G135" s="16">
        <f>VLOOKUP($C135,'Growth rate'!$B$3:$T$93,3,FALSE)*VLOOKUP($E135,BY_RES_Demand_Drivers!$A$5:$I$100,8,FALSE)</f>
        <v>0</v>
      </c>
      <c r="H135" s="16">
        <f>VLOOKUP($C135,'Growth rate'!$B$3:$T$93,3,FALSE)*VLOOKUP($E135,BY_RES_Demand_Drivers!$A$5:$I$100,9,FALSE)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BY_RES_Demand_Drivers!$J$6</f>
        <v>RHRDB</v>
      </c>
      <c r="F136" s="16">
        <f>VLOOKUP($C136,'Growth rate'!$B$3:$T$93,2,FALSE)*VLOOKUP($E136,BY_RES_Demand_Drivers!$A$5:$I$100,7,FALSE)</f>
        <v>1040.0367645303959</v>
      </c>
      <c r="G136" s="16">
        <f>VLOOKUP($C136,'Growth rate'!$B$3:$T$93,3,FALSE)*VLOOKUP($E136,BY_RES_Demand_Drivers!$A$5:$I$100,8,FALSE)</f>
        <v>0</v>
      </c>
      <c r="H136" s="16">
        <f>VLOOKUP($C136,'Growth rate'!$B$3:$T$93,3,FALSE)*VLOOKUP($E136,BY_RES_Demand_Drivers!$A$5:$I$100,9,FALSE)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BY_RES_Demand_Drivers!$J$6</f>
        <v>RHRDB</v>
      </c>
      <c r="F137" s="16">
        <f>VLOOKUP($C137,'Growth rate'!$B$3:$T$93,2,FALSE)*VLOOKUP($E137,BY_RES_Demand_Drivers!$A$5:$I$100,7,FALSE)</f>
        <v>1037.0504644599953</v>
      </c>
      <c r="G137" s="16">
        <f>VLOOKUP($C137,'Growth rate'!$B$3:$T$93,3,FALSE)*VLOOKUP($E137,BY_RES_Demand_Drivers!$A$5:$I$100,8,FALSE)</f>
        <v>0</v>
      </c>
      <c r="H137" s="16">
        <f>VLOOKUP($C137,'Growth rate'!$B$3:$T$93,3,FALSE)*VLOOKUP($E137,BY_RES_Demand_Drivers!$A$5:$I$100,9,FALSE)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BY_RES_Demand_Drivers!$J$6</f>
        <v>RHRDB</v>
      </c>
      <c r="F138" s="16">
        <f>VLOOKUP($C138,'Growth rate'!$B$3:$T$93,2,FALSE)*VLOOKUP($E138,BY_RES_Demand_Drivers!$A$5:$I$100,7,FALSE)</f>
        <v>1033.9542056143416</v>
      </c>
      <c r="G138" s="16">
        <f>VLOOKUP($C138,'Growth rate'!$B$3:$T$93,3,FALSE)*VLOOKUP($E138,BY_RES_Demand_Drivers!$A$5:$I$100,8,FALSE)</f>
        <v>0</v>
      </c>
      <c r="H138" s="16">
        <f>VLOOKUP($C138,'Growth rate'!$B$3:$T$93,3,FALSE)*VLOOKUP($E138,BY_RES_Demand_Drivers!$A$5:$I$100,9,FALSE)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BY_RES_Demand_Drivers!$J$6</f>
        <v>RHRDB</v>
      </c>
      <c r="F139" s="16">
        <f>VLOOKUP($C139,'Growth rate'!$B$3:$T$93,2,FALSE)*VLOOKUP($E139,BY_RES_Demand_Drivers!$A$5:$I$100,7,FALSE)</f>
        <v>1030.857946768688</v>
      </c>
      <c r="G139" s="16">
        <f>VLOOKUP($C139,'Growth rate'!$B$3:$T$93,3,FALSE)*VLOOKUP($E139,BY_RES_Demand_Drivers!$A$5:$I$100,8,FALSE)</f>
        <v>0</v>
      </c>
      <c r="H139" s="16">
        <f>VLOOKUP($C139,'Growth rate'!$B$3:$T$93,3,FALSE)*VLOOKUP($E139,BY_RES_Demand_Drivers!$A$5:$I$100,9,FALSE)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BY_RES_Demand_Drivers!$J$6</f>
        <v>RHRDB</v>
      </c>
      <c r="F140" s="16">
        <f>VLOOKUP($C140,'Growth rate'!$B$3:$T$93,2,FALSE)*VLOOKUP($E140,BY_RES_Demand_Drivers!$A$5:$I$100,7,FALSE)</f>
        <v>1027.7616879230345</v>
      </c>
      <c r="G140" s="16">
        <f>VLOOKUP($C140,'Growth rate'!$B$3:$T$93,3,FALSE)*VLOOKUP($E140,BY_RES_Demand_Drivers!$A$5:$I$100,8,FALSE)</f>
        <v>0</v>
      </c>
      <c r="H140" s="16">
        <f>VLOOKUP($C140,'Growth rate'!$B$3:$T$93,3,FALSE)*VLOOKUP($E140,BY_RES_Demand_Drivers!$A$5:$I$100,9,FALSE)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BY_RES_Demand_Drivers!$J$6</f>
        <v>RHRDB</v>
      </c>
      <c r="F141" s="16">
        <f>VLOOKUP($C141,'Growth rate'!$B$3:$T$93,2,FALSE)*VLOOKUP($E141,BY_RES_Demand_Drivers!$A$5:$I$100,7,FALSE)</f>
        <v>1024.6654290773808</v>
      </c>
      <c r="G141" s="16">
        <f>VLOOKUP($C141,'Growth rate'!$B$3:$T$93,3,FALSE)*VLOOKUP($E141,BY_RES_Demand_Drivers!$A$5:$I$100,8,FALSE)</f>
        <v>0</v>
      </c>
      <c r="H141" s="16">
        <f>VLOOKUP($C141,'Growth rate'!$B$3:$T$93,3,FALSE)*VLOOKUP($E141,BY_RES_Demand_Drivers!$A$5:$I$100,9,FALSE)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BY_RES_Demand_Drivers!$J$6</f>
        <v>RHRDB</v>
      </c>
      <c r="F142" s="16">
        <f>VLOOKUP($C142,'Growth rate'!$B$3:$T$93,2,FALSE)*VLOOKUP($E142,BY_RES_Demand_Drivers!$A$5:$I$100,7,FALSE)</f>
        <v>1021.5691702317274</v>
      </c>
      <c r="G142" s="16">
        <f>VLOOKUP($C142,'Growth rate'!$B$3:$T$93,3,FALSE)*VLOOKUP($E142,BY_RES_Demand_Drivers!$A$5:$I$100,8,FALSE)</f>
        <v>0</v>
      </c>
      <c r="H142" s="16">
        <f>VLOOKUP($C142,'Growth rate'!$B$3:$T$93,3,FALSE)*VLOOKUP($E142,BY_RES_Demand_Drivers!$A$5:$I$100,9,FALSE)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BY_RES_Demand_Drivers!$J$6</f>
        <v>RHRDB</v>
      </c>
      <c r="F143" s="16">
        <f>VLOOKUP($C143,'Growth rate'!$B$3:$T$93,2,FALSE)*VLOOKUP($E143,BY_RES_Demand_Drivers!$A$5:$I$100,7,FALSE)</f>
        <v>1018.2157359868422</v>
      </c>
      <c r="G143" s="16">
        <f>VLOOKUP($C143,'Growth rate'!$B$3:$T$93,3,FALSE)*VLOOKUP($E143,BY_RES_Demand_Drivers!$A$5:$I$100,8,FALSE)</f>
        <v>0</v>
      </c>
      <c r="H143" s="16">
        <f>VLOOKUP($C143,'Growth rate'!$B$3:$T$93,3,FALSE)*VLOOKUP($E143,BY_RES_Demand_Drivers!$A$5:$I$100,9,FALSE)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BY_RES_Demand_Drivers!$J$6</f>
        <v>RHRDB</v>
      </c>
      <c r="F144" s="16">
        <f>VLOOKUP($C144,'Growth rate'!$B$3:$T$93,2,FALSE)*VLOOKUP($E144,BY_RES_Demand_Drivers!$A$5:$I$100,7,FALSE)</f>
        <v>1014.8623017419571</v>
      </c>
      <c r="G144" s="16">
        <f>VLOOKUP($C144,'Growth rate'!$B$3:$T$93,3,FALSE)*VLOOKUP($E144,BY_RES_Demand_Drivers!$A$5:$I$100,8,FALSE)</f>
        <v>0</v>
      </c>
      <c r="H144" s="16">
        <f>VLOOKUP($C144,'Growth rate'!$B$3:$T$93,3,FALSE)*VLOOKUP($E144,BY_RES_Demand_Drivers!$A$5:$I$100,9,FALSE)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BY_RES_Demand_Drivers!$J$6</f>
        <v>RHRDB</v>
      </c>
      <c r="F145" s="16">
        <f>VLOOKUP($C145,'Growth rate'!$B$3:$T$93,2,FALSE)*VLOOKUP($E145,BY_RES_Demand_Drivers!$A$5:$I$100,7,FALSE)</f>
        <v>1011.5088674970719</v>
      </c>
      <c r="G145" s="16">
        <f>VLOOKUP($C145,'Growth rate'!$B$3:$T$93,3,FALSE)*VLOOKUP($E145,BY_RES_Demand_Drivers!$A$5:$I$100,8,FALSE)</f>
        <v>0</v>
      </c>
      <c r="H145" s="16">
        <f>VLOOKUP($C145,'Growth rate'!$B$3:$T$93,3,FALSE)*VLOOKUP($E145,BY_RES_Demand_Drivers!$A$5:$I$100,9,FALSE)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BY_RES_Demand_Drivers!$J$6</f>
        <v>RHRDB</v>
      </c>
      <c r="F146" s="16">
        <f>VLOOKUP($C146,'Growth rate'!$B$3:$T$93,2,FALSE)*VLOOKUP($E146,BY_RES_Demand_Drivers!$A$5:$I$100,7,FALSE)</f>
        <v>1008.1554332521869</v>
      </c>
      <c r="G146" s="16">
        <f>VLOOKUP($C146,'Growth rate'!$B$3:$T$93,3,FALSE)*VLOOKUP($E146,BY_RES_Demand_Drivers!$A$5:$I$100,8,FALSE)</f>
        <v>0</v>
      </c>
      <c r="H146" s="16">
        <f>VLOOKUP($C146,'Growth rate'!$B$3:$T$93,3,FALSE)*VLOOKUP($E146,BY_RES_Demand_Drivers!$A$5:$I$100,9,FALSE)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BY_RES_Demand_Drivers!$J$6</f>
        <v>RHRDB</v>
      </c>
      <c r="F147" s="16">
        <f>VLOOKUP($C147,'Growth rate'!$B$3:$T$93,2,FALSE)*VLOOKUP($E147,BY_RES_Demand_Drivers!$A$5:$I$100,7,FALSE)</f>
        <v>1004.8019990073017</v>
      </c>
      <c r="G147" s="16">
        <f>VLOOKUP($C147,'Growth rate'!$B$3:$T$93,3,FALSE)*VLOOKUP($E147,BY_RES_Demand_Drivers!$A$5:$I$100,8,FALSE)</f>
        <v>0</v>
      </c>
      <c r="H147" s="16">
        <f>VLOOKUP($C147,'Growth rate'!$B$3:$T$93,3,FALSE)*VLOOKUP($E147,BY_RES_Demand_Drivers!$A$5:$I$100,9,FALSE)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BY_RES_Demand_Drivers!$J$6</f>
        <v>RHRDB</v>
      </c>
      <c r="F148" s="16">
        <f>VLOOKUP($C148,'Growth rate'!$B$3:$T$93,2,FALSE)*VLOOKUP($E148,BY_RES_Demand_Drivers!$A$5:$I$100,7,FALSE)</f>
        <v>1001.1015450159523</v>
      </c>
      <c r="G148" s="16">
        <f>VLOOKUP($C148,'Growth rate'!$B$3:$T$93,3,FALSE)*VLOOKUP($E148,BY_RES_Demand_Drivers!$A$5:$I$100,8,FALSE)</f>
        <v>0</v>
      </c>
      <c r="H148" s="16">
        <f>VLOOKUP($C148,'Growth rate'!$B$3:$T$93,3,FALSE)*VLOOKUP($E148,BY_RES_Demand_Drivers!$A$5:$I$100,9,FALSE)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BY_RES_Demand_Drivers!$J$6</f>
        <v>RHRDB</v>
      </c>
      <c r="F149" s="16">
        <f>VLOOKUP($C149,'Growth rate'!$B$3:$T$93,2,FALSE)*VLOOKUP($E149,BY_RES_Demand_Drivers!$A$5:$I$100,7,FALSE)</f>
        <v>997.40109102460292</v>
      </c>
      <c r="G149" s="16">
        <f>VLOOKUP($C149,'Growth rate'!$B$3:$T$93,3,FALSE)*VLOOKUP($E149,BY_RES_Demand_Drivers!$A$5:$I$100,8,FALSE)</f>
        <v>0</v>
      </c>
      <c r="H149" s="16">
        <f>VLOOKUP($C149,'Growth rate'!$B$3:$T$93,3,FALSE)*VLOOKUP($E149,BY_RES_Demand_Drivers!$A$5:$I$100,9,FALSE)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BY_RES_Demand_Drivers!$J$6</f>
        <v>RHRDB</v>
      </c>
      <c r="F150" s="16">
        <f>VLOOKUP($C150,'Growth rate'!$B$3:$T$93,2,FALSE)*VLOOKUP($E150,BY_RES_Demand_Drivers!$A$5:$I$100,7,FALSE)</f>
        <v>993.70063703325366</v>
      </c>
      <c r="G150" s="16">
        <f>VLOOKUP($C150,'Growth rate'!$B$3:$T$93,3,FALSE)*VLOOKUP($E150,BY_RES_Demand_Drivers!$A$5:$I$100,8,FALSE)</f>
        <v>0</v>
      </c>
      <c r="H150" s="16">
        <f>VLOOKUP($C150,'Growth rate'!$B$3:$T$93,3,FALSE)*VLOOKUP($E150,BY_RES_Demand_Drivers!$A$5:$I$100,9,FALSE)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BY_RES_Demand_Drivers!$J$6</f>
        <v>RHRDB</v>
      </c>
      <c r="F151" s="16">
        <f>VLOOKUP($C151,'Growth rate'!$B$3:$T$93,2,FALSE)*VLOOKUP($E151,BY_RES_Demand_Drivers!$A$5:$I$100,7,FALSE)</f>
        <v>990.00018304190428</v>
      </c>
      <c r="G151" s="16">
        <f>VLOOKUP($C151,'Growth rate'!$B$3:$T$93,3,FALSE)*VLOOKUP($E151,BY_RES_Demand_Drivers!$A$5:$I$100,8,FALSE)</f>
        <v>0</v>
      </c>
      <c r="H151" s="16">
        <f>VLOOKUP($C151,'Growth rate'!$B$3:$T$93,3,FALSE)*VLOOKUP($E151,BY_RES_Demand_Drivers!$A$5:$I$100,9,FALSE)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BY_RES_Demand_Drivers!$J$6</f>
        <v>RHRDB</v>
      </c>
      <c r="F152" s="16">
        <f>VLOOKUP($C152,'Growth rate'!$B$3:$T$93,2,FALSE)*VLOOKUP($E152,BY_RES_Demand_Drivers!$A$5:$I$100,7,FALSE)</f>
        <v>986.29972905055502</v>
      </c>
      <c r="G152" s="16">
        <f>VLOOKUP($C152,'Growth rate'!$B$3:$T$93,3,FALSE)*VLOOKUP($E152,BY_RES_Demand_Drivers!$A$5:$I$100,8,FALSE)</f>
        <v>0</v>
      </c>
      <c r="H152" s="16">
        <f>VLOOKUP($C152,'Growth rate'!$B$3:$T$93,3,FALSE)*VLOOKUP($E152,BY_RES_Demand_Drivers!$A$5:$I$100,9,FALSE)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BY_RES_Demand_Drivers!$J$6</f>
        <v>RHRDB</v>
      </c>
      <c r="F153" s="16">
        <f>VLOOKUP($C153,'Growth rate'!$B$3:$T$93,2,FALSE)*VLOOKUP($E153,BY_RES_Demand_Drivers!$A$5:$I$100,7,FALSE)</f>
        <v>982.31395557272708</v>
      </c>
      <c r="G153" s="16">
        <f>VLOOKUP($C153,'Growth rate'!$B$3:$T$93,3,FALSE)*VLOOKUP($E153,BY_RES_Demand_Drivers!$A$5:$I$100,8,FALSE)</f>
        <v>0</v>
      </c>
      <c r="H153" s="16">
        <f>VLOOKUP($C153,'Growth rate'!$B$3:$T$93,3,FALSE)*VLOOKUP($E153,BY_RES_Demand_Drivers!$A$5:$I$100,9,FALSE)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BY_RES_Demand_Drivers!$J$6</f>
        <v>RHRDB</v>
      </c>
      <c r="F154" s="16">
        <f>VLOOKUP($C154,'Growth rate'!$B$3:$T$93,2,FALSE)*VLOOKUP($E154,BY_RES_Demand_Drivers!$A$5:$I$100,7,FALSE)</f>
        <v>978.32818209489926</v>
      </c>
      <c r="G154" s="16">
        <f>VLOOKUP($C154,'Growth rate'!$B$3:$T$93,3,FALSE)*VLOOKUP($E154,BY_RES_Demand_Drivers!$A$5:$I$100,8,FALSE)</f>
        <v>0</v>
      </c>
      <c r="H154" s="16">
        <f>VLOOKUP($C154,'Growth rate'!$B$3:$T$93,3,FALSE)*VLOOKUP($E154,BY_RES_Demand_Drivers!$A$5:$I$100,9,FALSE)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BY_RES_Demand_Drivers!$J$6</f>
        <v>RHRDB</v>
      </c>
      <c r="F155" s="16">
        <f>VLOOKUP($C155,'Growth rate'!$B$3:$T$93,2,FALSE)*VLOOKUP($E155,BY_RES_Demand_Drivers!$A$5:$I$100,7,FALSE)</f>
        <v>974.34240861707144</v>
      </c>
      <c r="G155" s="16">
        <f>VLOOKUP($C155,'Growth rate'!$B$3:$T$93,3,FALSE)*VLOOKUP($E155,BY_RES_Demand_Drivers!$A$5:$I$100,8,FALSE)</f>
        <v>0</v>
      </c>
      <c r="H155" s="16">
        <f>VLOOKUP($C155,'Growth rate'!$B$3:$T$93,3,FALSE)*VLOOKUP($E155,BY_RES_Demand_Drivers!$A$5:$I$100,9,FALSE)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BY_RES_Demand_Drivers!$J$6</f>
        <v>RHRDB</v>
      </c>
      <c r="F156" s="16">
        <f>VLOOKUP($C156,'Growth rate'!$B$3:$T$93,2,FALSE)*VLOOKUP($E156,BY_RES_Demand_Drivers!$A$5:$I$100,7,FALSE)</f>
        <v>970.35663513924362</v>
      </c>
      <c r="G156" s="16">
        <f>VLOOKUP($C156,'Growth rate'!$B$3:$T$93,3,FALSE)*VLOOKUP($E156,BY_RES_Demand_Drivers!$A$5:$I$100,8,FALSE)</f>
        <v>0</v>
      </c>
      <c r="H156" s="16">
        <f>VLOOKUP($C156,'Growth rate'!$B$3:$T$93,3,FALSE)*VLOOKUP($E156,BY_RES_Demand_Drivers!$A$5:$I$100,9,FALSE)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BY_RES_Demand_Drivers!$J$6</f>
        <v>RHRDB</v>
      </c>
      <c r="F157" s="16">
        <f>VLOOKUP($C157,'Growth rate'!$B$3:$T$93,2,FALSE)*VLOOKUP($E157,BY_RES_Demand_Drivers!$A$5:$I$100,7,FALSE)</f>
        <v>966.37086166141569</v>
      </c>
      <c r="G157" s="16">
        <f>VLOOKUP($C157,'Growth rate'!$B$3:$T$93,3,FALSE)*VLOOKUP($E157,BY_RES_Demand_Drivers!$A$5:$I$100,8,FALSE)</f>
        <v>0</v>
      </c>
      <c r="H157" s="16">
        <f>VLOOKUP($C157,'Growth rate'!$B$3:$T$93,3,FALSE)*VLOOKUP($E157,BY_RES_Demand_Drivers!$A$5:$I$100,9,FALSE)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BY_RES_Demand_Drivers!$J$6</f>
        <v>RHRDB</v>
      </c>
      <c r="F158" s="16">
        <f>VLOOKUP($C158,'Growth rate'!$B$3:$T$93,2,FALSE)*VLOOKUP($E158,BY_RES_Demand_Drivers!$A$5:$I$100,7,FALSE)</f>
        <v>962.15194510967433</v>
      </c>
      <c r="G158" s="16">
        <f>VLOOKUP($C158,'Growth rate'!$B$3:$T$93,3,FALSE)*VLOOKUP($E158,BY_RES_Demand_Drivers!$A$5:$I$100,8,FALSE)</f>
        <v>0</v>
      </c>
      <c r="H158" s="16">
        <f>VLOOKUP($C158,'Growth rate'!$B$3:$T$93,3,FALSE)*VLOOKUP($E158,BY_RES_Demand_Drivers!$A$5:$I$100,9,FALSE)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BY_RES_Demand_Drivers!$J$6</f>
        <v>RHRDB</v>
      </c>
      <c r="F159" s="16">
        <f>VLOOKUP($C159,'Growth rate'!$B$3:$T$93,2,FALSE)*VLOOKUP($E159,BY_RES_Demand_Drivers!$A$5:$I$100,7,FALSE)</f>
        <v>957.93302855793286</v>
      </c>
      <c r="G159" s="16">
        <f>VLOOKUP($C159,'Growth rate'!$B$3:$T$93,3,FALSE)*VLOOKUP($E159,BY_RES_Demand_Drivers!$A$5:$I$100,8,FALSE)</f>
        <v>0</v>
      </c>
      <c r="H159" s="16">
        <f>VLOOKUP($C159,'Growth rate'!$B$3:$T$93,3,FALSE)*VLOOKUP($E159,BY_RES_Demand_Drivers!$A$5:$I$100,9,FALSE)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BY_RES_Demand_Drivers!$J$6</f>
        <v>RHRDB</v>
      </c>
      <c r="F160" s="16">
        <f>VLOOKUP($C160,'Growth rate'!$B$3:$T$93,2,FALSE)*VLOOKUP($E160,BY_RES_Demand_Drivers!$A$5:$I$100,7,FALSE)</f>
        <v>953.71411200619161</v>
      </c>
      <c r="G160" s="16">
        <f>VLOOKUP($C160,'Growth rate'!$B$3:$T$93,3,FALSE)*VLOOKUP($E160,BY_RES_Demand_Drivers!$A$5:$I$100,8,FALSE)</f>
        <v>0</v>
      </c>
      <c r="H160" s="16">
        <f>VLOOKUP($C160,'Growth rate'!$B$3:$T$93,3,FALSE)*VLOOKUP($E160,BY_RES_Demand_Drivers!$A$5:$I$100,9,FALSE)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BY_RES_Demand_Drivers!$J$6</f>
        <v>RHRDB</v>
      </c>
      <c r="F161" s="16">
        <f>VLOOKUP($C161,'Growth rate'!$B$3:$T$93,2,FALSE)*VLOOKUP($E161,BY_RES_Demand_Drivers!$A$5:$I$100,7,FALSE)</f>
        <v>949.49519545445014</v>
      </c>
      <c r="G161" s="16">
        <f>VLOOKUP($C161,'Growth rate'!$B$3:$T$93,3,FALSE)*VLOOKUP($E161,BY_RES_Demand_Drivers!$A$5:$I$100,8,FALSE)</f>
        <v>0</v>
      </c>
      <c r="H161" s="16">
        <f>VLOOKUP($C161,'Growth rate'!$B$3:$T$93,3,FALSE)*VLOOKUP($E161,BY_RES_Demand_Drivers!$A$5:$I$100,9,FALSE)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BY_RES_Demand_Drivers!$J$6</f>
        <v>RHRDB</v>
      </c>
      <c r="F162" s="16">
        <f>VLOOKUP($C162,'Growth rate'!$B$3:$T$93,2,FALSE)*VLOOKUP($E162,BY_RES_Demand_Drivers!$A$5:$I$100,7,FALSE)</f>
        <v>945.27627890270878</v>
      </c>
      <c r="G162" s="16">
        <f>VLOOKUP($C162,'Growth rate'!$B$3:$T$93,3,FALSE)*VLOOKUP($E162,BY_RES_Demand_Drivers!$A$5:$I$100,8,FALSE)</f>
        <v>0</v>
      </c>
      <c r="H162" s="16">
        <f>VLOOKUP($C162,'Growth rate'!$B$3:$T$93,3,FALSE)*VLOOKUP($E162,BY_RES_Demand_Drivers!$A$5:$I$100,9,FALSE)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BY_RES_Demand_Drivers!$J$6</f>
        <v>RHRDB</v>
      </c>
      <c r="F163" s="16">
        <f>VLOOKUP($C163,'Growth rate'!$B$3:$T$93,2,FALSE)*VLOOKUP($E163,BY_RES_Demand_Drivers!$A$5:$I$100,7,FALSE)</f>
        <v>940.36209040200697</v>
      </c>
      <c r="G163" s="16">
        <f>VLOOKUP($C163,'Growth rate'!$B$3:$T$93,3,FALSE)*VLOOKUP($E163,BY_RES_Demand_Drivers!$A$5:$I$100,8,FALSE)</f>
        <v>0</v>
      </c>
      <c r="H163" s="16">
        <f>VLOOKUP($C163,'Growth rate'!$B$3:$T$93,3,FALSE)*VLOOKUP($E163,BY_RES_Demand_Drivers!$A$5:$I$100,9,FALSE)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BY_RES_Demand_Drivers!$J$6</f>
        <v>RHRDB</v>
      </c>
      <c r="F164" s="16">
        <f>VLOOKUP($C164,'Growth rate'!$B$3:$T$93,2,FALSE)*VLOOKUP($E164,BY_RES_Demand_Drivers!$A$5:$I$100,7,FALSE)</f>
        <v>935.44790190130516</v>
      </c>
      <c r="G164" s="16">
        <f>VLOOKUP($C164,'Growth rate'!$B$3:$T$93,3,FALSE)*VLOOKUP($E164,BY_RES_Demand_Drivers!$A$5:$I$100,8,FALSE)</f>
        <v>0</v>
      </c>
      <c r="H164" s="16">
        <f>VLOOKUP($C164,'Growth rate'!$B$3:$T$93,3,FALSE)*VLOOKUP($E164,BY_RES_Demand_Drivers!$A$5:$I$100,9,FALSE)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BY_RES_Demand_Drivers!$J$6</f>
        <v>RHRDB</v>
      </c>
      <c r="F165" s="16">
        <f>VLOOKUP($C165,'Growth rate'!$B$3:$T$93,2,FALSE)*VLOOKUP($E165,BY_RES_Demand_Drivers!$A$5:$I$100,7,FALSE)</f>
        <v>930.53371340060312</v>
      </c>
      <c r="G165" s="16">
        <f>VLOOKUP($C165,'Growth rate'!$B$3:$T$93,3,FALSE)*VLOOKUP($E165,BY_RES_Demand_Drivers!$A$5:$I$100,8,FALSE)</f>
        <v>0</v>
      </c>
      <c r="H165" s="16">
        <f>VLOOKUP($C165,'Growth rate'!$B$3:$T$93,3,FALSE)*VLOOKUP($E165,BY_RES_Demand_Drivers!$A$5:$I$100,9,FALSE)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BY_RES_Demand_Drivers!$J$6</f>
        <v>RHRDB</v>
      </c>
      <c r="F166" s="16">
        <f>VLOOKUP($C166,'Growth rate'!$B$3:$T$93,2,FALSE)*VLOOKUP($E166,BY_RES_Demand_Drivers!$A$5:$I$100,7,FALSE)</f>
        <v>925.61952489990131</v>
      </c>
      <c r="G166" s="16">
        <f>VLOOKUP($C166,'Growth rate'!$B$3:$T$93,3,FALSE)*VLOOKUP($E166,BY_RES_Demand_Drivers!$A$5:$I$100,8,FALSE)</f>
        <v>0</v>
      </c>
      <c r="H166" s="16">
        <f>VLOOKUP($C166,'Growth rate'!$B$3:$T$93,3,FALSE)*VLOOKUP($E166,BY_RES_Demand_Drivers!$A$5:$I$100,9,FALSE)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BY_RES_Demand_Drivers!$J$6</f>
        <v>RHRDB</v>
      </c>
      <c r="F167" s="16">
        <f>VLOOKUP($C167,'Growth rate'!$B$3:$T$93,2,FALSE)*VLOOKUP($E167,BY_RES_Demand_Drivers!$A$5:$I$100,7,FALSE)</f>
        <v>920.7053363991995</v>
      </c>
      <c r="G167" s="16">
        <f>VLOOKUP($C167,'Growth rate'!$B$3:$T$93,3,FALSE)*VLOOKUP($E167,BY_RES_Demand_Drivers!$A$5:$I$100,8,FALSE)</f>
        <v>0</v>
      </c>
      <c r="H167" s="16">
        <f>VLOOKUP($C167,'Growth rate'!$B$3:$T$93,3,FALSE)*VLOOKUP($E167,BY_RES_Demand_Drivers!$A$5:$I$100,9,FALSE)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BY_RES_Demand_Drivers!$J$7</f>
        <v>RHUMB</v>
      </c>
      <c r="F168" s="16">
        <f>VLOOKUP($C168,'Growth rate'!$B$3:$T$93,2,FALSE)*VLOOKUP($E168,BY_RES_Demand_Drivers!$A$5:$I$100,7,FALSE)</f>
        <v>1044.6280755674752</v>
      </c>
      <c r="G168" s="16">
        <f>VLOOKUP($C168,'Growth rate'!$B$3:$T$93,3,FALSE)*VLOOKUP($E168,BY_RES_Demand_Drivers!$A$5:$I$100,8,FALSE)</f>
        <v>0</v>
      </c>
      <c r="H168" s="16">
        <f>VLOOKUP($C168,'Growth rate'!$B$3:$T$93,3,FALSE)*VLOOKUP($E168,BY_RES_Demand_Drivers!$A$5:$I$100,9,FALSE)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BY_RES_Demand_Drivers!$J$7</f>
        <v>RHUMB</v>
      </c>
      <c r="F169" s="16">
        <f>VLOOKUP($C169,'Growth rate'!$B$3:$T$93,2,FALSE)*VLOOKUP($E169,BY_RES_Demand_Drivers!$A$5:$I$100,7,FALSE)</f>
        <v>1044.08416127787</v>
      </c>
      <c r="G169" s="16">
        <f>VLOOKUP($C169,'Growth rate'!$B$3:$T$93,3,FALSE)*VLOOKUP($E169,BY_RES_Demand_Drivers!$A$5:$I$100,8,FALSE)</f>
        <v>0</v>
      </c>
      <c r="H169" s="16">
        <f>VLOOKUP($C169,'Growth rate'!$B$3:$T$93,3,FALSE)*VLOOKUP($E169,BY_RES_Demand_Drivers!$A$5:$I$100,9,FALSE)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BY_RES_Demand_Drivers!$J$7</f>
        <v>RHUMB</v>
      </c>
      <c r="F170" s="16">
        <f>VLOOKUP($C170,'Growth rate'!$B$3:$T$93,2,FALSE)*VLOOKUP($E170,BY_RES_Demand_Drivers!$A$5:$I$100,7,FALSE)</f>
        <v>1043.5062093282309</v>
      </c>
      <c r="G170" s="16">
        <f>VLOOKUP($C170,'Growth rate'!$B$3:$T$93,3,FALSE)*VLOOKUP($E170,BY_RES_Demand_Drivers!$A$5:$I$100,8,FALSE)</f>
        <v>0</v>
      </c>
      <c r="H170" s="16">
        <f>VLOOKUP($C170,'Growth rate'!$B$3:$T$93,3,FALSE)*VLOOKUP($E170,BY_RES_Demand_Drivers!$A$5:$I$100,9,FALSE)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BY_RES_Demand_Drivers!$J$7</f>
        <v>RHUMB</v>
      </c>
      <c r="F171" s="16">
        <f>VLOOKUP($C171,'Growth rate'!$B$3:$T$93,2,FALSE)*VLOOKUP($E171,BY_RES_Demand_Drivers!$A$5:$I$100,7,FALSE)</f>
        <v>1042.9282573785918</v>
      </c>
      <c r="G171" s="16">
        <f>VLOOKUP($C171,'Growth rate'!$B$3:$T$93,3,FALSE)*VLOOKUP($E171,BY_RES_Demand_Drivers!$A$5:$I$100,8,FALSE)</f>
        <v>0</v>
      </c>
      <c r="H171" s="16">
        <f>VLOOKUP($C171,'Growth rate'!$B$3:$T$93,3,FALSE)*VLOOKUP($E171,BY_RES_Demand_Drivers!$A$5:$I$100,9,FALSE)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BY_RES_Demand_Drivers!$J$7</f>
        <v>RHUMB</v>
      </c>
      <c r="F172" s="16">
        <f>VLOOKUP($C172,'Growth rate'!$B$3:$T$93,2,FALSE)*VLOOKUP($E172,BY_RES_Demand_Drivers!$A$5:$I$100,7,FALSE)</f>
        <v>1042.3503054289527</v>
      </c>
      <c r="G172" s="16">
        <f>VLOOKUP($C172,'Growth rate'!$B$3:$T$93,3,FALSE)*VLOOKUP($E172,BY_RES_Demand_Drivers!$A$5:$I$100,8,FALSE)</f>
        <v>0</v>
      </c>
      <c r="H172" s="16">
        <f>VLOOKUP($C172,'Growth rate'!$B$3:$T$93,3,FALSE)*VLOOKUP($E172,BY_RES_Demand_Drivers!$A$5:$I$100,9,FALSE)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BY_RES_Demand_Drivers!$J$7</f>
        <v>RHUMB</v>
      </c>
      <c r="F173" s="16">
        <f>VLOOKUP($C173,'Growth rate'!$B$3:$T$93,2,FALSE)*VLOOKUP($E173,BY_RES_Demand_Drivers!$A$5:$I$100,7,FALSE)</f>
        <v>1041.7723534793136</v>
      </c>
      <c r="G173" s="16">
        <f>VLOOKUP($C173,'Growth rate'!$B$3:$T$93,3,FALSE)*VLOOKUP($E173,BY_RES_Demand_Drivers!$A$5:$I$100,8,FALSE)</f>
        <v>0</v>
      </c>
      <c r="H173" s="16">
        <f>VLOOKUP($C173,'Growth rate'!$B$3:$T$93,3,FALSE)*VLOOKUP($E173,BY_RES_Demand_Drivers!$A$5:$I$100,9,FALSE)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BY_RES_Demand_Drivers!$J$7</f>
        <v>RHUMB</v>
      </c>
      <c r="F174" s="16">
        <f>VLOOKUP($C174,'Growth rate'!$B$3:$T$93,2,FALSE)*VLOOKUP($E174,BY_RES_Demand_Drivers!$A$5:$I$100,7,FALSE)</f>
        <v>1041.1944015296742</v>
      </c>
      <c r="G174" s="16">
        <f>VLOOKUP($C174,'Growth rate'!$B$3:$T$93,3,FALSE)*VLOOKUP($E174,BY_RES_Demand_Drivers!$A$5:$I$100,8,FALSE)</f>
        <v>0</v>
      </c>
      <c r="H174" s="16">
        <f>VLOOKUP($C174,'Growth rate'!$B$3:$T$93,3,FALSE)*VLOOKUP($E174,BY_RES_Demand_Drivers!$A$5:$I$100,9,FALSE)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BY_RES_Demand_Drivers!$J$7</f>
        <v>RHUMB</v>
      </c>
      <c r="F175" s="16">
        <f>VLOOKUP($C175,'Growth rate'!$B$3:$T$93,2,FALSE)*VLOOKUP($E175,BY_RES_Demand_Drivers!$A$5:$I$100,7,FALSE)</f>
        <v>1040.3630429036148</v>
      </c>
      <c r="G175" s="16">
        <f>VLOOKUP($C175,'Growth rate'!$B$3:$T$93,3,FALSE)*VLOOKUP($E175,BY_RES_Demand_Drivers!$A$5:$I$100,8,FALSE)</f>
        <v>0</v>
      </c>
      <c r="H175" s="16">
        <f>VLOOKUP($C175,'Growth rate'!$B$3:$T$93,3,FALSE)*VLOOKUP($E175,BY_RES_Demand_Drivers!$A$5:$I$100,9,FALSE)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BY_RES_Demand_Drivers!$J$7</f>
        <v>RHUMB</v>
      </c>
      <c r="F176" s="16">
        <f>VLOOKUP($C176,'Growth rate'!$B$3:$T$93,2,FALSE)*VLOOKUP($E176,BY_RES_Demand_Drivers!$A$5:$I$100,7,FALSE)</f>
        <v>1039.5316842775549</v>
      </c>
      <c r="G176" s="16">
        <f>VLOOKUP($C176,'Growth rate'!$B$3:$T$93,3,FALSE)*VLOOKUP($E176,BY_RES_Demand_Drivers!$A$5:$I$100,8,FALSE)</f>
        <v>0</v>
      </c>
      <c r="H176" s="16">
        <f>VLOOKUP($C176,'Growth rate'!$B$3:$T$93,3,FALSE)*VLOOKUP($E176,BY_RES_Demand_Drivers!$A$5:$I$100,9,FALSE)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BY_RES_Demand_Drivers!$J$7</f>
        <v>RHUMB</v>
      </c>
      <c r="F177" s="16">
        <f>VLOOKUP($C177,'Growth rate'!$B$3:$T$93,2,FALSE)*VLOOKUP($E177,BY_RES_Demand_Drivers!$A$5:$I$100,7,FALSE)</f>
        <v>1038.7003256514954</v>
      </c>
      <c r="G177" s="16">
        <f>VLOOKUP($C177,'Growth rate'!$B$3:$T$93,3,FALSE)*VLOOKUP($E177,BY_RES_Demand_Drivers!$A$5:$I$100,8,FALSE)</f>
        <v>0</v>
      </c>
      <c r="H177" s="16">
        <f>VLOOKUP($C177,'Growth rate'!$B$3:$T$93,3,FALSE)*VLOOKUP($E177,BY_RES_Demand_Drivers!$A$5:$I$100,9,FALSE)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BY_RES_Demand_Drivers!$J$7</f>
        <v>RHUMB</v>
      </c>
      <c r="F178" s="16">
        <f>VLOOKUP($C178,'Growth rate'!$B$3:$T$93,2,FALSE)*VLOOKUP($E178,BY_RES_Demand_Drivers!$A$5:$I$100,7,FALSE)</f>
        <v>1037.8689670254355</v>
      </c>
      <c r="G178" s="16">
        <f>VLOOKUP($C178,'Growth rate'!$B$3:$T$93,3,FALSE)*VLOOKUP($E178,BY_RES_Demand_Drivers!$A$5:$I$100,8,FALSE)</f>
        <v>0</v>
      </c>
      <c r="H178" s="16">
        <f>VLOOKUP($C178,'Growth rate'!$B$3:$T$93,3,FALSE)*VLOOKUP($E178,BY_RES_Demand_Drivers!$A$5:$I$100,9,FALSE)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BY_RES_Demand_Drivers!$J$7</f>
        <v>RHUMB</v>
      </c>
      <c r="F179" s="16">
        <f>VLOOKUP($C179,'Growth rate'!$B$3:$T$93,2,FALSE)*VLOOKUP($E179,BY_RES_Demand_Drivers!$A$5:$I$100,7,FALSE)</f>
        <v>1037.037608399376</v>
      </c>
      <c r="G179" s="16">
        <f>VLOOKUP($C179,'Growth rate'!$B$3:$T$93,3,FALSE)*VLOOKUP($E179,BY_RES_Demand_Drivers!$A$5:$I$100,8,FALSE)</f>
        <v>0</v>
      </c>
      <c r="H179" s="16">
        <f>VLOOKUP($C179,'Growth rate'!$B$3:$T$93,3,FALSE)*VLOOKUP($E179,BY_RES_Demand_Drivers!$A$5:$I$100,9,FALSE)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BY_RES_Demand_Drivers!$J$7</f>
        <v>RHUMB</v>
      </c>
      <c r="F180" s="16">
        <f>VLOOKUP($C180,'Growth rate'!$B$3:$T$93,2,FALSE)*VLOOKUP($E180,BY_RES_Demand_Drivers!$A$5:$I$100,7,FALSE)</f>
        <v>1035.90640776498</v>
      </c>
      <c r="G180" s="16">
        <f>VLOOKUP($C180,'Growth rate'!$B$3:$T$93,3,FALSE)*VLOOKUP($E180,BY_RES_Demand_Drivers!$A$5:$I$100,8,FALSE)</f>
        <v>0</v>
      </c>
      <c r="H180" s="16">
        <f>VLOOKUP($C180,'Growth rate'!$B$3:$T$93,3,FALSE)*VLOOKUP($E180,BY_RES_Demand_Drivers!$A$5:$I$100,9,FALSE)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BY_RES_Demand_Drivers!$J$7</f>
        <v>RHUMB</v>
      </c>
      <c r="F181" s="16">
        <f>VLOOKUP($C181,'Growth rate'!$B$3:$T$93,2,FALSE)*VLOOKUP($E181,BY_RES_Demand_Drivers!$A$5:$I$100,7,FALSE)</f>
        <v>1034.775207130584</v>
      </c>
      <c r="G181" s="16">
        <f>VLOOKUP($C181,'Growth rate'!$B$3:$T$93,3,FALSE)*VLOOKUP($E181,BY_RES_Demand_Drivers!$A$5:$I$100,8,FALSE)</f>
        <v>0</v>
      </c>
      <c r="H181" s="16">
        <f>VLOOKUP($C181,'Growth rate'!$B$3:$T$93,3,FALSE)*VLOOKUP($E181,BY_RES_Demand_Drivers!$A$5:$I$100,9,FALSE)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BY_RES_Demand_Drivers!$J$7</f>
        <v>RHUMB</v>
      </c>
      <c r="F182" s="16">
        <f>VLOOKUP($C182,'Growth rate'!$B$3:$T$93,2,FALSE)*VLOOKUP($E182,BY_RES_Demand_Drivers!$A$5:$I$100,7,FALSE)</f>
        <v>1033.6440064961878</v>
      </c>
      <c r="G182" s="16">
        <f>VLOOKUP($C182,'Growth rate'!$B$3:$T$93,3,FALSE)*VLOOKUP($E182,BY_RES_Demand_Drivers!$A$5:$I$100,8,FALSE)</f>
        <v>0</v>
      </c>
      <c r="H182" s="16">
        <f>VLOOKUP($C182,'Growth rate'!$B$3:$T$93,3,FALSE)*VLOOKUP($E182,BY_RES_Demand_Drivers!$A$5:$I$100,9,FALSE)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BY_RES_Demand_Drivers!$J$7</f>
        <v>RHUMB</v>
      </c>
      <c r="F183" s="16">
        <f>VLOOKUP($C183,'Growth rate'!$B$3:$T$93,2,FALSE)*VLOOKUP($E183,BY_RES_Demand_Drivers!$A$5:$I$100,7,FALSE)</f>
        <v>1032.5128058617918</v>
      </c>
      <c r="G183" s="16">
        <f>VLOOKUP($C183,'Growth rate'!$B$3:$T$93,3,FALSE)*VLOOKUP($E183,BY_RES_Demand_Drivers!$A$5:$I$100,8,FALSE)</f>
        <v>0</v>
      </c>
      <c r="H183" s="16">
        <f>VLOOKUP($C183,'Growth rate'!$B$3:$T$93,3,FALSE)*VLOOKUP($E183,BY_RES_Demand_Drivers!$A$5:$I$100,9,FALSE)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BY_RES_Demand_Drivers!$J$7</f>
        <v>RHUMB</v>
      </c>
      <c r="F184" s="16">
        <f>VLOOKUP($C184,'Growth rate'!$B$3:$T$93,2,FALSE)*VLOOKUP($E184,BY_RES_Demand_Drivers!$A$5:$I$100,7,FALSE)</f>
        <v>1031.3816052273958</v>
      </c>
      <c r="G184" s="16">
        <f>VLOOKUP($C184,'Growth rate'!$B$3:$T$93,3,FALSE)*VLOOKUP($E184,BY_RES_Demand_Drivers!$A$5:$I$100,8,FALSE)</f>
        <v>0</v>
      </c>
      <c r="H184" s="16">
        <f>VLOOKUP($C184,'Growth rate'!$B$3:$T$93,3,FALSE)*VLOOKUP($E184,BY_RES_Demand_Drivers!$A$5:$I$100,9,FALSE)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BY_RES_Demand_Drivers!$J$7</f>
        <v>RHUMB</v>
      </c>
      <c r="F185" s="16">
        <f>VLOOKUP($C185,'Growth rate'!$B$3:$T$93,2,FALSE)*VLOOKUP($E185,BY_RES_Demand_Drivers!$A$5:$I$100,7,FALSE)</f>
        <v>1029.9877847972814</v>
      </c>
      <c r="G185" s="16">
        <f>VLOOKUP($C185,'Growth rate'!$B$3:$T$93,3,FALSE)*VLOOKUP($E185,BY_RES_Demand_Drivers!$A$5:$I$100,8,FALSE)</f>
        <v>0</v>
      </c>
      <c r="H185" s="16">
        <f>VLOOKUP($C185,'Growth rate'!$B$3:$T$93,3,FALSE)*VLOOKUP($E185,BY_RES_Demand_Drivers!$A$5:$I$100,9,FALSE)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BY_RES_Demand_Drivers!$J$7</f>
        <v>RHUMB</v>
      </c>
      <c r="F186" s="16">
        <f>VLOOKUP($C186,'Growth rate'!$B$3:$T$93,2,FALSE)*VLOOKUP($E186,BY_RES_Demand_Drivers!$A$5:$I$100,7,FALSE)</f>
        <v>1028.5939643671668</v>
      </c>
      <c r="G186" s="16">
        <f>VLOOKUP($C186,'Growth rate'!$B$3:$T$93,3,FALSE)*VLOOKUP($E186,BY_RES_Demand_Drivers!$A$5:$I$100,8,FALSE)</f>
        <v>0</v>
      </c>
      <c r="H186" s="16">
        <f>VLOOKUP($C186,'Growth rate'!$B$3:$T$93,3,FALSE)*VLOOKUP($E186,BY_RES_Demand_Drivers!$A$5:$I$100,9,FALSE)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BY_RES_Demand_Drivers!$J$7</f>
        <v>RHUMB</v>
      </c>
      <c r="F187" s="16">
        <f>VLOOKUP($C187,'Growth rate'!$B$3:$T$93,2,FALSE)*VLOOKUP($E187,BY_RES_Demand_Drivers!$A$5:$I$100,7,FALSE)</f>
        <v>1027.2001439370522</v>
      </c>
      <c r="G187" s="16">
        <f>VLOOKUP($C187,'Growth rate'!$B$3:$T$93,3,FALSE)*VLOOKUP($E187,BY_RES_Demand_Drivers!$A$5:$I$100,8,FALSE)</f>
        <v>0</v>
      </c>
      <c r="H187" s="16">
        <f>VLOOKUP($C187,'Growth rate'!$B$3:$T$93,3,FALSE)*VLOOKUP($E187,BY_RES_Demand_Drivers!$A$5:$I$100,9,FALSE)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BY_RES_Demand_Drivers!$J$7</f>
        <v>RHUMB</v>
      </c>
      <c r="F188" s="16">
        <f>VLOOKUP($C188,'Growth rate'!$B$3:$T$93,2,FALSE)*VLOOKUP($E188,BY_RES_Demand_Drivers!$A$5:$I$100,7,FALSE)</f>
        <v>1025.8063235069378</v>
      </c>
      <c r="G188" s="16">
        <f>VLOOKUP($C188,'Growth rate'!$B$3:$T$93,3,FALSE)*VLOOKUP($E188,BY_RES_Demand_Drivers!$A$5:$I$100,8,FALSE)</f>
        <v>0</v>
      </c>
      <c r="H188" s="16">
        <f>VLOOKUP($C188,'Growth rate'!$B$3:$T$93,3,FALSE)*VLOOKUP($E188,BY_RES_Demand_Drivers!$A$5:$I$100,9,FALSE)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BY_RES_Demand_Drivers!$J$7</f>
        <v>RHUMB</v>
      </c>
      <c r="F189" s="16">
        <f>VLOOKUP($C189,'Growth rate'!$B$3:$T$93,2,FALSE)*VLOOKUP($E189,BY_RES_Demand_Drivers!$A$5:$I$100,7,FALSE)</f>
        <v>1024.4125030768232</v>
      </c>
      <c r="G189" s="16">
        <f>VLOOKUP($C189,'Growth rate'!$B$3:$T$93,3,FALSE)*VLOOKUP($E189,BY_RES_Demand_Drivers!$A$5:$I$100,8,FALSE)</f>
        <v>0</v>
      </c>
      <c r="H189" s="16">
        <f>VLOOKUP($C189,'Growth rate'!$B$3:$T$93,3,FALSE)*VLOOKUP($E189,BY_RES_Demand_Drivers!$A$5:$I$100,9,FALSE)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BY_RES_Demand_Drivers!$J$7</f>
        <v>RHUMB</v>
      </c>
      <c r="F190" s="16">
        <f>VLOOKUP($C190,'Growth rate'!$B$3:$T$93,2,FALSE)*VLOOKUP($E190,BY_RES_Demand_Drivers!$A$5:$I$100,7,FALSE)</f>
        <v>1022.7504877301684</v>
      </c>
      <c r="G190" s="16">
        <f>VLOOKUP($C190,'Growth rate'!$B$3:$T$93,3,FALSE)*VLOOKUP($E190,BY_RES_Demand_Drivers!$A$5:$I$100,8,FALSE)</f>
        <v>0</v>
      </c>
      <c r="H190" s="16">
        <f>VLOOKUP($C190,'Growth rate'!$B$3:$T$93,3,FALSE)*VLOOKUP($E190,BY_RES_Demand_Drivers!$A$5:$I$100,9,FALSE)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BY_RES_Demand_Drivers!$J$7</f>
        <v>RHUMB</v>
      </c>
      <c r="F191" s="16">
        <f>VLOOKUP($C191,'Growth rate'!$B$3:$T$93,2,FALSE)*VLOOKUP($E191,BY_RES_Demand_Drivers!$A$5:$I$100,7,FALSE)</f>
        <v>1021.0884723835135</v>
      </c>
      <c r="G191" s="16">
        <f>VLOOKUP($C191,'Growth rate'!$B$3:$T$93,3,FALSE)*VLOOKUP($E191,BY_RES_Demand_Drivers!$A$5:$I$100,8,FALSE)</f>
        <v>0</v>
      </c>
      <c r="H191" s="16">
        <f>VLOOKUP($C191,'Growth rate'!$B$3:$T$93,3,FALSE)*VLOOKUP($E191,BY_RES_Demand_Drivers!$A$5:$I$100,9,FALSE)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BY_RES_Demand_Drivers!$J$7</f>
        <v>RHUMB</v>
      </c>
      <c r="F192" s="16">
        <f>VLOOKUP($C192,'Growth rate'!$B$3:$T$93,2,FALSE)*VLOOKUP($E192,BY_RES_Demand_Drivers!$A$5:$I$100,7,FALSE)</f>
        <v>1019.4264570368587</v>
      </c>
      <c r="G192" s="16">
        <f>VLOOKUP($C192,'Growth rate'!$B$3:$T$93,3,FALSE)*VLOOKUP($E192,BY_RES_Demand_Drivers!$A$5:$I$100,8,FALSE)</f>
        <v>0</v>
      </c>
      <c r="H192" s="16">
        <f>VLOOKUP($C192,'Growth rate'!$B$3:$T$93,3,FALSE)*VLOOKUP($E192,BY_RES_Demand_Drivers!$A$5:$I$100,9,FALSE)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BY_RES_Demand_Drivers!$J$7</f>
        <v>RHUMB</v>
      </c>
      <c r="F193" s="16">
        <f>VLOOKUP($C193,'Growth rate'!$B$3:$T$93,2,FALSE)*VLOOKUP($E193,BY_RES_Demand_Drivers!$A$5:$I$100,7,FALSE)</f>
        <v>1017.7644416902037</v>
      </c>
      <c r="G193" s="16">
        <f>VLOOKUP($C193,'Growth rate'!$B$3:$T$93,3,FALSE)*VLOOKUP($E193,BY_RES_Demand_Drivers!$A$5:$I$100,8,FALSE)</f>
        <v>0</v>
      </c>
      <c r="H193" s="16">
        <f>VLOOKUP($C193,'Growth rate'!$B$3:$T$93,3,FALSE)*VLOOKUP($E193,BY_RES_Demand_Drivers!$A$5:$I$100,9,FALSE)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BY_RES_Demand_Drivers!$J$7</f>
        <v>RHUMB</v>
      </c>
      <c r="F194" s="16">
        <f>VLOOKUP($C194,'Growth rate'!$B$3:$T$93,2,FALSE)*VLOOKUP($E194,BY_RES_Demand_Drivers!$A$5:$I$100,7,FALSE)</f>
        <v>1016.1024263435489</v>
      </c>
      <c r="G194" s="16">
        <f>VLOOKUP($C194,'Growth rate'!$B$3:$T$93,3,FALSE)*VLOOKUP($E194,BY_RES_Demand_Drivers!$A$5:$I$100,8,FALSE)</f>
        <v>0</v>
      </c>
      <c r="H194" s="16">
        <f>VLOOKUP($C194,'Growth rate'!$B$3:$T$93,3,FALSE)*VLOOKUP($E194,BY_RES_Demand_Drivers!$A$5:$I$100,9,FALSE)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BY_RES_Demand_Drivers!$J$7</f>
        <v>RHUMB</v>
      </c>
      <c r="F195" s="16">
        <f>VLOOKUP($C195,'Growth rate'!$B$3:$T$93,2,FALSE)*VLOOKUP($E195,BY_RES_Demand_Drivers!$A$5:$I$100,7,FALSE)</f>
        <v>1014.1069512779719</v>
      </c>
      <c r="G195" s="16">
        <f>VLOOKUP($C195,'Growth rate'!$B$3:$T$93,3,FALSE)*VLOOKUP($E195,BY_RES_Demand_Drivers!$A$5:$I$100,8,FALSE)</f>
        <v>0</v>
      </c>
      <c r="H195" s="16">
        <f>VLOOKUP($C195,'Growth rate'!$B$3:$T$93,3,FALSE)*VLOOKUP($E195,BY_RES_Demand_Drivers!$A$5:$I$100,9,FALSE)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BY_RES_Demand_Drivers!$J$7</f>
        <v>RHUMB</v>
      </c>
      <c r="F196" s="16">
        <f>VLOOKUP($C196,'Growth rate'!$B$3:$T$93,2,FALSE)*VLOOKUP($E196,BY_RES_Demand_Drivers!$A$5:$I$100,7,FALSE)</f>
        <v>1012.1114762123949</v>
      </c>
      <c r="G196" s="16">
        <f>VLOOKUP($C196,'Growth rate'!$B$3:$T$93,3,FALSE)*VLOOKUP($E196,BY_RES_Demand_Drivers!$A$5:$I$100,8,FALSE)</f>
        <v>0</v>
      </c>
      <c r="H196" s="16">
        <f>VLOOKUP($C196,'Growth rate'!$B$3:$T$93,3,FALSE)*VLOOKUP($E196,BY_RES_Demand_Drivers!$A$5:$I$100,9,FALSE)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BY_RES_Demand_Drivers!$J$7</f>
        <v>RHUMB</v>
      </c>
      <c r="F197" s="16">
        <f>VLOOKUP($C197,'Growth rate'!$B$3:$T$93,2,FALSE)*VLOOKUP($E197,BY_RES_Demand_Drivers!$A$5:$I$100,7,FALSE)</f>
        <v>1010.116001146818</v>
      </c>
      <c r="G197" s="16">
        <f>VLOOKUP($C197,'Growth rate'!$B$3:$T$93,3,FALSE)*VLOOKUP($E197,BY_RES_Demand_Drivers!$A$5:$I$100,8,FALSE)</f>
        <v>0</v>
      </c>
      <c r="H197" s="16">
        <f>VLOOKUP($C197,'Growth rate'!$B$3:$T$93,3,FALSE)*VLOOKUP($E197,BY_RES_Demand_Drivers!$A$5:$I$100,9,FALSE)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BY_RES_Demand_Drivers!$J$7</f>
        <v>RHUMB</v>
      </c>
      <c r="F198" s="16">
        <f>VLOOKUP($C198,'Growth rate'!$B$3:$T$93,2,FALSE)*VLOOKUP($E198,BY_RES_Demand_Drivers!$A$5:$I$100,7,FALSE)</f>
        <v>1008.120526081241</v>
      </c>
      <c r="G198" s="16">
        <f>VLOOKUP($C198,'Growth rate'!$B$3:$T$93,3,FALSE)*VLOOKUP($E198,BY_RES_Demand_Drivers!$A$5:$I$100,8,FALSE)</f>
        <v>0</v>
      </c>
      <c r="H198" s="16">
        <f>VLOOKUP($C198,'Growth rate'!$B$3:$T$93,3,FALSE)*VLOOKUP($E198,BY_RES_Demand_Drivers!$A$5:$I$100,9,FALSE)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BY_RES_Demand_Drivers!$J$7</f>
        <v>RHUMB</v>
      </c>
      <c r="F199" s="16">
        <f>VLOOKUP($C199,'Growth rate'!$B$3:$T$93,2,FALSE)*VLOOKUP($E199,BY_RES_Demand_Drivers!$A$5:$I$100,7,FALSE)</f>
        <v>1006.125051015664</v>
      </c>
      <c r="G199" s="16">
        <f>VLOOKUP($C199,'Growth rate'!$B$3:$T$93,3,FALSE)*VLOOKUP($E199,BY_RES_Demand_Drivers!$A$5:$I$100,8,FALSE)</f>
        <v>0</v>
      </c>
      <c r="H199" s="16">
        <f>VLOOKUP($C199,'Growth rate'!$B$3:$T$93,3,FALSE)*VLOOKUP($E199,BY_RES_Demand_Drivers!$A$5:$I$100,9,FALSE)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BY_RES_Demand_Drivers!$J$7</f>
        <v>RHUMB</v>
      </c>
      <c r="F200" s="16">
        <f>VLOOKUP($C200,'Growth rate'!$B$3:$T$93,2,FALSE)*VLOOKUP($E200,BY_RES_Demand_Drivers!$A$5:$I$100,7,FALSE)</f>
        <v>1003.7996713220814</v>
      </c>
      <c r="G200" s="16">
        <f>VLOOKUP($C200,'Growth rate'!$B$3:$T$93,3,FALSE)*VLOOKUP($E200,BY_RES_Demand_Drivers!$A$5:$I$100,8,FALSE)</f>
        <v>0</v>
      </c>
      <c r="H200" s="16">
        <f>VLOOKUP($C200,'Growth rate'!$B$3:$T$93,3,FALSE)*VLOOKUP($E200,BY_RES_Demand_Drivers!$A$5:$I$100,9,FALSE)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BY_RES_Demand_Drivers!$J$7</f>
        <v>RHUMB</v>
      </c>
      <c r="F201" s="16">
        <f>VLOOKUP($C201,'Growth rate'!$B$3:$T$93,2,FALSE)*VLOOKUP($E201,BY_RES_Demand_Drivers!$A$5:$I$100,7,FALSE)</f>
        <v>1001.474291628499</v>
      </c>
      <c r="G201" s="16">
        <f>VLOOKUP($C201,'Growth rate'!$B$3:$T$93,3,FALSE)*VLOOKUP($E201,BY_RES_Demand_Drivers!$A$5:$I$100,8,FALSE)</f>
        <v>0</v>
      </c>
      <c r="H201" s="16">
        <f>VLOOKUP($C201,'Growth rate'!$B$3:$T$93,3,FALSE)*VLOOKUP($E201,BY_RES_Demand_Drivers!$A$5:$I$100,9,FALSE)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BY_RES_Demand_Drivers!$J$7</f>
        <v>RHUMB</v>
      </c>
      <c r="F202" s="16">
        <f>VLOOKUP($C202,'Growth rate'!$B$3:$T$93,2,FALSE)*VLOOKUP($E202,BY_RES_Demand_Drivers!$A$5:$I$100,7,FALSE)</f>
        <v>999.14891193491644</v>
      </c>
      <c r="G202" s="16">
        <f>VLOOKUP($C202,'Growth rate'!$B$3:$T$93,3,FALSE)*VLOOKUP($E202,BY_RES_Demand_Drivers!$A$5:$I$100,8,FALSE)</f>
        <v>0</v>
      </c>
      <c r="H202" s="16">
        <f>VLOOKUP($C202,'Growth rate'!$B$3:$T$93,3,FALSE)*VLOOKUP($E202,BY_RES_Demand_Drivers!$A$5:$I$100,9,FALSE)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BY_RES_Demand_Drivers!$J$7</f>
        <v>RHUMB</v>
      </c>
      <c r="F203" s="16">
        <f>VLOOKUP($C203,'Growth rate'!$B$3:$T$93,2,FALSE)*VLOOKUP($E203,BY_RES_Demand_Drivers!$A$5:$I$100,7,FALSE)</f>
        <v>996.82353224133396</v>
      </c>
      <c r="G203" s="16">
        <f>VLOOKUP($C203,'Growth rate'!$B$3:$T$93,3,FALSE)*VLOOKUP($E203,BY_RES_Demand_Drivers!$A$5:$I$100,8,FALSE)</f>
        <v>0</v>
      </c>
      <c r="H203" s="16">
        <f>VLOOKUP($C203,'Growth rate'!$B$3:$T$93,3,FALSE)*VLOOKUP($E203,BY_RES_Demand_Drivers!$A$5:$I$100,9,FALSE)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BY_RES_Demand_Drivers!$J$7</f>
        <v>RHUMB</v>
      </c>
      <c r="F204" s="16">
        <f>VLOOKUP($C204,'Growth rate'!$B$3:$T$93,2,FALSE)*VLOOKUP($E204,BY_RES_Demand_Drivers!$A$5:$I$100,7,FALSE)</f>
        <v>994.49815254775137</v>
      </c>
      <c r="G204" s="16">
        <f>VLOOKUP($C204,'Growth rate'!$B$3:$T$93,3,FALSE)*VLOOKUP($E204,BY_RES_Demand_Drivers!$A$5:$I$100,8,FALSE)</f>
        <v>0</v>
      </c>
      <c r="H204" s="16">
        <f>VLOOKUP($C204,'Growth rate'!$B$3:$T$93,3,FALSE)*VLOOKUP($E204,BY_RES_Demand_Drivers!$A$5:$I$100,9,FALSE)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BY_RES_Demand_Drivers!$J$7</f>
        <v>RHUMB</v>
      </c>
      <c r="F205" s="16">
        <f>VLOOKUP($C205,'Growth rate'!$B$3:$T$93,2,FALSE)*VLOOKUP($E205,BY_RES_Demand_Drivers!$A$5:$I$100,7,FALSE)</f>
        <v>992.07228763151431</v>
      </c>
      <c r="G205" s="16">
        <f>VLOOKUP($C205,'Growth rate'!$B$3:$T$93,3,FALSE)*VLOOKUP($E205,BY_RES_Demand_Drivers!$A$5:$I$100,8,FALSE)</f>
        <v>0</v>
      </c>
      <c r="H205" s="16">
        <f>VLOOKUP($C205,'Growth rate'!$B$3:$T$93,3,FALSE)*VLOOKUP($E205,BY_RES_Demand_Drivers!$A$5:$I$100,9,FALSE)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BY_RES_Demand_Drivers!$J$7</f>
        <v>RHUMB</v>
      </c>
      <c r="F206" s="16">
        <f>VLOOKUP($C206,'Growth rate'!$B$3:$T$93,2,FALSE)*VLOOKUP($E206,BY_RES_Demand_Drivers!$A$5:$I$100,7,FALSE)</f>
        <v>989.64642271527748</v>
      </c>
      <c r="G206" s="16">
        <f>VLOOKUP($C206,'Growth rate'!$B$3:$T$93,3,FALSE)*VLOOKUP($E206,BY_RES_Demand_Drivers!$A$5:$I$100,8,FALSE)</f>
        <v>0</v>
      </c>
      <c r="H206" s="16">
        <f>VLOOKUP($C206,'Growth rate'!$B$3:$T$93,3,FALSE)*VLOOKUP($E206,BY_RES_Demand_Drivers!$A$5:$I$100,9,FALSE)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BY_RES_Demand_Drivers!$J$7</f>
        <v>RHUMB</v>
      </c>
      <c r="F207" s="16">
        <f>VLOOKUP($C207,'Growth rate'!$B$3:$T$93,2,FALSE)*VLOOKUP($E207,BY_RES_Demand_Drivers!$A$5:$I$100,7,FALSE)</f>
        <v>987.22055779904042</v>
      </c>
      <c r="G207" s="16">
        <f>VLOOKUP($C207,'Growth rate'!$B$3:$T$93,3,FALSE)*VLOOKUP($E207,BY_RES_Demand_Drivers!$A$5:$I$100,8,FALSE)</f>
        <v>0</v>
      </c>
      <c r="H207" s="16">
        <f>VLOOKUP($C207,'Growth rate'!$B$3:$T$93,3,FALSE)*VLOOKUP($E207,BY_RES_Demand_Drivers!$A$5:$I$100,9,FALSE)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BY_RES_Demand_Drivers!$J$7</f>
        <v>RHUMB</v>
      </c>
      <c r="F208" s="16">
        <f>VLOOKUP($C208,'Growth rate'!$B$3:$T$93,2,FALSE)*VLOOKUP($E208,BY_RES_Demand_Drivers!$A$5:$I$100,7,FALSE)</f>
        <v>984.79469288280359</v>
      </c>
      <c r="G208" s="16">
        <f>VLOOKUP($C208,'Growth rate'!$B$3:$T$93,3,FALSE)*VLOOKUP($E208,BY_RES_Demand_Drivers!$A$5:$I$100,8,FALSE)</f>
        <v>0</v>
      </c>
      <c r="H208" s="16">
        <f>VLOOKUP($C208,'Growth rate'!$B$3:$T$93,3,FALSE)*VLOOKUP($E208,BY_RES_Demand_Drivers!$A$5:$I$100,9,FALSE)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BY_RES_Demand_Drivers!$J$7</f>
        <v>RHUMB</v>
      </c>
      <c r="F209" s="16">
        <f>VLOOKUP($C209,'Growth rate'!$B$3:$T$93,2,FALSE)*VLOOKUP($E209,BY_RES_Demand_Drivers!$A$5:$I$100,7,FALSE)</f>
        <v>982.36882796656653</v>
      </c>
      <c r="G209" s="16">
        <f>VLOOKUP($C209,'Growth rate'!$B$3:$T$93,3,FALSE)*VLOOKUP($E209,BY_RES_Demand_Drivers!$A$5:$I$100,8,FALSE)</f>
        <v>0</v>
      </c>
      <c r="H209" s="16">
        <f>VLOOKUP($C209,'Growth rate'!$B$3:$T$93,3,FALSE)*VLOOKUP($E209,BY_RES_Demand_Drivers!$A$5:$I$100,9,FALSE)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BY_RES_Demand_Drivers!$J$7</f>
        <v>RHUMB</v>
      </c>
      <c r="F210" s="16">
        <f>VLOOKUP($C210,'Growth rate'!$B$3:$T$93,2,FALSE)*VLOOKUP($E210,BY_RES_Demand_Drivers!$A$5:$I$100,7,FALSE)</f>
        <v>979.67866483519379</v>
      </c>
      <c r="G210" s="16">
        <f>VLOOKUP($C210,'Growth rate'!$B$3:$T$93,3,FALSE)*VLOOKUP($E210,BY_RES_Demand_Drivers!$A$5:$I$100,8,FALSE)</f>
        <v>0</v>
      </c>
      <c r="H210" s="16">
        <f>VLOOKUP($C210,'Growth rate'!$B$3:$T$93,3,FALSE)*VLOOKUP($E210,BY_RES_Demand_Drivers!$A$5:$I$100,9,FALSE)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BY_RES_Demand_Drivers!$J$7</f>
        <v>RHUMB</v>
      </c>
      <c r="F211" s="16">
        <f>VLOOKUP($C211,'Growth rate'!$B$3:$T$93,2,FALSE)*VLOOKUP($E211,BY_RES_Demand_Drivers!$A$5:$I$100,7,FALSE)</f>
        <v>976.98850170382104</v>
      </c>
      <c r="G211" s="16">
        <f>VLOOKUP($C211,'Growth rate'!$B$3:$T$93,3,FALSE)*VLOOKUP($E211,BY_RES_Demand_Drivers!$A$5:$I$100,8,FALSE)</f>
        <v>0</v>
      </c>
      <c r="H211" s="16">
        <f>VLOOKUP($C211,'Growth rate'!$B$3:$T$93,3,FALSE)*VLOOKUP($E211,BY_RES_Demand_Drivers!$A$5:$I$100,9,FALSE)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BY_RES_Demand_Drivers!$J$7</f>
        <v>RHUMB</v>
      </c>
      <c r="F212" s="16">
        <f>VLOOKUP($C212,'Growth rate'!$B$3:$T$93,2,FALSE)*VLOOKUP($E212,BY_RES_Demand_Drivers!$A$5:$I$100,7,FALSE)</f>
        <v>974.29833857244819</v>
      </c>
      <c r="G212" s="16">
        <f>VLOOKUP($C212,'Growth rate'!$B$3:$T$93,3,FALSE)*VLOOKUP($E212,BY_RES_Demand_Drivers!$A$5:$I$100,8,FALSE)</f>
        <v>0</v>
      </c>
      <c r="H212" s="16">
        <f>VLOOKUP($C212,'Growth rate'!$B$3:$T$93,3,FALSE)*VLOOKUP($E212,BY_RES_Demand_Drivers!$A$5:$I$100,9,FALSE)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BY_RES_Demand_Drivers!$J$7</f>
        <v>RHUMB</v>
      </c>
      <c r="F213" s="16">
        <f>VLOOKUP($C213,'Growth rate'!$B$3:$T$93,2,FALSE)*VLOOKUP($E213,BY_RES_Demand_Drivers!$A$5:$I$100,7,FALSE)</f>
        <v>971.60817544107545</v>
      </c>
      <c r="G213" s="16">
        <f>VLOOKUP($C213,'Growth rate'!$B$3:$T$93,3,FALSE)*VLOOKUP($E213,BY_RES_Demand_Drivers!$A$5:$I$100,8,FALSE)</f>
        <v>0</v>
      </c>
      <c r="H213" s="16">
        <f>VLOOKUP($C213,'Growth rate'!$B$3:$T$93,3,FALSE)*VLOOKUP($E213,BY_RES_Demand_Drivers!$A$5:$I$100,9,FALSE)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BY_RES_Demand_Drivers!$J$7</f>
        <v>RHUMB</v>
      </c>
      <c r="F214" s="16">
        <f>VLOOKUP($C214,'Growth rate'!$B$3:$T$93,2,FALSE)*VLOOKUP($E214,BY_RES_Demand_Drivers!$A$5:$I$100,7,FALSE)</f>
        <v>968.91801230970282</v>
      </c>
      <c r="G214" s="16">
        <f>VLOOKUP($C214,'Growth rate'!$B$3:$T$93,3,FALSE)*VLOOKUP($E214,BY_RES_Demand_Drivers!$A$5:$I$100,8,FALSE)</f>
        <v>0</v>
      </c>
      <c r="H214" s="16">
        <f>VLOOKUP($C214,'Growth rate'!$B$3:$T$93,3,FALSE)*VLOOKUP($E214,BY_RES_Demand_Drivers!$A$5:$I$100,9,FALSE)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BY_RES_Demand_Drivers!$J$7</f>
        <v>RHUMB</v>
      </c>
      <c r="F215" s="16">
        <f>VLOOKUP($C215,'Growth rate'!$B$3:$T$93,2,FALSE)*VLOOKUP($E215,BY_RES_Demand_Drivers!$A$5:$I$100,7,FALSE)</f>
        <v>966.16750895017992</v>
      </c>
      <c r="G215" s="16">
        <f>VLOOKUP($C215,'Growth rate'!$B$3:$T$93,3,FALSE)*VLOOKUP($E215,BY_RES_Demand_Drivers!$A$5:$I$100,8,FALSE)</f>
        <v>0</v>
      </c>
      <c r="H215" s="16">
        <f>VLOOKUP($C215,'Growth rate'!$B$3:$T$93,3,FALSE)*VLOOKUP($E215,BY_RES_Demand_Drivers!$A$5:$I$100,9,FALSE)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BY_RES_Demand_Drivers!$J$7</f>
        <v>RHUMB</v>
      </c>
      <c r="F216" s="16">
        <f>VLOOKUP($C216,'Growth rate'!$B$3:$T$93,2,FALSE)*VLOOKUP($E216,BY_RES_Demand_Drivers!$A$5:$I$100,7,FALSE)</f>
        <v>963.41700559065714</v>
      </c>
      <c r="G216" s="16">
        <f>VLOOKUP($C216,'Growth rate'!$B$3:$T$93,3,FALSE)*VLOOKUP($E216,BY_RES_Demand_Drivers!$A$5:$I$100,8,FALSE)</f>
        <v>0</v>
      </c>
      <c r="H216" s="16">
        <f>VLOOKUP($C216,'Growth rate'!$B$3:$T$93,3,FALSE)*VLOOKUP($E216,BY_RES_Demand_Drivers!$A$5:$I$100,9,FALSE)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BY_RES_Demand_Drivers!$J$7</f>
        <v>RHUMB</v>
      </c>
      <c r="F217" s="16">
        <f>VLOOKUP($C217,'Growth rate'!$B$3:$T$93,2,FALSE)*VLOOKUP($E217,BY_RES_Demand_Drivers!$A$5:$I$100,7,FALSE)</f>
        <v>960.66650223113425</v>
      </c>
      <c r="G217" s="16">
        <f>VLOOKUP($C217,'Growth rate'!$B$3:$T$93,3,FALSE)*VLOOKUP($E217,BY_RES_Demand_Drivers!$A$5:$I$100,8,FALSE)</f>
        <v>0</v>
      </c>
      <c r="H217" s="16">
        <f>VLOOKUP($C217,'Growth rate'!$B$3:$T$93,3,FALSE)*VLOOKUP($E217,BY_RES_Demand_Drivers!$A$5:$I$100,9,FALSE)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BY_RES_Demand_Drivers!$J$7</f>
        <v>RHUMB</v>
      </c>
      <c r="F218" s="16">
        <f>VLOOKUP($C218,'Growth rate'!$B$3:$T$93,2,FALSE)*VLOOKUP($E218,BY_RES_Demand_Drivers!$A$5:$I$100,7,FALSE)</f>
        <v>957.91599887161146</v>
      </c>
      <c r="G218" s="16">
        <f>VLOOKUP($C218,'Growth rate'!$B$3:$T$93,3,FALSE)*VLOOKUP($E218,BY_RES_Demand_Drivers!$A$5:$I$100,8,FALSE)</f>
        <v>0</v>
      </c>
      <c r="H218" s="16">
        <f>VLOOKUP($C218,'Growth rate'!$B$3:$T$93,3,FALSE)*VLOOKUP($E218,BY_RES_Demand_Drivers!$A$5:$I$100,9,FALSE)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BY_RES_Demand_Drivers!$J$7</f>
        <v>RHUMB</v>
      </c>
      <c r="F219" s="16">
        <f>VLOOKUP($C219,'Growth rate'!$B$3:$T$93,2,FALSE)*VLOOKUP($E219,BY_RES_Demand_Drivers!$A$5:$I$100,7,FALSE)</f>
        <v>955.16549551208857</v>
      </c>
      <c r="G219" s="16">
        <f>VLOOKUP($C219,'Growth rate'!$B$3:$T$93,3,FALSE)*VLOOKUP($E219,BY_RES_Demand_Drivers!$A$5:$I$100,8,FALSE)</f>
        <v>0</v>
      </c>
      <c r="H219" s="16">
        <f>VLOOKUP($C219,'Growth rate'!$B$3:$T$93,3,FALSE)*VLOOKUP($E219,BY_RES_Demand_Drivers!$A$5:$I$100,9,FALSE)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BY_RES_Demand_Drivers!$J$7</f>
        <v>RHUMB</v>
      </c>
      <c r="F220" s="16">
        <f>VLOOKUP($C220,'Growth rate'!$B$3:$T$93,2,FALSE)*VLOOKUP($E220,BY_RES_Demand_Drivers!$A$5:$I$100,7,FALSE)</f>
        <v>952.31371566540349</v>
      </c>
      <c r="G220" s="16">
        <f>VLOOKUP($C220,'Growth rate'!$B$3:$T$93,3,FALSE)*VLOOKUP($E220,BY_RES_Demand_Drivers!$A$5:$I$100,8,FALSE)</f>
        <v>0</v>
      </c>
      <c r="H220" s="16">
        <f>VLOOKUP($C220,'Growth rate'!$B$3:$T$93,3,FALSE)*VLOOKUP($E220,BY_RES_Demand_Drivers!$A$5:$I$100,9,FALSE)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BY_RES_Demand_Drivers!$J$7</f>
        <v>RHUMB</v>
      </c>
      <c r="F221" s="16">
        <f>VLOOKUP($C221,'Growth rate'!$B$3:$T$93,2,FALSE)*VLOOKUP($E221,BY_RES_Demand_Drivers!$A$5:$I$100,7,FALSE)</f>
        <v>949.46193581871842</v>
      </c>
      <c r="G221" s="16">
        <f>VLOOKUP($C221,'Growth rate'!$B$3:$T$93,3,FALSE)*VLOOKUP($E221,BY_RES_Demand_Drivers!$A$5:$I$100,8,FALSE)</f>
        <v>0</v>
      </c>
      <c r="H221" s="16">
        <f>VLOOKUP($C221,'Growth rate'!$B$3:$T$93,3,FALSE)*VLOOKUP($E221,BY_RES_Demand_Drivers!$A$5:$I$100,9,FALSE)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BY_RES_Demand_Drivers!$J$7</f>
        <v>RHUMB</v>
      </c>
      <c r="F222" s="16">
        <f>VLOOKUP($C222,'Growth rate'!$B$3:$T$93,2,FALSE)*VLOOKUP($E222,BY_RES_Demand_Drivers!$A$5:$I$100,7,FALSE)</f>
        <v>946.61015597203345</v>
      </c>
      <c r="G222" s="16">
        <f>VLOOKUP($C222,'Growth rate'!$B$3:$T$93,3,FALSE)*VLOOKUP($E222,BY_RES_Demand_Drivers!$A$5:$I$100,8,FALSE)</f>
        <v>0</v>
      </c>
      <c r="H222" s="16">
        <f>VLOOKUP($C222,'Growth rate'!$B$3:$T$93,3,FALSE)*VLOOKUP($E222,BY_RES_Demand_Drivers!$A$5:$I$100,9,FALSE)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BY_RES_Demand_Drivers!$J$7</f>
        <v>RHUMB</v>
      </c>
      <c r="F223" s="16">
        <f>VLOOKUP($C223,'Growth rate'!$B$3:$T$93,2,FALSE)*VLOOKUP($E223,BY_RES_Demand_Drivers!$A$5:$I$100,7,FALSE)</f>
        <v>943.75837612534838</v>
      </c>
      <c r="G223" s="16">
        <f>VLOOKUP($C223,'Growth rate'!$B$3:$T$93,3,FALSE)*VLOOKUP($E223,BY_RES_Demand_Drivers!$A$5:$I$100,8,FALSE)</f>
        <v>0</v>
      </c>
      <c r="H223" s="16">
        <f>VLOOKUP($C223,'Growth rate'!$B$3:$T$93,3,FALSE)*VLOOKUP($E223,BY_RES_Demand_Drivers!$A$5:$I$100,9,FALSE)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BY_RES_Demand_Drivers!$J$7</f>
        <v>RHUMB</v>
      </c>
      <c r="F224" s="16">
        <f>VLOOKUP($C224,'Growth rate'!$B$3:$T$93,2,FALSE)*VLOOKUP($E224,BY_RES_Demand_Drivers!$A$5:$I$100,7,FALSE)</f>
        <v>940.9065962786633</v>
      </c>
      <c r="G224" s="16">
        <f>VLOOKUP($C224,'Growth rate'!$B$3:$T$93,3,FALSE)*VLOOKUP($E224,BY_RES_Demand_Drivers!$A$5:$I$100,8,FALSE)</f>
        <v>0</v>
      </c>
      <c r="H224" s="16">
        <f>VLOOKUP($C224,'Growth rate'!$B$3:$T$93,3,FALSE)*VLOOKUP($E224,BY_RES_Demand_Drivers!$A$5:$I$100,9,FALSE)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BY_RES_Demand_Drivers!$J$7</f>
        <v>RHUMB</v>
      </c>
      <c r="F225" s="16">
        <f>VLOOKUP($C225,'Growth rate'!$B$3:$T$93,2,FALSE)*VLOOKUP($E225,BY_RES_Demand_Drivers!$A$5:$I$100,7,FALSE)</f>
        <v>937.81794746941671</v>
      </c>
      <c r="G225" s="16">
        <f>VLOOKUP($C225,'Growth rate'!$B$3:$T$93,3,FALSE)*VLOOKUP($E225,BY_RES_Demand_Drivers!$A$5:$I$100,8,FALSE)</f>
        <v>0</v>
      </c>
      <c r="H225" s="16">
        <f>VLOOKUP($C225,'Growth rate'!$B$3:$T$93,3,FALSE)*VLOOKUP($E225,BY_RES_Demand_Drivers!$A$5:$I$100,9,FALSE)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BY_RES_Demand_Drivers!$J$7</f>
        <v>RHUMB</v>
      </c>
      <c r="F226" s="16">
        <f>VLOOKUP($C226,'Growth rate'!$B$3:$T$93,2,FALSE)*VLOOKUP($E226,BY_RES_Demand_Drivers!$A$5:$I$100,7,FALSE)</f>
        <v>934.72929866017034</v>
      </c>
      <c r="G226" s="16">
        <f>VLOOKUP($C226,'Growth rate'!$B$3:$T$93,3,FALSE)*VLOOKUP($E226,BY_RES_Demand_Drivers!$A$5:$I$100,8,FALSE)</f>
        <v>0</v>
      </c>
      <c r="H226" s="16">
        <f>VLOOKUP($C226,'Growth rate'!$B$3:$T$93,3,FALSE)*VLOOKUP($E226,BY_RES_Demand_Drivers!$A$5:$I$100,9,FALSE)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BY_RES_Demand_Drivers!$J$7</f>
        <v>RHUMB</v>
      </c>
      <c r="F227" s="16">
        <f>VLOOKUP($C227,'Growth rate'!$B$3:$T$93,2,FALSE)*VLOOKUP($E227,BY_RES_Demand_Drivers!$A$5:$I$100,7,FALSE)</f>
        <v>931.64064985092375</v>
      </c>
      <c r="G227" s="16">
        <f>VLOOKUP($C227,'Growth rate'!$B$3:$T$93,3,FALSE)*VLOOKUP($E227,BY_RES_Demand_Drivers!$A$5:$I$100,8,FALSE)</f>
        <v>0</v>
      </c>
      <c r="H227" s="16">
        <f>VLOOKUP($C227,'Growth rate'!$B$3:$T$93,3,FALSE)*VLOOKUP($E227,BY_RES_Demand_Drivers!$A$5:$I$100,9,FALSE)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BY_RES_Demand_Drivers!$J$7</f>
        <v>RHUMB</v>
      </c>
      <c r="F228" s="16">
        <f>VLOOKUP($C228,'Growth rate'!$B$3:$T$93,2,FALSE)*VLOOKUP($E228,BY_RES_Demand_Drivers!$A$5:$I$100,7,FALSE)</f>
        <v>928.55200104167727</v>
      </c>
      <c r="G228" s="16">
        <f>VLOOKUP($C228,'Growth rate'!$B$3:$T$93,3,FALSE)*VLOOKUP($E228,BY_RES_Demand_Drivers!$A$5:$I$100,8,FALSE)</f>
        <v>0</v>
      </c>
      <c r="H228" s="16">
        <f>VLOOKUP($C228,'Growth rate'!$B$3:$T$93,3,FALSE)*VLOOKUP($E228,BY_RES_Demand_Drivers!$A$5:$I$100,9,FALSE)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BY_RES_Demand_Drivers!$J$7</f>
        <v>RHUMB</v>
      </c>
      <c r="F229" s="16">
        <f>VLOOKUP($C229,'Growth rate'!$B$3:$T$93,2,FALSE)*VLOOKUP($E229,BY_RES_Demand_Drivers!$A$5:$I$100,7,FALSE)</f>
        <v>925.46335223243068</v>
      </c>
      <c r="G229" s="16">
        <f>VLOOKUP($C229,'Growth rate'!$B$3:$T$93,3,FALSE)*VLOOKUP($E229,BY_RES_Demand_Drivers!$A$5:$I$100,8,FALSE)</f>
        <v>0</v>
      </c>
      <c r="H229" s="16">
        <f>VLOOKUP($C229,'Growth rate'!$B$3:$T$93,3,FALSE)*VLOOKUP($E229,BY_RES_Demand_Drivers!$A$5:$I$100,9,FALSE)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BY_RES_Demand_Drivers!$J$7</f>
        <v>RHUMB</v>
      </c>
      <c r="F230" s="16">
        <f>VLOOKUP($C230,'Growth rate'!$B$3:$T$93,2,FALSE)*VLOOKUP($E230,BY_RES_Demand_Drivers!$A$5:$I$100,7,FALSE)</f>
        <v>922.05508417663521</v>
      </c>
      <c r="G230" s="16">
        <f>VLOOKUP($C230,'Growth rate'!$B$3:$T$93,3,FALSE)*VLOOKUP($E230,BY_RES_Demand_Drivers!$A$5:$I$100,8,FALSE)</f>
        <v>0</v>
      </c>
      <c r="H230" s="16">
        <f>VLOOKUP($C230,'Growth rate'!$B$3:$T$93,3,FALSE)*VLOOKUP($E230,BY_RES_Demand_Drivers!$A$5:$I$100,9,FALSE)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BY_RES_Demand_Drivers!$J$7</f>
        <v>RHUMB</v>
      </c>
      <c r="F231" s="16">
        <f>VLOOKUP($C231,'Growth rate'!$B$3:$T$93,2,FALSE)*VLOOKUP($E231,BY_RES_Demand_Drivers!$A$5:$I$100,7,FALSE)</f>
        <v>918.64681612083973</v>
      </c>
      <c r="G231" s="16">
        <f>VLOOKUP($C231,'Growth rate'!$B$3:$T$93,3,FALSE)*VLOOKUP($E231,BY_RES_Demand_Drivers!$A$5:$I$100,8,FALSE)</f>
        <v>0</v>
      </c>
      <c r="H231" s="16">
        <f>VLOOKUP($C231,'Growth rate'!$B$3:$T$93,3,FALSE)*VLOOKUP($E231,BY_RES_Demand_Drivers!$A$5:$I$100,9,FALSE)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BY_RES_Demand_Drivers!$J$7</f>
        <v>RHUMB</v>
      </c>
      <c r="F232" s="16">
        <f>VLOOKUP($C232,'Growth rate'!$B$3:$T$93,2,FALSE)*VLOOKUP($E232,BY_RES_Demand_Drivers!$A$5:$I$100,7,FALSE)</f>
        <v>915.23854806504426</v>
      </c>
      <c r="G232" s="16">
        <f>VLOOKUP($C232,'Growth rate'!$B$3:$T$93,3,FALSE)*VLOOKUP($E232,BY_RES_Demand_Drivers!$A$5:$I$100,8,FALSE)</f>
        <v>0</v>
      </c>
      <c r="H232" s="16">
        <f>VLOOKUP($C232,'Growth rate'!$B$3:$T$93,3,FALSE)*VLOOKUP($E232,BY_RES_Demand_Drivers!$A$5:$I$100,9,FALSE)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BY_RES_Demand_Drivers!$J$7</f>
        <v>RHUMB</v>
      </c>
      <c r="F233" s="16">
        <f>VLOOKUP($C233,'Growth rate'!$B$3:$T$93,2,FALSE)*VLOOKUP($E233,BY_RES_Demand_Drivers!$A$5:$I$100,7,FALSE)</f>
        <v>911.83028000924878</v>
      </c>
      <c r="G233" s="16">
        <f>VLOOKUP($C233,'Growth rate'!$B$3:$T$93,3,FALSE)*VLOOKUP($E233,BY_RES_Demand_Drivers!$A$5:$I$100,8,FALSE)</f>
        <v>0</v>
      </c>
      <c r="H233" s="16">
        <f>VLOOKUP($C233,'Growth rate'!$B$3:$T$93,3,FALSE)*VLOOKUP($E233,BY_RES_Demand_Drivers!$A$5:$I$100,9,FALSE)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BY_RES_Demand_Drivers!$J$7</f>
        <v>RHUMB</v>
      </c>
      <c r="F234" s="16">
        <f>VLOOKUP($C234,'Growth rate'!$B$3:$T$93,2,FALSE)*VLOOKUP($E234,BY_RES_Demand_Drivers!$A$5:$I$100,7,FALSE)</f>
        <v>908.42201195345331</v>
      </c>
      <c r="G234" s="16">
        <f>VLOOKUP($C234,'Growth rate'!$B$3:$T$93,3,FALSE)*VLOOKUP($E234,BY_RES_Demand_Drivers!$A$5:$I$100,8,FALSE)</f>
        <v>0</v>
      </c>
      <c r="H234" s="16">
        <f>VLOOKUP($C234,'Growth rate'!$B$3:$T$93,3,FALSE)*VLOOKUP($E234,BY_RES_Demand_Drivers!$A$5:$I$100,9,FALSE)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BY_RES_Demand_Drivers!$J$7</f>
        <v>RHUMB</v>
      </c>
      <c r="F235" s="16">
        <f>VLOOKUP($C235,'Growth rate'!$B$3:$T$93,2,FALSE)*VLOOKUP($E235,BY_RES_Demand_Drivers!$A$5:$I$100,7,FALSE)</f>
        <v>904.75095309043945</v>
      </c>
      <c r="G235" s="16">
        <f>VLOOKUP($C235,'Growth rate'!$B$3:$T$93,3,FALSE)*VLOOKUP($E235,BY_RES_Demand_Drivers!$A$5:$I$100,8,FALSE)</f>
        <v>0</v>
      </c>
      <c r="H235" s="16">
        <f>VLOOKUP($C235,'Growth rate'!$B$3:$T$93,3,FALSE)*VLOOKUP($E235,BY_RES_Demand_Drivers!$A$5:$I$100,9,FALSE)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BY_RES_Demand_Drivers!$J$7</f>
        <v>RHUMB</v>
      </c>
      <c r="F236" s="16">
        <f>VLOOKUP($C236,'Growth rate'!$B$3:$T$93,2,FALSE)*VLOOKUP($E236,BY_RES_Demand_Drivers!$A$5:$I$100,7,FALSE)</f>
        <v>901.07989422742583</v>
      </c>
      <c r="G236" s="16">
        <f>VLOOKUP($C236,'Growth rate'!$B$3:$T$93,3,FALSE)*VLOOKUP($E236,BY_RES_Demand_Drivers!$A$5:$I$100,8,FALSE)</f>
        <v>0</v>
      </c>
      <c r="H236" s="16">
        <f>VLOOKUP($C236,'Growth rate'!$B$3:$T$93,3,FALSE)*VLOOKUP($E236,BY_RES_Demand_Drivers!$A$5:$I$100,9,FALSE)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BY_RES_Demand_Drivers!$J$7</f>
        <v>RHUMB</v>
      </c>
      <c r="F237" s="16">
        <f>VLOOKUP($C237,'Growth rate'!$B$3:$T$93,2,FALSE)*VLOOKUP($E237,BY_RES_Demand_Drivers!$A$5:$I$100,7,FALSE)</f>
        <v>897.40883536441197</v>
      </c>
      <c r="G237" s="16">
        <f>VLOOKUP($C237,'Growth rate'!$B$3:$T$93,3,FALSE)*VLOOKUP($E237,BY_RES_Demand_Drivers!$A$5:$I$100,8,FALSE)</f>
        <v>0</v>
      </c>
      <c r="H237" s="16">
        <f>VLOOKUP($C237,'Growth rate'!$B$3:$T$93,3,FALSE)*VLOOKUP($E237,BY_RES_Demand_Drivers!$A$5:$I$100,9,FALSE)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BY_RES_Demand_Drivers!$J$7</f>
        <v>RHUMB</v>
      </c>
      <c r="F238" s="16">
        <f>VLOOKUP($C238,'Growth rate'!$B$3:$T$93,2,FALSE)*VLOOKUP($E238,BY_RES_Demand_Drivers!$A$5:$I$100,7,FALSE)</f>
        <v>893.73777650139834</v>
      </c>
      <c r="G238" s="16">
        <f>VLOOKUP($C238,'Growth rate'!$B$3:$T$93,3,FALSE)*VLOOKUP($E238,BY_RES_Demand_Drivers!$A$5:$I$100,8,FALSE)</f>
        <v>0</v>
      </c>
      <c r="H238" s="16">
        <f>VLOOKUP($C238,'Growth rate'!$B$3:$T$93,3,FALSE)*VLOOKUP($E238,BY_RES_Demand_Drivers!$A$5:$I$100,9,FALSE)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BY_RES_Demand_Drivers!$J$7</f>
        <v>RHUMB</v>
      </c>
      <c r="F239" s="16">
        <f>VLOOKUP($C239,'Growth rate'!$B$3:$T$93,2,FALSE)*VLOOKUP($E239,BY_RES_Demand_Drivers!$A$5:$I$100,7,FALSE)</f>
        <v>890.06671763838449</v>
      </c>
      <c r="G239" s="16">
        <f>VLOOKUP($C239,'Growth rate'!$B$3:$T$93,3,FALSE)*VLOOKUP($E239,BY_RES_Demand_Drivers!$A$5:$I$100,8,FALSE)</f>
        <v>0</v>
      </c>
      <c r="H239" s="16">
        <f>VLOOKUP($C239,'Growth rate'!$B$3:$T$93,3,FALSE)*VLOOKUP($E239,BY_RES_Demand_Drivers!$A$5:$I$100,9,FALSE)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BY_RES_Demand_Drivers!$J$7</f>
        <v>RHUMB</v>
      </c>
      <c r="F240" s="16">
        <f>VLOOKUP($C240,'Growth rate'!$B$3:$T$93,2,FALSE)*VLOOKUP($E240,BY_RES_Demand_Drivers!$A$5:$I$100,7,FALSE)</f>
        <v>886.18092455813496</v>
      </c>
      <c r="G240" s="16">
        <f>VLOOKUP($C240,'Growth rate'!$B$3:$T$93,3,FALSE)*VLOOKUP($E240,BY_RES_Demand_Drivers!$A$5:$I$100,8,FALSE)</f>
        <v>0</v>
      </c>
      <c r="H240" s="16">
        <f>VLOOKUP($C240,'Growth rate'!$B$3:$T$93,3,FALSE)*VLOOKUP($E240,BY_RES_Demand_Drivers!$A$5:$I$100,9,FALSE)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BY_RES_Demand_Drivers!$J$7</f>
        <v>RHUMB</v>
      </c>
      <c r="F241" s="16">
        <f>VLOOKUP($C241,'Growth rate'!$B$3:$T$93,2,FALSE)*VLOOKUP($E241,BY_RES_Demand_Drivers!$A$5:$I$100,7,FALSE)</f>
        <v>882.29513147788543</v>
      </c>
      <c r="G241" s="16">
        <f>VLOOKUP($C241,'Growth rate'!$B$3:$T$93,3,FALSE)*VLOOKUP($E241,BY_RES_Demand_Drivers!$A$5:$I$100,8,FALSE)</f>
        <v>0</v>
      </c>
      <c r="H241" s="16">
        <f>VLOOKUP($C241,'Growth rate'!$B$3:$T$93,3,FALSE)*VLOOKUP($E241,BY_RES_Demand_Drivers!$A$5:$I$100,9,FALSE)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BY_RES_Demand_Drivers!$J$7</f>
        <v>RHUMB</v>
      </c>
      <c r="F242" s="16">
        <f>VLOOKUP($C242,'Growth rate'!$B$3:$T$93,2,FALSE)*VLOOKUP($E242,BY_RES_Demand_Drivers!$A$5:$I$100,7,FALSE)</f>
        <v>878.40933839763602</v>
      </c>
      <c r="G242" s="16">
        <f>VLOOKUP($C242,'Growth rate'!$B$3:$T$93,3,FALSE)*VLOOKUP($E242,BY_RES_Demand_Drivers!$A$5:$I$100,8,FALSE)</f>
        <v>0</v>
      </c>
      <c r="H242" s="16">
        <f>VLOOKUP($C242,'Growth rate'!$B$3:$T$93,3,FALSE)*VLOOKUP($E242,BY_RES_Demand_Drivers!$A$5:$I$100,9,FALSE)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BY_RES_Demand_Drivers!$J$7</f>
        <v>RHUMB</v>
      </c>
      <c r="F243" s="16">
        <f>VLOOKUP($C243,'Growth rate'!$B$3:$T$93,2,FALSE)*VLOOKUP($E243,BY_RES_Demand_Drivers!$A$5:$I$100,7,FALSE)</f>
        <v>874.52354531738638</v>
      </c>
      <c r="G243" s="16">
        <f>VLOOKUP($C243,'Growth rate'!$B$3:$T$93,3,FALSE)*VLOOKUP($E243,BY_RES_Demand_Drivers!$A$5:$I$100,8,FALSE)</f>
        <v>0</v>
      </c>
      <c r="H243" s="16">
        <f>VLOOKUP($C243,'Growth rate'!$B$3:$T$93,3,FALSE)*VLOOKUP($E243,BY_RES_Demand_Drivers!$A$5:$I$100,9,FALSE)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BY_RES_Demand_Drivers!$J$7</f>
        <v>RHUMB</v>
      </c>
      <c r="F244" s="16">
        <f>VLOOKUP($C244,'Growth rate'!$B$3:$T$93,2,FALSE)*VLOOKUP($E244,BY_RES_Demand_Drivers!$A$5:$I$100,7,FALSE)</f>
        <v>870.63775223713685</v>
      </c>
      <c r="G244" s="16">
        <f>VLOOKUP($C244,'Growth rate'!$B$3:$T$93,3,FALSE)*VLOOKUP($E244,BY_RES_Demand_Drivers!$A$5:$I$100,8,FALSE)</f>
        <v>0</v>
      </c>
      <c r="H244" s="16">
        <f>VLOOKUP($C244,'Growth rate'!$B$3:$T$93,3,FALSE)*VLOOKUP($E244,BY_RES_Demand_Drivers!$A$5:$I$100,9,FALSE)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BY_RES_Demand_Drivers!$J$7</f>
        <v>RHUMB</v>
      </c>
      <c r="F245" s="16">
        <f>VLOOKUP($C245,'Growth rate'!$B$3:$T$93,2,FALSE)*VLOOKUP($E245,BY_RES_Demand_Drivers!$A$5:$I$100,7,FALSE)</f>
        <v>866.11158552184895</v>
      </c>
      <c r="G245" s="16">
        <f>VLOOKUP($C245,'Growth rate'!$B$3:$T$93,3,FALSE)*VLOOKUP($E245,BY_RES_Demand_Drivers!$A$5:$I$100,8,FALSE)</f>
        <v>0</v>
      </c>
      <c r="H245" s="16">
        <f>VLOOKUP($C245,'Growth rate'!$B$3:$T$93,3,FALSE)*VLOOKUP($E245,BY_RES_Demand_Drivers!$A$5:$I$100,9,FALSE)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BY_RES_Demand_Drivers!$J$7</f>
        <v>RHUMB</v>
      </c>
      <c r="F246" s="16">
        <f>VLOOKUP($C246,'Growth rate'!$B$3:$T$93,2,FALSE)*VLOOKUP($E246,BY_RES_Demand_Drivers!$A$5:$I$100,7,FALSE)</f>
        <v>861.58541880656117</v>
      </c>
      <c r="G246" s="16">
        <f>VLOOKUP($C246,'Growth rate'!$B$3:$T$93,3,FALSE)*VLOOKUP($E246,BY_RES_Demand_Drivers!$A$5:$I$100,8,FALSE)</f>
        <v>0</v>
      </c>
      <c r="H246" s="16">
        <f>VLOOKUP($C246,'Growth rate'!$B$3:$T$93,3,FALSE)*VLOOKUP($E246,BY_RES_Demand_Drivers!$A$5:$I$100,9,FALSE)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BY_RES_Demand_Drivers!$J$7</f>
        <v>RHUMB</v>
      </c>
      <c r="F247" s="16">
        <f>VLOOKUP($C247,'Growth rate'!$B$3:$T$93,2,FALSE)*VLOOKUP($E247,BY_RES_Demand_Drivers!$A$5:$I$100,7,FALSE)</f>
        <v>857.05925209127315</v>
      </c>
      <c r="G247" s="16">
        <f>VLOOKUP($C247,'Growth rate'!$B$3:$T$93,3,FALSE)*VLOOKUP($E247,BY_RES_Demand_Drivers!$A$5:$I$100,8,FALSE)</f>
        <v>0</v>
      </c>
      <c r="H247" s="16">
        <f>VLOOKUP($C247,'Growth rate'!$B$3:$T$93,3,FALSE)*VLOOKUP($E247,BY_RES_Demand_Drivers!$A$5:$I$100,9,FALSE)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BY_RES_Demand_Drivers!$J$7</f>
        <v>RHUMB</v>
      </c>
      <c r="F248" s="16">
        <f>VLOOKUP($C248,'Growth rate'!$B$3:$T$93,2,FALSE)*VLOOKUP($E248,BY_RES_Demand_Drivers!$A$5:$I$100,7,FALSE)</f>
        <v>852.53308537598525</v>
      </c>
      <c r="G248" s="16">
        <f>VLOOKUP($C248,'Growth rate'!$B$3:$T$93,3,FALSE)*VLOOKUP($E248,BY_RES_Demand_Drivers!$A$5:$I$100,8,FALSE)</f>
        <v>0</v>
      </c>
      <c r="H248" s="16">
        <f>VLOOKUP($C248,'Growth rate'!$B$3:$T$93,3,FALSE)*VLOOKUP($E248,BY_RES_Demand_Drivers!$A$5:$I$100,9,FALSE)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BY_RES_Demand_Drivers!$J$7</f>
        <v>RHUMB</v>
      </c>
      <c r="F249" s="16">
        <f>VLOOKUP($C249,'Growth rate'!$B$3:$T$93,2,FALSE)*VLOOKUP($E249,BY_RES_Demand_Drivers!$A$5:$I$100,7,FALSE)</f>
        <v>848.00691866069735</v>
      </c>
      <c r="G249" s="16">
        <f>VLOOKUP($C249,'Growth rate'!$B$3:$T$93,3,FALSE)*VLOOKUP($E249,BY_RES_Demand_Drivers!$A$5:$I$100,8,FALSE)</f>
        <v>0</v>
      </c>
      <c r="H249" s="16">
        <f>VLOOKUP($C249,'Growth rate'!$B$3:$T$93,3,FALSE)*VLOOKUP($E249,BY_RES_Demand_Drivers!$A$5:$I$100,9,FALSE)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BY_RES_Demand_Drivers!$J$8</f>
        <v>RHRMB</v>
      </c>
      <c r="F250" s="16">
        <f>VLOOKUP($C250,'Growth rate'!$B$3:$T$93,2,FALSE)*VLOOKUP($E250,BY_RES_Demand_Drivers!$A$5:$I$100,7,FALSE)</f>
        <v>58.438427571842851</v>
      </c>
      <c r="G250" s="16">
        <f>VLOOKUP($C250,'Growth rate'!$B$3:$T$93,3,FALSE)*VLOOKUP($E250,BY_RES_Demand_Drivers!$A$5:$I$100,8,FALSE)</f>
        <v>0</v>
      </c>
      <c r="H250" s="16">
        <f>VLOOKUP($C250,'Growth rate'!$B$3:$T$93,3,FALSE)*VLOOKUP($E250,BY_RES_Demand_Drivers!$A$5:$I$100,9,FALSE)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BY_RES_Demand_Drivers!$J$8</f>
        <v>RHRMB</v>
      </c>
      <c r="F251" s="16">
        <f>VLOOKUP($C251,'Growth rate'!$B$3:$T$93,2,FALSE)*VLOOKUP($E251,BY_RES_Demand_Drivers!$A$5:$I$100,7,FALSE)</f>
        <v>58.408000000000001</v>
      </c>
      <c r="G251" s="16">
        <f>VLOOKUP($C251,'Growth rate'!$B$3:$T$93,3,FALSE)*VLOOKUP($E251,BY_RES_Demand_Drivers!$A$5:$I$100,8,FALSE)</f>
        <v>0</v>
      </c>
      <c r="H251" s="16">
        <f>VLOOKUP($C251,'Growth rate'!$B$3:$T$93,3,FALSE)*VLOOKUP($E251,BY_RES_Demand_Drivers!$A$5:$I$100,9,FALSE)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BY_RES_Demand_Drivers!$J$8</f>
        <v>RHRMB</v>
      </c>
      <c r="F252" s="16">
        <f>VLOOKUP($C252,'Growth rate'!$B$3:$T$93,2,FALSE)*VLOOKUP($E252,BY_RES_Demand_Drivers!$A$5:$I$100,7,FALSE)</f>
        <v>58.37566829847011</v>
      </c>
      <c r="G252" s="16">
        <f>VLOOKUP($C252,'Growth rate'!$B$3:$T$93,3,FALSE)*VLOOKUP($E252,BY_RES_Demand_Drivers!$A$5:$I$100,8,FALSE)</f>
        <v>0</v>
      </c>
      <c r="H252" s="16">
        <f>VLOOKUP($C252,'Growth rate'!$B$3:$T$93,3,FALSE)*VLOOKUP($E252,BY_RES_Demand_Drivers!$A$5:$I$100,9,FALSE)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BY_RES_Demand_Drivers!$J$8</f>
        <v>RHRMB</v>
      </c>
      <c r="F253" s="16">
        <f>VLOOKUP($C253,'Growth rate'!$B$3:$T$93,2,FALSE)*VLOOKUP($E253,BY_RES_Demand_Drivers!$A$5:$I$100,7,FALSE)</f>
        <v>58.343336596940219</v>
      </c>
      <c r="G253" s="16">
        <f>VLOOKUP($C253,'Growth rate'!$B$3:$T$93,3,FALSE)*VLOOKUP($E253,BY_RES_Demand_Drivers!$A$5:$I$100,8,FALSE)</f>
        <v>0</v>
      </c>
      <c r="H253" s="16">
        <f>VLOOKUP($C253,'Growth rate'!$B$3:$T$93,3,FALSE)*VLOOKUP($E253,BY_RES_Demand_Drivers!$A$5:$I$100,9,FALSE)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BY_RES_Demand_Drivers!$J$8</f>
        <v>RHRMB</v>
      </c>
      <c r="F254" s="16">
        <f>VLOOKUP($C254,'Growth rate'!$B$3:$T$93,2,FALSE)*VLOOKUP($E254,BY_RES_Demand_Drivers!$A$5:$I$100,7,FALSE)</f>
        <v>58.311004895410335</v>
      </c>
      <c r="G254" s="16">
        <f>VLOOKUP($C254,'Growth rate'!$B$3:$T$93,3,FALSE)*VLOOKUP($E254,BY_RES_Demand_Drivers!$A$5:$I$100,8,FALSE)</f>
        <v>0</v>
      </c>
      <c r="H254" s="16">
        <f>VLOOKUP($C254,'Growth rate'!$B$3:$T$93,3,FALSE)*VLOOKUP($E254,BY_RES_Demand_Drivers!$A$5:$I$100,9,FALSE)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BY_RES_Demand_Drivers!$J$8</f>
        <v>RHRMB</v>
      </c>
      <c r="F255" s="16">
        <f>VLOOKUP($C255,'Growth rate'!$B$3:$T$93,2,FALSE)*VLOOKUP($E255,BY_RES_Demand_Drivers!$A$5:$I$100,7,FALSE)</f>
        <v>58.278673193880437</v>
      </c>
      <c r="G255" s="16">
        <f>VLOOKUP($C255,'Growth rate'!$B$3:$T$93,3,FALSE)*VLOOKUP($E255,BY_RES_Demand_Drivers!$A$5:$I$100,8,FALSE)</f>
        <v>0</v>
      </c>
      <c r="H255" s="16">
        <f>VLOOKUP($C255,'Growth rate'!$B$3:$T$93,3,FALSE)*VLOOKUP($E255,BY_RES_Demand_Drivers!$A$5:$I$100,9,FALSE)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BY_RES_Demand_Drivers!$J$8</f>
        <v>RHRMB</v>
      </c>
      <c r="F256" s="16">
        <f>VLOOKUP($C256,'Growth rate'!$B$3:$T$93,2,FALSE)*VLOOKUP($E256,BY_RES_Demand_Drivers!$A$5:$I$100,7,FALSE)</f>
        <v>58.246341492350545</v>
      </c>
      <c r="G256" s="16">
        <f>VLOOKUP($C256,'Growth rate'!$B$3:$T$93,3,FALSE)*VLOOKUP($E256,BY_RES_Demand_Drivers!$A$5:$I$100,8,FALSE)</f>
        <v>0</v>
      </c>
      <c r="H256" s="16">
        <f>VLOOKUP($C256,'Growth rate'!$B$3:$T$93,3,FALSE)*VLOOKUP($E256,BY_RES_Demand_Drivers!$A$5:$I$100,9,FALSE)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BY_RES_Demand_Drivers!$J$8</f>
        <v>RHRMB</v>
      </c>
      <c r="F257" s="16">
        <f>VLOOKUP($C257,'Growth rate'!$B$3:$T$93,2,FALSE)*VLOOKUP($E257,BY_RES_Demand_Drivers!$A$5:$I$100,7,FALSE)</f>
        <v>58.199833752427111</v>
      </c>
      <c r="G257" s="16">
        <f>VLOOKUP($C257,'Growth rate'!$B$3:$T$93,3,FALSE)*VLOOKUP($E257,BY_RES_Demand_Drivers!$A$5:$I$100,8,FALSE)</f>
        <v>0</v>
      </c>
      <c r="H257" s="16">
        <f>VLOOKUP($C257,'Growth rate'!$B$3:$T$93,3,FALSE)*VLOOKUP($E257,BY_RES_Demand_Drivers!$A$5:$I$100,9,FALSE)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BY_RES_Demand_Drivers!$J$8</f>
        <v>RHRMB</v>
      </c>
      <c r="F258" s="16">
        <f>VLOOKUP($C258,'Growth rate'!$B$3:$T$93,2,FALSE)*VLOOKUP($E258,BY_RES_Demand_Drivers!$A$5:$I$100,7,FALSE)</f>
        <v>58.153326012503669</v>
      </c>
      <c r="G258" s="16">
        <f>VLOOKUP($C258,'Growth rate'!$B$3:$T$93,3,FALSE)*VLOOKUP($E258,BY_RES_Demand_Drivers!$A$5:$I$100,8,FALSE)</f>
        <v>0</v>
      </c>
      <c r="H258" s="16">
        <f>VLOOKUP($C258,'Growth rate'!$B$3:$T$93,3,FALSE)*VLOOKUP($E258,BY_RES_Demand_Drivers!$A$5:$I$100,9,FALSE)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BY_RES_Demand_Drivers!$J$8</f>
        <v>RHRMB</v>
      </c>
      <c r="F259" s="16">
        <f>VLOOKUP($C259,'Growth rate'!$B$3:$T$93,2,FALSE)*VLOOKUP($E259,BY_RES_Demand_Drivers!$A$5:$I$100,7,FALSE)</f>
        <v>58.106818272580234</v>
      </c>
      <c r="G259" s="16">
        <f>VLOOKUP($C259,'Growth rate'!$B$3:$T$93,3,FALSE)*VLOOKUP($E259,BY_RES_Demand_Drivers!$A$5:$I$100,8,FALSE)</f>
        <v>0</v>
      </c>
      <c r="H259" s="16">
        <f>VLOOKUP($C259,'Growth rate'!$B$3:$T$93,3,FALSE)*VLOOKUP($E259,BY_RES_Demand_Drivers!$A$5:$I$100,9,FALSE)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BY_RES_Demand_Drivers!$J$8</f>
        <v>RHRMB</v>
      </c>
      <c r="F260" s="16">
        <f>VLOOKUP($C260,'Growth rate'!$B$3:$T$93,2,FALSE)*VLOOKUP($E260,BY_RES_Demand_Drivers!$A$5:$I$100,7,FALSE)</f>
        <v>58.060310532656786</v>
      </c>
      <c r="G260" s="16">
        <f>VLOOKUP($C260,'Growth rate'!$B$3:$T$93,3,FALSE)*VLOOKUP($E260,BY_RES_Demand_Drivers!$A$5:$I$100,8,FALSE)</f>
        <v>0</v>
      </c>
      <c r="H260" s="16">
        <f>VLOOKUP($C260,'Growth rate'!$B$3:$T$93,3,FALSE)*VLOOKUP($E260,BY_RES_Demand_Drivers!$A$5:$I$100,9,FALSE)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BY_RES_Demand_Drivers!$J$8</f>
        <v>RHRMB</v>
      </c>
      <c r="F261" s="16">
        <f>VLOOKUP($C261,'Growth rate'!$B$3:$T$93,2,FALSE)*VLOOKUP($E261,BY_RES_Demand_Drivers!$A$5:$I$100,7,FALSE)</f>
        <v>58.013802792733351</v>
      </c>
      <c r="G261" s="16">
        <f>VLOOKUP($C261,'Growth rate'!$B$3:$T$93,3,FALSE)*VLOOKUP($E261,BY_RES_Demand_Drivers!$A$5:$I$100,8,FALSE)</f>
        <v>0</v>
      </c>
      <c r="H261" s="16">
        <f>VLOOKUP($C261,'Growth rate'!$B$3:$T$93,3,FALSE)*VLOOKUP($E261,BY_RES_Demand_Drivers!$A$5:$I$100,9,FALSE)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BY_RES_Demand_Drivers!$J$8</f>
        <v>RHRMB</v>
      </c>
      <c r="F262" s="16">
        <f>VLOOKUP($C262,'Growth rate'!$B$3:$T$93,2,FALSE)*VLOOKUP($E262,BY_RES_Demand_Drivers!$A$5:$I$100,7,FALSE)</f>
        <v>57.950521336023066</v>
      </c>
      <c r="G262" s="16">
        <f>VLOOKUP($C262,'Growth rate'!$B$3:$T$93,3,FALSE)*VLOOKUP($E262,BY_RES_Demand_Drivers!$A$5:$I$100,8,FALSE)</f>
        <v>0</v>
      </c>
      <c r="H262" s="16">
        <f>VLOOKUP($C262,'Growth rate'!$B$3:$T$93,3,FALSE)*VLOOKUP($E262,BY_RES_Demand_Drivers!$A$5:$I$100,9,FALSE)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BY_RES_Demand_Drivers!$J$8</f>
        <v>RHRMB</v>
      </c>
      <c r="F263" s="16">
        <f>VLOOKUP($C263,'Growth rate'!$B$3:$T$93,2,FALSE)*VLOOKUP($E263,BY_RES_Demand_Drivers!$A$5:$I$100,7,FALSE)</f>
        <v>57.88723987931278</v>
      </c>
      <c r="G263" s="16">
        <f>VLOOKUP($C263,'Growth rate'!$B$3:$T$93,3,FALSE)*VLOOKUP($E263,BY_RES_Demand_Drivers!$A$5:$I$100,8,FALSE)</f>
        <v>0</v>
      </c>
      <c r="H263" s="16">
        <f>VLOOKUP($C263,'Growth rate'!$B$3:$T$93,3,FALSE)*VLOOKUP($E263,BY_RES_Demand_Drivers!$A$5:$I$100,9,FALSE)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BY_RES_Demand_Drivers!$J$8</f>
        <v>RHRMB</v>
      </c>
      <c r="F264" s="16">
        <f>VLOOKUP($C264,'Growth rate'!$B$3:$T$93,2,FALSE)*VLOOKUP($E264,BY_RES_Demand_Drivers!$A$5:$I$100,7,FALSE)</f>
        <v>57.823958422602487</v>
      </c>
      <c r="G264" s="16">
        <f>VLOOKUP($C264,'Growth rate'!$B$3:$T$93,3,FALSE)*VLOOKUP($E264,BY_RES_Demand_Drivers!$A$5:$I$100,8,FALSE)</f>
        <v>0</v>
      </c>
      <c r="H264" s="16">
        <f>VLOOKUP($C264,'Growth rate'!$B$3:$T$93,3,FALSE)*VLOOKUP($E264,BY_RES_Demand_Drivers!$A$5:$I$100,9,FALSE)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BY_RES_Demand_Drivers!$J$8</f>
        <v>RHRMB</v>
      </c>
      <c r="F265" s="16">
        <f>VLOOKUP($C265,'Growth rate'!$B$3:$T$93,2,FALSE)*VLOOKUP($E265,BY_RES_Demand_Drivers!$A$5:$I$100,7,FALSE)</f>
        <v>57.760676965892195</v>
      </c>
      <c r="G265" s="16">
        <f>VLOOKUP($C265,'Growth rate'!$B$3:$T$93,3,FALSE)*VLOOKUP($E265,BY_RES_Demand_Drivers!$A$5:$I$100,8,FALSE)</f>
        <v>0</v>
      </c>
      <c r="H265" s="16">
        <f>VLOOKUP($C265,'Growth rate'!$B$3:$T$93,3,FALSE)*VLOOKUP($E265,BY_RES_Demand_Drivers!$A$5:$I$100,9,FALSE)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BY_RES_Demand_Drivers!$J$8</f>
        <v>RHRMB</v>
      </c>
      <c r="F266" s="16">
        <f>VLOOKUP($C266,'Growth rate'!$B$3:$T$93,2,FALSE)*VLOOKUP($E266,BY_RES_Demand_Drivers!$A$5:$I$100,7,FALSE)</f>
        <v>57.697395509181909</v>
      </c>
      <c r="G266" s="16">
        <f>VLOOKUP($C266,'Growth rate'!$B$3:$T$93,3,FALSE)*VLOOKUP($E266,BY_RES_Demand_Drivers!$A$5:$I$100,8,FALSE)</f>
        <v>0</v>
      </c>
      <c r="H266" s="16">
        <f>VLOOKUP($C266,'Growth rate'!$B$3:$T$93,3,FALSE)*VLOOKUP($E266,BY_RES_Demand_Drivers!$A$5:$I$100,9,FALSE)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BY_RES_Demand_Drivers!$J$8</f>
        <v>RHRMB</v>
      </c>
      <c r="F267" s="16">
        <f>VLOOKUP($C267,'Growth rate'!$B$3:$T$93,2,FALSE)*VLOOKUP($E267,BY_RES_Demand_Drivers!$A$5:$I$100,7,FALSE)</f>
        <v>57.619422615136195</v>
      </c>
      <c r="G267" s="16">
        <f>VLOOKUP($C267,'Growth rate'!$B$3:$T$93,3,FALSE)*VLOOKUP($E267,BY_RES_Demand_Drivers!$A$5:$I$100,8,FALSE)</f>
        <v>0</v>
      </c>
      <c r="H267" s="16">
        <f>VLOOKUP($C267,'Growth rate'!$B$3:$T$93,3,FALSE)*VLOOKUP($E267,BY_RES_Demand_Drivers!$A$5:$I$100,9,FALSE)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BY_RES_Demand_Drivers!$J$8</f>
        <v>RHRMB</v>
      </c>
      <c r="F268" s="16">
        <f>VLOOKUP($C268,'Growth rate'!$B$3:$T$93,2,FALSE)*VLOOKUP($E268,BY_RES_Demand_Drivers!$A$5:$I$100,7,FALSE)</f>
        <v>57.54144972109048</v>
      </c>
      <c r="G268" s="16">
        <f>VLOOKUP($C268,'Growth rate'!$B$3:$T$93,3,FALSE)*VLOOKUP($E268,BY_RES_Demand_Drivers!$A$5:$I$100,8,FALSE)</f>
        <v>0</v>
      </c>
      <c r="H268" s="16">
        <f>VLOOKUP($C268,'Growth rate'!$B$3:$T$93,3,FALSE)*VLOOKUP($E268,BY_RES_Demand_Drivers!$A$5:$I$100,9,FALSE)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BY_RES_Demand_Drivers!$J$8</f>
        <v>RHRMB</v>
      </c>
      <c r="F269" s="16">
        <f>VLOOKUP($C269,'Growth rate'!$B$3:$T$93,2,FALSE)*VLOOKUP($E269,BY_RES_Demand_Drivers!$A$5:$I$100,7,FALSE)</f>
        <v>57.463476827044765</v>
      </c>
      <c r="G269" s="16">
        <f>VLOOKUP($C269,'Growth rate'!$B$3:$T$93,3,FALSE)*VLOOKUP($E269,BY_RES_Demand_Drivers!$A$5:$I$100,8,FALSE)</f>
        <v>0</v>
      </c>
      <c r="H269" s="16">
        <f>VLOOKUP($C269,'Growth rate'!$B$3:$T$93,3,FALSE)*VLOOKUP($E269,BY_RES_Demand_Drivers!$A$5:$I$100,9,FALSE)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BY_RES_Demand_Drivers!$J$8</f>
        <v>RHRMB</v>
      </c>
      <c r="F270" s="16">
        <f>VLOOKUP($C270,'Growth rate'!$B$3:$T$93,2,FALSE)*VLOOKUP($E270,BY_RES_Demand_Drivers!$A$5:$I$100,7,FALSE)</f>
        <v>57.38550393299905</v>
      </c>
      <c r="G270" s="16">
        <f>VLOOKUP($C270,'Growth rate'!$B$3:$T$93,3,FALSE)*VLOOKUP($E270,BY_RES_Demand_Drivers!$A$5:$I$100,8,FALSE)</f>
        <v>0</v>
      </c>
      <c r="H270" s="16">
        <f>VLOOKUP($C270,'Growth rate'!$B$3:$T$93,3,FALSE)*VLOOKUP($E270,BY_RES_Demand_Drivers!$A$5:$I$100,9,FALSE)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BY_RES_Demand_Drivers!$J$8</f>
        <v>RHRMB</v>
      </c>
      <c r="F271" s="16">
        <f>VLOOKUP($C271,'Growth rate'!$B$3:$T$93,2,FALSE)*VLOOKUP($E271,BY_RES_Demand_Drivers!$A$5:$I$100,7,FALSE)</f>
        <v>57.307531038953336</v>
      </c>
      <c r="G271" s="16">
        <f>VLOOKUP($C271,'Growth rate'!$B$3:$T$93,3,FALSE)*VLOOKUP($E271,BY_RES_Demand_Drivers!$A$5:$I$100,8,FALSE)</f>
        <v>0</v>
      </c>
      <c r="H271" s="16">
        <f>VLOOKUP($C271,'Growth rate'!$B$3:$T$93,3,FALSE)*VLOOKUP($E271,BY_RES_Demand_Drivers!$A$5:$I$100,9,FALSE)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BY_RES_Demand_Drivers!$J$8</f>
        <v>RHRMB</v>
      </c>
      <c r="F272" s="16">
        <f>VLOOKUP($C272,'Growth rate'!$B$3:$T$93,2,FALSE)*VLOOKUP($E272,BY_RES_Demand_Drivers!$A$5:$I$100,7,FALSE)</f>
        <v>57.214554824996981</v>
      </c>
      <c r="G272" s="16">
        <f>VLOOKUP($C272,'Growth rate'!$B$3:$T$93,3,FALSE)*VLOOKUP($E272,BY_RES_Demand_Drivers!$A$5:$I$100,8,FALSE)</f>
        <v>0</v>
      </c>
      <c r="H272" s="16">
        <f>VLOOKUP($C272,'Growth rate'!$B$3:$T$93,3,FALSE)*VLOOKUP($E272,BY_RES_Demand_Drivers!$A$5:$I$100,9,FALSE)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BY_RES_Demand_Drivers!$J$8</f>
        <v>RHRMB</v>
      </c>
      <c r="F273" s="16">
        <f>VLOOKUP($C273,'Growth rate'!$B$3:$T$93,2,FALSE)*VLOOKUP($E273,BY_RES_Demand_Drivers!$A$5:$I$100,7,FALSE)</f>
        <v>57.121578611040619</v>
      </c>
      <c r="G273" s="16">
        <f>VLOOKUP($C273,'Growth rate'!$B$3:$T$93,3,FALSE)*VLOOKUP($E273,BY_RES_Demand_Drivers!$A$5:$I$100,8,FALSE)</f>
        <v>0</v>
      </c>
      <c r="H273" s="16">
        <f>VLOOKUP($C273,'Growth rate'!$B$3:$T$93,3,FALSE)*VLOOKUP($E273,BY_RES_Demand_Drivers!$A$5:$I$100,9,FALSE)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BY_RES_Demand_Drivers!$J$8</f>
        <v>RHRMB</v>
      </c>
      <c r="F274" s="16">
        <f>VLOOKUP($C274,'Growth rate'!$B$3:$T$93,2,FALSE)*VLOOKUP($E274,BY_RES_Demand_Drivers!$A$5:$I$100,7,FALSE)</f>
        <v>57.028602397084256</v>
      </c>
      <c r="G274" s="16">
        <f>VLOOKUP($C274,'Growth rate'!$B$3:$T$93,3,FALSE)*VLOOKUP($E274,BY_RES_Demand_Drivers!$A$5:$I$100,8,FALSE)</f>
        <v>0</v>
      </c>
      <c r="H274" s="16">
        <f>VLOOKUP($C274,'Growth rate'!$B$3:$T$93,3,FALSE)*VLOOKUP($E274,BY_RES_Demand_Drivers!$A$5:$I$100,9,FALSE)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BY_RES_Demand_Drivers!$J$8</f>
        <v>RHRMB</v>
      </c>
      <c r="F275" s="16">
        <f>VLOOKUP($C275,'Growth rate'!$B$3:$T$93,2,FALSE)*VLOOKUP($E275,BY_RES_Demand_Drivers!$A$5:$I$100,7,FALSE)</f>
        <v>56.935626183127894</v>
      </c>
      <c r="G275" s="16">
        <f>VLOOKUP($C275,'Growth rate'!$B$3:$T$93,3,FALSE)*VLOOKUP($E275,BY_RES_Demand_Drivers!$A$5:$I$100,8,FALSE)</f>
        <v>0</v>
      </c>
      <c r="H275" s="16">
        <f>VLOOKUP($C275,'Growth rate'!$B$3:$T$93,3,FALSE)*VLOOKUP($E275,BY_RES_Demand_Drivers!$A$5:$I$100,9,FALSE)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BY_RES_Demand_Drivers!$J$8</f>
        <v>RHRMB</v>
      </c>
      <c r="F276" s="16">
        <f>VLOOKUP($C276,'Growth rate'!$B$3:$T$93,2,FALSE)*VLOOKUP($E276,BY_RES_Demand_Drivers!$A$5:$I$100,7,FALSE)</f>
        <v>56.842649969171539</v>
      </c>
      <c r="G276" s="16">
        <f>VLOOKUP($C276,'Growth rate'!$B$3:$T$93,3,FALSE)*VLOOKUP($E276,BY_RES_Demand_Drivers!$A$5:$I$100,8,FALSE)</f>
        <v>0</v>
      </c>
      <c r="H276" s="16">
        <f>VLOOKUP($C276,'Growth rate'!$B$3:$T$93,3,FALSE)*VLOOKUP($E276,BY_RES_Demand_Drivers!$A$5:$I$100,9,FALSE)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BY_RES_Demand_Drivers!$J$8</f>
        <v>RHRMB</v>
      </c>
      <c r="F277" s="16">
        <f>VLOOKUP($C277,'Growth rate'!$B$3:$T$93,2,FALSE)*VLOOKUP($E277,BY_RES_Demand_Drivers!$A$5:$I$100,7,FALSE)</f>
        <v>56.731019401490506</v>
      </c>
      <c r="G277" s="16">
        <f>VLOOKUP($C277,'Growth rate'!$B$3:$T$93,3,FALSE)*VLOOKUP($E277,BY_RES_Demand_Drivers!$A$5:$I$100,8,FALSE)</f>
        <v>0</v>
      </c>
      <c r="H277" s="16">
        <f>VLOOKUP($C277,'Growth rate'!$B$3:$T$93,3,FALSE)*VLOOKUP($E277,BY_RES_Demand_Drivers!$A$5:$I$100,9,FALSE)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BY_RES_Demand_Drivers!$J$8</f>
        <v>RHRMB</v>
      </c>
      <c r="F278" s="16">
        <f>VLOOKUP($C278,'Growth rate'!$B$3:$T$93,2,FALSE)*VLOOKUP($E278,BY_RES_Demand_Drivers!$A$5:$I$100,7,FALSE)</f>
        <v>56.619388833809481</v>
      </c>
      <c r="G278" s="16">
        <f>VLOOKUP($C278,'Growth rate'!$B$3:$T$93,3,FALSE)*VLOOKUP($E278,BY_RES_Demand_Drivers!$A$5:$I$100,8,FALSE)</f>
        <v>0</v>
      </c>
      <c r="H278" s="16">
        <f>VLOOKUP($C278,'Growth rate'!$B$3:$T$93,3,FALSE)*VLOOKUP($E278,BY_RES_Demand_Drivers!$A$5:$I$100,9,FALSE)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BY_RES_Demand_Drivers!$J$8</f>
        <v>RHRMB</v>
      </c>
      <c r="F279" s="16">
        <f>VLOOKUP($C279,'Growth rate'!$B$3:$T$93,2,FALSE)*VLOOKUP($E279,BY_RES_Demand_Drivers!$A$5:$I$100,7,FALSE)</f>
        <v>56.507758266128448</v>
      </c>
      <c r="G279" s="16">
        <f>VLOOKUP($C279,'Growth rate'!$B$3:$T$93,3,FALSE)*VLOOKUP($E279,BY_RES_Demand_Drivers!$A$5:$I$100,8,FALSE)</f>
        <v>0</v>
      </c>
      <c r="H279" s="16">
        <f>VLOOKUP($C279,'Growth rate'!$B$3:$T$93,3,FALSE)*VLOOKUP($E279,BY_RES_Demand_Drivers!$A$5:$I$100,9,FALSE)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BY_RES_Demand_Drivers!$J$8</f>
        <v>RHRMB</v>
      </c>
      <c r="F280" s="16">
        <f>VLOOKUP($C280,'Growth rate'!$B$3:$T$93,2,FALSE)*VLOOKUP($E280,BY_RES_Demand_Drivers!$A$5:$I$100,7,FALSE)</f>
        <v>56.396127698447422</v>
      </c>
      <c r="G280" s="16">
        <f>VLOOKUP($C280,'Growth rate'!$B$3:$T$93,3,FALSE)*VLOOKUP($E280,BY_RES_Demand_Drivers!$A$5:$I$100,8,FALSE)</f>
        <v>0</v>
      </c>
      <c r="H280" s="16">
        <f>VLOOKUP($C280,'Growth rate'!$B$3:$T$93,3,FALSE)*VLOOKUP($E280,BY_RES_Demand_Drivers!$A$5:$I$100,9,FALSE)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BY_RES_Demand_Drivers!$J$8</f>
        <v>RHRMB</v>
      </c>
      <c r="F281" s="16">
        <f>VLOOKUP($C281,'Growth rate'!$B$3:$T$93,2,FALSE)*VLOOKUP($E281,BY_RES_Demand_Drivers!$A$5:$I$100,7,FALSE)</f>
        <v>56.28449713076639</v>
      </c>
      <c r="G281" s="16">
        <f>VLOOKUP($C281,'Growth rate'!$B$3:$T$93,3,FALSE)*VLOOKUP($E281,BY_RES_Demand_Drivers!$A$5:$I$100,8,FALSE)</f>
        <v>0</v>
      </c>
      <c r="H281" s="16">
        <f>VLOOKUP($C281,'Growth rate'!$B$3:$T$93,3,FALSE)*VLOOKUP($E281,BY_RES_Demand_Drivers!$A$5:$I$100,9,FALSE)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BY_RES_Demand_Drivers!$J$8</f>
        <v>RHRMB</v>
      </c>
      <c r="F282" s="16">
        <f>VLOOKUP($C282,'Growth rate'!$B$3:$T$93,2,FALSE)*VLOOKUP($E282,BY_RES_Demand_Drivers!$A$5:$I$100,7,FALSE)</f>
        <v>56.154411087725052</v>
      </c>
      <c r="G282" s="16">
        <f>VLOOKUP($C282,'Growth rate'!$B$3:$T$93,3,FALSE)*VLOOKUP($E282,BY_RES_Demand_Drivers!$A$5:$I$100,8,FALSE)</f>
        <v>0</v>
      </c>
      <c r="H282" s="16">
        <f>VLOOKUP($C282,'Growth rate'!$B$3:$T$93,3,FALSE)*VLOOKUP($E282,BY_RES_Demand_Drivers!$A$5:$I$100,9,FALSE)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BY_RES_Demand_Drivers!$J$8</f>
        <v>RHRMB</v>
      </c>
      <c r="F283" s="16">
        <f>VLOOKUP($C283,'Growth rate'!$B$3:$T$93,2,FALSE)*VLOOKUP($E283,BY_RES_Demand_Drivers!$A$5:$I$100,7,FALSE)</f>
        <v>56.024325044683721</v>
      </c>
      <c r="G283" s="16">
        <f>VLOOKUP($C283,'Growth rate'!$B$3:$T$93,3,FALSE)*VLOOKUP($E283,BY_RES_Demand_Drivers!$A$5:$I$100,8,FALSE)</f>
        <v>0</v>
      </c>
      <c r="H283" s="16">
        <f>VLOOKUP($C283,'Growth rate'!$B$3:$T$93,3,FALSE)*VLOOKUP($E283,BY_RES_Demand_Drivers!$A$5:$I$100,9,FALSE)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BY_RES_Demand_Drivers!$J$8</f>
        <v>RHRMB</v>
      </c>
      <c r="F284" s="16">
        <f>VLOOKUP($C284,'Growth rate'!$B$3:$T$93,2,FALSE)*VLOOKUP($E284,BY_RES_Demand_Drivers!$A$5:$I$100,7,FALSE)</f>
        <v>55.89423900164239</v>
      </c>
      <c r="G284" s="16">
        <f>VLOOKUP($C284,'Growth rate'!$B$3:$T$93,3,FALSE)*VLOOKUP($E284,BY_RES_Demand_Drivers!$A$5:$I$100,8,FALSE)</f>
        <v>0</v>
      </c>
      <c r="H284" s="16">
        <f>VLOOKUP($C284,'Growth rate'!$B$3:$T$93,3,FALSE)*VLOOKUP($E284,BY_RES_Demand_Drivers!$A$5:$I$100,9,FALSE)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BY_RES_Demand_Drivers!$J$8</f>
        <v>RHRMB</v>
      </c>
      <c r="F285" s="16">
        <f>VLOOKUP($C285,'Growth rate'!$B$3:$T$93,2,FALSE)*VLOOKUP($E285,BY_RES_Demand_Drivers!$A$5:$I$100,7,FALSE)</f>
        <v>55.764152958601059</v>
      </c>
      <c r="G285" s="16">
        <f>VLOOKUP($C285,'Growth rate'!$B$3:$T$93,3,FALSE)*VLOOKUP($E285,BY_RES_Demand_Drivers!$A$5:$I$100,8,FALSE)</f>
        <v>0</v>
      </c>
      <c r="H285" s="16">
        <f>VLOOKUP($C285,'Growth rate'!$B$3:$T$93,3,FALSE)*VLOOKUP($E285,BY_RES_Demand_Drivers!$A$5:$I$100,9,FALSE)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BY_RES_Demand_Drivers!$J$8</f>
        <v>RHRMB</v>
      </c>
      <c r="F286" s="16">
        <f>VLOOKUP($C286,'Growth rate'!$B$3:$T$93,2,FALSE)*VLOOKUP($E286,BY_RES_Demand_Drivers!$A$5:$I$100,7,FALSE)</f>
        <v>55.634066915559721</v>
      </c>
      <c r="G286" s="16">
        <f>VLOOKUP($C286,'Growth rate'!$B$3:$T$93,3,FALSE)*VLOOKUP($E286,BY_RES_Demand_Drivers!$A$5:$I$100,8,FALSE)</f>
        <v>0</v>
      </c>
      <c r="H286" s="16">
        <f>VLOOKUP($C286,'Growth rate'!$B$3:$T$93,3,FALSE)*VLOOKUP($E286,BY_RES_Demand_Drivers!$A$5:$I$100,9,FALSE)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BY_RES_Demand_Drivers!$J$8</f>
        <v>RHRMB</v>
      </c>
      <c r="F287" s="16">
        <f>VLOOKUP($C287,'Growth rate'!$B$3:$T$93,2,FALSE)*VLOOKUP($E287,BY_RES_Demand_Drivers!$A$5:$I$100,7,FALSE)</f>
        <v>55.498359543220928</v>
      </c>
      <c r="G287" s="16">
        <f>VLOOKUP($C287,'Growth rate'!$B$3:$T$93,3,FALSE)*VLOOKUP($E287,BY_RES_Demand_Drivers!$A$5:$I$100,8,FALSE)</f>
        <v>0</v>
      </c>
      <c r="H287" s="16">
        <f>VLOOKUP($C287,'Growth rate'!$B$3:$T$93,3,FALSE)*VLOOKUP($E287,BY_RES_Demand_Drivers!$A$5:$I$100,9,FALSE)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BY_RES_Demand_Drivers!$J$8</f>
        <v>RHRMB</v>
      </c>
      <c r="F288" s="16">
        <f>VLOOKUP($C288,'Growth rate'!$B$3:$T$93,2,FALSE)*VLOOKUP($E288,BY_RES_Demand_Drivers!$A$5:$I$100,7,FALSE)</f>
        <v>55.362652170882143</v>
      </c>
      <c r="G288" s="16">
        <f>VLOOKUP($C288,'Growth rate'!$B$3:$T$93,3,FALSE)*VLOOKUP($E288,BY_RES_Demand_Drivers!$A$5:$I$100,8,FALSE)</f>
        <v>0</v>
      </c>
      <c r="H288" s="16">
        <f>VLOOKUP($C288,'Growth rate'!$B$3:$T$93,3,FALSE)*VLOOKUP($E288,BY_RES_Demand_Drivers!$A$5:$I$100,9,FALSE)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BY_RES_Demand_Drivers!$J$8</f>
        <v>RHRMB</v>
      </c>
      <c r="F289" s="16">
        <f>VLOOKUP($C289,'Growth rate'!$B$3:$T$93,2,FALSE)*VLOOKUP($E289,BY_RES_Demand_Drivers!$A$5:$I$100,7,FALSE)</f>
        <v>55.22694479854335</v>
      </c>
      <c r="G289" s="16">
        <f>VLOOKUP($C289,'Growth rate'!$B$3:$T$93,3,FALSE)*VLOOKUP($E289,BY_RES_Demand_Drivers!$A$5:$I$100,8,FALSE)</f>
        <v>0</v>
      </c>
      <c r="H289" s="16">
        <f>VLOOKUP($C289,'Growth rate'!$B$3:$T$93,3,FALSE)*VLOOKUP($E289,BY_RES_Demand_Drivers!$A$5:$I$100,9,FALSE)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BY_RES_Demand_Drivers!$J$8</f>
        <v>RHRMB</v>
      </c>
      <c r="F290" s="16">
        <f>VLOOKUP($C290,'Growth rate'!$B$3:$T$93,2,FALSE)*VLOOKUP($E290,BY_RES_Demand_Drivers!$A$5:$I$100,7,FALSE)</f>
        <v>55.091237426204565</v>
      </c>
      <c r="G290" s="16">
        <f>VLOOKUP($C290,'Growth rate'!$B$3:$T$93,3,FALSE)*VLOOKUP($E290,BY_RES_Demand_Drivers!$A$5:$I$100,8,FALSE)</f>
        <v>0</v>
      </c>
      <c r="H290" s="16">
        <f>VLOOKUP($C290,'Growth rate'!$B$3:$T$93,3,FALSE)*VLOOKUP($E290,BY_RES_Demand_Drivers!$A$5:$I$100,9,FALSE)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BY_RES_Demand_Drivers!$J$8</f>
        <v>RHRMB</v>
      </c>
      <c r="F291" s="16">
        <f>VLOOKUP($C291,'Growth rate'!$B$3:$T$93,2,FALSE)*VLOOKUP($E291,BY_RES_Demand_Drivers!$A$5:$I$100,7,FALSE)</f>
        <v>54.955530053865772</v>
      </c>
      <c r="G291" s="16">
        <f>VLOOKUP($C291,'Growth rate'!$B$3:$T$93,3,FALSE)*VLOOKUP($E291,BY_RES_Demand_Drivers!$A$5:$I$100,8,FALSE)</f>
        <v>0</v>
      </c>
      <c r="H291" s="16">
        <f>VLOOKUP($C291,'Growth rate'!$B$3:$T$93,3,FALSE)*VLOOKUP($E291,BY_RES_Demand_Drivers!$A$5:$I$100,9,FALSE)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BY_RES_Demand_Drivers!$J$8</f>
        <v>RHRMB</v>
      </c>
      <c r="F292" s="16">
        <f>VLOOKUP($C292,'Growth rate'!$B$3:$T$93,2,FALSE)*VLOOKUP($E292,BY_RES_Demand_Drivers!$A$5:$I$100,7,FALSE)</f>
        <v>54.805037350303536</v>
      </c>
      <c r="G292" s="16">
        <f>VLOOKUP($C292,'Growth rate'!$B$3:$T$93,3,FALSE)*VLOOKUP($E292,BY_RES_Demand_Drivers!$A$5:$I$100,8,FALSE)</f>
        <v>0</v>
      </c>
      <c r="H292" s="16">
        <f>VLOOKUP($C292,'Growth rate'!$B$3:$T$93,3,FALSE)*VLOOKUP($E292,BY_RES_Demand_Drivers!$A$5:$I$100,9,FALSE)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BY_RES_Demand_Drivers!$J$8</f>
        <v>RHRMB</v>
      </c>
      <c r="F293" s="16">
        <f>VLOOKUP($C293,'Growth rate'!$B$3:$T$93,2,FALSE)*VLOOKUP($E293,BY_RES_Demand_Drivers!$A$5:$I$100,7,FALSE)</f>
        <v>54.654544646741293</v>
      </c>
      <c r="G293" s="16">
        <f>VLOOKUP($C293,'Growth rate'!$B$3:$T$93,3,FALSE)*VLOOKUP($E293,BY_RES_Demand_Drivers!$A$5:$I$100,8,FALSE)</f>
        <v>0</v>
      </c>
      <c r="H293" s="16">
        <f>VLOOKUP($C293,'Growth rate'!$B$3:$T$93,3,FALSE)*VLOOKUP($E293,BY_RES_Demand_Drivers!$A$5:$I$100,9,FALSE)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BY_RES_Demand_Drivers!$J$8</f>
        <v>RHRMB</v>
      </c>
      <c r="F294" s="16">
        <f>VLOOKUP($C294,'Growth rate'!$B$3:$T$93,2,FALSE)*VLOOKUP($E294,BY_RES_Demand_Drivers!$A$5:$I$100,7,FALSE)</f>
        <v>54.50405194317905</v>
      </c>
      <c r="G294" s="16">
        <f>VLOOKUP($C294,'Growth rate'!$B$3:$T$93,3,FALSE)*VLOOKUP($E294,BY_RES_Demand_Drivers!$A$5:$I$100,8,FALSE)</f>
        <v>0</v>
      </c>
      <c r="H294" s="16">
        <f>VLOOKUP($C294,'Growth rate'!$B$3:$T$93,3,FALSE)*VLOOKUP($E294,BY_RES_Demand_Drivers!$A$5:$I$100,9,FALSE)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BY_RES_Demand_Drivers!$J$8</f>
        <v>RHRMB</v>
      </c>
      <c r="F295" s="16">
        <f>VLOOKUP($C295,'Growth rate'!$B$3:$T$93,2,FALSE)*VLOOKUP($E295,BY_RES_Demand_Drivers!$A$5:$I$100,7,FALSE)</f>
        <v>54.353559239616814</v>
      </c>
      <c r="G295" s="16">
        <f>VLOOKUP($C295,'Growth rate'!$B$3:$T$93,3,FALSE)*VLOOKUP($E295,BY_RES_Demand_Drivers!$A$5:$I$100,8,FALSE)</f>
        <v>0</v>
      </c>
      <c r="H295" s="16">
        <f>VLOOKUP($C295,'Growth rate'!$B$3:$T$93,3,FALSE)*VLOOKUP($E295,BY_RES_Demand_Drivers!$A$5:$I$100,9,FALSE)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BY_RES_Demand_Drivers!$J$8</f>
        <v>RHRMB</v>
      </c>
      <c r="F296" s="16">
        <f>VLOOKUP($C296,'Growth rate'!$B$3:$T$93,2,FALSE)*VLOOKUP($E296,BY_RES_Demand_Drivers!$A$5:$I$100,7,FALSE)</f>
        <v>54.203066536054571</v>
      </c>
      <c r="G296" s="16">
        <f>VLOOKUP($C296,'Growth rate'!$B$3:$T$93,3,FALSE)*VLOOKUP($E296,BY_RES_Demand_Drivers!$A$5:$I$100,8,FALSE)</f>
        <v>0</v>
      </c>
      <c r="H296" s="16">
        <f>VLOOKUP($C296,'Growth rate'!$B$3:$T$93,3,FALSE)*VLOOKUP($E296,BY_RES_Demand_Drivers!$A$5:$I$100,9,FALSE)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BY_RES_Demand_Drivers!$J$8</f>
        <v>RHRMB</v>
      </c>
      <c r="F297" s="16">
        <f>VLOOKUP($C297,'Growth rate'!$B$3:$T$93,2,FALSE)*VLOOKUP($E297,BY_RES_Demand_Drivers!$A$5:$I$100,7,FALSE)</f>
        <v>54.04919828847347</v>
      </c>
      <c r="G297" s="16">
        <f>VLOOKUP($C297,'Growth rate'!$B$3:$T$93,3,FALSE)*VLOOKUP($E297,BY_RES_Demand_Drivers!$A$5:$I$100,8,FALSE)</f>
        <v>0</v>
      </c>
      <c r="H297" s="16">
        <f>VLOOKUP($C297,'Growth rate'!$B$3:$T$93,3,FALSE)*VLOOKUP($E297,BY_RES_Demand_Drivers!$A$5:$I$100,9,FALSE)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BY_RES_Demand_Drivers!$J$8</f>
        <v>RHRMB</v>
      </c>
      <c r="F298" s="16">
        <f>VLOOKUP($C298,'Growth rate'!$B$3:$T$93,2,FALSE)*VLOOKUP($E298,BY_RES_Demand_Drivers!$A$5:$I$100,7,FALSE)</f>
        <v>53.895330040892375</v>
      </c>
      <c r="G298" s="16">
        <f>VLOOKUP($C298,'Growth rate'!$B$3:$T$93,3,FALSE)*VLOOKUP($E298,BY_RES_Demand_Drivers!$A$5:$I$100,8,FALSE)</f>
        <v>0</v>
      </c>
      <c r="H298" s="16">
        <f>VLOOKUP($C298,'Growth rate'!$B$3:$T$93,3,FALSE)*VLOOKUP($E298,BY_RES_Demand_Drivers!$A$5:$I$100,9,FALSE)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BY_RES_Demand_Drivers!$J$8</f>
        <v>RHRMB</v>
      </c>
      <c r="F299" s="16">
        <f>VLOOKUP($C299,'Growth rate'!$B$3:$T$93,2,FALSE)*VLOOKUP($E299,BY_RES_Demand_Drivers!$A$5:$I$100,7,FALSE)</f>
        <v>53.741461793311267</v>
      </c>
      <c r="G299" s="16">
        <f>VLOOKUP($C299,'Growth rate'!$B$3:$T$93,3,FALSE)*VLOOKUP($E299,BY_RES_Demand_Drivers!$A$5:$I$100,8,FALSE)</f>
        <v>0</v>
      </c>
      <c r="H299" s="16">
        <f>VLOOKUP($C299,'Growth rate'!$B$3:$T$93,3,FALSE)*VLOOKUP($E299,BY_RES_Demand_Drivers!$A$5:$I$100,9,FALSE)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BY_RES_Demand_Drivers!$J$8</f>
        <v>RHRMB</v>
      </c>
      <c r="F300" s="16">
        <f>VLOOKUP($C300,'Growth rate'!$B$3:$T$93,2,FALSE)*VLOOKUP($E300,BY_RES_Demand_Drivers!$A$5:$I$100,7,FALSE)</f>
        <v>53.587593545730172</v>
      </c>
      <c r="G300" s="16">
        <f>VLOOKUP($C300,'Growth rate'!$B$3:$T$93,3,FALSE)*VLOOKUP($E300,BY_RES_Demand_Drivers!$A$5:$I$100,8,FALSE)</f>
        <v>0</v>
      </c>
      <c r="H300" s="16">
        <f>VLOOKUP($C300,'Growth rate'!$B$3:$T$93,3,FALSE)*VLOOKUP($E300,BY_RES_Demand_Drivers!$A$5:$I$100,9,FALSE)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BY_RES_Demand_Drivers!$J$8</f>
        <v>RHRMB</v>
      </c>
      <c r="F301" s="16">
        <f>VLOOKUP($C301,'Growth rate'!$B$3:$T$93,2,FALSE)*VLOOKUP($E301,BY_RES_Demand_Drivers!$A$5:$I$100,7,FALSE)</f>
        <v>53.433725298149064</v>
      </c>
      <c r="G301" s="16">
        <f>VLOOKUP($C301,'Growth rate'!$B$3:$T$93,3,FALSE)*VLOOKUP($E301,BY_RES_Demand_Drivers!$A$5:$I$100,8,FALSE)</f>
        <v>0</v>
      </c>
      <c r="H301" s="16">
        <f>VLOOKUP($C301,'Growth rate'!$B$3:$T$93,3,FALSE)*VLOOKUP($E301,BY_RES_Demand_Drivers!$A$5:$I$100,9,FALSE)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BY_RES_Demand_Drivers!$J$8</f>
        <v>RHRMB</v>
      </c>
      <c r="F302" s="16">
        <f>VLOOKUP($C302,'Growth rate'!$B$3:$T$93,2,FALSE)*VLOOKUP($E302,BY_RES_Demand_Drivers!$A$5:$I$100,7,FALSE)</f>
        <v>53.274191456469751</v>
      </c>
      <c r="G302" s="16">
        <f>VLOOKUP($C302,'Growth rate'!$B$3:$T$93,3,FALSE)*VLOOKUP($E302,BY_RES_Demand_Drivers!$A$5:$I$100,8,FALSE)</f>
        <v>0</v>
      </c>
      <c r="H302" s="16">
        <f>VLOOKUP($C302,'Growth rate'!$B$3:$T$93,3,FALSE)*VLOOKUP($E302,BY_RES_Demand_Drivers!$A$5:$I$100,9,FALSE)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BY_RES_Demand_Drivers!$J$8</f>
        <v>RHRMB</v>
      </c>
      <c r="F303" s="16">
        <f>VLOOKUP($C303,'Growth rate'!$B$3:$T$93,2,FALSE)*VLOOKUP($E303,BY_RES_Demand_Drivers!$A$5:$I$100,7,FALSE)</f>
        <v>53.114657614790438</v>
      </c>
      <c r="G303" s="16">
        <f>VLOOKUP($C303,'Growth rate'!$B$3:$T$93,3,FALSE)*VLOOKUP($E303,BY_RES_Demand_Drivers!$A$5:$I$100,8,FALSE)</f>
        <v>0</v>
      </c>
      <c r="H303" s="16">
        <f>VLOOKUP($C303,'Growth rate'!$B$3:$T$93,3,FALSE)*VLOOKUP($E303,BY_RES_Demand_Drivers!$A$5:$I$100,9,FALSE)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BY_RES_Demand_Drivers!$J$8</f>
        <v>RHRMB</v>
      </c>
      <c r="F304" s="16">
        <f>VLOOKUP($C304,'Growth rate'!$B$3:$T$93,2,FALSE)*VLOOKUP($E304,BY_RES_Demand_Drivers!$A$5:$I$100,7,FALSE)</f>
        <v>52.955123773111133</v>
      </c>
      <c r="G304" s="16">
        <f>VLOOKUP($C304,'Growth rate'!$B$3:$T$93,3,FALSE)*VLOOKUP($E304,BY_RES_Demand_Drivers!$A$5:$I$100,8,FALSE)</f>
        <v>0</v>
      </c>
      <c r="H304" s="16">
        <f>VLOOKUP($C304,'Growth rate'!$B$3:$T$93,3,FALSE)*VLOOKUP($E304,BY_RES_Demand_Drivers!$A$5:$I$100,9,FALSE)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BY_RES_Demand_Drivers!$J$8</f>
        <v>RHRMB</v>
      </c>
      <c r="F305" s="16">
        <f>VLOOKUP($C305,'Growth rate'!$B$3:$T$93,2,FALSE)*VLOOKUP($E305,BY_RES_Demand_Drivers!$A$5:$I$100,7,FALSE)</f>
        <v>52.79558993143182</v>
      </c>
      <c r="G305" s="16">
        <f>VLOOKUP($C305,'Growth rate'!$B$3:$T$93,3,FALSE)*VLOOKUP($E305,BY_RES_Demand_Drivers!$A$5:$I$100,8,FALSE)</f>
        <v>0</v>
      </c>
      <c r="H305" s="16">
        <f>VLOOKUP($C305,'Growth rate'!$B$3:$T$93,3,FALSE)*VLOOKUP($E305,BY_RES_Demand_Drivers!$A$5:$I$100,9,FALSE)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BY_RES_Demand_Drivers!$J$8</f>
        <v>RHRMB</v>
      </c>
      <c r="F306" s="16">
        <f>VLOOKUP($C306,'Growth rate'!$B$3:$T$93,2,FALSE)*VLOOKUP($E306,BY_RES_Demand_Drivers!$A$5:$I$100,7,FALSE)</f>
        <v>52.636056089752508</v>
      </c>
      <c r="G306" s="16">
        <f>VLOOKUP($C306,'Growth rate'!$B$3:$T$93,3,FALSE)*VLOOKUP($E306,BY_RES_Demand_Drivers!$A$5:$I$100,8,FALSE)</f>
        <v>0</v>
      </c>
      <c r="H306" s="16">
        <f>VLOOKUP($C306,'Growth rate'!$B$3:$T$93,3,FALSE)*VLOOKUP($E306,BY_RES_Demand_Drivers!$A$5:$I$100,9,FALSE)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BY_RES_Demand_Drivers!$J$8</f>
        <v>RHRMB</v>
      </c>
      <c r="F307" s="16">
        <f>VLOOKUP($C307,'Growth rate'!$B$3:$T$93,2,FALSE)*VLOOKUP($E307,BY_RES_Demand_Drivers!$A$5:$I$100,7,FALSE)</f>
        <v>52.463271359995019</v>
      </c>
      <c r="G307" s="16">
        <f>VLOOKUP($C307,'Growth rate'!$B$3:$T$93,3,FALSE)*VLOOKUP($E307,BY_RES_Demand_Drivers!$A$5:$I$100,8,FALSE)</f>
        <v>0</v>
      </c>
      <c r="H307" s="16">
        <f>VLOOKUP($C307,'Growth rate'!$B$3:$T$93,3,FALSE)*VLOOKUP($E307,BY_RES_Demand_Drivers!$A$5:$I$100,9,FALSE)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BY_RES_Demand_Drivers!$J$8</f>
        <v>RHRMB</v>
      </c>
      <c r="F308" s="16">
        <f>VLOOKUP($C308,'Growth rate'!$B$3:$T$93,2,FALSE)*VLOOKUP($E308,BY_RES_Demand_Drivers!$A$5:$I$100,7,FALSE)</f>
        <v>52.290486630237531</v>
      </c>
      <c r="G308" s="16">
        <f>VLOOKUP($C308,'Growth rate'!$B$3:$T$93,3,FALSE)*VLOOKUP($E308,BY_RES_Demand_Drivers!$A$5:$I$100,8,FALSE)</f>
        <v>0</v>
      </c>
      <c r="H308" s="16">
        <f>VLOOKUP($C308,'Growth rate'!$B$3:$T$93,3,FALSE)*VLOOKUP($E308,BY_RES_Demand_Drivers!$A$5:$I$100,9,FALSE)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BY_RES_Demand_Drivers!$J$8</f>
        <v>RHRMB</v>
      </c>
      <c r="F309" s="16">
        <f>VLOOKUP($C309,'Growth rate'!$B$3:$T$93,2,FALSE)*VLOOKUP($E309,BY_RES_Demand_Drivers!$A$5:$I$100,7,FALSE)</f>
        <v>52.117701900480043</v>
      </c>
      <c r="G309" s="16">
        <f>VLOOKUP($C309,'Growth rate'!$B$3:$T$93,3,FALSE)*VLOOKUP($E309,BY_RES_Demand_Drivers!$A$5:$I$100,8,FALSE)</f>
        <v>0</v>
      </c>
      <c r="H309" s="16">
        <f>VLOOKUP($C309,'Growth rate'!$B$3:$T$93,3,FALSE)*VLOOKUP($E309,BY_RES_Demand_Drivers!$A$5:$I$100,9,FALSE)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BY_RES_Demand_Drivers!$J$8</f>
        <v>RHRMB</v>
      </c>
      <c r="F310" s="16">
        <f>VLOOKUP($C310,'Growth rate'!$B$3:$T$93,2,FALSE)*VLOOKUP($E310,BY_RES_Demand_Drivers!$A$5:$I$100,7,FALSE)</f>
        <v>51.944917170722555</v>
      </c>
      <c r="G310" s="16">
        <f>VLOOKUP($C310,'Growth rate'!$B$3:$T$93,3,FALSE)*VLOOKUP($E310,BY_RES_Demand_Drivers!$A$5:$I$100,8,FALSE)</f>
        <v>0</v>
      </c>
      <c r="H310" s="16">
        <f>VLOOKUP($C310,'Growth rate'!$B$3:$T$93,3,FALSE)*VLOOKUP($E310,BY_RES_Demand_Drivers!$A$5:$I$100,9,FALSE)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BY_RES_Demand_Drivers!$J$8</f>
        <v>RHRMB</v>
      </c>
      <c r="F311" s="16">
        <f>VLOOKUP($C311,'Growth rate'!$B$3:$T$93,2,FALSE)*VLOOKUP($E311,BY_RES_Demand_Drivers!$A$5:$I$100,7,FALSE)</f>
        <v>51.772132440965066</v>
      </c>
      <c r="G311" s="16">
        <f>VLOOKUP($C311,'Growth rate'!$B$3:$T$93,3,FALSE)*VLOOKUP($E311,BY_RES_Demand_Drivers!$A$5:$I$100,8,FALSE)</f>
        <v>0</v>
      </c>
      <c r="H311" s="16">
        <f>VLOOKUP($C311,'Growth rate'!$B$3:$T$93,3,FALSE)*VLOOKUP($E311,BY_RES_Demand_Drivers!$A$5:$I$100,9,FALSE)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BY_RES_Demand_Drivers!$J$8</f>
        <v>RHRMB</v>
      </c>
      <c r="F312" s="16">
        <f>VLOOKUP($C312,'Growth rate'!$B$3:$T$93,2,FALSE)*VLOOKUP($E312,BY_RES_Demand_Drivers!$A$5:$I$100,7,FALSE)</f>
        <v>51.581467619118463</v>
      </c>
      <c r="G312" s="16">
        <f>VLOOKUP($C312,'Growth rate'!$B$3:$T$93,3,FALSE)*VLOOKUP($E312,BY_RES_Demand_Drivers!$A$5:$I$100,8,FALSE)</f>
        <v>0</v>
      </c>
      <c r="H312" s="16">
        <f>VLOOKUP($C312,'Growth rate'!$B$3:$T$93,3,FALSE)*VLOOKUP($E312,BY_RES_Demand_Drivers!$A$5:$I$100,9,FALSE)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BY_RES_Demand_Drivers!$J$8</f>
        <v>RHRMB</v>
      </c>
      <c r="F313" s="16">
        <f>VLOOKUP($C313,'Growth rate'!$B$3:$T$93,2,FALSE)*VLOOKUP($E313,BY_RES_Demand_Drivers!$A$5:$I$100,7,FALSE)</f>
        <v>51.390802797271867</v>
      </c>
      <c r="G313" s="16">
        <f>VLOOKUP($C313,'Growth rate'!$B$3:$T$93,3,FALSE)*VLOOKUP($E313,BY_RES_Demand_Drivers!$A$5:$I$100,8,FALSE)</f>
        <v>0</v>
      </c>
      <c r="H313" s="16">
        <f>VLOOKUP($C313,'Growth rate'!$B$3:$T$93,3,FALSE)*VLOOKUP($E313,BY_RES_Demand_Drivers!$A$5:$I$100,9,FALSE)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BY_RES_Demand_Drivers!$J$8</f>
        <v>RHRMB</v>
      </c>
      <c r="F314" s="16">
        <f>VLOOKUP($C314,'Growth rate'!$B$3:$T$93,2,FALSE)*VLOOKUP($E314,BY_RES_Demand_Drivers!$A$5:$I$100,7,FALSE)</f>
        <v>51.200137975425264</v>
      </c>
      <c r="G314" s="16">
        <f>VLOOKUP($C314,'Growth rate'!$B$3:$T$93,3,FALSE)*VLOOKUP($E314,BY_RES_Demand_Drivers!$A$5:$I$100,8,FALSE)</f>
        <v>0</v>
      </c>
      <c r="H314" s="16">
        <f>VLOOKUP($C314,'Growth rate'!$B$3:$T$93,3,FALSE)*VLOOKUP($E314,BY_RES_Demand_Drivers!$A$5:$I$100,9,FALSE)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BY_RES_Demand_Drivers!$J$8</f>
        <v>RHRMB</v>
      </c>
      <c r="F315" s="16">
        <f>VLOOKUP($C315,'Growth rate'!$B$3:$T$93,2,FALSE)*VLOOKUP($E315,BY_RES_Demand_Drivers!$A$5:$I$100,7,FALSE)</f>
        <v>51.009473153578661</v>
      </c>
      <c r="G315" s="16">
        <f>VLOOKUP($C315,'Growth rate'!$B$3:$T$93,3,FALSE)*VLOOKUP($E315,BY_RES_Demand_Drivers!$A$5:$I$100,8,FALSE)</f>
        <v>0</v>
      </c>
      <c r="H315" s="16">
        <f>VLOOKUP($C315,'Growth rate'!$B$3:$T$93,3,FALSE)*VLOOKUP($E315,BY_RES_Demand_Drivers!$A$5:$I$100,9,FALSE)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BY_RES_Demand_Drivers!$J$8</f>
        <v>RHRMB</v>
      </c>
      <c r="F316" s="16">
        <f>VLOOKUP($C316,'Growth rate'!$B$3:$T$93,2,FALSE)*VLOOKUP($E316,BY_RES_Demand_Drivers!$A$5:$I$100,7,FALSE)</f>
        <v>50.818808331732065</v>
      </c>
      <c r="G316" s="16">
        <f>VLOOKUP($C316,'Growth rate'!$B$3:$T$93,3,FALSE)*VLOOKUP($E316,BY_RES_Demand_Drivers!$A$5:$I$100,8,FALSE)</f>
        <v>0</v>
      </c>
      <c r="H316" s="16">
        <f>VLOOKUP($C316,'Growth rate'!$B$3:$T$93,3,FALSE)*VLOOKUP($E316,BY_RES_Demand_Drivers!$A$5:$I$100,9,FALSE)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BY_RES_Demand_Drivers!$J$8</f>
        <v>RHRMB</v>
      </c>
      <c r="F317" s="16">
        <f>VLOOKUP($C317,'Growth rate'!$B$3:$T$93,2,FALSE)*VLOOKUP($E317,BY_RES_Demand_Drivers!$A$5:$I$100,7,FALSE)</f>
        <v>50.613442505850287</v>
      </c>
      <c r="G317" s="16">
        <f>VLOOKUP($C317,'Growth rate'!$B$3:$T$93,3,FALSE)*VLOOKUP($E317,BY_RES_Demand_Drivers!$A$5:$I$100,8,FALSE)</f>
        <v>0</v>
      </c>
      <c r="H317" s="16">
        <f>VLOOKUP($C317,'Growth rate'!$B$3:$T$93,3,FALSE)*VLOOKUP($E317,BY_RES_Demand_Drivers!$A$5:$I$100,9,FALSE)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BY_RES_Demand_Drivers!$J$8</f>
        <v>RHRMB</v>
      </c>
      <c r="F318" s="16">
        <f>VLOOKUP($C318,'Growth rate'!$B$3:$T$93,2,FALSE)*VLOOKUP($E318,BY_RES_Demand_Drivers!$A$5:$I$100,7,FALSE)</f>
        <v>50.408076679968524</v>
      </c>
      <c r="G318" s="16">
        <f>VLOOKUP($C318,'Growth rate'!$B$3:$T$93,3,FALSE)*VLOOKUP($E318,BY_RES_Demand_Drivers!$A$5:$I$100,8,FALSE)</f>
        <v>0</v>
      </c>
      <c r="H318" s="16">
        <f>VLOOKUP($C318,'Growth rate'!$B$3:$T$93,3,FALSE)*VLOOKUP($E318,BY_RES_Demand_Drivers!$A$5:$I$100,9,FALSE)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BY_RES_Demand_Drivers!$J$8</f>
        <v>RHRMB</v>
      </c>
      <c r="F319" s="16">
        <f>VLOOKUP($C319,'Growth rate'!$B$3:$T$93,2,FALSE)*VLOOKUP($E319,BY_RES_Demand_Drivers!$A$5:$I$100,7,FALSE)</f>
        <v>50.202710854086746</v>
      </c>
      <c r="G319" s="16">
        <f>VLOOKUP($C319,'Growth rate'!$B$3:$T$93,3,FALSE)*VLOOKUP($E319,BY_RES_Demand_Drivers!$A$5:$I$100,8,FALSE)</f>
        <v>0</v>
      </c>
      <c r="H319" s="16">
        <f>VLOOKUP($C319,'Growth rate'!$B$3:$T$93,3,FALSE)*VLOOKUP($E319,BY_RES_Demand_Drivers!$A$5:$I$100,9,FALSE)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BY_RES_Demand_Drivers!$J$8</f>
        <v>RHRMB</v>
      </c>
      <c r="F320" s="16">
        <f>VLOOKUP($C320,'Growth rate'!$B$3:$T$93,2,FALSE)*VLOOKUP($E320,BY_RES_Demand_Drivers!$A$5:$I$100,7,FALSE)</f>
        <v>49.997345028204975</v>
      </c>
      <c r="G320" s="16">
        <f>VLOOKUP($C320,'Growth rate'!$B$3:$T$93,3,FALSE)*VLOOKUP($E320,BY_RES_Demand_Drivers!$A$5:$I$100,8,FALSE)</f>
        <v>0</v>
      </c>
      <c r="H320" s="16">
        <f>VLOOKUP($C320,'Growth rate'!$B$3:$T$93,3,FALSE)*VLOOKUP($E320,BY_RES_Demand_Drivers!$A$5:$I$100,9,FALSE)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BY_RES_Demand_Drivers!$J$8</f>
        <v>RHRMB</v>
      </c>
      <c r="F321" s="16">
        <f>VLOOKUP($C321,'Growth rate'!$B$3:$T$93,2,FALSE)*VLOOKUP($E321,BY_RES_Demand_Drivers!$A$5:$I$100,7,FALSE)</f>
        <v>49.791979202323205</v>
      </c>
      <c r="G321" s="16">
        <f>VLOOKUP($C321,'Growth rate'!$B$3:$T$93,3,FALSE)*VLOOKUP($E321,BY_RES_Demand_Drivers!$A$5:$I$100,8,FALSE)</f>
        <v>0</v>
      </c>
      <c r="H321" s="16">
        <f>VLOOKUP($C321,'Growth rate'!$B$3:$T$93,3,FALSE)*VLOOKUP($E321,BY_RES_Demand_Drivers!$A$5:$I$100,9,FALSE)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BY_RES_Demand_Drivers!$J$8</f>
        <v>RHRMB</v>
      </c>
      <c r="F322" s="16">
        <f>VLOOKUP($C322,'Growth rate'!$B$3:$T$93,2,FALSE)*VLOOKUP($E322,BY_RES_Demand_Drivers!$A$5:$I$100,7,FALSE)</f>
        <v>49.574600746975854</v>
      </c>
      <c r="G322" s="16">
        <f>VLOOKUP($C322,'Growth rate'!$B$3:$T$93,3,FALSE)*VLOOKUP($E322,BY_RES_Demand_Drivers!$A$5:$I$100,8,FALSE)</f>
        <v>0</v>
      </c>
      <c r="H322" s="16">
        <f>VLOOKUP($C322,'Growth rate'!$B$3:$T$93,3,FALSE)*VLOOKUP($E322,BY_RES_Demand_Drivers!$A$5:$I$100,9,FALSE)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BY_RES_Demand_Drivers!$J$8</f>
        <v>RHRMB</v>
      </c>
      <c r="F323" s="16">
        <f>VLOOKUP($C323,'Growth rate'!$B$3:$T$93,2,FALSE)*VLOOKUP($E323,BY_RES_Demand_Drivers!$A$5:$I$100,7,FALSE)</f>
        <v>49.357222291628503</v>
      </c>
      <c r="G323" s="16">
        <f>VLOOKUP($C323,'Growth rate'!$B$3:$T$93,3,FALSE)*VLOOKUP($E323,BY_RES_Demand_Drivers!$A$5:$I$100,8,FALSE)</f>
        <v>0</v>
      </c>
      <c r="H323" s="16">
        <f>VLOOKUP($C323,'Growth rate'!$B$3:$T$93,3,FALSE)*VLOOKUP($E323,BY_RES_Demand_Drivers!$A$5:$I$100,9,FALSE)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BY_RES_Demand_Drivers!$J$8</f>
        <v>RHRMB</v>
      </c>
      <c r="F324" s="16">
        <f>VLOOKUP($C324,'Growth rate'!$B$3:$T$93,2,FALSE)*VLOOKUP($E324,BY_RES_Demand_Drivers!$A$5:$I$100,7,FALSE)</f>
        <v>49.139843836281159</v>
      </c>
      <c r="G324" s="16">
        <f>VLOOKUP($C324,'Growth rate'!$B$3:$T$93,3,FALSE)*VLOOKUP($E324,BY_RES_Demand_Drivers!$A$5:$I$100,8,FALSE)</f>
        <v>0</v>
      </c>
      <c r="H324" s="16">
        <f>VLOOKUP($C324,'Growth rate'!$B$3:$T$93,3,FALSE)*VLOOKUP($E324,BY_RES_Demand_Drivers!$A$5:$I$100,9,FALSE)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BY_RES_Demand_Drivers!$J$8</f>
        <v>RHRMB</v>
      </c>
      <c r="F325" s="16">
        <f>VLOOKUP($C325,'Growth rate'!$B$3:$T$93,2,FALSE)*VLOOKUP($E325,BY_RES_Demand_Drivers!$A$5:$I$100,7,FALSE)</f>
        <v>48.922465380933815</v>
      </c>
      <c r="G325" s="16">
        <f>VLOOKUP($C325,'Growth rate'!$B$3:$T$93,3,FALSE)*VLOOKUP($E325,BY_RES_Demand_Drivers!$A$5:$I$100,8,FALSE)</f>
        <v>0</v>
      </c>
      <c r="H325" s="16">
        <f>VLOOKUP($C325,'Growth rate'!$B$3:$T$93,3,FALSE)*VLOOKUP($E325,BY_RES_Demand_Drivers!$A$5:$I$100,9,FALSE)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BY_RES_Demand_Drivers!$J$8</f>
        <v>RHRMB</v>
      </c>
      <c r="F326" s="16">
        <f>VLOOKUP($C326,'Growth rate'!$B$3:$T$93,2,FALSE)*VLOOKUP($E326,BY_RES_Demand_Drivers!$A$5:$I$100,7,FALSE)</f>
        <v>48.705086925586464</v>
      </c>
      <c r="G326" s="16">
        <f>VLOOKUP($C326,'Growth rate'!$B$3:$T$93,3,FALSE)*VLOOKUP($E326,BY_RES_Demand_Drivers!$A$5:$I$100,8,FALSE)</f>
        <v>0</v>
      </c>
      <c r="H326" s="16">
        <f>VLOOKUP($C326,'Growth rate'!$B$3:$T$93,3,FALSE)*VLOOKUP($E326,BY_RES_Demand_Drivers!$A$5:$I$100,9,FALSE)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BY_RES_Demand_Drivers!$J$8</f>
        <v>RHRMB</v>
      </c>
      <c r="F327" s="16">
        <f>VLOOKUP($C327,'Growth rate'!$B$3:$T$93,2,FALSE)*VLOOKUP($E327,BY_RES_Demand_Drivers!$A$5:$I$100,7,FALSE)</f>
        <v>48.451884784120224</v>
      </c>
      <c r="G327" s="16">
        <f>VLOOKUP($C327,'Growth rate'!$B$3:$T$93,3,FALSE)*VLOOKUP($E327,BY_RES_Demand_Drivers!$A$5:$I$100,8,FALSE)</f>
        <v>0</v>
      </c>
      <c r="H327" s="16">
        <f>VLOOKUP($C327,'Growth rate'!$B$3:$T$93,3,FALSE)*VLOOKUP($E327,BY_RES_Demand_Drivers!$A$5:$I$100,9,FALSE)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BY_RES_Demand_Drivers!$J$8</f>
        <v>RHRMB</v>
      </c>
      <c r="F328" s="16">
        <f>VLOOKUP($C328,'Growth rate'!$B$3:$T$93,2,FALSE)*VLOOKUP($E328,BY_RES_Demand_Drivers!$A$5:$I$100,7,FALSE)</f>
        <v>48.198682642653992</v>
      </c>
      <c r="G328" s="16">
        <f>VLOOKUP($C328,'Growth rate'!$B$3:$T$93,3,FALSE)*VLOOKUP($E328,BY_RES_Demand_Drivers!$A$5:$I$100,8,FALSE)</f>
        <v>0</v>
      </c>
      <c r="H328" s="16">
        <f>VLOOKUP($C328,'Growth rate'!$B$3:$T$93,3,FALSE)*VLOOKUP($E328,BY_RES_Demand_Drivers!$A$5:$I$100,9,FALSE)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BY_RES_Demand_Drivers!$J$8</f>
        <v>RHRMB</v>
      </c>
      <c r="F329" s="16">
        <f>VLOOKUP($C329,'Growth rate'!$B$3:$T$93,2,FALSE)*VLOOKUP($E329,BY_RES_Demand_Drivers!$A$5:$I$100,7,FALSE)</f>
        <v>47.945480501187753</v>
      </c>
      <c r="G329" s="16">
        <f>VLOOKUP($C329,'Growth rate'!$B$3:$T$93,3,FALSE)*VLOOKUP($E329,BY_RES_Demand_Drivers!$A$5:$I$100,8,FALSE)</f>
        <v>0</v>
      </c>
      <c r="H329" s="16">
        <f>VLOOKUP($C329,'Growth rate'!$B$3:$T$93,3,FALSE)*VLOOKUP($E329,BY_RES_Demand_Drivers!$A$5:$I$100,9,FALSE)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BY_RES_Demand_Drivers!$J$8</f>
        <v>RHRMB</v>
      </c>
      <c r="F330" s="16">
        <f>VLOOKUP($C330,'Growth rate'!$B$3:$T$93,2,FALSE)*VLOOKUP($E330,BY_RES_Demand_Drivers!$A$5:$I$100,7,FALSE)</f>
        <v>47.692278359721513</v>
      </c>
      <c r="G330" s="16">
        <f>VLOOKUP($C330,'Growth rate'!$B$3:$T$93,3,FALSE)*VLOOKUP($E330,BY_RES_Demand_Drivers!$A$5:$I$100,8,FALSE)</f>
        <v>0</v>
      </c>
      <c r="H330" s="16">
        <f>VLOOKUP($C330,'Growth rate'!$B$3:$T$93,3,FALSE)*VLOOKUP($E330,BY_RES_Demand_Drivers!$A$5:$I$100,9,FALSE)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BY_RES_Demand_Drivers!$J$8</f>
        <v>RHRMB</v>
      </c>
      <c r="F331" s="16">
        <f>VLOOKUP($C331,'Growth rate'!$B$3:$T$93,2,FALSE)*VLOOKUP($E331,BY_RES_Demand_Drivers!$A$5:$I$100,7,FALSE)</f>
        <v>47.439076218255281</v>
      </c>
      <c r="G331" s="16">
        <f>VLOOKUP($C331,'Growth rate'!$B$3:$T$93,3,FALSE)*VLOOKUP($E331,BY_RES_Demand_Drivers!$A$5:$I$100,8,FALSE)</f>
        <v>0</v>
      </c>
      <c r="H331" s="16">
        <f>VLOOKUP($C331,'Growth rate'!$B$3:$T$93,3,FALSE)*VLOOKUP($E331,BY_RES_Demand_Drivers!$A$5:$I$100,9,FALSE)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BY_RES_Demand_Drivers!$J$9</f>
        <v>RCUDB</v>
      </c>
      <c r="F332" s="16">
        <f>VLOOKUP($C332,'Growth rate'!$B$3:$T$93,3,FALSE)*VLOOKUP($E332,BY_RES_Demand_Drivers!$A$5:$I$100,7,FALSE)</f>
        <v>1712.6315675351755</v>
      </c>
      <c r="G332" s="16">
        <f>VLOOKUP($C332,'Growth rate'!$B$3:$T$93,3,FALSE)*VLOOKUP($E332,BY_RES_Demand_Drivers!$A$5:$I$100,8,FALSE)</f>
        <v>0</v>
      </c>
      <c r="H332" s="16">
        <f>VLOOKUP($C332,'Growth rate'!$B$3:$T$93,3,FALSE)*VLOOKUP($E332,BY_RES_Demand_Drivers!$A$5:$I$100,9,FALSE)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BY_RES_Demand_Drivers!$J$9</f>
        <v>RCUDB</v>
      </c>
      <c r="F333" s="16">
        <f>VLOOKUP($C333,'Growth rate'!$B$3:$T$93,3,FALSE)*VLOOKUP($E333,BY_RES_Demand_Drivers!$A$5:$I$100,7,FALSE)</f>
        <v>1733.4103291320002</v>
      </c>
      <c r="G333" s="16">
        <f>VLOOKUP($C333,'Growth rate'!$B$3:$T$93,3,FALSE)*VLOOKUP($E333,BY_RES_Demand_Drivers!$A$5:$I$100,8,FALSE)</f>
        <v>0</v>
      </c>
      <c r="H333" s="16">
        <f>VLOOKUP($C333,'Growth rate'!$B$3:$T$93,3,FALSE)*VLOOKUP($E333,BY_RES_Demand_Drivers!$A$5:$I$100,9,FALSE)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BY_RES_Demand_Drivers!$J$9</f>
        <v>RCUDB</v>
      </c>
      <c r="F334" s="16">
        <f>VLOOKUP($C334,'Growth rate'!$B$3:$T$93,3,FALSE)*VLOOKUP($E334,BY_RES_Demand_Drivers!$A$5:$I$100,7,FALSE)</f>
        <v>1751.183666933114</v>
      </c>
      <c r="G334" s="16">
        <f>VLOOKUP($C334,'Growth rate'!$B$3:$T$93,3,FALSE)*VLOOKUP($E334,BY_RES_Demand_Drivers!$A$5:$I$100,8,FALSE)</f>
        <v>0</v>
      </c>
      <c r="H334" s="16">
        <f>VLOOKUP($C334,'Growth rate'!$B$3:$T$93,3,FALSE)*VLOOKUP($E334,BY_RES_Demand_Drivers!$A$5:$I$100,9,FALSE)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BY_RES_Demand_Drivers!$J$9</f>
        <v>RCUDB</v>
      </c>
      <c r="F335" s="16">
        <f>VLOOKUP($C335,'Growth rate'!$B$3:$T$93,3,FALSE)*VLOOKUP($E335,BY_RES_Demand_Drivers!$A$5:$I$100,7,FALSE)</f>
        <v>1768.9570047342272</v>
      </c>
      <c r="G335" s="16">
        <f>VLOOKUP($C335,'Growth rate'!$B$3:$T$93,3,FALSE)*VLOOKUP($E335,BY_RES_Demand_Drivers!$A$5:$I$100,8,FALSE)</f>
        <v>0</v>
      </c>
      <c r="H335" s="16">
        <f>VLOOKUP($C335,'Growth rate'!$B$3:$T$93,3,FALSE)*VLOOKUP($E335,BY_RES_Demand_Drivers!$A$5:$I$100,9,FALSE)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BY_RES_Demand_Drivers!$J$9</f>
        <v>RCUDB</v>
      </c>
      <c r="F336" s="16">
        <f>VLOOKUP($C336,'Growth rate'!$B$3:$T$93,3,FALSE)*VLOOKUP($E336,BY_RES_Demand_Drivers!$A$5:$I$100,7,FALSE)</f>
        <v>1786.7303425353409</v>
      </c>
      <c r="G336" s="16">
        <f>VLOOKUP($C336,'Growth rate'!$B$3:$T$93,3,FALSE)*VLOOKUP($E336,BY_RES_Demand_Drivers!$A$5:$I$100,8,FALSE)</f>
        <v>0</v>
      </c>
      <c r="H336" s="16">
        <f>VLOOKUP($C336,'Growth rate'!$B$3:$T$93,3,FALSE)*VLOOKUP($E336,BY_RES_Demand_Drivers!$A$5:$I$100,9,FALSE)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BY_RES_Demand_Drivers!$J$9</f>
        <v>RCUDB</v>
      </c>
      <c r="F337" s="16">
        <f>VLOOKUP($C337,'Growth rate'!$B$3:$T$93,3,FALSE)*VLOOKUP($E337,BY_RES_Demand_Drivers!$A$5:$I$100,7,FALSE)</f>
        <v>1804.5036803364542</v>
      </c>
      <c r="G337" s="16">
        <f>VLOOKUP($C337,'Growth rate'!$B$3:$T$93,3,FALSE)*VLOOKUP($E337,BY_RES_Demand_Drivers!$A$5:$I$100,8,FALSE)</f>
        <v>0</v>
      </c>
      <c r="H337" s="16">
        <f>VLOOKUP($C337,'Growth rate'!$B$3:$T$93,3,FALSE)*VLOOKUP($E337,BY_RES_Demand_Drivers!$A$5:$I$100,9,FALSE)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BY_RES_Demand_Drivers!$J$9</f>
        <v>RCUDB</v>
      </c>
      <c r="F338" s="16">
        <f>VLOOKUP($C338,'Growth rate'!$B$3:$T$93,3,FALSE)*VLOOKUP($E338,BY_RES_Demand_Drivers!$A$5:$I$100,7,FALSE)</f>
        <v>1822.2770181375679</v>
      </c>
      <c r="G338" s="16">
        <f>VLOOKUP($C338,'Growth rate'!$B$3:$T$93,3,FALSE)*VLOOKUP($E338,BY_RES_Demand_Drivers!$A$5:$I$100,8,FALSE)</f>
        <v>0</v>
      </c>
      <c r="H338" s="16">
        <f>VLOOKUP($C338,'Growth rate'!$B$3:$T$93,3,FALSE)*VLOOKUP($E338,BY_RES_Demand_Drivers!$A$5:$I$100,9,FALSE)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BY_RES_Demand_Drivers!$J$9</f>
        <v>RCUDB</v>
      </c>
      <c r="F339" s="16">
        <f>VLOOKUP($C339,'Growth rate'!$B$3:$T$93,3,FALSE)*VLOOKUP($E339,BY_RES_Demand_Drivers!$A$5:$I$100,7,FALSE)</f>
        <v>1838.6336817488479</v>
      </c>
      <c r="G339" s="16">
        <f>VLOOKUP($C339,'Growth rate'!$B$3:$T$93,3,FALSE)*VLOOKUP($E339,BY_RES_Demand_Drivers!$A$5:$I$100,8,FALSE)</f>
        <v>0</v>
      </c>
      <c r="H339" s="16">
        <f>VLOOKUP($C339,'Growth rate'!$B$3:$T$93,3,FALSE)*VLOOKUP($E339,BY_RES_Demand_Drivers!$A$5:$I$100,9,FALSE)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BY_RES_Demand_Drivers!$J$9</f>
        <v>RCUDB</v>
      </c>
      <c r="F340" s="16">
        <f>VLOOKUP($C340,'Growth rate'!$B$3:$T$93,3,FALSE)*VLOOKUP($E340,BY_RES_Demand_Drivers!$A$5:$I$100,7,FALSE)</f>
        <v>1854.990345360128</v>
      </c>
      <c r="G340" s="16">
        <f>VLOOKUP($C340,'Growth rate'!$B$3:$T$93,3,FALSE)*VLOOKUP($E340,BY_RES_Demand_Drivers!$A$5:$I$100,8,FALSE)</f>
        <v>0</v>
      </c>
      <c r="H340" s="16">
        <f>VLOOKUP($C340,'Growth rate'!$B$3:$T$93,3,FALSE)*VLOOKUP($E340,BY_RES_Demand_Drivers!$A$5:$I$100,9,FALSE)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BY_RES_Demand_Drivers!$J$9</f>
        <v>RCUDB</v>
      </c>
      <c r="F341" s="16">
        <f>VLOOKUP($C341,'Growth rate'!$B$3:$T$93,3,FALSE)*VLOOKUP($E341,BY_RES_Demand_Drivers!$A$5:$I$100,7,FALSE)</f>
        <v>1871.3470089714085</v>
      </c>
      <c r="G341" s="16">
        <f>VLOOKUP($C341,'Growth rate'!$B$3:$T$93,3,FALSE)*VLOOKUP($E341,BY_RES_Demand_Drivers!$A$5:$I$100,8,FALSE)</f>
        <v>0</v>
      </c>
      <c r="H341" s="16">
        <f>VLOOKUP($C341,'Growth rate'!$B$3:$T$93,3,FALSE)*VLOOKUP($E341,BY_RES_Demand_Drivers!$A$5:$I$100,9,FALSE)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BY_RES_Demand_Drivers!$J$9</f>
        <v>RCUDB</v>
      </c>
      <c r="F342" s="16">
        <f>VLOOKUP($C342,'Growth rate'!$B$3:$T$93,3,FALSE)*VLOOKUP($E342,BY_RES_Demand_Drivers!$A$5:$I$100,7,FALSE)</f>
        <v>1887.7036725826886</v>
      </c>
      <c r="G342" s="16">
        <f>VLOOKUP($C342,'Growth rate'!$B$3:$T$93,3,FALSE)*VLOOKUP($E342,BY_RES_Demand_Drivers!$A$5:$I$100,8,FALSE)</f>
        <v>0</v>
      </c>
      <c r="H342" s="16">
        <f>VLOOKUP($C342,'Growth rate'!$B$3:$T$93,3,FALSE)*VLOOKUP($E342,BY_RES_Demand_Drivers!$A$5:$I$100,9,FALSE)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BY_RES_Demand_Drivers!$J$9</f>
        <v>RCUDB</v>
      </c>
      <c r="F343" s="16">
        <f>VLOOKUP($C343,'Growth rate'!$B$3:$T$93,3,FALSE)*VLOOKUP($E343,BY_RES_Demand_Drivers!$A$5:$I$100,7,FALSE)</f>
        <v>1904.0603361939686</v>
      </c>
      <c r="G343" s="16">
        <f>VLOOKUP($C343,'Growth rate'!$B$3:$T$93,3,FALSE)*VLOOKUP($E343,BY_RES_Demand_Drivers!$A$5:$I$100,8,FALSE)</f>
        <v>0</v>
      </c>
      <c r="H343" s="16">
        <f>VLOOKUP($C343,'Growth rate'!$B$3:$T$93,3,FALSE)*VLOOKUP($E343,BY_RES_Demand_Drivers!$A$5:$I$100,9,FALSE)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BY_RES_Demand_Drivers!$J$9</f>
        <v>RCUDB</v>
      </c>
      <c r="F344" s="16">
        <f>VLOOKUP($C344,'Growth rate'!$B$3:$T$93,3,FALSE)*VLOOKUP($E344,BY_RES_Demand_Drivers!$A$5:$I$100,7,FALSE)</f>
        <v>1923.7952900640259</v>
      </c>
      <c r="G344" s="16">
        <f>VLOOKUP($C344,'Growth rate'!$B$3:$T$93,3,FALSE)*VLOOKUP($E344,BY_RES_Demand_Drivers!$A$5:$I$100,8,FALSE)</f>
        <v>0</v>
      </c>
      <c r="H344" s="16">
        <f>VLOOKUP($C344,'Growth rate'!$B$3:$T$93,3,FALSE)*VLOOKUP($E344,BY_RES_Demand_Drivers!$A$5:$I$100,9,FALSE)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BY_RES_Demand_Drivers!$J$9</f>
        <v>RCUDB</v>
      </c>
      <c r="F345" s="16">
        <f>VLOOKUP($C345,'Growth rate'!$B$3:$T$93,3,FALSE)*VLOOKUP($E345,BY_RES_Demand_Drivers!$A$5:$I$100,7,FALSE)</f>
        <v>1943.5302439340833</v>
      </c>
      <c r="G345" s="16">
        <f>VLOOKUP($C345,'Growth rate'!$B$3:$T$93,3,FALSE)*VLOOKUP($E345,BY_RES_Demand_Drivers!$A$5:$I$100,8,FALSE)</f>
        <v>0</v>
      </c>
      <c r="H345" s="16">
        <f>VLOOKUP($C345,'Growth rate'!$B$3:$T$93,3,FALSE)*VLOOKUP($E345,BY_RES_Demand_Drivers!$A$5:$I$100,9,FALSE)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BY_RES_Demand_Drivers!$J$9</f>
        <v>RCUDB</v>
      </c>
      <c r="F346" s="16">
        <f>VLOOKUP($C346,'Growth rate'!$B$3:$T$93,3,FALSE)*VLOOKUP($E346,BY_RES_Demand_Drivers!$A$5:$I$100,7,FALSE)</f>
        <v>1963.2651978041404</v>
      </c>
      <c r="G346" s="16">
        <f>VLOOKUP($C346,'Growth rate'!$B$3:$T$93,3,FALSE)*VLOOKUP($E346,BY_RES_Demand_Drivers!$A$5:$I$100,8,FALSE)</f>
        <v>0</v>
      </c>
      <c r="H346" s="16">
        <f>VLOOKUP($C346,'Growth rate'!$B$3:$T$93,3,FALSE)*VLOOKUP($E346,BY_RES_Demand_Drivers!$A$5:$I$100,9,FALSE)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BY_RES_Demand_Drivers!$J$9</f>
        <v>RCUDB</v>
      </c>
      <c r="F347" s="16">
        <f>VLOOKUP($C347,'Growth rate'!$B$3:$T$93,3,FALSE)*VLOOKUP($E347,BY_RES_Demand_Drivers!$A$5:$I$100,7,FALSE)</f>
        <v>1983.0001516741979</v>
      </c>
      <c r="G347" s="16">
        <f>VLOOKUP($C347,'Growth rate'!$B$3:$T$93,3,FALSE)*VLOOKUP($E347,BY_RES_Demand_Drivers!$A$5:$I$100,8,FALSE)</f>
        <v>0</v>
      </c>
      <c r="H347" s="16">
        <f>VLOOKUP($C347,'Growth rate'!$B$3:$T$93,3,FALSE)*VLOOKUP($E347,BY_RES_Demand_Drivers!$A$5:$I$100,9,FALSE)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BY_RES_Demand_Drivers!$J$9</f>
        <v>RCUDB</v>
      </c>
      <c r="F348" s="16">
        <f>VLOOKUP($C348,'Growth rate'!$B$3:$T$93,3,FALSE)*VLOOKUP($E348,BY_RES_Demand_Drivers!$A$5:$I$100,7,FALSE)</f>
        <v>2002.735105544255</v>
      </c>
      <c r="G348" s="16">
        <f>VLOOKUP($C348,'Growth rate'!$B$3:$T$93,3,FALSE)*VLOOKUP($E348,BY_RES_Demand_Drivers!$A$5:$I$100,8,FALSE)</f>
        <v>0</v>
      </c>
      <c r="H348" s="16">
        <f>VLOOKUP($C348,'Growth rate'!$B$3:$T$93,3,FALSE)*VLOOKUP($E348,BY_RES_Demand_Drivers!$A$5:$I$100,9,FALSE)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BY_RES_Demand_Drivers!$J$9</f>
        <v>RCUDB</v>
      </c>
      <c r="F349" s="16">
        <f>VLOOKUP($C349,'Growth rate'!$B$3:$T$93,3,FALSE)*VLOOKUP($E349,BY_RES_Demand_Drivers!$A$5:$I$100,7,FALSE)</f>
        <v>2028.8040943353617</v>
      </c>
      <c r="G349" s="16">
        <f>VLOOKUP($C349,'Growth rate'!$B$3:$T$93,3,FALSE)*VLOOKUP($E349,BY_RES_Demand_Drivers!$A$5:$I$100,8,FALSE)</f>
        <v>0</v>
      </c>
      <c r="H349" s="16">
        <f>VLOOKUP($C349,'Growth rate'!$B$3:$T$93,3,FALSE)*VLOOKUP($E349,BY_RES_Demand_Drivers!$A$5:$I$100,9,FALSE)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BY_RES_Demand_Drivers!$J$9</f>
        <v>RCUDB</v>
      </c>
      <c r="F350" s="16">
        <f>VLOOKUP($C350,'Growth rate'!$B$3:$T$93,3,FALSE)*VLOOKUP($E350,BY_RES_Demand_Drivers!$A$5:$I$100,7,FALSE)</f>
        <v>2054.8730831264679</v>
      </c>
      <c r="G350" s="16">
        <f>VLOOKUP($C350,'Growth rate'!$B$3:$T$93,3,FALSE)*VLOOKUP($E350,BY_RES_Demand_Drivers!$A$5:$I$100,8,FALSE)</f>
        <v>0</v>
      </c>
      <c r="H350" s="16">
        <f>VLOOKUP($C350,'Growth rate'!$B$3:$T$93,3,FALSE)*VLOOKUP($E350,BY_RES_Demand_Drivers!$A$5:$I$100,9,FALSE)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BY_RES_Demand_Drivers!$J$9</f>
        <v>RCUDB</v>
      </c>
      <c r="F351" s="16">
        <f>VLOOKUP($C351,'Growth rate'!$B$3:$T$93,3,FALSE)*VLOOKUP($E351,BY_RES_Demand_Drivers!$A$5:$I$100,7,FALSE)</f>
        <v>2080.9420719175741</v>
      </c>
      <c r="G351" s="16">
        <f>VLOOKUP($C351,'Growth rate'!$B$3:$T$93,3,FALSE)*VLOOKUP($E351,BY_RES_Demand_Drivers!$A$5:$I$100,8,FALSE)</f>
        <v>0</v>
      </c>
      <c r="H351" s="16">
        <f>VLOOKUP($C351,'Growth rate'!$B$3:$T$93,3,FALSE)*VLOOKUP($E351,BY_RES_Demand_Drivers!$A$5:$I$100,9,FALSE)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BY_RES_Demand_Drivers!$J$9</f>
        <v>RCUDB</v>
      </c>
      <c r="F352" s="16">
        <f>VLOOKUP($C352,'Growth rate'!$B$3:$T$93,3,FALSE)*VLOOKUP($E352,BY_RES_Demand_Drivers!$A$5:$I$100,7,FALSE)</f>
        <v>2107.0110607086804</v>
      </c>
      <c r="G352" s="16">
        <f>VLOOKUP($C352,'Growth rate'!$B$3:$T$93,3,FALSE)*VLOOKUP($E352,BY_RES_Demand_Drivers!$A$5:$I$100,8,FALSE)</f>
        <v>0</v>
      </c>
      <c r="H352" s="16">
        <f>VLOOKUP($C352,'Growth rate'!$B$3:$T$93,3,FALSE)*VLOOKUP($E352,BY_RES_Demand_Drivers!$A$5:$I$100,9,FALSE)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BY_RES_Demand_Drivers!$J$9</f>
        <v>RCUDB</v>
      </c>
      <c r="F353" s="16">
        <f>VLOOKUP($C353,'Growth rate'!$B$3:$T$93,3,FALSE)*VLOOKUP($E353,BY_RES_Demand_Drivers!$A$5:$I$100,7,FALSE)</f>
        <v>2133.080049499787</v>
      </c>
      <c r="G353" s="16">
        <f>VLOOKUP($C353,'Growth rate'!$B$3:$T$93,3,FALSE)*VLOOKUP($E353,BY_RES_Demand_Drivers!$A$5:$I$100,8,FALSE)</f>
        <v>0</v>
      </c>
      <c r="H353" s="16">
        <f>VLOOKUP($C353,'Growth rate'!$B$3:$T$93,3,FALSE)*VLOOKUP($E353,BY_RES_Demand_Drivers!$A$5:$I$100,9,FALSE)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BY_RES_Demand_Drivers!$J$9</f>
        <v>RCUDB</v>
      </c>
      <c r="F354" s="16">
        <f>VLOOKUP($C354,'Growth rate'!$B$3:$T$93,3,FALSE)*VLOOKUP($E354,BY_RES_Demand_Drivers!$A$5:$I$100,7,FALSE)</f>
        <v>2160.027430881044</v>
      </c>
      <c r="G354" s="16">
        <f>VLOOKUP($C354,'Growth rate'!$B$3:$T$93,3,FALSE)*VLOOKUP($E354,BY_RES_Demand_Drivers!$A$5:$I$100,8,FALSE)</f>
        <v>0</v>
      </c>
      <c r="H354" s="16">
        <f>VLOOKUP($C354,'Growth rate'!$B$3:$T$93,3,FALSE)*VLOOKUP($E354,BY_RES_Demand_Drivers!$A$5:$I$100,9,FALSE)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BY_RES_Demand_Drivers!$J$9</f>
        <v>RCUDB</v>
      </c>
      <c r="F355" s="16">
        <f>VLOOKUP($C355,'Growth rate'!$B$3:$T$93,3,FALSE)*VLOOKUP($E355,BY_RES_Demand_Drivers!$A$5:$I$100,7,FALSE)</f>
        <v>2186.9748122623014</v>
      </c>
      <c r="G355" s="16">
        <f>VLOOKUP($C355,'Growth rate'!$B$3:$T$93,3,FALSE)*VLOOKUP($E355,BY_RES_Demand_Drivers!$A$5:$I$100,8,FALSE)</f>
        <v>0</v>
      </c>
      <c r="H355" s="16">
        <f>VLOOKUP($C355,'Growth rate'!$B$3:$T$93,3,FALSE)*VLOOKUP($E355,BY_RES_Demand_Drivers!$A$5:$I$100,9,FALSE)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BY_RES_Demand_Drivers!$J$9</f>
        <v>RCUDB</v>
      </c>
      <c r="F356" s="16">
        <f>VLOOKUP($C356,'Growth rate'!$B$3:$T$93,3,FALSE)*VLOOKUP($E356,BY_RES_Demand_Drivers!$A$5:$I$100,7,FALSE)</f>
        <v>2213.9221936435588</v>
      </c>
      <c r="G356" s="16">
        <f>VLOOKUP($C356,'Growth rate'!$B$3:$T$93,3,FALSE)*VLOOKUP($E356,BY_RES_Demand_Drivers!$A$5:$I$100,8,FALSE)</f>
        <v>0</v>
      </c>
      <c r="H356" s="16">
        <f>VLOOKUP($C356,'Growth rate'!$B$3:$T$93,3,FALSE)*VLOOKUP($E356,BY_RES_Demand_Drivers!$A$5:$I$100,9,FALSE)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BY_RES_Demand_Drivers!$J$9</f>
        <v>RCUDB</v>
      </c>
      <c r="F357" s="16">
        <f>VLOOKUP($C357,'Growth rate'!$B$3:$T$93,3,FALSE)*VLOOKUP($E357,BY_RES_Demand_Drivers!$A$5:$I$100,7,FALSE)</f>
        <v>2240.8695750248162</v>
      </c>
      <c r="G357" s="16">
        <f>VLOOKUP($C357,'Growth rate'!$B$3:$T$93,3,FALSE)*VLOOKUP($E357,BY_RES_Demand_Drivers!$A$5:$I$100,8,FALSE)</f>
        <v>0</v>
      </c>
      <c r="H357" s="16">
        <f>VLOOKUP($C357,'Growth rate'!$B$3:$T$93,3,FALSE)*VLOOKUP($E357,BY_RES_Demand_Drivers!$A$5:$I$100,9,FALSE)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BY_RES_Demand_Drivers!$J$9</f>
        <v>RCUDB</v>
      </c>
      <c r="F358" s="16">
        <f>VLOOKUP($C358,'Growth rate'!$B$3:$T$93,3,FALSE)*VLOOKUP($E358,BY_RES_Demand_Drivers!$A$5:$I$100,7,FALSE)</f>
        <v>2267.8169564060736</v>
      </c>
      <c r="G358" s="16">
        <f>VLOOKUP($C358,'Growth rate'!$B$3:$T$93,3,FALSE)*VLOOKUP($E358,BY_RES_Demand_Drivers!$A$5:$I$100,8,FALSE)</f>
        <v>0</v>
      </c>
      <c r="H358" s="16">
        <f>VLOOKUP($C358,'Growth rate'!$B$3:$T$93,3,FALSE)*VLOOKUP($E358,BY_RES_Demand_Drivers!$A$5:$I$100,9,FALSE)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BY_RES_Demand_Drivers!$J$9</f>
        <v>RCUDB</v>
      </c>
      <c r="F359" s="16">
        <f>VLOOKUP($C359,'Growth rate'!$B$3:$T$93,3,FALSE)*VLOOKUP($E359,BY_RES_Demand_Drivers!$A$5:$I$100,7,FALSE)</f>
        <v>2293.7569978200549</v>
      </c>
      <c r="G359" s="16">
        <f>VLOOKUP($C359,'Growth rate'!$B$3:$T$93,3,FALSE)*VLOOKUP($E359,BY_RES_Demand_Drivers!$A$5:$I$100,8,FALSE)</f>
        <v>0</v>
      </c>
      <c r="H359" s="16">
        <f>VLOOKUP($C359,'Growth rate'!$B$3:$T$93,3,FALSE)*VLOOKUP($E359,BY_RES_Demand_Drivers!$A$5:$I$100,9,FALSE)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BY_RES_Demand_Drivers!$J$9</f>
        <v>RCUDB</v>
      </c>
      <c r="F360" s="16">
        <f>VLOOKUP($C360,'Growth rate'!$B$3:$T$93,3,FALSE)*VLOOKUP($E360,BY_RES_Demand_Drivers!$A$5:$I$100,7,FALSE)</f>
        <v>2319.6970392340363</v>
      </c>
      <c r="G360" s="16">
        <f>VLOOKUP($C360,'Growth rate'!$B$3:$T$93,3,FALSE)*VLOOKUP($E360,BY_RES_Demand_Drivers!$A$5:$I$100,8,FALSE)</f>
        <v>0</v>
      </c>
      <c r="H360" s="16">
        <f>VLOOKUP($C360,'Growth rate'!$B$3:$T$93,3,FALSE)*VLOOKUP($E360,BY_RES_Demand_Drivers!$A$5:$I$100,9,FALSE)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BY_RES_Demand_Drivers!$J$9</f>
        <v>RCUDB</v>
      </c>
      <c r="F361" s="16">
        <f>VLOOKUP($C361,'Growth rate'!$B$3:$T$93,3,FALSE)*VLOOKUP($E361,BY_RES_Demand_Drivers!$A$5:$I$100,7,FALSE)</f>
        <v>2345.6370806480177</v>
      </c>
      <c r="G361" s="16">
        <f>VLOOKUP($C361,'Growth rate'!$B$3:$T$93,3,FALSE)*VLOOKUP($E361,BY_RES_Demand_Drivers!$A$5:$I$100,8,FALSE)</f>
        <v>0</v>
      </c>
      <c r="H361" s="16">
        <f>VLOOKUP($C361,'Growth rate'!$B$3:$T$93,3,FALSE)*VLOOKUP($E361,BY_RES_Demand_Drivers!$A$5:$I$100,9,FALSE)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BY_RES_Demand_Drivers!$J$9</f>
        <v>RCUDB</v>
      </c>
      <c r="F362" s="16">
        <f>VLOOKUP($C362,'Growth rate'!$B$3:$T$93,3,FALSE)*VLOOKUP($E362,BY_RES_Demand_Drivers!$A$5:$I$100,7,FALSE)</f>
        <v>2371.5771220619995</v>
      </c>
      <c r="G362" s="16">
        <f>VLOOKUP($C362,'Growth rate'!$B$3:$T$93,3,FALSE)*VLOOKUP($E362,BY_RES_Demand_Drivers!$A$5:$I$100,8,FALSE)</f>
        <v>0</v>
      </c>
      <c r="H362" s="16">
        <f>VLOOKUP($C362,'Growth rate'!$B$3:$T$93,3,FALSE)*VLOOKUP($E362,BY_RES_Demand_Drivers!$A$5:$I$100,9,FALSE)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BY_RES_Demand_Drivers!$J$9</f>
        <v>RCUDB</v>
      </c>
      <c r="F363" s="16">
        <f>VLOOKUP($C363,'Growth rate'!$B$3:$T$93,3,FALSE)*VLOOKUP($E363,BY_RES_Demand_Drivers!$A$5:$I$100,7,FALSE)</f>
        <v>2397.5171634759809</v>
      </c>
      <c r="G363" s="16">
        <f>VLOOKUP($C363,'Growth rate'!$B$3:$T$93,3,FALSE)*VLOOKUP($E363,BY_RES_Demand_Drivers!$A$5:$I$100,8,FALSE)</f>
        <v>0</v>
      </c>
      <c r="H363" s="16">
        <f>VLOOKUP($C363,'Growth rate'!$B$3:$T$93,3,FALSE)*VLOOKUP($E363,BY_RES_Demand_Drivers!$A$5:$I$100,9,FALSE)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BY_RES_Demand_Drivers!$J$9</f>
        <v>RCUDB</v>
      </c>
      <c r="F364" s="16">
        <f>VLOOKUP($C364,'Growth rate'!$B$3:$T$93,3,FALSE)*VLOOKUP($E364,BY_RES_Demand_Drivers!$A$5:$I$100,7,FALSE)</f>
        <v>2423.5163831104546</v>
      </c>
      <c r="G364" s="16">
        <f>VLOOKUP($C364,'Growth rate'!$B$3:$T$93,3,FALSE)*VLOOKUP($E364,BY_RES_Demand_Drivers!$A$5:$I$100,8,FALSE)</f>
        <v>0</v>
      </c>
      <c r="H364" s="16">
        <f>VLOOKUP($C364,'Growth rate'!$B$3:$T$93,3,FALSE)*VLOOKUP($E364,BY_RES_Demand_Drivers!$A$5:$I$100,9,FALSE)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BY_RES_Demand_Drivers!$J$9</f>
        <v>RCUDB</v>
      </c>
      <c r="F365" s="16">
        <f>VLOOKUP($C365,'Growth rate'!$B$3:$T$93,3,FALSE)*VLOOKUP($E365,BY_RES_Demand_Drivers!$A$5:$I$100,7,FALSE)</f>
        <v>2449.5156027449289</v>
      </c>
      <c r="G365" s="16">
        <f>VLOOKUP($C365,'Growth rate'!$B$3:$T$93,3,FALSE)*VLOOKUP($E365,BY_RES_Demand_Drivers!$A$5:$I$100,8,FALSE)</f>
        <v>0</v>
      </c>
      <c r="H365" s="16">
        <f>VLOOKUP($C365,'Growth rate'!$B$3:$T$93,3,FALSE)*VLOOKUP($E365,BY_RES_Demand_Drivers!$A$5:$I$100,9,FALSE)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BY_RES_Demand_Drivers!$J$9</f>
        <v>RCUDB</v>
      </c>
      <c r="F366" s="16">
        <f>VLOOKUP($C366,'Growth rate'!$B$3:$T$93,3,FALSE)*VLOOKUP($E366,BY_RES_Demand_Drivers!$A$5:$I$100,7,FALSE)</f>
        <v>2475.5148223794031</v>
      </c>
      <c r="G366" s="16">
        <f>VLOOKUP($C366,'Growth rate'!$B$3:$T$93,3,FALSE)*VLOOKUP($E366,BY_RES_Demand_Drivers!$A$5:$I$100,8,FALSE)</f>
        <v>0</v>
      </c>
      <c r="H366" s="16">
        <f>VLOOKUP($C366,'Growth rate'!$B$3:$T$93,3,FALSE)*VLOOKUP($E366,BY_RES_Demand_Drivers!$A$5:$I$100,9,FALSE)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BY_RES_Demand_Drivers!$J$9</f>
        <v>RCUDB</v>
      </c>
      <c r="F367" s="16">
        <f>VLOOKUP($C367,'Growth rate'!$B$3:$T$93,3,FALSE)*VLOOKUP($E367,BY_RES_Demand_Drivers!$A$5:$I$100,7,FALSE)</f>
        <v>2501.5140420138773</v>
      </c>
      <c r="G367" s="16">
        <f>VLOOKUP($C367,'Growth rate'!$B$3:$T$93,3,FALSE)*VLOOKUP($E367,BY_RES_Demand_Drivers!$A$5:$I$100,8,FALSE)</f>
        <v>0</v>
      </c>
      <c r="H367" s="16">
        <f>VLOOKUP($C367,'Growth rate'!$B$3:$T$93,3,FALSE)*VLOOKUP($E367,BY_RES_Demand_Drivers!$A$5:$I$100,9,FALSE)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BY_RES_Demand_Drivers!$J$9</f>
        <v>RCUDB</v>
      </c>
      <c r="F368" s="16">
        <f>VLOOKUP($C368,'Growth rate'!$B$3:$T$93,3,FALSE)*VLOOKUP($E368,BY_RES_Demand_Drivers!$A$5:$I$100,7,FALSE)</f>
        <v>2527.5132616483511</v>
      </c>
      <c r="G368" s="16">
        <f>VLOOKUP($C368,'Growth rate'!$B$3:$T$93,3,FALSE)*VLOOKUP($E368,BY_RES_Demand_Drivers!$A$5:$I$100,8,FALSE)</f>
        <v>0</v>
      </c>
      <c r="H368" s="16">
        <f>VLOOKUP($C368,'Growth rate'!$B$3:$T$93,3,FALSE)*VLOOKUP($E368,BY_RES_Demand_Drivers!$A$5:$I$100,9,FALSE)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BY_RES_Demand_Drivers!$J$9</f>
        <v>RCUDB</v>
      </c>
      <c r="F369" s="16">
        <f>VLOOKUP($C369,'Growth rate'!$B$3:$T$93,3,FALSE)*VLOOKUP($E369,BY_RES_Demand_Drivers!$A$5:$I$100,7,FALSE)</f>
        <v>2556.6256705833816</v>
      </c>
      <c r="G369" s="16">
        <f>VLOOKUP($C369,'Growth rate'!$B$3:$T$93,3,FALSE)*VLOOKUP($E369,BY_RES_Demand_Drivers!$A$5:$I$100,8,FALSE)</f>
        <v>0</v>
      </c>
      <c r="H369" s="16">
        <f>VLOOKUP($C369,'Growth rate'!$B$3:$T$93,3,FALSE)*VLOOKUP($E369,BY_RES_Demand_Drivers!$A$5:$I$100,9,FALSE)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BY_RES_Demand_Drivers!$J$9</f>
        <v>RCUDB</v>
      </c>
      <c r="F370" s="16">
        <f>VLOOKUP($C370,'Growth rate'!$B$3:$T$93,3,FALSE)*VLOOKUP($E370,BY_RES_Demand_Drivers!$A$5:$I$100,7,FALSE)</f>
        <v>2585.7380795184117</v>
      </c>
      <c r="G370" s="16">
        <f>VLOOKUP($C370,'Growth rate'!$B$3:$T$93,3,FALSE)*VLOOKUP($E370,BY_RES_Demand_Drivers!$A$5:$I$100,8,FALSE)</f>
        <v>0</v>
      </c>
      <c r="H370" s="16">
        <f>VLOOKUP($C370,'Growth rate'!$B$3:$T$93,3,FALSE)*VLOOKUP($E370,BY_RES_Demand_Drivers!$A$5:$I$100,9,FALSE)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BY_RES_Demand_Drivers!$J$9</f>
        <v>RCUDB</v>
      </c>
      <c r="F371" s="16">
        <f>VLOOKUP($C371,'Growth rate'!$B$3:$T$93,3,FALSE)*VLOOKUP($E371,BY_RES_Demand_Drivers!$A$5:$I$100,7,FALSE)</f>
        <v>2614.8504884534423</v>
      </c>
      <c r="G371" s="16">
        <f>VLOOKUP($C371,'Growth rate'!$B$3:$T$93,3,FALSE)*VLOOKUP($E371,BY_RES_Demand_Drivers!$A$5:$I$100,8,FALSE)</f>
        <v>0</v>
      </c>
      <c r="H371" s="16">
        <f>VLOOKUP($C371,'Growth rate'!$B$3:$T$93,3,FALSE)*VLOOKUP($E371,BY_RES_Demand_Drivers!$A$5:$I$100,9,FALSE)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BY_RES_Demand_Drivers!$J$9</f>
        <v>RCUDB</v>
      </c>
      <c r="F372" s="16">
        <f>VLOOKUP($C372,'Growth rate'!$B$3:$T$93,3,FALSE)*VLOOKUP($E372,BY_RES_Demand_Drivers!$A$5:$I$100,7,FALSE)</f>
        <v>2643.9628973884724</v>
      </c>
      <c r="G372" s="16">
        <f>VLOOKUP($C372,'Growth rate'!$B$3:$T$93,3,FALSE)*VLOOKUP($E372,BY_RES_Demand_Drivers!$A$5:$I$100,8,FALSE)</f>
        <v>0</v>
      </c>
      <c r="H372" s="16">
        <f>VLOOKUP($C372,'Growth rate'!$B$3:$T$93,3,FALSE)*VLOOKUP($E372,BY_RES_Demand_Drivers!$A$5:$I$100,9,FALSE)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BY_RES_Demand_Drivers!$J$9</f>
        <v>RCUDB</v>
      </c>
      <c r="F373" s="16">
        <f>VLOOKUP($C373,'Growth rate'!$B$3:$T$93,3,FALSE)*VLOOKUP($E373,BY_RES_Demand_Drivers!$A$5:$I$100,7,FALSE)</f>
        <v>2673.0753063235029</v>
      </c>
      <c r="G373" s="16">
        <f>VLOOKUP($C373,'Growth rate'!$B$3:$T$93,3,FALSE)*VLOOKUP($E373,BY_RES_Demand_Drivers!$A$5:$I$100,8,FALSE)</f>
        <v>0</v>
      </c>
      <c r="H373" s="16">
        <f>VLOOKUP($C373,'Growth rate'!$B$3:$T$93,3,FALSE)*VLOOKUP($E373,BY_RES_Demand_Drivers!$A$5:$I$100,9,FALSE)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BY_RES_Demand_Drivers!$J$9</f>
        <v>RCUDB</v>
      </c>
      <c r="F374" s="16">
        <f>VLOOKUP($C374,'Growth rate'!$B$3:$T$93,3,FALSE)*VLOOKUP($E374,BY_RES_Demand_Drivers!$A$5:$I$100,7,FALSE)</f>
        <v>2702.919363331448</v>
      </c>
      <c r="G374" s="16">
        <f>VLOOKUP($C374,'Growth rate'!$B$3:$T$93,3,FALSE)*VLOOKUP($E374,BY_RES_Demand_Drivers!$A$5:$I$100,8,FALSE)</f>
        <v>0</v>
      </c>
      <c r="H374" s="16">
        <f>VLOOKUP($C374,'Growth rate'!$B$3:$T$93,3,FALSE)*VLOOKUP($E374,BY_RES_Demand_Drivers!$A$5:$I$100,9,FALSE)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BY_RES_Demand_Drivers!$J$9</f>
        <v>RCUDB</v>
      </c>
      <c r="F375" s="16">
        <f>VLOOKUP($C375,'Growth rate'!$B$3:$T$93,3,FALSE)*VLOOKUP($E375,BY_RES_Demand_Drivers!$A$5:$I$100,7,FALSE)</f>
        <v>2732.7634203393936</v>
      </c>
      <c r="G375" s="16">
        <f>VLOOKUP($C375,'Growth rate'!$B$3:$T$93,3,FALSE)*VLOOKUP($E375,BY_RES_Demand_Drivers!$A$5:$I$100,8,FALSE)</f>
        <v>0</v>
      </c>
      <c r="H375" s="16">
        <f>VLOOKUP($C375,'Growth rate'!$B$3:$T$93,3,FALSE)*VLOOKUP($E375,BY_RES_Demand_Drivers!$A$5:$I$100,9,FALSE)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BY_RES_Demand_Drivers!$J$9</f>
        <v>RCUDB</v>
      </c>
      <c r="F376" s="16">
        <f>VLOOKUP($C376,'Growth rate'!$B$3:$T$93,3,FALSE)*VLOOKUP($E376,BY_RES_Demand_Drivers!$A$5:$I$100,7,FALSE)</f>
        <v>2762.6074773473392</v>
      </c>
      <c r="G376" s="16">
        <f>VLOOKUP($C376,'Growth rate'!$B$3:$T$93,3,FALSE)*VLOOKUP($E376,BY_RES_Demand_Drivers!$A$5:$I$100,8,FALSE)</f>
        <v>0</v>
      </c>
      <c r="H376" s="16">
        <f>VLOOKUP($C376,'Growth rate'!$B$3:$T$93,3,FALSE)*VLOOKUP($E376,BY_RES_Demand_Drivers!$A$5:$I$100,9,FALSE)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BY_RES_Demand_Drivers!$J$9</f>
        <v>RCUDB</v>
      </c>
      <c r="F377" s="16">
        <f>VLOOKUP($C377,'Growth rate'!$B$3:$T$93,3,FALSE)*VLOOKUP($E377,BY_RES_Demand_Drivers!$A$5:$I$100,7,FALSE)</f>
        <v>2792.4515343552844</v>
      </c>
      <c r="G377" s="16">
        <f>VLOOKUP($C377,'Growth rate'!$B$3:$T$93,3,FALSE)*VLOOKUP($E377,BY_RES_Demand_Drivers!$A$5:$I$100,8,FALSE)</f>
        <v>0</v>
      </c>
      <c r="H377" s="16">
        <f>VLOOKUP($C377,'Growth rate'!$B$3:$T$93,3,FALSE)*VLOOKUP($E377,BY_RES_Demand_Drivers!$A$5:$I$100,9,FALSE)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BY_RES_Demand_Drivers!$J$9</f>
        <v>RCUDB</v>
      </c>
      <c r="F378" s="16">
        <f>VLOOKUP($C378,'Growth rate'!$B$3:$T$93,3,FALSE)*VLOOKUP($E378,BY_RES_Demand_Drivers!$A$5:$I$100,7,FALSE)</f>
        <v>2822.29559136323</v>
      </c>
      <c r="G378" s="16">
        <f>VLOOKUP($C378,'Growth rate'!$B$3:$T$93,3,FALSE)*VLOOKUP($E378,BY_RES_Demand_Drivers!$A$5:$I$100,8,FALSE)</f>
        <v>0</v>
      </c>
      <c r="H378" s="16">
        <f>VLOOKUP($C378,'Growth rate'!$B$3:$T$93,3,FALSE)*VLOOKUP($E378,BY_RES_Demand_Drivers!$A$5:$I$100,9,FALSE)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BY_RES_Demand_Drivers!$J$9</f>
        <v>RCUDB</v>
      </c>
      <c r="F379" s="16">
        <f>VLOOKUP($C379,'Growth rate'!$B$3:$T$93,3,FALSE)*VLOOKUP($E379,BY_RES_Demand_Drivers!$A$5:$I$100,7,FALSE)</f>
        <v>2853.180835660135</v>
      </c>
      <c r="G379" s="16">
        <f>VLOOKUP($C379,'Growth rate'!$B$3:$T$93,3,FALSE)*VLOOKUP($E379,BY_RES_Demand_Drivers!$A$5:$I$100,8,FALSE)</f>
        <v>0</v>
      </c>
      <c r="H379" s="16">
        <f>VLOOKUP($C379,'Growth rate'!$B$3:$T$93,3,FALSE)*VLOOKUP($E379,BY_RES_Demand_Drivers!$A$5:$I$100,9,FALSE)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BY_RES_Demand_Drivers!$J$9</f>
        <v>RCUDB</v>
      </c>
      <c r="F380" s="16">
        <f>VLOOKUP($C380,'Growth rate'!$B$3:$T$93,3,FALSE)*VLOOKUP($E380,BY_RES_Demand_Drivers!$A$5:$I$100,7,FALSE)</f>
        <v>2884.0660799570396</v>
      </c>
      <c r="G380" s="16">
        <f>VLOOKUP($C380,'Growth rate'!$B$3:$T$93,3,FALSE)*VLOOKUP($E380,BY_RES_Demand_Drivers!$A$5:$I$100,8,FALSE)</f>
        <v>0</v>
      </c>
      <c r="H380" s="16">
        <f>VLOOKUP($C380,'Growth rate'!$B$3:$T$93,3,FALSE)*VLOOKUP($E380,BY_RES_Demand_Drivers!$A$5:$I$100,9,FALSE)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BY_RES_Demand_Drivers!$J$9</f>
        <v>RCUDB</v>
      </c>
      <c r="F381" s="16">
        <f>VLOOKUP($C381,'Growth rate'!$B$3:$T$93,3,FALSE)*VLOOKUP($E381,BY_RES_Demand_Drivers!$A$5:$I$100,7,FALSE)</f>
        <v>2914.9513242539447</v>
      </c>
      <c r="G381" s="16">
        <f>VLOOKUP($C381,'Growth rate'!$B$3:$T$93,3,FALSE)*VLOOKUP($E381,BY_RES_Demand_Drivers!$A$5:$I$100,8,FALSE)</f>
        <v>0</v>
      </c>
      <c r="H381" s="16">
        <f>VLOOKUP($C381,'Growth rate'!$B$3:$T$93,3,FALSE)*VLOOKUP($E381,BY_RES_Demand_Drivers!$A$5:$I$100,9,FALSE)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BY_RES_Demand_Drivers!$J$9</f>
        <v>RCUDB</v>
      </c>
      <c r="F382" s="16">
        <f>VLOOKUP($C382,'Growth rate'!$B$3:$T$93,3,FALSE)*VLOOKUP($E382,BY_RES_Demand_Drivers!$A$5:$I$100,7,FALSE)</f>
        <v>2945.8365685508497</v>
      </c>
      <c r="G382" s="16">
        <f>VLOOKUP($C382,'Growth rate'!$B$3:$T$93,3,FALSE)*VLOOKUP($E382,BY_RES_Demand_Drivers!$A$5:$I$100,8,FALSE)</f>
        <v>0</v>
      </c>
      <c r="H382" s="16">
        <f>VLOOKUP($C382,'Growth rate'!$B$3:$T$93,3,FALSE)*VLOOKUP($E382,BY_RES_Demand_Drivers!$A$5:$I$100,9,FALSE)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BY_RES_Demand_Drivers!$J$9</f>
        <v>RCUDB</v>
      </c>
      <c r="F383" s="16">
        <f>VLOOKUP($C383,'Growth rate'!$B$3:$T$93,3,FALSE)*VLOOKUP($E383,BY_RES_Demand_Drivers!$A$5:$I$100,7,FALSE)</f>
        <v>2976.7218128477548</v>
      </c>
      <c r="G383" s="16">
        <f>VLOOKUP($C383,'Growth rate'!$B$3:$T$93,3,FALSE)*VLOOKUP($E383,BY_RES_Demand_Drivers!$A$5:$I$100,8,FALSE)</f>
        <v>0</v>
      </c>
      <c r="H383" s="16">
        <f>VLOOKUP($C383,'Growth rate'!$B$3:$T$93,3,FALSE)*VLOOKUP($E383,BY_RES_Demand_Drivers!$A$5:$I$100,9,FALSE)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BY_RES_Demand_Drivers!$J$9</f>
        <v>RCUDB</v>
      </c>
      <c r="F384" s="16">
        <f>VLOOKUP($C384,'Growth rate'!$B$3:$T$93,3,FALSE)*VLOOKUP($E384,BY_RES_Demand_Drivers!$A$5:$I$100,7,FALSE)</f>
        <v>3007.5494075128886</v>
      </c>
      <c r="G384" s="16">
        <f>VLOOKUP($C384,'Growth rate'!$B$3:$T$93,3,FALSE)*VLOOKUP($E384,BY_RES_Demand_Drivers!$A$5:$I$100,8,FALSE)</f>
        <v>0</v>
      </c>
      <c r="H384" s="16">
        <f>VLOOKUP($C384,'Growth rate'!$B$3:$T$93,3,FALSE)*VLOOKUP($E384,BY_RES_Demand_Drivers!$A$5:$I$100,9,FALSE)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BY_RES_Demand_Drivers!$J$9</f>
        <v>RCUDB</v>
      </c>
      <c r="F385" s="16">
        <f>VLOOKUP($C385,'Growth rate'!$B$3:$T$93,3,FALSE)*VLOOKUP($E385,BY_RES_Demand_Drivers!$A$5:$I$100,7,FALSE)</f>
        <v>3038.3770021780224</v>
      </c>
      <c r="G385" s="16">
        <f>VLOOKUP($C385,'Growth rate'!$B$3:$T$93,3,FALSE)*VLOOKUP($E385,BY_RES_Demand_Drivers!$A$5:$I$100,8,FALSE)</f>
        <v>0</v>
      </c>
      <c r="H385" s="16">
        <f>VLOOKUP($C385,'Growth rate'!$B$3:$T$93,3,FALSE)*VLOOKUP($E385,BY_RES_Demand_Drivers!$A$5:$I$100,9,FALSE)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BY_RES_Demand_Drivers!$J$9</f>
        <v>RCUDB</v>
      </c>
      <c r="F386" s="16">
        <f>VLOOKUP($C386,'Growth rate'!$B$3:$T$93,3,FALSE)*VLOOKUP($E386,BY_RES_Demand_Drivers!$A$5:$I$100,7,FALSE)</f>
        <v>3069.2045968431557</v>
      </c>
      <c r="G386" s="16">
        <f>VLOOKUP($C386,'Growth rate'!$B$3:$T$93,3,FALSE)*VLOOKUP($E386,BY_RES_Demand_Drivers!$A$5:$I$100,8,FALSE)</f>
        <v>0</v>
      </c>
      <c r="H386" s="16">
        <f>VLOOKUP($C386,'Growth rate'!$B$3:$T$93,3,FALSE)*VLOOKUP($E386,BY_RES_Demand_Drivers!$A$5:$I$100,9,FALSE)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BY_RES_Demand_Drivers!$J$9</f>
        <v>RCUDB</v>
      </c>
      <c r="F387" s="16">
        <f>VLOOKUP($C387,'Growth rate'!$B$3:$T$93,3,FALSE)*VLOOKUP($E387,BY_RES_Demand_Drivers!$A$5:$I$100,7,FALSE)</f>
        <v>3100.0321915082895</v>
      </c>
      <c r="G387" s="16">
        <f>VLOOKUP($C387,'Growth rate'!$B$3:$T$93,3,FALSE)*VLOOKUP($E387,BY_RES_Demand_Drivers!$A$5:$I$100,8,FALSE)</f>
        <v>0</v>
      </c>
      <c r="H387" s="16">
        <f>VLOOKUP($C387,'Growth rate'!$B$3:$T$93,3,FALSE)*VLOOKUP($E387,BY_RES_Demand_Drivers!$A$5:$I$100,9,FALSE)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BY_RES_Demand_Drivers!$J$9</f>
        <v>RCUDB</v>
      </c>
      <c r="F388" s="16">
        <f>VLOOKUP($C388,'Growth rate'!$B$3:$T$93,3,FALSE)*VLOOKUP($E388,BY_RES_Demand_Drivers!$A$5:$I$100,7,FALSE)</f>
        <v>3130.8597861734229</v>
      </c>
      <c r="G388" s="16">
        <f>VLOOKUP($C388,'Growth rate'!$B$3:$T$93,3,FALSE)*VLOOKUP($E388,BY_RES_Demand_Drivers!$A$5:$I$100,8,FALSE)</f>
        <v>0</v>
      </c>
      <c r="H388" s="16">
        <f>VLOOKUP($C388,'Growth rate'!$B$3:$T$93,3,FALSE)*VLOOKUP($E388,BY_RES_Demand_Drivers!$A$5:$I$100,9,FALSE)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BY_RES_Demand_Drivers!$J$9</f>
        <v>RCUDB</v>
      </c>
      <c r="F389" s="16">
        <f>VLOOKUP($C389,'Growth rate'!$B$3:$T$93,3,FALSE)*VLOOKUP($E389,BY_RES_Demand_Drivers!$A$5:$I$100,7,FALSE)</f>
        <v>3161.180216937842</v>
      </c>
      <c r="G389" s="16">
        <f>VLOOKUP($C389,'Growth rate'!$B$3:$T$93,3,FALSE)*VLOOKUP($E389,BY_RES_Demand_Drivers!$A$5:$I$100,8,FALSE)</f>
        <v>0</v>
      </c>
      <c r="H389" s="16">
        <f>VLOOKUP($C389,'Growth rate'!$B$3:$T$93,3,FALSE)*VLOOKUP($E389,BY_RES_Demand_Drivers!$A$5:$I$100,9,FALSE)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BY_RES_Demand_Drivers!$J$9</f>
        <v>RCUDB</v>
      </c>
      <c r="F390" s="16">
        <f>VLOOKUP($C390,'Growth rate'!$B$3:$T$93,3,FALSE)*VLOOKUP($E390,BY_RES_Demand_Drivers!$A$5:$I$100,7,FALSE)</f>
        <v>3191.5006477022607</v>
      </c>
      <c r="G390" s="16">
        <f>VLOOKUP($C390,'Growth rate'!$B$3:$T$93,3,FALSE)*VLOOKUP($E390,BY_RES_Demand_Drivers!$A$5:$I$100,8,FALSE)</f>
        <v>0</v>
      </c>
      <c r="H390" s="16">
        <f>VLOOKUP($C390,'Growth rate'!$B$3:$T$93,3,FALSE)*VLOOKUP($E390,BY_RES_Demand_Drivers!$A$5:$I$100,9,FALSE)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BY_RES_Demand_Drivers!$J$9</f>
        <v>RCUDB</v>
      </c>
      <c r="F391" s="16">
        <f>VLOOKUP($C391,'Growth rate'!$B$3:$T$93,3,FALSE)*VLOOKUP($E391,BY_RES_Demand_Drivers!$A$5:$I$100,7,FALSE)</f>
        <v>3221.8210784666799</v>
      </c>
      <c r="G391" s="16">
        <f>VLOOKUP($C391,'Growth rate'!$B$3:$T$93,3,FALSE)*VLOOKUP($E391,BY_RES_Demand_Drivers!$A$5:$I$100,8,FALSE)</f>
        <v>0</v>
      </c>
      <c r="H391" s="16">
        <f>VLOOKUP($C391,'Growth rate'!$B$3:$T$93,3,FALSE)*VLOOKUP($E391,BY_RES_Demand_Drivers!$A$5:$I$100,9,FALSE)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BY_RES_Demand_Drivers!$J$9</f>
        <v>RCUDB</v>
      </c>
      <c r="F392" s="16">
        <f>VLOOKUP($C392,'Growth rate'!$B$3:$T$93,3,FALSE)*VLOOKUP($E392,BY_RES_Demand_Drivers!$A$5:$I$100,7,FALSE)</f>
        <v>3252.1415092310986</v>
      </c>
      <c r="G392" s="16">
        <f>VLOOKUP($C392,'Growth rate'!$B$3:$T$93,3,FALSE)*VLOOKUP($E392,BY_RES_Demand_Drivers!$A$5:$I$100,8,FALSE)</f>
        <v>0</v>
      </c>
      <c r="H392" s="16">
        <f>VLOOKUP($C392,'Growth rate'!$B$3:$T$93,3,FALSE)*VLOOKUP($E392,BY_RES_Demand_Drivers!$A$5:$I$100,9,FALSE)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BY_RES_Demand_Drivers!$J$9</f>
        <v>RCUDB</v>
      </c>
      <c r="F393" s="16">
        <f>VLOOKUP($C393,'Growth rate'!$B$3:$T$93,3,FALSE)*VLOOKUP($E393,BY_RES_Demand_Drivers!$A$5:$I$100,7,FALSE)</f>
        <v>3282.4619399955172</v>
      </c>
      <c r="G393" s="16">
        <f>VLOOKUP($C393,'Growth rate'!$B$3:$T$93,3,FALSE)*VLOOKUP($E393,BY_RES_Demand_Drivers!$A$5:$I$100,8,FALSE)</f>
        <v>0</v>
      </c>
      <c r="H393" s="16">
        <f>VLOOKUP($C393,'Growth rate'!$B$3:$T$93,3,FALSE)*VLOOKUP($E393,BY_RES_Demand_Drivers!$A$5:$I$100,9,FALSE)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BY_RES_Demand_Drivers!$J$9</f>
        <v>RCUDB</v>
      </c>
      <c r="F394" s="16">
        <f>VLOOKUP($C394,'Growth rate'!$B$3:$T$93,3,FALSE)*VLOOKUP($E394,BY_RES_Demand_Drivers!$A$5:$I$100,7,FALSE)</f>
        <v>3311.541484273042</v>
      </c>
      <c r="G394" s="16">
        <f>VLOOKUP($C394,'Growth rate'!$B$3:$T$93,3,FALSE)*VLOOKUP($E394,BY_RES_Demand_Drivers!$A$5:$I$100,8,FALSE)</f>
        <v>0</v>
      </c>
      <c r="H394" s="16">
        <f>VLOOKUP($C394,'Growth rate'!$B$3:$T$93,3,FALSE)*VLOOKUP($E394,BY_RES_Demand_Drivers!$A$5:$I$100,9,FALSE)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BY_RES_Demand_Drivers!$J$9</f>
        <v>RCUDB</v>
      </c>
      <c r="F395" s="16">
        <f>VLOOKUP($C395,'Growth rate'!$B$3:$T$93,3,FALSE)*VLOOKUP($E395,BY_RES_Demand_Drivers!$A$5:$I$100,7,FALSE)</f>
        <v>3340.6210285505663</v>
      </c>
      <c r="G395" s="16">
        <f>VLOOKUP($C395,'Growth rate'!$B$3:$T$93,3,FALSE)*VLOOKUP($E395,BY_RES_Demand_Drivers!$A$5:$I$100,8,FALSE)</f>
        <v>0</v>
      </c>
      <c r="H395" s="16">
        <f>VLOOKUP($C395,'Growth rate'!$B$3:$T$93,3,FALSE)*VLOOKUP($E395,BY_RES_Demand_Drivers!$A$5:$I$100,9,FALSE)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BY_RES_Demand_Drivers!$J$9</f>
        <v>RCUDB</v>
      </c>
      <c r="F396" s="16">
        <f>VLOOKUP($C396,'Growth rate'!$B$3:$T$93,3,FALSE)*VLOOKUP($E396,BY_RES_Demand_Drivers!$A$5:$I$100,7,FALSE)</f>
        <v>3369.7005728280901</v>
      </c>
      <c r="G396" s="16">
        <f>VLOOKUP($C396,'Growth rate'!$B$3:$T$93,3,FALSE)*VLOOKUP($E396,BY_RES_Demand_Drivers!$A$5:$I$100,8,FALSE)</f>
        <v>0</v>
      </c>
      <c r="H396" s="16">
        <f>VLOOKUP($C396,'Growth rate'!$B$3:$T$93,3,FALSE)*VLOOKUP($E396,BY_RES_Demand_Drivers!$A$5:$I$100,9,FALSE)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BY_RES_Demand_Drivers!$J$9</f>
        <v>RCUDB</v>
      </c>
      <c r="F397" s="16">
        <f>VLOOKUP($C397,'Growth rate'!$B$3:$T$93,3,FALSE)*VLOOKUP($E397,BY_RES_Demand_Drivers!$A$5:$I$100,7,FALSE)</f>
        <v>3398.7801171056144</v>
      </c>
      <c r="G397" s="16">
        <f>VLOOKUP($C397,'Growth rate'!$B$3:$T$93,3,FALSE)*VLOOKUP($E397,BY_RES_Demand_Drivers!$A$5:$I$100,8,FALSE)</f>
        <v>0</v>
      </c>
      <c r="H397" s="16">
        <f>VLOOKUP($C397,'Growth rate'!$B$3:$T$93,3,FALSE)*VLOOKUP($E397,BY_RES_Demand_Drivers!$A$5:$I$100,9,FALSE)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BY_RES_Demand_Drivers!$J$9</f>
        <v>RCUDB</v>
      </c>
      <c r="F398" s="16">
        <f>VLOOKUP($C398,'Growth rate'!$B$3:$T$93,3,FALSE)*VLOOKUP($E398,BY_RES_Demand_Drivers!$A$5:$I$100,7,FALSE)</f>
        <v>3427.8596613831387</v>
      </c>
      <c r="G398" s="16">
        <f>VLOOKUP($C398,'Growth rate'!$B$3:$T$93,3,FALSE)*VLOOKUP($E398,BY_RES_Demand_Drivers!$A$5:$I$100,8,FALSE)</f>
        <v>0</v>
      </c>
      <c r="H398" s="16">
        <f>VLOOKUP($C398,'Growth rate'!$B$3:$T$93,3,FALSE)*VLOOKUP($E398,BY_RES_Demand_Drivers!$A$5:$I$100,9,FALSE)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BY_RES_Demand_Drivers!$J$9</f>
        <v>RCUDB</v>
      </c>
      <c r="F399" s="16">
        <f>VLOOKUP($C399,'Growth rate'!$B$3:$T$93,3,FALSE)*VLOOKUP($E399,BY_RES_Demand_Drivers!$A$5:$I$100,7,FALSE)</f>
        <v>3455.7886150932286</v>
      </c>
      <c r="G399" s="16">
        <f>VLOOKUP($C399,'Growth rate'!$B$3:$T$93,3,FALSE)*VLOOKUP($E399,BY_RES_Demand_Drivers!$A$5:$I$100,8,FALSE)</f>
        <v>0</v>
      </c>
      <c r="H399" s="16">
        <f>VLOOKUP($C399,'Growth rate'!$B$3:$T$93,3,FALSE)*VLOOKUP($E399,BY_RES_Demand_Drivers!$A$5:$I$100,9,FALSE)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BY_RES_Demand_Drivers!$J$9</f>
        <v>RCUDB</v>
      </c>
      <c r="F400" s="16">
        <f>VLOOKUP($C400,'Growth rate'!$B$3:$T$93,3,FALSE)*VLOOKUP($E400,BY_RES_Demand_Drivers!$A$5:$I$100,7,FALSE)</f>
        <v>3483.7175688033185</v>
      </c>
      <c r="G400" s="16">
        <f>VLOOKUP($C400,'Growth rate'!$B$3:$T$93,3,FALSE)*VLOOKUP($E400,BY_RES_Demand_Drivers!$A$5:$I$100,8,FALSE)</f>
        <v>0</v>
      </c>
      <c r="H400" s="16">
        <f>VLOOKUP($C400,'Growth rate'!$B$3:$T$93,3,FALSE)*VLOOKUP($E400,BY_RES_Demand_Drivers!$A$5:$I$100,9,FALSE)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BY_RES_Demand_Drivers!$J$9</f>
        <v>RCUDB</v>
      </c>
      <c r="F401" s="16">
        <f>VLOOKUP($C401,'Growth rate'!$B$3:$T$93,3,FALSE)*VLOOKUP($E401,BY_RES_Demand_Drivers!$A$5:$I$100,7,FALSE)</f>
        <v>3511.6465225134084</v>
      </c>
      <c r="G401" s="16">
        <f>VLOOKUP($C401,'Growth rate'!$B$3:$T$93,3,FALSE)*VLOOKUP($E401,BY_RES_Demand_Drivers!$A$5:$I$100,8,FALSE)</f>
        <v>0</v>
      </c>
      <c r="H401" s="16">
        <f>VLOOKUP($C401,'Growth rate'!$B$3:$T$93,3,FALSE)*VLOOKUP($E401,BY_RES_Demand_Drivers!$A$5:$I$100,9,FALSE)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BY_RES_Demand_Drivers!$J$9</f>
        <v>RCUDB</v>
      </c>
      <c r="F402" s="16">
        <f>VLOOKUP($C402,'Growth rate'!$B$3:$T$93,3,FALSE)*VLOOKUP($E402,BY_RES_Demand_Drivers!$A$5:$I$100,7,FALSE)</f>
        <v>3539.5754762234978</v>
      </c>
      <c r="G402" s="16">
        <f>VLOOKUP($C402,'Growth rate'!$B$3:$T$93,3,FALSE)*VLOOKUP($E402,BY_RES_Demand_Drivers!$A$5:$I$100,8,FALSE)</f>
        <v>0</v>
      </c>
      <c r="H402" s="16">
        <f>VLOOKUP($C402,'Growth rate'!$B$3:$T$93,3,FALSE)*VLOOKUP($E402,BY_RES_Demand_Drivers!$A$5:$I$100,9,FALSE)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BY_RES_Demand_Drivers!$J$9</f>
        <v>RCUDB</v>
      </c>
      <c r="F403" s="16">
        <f>VLOOKUP($C403,'Growth rate'!$B$3:$T$93,3,FALSE)*VLOOKUP($E403,BY_RES_Demand_Drivers!$A$5:$I$100,7,FALSE)</f>
        <v>3567.5044299335877</v>
      </c>
      <c r="G403" s="16">
        <f>VLOOKUP($C403,'Growth rate'!$B$3:$T$93,3,FALSE)*VLOOKUP($E403,BY_RES_Demand_Drivers!$A$5:$I$100,8,FALSE)</f>
        <v>0</v>
      </c>
      <c r="H403" s="16">
        <f>VLOOKUP($C403,'Growth rate'!$B$3:$T$93,3,FALSE)*VLOOKUP($E403,BY_RES_Demand_Drivers!$A$5:$I$100,9,FALSE)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BY_RES_Demand_Drivers!$J$9</f>
        <v>RCUDB</v>
      </c>
      <c r="F404" s="16">
        <f>VLOOKUP($C404,'Growth rate'!$B$3:$T$93,3,FALSE)*VLOOKUP($E404,BY_RES_Demand_Drivers!$A$5:$I$100,7,FALSE)</f>
        <v>3594.78569876552</v>
      </c>
      <c r="G404" s="16">
        <f>VLOOKUP($C404,'Growth rate'!$B$3:$T$93,3,FALSE)*VLOOKUP($E404,BY_RES_Demand_Drivers!$A$5:$I$100,8,FALSE)</f>
        <v>0</v>
      </c>
      <c r="H404" s="16">
        <f>VLOOKUP($C404,'Growth rate'!$B$3:$T$93,3,FALSE)*VLOOKUP($E404,BY_RES_Demand_Drivers!$A$5:$I$100,9,FALSE)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BY_RES_Demand_Drivers!$J$9</f>
        <v>RCUDB</v>
      </c>
      <c r="F405" s="16">
        <f>VLOOKUP($C405,'Growth rate'!$B$3:$T$93,3,FALSE)*VLOOKUP($E405,BY_RES_Demand_Drivers!$A$5:$I$100,7,FALSE)</f>
        <v>3622.0669675974527</v>
      </c>
      <c r="G405" s="16">
        <f>VLOOKUP($C405,'Growth rate'!$B$3:$T$93,3,FALSE)*VLOOKUP($E405,BY_RES_Demand_Drivers!$A$5:$I$100,8,FALSE)</f>
        <v>0</v>
      </c>
      <c r="H405" s="16">
        <f>VLOOKUP($C405,'Growth rate'!$B$3:$T$93,3,FALSE)*VLOOKUP($E405,BY_RES_Demand_Drivers!$A$5:$I$100,9,FALSE)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BY_RES_Demand_Drivers!$J$9</f>
        <v>RCUDB</v>
      </c>
      <c r="F406" s="16">
        <f>VLOOKUP($C406,'Growth rate'!$B$3:$T$93,3,FALSE)*VLOOKUP($E406,BY_RES_Demand_Drivers!$A$5:$I$100,7,FALSE)</f>
        <v>3649.3482364293859</v>
      </c>
      <c r="G406" s="16">
        <f>VLOOKUP($C406,'Growth rate'!$B$3:$T$93,3,FALSE)*VLOOKUP($E406,BY_RES_Demand_Drivers!$A$5:$I$100,8,FALSE)</f>
        <v>0</v>
      </c>
      <c r="H406" s="16">
        <f>VLOOKUP($C406,'Growth rate'!$B$3:$T$93,3,FALSE)*VLOOKUP($E406,BY_RES_Demand_Drivers!$A$5:$I$100,9,FALSE)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BY_RES_Demand_Drivers!$J$9</f>
        <v>RCUDB</v>
      </c>
      <c r="F407" s="16">
        <f>VLOOKUP($C407,'Growth rate'!$B$3:$T$93,3,FALSE)*VLOOKUP($E407,BY_RES_Demand_Drivers!$A$5:$I$100,7,FALSE)</f>
        <v>3676.6295052613182</v>
      </c>
      <c r="G407" s="16">
        <f>VLOOKUP($C407,'Growth rate'!$B$3:$T$93,3,FALSE)*VLOOKUP($E407,BY_RES_Demand_Drivers!$A$5:$I$100,8,FALSE)</f>
        <v>0</v>
      </c>
      <c r="H407" s="16">
        <f>VLOOKUP($C407,'Growth rate'!$B$3:$T$93,3,FALSE)*VLOOKUP($E407,BY_RES_Demand_Drivers!$A$5:$I$100,9,FALSE)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BY_RES_Demand_Drivers!$J$9</f>
        <v>RCUDB</v>
      </c>
      <c r="F408" s="16">
        <f>VLOOKUP($C408,'Growth rate'!$B$3:$T$93,3,FALSE)*VLOOKUP($E408,BY_RES_Demand_Drivers!$A$5:$I$100,7,FALSE)</f>
        <v>3703.9107740932504</v>
      </c>
      <c r="G408" s="16">
        <f>VLOOKUP($C408,'Growth rate'!$B$3:$T$93,3,FALSE)*VLOOKUP($E408,BY_RES_Demand_Drivers!$A$5:$I$100,8,FALSE)</f>
        <v>0</v>
      </c>
      <c r="H408" s="16">
        <f>VLOOKUP($C408,'Growth rate'!$B$3:$T$93,3,FALSE)*VLOOKUP($E408,BY_RES_Demand_Drivers!$A$5:$I$100,9,FALSE)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BY_RES_Demand_Drivers!$J$9</f>
        <v>RCUDB</v>
      </c>
      <c r="F409" s="16">
        <f>VLOOKUP($C409,'Growth rate'!$B$3:$T$93,3,FALSE)*VLOOKUP($E409,BY_RES_Demand_Drivers!$A$5:$I$100,7,FALSE)</f>
        <v>3730.2811132322522</v>
      </c>
      <c r="G409" s="16">
        <f>VLOOKUP($C409,'Growth rate'!$B$3:$T$93,3,FALSE)*VLOOKUP($E409,BY_RES_Demand_Drivers!$A$5:$I$100,8,FALSE)</f>
        <v>0</v>
      </c>
      <c r="H409" s="16">
        <f>VLOOKUP($C409,'Growth rate'!$B$3:$T$93,3,FALSE)*VLOOKUP($E409,BY_RES_Demand_Drivers!$A$5:$I$100,9,FALSE)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BY_RES_Demand_Drivers!$J$9</f>
        <v>RCUDB</v>
      </c>
      <c r="F410" s="16">
        <f>VLOOKUP($C410,'Growth rate'!$B$3:$T$93,3,FALSE)*VLOOKUP($E410,BY_RES_Demand_Drivers!$A$5:$I$100,7,FALSE)</f>
        <v>3756.6514523712531</v>
      </c>
      <c r="G410" s="16">
        <f>VLOOKUP($C410,'Growth rate'!$B$3:$T$93,3,FALSE)*VLOOKUP($E410,BY_RES_Demand_Drivers!$A$5:$I$100,8,FALSE)</f>
        <v>0</v>
      </c>
      <c r="H410" s="16">
        <f>VLOOKUP($C410,'Growth rate'!$B$3:$T$93,3,FALSE)*VLOOKUP($E410,BY_RES_Demand_Drivers!$A$5:$I$100,9,FALSE)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BY_RES_Demand_Drivers!$J$9</f>
        <v>RCUDB</v>
      </c>
      <c r="F411" s="16">
        <f>VLOOKUP($C411,'Growth rate'!$B$3:$T$93,3,FALSE)*VLOOKUP($E411,BY_RES_Demand_Drivers!$A$5:$I$100,7,FALSE)</f>
        <v>3783.0217915102548</v>
      </c>
      <c r="G411" s="16">
        <f>VLOOKUP($C411,'Growth rate'!$B$3:$T$93,3,FALSE)*VLOOKUP($E411,BY_RES_Demand_Drivers!$A$5:$I$100,8,FALSE)</f>
        <v>0</v>
      </c>
      <c r="H411" s="16">
        <f>VLOOKUP($C411,'Growth rate'!$B$3:$T$93,3,FALSE)*VLOOKUP($E411,BY_RES_Demand_Drivers!$A$5:$I$100,9,FALSE)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BY_RES_Demand_Drivers!$J$9</f>
        <v>RCUDB</v>
      </c>
      <c r="F412" s="16">
        <f>VLOOKUP($C412,'Growth rate'!$B$3:$T$93,3,FALSE)*VLOOKUP($E412,BY_RES_Demand_Drivers!$A$5:$I$100,7,FALSE)</f>
        <v>3809.3921306492557</v>
      </c>
      <c r="G412" s="16">
        <f>VLOOKUP($C412,'Growth rate'!$B$3:$T$93,3,FALSE)*VLOOKUP($E412,BY_RES_Demand_Drivers!$A$5:$I$100,8,FALSE)</f>
        <v>0</v>
      </c>
      <c r="H412" s="16">
        <f>VLOOKUP($C412,'Growth rate'!$B$3:$T$93,3,FALSE)*VLOOKUP($E412,BY_RES_Demand_Drivers!$A$5:$I$100,9,FALSE)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BY_RES_Demand_Drivers!$J$9</f>
        <v>RCUDB</v>
      </c>
      <c r="F413" s="16">
        <f>VLOOKUP($C413,'Growth rate'!$B$3:$T$93,3,FALSE)*VLOOKUP($E413,BY_RES_Demand_Drivers!$A$5:$I$100,7,FALSE)</f>
        <v>3835.7624697882575</v>
      </c>
      <c r="G413" s="16">
        <f>VLOOKUP($C413,'Growth rate'!$B$3:$T$93,3,FALSE)*VLOOKUP($E413,BY_RES_Demand_Drivers!$A$5:$I$100,8,FALSE)</f>
        <v>0</v>
      </c>
      <c r="H413" s="16">
        <f>VLOOKUP($C413,'Growth rate'!$B$3:$T$93,3,FALSE)*VLOOKUP($E413,BY_RES_Demand_Drivers!$A$5:$I$100,9,FALSE)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BY_RES_Demand_Drivers!$J$10</f>
        <v>RCRDB</v>
      </c>
      <c r="F414" s="16">
        <f>VLOOKUP($C414,'Growth rate'!$B$3:$T$93,3,FALSE)*VLOOKUP($E414,BY_RES_Demand_Drivers!$A$5:$I$100,7,FALSE)</f>
        <v>1303.9188605660704</v>
      </c>
      <c r="G414" s="16">
        <f>VLOOKUP($C414,'Growth rate'!$B$3:$T$93,3,FALSE)*VLOOKUP($E414,BY_RES_Demand_Drivers!$A$5:$I$100,8,FALSE)</f>
        <v>0</v>
      </c>
      <c r="H414" s="16">
        <f>VLOOKUP($C414,'Growth rate'!$B$3:$T$93,3,FALSE)*VLOOKUP($E414,BY_RES_Demand_Drivers!$A$5:$I$100,9,FALSE)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BY_RES_Demand_Drivers!$J$10</f>
        <v>RCRDB</v>
      </c>
      <c r="F415" s="16">
        <f>VLOOKUP($C415,'Growth rate'!$B$3:$T$93,3,FALSE)*VLOOKUP($E415,BY_RES_Demand_Drivers!$A$5:$I$100,7,FALSE)</f>
        <v>1319.7388534115246</v>
      </c>
      <c r="G415" s="16">
        <f>VLOOKUP($C415,'Growth rate'!$B$3:$T$93,3,FALSE)*VLOOKUP($E415,BY_RES_Demand_Drivers!$A$5:$I$100,8,FALSE)</f>
        <v>0</v>
      </c>
      <c r="H415" s="16">
        <f>VLOOKUP($C415,'Growth rate'!$B$3:$T$93,3,FALSE)*VLOOKUP($E415,BY_RES_Demand_Drivers!$A$5:$I$100,9,FALSE)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BY_RES_Demand_Drivers!$J$10</f>
        <v>RCRDB</v>
      </c>
      <c r="F416" s="16">
        <f>VLOOKUP($C416,'Growth rate'!$B$3:$T$93,3,FALSE)*VLOOKUP($E416,BY_RES_Demand_Drivers!$A$5:$I$100,7,FALSE)</f>
        <v>1333.2706548879144</v>
      </c>
      <c r="G416" s="16">
        <f>VLOOKUP($C416,'Growth rate'!$B$3:$T$93,3,FALSE)*VLOOKUP($E416,BY_RES_Demand_Drivers!$A$5:$I$100,8,FALSE)</f>
        <v>0</v>
      </c>
      <c r="H416" s="16">
        <f>VLOOKUP($C416,'Growth rate'!$B$3:$T$93,3,FALSE)*VLOOKUP($E416,BY_RES_Demand_Drivers!$A$5:$I$100,9,FALSE)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BY_RES_Demand_Drivers!$J$10</f>
        <v>RCRDB</v>
      </c>
      <c r="F417" s="16">
        <f>VLOOKUP($C417,'Growth rate'!$B$3:$T$93,3,FALSE)*VLOOKUP($E417,BY_RES_Demand_Drivers!$A$5:$I$100,7,FALSE)</f>
        <v>1346.8024563643037</v>
      </c>
      <c r="G417" s="16">
        <f>VLOOKUP($C417,'Growth rate'!$B$3:$T$93,3,FALSE)*VLOOKUP($E417,BY_RES_Demand_Drivers!$A$5:$I$100,8,FALSE)</f>
        <v>0</v>
      </c>
      <c r="H417" s="16">
        <f>VLOOKUP($C417,'Growth rate'!$B$3:$T$93,3,FALSE)*VLOOKUP($E417,BY_RES_Demand_Drivers!$A$5:$I$100,9,FALSE)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BY_RES_Demand_Drivers!$J$10</f>
        <v>RCRDB</v>
      </c>
      <c r="F418" s="16">
        <f>VLOOKUP($C418,'Growth rate'!$B$3:$T$93,3,FALSE)*VLOOKUP($E418,BY_RES_Demand_Drivers!$A$5:$I$100,7,FALSE)</f>
        <v>1360.3342578406935</v>
      </c>
      <c r="G418" s="16">
        <f>VLOOKUP($C418,'Growth rate'!$B$3:$T$93,3,FALSE)*VLOOKUP($E418,BY_RES_Demand_Drivers!$A$5:$I$100,8,FALSE)</f>
        <v>0</v>
      </c>
      <c r="H418" s="16">
        <f>VLOOKUP($C418,'Growth rate'!$B$3:$T$93,3,FALSE)*VLOOKUP($E418,BY_RES_Demand_Drivers!$A$5:$I$100,9,FALSE)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BY_RES_Demand_Drivers!$J$10</f>
        <v>RCRDB</v>
      </c>
      <c r="F419" s="16">
        <f>VLOOKUP($C419,'Growth rate'!$B$3:$T$93,3,FALSE)*VLOOKUP($E419,BY_RES_Demand_Drivers!$A$5:$I$100,7,FALSE)</f>
        <v>1373.8660593170828</v>
      </c>
      <c r="G419" s="16">
        <f>VLOOKUP($C419,'Growth rate'!$B$3:$T$93,3,FALSE)*VLOOKUP($E419,BY_RES_Demand_Drivers!$A$5:$I$100,8,FALSE)</f>
        <v>0</v>
      </c>
      <c r="H419" s="16">
        <f>VLOOKUP($C419,'Growth rate'!$B$3:$T$93,3,FALSE)*VLOOKUP($E419,BY_RES_Demand_Drivers!$A$5:$I$100,9,FALSE)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BY_RES_Demand_Drivers!$J$10</f>
        <v>RCRDB</v>
      </c>
      <c r="F420" s="16">
        <f>VLOOKUP($C420,'Growth rate'!$B$3:$T$93,3,FALSE)*VLOOKUP($E420,BY_RES_Demand_Drivers!$A$5:$I$100,7,FALSE)</f>
        <v>1387.3978607934725</v>
      </c>
      <c r="G420" s="16">
        <f>VLOOKUP($C420,'Growth rate'!$B$3:$T$93,3,FALSE)*VLOOKUP($E420,BY_RES_Demand_Drivers!$A$5:$I$100,8,FALSE)</f>
        <v>0</v>
      </c>
      <c r="H420" s="16">
        <f>VLOOKUP($C420,'Growth rate'!$B$3:$T$93,3,FALSE)*VLOOKUP($E420,BY_RES_Demand_Drivers!$A$5:$I$100,9,FALSE)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BY_RES_Demand_Drivers!$J$10</f>
        <v>RCRDB</v>
      </c>
      <c r="F421" s="16">
        <f>VLOOKUP($C421,'Growth rate'!$B$3:$T$93,3,FALSE)*VLOOKUP($E421,BY_RES_Demand_Drivers!$A$5:$I$100,7,FALSE)</f>
        <v>1399.8510717367799</v>
      </c>
      <c r="G421" s="16">
        <f>VLOOKUP($C421,'Growth rate'!$B$3:$T$93,3,FALSE)*VLOOKUP($E421,BY_RES_Demand_Drivers!$A$5:$I$100,8,FALSE)</f>
        <v>0</v>
      </c>
      <c r="H421" s="16">
        <f>VLOOKUP($C421,'Growth rate'!$B$3:$T$93,3,FALSE)*VLOOKUP($E421,BY_RES_Demand_Drivers!$A$5:$I$100,9,FALSE)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BY_RES_Demand_Drivers!$J$10</f>
        <v>RCRDB</v>
      </c>
      <c r="F422" s="16">
        <f>VLOOKUP($C422,'Growth rate'!$B$3:$T$93,3,FALSE)*VLOOKUP($E422,BY_RES_Demand_Drivers!$A$5:$I$100,7,FALSE)</f>
        <v>1412.3042826800875</v>
      </c>
      <c r="G422" s="16">
        <f>VLOOKUP($C422,'Growth rate'!$B$3:$T$93,3,FALSE)*VLOOKUP($E422,BY_RES_Demand_Drivers!$A$5:$I$100,8,FALSE)</f>
        <v>0</v>
      </c>
      <c r="H422" s="16">
        <f>VLOOKUP($C422,'Growth rate'!$B$3:$T$93,3,FALSE)*VLOOKUP($E422,BY_RES_Demand_Drivers!$A$5:$I$100,9,FALSE)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BY_RES_Demand_Drivers!$J$10</f>
        <v>RCRDB</v>
      </c>
      <c r="F423" s="16">
        <f>VLOOKUP($C423,'Growth rate'!$B$3:$T$93,3,FALSE)*VLOOKUP($E423,BY_RES_Demand_Drivers!$A$5:$I$100,7,FALSE)</f>
        <v>1424.757493623395</v>
      </c>
      <c r="G423" s="16">
        <f>VLOOKUP($C423,'Growth rate'!$B$3:$T$93,3,FALSE)*VLOOKUP($E423,BY_RES_Demand_Drivers!$A$5:$I$100,8,FALSE)</f>
        <v>0</v>
      </c>
      <c r="H423" s="16">
        <f>VLOOKUP($C423,'Growth rate'!$B$3:$T$93,3,FALSE)*VLOOKUP($E423,BY_RES_Demand_Drivers!$A$5:$I$100,9,FALSE)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BY_RES_Demand_Drivers!$J$10</f>
        <v>RCRDB</v>
      </c>
      <c r="F424" s="16">
        <f>VLOOKUP($C424,'Growth rate'!$B$3:$T$93,3,FALSE)*VLOOKUP($E424,BY_RES_Demand_Drivers!$A$5:$I$100,7,FALSE)</f>
        <v>1437.2107045667026</v>
      </c>
      <c r="G424" s="16">
        <f>VLOOKUP($C424,'Growth rate'!$B$3:$T$93,3,FALSE)*VLOOKUP($E424,BY_RES_Demand_Drivers!$A$5:$I$100,8,FALSE)</f>
        <v>0</v>
      </c>
      <c r="H424" s="16">
        <f>VLOOKUP($C424,'Growth rate'!$B$3:$T$93,3,FALSE)*VLOOKUP($E424,BY_RES_Demand_Drivers!$A$5:$I$100,9,FALSE)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BY_RES_Demand_Drivers!$J$10</f>
        <v>RCRDB</v>
      </c>
      <c r="F425" s="16">
        <f>VLOOKUP($C425,'Growth rate'!$B$3:$T$93,3,FALSE)*VLOOKUP($E425,BY_RES_Demand_Drivers!$A$5:$I$100,7,FALSE)</f>
        <v>1449.6639155100099</v>
      </c>
      <c r="G425" s="16">
        <f>VLOOKUP($C425,'Growth rate'!$B$3:$T$93,3,FALSE)*VLOOKUP($E425,BY_RES_Demand_Drivers!$A$5:$I$100,8,FALSE)</f>
        <v>0</v>
      </c>
      <c r="H425" s="16">
        <f>VLOOKUP($C425,'Growth rate'!$B$3:$T$93,3,FALSE)*VLOOKUP($E425,BY_RES_Demand_Drivers!$A$5:$I$100,9,FALSE)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BY_RES_Demand_Drivers!$J$10</f>
        <v>RCRDB</v>
      </c>
      <c r="F426" s="16">
        <f>VLOOKUP($C426,'Growth rate'!$B$3:$T$93,3,FALSE)*VLOOKUP($E426,BY_RES_Demand_Drivers!$A$5:$I$100,7,FALSE)</f>
        <v>1464.6892011881221</v>
      </c>
      <c r="G426" s="16">
        <f>VLOOKUP($C426,'Growth rate'!$B$3:$T$93,3,FALSE)*VLOOKUP($E426,BY_RES_Demand_Drivers!$A$5:$I$100,8,FALSE)</f>
        <v>0</v>
      </c>
      <c r="H426" s="16">
        <f>VLOOKUP($C426,'Growth rate'!$B$3:$T$93,3,FALSE)*VLOOKUP($E426,BY_RES_Demand_Drivers!$A$5:$I$100,9,FALSE)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BY_RES_Demand_Drivers!$J$10</f>
        <v>RCRDB</v>
      </c>
      <c r="F427" s="16">
        <f>VLOOKUP($C427,'Growth rate'!$B$3:$T$93,3,FALSE)*VLOOKUP($E427,BY_RES_Demand_Drivers!$A$5:$I$100,7,FALSE)</f>
        <v>1479.7144868662344</v>
      </c>
      <c r="G427" s="16">
        <f>VLOOKUP($C427,'Growth rate'!$B$3:$T$93,3,FALSE)*VLOOKUP($E427,BY_RES_Demand_Drivers!$A$5:$I$100,8,FALSE)</f>
        <v>0</v>
      </c>
      <c r="H427" s="16">
        <f>VLOOKUP($C427,'Growth rate'!$B$3:$T$93,3,FALSE)*VLOOKUP($E427,BY_RES_Demand_Drivers!$A$5:$I$100,9,FALSE)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BY_RES_Demand_Drivers!$J$10</f>
        <v>RCRDB</v>
      </c>
      <c r="F428" s="16">
        <f>VLOOKUP($C428,'Growth rate'!$B$3:$T$93,3,FALSE)*VLOOKUP($E428,BY_RES_Demand_Drivers!$A$5:$I$100,7,FALSE)</f>
        <v>1494.7397725443464</v>
      </c>
      <c r="G428" s="16">
        <f>VLOOKUP($C428,'Growth rate'!$B$3:$T$93,3,FALSE)*VLOOKUP($E428,BY_RES_Demand_Drivers!$A$5:$I$100,8,FALSE)</f>
        <v>0</v>
      </c>
      <c r="H428" s="16">
        <f>VLOOKUP($C428,'Growth rate'!$B$3:$T$93,3,FALSE)*VLOOKUP($E428,BY_RES_Demand_Drivers!$A$5:$I$100,9,FALSE)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BY_RES_Demand_Drivers!$J$10</f>
        <v>RCRDB</v>
      </c>
      <c r="F429" s="16">
        <f>VLOOKUP($C429,'Growth rate'!$B$3:$T$93,3,FALSE)*VLOOKUP($E429,BY_RES_Demand_Drivers!$A$5:$I$100,7,FALSE)</f>
        <v>1509.7650582224587</v>
      </c>
      <c r="G429" s="16">
        <f>VLOOKUP($C429,'Growth rate'!$B$3:$T$93,3,FALSE)*VLOOKUP($E429,BY_RES_Demand_Drivers!$A$5:$I$100,8,FALSE)</f>
        <v>0</v>
      </c>
      <c r="H429" s="16">
        <f>VLOOKUP($C429,'Growth rate'!$B$3:$T$93,3,FALSE)*VLOOKUP($E429,BY_RES_Demand_Drivers!$A$5:$I$100,9,FALSE)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BY_RES_Demand_Drivers!$J$10</f>
        <v>RCRDB</v>
      </c>
      <c r="F430" s="16">
        <f>VLOOKUP($C430,'Growth rate'!$B$3:$T$93,3,FALSE)*VLOOKUP($E430,BY_RES_Demand_Drivers!$A$5:$I$100,7,FALSE)</f>
        <v>1524.7903439005709</v>
      </c>
      <c r="G430" s="16">
        <f>VLOOKUP($C430,'Growth rate'!$B$3:$T$93,3,FALSE)*VLOOKUP($E430,BY_RES_Demand_Drivers!$A$5:$I$100,8,FALSE)</f>
        <v>0</v>
      </c>
      <c r="H430" s="16">
        <f>VLOOKUP($C430,'Growth rate'!$B$3:$T$93,3,FALSE)*VLOOKUP($E430,BY_RES_Demand_Drivers!$A$5:$I$100,9,FALSE)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BY_RES_Demand_Drivers!$J$10</f>
        <v>RCRDB</v>
      </c>
      <c r="F431" s="16">
        <f>VLOOKUP($C431,'Growth rate'!$B$3:$T$93,3,FALSE)*VLOOKUP($E431,BY_RES_Demand_Drivers!$A$5:$I$100,7,FALSE)</f>
        <v>1544.6380722765755</v>
      </c>
      <c r="G431" s="16">
        <f>VLOOKUP($C431,'Growth rate'!$B$3:$T$93,3,FALSE)*VLOOKUP($E431,BY_RES_Demand_Drivers!$A$5:$I$100,8,FALSE)</f>
        <v>0</v>
      </c>
      <c r="H431" s="16">
        <f>VLOOKUP($C431,'Growth rate'!$B$3:$T$93,3,FALSE)*VLOOKUP($E431,BY_RES_Demand_Drivers!$A$5:$I$100,9,FALSE)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BY_RES_Demand_Drivers!$J$10</f>
        <v>RCRDB</v>
      </c>
      <c r="F432" s="16">
        <f>VLOOKUP($C432,'Growth rate'!$B$3:$T$93,3,FALSE)*VLOOKUP($E432,BY_RES_Demand_Drivers!$A$5:$I$100,7,FALSE)</f>
        <v>1564.4858006525799</v>
      </c>
      <c r="G432" s="16">
        <f>VLOOKUP($C432,'Growth rate'!$B$3:$T$93,3,FALSE)*VLOOKUP($E432,BY_RES_Demand_Drivers!$A$5:$I$100,8,FALSE)</f>
        <v>0</v>
      </c>
      <c r="H432" s="16">
        <f>VLOOKUP($C432,'Growth rate'!$B$3:$T$93,3,FALSE)*VLOOKUP($E432,BY_RES_Demand_Drivers!$A$5:$I$100,9,FALSE)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BY_RES_Demand_Drivers!$J$10</f>
        <v>RCRDB</v>
      </c>
      <c r="F433" s="16">
        <f>VLOOKUP($C433,'Growth rate'!$B$3:$T$93,3,FALSE)*VLOOKUP($E433,BY_RES_Demand_Drivers!$A$5:$I$100,7,FALSE)</f>
        <v>1584.3335290285845</v>
      </c>
      <c r="G433" s="16">
        <f>VLOOKUP($C433,'Growth rate'!$B$3:$T$93,3,FALSE)*VLOOKUP($E433,BY_RES_Demand_Drivers!$A$5:$I$100,8,FALSE)</f>
        <v>0</v>
      </c>
      <c r="H433" s="16">
        <f>VLOOKUP($C433,'Growth rate'!$B$3:$T$93,3,FALSE)*VLOOKUP($E433,BY_RES_Demand_Drivers!$A$5:$I$100,9,FALSE)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BY_RES_Demand_Drivers!$J$10</f>
        <v>RCRDB</v>
      </c>
      <c r="F434" s="16">
        <f>VLOOKUP($C434,'Growth rate'!$B$3:$T$93,3,FALSE)*VLOOKUP($E434,BY_RES_Demand_Drivers!$A$5:$I$100,7,FALSE)</f>
        <v>1604.1812574045889</v>
      </c>
      <c r="G434" s="16">
        <f>VLOOKUP($C434,'Growth rate'!$B$3:$T$93,3,FALSE)*VLOOKUP($E434,BY_RES_Demand_Drivers!$A$5:$I$100,8,FALSE)</f>
        <v>0</v>
      </c>
      <c r="H434" s="16">
        <f>VLOOKUP($C434,'Growth rate'!$B$3:$T$93,3,FALSE)*VLOOKUP($E434,BY_RES_Demand_Drivers!$A$5:$I$100,9,FALSE)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BY_RES_Demand_Drivers!$J$10</f>
        <v>RCRDB</v>
      </c>
      <c r="F435" s="16">
        <f>VLOOKUP($C435,'Growth rate'!$B$3:$T$93,3,FALSE)*VLOOKUP($E435,BY_RES_Demand_Drivers!$A$5:$I$100,7,FALSE)</f>
        <v>1624.0289857805935</v>
      </c>
      <c r="G435" s="16">
        <f>VLOOKUP($C435,'Growth rate'!$B$3:$T$93,3,FALSE)*VLOOKUP($E435,BY_RES_Demand_Drivers!$A$5:$I$100,8,FALSE)</f>
        <v>0</v>
      </c>
      <c r="H435" s="16">
        <f>VLOOKUP($C435,'Growth rate'!$B$3:$T$93,3,FALSE)*VLOOKUP($E435,BY_RES_Demand_Drivers!$A$5:$I$100,9,FALSE)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BY_RES_Demand_Drivers!$J$10</f>
        <v>RCRDB</v>
      </c>
      <c r="F436" s="16">
        <f>VLOOKUP($C436,'Growth rate'!$B$3:$T$93,3,FALSE)*VLOOKUP($E436,BY_RES_Demand_Drivers!$A$5:$I$100,7,FALSE)</f>
        <v>1644.5454818512912</v>
      </c>
      <c r="G436" s="16">
        <f>VLOOKUP($C436,'Growth rate'!$B$3:$T$93,3,FALSE)*VLOOKUP($E436,BY_RES_Demand_Drivers!$A$5:$I$100,8,FALSE)</f>
        <v>0</v>
      </c>
      <c r="H436" s="16">
        <f>VLOOKUP($C436,'Growth rate'!$B$3:$T$93,3,FALSE)*VLOOKUP($E436,BY_RES_Demand_Drivers!$A$5:$I$100,9,FALSE)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BY_RES_Demand_Drivers!$J$10</f>
        <v>RCRDB</v>
      </c>
      <c r="F437" s="16">
        <f>VLOOKUP($C437,'Growth rate'!$B$3:$T$93,3,FALSE)*VLOOKUP($E437,BY_RES_Demand_Drivers!$A$5:$I$100,7,FALSE)</f>
        <v>1665.0619779219892</v>
      </c>
      <c r="G437" s="16">
        <f>VLOOKUP($C437,'Growth rate'!$B$3:$T$93,3,FALSE)*VLOOKUP($E437,BY_RES_Demand_Drivers!$A$5:$I$100,8,FALSE)</f>
        <v>0</v>
      </c>
      <c r="H437" s="16">
        <f>VLOOKUP($C437,'Growth rate'!$B$3:$T$93,3,FALSE)*VLOOKUP($E437,BY_RES_Demand_Drivers!$A$5:$I$100,9,FALSE)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BY_RES_Demand_Drivers!$J$10</f>
        <v>RCRDB</v>
      </c>
      <c r="F438" s="16">
        <f>VLOOKUP($C438,'Growth rate'!$B$3:$T$93,3,FALSE)*VLOOKUP($E438,BY_RES_Demand_Drivers!$A$5:$I$100,7,FALSE)</f>
        <v>1685.5784739926867</v>
      </c>
      <c r="G438" s="16">
        <f>VLOOKUP($C438,'Growth rate'!$B$3:$T$93,3,FALSE)*VLOOKUP($E438,BY_RES_Demand_Drivers!$A$5:$I$100,8,FALSE)</f>
        <v>0</v>
      </c>
      <c r="H438" s="16">
        <f>VLOOKUP($C438,'Growth rate'!$B$3:$T$93,3,FALSE)*VLOOKUP($E438,BY_RES_Demand_Drivers!$A$5:$I$100,9,FALSE)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BY_RES_Demand_Drivers!$J$10</f>
        <v>RCRDB</v>
      </c>
      <c r="F439" s="16">
        <f>VLOOKUP($C439,'Growth rate'!$B$3:$T$93,3,FALSE)*VLOOKUP($E439,BY_RES_Demand_Drivers!$A$5:$I$100,7,FALSE)</f>
        <v>1706.0949700633846</v>
      </c>
      <c r="G439" s="16">
        <f>VLOOKUP($C439,'Growth rate'!$B$3:$T$93,3,FALSE)*VLOOKUP($E439,BY_RES_Demand_Drivers!$A$5:$I$100,8,FALSE)</f>
        <v>0</v>
      </c>
      <c r="H439" s="16">
        <f>VLOOKUP($C439,'Growth rate'!$B$3:$T$93,3,FALSE)*VLOOKUP($E439,BY_RES_Demand_Drivers!$A$5:$I$100,9,FALSE)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BY_RES_Demand_Drivers!$J$10</f>
        <v>RCRDB</v>
      </c>
      <c r="F440" s="16">
        <f>VLOOKUP($C440,'Growth rate'!$B$3:$T$93,3,FALSE)*VLOOKUP($E440,BY_RES_Demand_Drivers!$A$5:$I$100,7,FALSE)</f>
        <v>1726.6114661340823</v>
      </c>
      <c r="G440" s="16">
        <f>VLOOKUP($C440,'Growth rate'!$B$3:$T$93,3,FALSE)*VLOOKUP($E440,BY_RES_Demand_Drivers!$A$5:$I$100,8,FALSE)</f>
        <v>0</v>
      </c>
      <c r="H440" s="16">
        <f>VLOOKUP($C440,'Growth rate'!$B$3:$T$93,3,FALSE)*VLOOKUP($E440,BY_RES_Demand_Drivers!$A$5:$I$100,9,FALSE)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BY_RES_Demand_Drivers!$J$10</f>
        <v>RCRDB</v>
      </c>
      <c r="F441" s="16">
        <f>VLOOKUP($C441,'Growth rate'!$B$3:$T$93,3,FALSE)*VLOOKUP($E441,BY_RES_Demand_Drivers!$A$5:$I$100,7,FALSE)</f>
        <v>1746.3610199112759</v>
      </c>
      <c r="G441" s="16">
        <f>VLOOKUP($C441,'Growth rate'!$B$3:$T$93,3,FALSE)*VLOOKUP($E441,BY_RES_Demand_Drivers!$A$5:$I$100,8,FALSE)</f>
        <v>0</v>
      </c>
      <c r="H441" s="16">
        <f>VLOOKUP($C441,'Growth rate'!$B$3:$T$93,3,FALSE)*VLOOKUP($E441,BY_RES_Demand_Drivers!$A$5:$I$100,9,FALSE)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BY_RES_Demand_Drivers!$J$10</f>
        <v>RCRDB</v>
      </c>
      <c r="F442" s="16">
        <f>VLOOKUP($C442,'Growth rate'!$B$3:$T$93,3,FALSE)*VLOOKUP($E442,BY_RES_Demand_Drivers!$A$5:$I$100,7,FALSE)</f>
        <v>1766.1105736884697</v>
      </c>
      <c r="G442" s="16">
        <f>VLOOKUP($C442,'Growth rate'!$B$3:$T$93,3,FALSE)*VLOOKUP($E442,BY_RES_Demand_Drivers!$A$5:$I$100,8,FALSE)</f>
        <v>0</v>
      </c>
      <c r="H442" s="16">
        <f>VLOOKUP($C442,'Growth rate'!$B$3:$T$93,3,FALSE)*VLOOKUP($E442,BY_RES_Demand_Drivers!$A$5:$I$100,9,FALSE)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BY_RES_Demand_Drivers!$J$10</f>
        <v>RCRDB</v>
      </c>
      <c r="F443" s="16">
        <f>VLOOKUP($C443,'Growth rate'!$B$3:$T$93,3,FALSE)*VLOOKUP($E443,BY_RES_Demand_Drivers!$A$5:$I$100,7,FALSE)</f>
        <v>1785.8601274656633</v>
      </c>
      <c r="G443" s="16">
        <f>VLOOKUP($C443,'Growth rate'!$B$3:$T$93,3,FALSE)*VLOOKUP($E443,BY_RES_Demand_Drivers!$A$5:$I$100,8,FALSE)</f>
        <v>0</v>
      </c>
      <c r="H443" s="16">
        <f>VLOOKUP($C443,'Growth rate'!$B$3:$T$93,3,FALSE)*VLOOKUP($E443,BY_RES_Demand_Drivers!$A$5:$I$100,9,FALSE)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BY_RES_Demand_Drivers!$J$10</f>
        <v>RCRDB</v>
      </c>
      <c r="F444" s="16">
        <f>VLOOKUP($C444,'Growth rate'!$B$3:$T$93,3,FALSE)*VLOOKUP($E444,BY_RES_Demand_Drivers!$A$5:$I$100,7,FALSE)</f>
        <v>1805.6096812428568</v>
      </c>
      <c r="G444" s="16">
        <f>VLOOKUP($C444,'Growth rate'!$B$3:$T$93,3,FALSE)*VLOOKUP($E444,BY_RES_Demand_Drivers!$A$5:$I$100,8,FALSE)</f>
        <v>0</v>
      </c>
      <c r="H444" s="16">
        <f>VLOOKUP($C444,'Growth rate'!$B$3:$T$93,3,FALSE)*VLOOKUP($E444,BY_RES_Demand_Drivers!$A$5:$I$100,9,FALSE)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BY_RES_Demand_Drivers!$J$10</f>
        <v>RCRDB</v>
      </c>
      <c r="F445" s="16">
        <f>VLOOKUP($C445,'Growth rate'!$B$3:$T$93,3,FALSE)*VLOOKUP($E445,BY_RES_Demand_Drivers!$A$5:$I$100,7,FALSE)</f>
        <v>1825.3592350200506</v>
      </c>
      <c r="G445" s="16">
        <f>VLOOKUP($C445,'Growth rate'!$B$3:$T$93,3,FALSE)*VLOOKUP($E445,BY_RES_Demand_Drivers!$A$5:$I$100,8,FALSE)</f>
        <v>0</v>
      </c>
      <c r="H445" s="16">
        <f>VLOOKUP($C445,'Growth rate'!$B$3:$T$93,3,FALSE)*VLOOKUP($E445,BY_RES_Demand_Drivers!$A$5:$I$100,9,FALSE)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BY_RES_Demand_Drivers!$J$10</f>
        <v>RCRDB</v>
      </c>
      <c r="F446" s="16">
        <f>VLOOKUP($C446,'Growth rate'!$B$3:$T$93,3,FALSE)*VLOOKUP($E446,BY_RES_Demand_Drivers!$A$5:$I$100,7,FALSE)</f>
        <v>1845.1538443709576</v>
      </c>
      <c r="G446" s="16">
        <f>VLOOKUP($C446,'Growth rate'!$B$3:$T$93,3,FALSE)*VLOOKUP($E446,BY_RES_Demand_Drivers!$A$5:$I$100,8,FALSE)</f>
        <v>0</v>
      </c>
      <c r="H446" s="16">
        <f>VLOOKUP($C446,'Growth rate'!$B$3:$T$93,3,FALSE)*VLOOKUP($E446,BY_RES_Demand_Drivers!$A$5:$I$100,9,FALSE)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BY_RES_Demand_Drivers!$J$10</f>
        <v>RCRDB</v>
      </c>
      <c r="F447" s="16">
        <f>VLOOKUP($C447,'Growth rate'!$B$3:$T$93,3,FALSE)*VLOOKUP($E447,BY_RES_Demand_Drivers!$A$5:$I$100,7,FALSE)</f>
        <v>1864.9484537218648</v>
      </c>
      <c r="G447" s="16">
        <f>VLOOKUP($C447,'Growth rate'!$B$3:$T$93,3,FALSE)*VLOOKUP($E447,BY_RES_Demand_Drivers!$A$5:$I$100,8,FALSE)</f>
        <v>0</v>
      </c>
      <c r="H447" s="16">
        <f>VLOOKUP($C447,'Growth rate'!$B$3:$T$93,3,FALSE)*VLOOKUP($E447,BY_RES_Demand_Drivers!$A$5:$I$100,9,FALSE)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BY_RES_Demand_Drivers!$J$10</f>
        <v>RCRDB</v>
      </c>
      <c r="F448" s="16">
        <f>VLOOKUP($C448,'Growth rate'!$B$3:$T$93,3,FALSE)*VLOOKUP($E448,BY_RES_Demand_Drivers!$A$5:$I$100,7,FALSE)</f>
        <v>1884.7430630727717</v>
      </c>
      <c r="G448" s="16">
        <f>VLOOKUP($C448,'Growth rate'!$B$3:$T$93,3,FALSE)*VLOOKUP($E448,BY_RES_Demand_Drivers!$A$5:$I$100,8,FALSE)</f>
        <v>0</v>
      </c>
      <c r="H448" s="16">
        <f>VLOOKUP($C448,'Growth rate'!$B$3:$T$93,3,FALSE)*VLOOKUP($E448,BY_RES_Demand_Drivers!$A$5:$I$100,9,FALSE)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BY_RES_Demand_Drivers!$J$10</f>
        <v>RCRDB</v>
      </c>
      <c r="F449" s="16">
        <f>VLOOKUP($C449,'Growth rate'!$B$3:$T$93,3,FALSE)*VLOOKUP($E449,BY_RES_Demand_Drivers!$A$5:$I$100,7,FALSE)</f>
        <v>1904.5376724236789</v>
      </c>
      <c r="G449" s="16">
        <f>VLOOKUP($C449,'Growth rate'!$B$3:$T$93,3,FALSE)*VLOOKUP($E449,BY_RES_Demand_Drivers!$A$5:$I$100,8,FALSE)</f>
        <v>0</v>
      </c>
      <c r="H449" s="16">
        <f>VLOOKUP($C449,'Growth rate'!$B$3:$T$93,3,FALSE)*VLOOKUP($E449,BY_RES_Demand_Drivers!$A$5:$I$100,9,FALSE)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BY_RES_Demand_Drivers!$J$10</f>
        <v>RCRDB</v>
      </c>
      <c r="F450" s="16">
        <f>VLOOKUP($C450,'Growth rate'!$B$3:$T$93,3,FALSE)*VLOOKUP($E450,BY_RES_Demand_Drivers!$A$5:$I$100,7,FALSE)</f>
        <v>1924.3322817745859</v>
      </c>
      <c r="G450" s="16">
        <f>VLOOKUP($C450,'Growth rate'!$B$3:$T$93,3,FALSE)*VLOOKUP($E450,BY_RES_Demand_Drivers!$A$5:$I$100,8,FALSE)</f>
        <v>0</v>
      </c>
      <c r="H450" s="16">
        <f>VLOOKUP($C450,'Growth rate'!$B$3:$T$93,3,FALSE)*VLOOKUP($E450,BY_RES_Demand_Drivers!$A$5:$I$100,9,FALSE)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BY_RES_Demand_Drivers!$J$10</f>
        <v>RCRDB</v>
      </c>
      <c r="F451" s="16">
        <f>VLOOKUP($C451,'Growth rate'!$B$3:$T$93,3,FALSE)*VLOOKUP($E451,BY_RES_Demand_Drivers!$A$5:$I$100,7,FALSE)</f>
        <v>1946.4971301906005</v>
      </c>
      <c r="G451" s="16">
        <f>VLOOKUP($C451,'Growth rate'!$B$3:$T$93,3,FALSE)*VLOOKUP($E451,BY_RES_Demand_Drivers!$A$5:$I$100,8,FALSE)</f>
        <v>0</v>
      </c>
      <c r="H451" s="16">
        <f>VLOOKUP($C451,'Growth rate'!$B$3:$T$93,3,FALSE)*VLOOKUP($E451,BY_RES_Demand_Drivers!$A$5:$I$100,9,FALSE)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BY_RES_Demand_Drivers!$J$10</f>
        <v>RCRDB</v>
      </c>
      <c r="F452" s="16">
        <f>VLOOKUP($C452,'Growth rate'!$B$3:$T$93,3,FALSE)*VLOOKUP($E452,BY_RES_Demand_Drivers!$A$5:$I$100,7,FALSE)</f>
        <v>1968.6619786066146</v>
      </c>
      <c r="G452" s="16">
        <f>VLOOKUP($C452,'Growth rate'!$B$3:$T$93,3,FALSE)*VLOOKUP($E452,BY_RES_Demand_Drivers!$A$5:$I$100,8,FALSE)</f>
        <v>0</v>
      </c>
      <c r="H452" s="16">
        <f>VLOOKUP($C452,'Growth rate'!$B$3:$T$93,3,FALSE)*VLOOKUP($E452,BY_RES_Demand_Drivers!$A$5:$I$100,9,FALSE)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BY_RES_Demand_Drivers!$J$10</f>
        <v>RCRDB</v>
      </c>
      <c r="F453" s="16">
        <f>VLOOKUP($C453,'Growth rate'!$B$3:$T$93,3,FALSE)*VLOOKUP($E453,BY_RES_Demand_Drivers!$A$5:$I$100,7,FALSE)</f>
        <v>1990.826827022629</v>
      </c>
      <c r="G453" s="16">
        <f>VLOOKUP($C453,'Growth rate'!$B$3:$T$93,3,FALSE)*VLOOKUP($E453,BY_RES_Demand_Drivers!$A$5:$I$100,8,FALSE)</f>
        <v>0</v>
      </c>
      <c r="H453" s="16">
        <f>VLOOKUP($C453,'Growth rate'!$B$3:$T$93,3,FALSE)*VLOOKUP($E453,BY_RES_Demand_Drivers!$A$5:$I$100,9,FALSE)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BY_RES_Demand_Drivers!$J$10</f>
        <v>RCRDB</v>
      </c>
      <c r="F454" s="16">
        <f>VLOOKUP($C454,'Growth rate'!$B$3:$T$93,3,FALSE)*VLOOKUP($E454,BY_RES_Demand_Drivers!$A$5:$I$100,7,FALSE)</f>
        <v>2012.9916754386434</v>
      </c>
      <c r="G454" s="16">
        <f>VLOOKUP($C454,'Growth rate'!$B$3:$T$93,3,FALSE)*VLOOKUP($E454,BY_RES_Demand_Drivers!$A$5:$I$100,8,FALSE)</f>
        <v>0</v>
      </c>
      <c r="H454" s="16">
        <f>VLOOKUP($C454,'Growth rate'!$B$3:$T$93,3,FALSE)*VLOOKUP($E454,BY_RES_Demand_Drivers!$A$5:$I$100,9,FALSE)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BY_RES_Demand_Drivers!$J$10</f>
        <v>RCRDB</v>
      </c>
      <c r="F455" s="16">
        <f>VLOOKUP($C455,'Growth rate'!$B$3:$T$93,3,FALSE)*VLOOKUP($E455,BY_RES_Demand_Drivers!$A$5:$I$100,7,FALSE)</f>
        <v>2035.1565238546577</v>
      </c>
      <c r="G455" s="16">
        <f>VLOOKUP($C455,'Growth rate'!$B$3:$T$93,3,FALSE)*VLOOKUP($E455,BY_RES_Demand_Drivers!$A$5:$I$100,8,FALSE)</f>
        <v>0</v>
      </c>
      <c r="H455" s="16">
        <f>VLOOKUP($C455,'Growth rate'!$B$3:$T$93,3,FALSE)*VLOOKUP($E455,BY_RES_Demand_Drivers!$A$5:$I$100,9,FALSE)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BY_RES_Demand_Drivers!$J$10</f>
        <v>RCRDB</v>
      </c>
      <c r="F456" s="16">
        <f>VLOOKUP($C456,'Growth rate'!$B$3:$T$93,3,FALSE)*VLOOKUP($E456,BY_RES_Demand_Drivers!$A$5:$I$100,7,FALSE)</f>
        <v>2057.8784154430946</v>
      </c>
      <c r="G456" s="16">
        <f>VLOOKUP($C456,'Growth rate'!$B$3:$T$93,3,FALSE)*VLOOKUP($E456,BY_RES_Demand_Drivers!$A$5:$I$100,8,FALSE)</f>
        <v>0</v>
      </c>
      <c r="H456" s="16">
        <f>VLOOKUP($C456,'Growth rate'!$B$3:$T$93,3,FALSE)*VLOOKUP($E456,BY_RES_Demand_Drivers!$A$5:$I$100,9,FALSE)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BY_RES_Demand_Drivers!$J$10</f>
        <v>RCRDB</v>
      </c>
      <c r="F457" s="16">
        <f>VLOOKUP($C457,'Growth rate'!$B$3:$T$93,3,FALSE)*VLOOKUP($E457,BY_RES_Demand_Drivers!$A$5:$I$100,7,FALSE)</f>
        <v>2080.6003070315314</v>
      </c>
      <c r="G457" s="16">
        <f>VLOOKUP($C457,'Growth rate'!$B$3:$T$93,3,FALSE)*VLOOKUP($E457,BY_RES_Demand_Drivers!$A$5:$I$100,8,FALSE)</f>
        <v>0</v>
      </c>
      <c r="H457" s="16">
        <f>VLOOKUP($C457,'Growth rate'!$B$3:$T$93,3,FALSE)*VLOOKUP($E457,BY_RES_Demand_Drivers!$A$5:$I$100,9,FALSE)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BY_RES_Demand_Drivers!$J$10</f>
        <v>RCRDB</v>
      </c>
      <c r="F458" s="16">
        <f>VLOOKUP($C458,'Growth rate'!$B$3:$T$93,3,FALSE)*VLOOKUP($E458,BY_RES_Demand_Drivers!$A$5:$I$100,7,FALSE)</f>
        <v>2103.3221986199687</v>
      </c>
      <c r="G458" s="16">
        <f>VLOOKUP($C458,'Growth rate'!$B$3:$T$93,3,FALSE)*VLOOKUP($E458,BY_RES_Demand_Drivers!$A$5:$I$100,8,FALSE)</f>
        <v>0</v>
      </c>
      <c r="H458" s="16">
        <f>VLOOKUP($C458,'Growth rate'!$B$3:$T$93,3,FALSE)*VLOOKUP($E458,BY_RES_Demand_Drivers!$A$5:$I$100,9,FALSE)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BY_RES_Demand_Drivers!$J$10</f>
        <v>RCRDB</v>
      </c>
      <c r="F459" s="16">
        <f>VLOOKUP($C459,'Growth rate'!$B$3:$T$93,3,FALSE)*VLOOKUP($E459,BY_RES_Demand_Drivers!$A$5:$I$100,7,FALSE)</f>
        <v>2126.0440902084056</v>
      </c>
      <c r="G459" s="16">
        <f>VLOOKUP($C459,'Growth rate'!$B$3:$T$93,3,FALSE)*VLOOKUP($E459,BY_RES_Demand_Drivers!$A$5:$I$100,8,FALSE)</f>
        <v>0</v>
      </c>
      <c r="H459" s="16">
        <f>VLOOKUP($C459,'Growth rate'!$B$3:$T$93,3,FALSE)*VLOOKUP($E459,BY_RES_Demand_Drivers!$A$5:$I$100,9,FALSE)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BY_RES_Demand_Drivers!$J$10</f>
        <v>RCRDB</v>
      </c>
      <c r="F460" s="16">
        <f>VLOOKUP($C460,'Growth rate'!$B$3:$T$93,3,FALSE)*VLOOKUP($E460,BY_RES_Demand_Drivers!$A$5:$I$100,7,FALSE)</f>
        <v>2148.7659817968424</v>
      </c>
      <c r="G460" s="16">
        <f>VLOOKUP($C460,'Growth rate'!$B$3:$T$93,3,FALSE)*VLOOKUP($E460,BY_RES_Demand_Drivers!$A$5:$I$100,8,FALSE)</f>
        <v>0</v>
      </c>
      <c r="H460" s="16">
        <f>VLOOKUP($C460,'Growth rate'!$B$3:$T$93,3,FALSE)*VLOOKUP($E460,BY_RES_Demand_Drivers!$A$5:$I$100,9,FALSE)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BY_RES_Demand_Drivers!$J$10</f>
        <v>RCRDB</v>
      </c>
      <c r="F461" s="16">
        <f>VLOOKUP($C461,'Growth rate'!$B$3:$T$93,3,FALSE)*VLOOKUP($E461,BY_RES_Demand_Drivers!$A$5:$I$100,7,FALSE)</f>
        <v>2172.2805854718667</v>
      </c>
      <c r="G461" s="16">
        <f>VLOOKUP($C461,'Growth rate'!$B$3:$T$93,3,FALSE)*VLOOKUP($E461,BY_RES_Demand_Drivers!$A$5:$I$100,8,FALSE)</f>
        <v>0</v>
      </c>
      <c r="H461" s="16">
        <f>VLOOKUP($C461,'Growth rate'!$B$3:$T$93,3,FALSE)*VLOOKUP($E461,BY_RES_Demand_Drivers!$A$5:$I$100,9,FALSE)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BY_RES_Demand_Drivers!$J$10</f>
        <v>RCRDB</v>
      </c>
      <c r="F462" s="16">
        <f>VLOOKUP($C462,'Growth rate'!$B$3:$T$93,3,FALSE)*VLOOKUP($E462,BY_RES_Demand_Drivers!$A$5:$I$100,7,FALSE)</f>
        <v>2195.7951891468906</v>
      </c>
      <c r="G462" s="16">
        <f>VLOOKUP($C462,'Growth rate'!$B$3:$T$93,3,FALSE)*VLOOKUP($E462,BY_RES_Demand_Drivers!$A$5:$I$100,8,FALSE)</f>
        <v>0</v>
      </c>
      <c r="H462" s="16">
        <f>VLOOKUP($C462,'Growth rate'!$B$3:$T$93,3,FALSE)*VLOOKUP($E462,BY_RES_Demand_Drivers!$A$5:$I$100,9,FALSE)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BY_RES_Demand_Drivers!$J$10</f>
        <v>RCRDB</v>
      </c>
      <c r="F463" s="16">
        <f>VLOOKUP($C463,'Growth rate'!$B$3:$T$93,3,FALSE)*VLOOKUP($E463,BY_RES_Demand_Drivers!$A$5:$I$100,7,FALSE)</f>
        <v>2219.3097928219149</v>
      </c>
      <c r="G463" s="16">
        <f>VLOOKUP($C463,'Growth rate'!$B$3:$T$93,3,FALSE)*VLOOKUP($E463,BY_RES_Demand_Drivers!$A$5:$I$100,8,FALSE)</f>
        <v>0</v>
      </c>
      <c r="H463" s="16">
        <f>VLOOKUP($C463,'Growth rate'!$B$3:$T$93,3,FALSE)*VLOOKUP($E463,BY_RES_Demand_Drivers!$A$5:$I$100,9,FALSE)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BY_RES_Demand_Drivers!$J$10</f>
        <v>RCRDB</v>
      </c>
      <c r="F464" s="16">
        <f>VLOOKUP($C464,'Growth rate'!$B$3:$T$93,3,FALSE)*VLOOKUP($E464,BY_RES_Demand_Drivers!$A$5:$I$100,7,FALSE)</f>
        <v>2242.8243964969388</v>
      </c>
      <c r="G464" s="16">
        <f>VLOOKUP($C464,'Growth rate'!$B$3:$T$93,3,FALSE)*VLOOKUP($E464,BY_RES_Demand_Drivers!$A$5:$I$100,8,FALSE)</f>
        <v>0</v>
      </c>
      <c r="H464" s="16">
        <f>VLOOKUP($C464,'Growth rate'!$B$3:$T$93,3,FALSE)*VLOOKUP($E464,BY_RES_Demand_Drivers!$A$5:$I$100,9,FALSE)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BY_RES_Demand_Drivers!$J$10</f>
        <v>RCRDB</v>
      </c>
      <c r="F465" s="16">
        <f>VLOOKUP($C465,'Growth rate'!$B$3:$T$93,3,FALSE)*VLOOKUP($E465,BY_RES_Demand_Drivers!$A$5:$I$100,7,FALSE)</f>
        <v>2266.3390001719631</v>
      </c>
      <c r="G465" s="16">
        <f>VLOOKUP($C465,'Growth rate'!$B$3:$T$93,3,FALSE)*VLOOKUP($E465,BY_RES_Demand_Drivers!$A$5:$I$100,8,FALSE)</f>
        <v>0</v>
      </c>
      <c r="H465" s="16">
        <f>VLOOKUP($C465,'Growth rate'!$B$3:$T$93,3,FALSE)*VLOOKUP($E465,BY_RES_Demand_Drivers!$A$5:$I$100,9,FALSE)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BY_RES_Demand_Drivers!$J$10</f>
        <v>RCRDB</v>
      </c>
      <c r="F466" s="16">
        <f>VLOOKUP($C466,'Growth rate'!$B$3:$T$93,3,FALSE)*VLOOKUP($E466,BY_RES_Demand_Drivers!$A$5:$I$100,7,FALSE)</f>
        <v>2289.8097120703815</v>
      </c>
      <c r="G466" s="16">
        <f>VLOOKUP($C466,'Growth rate'!$B$3:$T$93,3,FALSE)*VLOOKUP($E466,BY_RES_Demand_Drivers!$A$5:$I$100,8,FALSE)</f>
        <v>0</v>
      </c>
      <c r="H466" s="16">
        <f>VLOOKUP($C466,'Growth rate'!$B$3:$T$93,3,FALSE)*VLOOKUP($E466,BY_RES_Demand_Drivers!$A$5:$I$100,9,FALSE)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BY_RES_Demand_Drivers!$J$10</f>
        <v>RCRDB</v>
      </c>
      <c r="F467" s="16">
        <f>VLOOKUP($C467,'Growth rate'!$B$3:$T$93,3,FALSE)*VLOOKUP($E467,BY_RES_Demand_Drivers!$A$5:$I$100,7,FALSE)</f>
        <v>2313.2804239687989</v>
      </c>
      <c r="G467" s="16">
        <f>VLOOKUP($C467,'Growth rate'!$B$3:$T$93,3,FALSE)*VLOOKUP($E467,BY_RES_Demand_Drivers!$A$5:$I$100,8,FALSE)</f>
        <v>0</v>
      </c>
      <c r="H467" s="16">
        <f>VLOOKUP($C467,'Growth rate'!$B$3:$T$93,3,FALSE)*VLOOKUP($E467,BY_RES_Demand_Drivers!$A$5:$I$100,9,FALSE)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BY_RES_Demand_Drivers!$J$10</f>
        <v>RCRDB</v>
      </c>
      <c r="F468" s="16">
        <f>VLOOKUP($C468,'Growth rate'!$B$3:$T$93,3,FALSE)*VLOOKUP($E468,BY_RES_Demand_Drivers!$A$5:$I$100,7,FALSE)</f>
        <v>2336.7511358672168</v>
      </c>
      <c r="G468" s="16">
        <f>VLOOKUP($C468,'Growth rate'!$B$3:$T$93,3,FALSE)*VLOOKUP($E468,BY_RES_Demand_Drivers!$A$5:$I$100,8,FALSE)</f>
        <v>0</v>
      </c>
      <c r="H468" s="16">
        <f>VLOOKUP($C468,'Growth rate'!$B$3:$T$93,3,FALSE)*VLOOKUP($E468,BY_RES_Demand_Drivers!$A$5:$I$100,9,FALSE)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BY_RES_Demand_Drivers!$J$10</f>
        <v>RCRDB</v>
      </c>
      <c r="F469" s="16">
        <f>VLOOKUP($C469,'Growth rate'!$B$3:$T$93,3,FALSE)*VLOOKUP($E469,BY_RES_Demand_Drivers!$A$5:$I$100,7,FALSE)</f>
        <v>2360.2218477656343</v>
      </c>
      <c r="G469" s="16">
        <f>VLOOKUP($C469,'Growth rate'!$B$3:$T$93,3,FALSE)*VLOOKUP($E469,BY_RES_Demand_Drivers!$A$5:$I$100,8,FALSE)</f>
        <v>0</v>
      </c>
      <c r="H469" s="16">
        <f>VLOOKUP($C469,'Growth rate'!$B$3:$T$93,3,FALSE)*VLOOKUP($E469,BY_RES_Demand_Drivers!$A$5:$I$100,9,FALSE)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BY_RES_Demand_Drivers!$J$10</f>
        <v>RCRDB</v>
      </c>
      <c r="F470" s="16">
        <f>VLOOKUP($C470,'Growth rate'!$B$3:$T$93,3,FALSE)*VLOOKUP($E470,BY_RES_Demand_Drivers!$A$5:$I$100,7,FALSE)</f>
        <v>2383.6925596640522</v>
      </c>
      <c r="G470" s="16">
        <f>VLOOKUP($C470,'Growth rate'!$B$3:$T$93,3,FALSE)*VLOOKUP($E470,BY_RES_Demand_Drivers!$A$5:$I$100,8,FALSE)</f>
        <v>0</v>
      </c>
      <c r="H470" s="16">
        <f>VLOOKUP($C470,'Growth rate'!$B$3:$T$93,3,FALSE)*VLOOKUP($E470,BY_RES_Demand_Drivers!$A$5:$I$100,9,FALSE)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BY_RES_Demand_Drivers!$J$10</f>
        <v>RCRDB</v>
      </c>
      <c r="F471" s="16">
        <f>VLOOKUP($C471,'Growth rate'!$B$3:$T$93,3,FALSE)*VLOOKUP($E471,BY_RES_Demand_Drivers!$A$5:$I$100,7,FALSE)</f>
        <v>2406.7771403080451</v>
      </c>
      <c r="G471" s="16">
        <f>VLOOKUP($C471,'Growth rate'!$B$3:$T$93,3,FALSE)*VLOOKUP($E471,BY_RES_Demand_Drivers!$A$5:$I$100,8,FALSE)</f>
        <v>0</v>
      </c>
      <c r="H471" s="16">
        <f>VLOOKUP($C471,'Growth rate'!$B$3:$T$93,3,FALSE)*VLOOKUP($E471,BY_RES_Demand_Drivers!$A$5:$I$100,9,FALSE)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BY_RES_Demand_Drivers!$J$10</f>
        <v>RCRDB</v>
      </c>
      <c r="F472" s="16">
        <f>VLOOKUP($C472,'Growth rate'!$B$3:$T$93,3,FALSE)*VLOOKUP($E472,BY_RES_Demand_Drivers!$A$5:$I$100,7,FALSE)</f>
        <v>2429.8617209520376</v>
      </c>
      <c r="G472" s="16">
        <f>VLOOKUP($C472,'Growth rate'!$B$3:$T$93,3,FALSE)*VLOOKUP($E472,BY_RES_Demand_Drivers!$A$5:$I$100,8,FALSE)</f>
        <v>0</v>
      </c>
      <c r="H472" s="16">
        <f>VLOOKUP($C472,'Growth rate'!$B$3:$T$93,3,FALSE)*VLOOKUP($E472,BY_RES_Demand_Drivers!$A$5:$I$100,9,FALSE)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BY_RES_Demand_Drivers!$J$10</f>
        <v>RCRDB</v>
      </c>
      <c r="F473" s="16">
        <f>VLOOKUP($C473,'Growth rate'!$B$3:$T$93,3,FALSE)*VLOOKUP($E473,BY_RES_Demand_Drivers!$A$5:$I$100,7,FALSE)</f>
        <v>2452.9463015960305</v>
      </c>
      <c r="G473" s="16">
        <f>VLOOKUP($C473,'Growth rate'!$B$3:$T$93,3,FALSE)*VLOOKUP($E473,BY_RES_Demand_Drivers!$A$5:$I$100,8,FALSE)</f>
        <v>0</v>
      </c>
      <c r="H473" s="16">
        <f>VLOOKUP($C473,'Growth rate'!$B$3:$T$93,3,FALSE)*VLOOKUP($E473,BY_RES_Demand_Drivers!$A$5:$I$100,9,FALSE)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BY_RES_Demand_Drivers!$J$10</f>
        <v>RCRDB</v>
      </c>
      <c r="F474" s="16">
        <f>VLOOKUP($C474,'Growth rate'!$B$3:$T$93,3,FALSE)*VLOOKUP($E474,BY_RES_Demand_Drivers!$A$5:$I$100,7,FALSE)</f>
        <v>2476.0308822400234</v>
      </c>
      <c r="G474" s="16">
        <f>VLOOKUP($C474,'Growth rate'!$B$3:$T$93,3,FALSE)*VLOOKUP($E474,BY_RES_Demand_Drivers!$A$5:$I$100,8,FALSE)</f>
        <v>0</v>
      </c>
      <c r="H474" s="16">
        <f>VLOOKUP($C474,'Growth rate'!$B$3:$T$93,3,FALSE)*VLOOKUP($E474,BY_RES_Demand_Drivers!$A$5:$I$100,9,FALSE)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BY_RES_Demand_Drivers!$J$10</f>
        <v>RCRDB</v>
      </c>
      <c r="F475" s="16">
        <f>VLOOKUP($C475,'Growth rate'!$B$3:$T$93,3,FALSE)*VLOOKUP($E475,BY_RES_Demand_Drivers!$A$5:$I$100,7,FALSE)</f>
        <v>2499.1154628840159</v>
      </c>
      <c r="G475" s="16">
        <f>VLOOKUP($C475,'Growth rate'!$B$3:$T$93,3,FALSE)*VLOOKUP($E475,BY_RES_Demand_Drivers!$A$5:$I$100,8,FALSE)</f>
        <v>0</v>
      </c>
      <c r="H475" s="16">
        <f>VLOOKUP($C475,'Growth rate'!$B$3:$T$93,3,FALSE)*VLOOKUP($E475,BY_RES_Demand_Drivers!$A$5:$I$100,9,FALSE)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BY_RES_Demand_Drivers!$J$10</f>
        <v>RCRDB</v>
      </c>
      <c r="F476" s="16">
        <f>VLOOKUP($C476,'Growth rate'!$B$3:$T$93,3,FALSE)*VLOOKUP($E476,BY_RES_Demand_Drivers!$A$5:$I$100,7,FALSE)</f>
        <v>2521.2552896622301</v>
      </c>
      <c r="G476" s="16">
        <f>VLOOKUP($C476,'Growth rate'!$B$3:$T$93,3,FALSE)*VLOOKUP($E476,BY_RES_Demand_Drivers!$A$5:$I$100,8,FALSE)</f>
        <v>0</v>
      </c>
      <c r="H476" s="16">
        <f>VLOOKUP($C476,'Growth rate'!$B$3:$T$93,3,FALSE)*VLOOKUP($E476,BY_RES_Demand_Drivers!$A$5:$I$100,9,FALSE)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BY_RES_Demand_Drivers!$J$10</f>
        <v>RCRDB</v>
      </c>
      <c r="F477" s="16">
        <f>VLOOKUP($C477,'Growth rate'!$B$3:$T$93,3,FALSE)*VLOOKUP($E477,BY_RES_Demand_Drivers!$A$5:$I$100,7,FALSE)</f>
        <v>2543.3951164404443</v>
      </c>
      <c r="G477" s="16">
        <f>VLOOKUP($C477,'Growth rate'!$B$3:$T$93,3,FALSE)*VLOOKUP($E477,BY_RES_Demand_Drivers!$A$5:$I$100,8,FALSE)</f>
        <v>0</v>
      </c>
      <c r="H477" s="16">
        <f>VLOOKUP($C477,'Growth rate'!$B$3:$T$93,3,FALSE)*VLOOKUP($E477,BY_RES_Demand_Drivers!$A$5:$I$100,9,FALSE)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BY_RES_Demand_Drivers!$J$10</f>
        <v>RCRDB</v>
      </c>
      <c r="F478" s="16">
        <f>VLOOKUP($C478,'Growth rate'!$B$3:$T$93,3,FALSE)*VLOOKUP($E478,BY_RES_Demand_Drivers!$A$5:$I$100,7,FALSE)</f>
        <v>2565.5349432186581</v>
      </c>
      <c r="G478" s="16">
        <f>VLOOKUP($C478,'Growth rate'!$B$3:$T$93,3,FALSE)*VLOOKUP($E478,BY_RES_Demand_Drivers!$A$5:$I$100,8,FALSE)</f>
        <v>0</v>
      </c>
      <c r="H478" s="16">
        <f>VLOOKUP($C478,'Growth rate'!$B$3:$T$93,3,FALSE)*VLOOKUP($E478,BY_RES_Demand_Drivers!$A$5:$I$100,9,FALSE)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BY_RES_Demand_Drivers!$J$10</f>
        <v>RCRDB</v>
      </c>
      <c r="F479" s="16">
        <f>VLOOKUP($C479,'Growth rate'!$B$3:$T$93,3,FALSE)*VLOOKUP($E479,BY_RES_Demand_Drivers!$A$5:$I$100,7,FALSE)</f>
        <v>2587.6747699968723</v>
      </c>
      <c r="G479" s="16">
        <f>VLOOKUP($C479,'Growth rate'!$B$3:$T$93,3,FALSE)*VLOOKUP($E479,BY_RES_Demand_Drivers!$A$5:$I$100,8,FALSE)</f>
        <v>0</v>
      </c>
      <c r="H479" s="16">
        <f>VLOOKUP($C479,'Growth rate'!$B$3:$T$93,3,FALSE)*VLOOKUP($E479,BY_RES_Demand_Drivers!$A$5:$I$100,9,FALSE)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BY_RES_Demand_Drivers!$J$10</f>
        <v>RCRDB</v>
      </c>
      <c r="F480" s="16">
        <f>VLOOKUP($C480,'Growth rate'!$B$3:$T$93,3,FALSE)*VLOOKUP($E480,BY_RES_Demand_Drivers!$A$5:$I$100,7,FALSE)</f>
        <v>2609.8145967750866</v>
      </c>
      <c r="G480" s="16">
        <f>VLOOKUP($C480,'Growth rate'!$B$3:$T$93,3,FALSE)*VLOOKUP($E480,BY_RES_Demand_Drivers!$A$5:$I$100,8,FALSE)</f>
        <v>0</v>
      </c>
      <c r="H480" s="16">
        <f>VLOOKUP($C480,'Growth rate'!$B$3:$T$93,3,FALSE)*VLOOKUP($E480,BY_RES_Demand_Drivers!$A$5:$I$100,9,FALSE)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BY_RES_Demand_Drivers!$J$10</f>
        <v>RCRDB</v>
      </c>
      <c r="F481" s="16">
        <f>VLOOKUP($C481,'Growth rate'!$B$3:$T$93,3,FALSE)*VLOOKUP($E481,BY_RES_Demand_Drivers!$A$5:$I$100,7,FALSE)</f>
        <v>2631.0784168451992</v>
      </c>
      <c r="G481" s="16">
        <f>VLOOKUP($C481,'Growth rate'!$B$3:$T$93,3,FALSE)*VLOOKUP($E481,BY_RES_Demand_Drivers!$A$5:$I$100,8,FALSE)</f>
        <v>0</v>
      </c>
      <c r="H481" s="16">
        <f>VLOOKUP($C481,'Growth rate'!$B$3:$T$93,3,FALSE)*VLOOKUP($E481,BY_RES_Demand_Drivers!$A$5:$I$100,9,FALSE)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BY_RES_Demand_Drivers!$J$10</f>
        <v>RCRDB</v>
      </c>
      <c r="F482" s="16">
        <f>VLOOKUP($C482,'Growth rate'!$B$3:$T$93,3,FALSE)*VLOOKUP($E482,BY_RES_Demand_Drivers!$A$5:$I$100,7,FALSE)</f>
        <v>2652.3422369153113</v>
      </c>
      <c r="G482" s="16">
        <f>VLOOKUP($C482,'Growth rate'!$B$3:$T$93,3,FALSE)*VLOOKUP($E482,BY_RES_Demand_Drivers!$A$5:$I$100,8,FALSE)</f>
        <v>0</v>
      </c>
      <c r="H482" s="16">
        <f>VLOOKUP($C482,'Growth rate'!$B$3:$T$93,3,FALSE)*VLOOKUP($E482,BY_RES_Demand_Drivers!$A$5:$I$100,9,FALSE)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BY_RES_Demand_Drivers!$J$10</f>
        <v>RCRDB</v>
      </c>
      <c r="F483" s="16">
        <f>VLOOKUP($C483,'Growth rate'!$B$3:$T$93,3,FALSE)*VLOOKUP($E483,BY_RES_Demand_Drivers!$A$5:$I$100,7,FALSE)</f>
        <v>2673.6060569854239</v>
      </c>
      <c r="G483" s="16">
        <f>VLOOKUP($C483,'Growth rate'!$B$3:$T$93,3,FALSE)*VLOOKUP($E483,BY_RES_Demand_Drivers!$A$5:$I$100,8,FALSE)</f>
        <v>0</v>
      </c>
      <c r="H483" s="16">
        <f>VLOOKUP($C483,'Growth rate'!$B$3:$T$93,3,FALSE)*VLOOKUP($E483,BY_RES_Demand_Drivers!$A$5:$I$100,9,FALSE)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BY_RES_Demand_Drivers!$J$10</f>
        <v>RCRDB</v>
      </c>
      <c r="F484" s="16">
        <f>VLOOKUP($C484,'Growth rate'!$B$3:$T$93,3,FALSE)*VLOOKUP($E484,BY_RES_Demand_Drivers!$A$5:$I$100,7,FALSE)</f>
        <v>2694.8698770555366</v>
      </c>
      <c r="G484" s="16">
        <f>VLOOKUP($C484,'Growth rate'!$B$3:$T$93,3,FALSE)*VLOOKUP($E484,BY_RES_Demand_Drivers!$A$5:$I$100,8,FALSE)</f>
        <v>0</v>
      </c>
      <c r="H484" s="16">
        <f>VLOOKUP($C484,'Growth rate'!$B$3:$T$93,3,FALSE)*VLOOKUP($E484,BY_RES_Demand_Drivers!$A$5:$I$100,9,FALSE)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BY_RES_Demand_Drivers!$J$10</f>
        <v>RCRDB</v>
      </c>
      <c r="F485" s="16">
        <f>VLOOKUP($C485,'Growth rate'!$B$3:$T$93,3,FALSE)*VLOOKUP($E485,BY_RES_Demand_Drivers!$A$5:$I$100,7,FALSE)</f>
        <v>2716.1336971256492</v>
      </c>
      <c r="G485" s="16">
        <f>VLOOKUP($C485,'Growth rate'!$B$3:$T$93,3,FALSE)*VLOOKUP($E485,BY_RES_Demand_Drivers!$A$5:$I$100,8,FALSE)</f>
        <v>0</v>
      </c>
      <c r="H485" s="16">
        <f>VLOOKUP($C485,'Growth rate'!$B$3:$T$93,3,FALSE)*VLOOKUP($E485,BY_RES_Demand_Drivers!$A$5:$I$100,9,FALSE)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BY_RES_Demand_Drivers!$J$10</f>
        <v>RCRDB</v>
      </c>
      <c r="F486" s="16">
        <f>VLOOKUP($C486,'Growth rate'!$B$3:$T$93,3,FALSE)*VLOOKUP($E486,BY_RES_Demand_Drivers!$A$5:$I$100,7,FALSE)</f>
        <v>2736.9043997358585</v>
      </c>
      <c r="G486" s="16">
        <f>VLOOKUP($C486,'Growth rate'!$B$3:$T$93,3,FALSE)*VLOOKUP($E486,BY_RES_Demand_Drivers!$A$5:$I$100,8,FALSE)</f>
        <v>0</v>
      </c>
      <c r="H486" s="16">
        <f>VLOOKUP($C486,'Growth rate'!$B$3:$T$93,3,FALSE)*VLOOKUP($E486,BY_RES_Demand_Drivers!$A$5:$I$100,9,FALSE)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BY_RES_Demand_Drivers!$J$10</f>
        <v>RCRDB</v>
      </c>
      <c r="F487" s="16">
        <f>VLOOKUP($C487,'Growth rate'!$B$3:$T$93,3,FALSE)*VLOOKUP($E487,BY_RES_Demand_Drivers!$A$5:$I$100,7,FALSE)</f>
        <v>2757.6751023460683</v>
      </c>
      <c r="G487" s="16">
        <f>VLOOKUP($C487,'Growth rate'!$B$3:$T$93,3,FALSE)*VLOOKUP($E487,BY_RES_Demand_Drivers!$A$5:$I$100,8,FALSE)</f>
        <v>0</v>
      </c>
      <c r="H487" s="16">
        <f>VLOOKUP($C487,'Growth rate'!$B$3:$T$93,3,FALSE)*VLOOKUP($E487,BY_RES_Demand_Drivers!$A$5:$I$100,9,FALSE)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BY_RES_Demand_Drivers!$J$10</f>
        <v>RCRDB</v>
      </c>
      <c r="F488" s="16">
        <f>VLOOKUP($C488,'Growth rate'!$B$3:$T$93,3,FALSE)*VLOOKUP($E488,BY_RES_Demand_Drivers!$A$5:$I$100,7,FALSE)</f>
        <v>2778.4458049562782</v>
      </c>
      <c r="G488" s="16">
        <f>VLOOKUP($C488,'Growth rate'!$B$3:$T$93,3,FALSE)*VLOOKUP($E488,BY_RES_Demand_Drivers!$A$5:$I$100,8,FALSE)</f>
        <v>0</v>
      </c>
      <c r="H488" s="16">
        <f>VLOOKUP($C488,'Growth rate'!$B$3:$T$93,3,FALSE)*VLOOKUP($E488,BY_RES_Demand_Drivers!$A$5:$I$100,9,FALSE)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BY_RES_Demand_Drivers!$J$10</f>
        <v>RCRDB</v>
      </c>
      <c r="F489" s="16">
        <f>VLOOKUP($C489,'Growth rate'!$B$3:$T$93,3,FALSE)*VLOOKUP($E489,BY_RES_Demand_Drivers!$A$5:$I$100,7,FALSE)</f>
        <v>2799.2165075664875</v>
      </c>
      <c r="G489" s="16">
        <f>VLOOKUP($C489,'Growth rate'!$B$3:$T$93,3,FALSE)*VLOOKUP($E489,BY_RES_Demand_Drivers!$A$5:$I$100,8,FALSE)</f>
        <v>0</v>
      </c>
      <c r="H489" s="16">
        <f>VLOOKUP($C489,'Growth rate'!$B$3:$T$93,3,FALSE)*VLOOKUP($E489,BY_RES_Demand_Drivers!$A$5:$I$100,9,FALSE)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BY_RES_Demand_Drivers!$J$10</f>
        <v>RCRDB</v>
      </c>
      <c r="F490" s="16">
        <f>VLOOKUP($C490,'Growth rate'!$B$3:$T$93,3,FALSE)*VLOOKUP($E490,BY_RES_Demand_Drivers!$A$5:$I$100,7,FALSE)</f>
        <v>2819.9872101766969</v>
      </c>
      <c r="G490" s="16">
        <f>VLOOKUP($C490,'Growth rate'!$B$3:$T$93,3,FALSE)*VLOOKUP($E490,BY_RES_Demand_Drivers!$A$5:$I$100,8,FALSE)</f>
        <v>0</v>
      </c>
      <c r="H490" s="16">
        <f>VLOOKUP($C490,'Growth rate'!$B$3:$T$93,3,FALSE)*VLOOKUP($E490,BY_RES_Demand_Drivers!$A$5:$I$100,9,FALSE)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BY_RES_Demand_Drivers!$J$10</f>
        <v>RCRDB</v>
      </c>
      <c r="F491" s="16">
        <f>VLOOKUP($C491,'Growth rate'!$B$3:$T$93,3,FALSE)*VLOOKUP($E491,BY_RES_Demand_Drivers!$A$5:$I$100,7,FALSE)</f>
        <v>2840.0643728395075</v>
      </c>
      <c r="G491" s="16">
        <f>VLOOKUP($C491,'Growth rate'!$B$3:$T$93,3,FALSE)*VLOOKUP($E491,BY_RES_Demand_Drivers!$A$5:$I$100,8,FALSE)</f>
        <v>0</v>
      </c>
      <c r="H491" s="16">
        <f>VLOOKUP($C491,'Growth rate'!$B$3:$T$93,3,FALSE)*VLOOKUP($E491,BY_RES_Demand_Drivers!$A$5:$I$100,9,FALSE)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BY_RES_Demand_Drivers!$J$10</f>
        <v>RCRDB</v>
      </c>
      <c r="F492" s="16">
        <f>VLOOKUP($C492,'Growth rate'!$B$3:$T$93,3,FALSE)*VLOOKUP($E492,BY_RES_Demand_Drivers!$A$5:$I$100,7,FALSE)</f>
        <v>2860.1415355023173</v>
      </c>
      <c r="G492" s="16">
        <f>VLOOKUP($C492,'Growth rate'!$B$3:$T$93,3,FALSE)*VLOOKUP($E492,BY_RES_Demand_Drivers!$A$5:$I$100,8,FALSE)</f>
        <v>0</v>
      </c>
      <c r="H492" s="16">
        <f>VLOOKUP($C492,'Growth rate'!$B$3:$T$93,3,FALSE)*VLOOKUP($E492,BY_RES_Demand_Drivers!$A$5:$I$100,9,FALSE)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BY_RES_Demand_Drivers!$J$10</f>
        <v>RCRDB</v>
      </c>
      <c r="F493" s="16">
        <f>VLOOKUP($C493,'Growth rate'!$B$3:$T$93,3,FALSE)*VLOOKUP($E493,BY_RES_Demand_Drivers!$A$5:$I$100,7,FALSE)</f>
        <v>2880.218698165128</v>
      </c>
      <c r="G493" s="16">
        <f>VLOOKUP($C493,'Growth rate'!$B$3:$T$93,3,FALSE)*VLOOKUP($E493,BY_RES_Demand_Drivers!$A$5:$I$100,8,FALSE)</f>
        <v>0</v>
      </c>
      <c r="H493" s="16">
        <f>VLOOKUP($C493,'Growth rate'!$B$3:$T$93,3,FALSE)*VLOOKUP($E493,BY_RES_Demand_Drivers!$A$5:$I$100,9,FALSE)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BY_RES_Demand_Drivers!$J$10</f>
        <v>RCRDB</v>
      </c>
      <c r="F494" s="16">
        <f>VLOOKUP($C494,'Growth rate'!$B$3:$T$93,3,FALSE)*VLOOKUP($E494,BY_RES_Demand_Drivers!$A$5:$I$100,7,FALSE)</f>
        <v>2900.2958608279382</v>
      </c>
      <c r="G494" s="16">
        <f>VLOOKUP($C494,'Growth rate'!$B$3:$T$93,3,FALSE)*VLOOKUP($E494,BY_RES_Demand_Drivers!$A$5:$I$100,8,FALSE)</f>
        <v>0</v>
      </c>
      <c r="H494" s="16">
        <f>VLOOKUP($C494,'Growth rate'!$B$3:$T$93,3,FALSE)*VLOOKUP($E494,BY_RES_Demand_Drivers!$A$5:$I$100,9,FALSE)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BY_RES_Demand_Drivers!$J$10</f>
        <v>RCRDB</v>
      </c>
      <c r="F495" s="16">
        <f>VLOOKUP($C495,'Growth rate'!$B$3:$T$93,3,FALSE)*VLOOKUP($E495,BY_RES_Demand_Drivers!$A$5:$I$100,7,FALSE)</f>
        <v>2920.3730234907484</v>
      </c>
      <c r="G495" s="16">
        <f>VLOOKUP($C495,'Growth rate'!$B$3:$T$93,3,FALSE)*VLOOKUP($E495,BY_RES_Demand_Drivers!$A$5:$I$100,8,FALSE)</f>
        <v>0</v>
      </c>
      <c r="H495" s="16">
        <f>VLOOKUP($C495,'Growth rate'!$B$3:$T$93,3,FALSE)*VLOOKUP($E495,BY_RES_Demand_Drivers!$A$5:$I$100,9,FALSE)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BY_RES_Demand_Drivers!$J$11</f>
        <v>RCUMB</v>
      </c>
      <c r="F496" s="16">
        <f>VLOOKUP($C496,'Growth rate'!$B$3:$T$93,3,FALSE)*VLOOKUP($E496,BY_RES_Demand_Drivers!$A$5:$I$100,7,FALSE)</f>
        <v>1200.9621009221319</v>
      </c>
      <c r="G496" s="16">
        <f>VLOOKUP($C496,'Growth rate'!$B$3:$T$93,3,FALSE)*VLOOKUP($E496,BY_RES_Demand_Drivers!$A$5:$I$100,8,FALSE)</f>
        <v>0</v>
      </c>
      <c r="H496" s="16">
        <f>VLOOKUP($C496,'Growth rate'!$B$3:$T$93,3,FALSE)*VLOOKUP($E496,BY_RES_Demand_Drivers!$A$5:$I$100,9,FALSE)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BY_RES_Demand_Drivers!$J$11</f>
        <v>RCUMB</v>
      </c>
      <c r="F497" s="16">
        <f>VLOOKUP($C497,'Growth rate'!$B$3:$T$93,3,FALSE)*VLOOKUP($E497,BY_RES_Demand_Drivers!$A$5:$I$100,7,FALSE)</f>
        <v>1215.5329553048975</v>
      </c>
      <c r="G497" s="16">
        <f>VLOOKUP($C497,'Growth rate'!$B$3:$T$93,3,FALSE)*VLOOKUP($E497,BY_RES_Demand_Drivers!$A$5:$I$100,8,FALSE)</f>
        <v>0</v>
      </c>
      <c r="H497" s="16">
        <f>VLOOKUP($C497,'Growth rate'!$B$3:$T$93,3,FALSE)*VLOOKUP($E497,BY_RES_Demand_Drivers!$A$5:$I$100,9,FALSE)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BY_RES_Demand_Drivers!$J$11</f>
        <v>RCUMB</v>
      </c>
      <c r="F498" s="16">
        <f>VLOOKUP($C498,'Growth rate'!$B$3:$T$93,3,FALSE)*VLOOKUP($E498,BY_RES_Demand_Drivers!$A$5:$I$100,7,FALSE)</f>
        <v>1227.9962927270519</v>
      </c>
      <c r="G498" s="16">
        <f>VLOOKUP($C498,'Growth rate'!$B$3:$T$93,3,FALSE)*VLOOKUP($E498,BY_RES_Demand_Drivers!$A$5:$I$100,8,FALSE)</f>
        <v>0</v>
      </c>
      <c r="H498" s="16">
        <f>VLOOKUP($C498,'Growth rate'!$B$3:$T$93,3,FALSE)*VLOOKUP($E498,BY_RES_Demand_Drivers!$A$5:$I$100,9,FALSE)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BY_RES_Demand_Drivers!$J$11</f>
        <v>RCUMB</v>
      </c>
      <c r="F499" s="16">
        <f>VLOOKUP($C499,'Growth rate'!$B$3:$T$93,3,FALSE)*VLOOKUP($E499,BY_RES_Demand_Drivers!$A$5:$I$100,7,FALSE)</f>
        <v>1240.4596301492063</v>
      </c>
      <c r="G499" s="16">
        <f>VLOOKUP($C499,'Growth rate'!$B$3:$T$93,3,FALSE)*VLOOKUP($E499,BY_RES_Demand_Drivers!$A$5:$I$100,8,FALSE)</f>
        <v>0</v>
      </c>
      <c r="H499" s="16">
        <f>VLOOKUP($C499,'Growth rate'!$B$3:$T$93,3,FALSE)*VLOOKUP($E499,BY_RES_Demand_Drivers!$A$5:$I$100,9,FALSE)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BY_RES_Demand_Drivers!$J$11</f>
        <v>RCUMB</v>
      </c>
      <c r="F500" s="16">
        <f>VLOOKUP($C500,'Growth rate'!$B$3:$T$93,3,FALSE)*VLOOKUP($E500,BY_RES_Demand_Drivers!$A$5:$I$100,7,FALSE)</f>
        <v>1252.9229675713607</v>
      </c>
      <c r="G500" s="16">
        <f>VLOOKUP($C500,'Growth rate'!$B$3:$T$93,3,FALSE)*VLOOKUP($E500,BY_RES_Demand_Drivers!$A$5:$I$100,8,FALSE)</f>
        <v>0</v>
      </c>
      <c r="H500" s="16">
        <f>VLOOKUP($C500,'Growth rate'!$B$3:$T$93,3,FALSE)*VLOOKUP($E500,BY_RES_Demand_Drivers!$A$5:$I$100,9,FALSE)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BY_RES_Demand_Drivers!$J$11</f>
        <v>RCUMB</v>
      </c>
      <c r="F501" s="16">
        <f>VLOOKUP($C501,'Growth rate'!$B$3:$T$93,3,FALSE)*VLOOKUP($E501,BY_RES_Demand_Drivers!$A$5:$I$100,7,FALSE)</f>
        <v>1265.3863049935148</v>
      </c>
      <c r="G501" s="16">
        <f>VLOOKUP($C501,'Growth rate'!$B$3:$T$93,3,FALSE)*VLOOKUP($E501,BY_RES_Demand_Drivers!$A$5:$I$100,8,FALSE)</f>
        <v>0</v>
      </c>
      <c r="H501" s="16">
        <f>VLOOKUP($C501,'Growth rate'!$B$3:$T$93,3,FALSE)*VLOOKUP($E501,BY_RES_Demand_Drivers!$A$5:$I$100,9,FALSE)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BY_RES_Demand_Drivers!$J$11</f>
        <v>RCUMB</v>
      </c>
      <c r="F502" s="16">
        <f>VLOOKUP($C502,'Growth rate'!$B$3:$T$93,3,FALSE)*VLOOKUP($E502,BY_RES_Demand_Drivers!$A$5:$I$100,7,FALSE)</f>
        <v>1277.8496424156695</v>
      </c>
      <c r="G502" s="16">
        <f>VLOOKUP($C502,'Growth rate'!$B$3:$T$93,3,FALSE)*VLOOKUP($E502,BY_RES_Demand_Drivers!$A$5:$I$100,8,FALSE)</f>
        <v>0</v>
      </c>
      <c r="H502" s="16">
        <f>VLOOKUP($C502,'Growth rate'!$B$3:$T$93,3,FALSE)*VLOOKUP($E502,BY_RES_Demand_Drivers!$A$5:$I$100,9,FALSE)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BY_RES_Demand_Drivers!$J$11</f>
        <v>RCUMB</v>
      </c>
      <c r="F503" s="16">
        <f>VLOOKUP($C503,'Growth rate'!$B$3:$T$93,3,FALSE)*VLOOKUP($E503,BY_RES_Demand_Drivers!$A$5:$I$100,7,FALSE)</f>
        <v>1289.3195542560491</v>
      </c>
      <c r="G503" s="16">
        <f>VLOOKUP($C503,'Growth rate'!$B$3:$T$93,3,FALSE)*VLOOKUP($E503,BY_RES_Demand_Drivers!$A$5:$I$100,8,FALSE)</f>
        <v>0</v>
      </c>
      <c r="H503" s="16">
        <f>VLOOKUP($C503,'Growth rate'!$B$3:$T$93,3,FALSE)*VLOOKUP($E503,BY_RES_Demand_Drivers!$A$5:$I$100,9,FALSE)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BY_RES_Demand_Drivers!$J$11</f>
        <v>RCUMB</v>
      </c>
      <c r="F504" s="16">
        <f>VLOOKUP($C504,'Growth rate'!$B$3:$T$93,3,FALSE)*VLOOKUP($E504,BY_RES_Demand_Drivers!$A$5:$I$100,7,FALSE)</f>
        <v>1300.7894660964287</v>
      </c>
      <c r="G504" s="16">
        <f>VLOOKUP($C504,'Growth rate'!$B$3:$T$93,3,FALSE)*VLOOKUP($E504,BY_RES_Demand_Drivers!$A$5:$I$100,8,FALSE)</f>
        <v>0</v>
      </c>
      <c r="H504" s="16">
        <f>VLOOKUP($C504,'Growth rate'!$B$3:$T$93,3,FALSE)*VLOOKUP($E504,BY_RES_Demand_Drivers!$A$5:$I$100,9,FALSE)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BY_RES_Demand_Drivers!$J$11</f>
        <v>RCUMB</v>
      </c>
      <c r="F505" s="16">
        <f>VLOOKUP($C505,'Growth rate'!$B$3:$T$93,3,FALSE)*VLOOKUP($E505,BY_RES_Demand_Drivers!$A$5:$I$100,7,FALSE)</f>
        <v>1312.2593779368083</v>
      </c>
      <c r="G505" s="16">
        <f>VLOOKUP($C505,'Growth rate'!$B$3:$T$93,3,FALSE)*VLOOKUP($E505,BY_RES_Demand_Drivers!$A$5:$I$100,8,FALSE)</f>
        <v>0</v>
      </c>
      <c r="H505" s="16">
        <f>VLOOKUP($C505,'Growth rate'!$B$3:$T$93,3,FALSE)*VLOOKUP($E505,BY_RES_Demand_Drivers!$A$5:$I$100,9,FALSE)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BY_RES_Demand_Drivers!$J$11</f>
        <v>RCUMB</v>
      </c>
      <c r="F506" s="16">
        <f>VLOOKUP($C506,'Growth rate'!$B$3:$T$93,3,FALSE)*VLOOKUP($E506,BY_RES_Demand_Drivers!$A$5:$I$100,7,FALSE)</f>
        <v>1323.7292897771879</v>
      </c>
      <c r="G506" s="16">
        <f>VLOOKUP($C506,'Growth rate'!$B$3:$T$93,3,FALSE)*VLOOKUP($E506,BY_RES_Demand_Drivers!$A$5:$I$100,8,FALSE)</f>
        <v>0</v>
      </c>
      <c r="H506" s="16">
        <f>VLOOKUP($C506,'Growth rate'!$B$3:$T$93,3,FALSE)*VLOOKUP($E506,BY_RES_Demand_Drivers!$A$5:$I$100,9,FALSE)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BY_RES_Demand_Drivers!$J$11</f>
        <v>RCUMB</v>
      </c>
      <c r="F507" s="16">
        <f>VLOOKUP($C507,'Growth rate'!$B$3:$T$93,3,FALSE)*VLOOKUP($E507,BY_RES_Demand_Drivers!$A$5:$I$100,7,FALSE)</f>
        <v>1335.1992016175675</v>
      </c>
      <c r="G507" s="16">
        <f>VLOOKUP($C507,'Growth rate'!$B$3:$T$93,3,FALSE)*VLOOKUP($E507,BY_RES_Demand_Drivers!$A$5:$I$100,8,FALSE)</f>
        <v>0</v>
      </c>
      <c r="H507" s="16">
        <f>VLOOKUP($C507,'Growth rate'!$B$3:$T$93,3,FALSE)*VLOOKUP($E507,BY_RES_Demand_Drivers!$A$5:$I$100,9,FALSE)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BY_RES_Demand_Drivers!$J$11</f>
        <v>RCUMB</v>
      </c>
      <c r="F508" s="16">
        <f>VLOOKUP($C508,'Growth rate'!$B$3:$T$93,3,FALSE)*VLOOKUP($E508,BY_RES_Demand_Drivers!$A$5:$I$100,7,FALSE)</f>
        <v>1349.0380985003897</v>
      </c>
      <c r="G508" s="16">
        <f>VLOOKUP($C508,'Growth rate'!$B$3:$T$93,3,FALSE)*VLOOKUP($E508,BY_RES_Demand_Drivers!$A$5:$I$100,8,FALSE)</f>
        <v>0</v>
      </c>
      <c r="H508" s="16">
        <f>VLOOKUP($C508,'Growth rate'!$B$3:$T$93,3,FALSE)*VLOOKUP($E508,BY_RES_Demand_Drivers!$A$5:$I$100,9,FALSE)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BY_RES_Demand_Drivers!$J$11</f>
        <v>RCUMB</v>
      </c>
      <c r="F509" s="16">
        <f>VLOOKUP($C509,'Growth rate'!$B$3:$T$93,3,FALSE)*VLOOKUP($E509,BY_RES_Demand_Drivers!$A$5:$I$100,7,FALSE)</f>
        <v>1362.8769953832118</v>
      </c>
      <c r="G509" s="16">
        <f>VLOOKUP($C509,'Growth rate'!$B$3:$T$93,3,FALSE)*VLOOKUP($E509,BY_RES_Demand_Drivers!$A$5:$I$100,8,FALSE)</f>
        <v>0</v>
      </c>
      <c r="H509" s="16">
        <f>VLOOKUP($C509,'Growth rate'!$B$3:$T$93,3,FALSE)*VLOOKUP($E509,BY_RES_Demand_Drivers!$A$5:$I$100,9,FALSE)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BY_RES_Demand_Drivers!$J$11</f>
        <v>RCUMB</v>
      </c>
      <c r="F510" s="16">
        <f>VLOOKUP($C510,'Growth rate'!$B$3:$T$93,3,FALSE)*VLOOKUP($E510,BY_RES_Demand_Drivers!$A$5:$I$100,7,FALSE)</f>
        <v>1376.715892266034</v>
      </c>
      <c r="G510" s="16">
        <f>VLOOKUP($C510,'Growth rate'!$B$3:$T$93,3,FALSE)*VLOOKUP($E510,BY_RES_Demand_Drivers!$A$5:$I$100,8,FALSE)</f>
        <v>0</v>
      </c>
      <c r="H510" s="16">
        <f>VLOOKUP($C510,'Growth rate'!$B$3:$T$93,3,FALSE)*VLOOKUP($E510,BY_RES_Demand_Drivers!$A$5:$I$100,9,FALSE)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BY_RES_Demand_Drivers!$J$11</f>
        <v>RCUMB</v>
      </c>
      <c r="F511" s="16">
        <f>VLOOKUP($C511,'Growth rate'!$B$3:$T$93,3,FALSE)*VLOOKUP($E511,BY_RES_Demand_Drivers!$A$5:$I$100,7,FALSE)</f>
        <v>1390.5547891488561</v>
      </c>
      <c r="G511" s="16">
        <f>VLOOKUP($C511,'Growth rate'!$B$3:$T$93,3,FALSE)*VLOOKUP($E511,BY_RES_Demand_Drivers!$A$5:$I$100,8,FALSE)</f>
        <v>0</v>
      </c>
      <c r="H511" s="16">
        <f>VLOOKUP($C511,'Growth rate'!$B$3:$T$93,3,FALSE)*VLOOKUP($E511,BY_RES_Demand_Drivers!$A$5:$I$100,9,FALSE)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BY_RES_Demand_Drivers!$J$11</f>
        <v>RCUMB</v>
      </c>
      <c r="F512" s="16">
        <f>VLOOKUP($C512,'Growth rate'!$B$3:$T$93,3,FALSE)*VLOOKUP($E512,BY_RES_Demand_Drivers!$A$5:$I$100,7,FALSE)</f>
        <v>1404.3936860316783</v>
      </c>
      <c r="G512" s="16">
        <f>VLOOKUP($C512,'Growth rate'!$B$3:$T$93,3,FALSE)*VLOOKUP($E512,BY_RES_Demand_Drivers!$A$5:$I$100,8,FALSE)</f>
        <v>0</v>
      </c>
      <c r="H512" s="16">
        <f>VLOOKUP($C512,'Growth rate'!$B$3:$T$93,3,FALSE)*VLOOKUP($E512,BY_RES_Demand_Drivers!$A$5:$I$100,9,FALSE)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BY_RES_Demand_Drivers!$J$11</f>
        <v>RCUMB</v>
      </c>
      <c r="F513" s="16">
        <f>VLOOKUP($C513,'Growth rate'!$B$3:$T$93,3,FALSE)*VLOOKUP($E513,BY_RES_Demand_Drivers!$A$5:$I$100,7,FALSE)</f>
        <v>1422.6742480281741</v>
      </c>
      <c r="G513" s="16">
        <f>VLOOKUP($C513,'Growth rate'!$B$3:$T$93,3,FALSE)*VLOOKUP($E513,BY_RES_Demand_Drivers!$A$5:$I$100,8,FALSE)</f>
        <v>0</v>
      </c>
      <c r="H513" s="16">
        <f>VLOOKUP($C513,'Growth rate'!$B$3:$T$93,3,FALSE)*VLOOKUP($E513,BY_RES_Demand_Drivers!$A$5:$I$100,9,FALSE)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BY_RES_Demand_Drivers!$J$11</f>
        <v>RCUMB</v>
      </c>
      <c r="F514" s="16">
        <f>VLOOKUP($C514,'Growth rate'!$B$3:$T$93,3,FALSE)*VLOOKUP($E514,BY_RES_Demand_Drivers!$A$5:$I$100,7,FALSE)</f>
        <v>1440.9548100246698</v>
      </c>
      <c r="G514" s="16">
        <f>VLOOKUP($C514,'Growth rate'!$B$3:$T$93,3,FALSE)*VLOOKUP($E514,BY_RES_Demand_Drivers!$A$5:$I$100,8,FALSE)</f>
        <v>0</v>
      </c>
      <c r="H514" s="16">
        <f>VLOOKUP($C514,'Growth rate'!$B$3:$T$93,3,FALSE)*VLOOKUP($E514,BY_RES_Demand_Drivers!$A$5:$I$100,9,FALSE)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BY_RES_Demand_Drivers!$J$11</f>
        <v>RCUMB</v>
      </c>
      <c r="F515" s="16">
        <f>VLOOKUP($C515,'Growth rate'!$B$3:$T$93,3,FALSE)*VLOOKUP($E515,BY_RES_Demand_Drivers!$A$5:$I$100,7,FALSE)</f>
        <v>1459.2353720211656</v>
      </c>
      <c r="G515" s="16">
        <f>VLOOKUP($C515,'Growth rate'!$B$3:$T$93,3,FALSE)*VLOOKUP($E515,BY_RES_Demand_Drivers!$A$5:$I$100,8,FALSE)</f>
        <v>0</v>
      </c>
      <c r="H515" s="16">
        <f>VLOOKUP($C515,'Growth rate'!$B$3:$T$93,3,FALSE)*VLOOKUP($E515,BY_RES_Demand_Drivers!$A$5:$I$100,9,FALSE)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BY_RES_Demand_Drivers!$J$11</f>
        <v>RCUMB</v>
      </c>
      <c r="F516" s="16">
        <f>VLOOKUP($C516,'Growth rate'!$B$3:$T$93,3,FALSE)*VLOOKUP($E516,BY_RES_Demand_Drivers!$A$5:$I$100,7,FALSE)</f>
        <v>1477.5159340176615</v>
      </c>
      <c r="G516" s="16">
        <f>VLOOKUP($C516,'Growth rate'!$B$3:$T$93,3,FALSE)*VLOOKUP($E516,BY_RES_Demand_Drivers!$A$5:$I$100,8,FALSE)</f>
        <v>0</v>
      </c>
      <c r="H516" s="16">
        <f>VLOOKUP($C516,'Growth rate'!$B$3:$T$93,3,FALSE)*VLOOKUP($E516,BY_RES_Demand_Drivers!$A$5:$I$100,9,FALSE)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BY_RES_Demand_Drivers!$J$11</f>
        <v>RCUMB</v>
      </c>
      <c r="F517" s="16">
        <f>VLOOKUP($C517,'Growth rate'!$B$3:$T$93,3,FALSE)*VLOOKUP($E517,BY_RES_Demand_Drivers!$A$5:$I$100,7,FALSE)</f>
        <v>1495.7964960141574</v>
      </c>
      <c r="G517" s="16">
        <f>VLOOKUP($C517,'Growth rate'!$B$3:$T$93,3,FALSE)*VLOOKUP($E517,BY_RES_Demand_Drivers!$A$5:$I$100,8,FALSE)</f>
        <v>0</v>
      </c>
      <c r="H517" s="16">
        <f>VLOOKUP($C517,'Growth rate'!$B$3:$T$93,3,FALSE)*VLOOKUP($E517,BY_RES_Demand_Drivers!$A$5:$I$100,9,FALSE)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BY_RES_Demand_Drivers!$J$11</f>
        <v>RCUMB</v>
      </c>
      <c r="F518" s="16">
        <f>VLOOKUP($C518,'Growth rate'!$B$3:$T$93,3,FALSE)*VLOOKUP($E518,BY_RES_Demand_Drivers!$A$5:$I$100,7,FALSE)</f>
        <v>1514.6930201536493</v>
      </c>
      <c r="G518" s="16">
        <f>VLOOKUP($C518,'Growth rate'!$B$3:$T$93,3,FALSE)*VLOOKUP($E518,BY_RES_Demand_Drivers!$A$5:$I$100,8,FALSE)</f>
        <v>0</v>
      </c>
      <c r="H518" s="16">
        <f>VLOOKUP($C518,'Growth rate'!$B$3:$T$93,3,FALSE)*VLOOKUP($E518,BY_RES_Demand_Drivers!$A$5:$I$100,9,FALSE)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BY_RES_Demand_Drivers!$J$11</f>
        <v>RCUMB</v>
      </c>
      <c r="F519" s="16">
        <f>VLOOKUP($C519,'Growth rate'!$B$3:$T$93,3,FALSE)*VLOOKUP($E519,BY_RES_Demand_Drivers!$A$5:$I$100,7,FALSE)</f>
        <v>1533.5895442931417</v>
      </c>
      <c r="G519" s="16">
        <f>VLOOKUP($C519,'Growth rate'!$B$3:$T$93,3,FALSE)*VLOOKUP($E519,BY_RES_Demand_Drivers!$A$5:$I$100,8,FALSE)</f>
        <v>0</v>
      </c>
      <c r="H519" s="16">
        <f>VLOOKUP($C519,'Growth rate'!$B$3:$T$93,3,FALSE)*VLOOKUP($E519,BY_RES_Demand_Drivers!$A$5:$I$100,9,FALSE)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BY_RES_Demand_Drivers!$J$11</f>
        <v>RCUMB</v>
      </c>
      <c r="F520" s="16">
        <f>VLOOKUP($C520,'Growth rate'!$B$3:$T$93,3,FALSE)*VLOOKUP($E520,BY_RES_Demand_Drivers!$A$5:$I$100,7,FALSE)</f>
        <v>1552.4860684326336</v>
      </c>
      <c r="G520" s="16">
        <f>VLOOKUP($C520,'Growth rate'!$B$3:$T$93,3,FALSE)*VLOOKUP($E520,BY_RES_Demand_Drivers!$A$5:$I$100,8,FALSE)</f>
        <v>0</v>
      </c>
      <c r="H520" s="16">
        <f>VLOOKUP($C520,'Growth rate'!$B$3:$T$93,3,FALSE)*VLOOKUP($E520,BY_RES_Demand_Drivers!$A$5:$I$100,9,FALSE)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BY_RES_Demand_Drivers!$J$11</f>
        <v>RCUMB</v>
      </c>
      <c r="F521" s="16">
        <f>VLOOKUP($C521,'Growth rate'!$B$3:$T$93,3,FALSE)*VLOOKUP($E521,BY_RES_Demand_Drivers!$A$5:$I$100,7,FALSE)</f>
        <v>1571.382592572126</v>
      </c>
      <c r="G521" s="16">
        <f>VLOOKUP($C521,'Growth rate'!$B$3:$T$93,3,FALSE)*VLOOKUP($E521,BY_RES_Demand_Drivers!$A$5:$I$100,8,FALSE)</f>
        <v>0</v>
      </c>
      <c r="H521" s="16">
        <f>VLOOKUP($C521,'Growth rate'!$B$3:$T$93,3,FALSE)*VLOOKUP($E521,BY_RES_Demand_Drivers!$A$5:$I$100,9,FALSE)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BY_RES_Demand_Drivers!$J$11</f>
        <v>RCUMB</v>
      </c>
      <c r="F522" s="16">
        <f>VLOOKUP($C522,'Growth rate'!$B$3:$T$93,3,FALSE)*VLOOKUP($E522,BY_RES_Demand_Drivers!$A$5:$I$100,7,FALSE)</f>
        <v>1590.2791167116179</v>
      </c>
      <c r="G522" s="16">
        <f>VLOOKUP($C522,'Growth rate'!$B$3:$T$93,3,FALSE)*VLOOKUP($E522,BY_RES_Demand_Drivers!$A$5:$I$100,8,FALSE)</f>
        <v>0</v>
      </c>
      <c r="H522" s="16">
        <f>VLOOKUP($C522,'Growth rate'!$B$3:$T$93,3,FALSE)*VLOOKUP($E522,BY_RES_Demand_Drivers!$A$5:$I$100,9,FALSE)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BY_RES_Demand_Drivers!$J$11</f>
        <v>RCUMB</v>
      </c>
      <c r="F523" s="16">
        <f>VLOOKUP($C523,'Growth rate'!$B$3:$T$93,3,FALSE)*VLOOKUP($E523,BY_RES_Demand_Drivers!$A$5:$I$100,7,FALSE)</f>
        <v>1608.4692559249095</v>
      </c>
      <c r="G523" s="16">
        <f>VLOOKUP($C523,'Growth rate'!$B$3:$T$93,3,FALSE)*VLOOKUP($E523,BY_RES_Demand_Drivers!$A$5:$I$100,8,FALSE)</f>
        <v>0</v>
      </c>
      <c r="H523" s="16">
        <f>VLOOKUP($C523,'Growth rate'!$B$3:$T$93,3,FALSE)*VLOOKUP($E523,BY_RES_Demand_Drivers!$A$5:$I$100,9,FALSE)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BY_RES_Demand_Drivers!$J$11</f>
        <v>RCUMB</v>
      </c>
      <c r="F524" s="16">
        <f>VLOOKUP($C524,'Growth rate'!$B$3:$T$93,3,FALSE)*VLOOKUP($E524,BY_RES_Demand_Drivers!$A$5:$I$100,7,FALSE)</f>
        <v>1626.659395138201</v>
      </c>
      <c r="G524" s="16">
        <f>VLOOKUP($C524,'Growth rate'!$B$3:$T$93,3,FALSE)*VLOOKUP($E524,BY_RES_Demand_Drivers!$A$5:$I$100,8,FALSE)</f>
        <v>0</v>
      </c>
      <c r="H524" s="16">
        <f>VLOOKUP($C524,'Growth rate'!$B$3:$T$93,3,FALSE)*VLOOKUP($E524,BY_RES_Demand_Drivers!$A$5:$I$100,9,FALSE)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BY_RES_Demand_Drivers!$J$11</f>
        <v>RCUMB</v>
      </c>
      <c r="F525" s="16">
        <f>VLOOKUP($C525,'Growth rate'!$B$3:$T$93,3,FALSE)*VLOOKUP($E525,BY_RES_Demand_Drivers!$A$5:$I$100,7,FALSE)</f>
        <v>1644.8495343514921</v>
      </c>
      <c r="G525" s="16">
        <f>VLOOKUP($C525,'Growth rate'!$B$3:$T$93,3,FALSE)*VLOOKUP($E525,BY_RES_Demand_Drivers!$A$5:$I$100,8,FALSE)</f>
        <v>0</v>
      </c>
      <c r="H525" s="16">
        <f>VLOOKUP($C525,'Growth rate'!$B$3:$T$93,3,FALSE)*VLOOKUP($E525,BY_RES_Demand_Drivers!$A$5:$I$100,9,FALSE)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BY_RES_Demand_Drivers!$J$11</f>
        <v>RCUMB</v>
      </c>
      <c r="F526" s="16">
        <f>VLOOKUP($C526,'Growth rate'!$B$3:$T$93,3,FALSE)*VLOOKUP($E526,BY_RES_Demand_Drivers!$A$5:$I$100,7,FALSE)</f>
        <v>1663.0396735647837</v>
      </c>
      <c r="G526" s="16">
        <f>VLOOKUP($C526,'Growth rate'!$B$3:$T$93,3,FALSE)*VLOOKUP($E526,BY_RES_Demand_Drivers!$A$5:$I$100,8,FALSE)</f>
        <v>0</v>
      </c>
      <c r="H526" s="16">
        <f>VLOOKUP($C526,'Growth rate'!$B$3:$T$93,3,FALSE)*VLOOKUP($E526,BY_RES_Demand_Drivers!$A$5:$I$100,9,FALSE)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BY_RES_Demand_Drivers!$J$11</f>
        <v>RCUMB</v>
      </c>
      <c r="F527" s="16">
        <f>VLOOKUP($C527,'Growth rate'!$B$3:$T$93,3,FALSE)*VLOOKUP($E527,BY_RES_Demand_Drivers!$A$5:$I$100,7,FALSE)</f>
        <v>1681.229812778075</v>
      </c>
      <c r="G527" s="16">
        <f>VLOOKUP($C527,'Growth rate'!$B$3:$T$93,3,FALSE)*VLOOKUP($E527,BY_RES_Demand_Drivers!$A$5:$I$100,8,FALSE)</f>
        <v>0</v>
      </c>
      <c r="H527" s="16">
        <f>VLOOKUP($C527,'Growth rate'!$B$3:$T$93,3,FALSE)*VLOOKUP($E527,BY_RES_Demand_Drivers!$A$5:$I$100,9,FALSE)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BY_RES_Demand_Drivers!$J$11</f>
        <v>RCUMB</v>
      </c>
      <c r="F528" s="16">
        <f>VLOOKUP($C528,'Growth rate'!$B$3:$T$93,3,FALSE)*VLOOKUP($E528,BY_RES_Demand_Drivers!$A$5:$I$100,7,FALSE)</f>
        <v>1699.4614500002544</v>
      </c>
      <c r="G528" s="16">
        <f>VLOOKUP($C528,'Growth rate'!$B$3:$T$93,3,FALSE)*VLOOKUP($E528,BY_RES_Demand_Drivers!$A$5:$I$100,8,FALSE)</f>
        <v>0</v>
      </c>
      <c r="H528" s="16">
        <f>VLOOKUP($C528,'Growth rate'!$B$3:$T$93,3,FALSE)*VLOOKUP($E528,BY_RES_Demand_Drivers!$A$5:$I$100,9,FALSE)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BY_RES_Demand_Drivers!$J$11</f>
        <v>RCUMB</v>
      </c>
      <c r="F529" s="16">
        <f>VLOOKUP($C529,'Growth rate'!$B$3:$T$93,3,FALSE)*VLOOKUP($E529,BY_RES_Demand_Drivers!$A$5:$I$100,7,FALSE)</f>
        <v>1717.6930872224341</v>
      </c>
      <c r="G529" s="16">
        <f>VLOOKUP($C529,'Growth rate'!$B$3:$T$93,3,FALSE)*VLOOKUP($E529,BY_RES_Demand_Drivers!$A$5:$I$100,8,FALSE)</f>
        <v>0</v>
      </c>
      <c r="H529" s="16">
        <f>VLOOKUP($C529,'Growth rate'!$B$3:$T$93,3,FALSE)*VLOOKUP($E529,BY_RES_Demand_Drivers!$A$5:$I$100,9,FALSE)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BY_RES_Demand_Drivers!$J$11</f>
        <v>RCUMB</v>
      </c>
      <c r="F530" s="16">
        <f>VLOOKUP($C530,'Growth rate'!$B$3:$T$93,3,FALSE)*VLOOKUP($E530,BY_RES_Demand_Drivers!$A$5:$I$100,7,FALSE)</f>
        <v>1735.9247244446135</v>
      </c>
      <c r="G530" s="16">
        <f>VLOOKUP($C530,'Growth rate'!$B$3:$T$93,3,FALSE)*VLOOKUP($E530,BY_RES_Demand_Drivers!$A$5:$I$100,8,FALSE)</f>
        <v>0</v>
      </c>
      <c r="H530" s="16">
        <f>VLOOKUP($C530,'Growth rate'!$B$3:$T$93,3,FALSE)*VLOOKUP($E530,BY_RES_Demand_Drivers!$A$5:$I$100,9,FALSE)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BY_RES_Demand_Drivers!$J$11</f>
        <v>RCUMB</v>
      </c>
      <c r="F531" s="16">
        <f>VLOOKUP($C531,'Growth rate'!$B$3:$T$93,3,FALSE)*VLOOKUP($E531,BY_RES_Demand_Drivers!$A$5:$I$100,7,FALSE)</f>
        <v>1754.1563616667931</v>
      </c>
      <c r="G531" s="16">
        <f>VLOOKUP($C531,'Growth rate'!$B$3:$T$93,3,FALSE)*VLOOKUP($E531,BY_RES_Demand_Drivers!$A$5:$I$100,8,FALSE)</f>
        <v>0</v>
      </c>
      <c r="H531" s="16">
        <f>VLOOKUP($C531,'Growth rate'!$B$3:$T$93,3,FALSE)*VLOOKUP($E531,BY_RES_Demand_Drivers!$A$5:$I$100,9,FALSE)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BY_RES_Demand_Drivers!$J$11</f>
        <v>RCUMB</v>
      </c>
      <c r="F532" s="16">
        <f>VLOOKUP($C532,'Growth rate'!$B$3:$T$93,3,FALSE)*VLOOKUP($E532,BY_RES_Demand_Drivers!$A$5:$I$100,7,FALSE)</f>
        <v>1772.3879988889726</v>
      </c>
      <c r="G532" s="16">
        <f>VLOOKUP($C532,'Growth rate'!$B$3:$T$93,3,FALSE)*VLOOKUP($E532,BY_RES_Demand_Drivers!$A$5:$I$100,8,FALSE)</f>
        <v>0</v>
      </c>
      <c r="H532" s="16">
        <f>VLOOKUP($C532,'Growth rate'!$B$3:$T$93,3,FALSE)*VLOOKUP($E532,BY_RES_Demand_Drivers!$A$5:$I$100,9,FALSE)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BY_RES_Demand_Drivers!$J$11</f>
        <v>RCUMB</v>
      </c>
      <c r="F533" s="16">
        <f>VLOOKUP($C533,'Growth rate'!$B$3:$T$93,3,FALSE)*VLOOKUP($E533,BY_RES_Demand_Drivers!$A$5:$I$100,7,FALSE)</f>
        <v>1792.8027223241111</v>
      </c>
      <c r="G533" s="16">
        <f>VLOOKUP($C533,'Growth rate'!$B$3:$T$93,3,FALSE)*VLOOKUP($E533,BY_RES_Demand_Drivers!$A$5:$I$100,8,FALSE)</f>
        <v>0</v>
      </c>
      <c r="H533" s="16">
        <f>VLOOKUP($C533,'Growth rate'!$B$3:$T$93,3,FALSE)*VLOOKUP($E533,BY_RES_Demand_Drivers!$A$5:$I$100,9,FALSE)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BY_RES_Demand_Drivers!$J$11</f>
        <v>RCUMB</v>
      </c>
      <c r="F534" s="16">
        <f>VLOOKUP($C534,'Growth rate'!$B$3:$T$93,3,FALSE)*VLOOKUP($E534,BY_RES_Demand_Drivers!$A$5:$I$100,7,FALSE)</f>
        <v>1813.2174457592494</v>
      </c>
      <c r="G534" s="16">
        <f>VLOOKUP($C534,'Growth rate'!$B$3:$T$93,3,FALSE)*VLOOKUP($E534,BY_RES_Demand_Drivers!$A$5:$I$100,8,FALSE)</f>
        <v>0</v>
      </c>
      <c r="H534" s="16">
        <f>VLOOKUP($C534,'Growth rate'!$B$3:$T$93,3,FALSE)*VLOOKUP($E534,BY_RES_Demand_Drivers!$A$5:$I$100,9,FALSE)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BY_RES_Demand_Drivers!$J$11</f>
        <v>RCUMB</v>
      </c>
      <c r="F535" s="16">
        <f>VLOOKUP($C535,'Growth rate'!$B$3:$T$93,3,FALSE)*VLOOKUP($E535,BY_RES_Demand_Drivers!$A$5:$I$100,7,FALSE)</f>
        <v>1833.6321691943879</v>
      </c>
      <c r="G535" s="16">
        <f>VLOOKUP($C535,'Growth rate'!$B$3:$T$93,3,FALSE)*VLOOKUP($E535,BY_RES_Demand_Drivers!$A$5:$I$100,8,FALSE)</f>
        <v>0</v>
      </c>
      <c r="H535" s="16">
        <f>VLOOKUP($C535,'Growth rate'!$B$3:$T$93,3,FALSE)*VLOOKUP($E535,BY_RES_Demand_Drivers!$A$5:$I$100,9,FALSE)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BY_RES_Demand_Drivers!$J$11</f>
        <v>RCUMB</v>
      </c>
      <c r="F536" s="16">
        <f>VLOOKUP($C536,'Growth rate'!$B$3:$T$93,3,FALSE)*VLOOKUP($E536,BY_RES_Demand_Drivers!$A$5:$I$100,7,FALSE)</f>
        <v>1854.0468926295262</v>
      </c>
      <c r="G536" s="16">
        <f>VLOOKUP($C536,'Growth rate'!$B$3:$T$93,3,FALSE)*VLOOKUP($E536,BY_RES_Demand_Drivers!$A$5:$I$100,8,FALSE)</f>
        <v>0</v>
      </c>
      <c r="H536" s="16">
        <f>VLOOKUP($C536,'Growth rate'!$B$3:$T$93,3,FALSE)*VLOOKUP($E536,BY_RES_Demand_Drivers!$A$5:$I$100,9,FALSE)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BY_RES_Demand_Drivers!$J$11</f>
        <v>RCUMB</v>
      </c>
      <c r="F537" s="16">
        <f>VLOOKUP($C537,'Growth rate'!$B$3:$T$93,3,FALSE)*VLOOKUP($E537,BY_RES_Demand_Drivers!$A$5:$I$100,7,FALSE)</f>
        <v>1874.4616160646649</v>
      </c>
      <c r="G537" s="16">
        <f>VLOOKUP($C537,'Growth rate'!$B$3:$T$93,3,FALSE)*VLOOKUP($E537,BY_RES_Demand_Drivers!$A$5:$I$100,8,FALSE)</f>
        <v>0</v>
      </c>
      <c r="H537" s="16">
        <f>VLOOKUP($C537,'Growth rate'!$B$3:$T$93,3,FALSE)*VLOOKUP($E537,BY_RES_Demand_Drivers!$A$5:$I$100,9,FALSE)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BY_RES_Demand_Drivers!$J$11</f>
        <v>RCUMB</v>
      </c>
      <c r="F538" s="16">
        <f>VLOOKUP($C538,'Growth rate'!$B$3:$T$93,3,FALSE)*VLOOKUP($E538,BY_RES_Demand_Drivers!$A$5:$I$100,7,FALSE)</f>
        <v>1895.389398831092</v>
      </c>
      <c r="G538" s="16">
        <f>VLOOKUP($C538,'Growth rate'!$B$3:$T$93,3,FALSE)*VLOOKUP($E538,BY_RES_Demand_Drivers!$A$5:$I$100,8,FALSE)</f>
        <v>0</v>
      </c>
      <c r="H538" s="16">
        <f>VLOOKUP($C538,'Growth rate'!$B$3:$T$93,3,FALSE)*VLOOKUP($E538,BY_RES_Demand_Drivers!$A$5:$I$100,9,FALSE)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BY_RES_Demand_Drivers!$J$11</f>
        <v>RCUMB</v>
      </c>
      <c r="F539" s="16">
        <f>VLOOKUP($C539,'Growth rate'!$B$3:$T$93,3,FALSE)*VLOOKUP($E539,BY_RES_Demand_Drivers!$A$5:$I$100,7,FALSE)</f>
        <v>1916.3171815975193</v>
      </c>
      <c r="G539" s="16">
        <f>VLOOKUP($C539,'Growth rate'!$B$3:$T$93,3,FALSE)*VLOOKUP($E539,BY_RES_Demand_Drivers!$A$5:$I$100,8,FALSE)</f>
        <v>0</v>
      </c>
      <c r="H539" s="16">
        <f>VLOOKUP($C539,'Growth rate'!$B$3:$T$93,3,FALSE)*VLOOKUP($E539,BY_RES_Demand_Drivers!$A$5:$I$100,9,FALSE)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BY_RES_Demand_Drivers!$J$11</f>
        <v>RCUMB</v>
      </c>
      <c r="F540" s="16">
        <f>VLOOKUP($C540,'Growth rate'!$B$3:$T$93,3,FALSE)*VLOOKUP($E540,BY_RES_Demand_Drivers!$A$5:$I$100,7,FALSE)</f>
        <v>1937.2449643639468</v>
      </c>
      <c r="G540" s="16">
        <f>VLOOKUP($C540,'Growth rate'!$B$3:$T$93,3,FALSE)*VLOOKUP($E540,BY_RES_Demand_Drivers!$A$5:$I$100,8,FALSE)</f>
        <v>0</v>
      </c>
      <c r="H540" s="16">
        <f>VLOOKUP($C540,'Growth rate'!$B$3:$T$93,3,FALSE)*VLOOKUP($E540,BY_RES_Demand_Drivers!$A$5:$I$100,9,FALSE)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BY_RES_Demand_Drivers!$J$11</f>
        <v>RCUMB</v>
      </c>
      <c r="F541" s="16">
        <f>VLOOKUP($C541,'Growth rate'!$B$3:$T$93,3,FALSE)*VLOOKUP($E541,BY_RES_Demand_Drivers!$A$5:$I$100,7,FALSE)</f>
        <v>1958.1727471303739</v>
      </c>
      <c r="G541" s="16">
        <f>VLOOKUP($C541,'Growth rate'!$B$3:$T$93,3,FALSE)*VLOOKUP($E541,BY_RES_Demand_Drivers!$A$5:$I$100,8,FALSE)</f>
        <v>0</v>
      </c>
      <c r="H541" s="16">
        <f>VLOOKUP($C541,'Growth rate'!$B$3:$T$93,3,FALSE)*VLOOKUP($E541,BY_RES_Demand_Drivers!$A$5:$I$100,9,FALSE)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BY_RES_Demand_Drivers!$J$11</f>
        <v>RCUMB</v>
      </c>
      <c r="F542" s="16">
        <f>VLOOKUP($C542,'Growth rate'!$B$3:$T$93,3,FALSE)*VLOOKUP($E542,BY_RES_Demand_Drivers!$A$5:$I$100,7,FALSE)</f>
        <v>1979.1005298968012</v>
      </c>
      <c r="G542" s="16">
        <f>VLOOKUP($C542,'Growth rate'!$B$3:$T$93,3,FALSE)*VLOOKUP($E542,BY_RES_Demand_Drivers!$A$5:$I$100,8,FALSE)</f>
        <v>0</v>
      </c>
      <c r="H542" s="16">
        <f>VLOOKUP($C542,'Growth rate'!$B$3:$T$93,3,FALSE)*VLOOKUP($E542,BY_RES_Demand_Drivers!$A$5:$I$100,9,FALSE)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BY_RES_Demand_Drivers!$J$11</f>
        <v>RCUMB</v>
      </c>
      <c r="F543" s="16">
        <f>VLOOKUP($C543,'Growth rate'!$B$3:$T$93,3,FALSE)*VLOOKUP($E543,BY_RES_Demand_Drivers!$A$5:$I$100,7,FALSE)</f>
        <v>2000.7584326129629</v>
      </c>
      <c r="G543" s="16">
        <f>VLOOKUP($C543,'Growth rate'!$B$3:$T$93,3,FALSE)*VLOOKUP($E543,BY_RES_Demand_Drivers!$A$5:$I$100,8,FALSE)</f>
        <v>0</v>
      </c>
      <c r="H543" s="16">
        <f>VLOOKUP($C543,'Growth rate'!$B$3:$T$93,3,FALSE)*VLOOKUP($E543,BY_RES_Demand_Drivers!$A$5:$I$100,9,FALSE)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BY_RES_Demand_Drivers!$J$11</f>
        <v>RCUMB</v>
      </c>
      <c r="F544" s="16">
        <f>VLOOKUP($C544,'Growth rate'!$B$3:$T$93,3,FALSE)*VLOOKUP($E544,BY_RES_Demand_Drivers!$A$5:$I$100,7,FALSE)</f>
        <v>2022.4163353291244</v>
      </c>
      <c r="G544" s="16">
        <f>VLOOKUP($C544,'Growth rate'!$B$3:$T$93,3,FALSE)*VLOOKUP($E544,BY_RES_Demand_Drivers!$A$5:$I$100,8,FALSE)</f>
        <v>0</v>
      </c>
      <c r="H544" s="16">
        <f>VLOOKUP($C544,'Growth rate'!$B$3:$T$93,3,FALSE)*VLOOKUP($E544,BY_RES_Demand_Drivers!$A$5:$I$100,9,FALSE)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BY_RES_Demand_Drivers!$J$11</f>
        <v>RCUMB</v>
      </c>
      <c r="F545" s="16">
        <f>VLOOKUP($C545,'Growth rate'!$B$3:$T$93,3,FALSE)*VLOOKUP($E545,BY_RES_Demand_Drivers!$A$5:$I$100,7,FALSE)</f>
        <v>2044.0742380452862</v>
      </c>
      <c r="G545" s="16">
        <f>VLOOKUP($C545,'Growth rate'!$B$3:$T$93,3,FALSE)*VLOOKUP($E545,BY_RES_Demand_Drivers!$A$5:$I$100,8,FALSE)</f>
        <v>0</v>
      </c>
      <c r="H545" s="16">
        <f>VLOOKUP($C545,'Growth rate'!$B$3:$T$93,3,FALSE)*VLOOKUP($E545,BY_RES_Demand_Drivers!$A$5:$I$100,9,FALSE)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BY_RES_Demand_Drivers!$J$11</f>
        <v>RCUMB</v>
      </c>
      <c r="F546" s="16">
        <f>VLOOKUP($C546,'Growth rate'!$B$3:$T$93,3,FALSE)*VLOOKUP($E546,BY_RES_Demand_Drivers!$A$5:$I$100,7,FALSE)</f>
        <v>2065.7321407614477</v>
      </c>
      <c r="G546" s="16">
        <f>VLOOKUP($C546,'Growth rate'!$B$3:$T$93,3,FALSE)*VLOOKUP($E546,BY_RES_Demand_Drivers!$A$5:$I$100,8,FALSE)</f>
        <v>0</v>
      </c>
      <c r="H546" s="16">
        <f>VLOOKUP($C546,'Growth rate'!$B$3:$T$93,3,FALSE)*VLOOKUP($E546,BY_RES_Demand_Drivers!$A$5:$I$100,9,FALSE)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BY_RES_Demand_Drivers!$J$11</f>
        <v>RCUMB</v>
      </c>
      <c r="F547" s="16">
        <f>VLOOKUP($C547,'Growth rate'!$B$3:$T$93,3,FALSE)*VLOOKUP($E547,BY_RES_Demand_Drivers!$A$5:$I$100,7,FALSE)</f>
        <v>2087.3900434776097</v>
      </c>
      <c r="G547" s="16">
        <f>VLOOKUP($C547,'Growth rate'!$B$3:$T$93,3,FALSE)*VLOOKUP($E547,BY_RES_Demand_Drivers!$A$5:$I$100,8,FALSE)</f>
        <v>0</v>
      </c>
      <c r="H547" s="16">
        <f>VLOOKUP($C547,'Growth rate'!$B$3:$T$93,3,FALSE)*VLOOKUP($E547,BY_RES_Demand_Drivers!$A$5:$I$100,9,FALSE)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BY_RES_Demand_Drivers!$J$11</f>
        <v>RCUMB</v>
      </c>
      <c r="F548" s="16">
        <f>VLOOKUP($C548,'Growth rate'!$B$3:$T$93,3,FALSE)*VLOOKUP($E548,BY_RES_Demand_Drivers!$A$5:$I$100,7,FALSE)</f>
        <v>2109.007520089172</v>
      </c>
      <c r="G548" s="16">
        <f>VLOOKUP($C548,'Growth rate'!$B$3:$T$93,3,FALSE)*VLOOKUP($E548,BY_RES_Demand_Drivers!$A$5:$I$100,8,FALSE)</f>
        <v>0</v>
      </c>
      <c r="H548" s="16">
        <f>VLOOKUP($C548,'Growth rate'!$B$3:$T$93,3,FALSE)*VLOOKUP($E548,BY_RES_Demand_Drivers!$A$5:$I$100,9,FALSE)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BY_RES_Demand_Drivers!$J$11</f>
        <v>RCUMB</v>
      </c>
      <c r="F549" s="16">
        <f>VLOOKUP($C549,'Growth rate'!$B$3:$T$93,3,FALSE)*VLOOKUP($E549,BY_RES_Demand_Drivers!$A$5:$I$100,7,FALSE)</f>
        <v>2130.6249967007343</v>
      </c>
      <c r="G549" s="16">
        <f>VLOOKUP($C549,'Growth rate'!$B$3:$T$93,3,FALSE)*VLOOKUP($E549,BY_RES_Demand_Drivers!$A$5:$I$100,8,FALSE)</f>
        <v>0</v>
      </c>
      <c r="H549" s="16">
        <f>VLOOKUP($C549,'Growth rate'!$B$3:$T$93,3,FALSE)*VLOOKUP($E549,BY_RES_Demand_Drivers!$A$5:$I$100,9,FALSE)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BY_RES_Demand_Drivers!$J$11</f>
        <v>RCUMB</v>
      </c>
      <c r="F550" s="16">
        <f>VLOOKUP($C550,'Growth rate'!$B$3:$T$93,3,FALSE)*VLOOKUP($E550,BY_RES_Demand_Drivers!$A$5:$I$100,7,FALSE)</f>
        <v>2152.2424733122966</v>
      </c>
      <c r="G550" s="16">
        <f>VLOOKUP($C550,'Growth rate'!$B$3:$T$93,3,FALSE)*VLOOKUP($E550,BY_RES_Demand_Drivers!$A$5:$I$100,8,FALSE)</f>
        <v>0</v>
      </c>
      <c r="H550" s="16">
        <f>VLOOKUP($C550,'Growth rate'!$B$3:$T$93,3,FALSE)*VLOOKUP($E550,BY_RES_Demand_Drivers!$A$5:$I$100,9,FALSE)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BY_RES_Demand_Drivers!$J$11</f>
        <v>RCUMB</v>
      </c>
      <c r="F551" s="16">
        <f>VLOOKUP($C551,'Growth rate'!$B$3:$T$93,3,FALSE)*VLOOKUP($E551,BY_RES_Demand_Drivers!$A$5:$I$100,7,FALSE)</f>
        <v>2173.8599499238585</v>
      </c>
      <c r="G551" s="16">
        <f>VLOOKUP($C551,'Growth rate'!$B$3:$T$93,3,FALSE)*VLOOKUP($E551,BY_RES_Demand_Drivers!$A$5:$I$100,8,FALSE)</f>
        <v>0</v>
      </c>
      <c r="H551" s="16">
        <f>VLOOKUP($C551,'Growth rate'!$B$3:$T$93,3,FALSE)*VLOOKUP($E551,BY_RES_Demand_Drivers!$A$5:$I$100,9,FALSE)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BY_RES_Demand_Drivers!$J$11</f>
        <v>RCUMB</v>
      </c>
      <c r="F552" s="16">
        <f>VLOOKUP($C552,'Growth rate'!$B$3:$T$93,3,FALSE)*VLOOKUP($E552,BY_RES_Demand_Drivers!$A$5:$I$100,7,FALSE)</f>
        <v>2195.4774265354208</v>
      </c>
      <c r="G552" s="16">
        <f>VLOOKUP($C552,'Growth rate'!$B$3:$T$93,3,FALSE)*VLOOKUP($E552,BY_RES_Demand_Drivers!$A$5:$I$100,8,FALSE)</f>
        <v>0</v>
      </c>
      <c r="H552" s="16">
        <f>VLOOKUP($C552,'Growth rate'!$B$3:$T$93,3,FALSE)*VLOOKUP($E552,BY_RES_Demand_Drivers!$A$5:$I$100,9,FALSE)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BY_RES_Demand_Drivers!$J$11</f>
        <v>RCUMB</v>
      </c>
      <c r="F553" s="16">
        <f>VLOOKUP($C553,'Growth rate'!$B$3:$T$93,3,FALSE)*VLOOKUP($E553,BY_RES_Demand_Drivers!$A$5:$I$100,7,FALSE)</f>
        <v>2216.7392606169374</v>
      </c>
      <c r="G553" s="16">
        <f>VLOOKUP($C553,'Growth rate'!$B$3:$T$93,3,FALSE)*VLOOKUP($E553,BY_RES_Demand_Drivers!$A$5:$I$100,8,FALSE)</f>
        <v>0</v>
      </c>
      <c r="H553" s="16">
        <f>VLOOKUP($C553,'Growth rate'!$B$3:$T$93,3,FALSE)*VLOOKUP($E553,BY_RES_Demand_Drivers!$A$5:$I$100,9,FALSE)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BY_RES_Demand_Drivers!$J$11</f>
        <v>RCUMB</v>
      </c>
      <c r="F554" s="16">
        <f>VLOOKUP($C554,'Growth rate'!$B$3:$T$93,3,FALSE)*VLOOKUP($E554,BY_RES_Demand_Drivers!$A$5:$I$100,7,FALSE)</f>
        <v>2238.0010946984539</v>
      </c>
      <c r="G554" s="16">
        <f>VLOOKUP($C554,'Growth rate'!$B$3:$T$93,3,FALSE)*VLOOKUP($E554,BY_RES_Demand_Drivers!$A$5:$I$100,8,FALSE)</f>
        <v>0</v>
      </c>
      <c r="H554" s="16">
        <f>VLOOKUP($C554,'Growth rate'!$B$3:$T$93,3,FALSE)*VLOOKUP($E554,BY_RES_Demand_Drivers!$A$5:$I$100,9,FALSE)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BY_RES_Demand_Drivers!$J$11</f>
        <v>RCUMB</v>
      </c>
      <c r="F555" s="16">
        <f>VLOOKUP($C555,'Growth rate'!$B$3:$T$93,3,FALSE)*VLOOKUP($E555,BY_RES_Demand_Drivers!$A$5:$I$100,7,FALSE)</f>
        <v>2259.2629287799705</v>
      </c>
      <c r="G555" s="16">
        <f>VLOOKUP($C555,'Growth rate'!$B$3:$T$93,3,FALSE)*VLOOKUP($E555,BY_RES_Demand_Drivers!$A$5:$I$100,8,FALSE)</f>
        <v>0</v>
      </c>
      <c r="H555" s="16">
        <f>VLOOKUP($C555,'Growth rate'!$B$3:$T$93,3,FALSE)*VLOOKUP($E555,BY_RES_Demand_Drivers!$A$5:$I$100,9,FALSE)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BY_RES_Demand_Drivers!$J$11</f>
        <v>RCUMB</v>
      </c>
      <c r="F556" s="16">
        <f>VLOOKUP($C556,'Growth rate'!$B$3:$T$93,3,FALSE)*VLOOKUP($E556,BY_RES_Demand_Drivers!$A$5:$I$100,7,FALSE)</f>
        <v>2280.524762861487</v>
      </c>
      <c r="G556" s="16">
        <f>VLOOKUP($C556,'Growth rate'!$B$3:$T$93,3,FALSE)*VLOOKUP($E556,BY_RES_Demand_Drivers!$A$5:$I$100,8,FALSE)</f>
        <v>0</v>
      </c>
      <c r="H556" s="16">
        <f>VLOOKUP($C556,'Growth rate'!$B$3:$T$93,3,FALSE)*VLOOKUP($E556,BY_RES_Demand_Drivers!$A$5:$I$100,9,FALSE)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BY_RES_Demand_Drivers!$J$11</f>
        <v>RCUMB</v>
      </c>
      <c r="F557" s="16">
        <f>VLOOKUP($C557,'Growth rate'!$B$3:$T$93,3,FALSE)*VLOOKUP($E557,BY_RES_Demand_Drivers!$A$5:$I$100,7,FALSE)</f>
        <v>2301.7865969430036</v>
      </c>
      <c r="G557" s="16">
        <f>VLOOKUP($C557,'Growth rate'!$B$3:$T$93,3,FALSE)*VLOOKUP($E557,BY_RES_Demand_Drivers!$A$5:$I$100,8,FALSE)</f>
        <v>0</v>
      </c>
      <c r="H557" s="16">
        <f>VLOOKUP($C557,'Growth rate'!$B$3:$T$93,3,FALSE)*VLOOKUP($E557,BY_RES_Demand_Drivers!$A$5:$I$100,9,FALSE)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BY_RES_Demand_Drivers!$J$11</f>
        <v>RCUMB</v>
      </c>
      <c r="F558" s="16">
        <f>VLOOKUP($C558,'Growth rate'!$B$3:$T$93,3,FALSE)*VLOOKUP($E558,BY_RES_Demand_Drivers!$A$5:$I$100,7,FALSE)</f>
        <v>2322.1782744359366</v>
      </c>
      <c r="G558" s="16">
        <f>VLOOKUP($C558,'Growth rate'!$B$3:$T$93,3,FALSE)*VLOOKUP($E558,BY_RES_Demand_Drivers!$A$5:$I$100,8,FALSE)</f>
        <v>0</v>
      </c>
      <c r="H558" s="16">
        <f>VLOOKUP($C558,'Growth rate'!$B$3:$T$93,3,FALSE)*VLOOKUP($E558,BY_RES_Demand_Drivers!$A$5:$I$100,9,FALSE)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BY_RES_Demand_Drivers!$J$11</f>
        <v>RCUMB</v>
      </c>
      <c r="F559" s="16">
        <f>VLOOKUP($C559,'Growth rate'!$B$3:$T$93,3,FALSE)*VLOOKUP($E559,BY_RES_Demand_Drivers!$A$5:$I$100,7,FALSE)</f>
        <v>2342.5699519288701</v>
      </c>
      <c r="G559" s="16">
        <f>VLOOKUP($C559,'Growth rate'!$B$3:$T$93,3,FALSE)*VLOOKUP($E559,BY_RES_Demand_Drivers!$A$5:$I$100,8,FALSE)</f>
        <v>0</v>
      </c>
      <c r="H559" s="16">
        <f>VLOOKUP($C559,'Growth rate'!$B$3:$T$93,3,FALSE)*VLOOKUP($E559,BY_RES_Demand_Drivers!$A$5:$I$100,9,FALSE)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BY_RES_Demand_Drivers!$J$11</f>
        <v>RCUMB</v>
      </c>
      <c r="F560" s="16">
        <f>VLOOKUP($C560,'Growth rate'!$B$3:$T$93,3,FALSE)*VLOOKUP($E560,BY_RES_Demand_Drivers!$A$5:$I$100,7,FALSE)</f>
        <v>2362.9616294218026</v>
      </c>
      <c r="G560" s="16">
        <f>VLOOKUP($C560,'Growth rate'!$B$3:$T$93,3,FALSE)*VLOOKUP($E560,BY_RES_Demand_Drivers!$A$5:$I$100,8,FALSE)</f>
        <v>0</v>
      </c>
      <c r="H560" s="16">
        <f>VLOOKUP($C560,'Growth rate'!$B$3:$T$93,3,FALSE)*VLOOKUP($E560,BY_RES_Demand_Drivers!$A$5:$I$100,9,FALSE)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BY_RES_Demand_Drivers!$J$11</f>
        <v>RCUMB</v>
      </c>
      <c r="F561" s="16">
        <f>VLOOKUP($C561,'Growth rate'!$B$3:$T$93,3,FALSE)*VLOOKUP($E561,BY_RES_Demand_Drivers!$A$5:$I$100,7,FALSE)</f>
        <v>2383.3533069147356</v>
      </c>
      <c r="G561" s="16">
        <f>VLOOKUP($C561,'Growth rate'!$B$3:$T$93,3,FALSE)*VLOOKUP($E561,BY_RES_Demand_Drivers!$A$5:$I$100,8,FALSE)</f>
        <v>0</v>
      </c>
      <c r="H561" s="16">
        <f>VLOOKUP($C561,'Growth rate'!$B$3:$T$93,3,FALSE)*VLOOKUP($E561,BY_RES_Demand_Drivers!$A$5:$I$100,9,FALSE)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BY_RES_Demand_Drivers!$J$11</f>
        <v>RCUMB</v>
      </c>
      <c r="F562" s="16">
        <f>VLOOKUP($C562,'Growth rate'!$B$3:$T$93,3,FALSE)*VLOOKUP($E562,BY_RES_Demand_Drivers!$A$5:$I$100,7,FALSE)</f>
        <v>2403.7449844076691</v>
      </c>
      <c r="G562" s="16">
        <f>VLOOKUP($C562,'Growth rate'!$B$3:$T$93,3,FALSE)*VLOOKUP($E562,BY_RES_Demand_Drivers!$A$5:$I$100,8,FALSE)</f>
        <v>0</v>
      </c>
      <c r="H562" s="16">
        <f>VLOOKUP($C562,'Growth rate'!$B$3:$T$93,3,FALSE)*VLOOKUP($E562,BY_RES_Demand_Drivers!$A$5:$I$100,9,FALSE)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BY_RES_Demand_Drivers!$J$11</f>
        <v>RCUMB</v>
      </c>
      <c r="F563" s="16">
        <f>VLOOKUP($C563,'Growth rate'!$B$3:$T$93,3,FALSE)*VLOOKUP($E563,BY_RES_Demand_Drivers!$A$5:$I$100,7,FALSE)</f>
        <v>2423.3298242296391</v>
      </c>
      <c r="G563" s="16">
        <f>VLOOKUP($C563,'Growth rate'!$B$3:$T$93,3,FALSE)*VLOOKUP($E563,BY_RES_Demand_Drivers!$A$5:$I$100,8,FALSE)</f>
        <v>0</v>
      </c>
      <c r="H563" s="16">
        <f>VLOOKUP($C563,'Growth rate'!$B$3:$T$93,3,FALSE)*VLOOKUP($E563,BY_RES_Demand_Drivers!$A$5:$I$100,9,FALSE)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BY_RES_Demand_Drivers!$J$11</f>
        <v>RCUMB</v>
      </c>
      <c r="F564" s="16">
        <f>VLOOKUP($C564,'Growth rate'!$B$3:$T$93,3,FALSE)*VLOOKUP($E564,BY_RES_Demand_Drivers!$A$5:$I$100,7,FALSE)</f>
        <v>2442.9146640516096</v>
      </c>
      <c r="G564" s="16">
        <f>VLOOKUP($C564,'Growth rate'!$B$3:$T$93,3,FALSE)*VLOOKUP($E564,BY_RES_Demand_Drivers!$A$5:$I$100,8,FALSE)</f>
        <v>0</v>
      </c>
      <c r="H564" s="16">
        <f>VLOOKUP($C564,'Growth rate'!$B$3:$T$93,3,FALSE)*VLOOKUP($E564,BY_RES_Demand_Drivers!$A$5:$I$100,9,FALSE)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BY_RES_Demand_Drivers!$J$11</f>
        <v>RCUMB</v>
      </c>
      <c r="F565" s="16">
        <f>VLOOKUP($C565,'Growth rate'!$B$3:$T$93,3,FALSE)*VLOOKUP($E565,BY_RES_Demand_Drivers!$A$5:$I$100,7,FALSE)</f>
        <v>2462.4995038735801</v>
      </c>
      <c r="G565" s="16">
        <f>VLOOKUP($C565,'Growth rate'!$B$3:$T$93,3,FALSE)*VLOOKUP($E565,BY_RES_Demand_Drivers!$A$5:$I$100,8,FALSE)</f>
        <v>0</v>
      </c>
      <c r="H565" s="16">
        <f>VLOOKUP($C565,'Growth rate'!$B$3:$T$93,3,FALSE)*VLOOKUP($E565,BY_RES_Demand_Drivers!$A$5:$I$100,9,FALSE)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BY_RES_Demand_Drivers!$J$11</f>
        <v>RCUMB</v>
      </c>
      <c r="F566" s="16">
        <f>VLOOKUP($C566,'Growth rate'!$B$3:$T$93,3,FALSE)*VLOOKUP($E566,BY_RES_Demand_Drivers!$A$5:$I$100,7,FALSE)</f>
        <v>2482.0843436955502</v>
      </c>
      <c r="G566" s="16">
        <f>VLOOKUP($C566,'Growth rate'!$B$3:$T$93,3,FALSE)*VLOOKUP($E566,BY_RES_Demand_Drivers!$A$5:$I$100,8,FALSE)</f>
        <v>0</v>
      </c>
      <c r="H566" s="16">
        <f>VLOOKUP($C566,'Growth rate'!$B$3:$T$93,3,FALSE)*VLOOKUP($E566,BY_RES_Demand_Drivers!$A$5:$I$100,9,FALSE)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BY_RES_Demand_Drivers!$J$11</f>
        <v>RCUMB</v>
      </c>
      <c r="F567" s="16">
        <f>VLOOKUP($C567,'Growth rate'!$B$3:$T$93,3,FALSE)*VLOOKUP($E567,BY_RES_Demand_Drivers!$A$5:$I$100,7,FALSE)</f>
        <v>2501.6691835175207</v>
      </c>
      <c r="G567" s="16">
        <f>VLOOKUP($C567,'Growth rate'!$B$3:$T$93,3,FALSE)*VLOOKUP($E567,BY_RES_Demand_Drivers!$A$5:$I$100,8,FALSE)</f>
        <v>0</v>
      </c>
      <c r="H567" s="16">
        <f>VLOOKUP($C567,'Growth rate'!$B$3:$T$93,3,FALSE)*VLOOKUP($E567,BY_RES_Demand_Drivers!$A$5:$I$100,9,FALSE)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BY_RES_Demand_Drivers!$J$11</f>
        <v>RCUMB</v>
      </c>
      <c r="F568" s="16">
        <f>VLOOKUP($C568,'Growth rate'!$B$3:$T$93,3,FALSE)*VLOOKUP($E568,BY_RES_Demand_Drivers!$A$5:$I$100,7,FALSE)</f>
        <v>2520.7998421794841</v>
      </c>
      <c r="G568" s="16">
        <f>VLOOKUP($C568,'Growth rate'!$B$3:$T$93,3,FALSE)*VLOOKUP($E568,BY_RES_Demand_Drivers!$A$5:$I$100,8,FALSE)</f>
        <v>0</v>
      </c>
      <c r="H568" s="16">
        <f>VLOOKUP($C568,'Growth rate'!$B$3:$T$93,3,FALSE)*VLOOKUP($E568,BY_RES_Demand_Drivers!$A$5:$I$100,9,FALSE)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BY_RES_Demand_Drivers!$J$11</f>
        <v>RCUMB</v>
      </c>
      <c r="F569" s="16">
        <f>VLOOKUP($C569,'Growth rate'!$B$3:$T$93,3,FALSE)*VLOOKUP($E569,BY_RES_Demand_Drivers!$A$5:$I$100,7,FALSE)</f>
        <v>2539.9305008414476</v>
      </c>
      <c r="G569" s="16">
        <f>VLOOKUP($C569,'Growth rate'!$B$3:$T$93,3,FALSE)*VLOOKUP($E569,BY_RES_Demand_Drivers!$A$5:$I$100,8,FALSE)</f>
        <v>0</v>
      </c>
      <c r="H569" s="16">
        <f>VLOOKUP($C569,'Growth rate'!$B$3:$T$93,3,FALSE)*VLOOKUP($E569,BY_RES_Demand_Drivers!$A$5:$I$100,9,FALSE)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BY_RES_Demand_Drivers!$J$11</f>
        <v>RCUMB</v>
      </c>
      <c r="F570" s="16">
        <f>VLOOKUP($C570,'Growth rate'!$B$3:$T$93,3,FALSE)*VLOOKUP($E570,BY_RES_Demand_Drivers!$A$5:$I$100,7,FALSE)</f>
        <v>2559.061159503412</v>
      </c>
      <c r="G570" s="16">
        <f>VLOOKUP($C570,'Growth rate'!$B$3:$T$93,3,FALSE)*VLOOKUP($E570,BY_RES_Demand_Drivers!$A$5:$I$100,8,FALSE)</f>
        <v>0</v>
      </c>
      <c r="H570" s="16">
        <f>VLOOKUP($C570,'Growth rate'!$B$3:$T$93,3,FALSE)*VLOOKUP($E570,BY_RES_Demand_Drivers!$A$5:$I$100,9,FALSE)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BY_RES_Demand_Drivers!$J$11</f>
        <v>RCUMB</v>
      </c>
      <c r="F571" s="16">
        <f>VLOOKUP($C571,'Growth rate'!$B$3:$T$93,3,FALSE)*VLOOKUP($E571,BY_RES_Demand_Drivers!$A$5:$I$100,7,FALSE)</f>
        <v>2578.1918181653755</v>
      </c>
      <c r="G571" s="16">
        <f>VLOOKUP($C571,'Growth rate'!$B$3:$T$93,3,FALSE)*VLOOKUP($E571,BY_RES_Demand_Drivers!$A$5:$I$100,8,FALSE)</f>
        <v>0</v>
      </c>
      <c r="H571" s="16">
        <f>VLOOKUP($C571,'Growth rate'!$B$3:$T$93,3,FALSE)*VLOOKUP($E571,BY_RES_Demand_Drivers!$A$5:$I$100,9,FALSE)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BY_RES_Demand_Drivers!$J$11</f>
        <v>RCUMB</v>
      </c>
      <c r="F572" s="16">
        <f>VLOOKUP($C572,'Growth rate'!$B$3:$T$93,3,FALSE)*VLOOKUP($E572,BY_RES_Demand_Drivers!$A$5:$I$100,7,FALSE)</f>
        <v>2597.322476827339</v>
      </c>
      <c r="G572" s="16">
        <f>VLOOKUP($C572,'Growth rate'!$B$3:$T$93,3,FALSE)*VLOOKUP($E572,BY_RES_Demand_Drivers!$A$5:$I$100,8,FALSE)</f>
        <v>0</v>
      </c>
      <c r="H572" s="16">
        <f>VLOOKUP($C572,'Growth rate'!$B$3:$T$93,3,FALSE)*VLOOKUP($E572,BY_RES_Demand_Drivers!$A$5:$I$100,9,FALSE)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BY_RES_Demand_Drivers!$J$11</f>
        <v>RCUMB</v>
      </c>
      <c r="F573" s="16">
        <f>VLOOKUP($C573,'Growth rate'!$B$3:$T$93,3,FALSE)*VLOOKUP($E573,BY_RES_Demand_Drivers!$A$5:$I$100,7,FALSE)</f>
        <v>2615.8143570978773</v>
      </c>
      <c r="G573" s="16">
        <f>VLOOKUP($C573,'Growth rate'!$B$3:$T$93,3,FALSE)*VLOOKUP($E573,BY_RES_Demand_Drivers!$A$5:$I$100,8,FALSE)</f>
        <v>0</v>
      </c>
      <c r="H573" s="16">
        <f>VLOOKUP($C573,'Growth rate'!$B$3:$T$93,3,FALSE)*VLOOKUP($E573,BY_RES_Demand_Drivers!$A$5:$I$100,9,FALSE)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BY_RES_Demand_Drivers!$J$11</f>
        <v>RCUMB</v>
      </c>
      <c r="F574" s="16">
        <f>VLOOKUP($C574,'Growth rate'!$B$3:$T$93,3,FALSE)*VLOOKUP($E574,BY_RES_Demand_Drivers!$A$5:$I$100,7,FALSE)</f>
        <v>2634.3062373684147</v>
      </c>
      <c r="G574" s="16">
        <f>VLOOKUP($C574,'Growth rate'!$B$3:$T$93,3,FALSE)*VLOOKUP($E574,BY_RES_Demand_Drivers!$A$5:$I$100,8,FALSE)</f>
        <v>0</v>
      </c>
      <c r="H574" s="16">
        <f>VLOOKUP($C574,'Growth rate'!$B$3:$T$93,3,FALSE)*VLOOKUP($E574,BY_RES_Demand_Drivers!$A$5:$I$100,9,FALSE)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BY_RES_Demand_Drivers!$J$11</f>
        <v>RCUMB</v>
      </c>
      <c r="F575" s="16">
        <f>VLOOKUP($C575,'Growth rate'!$B$3:$T$93,3,FALSE)*VLOOKUP($E575,BY_RES_Demand_Drivers!$A$5:$I$100,7,FALSE)</f>
        <v>2652.798117638953</v>
      </c>
      <c r="G575" s="16">
        <f>VLOOKUP($C575,'Growth rate'!$B$3:$T$93,3,FALSE)*VLOOKUP($E575,BY_RES_Demand_Drivers!$A$5:$I$100,8,FALSE)</f>
        <v>0</v>
      </c>
      <c r="H575" s="16">
        <f>VLOOKUP($C575,'Growth rate'!$B$3:$T$93,3,FALSE)*VLOOKUP($E575,BY_RES_Demand_Drivers!$A$5:$I$100,9,FALSE)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BY_RES_Demand_Drivers!$J$11</f>
        <v>RCUMB</v>
      </c>
      <c r="F576" s="16">
        <f>VLOOKUP($C576,'Growth rate'!$B$3:$T$93,3,FALSE)*VLOOKUP($E576,BY_RES_Demand_Drivers!$A$5:$I$100,7,FALSE)</f>
        <v>2671.2899979094905</v>
      </c>
      <c r="G576" s="16">
        <f>VLOOKUP($C576,'Growth rate'!$B$3:$T$93,3,FALSE)*VLOOKUP($E576,BY_RES_Demand_Drivers!$A$5:$I$100,8,FALSE)</f>
        <v>0</v>
      </c>
      <c r="H576" s="16">
        <f>VLOOKUP($C576,'Growth rate'!$B$3:$T$93,3,FALSE)*VLOOKUP($E576,BY_RES_Demand_Drivers!$A$5:$I$100,9,FALSE)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BY_RES_Demand_Drivers!$J$11</f>
        <v>RCUMB</v>
      </c>
      <c r="F577" s="16">
        <f>VLOOKUP($C577,'Growth rate'!$B$3:$T$93,3,FALSE)*VLOOKUP($E577,BY_RES_Demand_Drivers!$A$5:$I$100,7,FALSE)</f>
        <v>2689.7818781800288</v>
      </c>
      <c r="G577" s="16">
        <f>VLOOKUP($C577,'Growth rate'!$B$3:$T$93,3,FALSE)*VLOOKUP($E577,BY_RES_Demand_Drivers!$A$5:$I$100,8,FALSE)</f>
        <v>0</v>
      </c>
      <c r="H577" s="16">
        <f>VLOOKUP($C577,'Growth rate'!$B$3:$T$93,3,FALSE)*VLOOKUP($E577,BY_RES_Demand_Drivers!$A$5:$I$100,9,FALSE)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BY_RES_Demand_Drivers!$J$12</f>
        <v>RCRMB</v>
      </c>
      <c r="F578" s="16">
        <f>VLOOKUP($C578,'Growth rate'!$B$3:$T$93,3,FALSE)*VLOOKUP($E578,BY_RES_Demand_Drivers!$A$5:$I$100,7,FALSE)</f>
        <v>67.184042237368502</v>
      </c>
      <c r="G578" s="16">
        <f>VLOOKUP($C578,'Growth rate'!$B$3:$T$93,3,FALSE)*VLOOKUP($E578,BY_RES_Demand_Drivers!$A$5:$I$100,8,FALSE)</f>
        <v>0</v>
      </c>
      <c r="H578" s="16">
        <f>VLOOKUP($C578,'Growth rate'!$B$3:$T$93,3,FALSE)*VLOOKUP($E578,BY_RES_Demand_Drivers!$A$5:$I$100,9,FALSE)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BY_RES_Demand_Drivers!$J$12</f>
        <v>RCRMB</v>
      </c>
      <c r="F579" s="16">
        <f>VLOOKUP($C579,'Growth rate'!$B$3:$T$93,3,FALSE)*VLOOKUP($E579,BY_RES_Demand_Drivers!$A$5:$I$100,7,FALSE)</f>
        <v>67.999162794074351</v>
      </c>
      <c r="G579" s="16">
        <f>VLOOKUP($C579,'Growth rate'!$B$3:$T$93,3,FALSE)*VLOOKUP($E579,BY_RES_Demand_Drivers!$A$5:$I$100,8,FALSE)</f>
        <v>0</v>
      </c>
      <c r="H579" s="16">
        <f>VLOOKUP($C579,'Growth rate'!$B$3:$T$93,3,FALSE)*VLOOKUP($E579,BY_RES_Demand_Drivers!$A$5:$I$100,9,FALSE)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BY_RES_Demand_Drivers!$J$12</f>
        <v>RCRMB</v>
      </c>
      <c r="F580" s="16">
        <f>VLOOKUP($C580,'Growth rate'!$B$3:$T$93,3,FALSE)*VLOOKUP($E580,BY_RES_Demand_Drivers!$A$5:$I$100,7,FALSE)</f>
        <v>68.696384952163825</v>
      </c>
      <c r="G580" s="16">
        <f>VLOOKUP($C580,'Growth rate'!$B$3:$T$93,3,FALSE)*VLOOKUP($E580,BY_RES_Demand_Drivers!$A$5:$I$100,8,FALSE)</f>
        <v>0</v>
      </c>
      <c r="H580" s="16">
        <f>VLOOKUP($C580,'Growth rate'!$B$3:$T$93,3,FALSE)*VLOOKUP($E580,BY_RES_Demand_Drivers!$A$5:$I$100,9,FALSE)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BY_RES_Demand_Drivers!$J$12</f>
        <v>RCRMB</v>
      </c>
      <c r="F581" s="16">
        <f>VLOOKUP($C581,'Growth rate'!$B$3:$T$93,3,FALSE)*VLOOKUP($E581,BY_RES_Demand_Drivers!$A$5:$I$100,7,FALSE)</f>
        <v>69.393607110253285</v>
      </c>
      <c r="G581" s="16">
        <f>VLOOKUP($C581,'Growth rate'!$B$3:$T$93,3,FALSE)*VLOOKUP($E581,BY_RES_Demand_Drivers!$A$5:$I$100,8,FALSE)</f>
        <v>0</v>
      </c>
      <c r="H581" s="16">
        <f>VLOOKUP($C581,'Growth rate'!$B$3:$T$93,3,FALSE)*VLOOKUP($E581,BY_RES_Demand_Drivers!$A$5:$I$100,9,FALSE)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BY_RES_Demand_Drivers!$J$12</f>
        <v>RCRMB</v>
      </c>
      <c r="F582" s="16">
        <f>VLOOKUP($C582,'Growth rate'!$B$3:$T$93,3,FALSE)*VLOOKUP($E582,BY_RES_Demand_Drivers!$A$5:$I$100,7,FALSE)</f>
        <v>70.090829268342773</v>
      </c>
      <c r="G582" s="16">
        <f>VLOOKUP($C582,'Growth rate'!$B$3:$T$93,3,FALSE)*VLOOKUP($E582,BY_RES_Demand_Drivers!$A$5:$I$100,8,FALSE)</f>
        <v>0</v>
      </c>
      <c r="H582" s="16">
        <f>VLOOKUP($C582,'Growth rate'!$B$3:$T$93,3,FALSE)*VLOOKUP($E582,BY_RES_Demand_Drivers!$A$5:$I$100,9,FALSE)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BY_RES_Demand_Drivers!$J$12</f>
        <v>RCRMB</v>
      </c>
      <c r="F583" s="16">
        <f>VLOOKUP($C583,'Growth rate'!$B$3:$T$93,3,FALSE)*VLOOKUP($E583,BY_RES_Demand_Drivers!$A$5:$I$100,7,FALSE)</f>
        <v>70.788051426432233</v>
      </c>
      <c r="G583" s="16">
        <f>VLOOKUP($C583,'Growth rate'!$B$3:$T$93,3,FALSE)*VLOOKUP($E583,BY_RES_Demand_Drivers!$A$5:$I$100,8,FALSE)</f>
        <v>0</v>
      </c>
      <c r="H583" s="16">
        <f>VLOOKUP($C583,'Growth rate'!$B$3:$T$93,3,FALSE)*VLOOKUP($E583,BY_RES_Demand_Drivers!$A$5:$I$100,9,FALSE)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BY_RES_Demand_Drivers!$J$12</f>
        <v>RCRMB</v>
      </c>
      <c r="F584" s="16">
        <f>VLOOKUP($C584,'Growth rate'!$B$3:$T$93,3,FALSE)*VLOOKUP($E584,BY_RES_Demand_Drivers!$A$5:$I$100,7,FALSE)</f>
        <v>71.485273584521707</v>
      </c>
      <c r="G584" s="16">
        <f>VLOOKUP($C584,'Growth rate'!$B$3:$T$93,3,FALSE)*VLOOKUP($E584,BY_RES_Demand_Drivers!$A$5:$I$100,8,FALSE)</f>
        <v>0</v>
      </c>
      <c r="H584" s="16">
        <f>VLOOKUP($C584,'Growth rate'!$B$3:$T$93,3,FALSE)*VLOOKUP($E584,BY_RES_Demand_Drivers!$A$5:$I$100,9,FALSE)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BY_RES_Demand_Drivers!$J$12</f>
        <v>RCRMB</v>
      </c>
      <c r="F585" s="16">
        <f>VLOOKUP($C585,'Growth rate'!$B$3:$T$93,3,FALSE)*VLOOKUP($E585,BY_RES_Demand_Drivers!$A$5:$I$100,7,FALSE)</f>
        <v>72.126921677289388</v>
      </c>
      <c r="G585" s="16">
        <f>VLOOKUP($C585,'Growth rate'!$B$3:$T$93,3,FALSE)*VLOOKUP($E585,BY_RES_Demand_Drivers!$A$5:$I$100,8,FALSE)</f>
        <v>0</v>
      </c>
      <c r="H585" s="16">
        <f>VLOOKUP($C585,'Growth rate'!$B$3:$T$93,3,FALSE)*VLOOKUP($E585,BY_RES_Demand_Drivers!$A$5:$I$100,9,FALSE)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BY_RES_Demand_Drivers!$J$12</f>
        <v>RCRMB</v>
      </c>
      <c r="F586" s="16">
        <f>VLOOKUP($C586,'Growth rate'!$B$3:$T$93,3,FALSE)*VLOOKUP($E586,BY_RES_Demand_Drivers!$A$5:$I$100,7,FALSE)</f>
        <v>72.76856977005707</v>
      </c>
      <c r="G586" s="16">
        <f>VLOOKUP($C586,'Growth rate'!$B$3:$T$93,3,FALSE)*VLOOKUP($E586,BY_RES_Demand_Drivers!$A$5:$I$100,8,FALSE)</f>
        <v>0</v>
      </c>
      <c r="H586" s="16">
        <f>VLOOKUP($C586,'Growth rate'!$B$3:$T$93,3,FALSE)*VLOOKUP($E586,BY_RES_Demand_Drivers!$A$5:$I$100,9,FALSE)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BY_RES_Demand_Drivers!$J$12</f>
        <v>RCRMB</v>
      </c>
      <c r="F587" s="16">
        <f>VLOOKUP($C587,'Growth rate'!$B$3:$T$93,3,FALSE)*VLOOKUP($E587,BY_RES_Demand_Drivers!$A$5:$I$100,7,FALSE)</f>
        <v>73.410217862824766</v>
      </c>
      <c r="G587" s="16">
        <f>VLOOKUP($C587,'Growth rate'!$B$3:$T$93,3,FALSE)*VLOOKUP($E587,BY_RES_Demand_Drivers!$A$5:$I$100,8,FALSE)</f>
        <v>0</v>
      </c>
      <c r="H587" s="16">
        <f>VLOOKUP($C587,'Growth rate'!$B$3:$T$93,3,FALSE)*VLOOKUP($E587,BY_RES_Demand_Drivers!$A$5:$I$100,9,FALSE)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BY_RES_Demand_Drivers!$J$12</f>
        <v>RCRMB</v>
      </c>
      <c r="F588" s="16">
        <f>VLOOKUP($C588,'Growth rate'!$B$3:$T$93,3,FALSE)*VLOOKUP($E588,BY_RES_Demand_Drivers!$A$5:$I$100,7,FALSE)</f>
        <v>74.051865955592447</v>
      </c>
      <c r="G588" s="16">
        <f>VLOOKUP($C588,'Growth rate'!$B$3:$T$93,3,FALSE)*VLOOKUP($E588,BY_RES_Demand_Drivers!$A$5:$I$100,8,FALSE)</f>
        <v>0</v>
      </c>
      <c r="H588" s="16">
        <f>VLOOKUP($C588,'Growth rate'!$B$3:$T$93,3,FALSE)*VLOOKUP($E588,BY_RES_Demand_Drivers!$A$5:$I$100,9,FALSE)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BY_RES_Demand_Drivers!$J$12</f>
        <v>RCRMB</v>
      </c>
      <c r="F589" s="16">
        <f>VLOOKUP($C589,'Growth rate'!$B$3:$T$93,3,FALSE)*VLOOKUP($E589,BY_RES_Demand_Drivers!$A$5:$I$100,7,FALSE)</f>
        <v>74.693514048360129</v>
      </c>
      <c r="G589" s="16">
        <f>VLOOKUP($C589,'Growth rate'!$B$3:$T$93,3,FALSE)*VLOOKUP($E589,BY_RES_Demand_Drivers!$A$5:$I$100,8,FALSE)</f>
        <v>0</v>
      </c>
      <c r="H589" s="16">
        <f>VLOOKUP($C589,'Growth rate'!$B$3:$T$93,3,FALSE)*VLOOKUP($E589,BY_RES_Demand_Drivers!$A$5:$I$100,9,FALSE)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BY_RES_Demand_Drivers!$J$12</f>
        <v>RCRMB</v>
      </c>
      <c r="F590" s="16">
        <f>VLOOKUP($C590,'Growth rate'!$B$3:$T$93,3,FALSE)*VLOOKUP($E590,BY_RES_Demand_Drivers!$A$5:$I$100,7,FALSE)</f>
        <v>75.467687548073584</v>
      </c>
      <c r="G590" s="16">
        <f>VLOOKUP($C590,'Growth rate'!$B$3:$T$93,3,FALSE)*VLOOKUP($E590,BY_RES_Demand_Drivers!$A$5:$I$100,8,FALSE)</f>
        <v>0</v>
      </c>
      <c r="H590" s="16">
        <f>VLOOKUP($C590,'Growth rate'!$B$3:$T$93,3,FALSE)*VLOOKUP($E590,BY_RES_Demand_Drivers!$A$5:$I$100,9,FALSE)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BY_RES_Demand_Drivers!$J$12</f>
        <v>RCRMB</v>
      </c>
      <c r="F591" s="16">
        <f>VLOOKUP($C591,'Growth rate'!$B$3:$T$93,3,FALSE)*VLOOKUP($E591,BY_RES_Demand_Drivers!$A$5:$I$100,7,FALSE)</f>
        <v>76.24186104778704</v>
      </c>
      <c r="G591" s="16">
        <f>VLOOKUP($C591,'Growth rate'!$B$3:$T$93,3,FALSE)*VLOOKUP($E591,BY_RES_Demand_Drivers!$A$5:$I$100,8,FALSE)</f>
        <v>0</v>
      </c>
      <c r="H591" s="16">
        <f>VLOOKUP($C591,'Growth rate'!$B$3:$T$93,3,FALSE)*VLOOKUP($E591,BY_RES_Demand_Drivers!$A$5:$I$100,9,FALSE)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BY_RES_Demand_Drivers!$J$12</f>
        <v>RCRMB</v>
      </c>
      <c r="F592" s="16">
        <f>VLOOKUP($C592,'Growth rate'!$B$3:$T$93,3,FALSE)*VLOOKUP($E592,BY_RES_Demand_Drivers!$A$5:$I$100,7,FALSE)</f>
        <v>77.016034547500496</v>
      </c>
      <c r="G592" s="16">
        <f>VLOOKUP($C592,'Growth rate'!$B$3:$T$93,3,FALSE)*VLOOKUP($E592,BY_RES_Demand_Drivers!$A$5:$I$100,8,FALSE)</f>
        <v>0</v>
      </c>
      <c r="H592" s="16">
        <f>VLOOKUP($C592,'Growth rate'!$B$3:$T$93,3,FALSE)*VLOOKUP($E592,BY_RES_Demand_Drivers!$A$5:$I$100,9,FALSE)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BY_RES_Demand_Drivers!$J$12</f>
        <v>RCRMB</v>
      </c>
      <c r="F593" s="16">
        <f>VLOOKUP($C593,'Growth rate'!$B$3:$T$93,3,FALSE)*VLOOKUP($E593,BY_RES_Demand_Drivers!$A$5:$I$100,7,FALSE)</f>
        <v>77.790208047213952</v>
      </c>
      <c r="G593" s="16">
        <f>VLOOKUP($C593,'Growth rate'!$B$3:$T$93,3,FALSE)*VLOOKUP($E593,BY_RES_Demand_Drivers!$A$5:$I$100,8,FALSE)</f>
        <v>0</v>
      </c>
      <c r="H593" s="16">
        <f>VLOOKUP($C593,'Growth rate'!$B$3:$T$93,3,FALSE)*VLOOKUP($E593,BY_RES_Demand_Drivers!$A$5:$I$100,9,FALSE)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BY_RES_Demand_Drivers!$J$12</f>
        <v>RCRMB</v>
      </c>
      <c r="F594" s="16">
        <f>VLOOKUP($C594,'Growth rate'!$B$3:$T$93,3,FALSE)*VLOOKUP($E594,BY_RES_Demand_Drivers!$A$5:$I$100,7,FALSE)</f>
        <v>78.564381546927407</v>
      </c>
      <c r="G594" s="16">
        <f>VLOOKUP($C594,'Growth rate'!$B$3:$T$93,3,FALSE)*VLOOKUP($E594,BY_RES_Demand_Drivers!$A$5:$I$100,8,FALSE)</f>
        <v>0</v>
      </c>
      <c r="H594" s="16">
        <f>VLOOKUP($C594,'Growth rate'!$B$3:$T$93,3,FALSE)*VLOOKUP($E594,BY_RES_Demand_Drivers!$A$5:$I$100,9,FALSE)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BY_RES_Demand_Drivers!$J$12</f>
        <v>RCRMB</v>
      </c>
      <c r="F595" s="16">
        <f>VLOOKUP($C595,'Growth rate'!$B$3:$T$93,3,FALSE)*VLOOKUP($E595,BY_RES_Demand_Drivers!$A$5:$I$100,7,FALSE)</f>
        <v>79.587030012147409</v>
      </c>
      <c r="G595" s="16">
        <f>VLOOKUP($C595,'Growth rate'!$B$3:$T$93,3,FALSE)*VLOOKUP($E595,BY_RES_Demand_Drivers!$A$5:$I$100,8,FALSE)</f>
        <v>0</v>
      </c>
      <c r="H595" s="16">
        <f>VLOOKUP($C595,'Growth rate'!$B$3:$T$93,3,FALSE)*VLOOKUP($E595,BY_RES_Demand_Drivers!$A$5:$I$100,9,FALSE)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BY_RES_Demand_Drivers!$J$12</f>
        <v>RCRMB</v>
      </c>
      <c r="F596" s="16">
        <f>VLOOKUP($C596,'Growth rate'!$B$3:$T$93,3,FALSE)*VLOOKUP($E596,BY_RES_Demand_Drivers!$A$5:$I$100,7,FALSE)</f>
        <v>80.60967847736741</v>
      </c>
      <c r="G596" s="16">
        <f>VLOOKUP($C596,'Growth rate'!$B$3:$T$93,3,FALSE)*VLOOKUP($E596,BY_RES_Demand_Drivers!$A$5:$I$100,8,FALSE)</f>
        <v>0</v>
      </c>
      <c r="H596" s="16">
        <f>VLOOKUP($C596,'Growth rate'!$B$3:$T$93,3,FALSE)*VLOOKUP($E596,BY_RES_Demand_Drivers!$A$5:$I$100,9,FALSE)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BY_RES_Demand_Drivers!$J$12</f>
        <v>RCRMB</v>
      </c>
      <c r="F597" s="16">
        <f>VLOOKUP($C597,'Growth rate'!$B$3:$T$93,3,FALSE)*VLOOKUP($E597,BY_RES_Demand_Drivers!$A$5:$I$100,7,FALSE)</f>
        <v>81.632326942587412</v>
      </c>
      <c r="G597" s="16">
        <f>VLOOKUP($C597,'Growth rate'!$B$3:$T$93,3,FALSE)*VLOOKUP($E597,BY_RES_Demand_Drivers!$A$5:$I$100,8,FALSE)</f>
        <v>0</v>
      </c>
      <c r="H597" s="16">
        <f>VLOOKUP($C597,'Growth rate'!$B$3:$T$93,3,FALSE)*VLOOKUP($E597,BY_RES_Demand_Drivers!$A$5:$I$100,9,FALSE)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BY_RES_Demand_Drivers!$J$12</f>
        <v>RCRMB</v>
      </c>
      <c r="F598" s="16">
        <f>VLOOKUP($C598,'Growth rate'!$B$3:$T$93,3,FALSE)*VLOOKUP($E598,BY_RES_Demand_Drivers!$A$5:$I$100,7,FALSE)</f>
        <v>82.654975407807413</v>
      </c>
      <c r="G598" s="16">
        <f>VLOOKUP($C598,'Growth rate'!$B$3:$T$93,3,FALSE)*VLOOKUP($E598,BY_RES_Demand_Drivers!$A$5:$I$100,8,FALSE)</f>
        <v>0</v>
      </c>
      <c r="H598" s="16">
        <f>VLOOKUP($C598,'Growth rate'!$B$3:$T$93,3,FALSE)*VLOOKUP($E598,BY_RES_Demand_Drivers!$A$5:$I$100,9,FALSE)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BY_RES_Demand_Drivers!$J$12</f>
        <v>RCRMB</v>
      </c>
      <c r="F599" s="16">
        <f>VLOOKUP($C599,'Growth rate'!$B$3:$T$93,3,FALSE)*VLOOKUP($E599,BY_RES_Demand_Drivers!$A$5:$I$100,7,FALSE)</f>
        <v>83.677623873027429</v>
      </c>
      <c r="G599" s="16">
        <f>VLOOKUP($C599,'Growth rate'!$B$3:$T$93,3,FALSE)*VLOOKUP($E599,BY_RES_Demand_Drivers!$A$5:$I$100,8,FALSE)</f>
        <v>0</v>
      </c>
      <c r="H599" s="16">
        <f>VLOOKUP($C599,'Growth rate'!$B$3:$T$93,3,FALSE)*VLOOKUP($E599,BY_RES_Demand_Drivers!$A$5:$I$100,9,FALSE)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BY_RES_Demand_Drivers!$J$12</f>
        <v>RCRMB</v>
      </c>
      <c r="F600" s="16">
        <f>VLOOKUP($C600,'Growth rate'!$B$3:$T$93,3,FALSE)*VLOOKUP($E600,BY_RES_Demand_Drivers!$A$5:$I$100,7,FALSE)</f>
        <v>84.734730400329397</v>
      </c>
      <c r="G600" s="16">
        <f>VLOOKUP($C600,'Growth rate'!$B$3:$T$93,3,FALSE)*VLOOKUP($E600,BY_RES_Demand_Drivers!$A$5:$I$100,8,FALSE)</f>
        <v>0</v>
      </c>
      <c r="H600" s="16">
        <f>VLOOKUP($C600,'Growth rate'!$B$3:$T$93,3,FALSE)*VLOOKUP($E600,BY_RES_Demand_Drivers!$A$5:$I$100,9,FALSE)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BY_RES_Demand_Drivers!$J$12</f>
        <v>RCRMB</v>
      </c>
      <c r="F601" s="16">
        <f>VLOOKUP($C601,'Growth rate'!$B$3:$T$93,3,FALSE)*VLOOKUP($E601,BY_RES_Demand_Drivers!$A$5:$I$100,7,FALSE)</f>
        <v>85.791836927631394</v>
      </c>
      <c r="G601" s="16">
        <f>VLOOKUP($C601,'Growth rate'!$B$3:$T$93,3,FALSE)*VLOOKUP($E601,BY_RES_Demand_Drivers!$A$5:$I$100,8,FALSE)</f>
        <v>0</v>
      </c>
      <c r="H601" s="16">
        <f>VLOOKUP($C601,'Growth rate'!$B$3:$T$93,3,FALSE)*VLOOKUP($E601,BY_RES_Demand_Drivers!$A$5:$I$100,9,FALSE)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BY_RES_Demand_Drivers!$J$12</f>
        <v>RCRMB</v>
      </c>
      <c r="F602" s="16">
        <f>VLOOKUP($C602,'Growth rate'!$B$3:$T$93,3,FALSE)*VLOOKUP($E602,BY_RES_Demand_Drivers!$A$5:$I$100,7,FALSE)</f>
        <v>86.848943454933377</v>
      </c>
      <c r="G602" s="16">
        <f>VLOOKUP($C602,'Growth rate'!$B$3:$T$93,3,FALSE)*VLOOKUP($E602,BY_RES_Demand_Drivers!$A$5:$I$100,8,FALSE)</f>
        <v>0</v>
      </c>
      <c r="H602" s="16">
        <f>VLOOKUP($C602,'Growth rate'!$B$3:$T$93,3,FALSE)*VLOOKUP($E602,BY_RES_Demand_Drivers!$A$5:$I$100,9,FALSE)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BY_RES_Demand_Drivers!$J$12</f>
        <v>RCRMB</v>
      </c>
      <c r="F603" s="16">
        <f>VLOOKUP($C603,'Growth rate'!$B$3:$T$93,3,FALSE)*VLOOKUP($E603,BY_RES_Demand_Drivers!$A$5:$I$100,7,FALSE)</f>
        <v>87.906049982235373</v>
      </c>
      <c r="G603" s="16">
        <f>VLOOKUP($C603,'Growth rate'!$B$3:$T$93,3,FALSE)*VLOOKUP($E603,BY_RES_Demand_Drivers!$A$5:$I$100,8,FALSE)</f>
        <v>0</v>
      </c>
      <c r="H603" s="16">
        <f>VLOOKUP($C603,'Growth rate'!$B$3:$T$93,3,FALSE)*VLOOKUP($E603,BY_RES_Demand_Drivers!$A$5:$I$100,9,FALSE)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BY_RES_Demand_Drivers!$J$12</f>
        <v>RCRMB</v>
      </c>
      <c r="F604" s="16">
        <f>VLOOKUP($C604,'Growth rate'!$B$3:$T$93,3,FALSE)*VLOOKUP($E604,BY_RES_Demand_Drivers!$A$5:$I$100,7,FALSE)</f>
        <v>88.963156509537356</v>
      </c>
      <c r="G604" s="16">
        <f>VLOOKUP($C604,'Growth rate'!$B$3:$T$93,3,FALSE)*VLOOKUP($E604,BY_RES_Demand_Drivers!$A$5:$I$100,8,FALSE)</f>
        <v>0</v>
      </c>
      <c r="H604" s="16">
        <f>VLOOKUP($C604,'Growth rate'!$B$3:$T$93,3,FALSE)*VLOOKUP($E604,BY_RES_Demand_Drivers!$A$5:$I$100,9,FALSE)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BY_RES_Demand_Drivers!$J$12</f>
        <v>RCRMB</v>
      </c>
      <c r="F605" s="16">
        <f>VLOOKUP($C605,'Growth rate'!$B$3:$T$93,3,FALSE)*VLOOKUP($E605,BY_RES_Demand_Drivers!$A$5:$I$100,7,FALSE)</f>
        <v>89.980746556942705</v>
      </c>
      <c r="G605" s="16">
        <f>VLOOKUP($C605,'Growth rate'!$B$3:$T$93,3,FALSE)*VLOOKUP($E605,BY_RES_Demand_Drivers!$A$5:$I$100,8,FALSE)</f>
        <v>0</v>
      </c>
      <c r="H605" s="16">
        <f>VLOOKUP($C605,'Growth rate'!$B$3:$T$93,3,FALSE)*VLOOKUP($E605,BY_RES_Demand_Drivers!$A$5:$I$100,9,FALSE)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BY_RES_Demand_Drivers!$J$12</f>
        <v>RCRMB</v>
      </c>
      <c r="F606" s="16">
        <f>VLOOKUP($C606,'Growth rate'!$B$3:$T$93,3,FALSE)*VLOOKUP($E606,BY_RES_Demand_Drivers!$A$5:$I$100,7,FALSE)</f>
        <v>90.998336604348069</v>
      </c>
      <c r="G606" s="16">
        <f>VLOOKUP($C606,'Growth rate'!$B$3:$T$93,3,FALSE)*VLOOKUP($E606,BY_RES_Demand_Drivers!$A$5:$I$100,8,FALSE)</f>
        <v>0</v>
      </c>
      <c r="H606" s="16">
        <f>VLOOKUP($C606,'Growth rate'!$B$3:$T$93,3,FALSE)*VLOOKUP($E606,BY_RES_Demand_Drivers!$A$5:$I$100,9,FALSE)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BY_RES_Demand_Drivers!$J$12</f>
        <v>RCRMB</v>
      </c>
      <c r="F607" s="16">
        <f>VLOOKUP($C607,'Growth rate'!$B$3:$T$93,3,FALSE)*VLOOKUP($E607,BY_RES_Demand_Drivers!$A$5:$I$100,7,FALSE)</f>
        <v>92.015926651753404</v>
      </c>
      <c r="G607" s="16">
        <f>VLOOKUP($C607,'Growth rate'!$B$3:$T$93,3,FALSE)*VLOOKUP($E607,BY_RES_Demand_Drivers!$A$5:$I$100,8,FALSE)</f>
        <v>0</v>
      </c>
      <c r="H607" s="16">
        <f>VLOOKUP($C607,'Growth rate'!$B$3:$T$93,3,FALSE)*VLOOKUP($E607,BY_RES_Demand_Drivers!$A$5:$I$100,9,FALSE)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BY_RES_Demand_Drivers!$J$12</f>
        <v>RCRMB</v>
      </c>
      <c r="F608" s="16">
        <f>VLOOKUP($C608,'Growth rate'!$B$3:$T$93,3,FALSE)*VLOOKUP($E608,BY_RES_Demand_Drivers!$A$5:$I$100,7,FALSE)</f>
        <v>93.033516699158767</v>
      </c>
      <c r="G608" s="16">
        <f>VLOOKUP($C608,'Growth rate'!$B$3:$T$93,3,FALSE)*VLOOKUP($E608,BY_RES_Demand_Drivers!$A$5:$I$100,8,FALSE)</f>
        <v>0</v>
      </c>
      <c r="H608" s="16">
        <f>VLOOKUP($C608,'Growth rate'!$B$3:$T$93,3,FALSE)*VLOOKUP($E608,BY_RES_Demand_Drivers!$A$5:$I$100,9,FALSE)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BY_RES_Demand_Drivers!$J$12</f>
        <v>RCRMB</v>
      </c>
      <c r="F609" s="16">
        <f>VLOOKUP($C609,'Growth rate'!$B$3:$T$93,3,FALSE)*VLOOKUP($E609,BY_RES_Demand_Drivers!$A$5:$I$100,7,FALSE)</f>
        <v>94.051106746564116</v>
      </c>
      <c r="G609" s="16">
        <f>VLOOKUP($C609,'Growth rate'!$B$3:$T$93,3,FALSE)*VLOOKUP($E609,BY_RES_Demand_Drivers!$A$5:$I$100,8,FALSE)</f>
        <v>0</v>
      </c>
      <c r="H609" s="16">
        <f>VLOOKUP($C609,'Growth rate'!$B$3:$T$93,3,FALSE)*VLOOKUP($E609,BY_RES_Demand_Drivers!$A$5:$I$100,9,FALSE)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BY_RES_Demand_Drivers!$J$12</f>
        <v>RCRMB</v>
      </c>
      <c r="F610" s="16">
        <f>VLOOKUP($C610,'Growth rate'!$B$3:$T$93,3,FALSE)*VLOOKUP($E610,BY_RES_Demand_Drivers!$A$5:$I$100,7,FALSE)</f>
        <v>95.071018269376353</v>
      </c>
      <c r="G610" s="16">
        <f>VLOOKUP($C610,'Growth rate'!$B$3:$T$93,3,FALSE)*VLOOKUP($E610,BY_RES_Demand_Drivers!$A$5:$I$100,8,FALSE)</f>
        <v>0</v>
      </c>
      <c r="H610" s="16">
        <f>VLOOKUP($C610,'Growth rate'!$B$3:$T$93,3,FALSE)*VLOOKUP($E610,BY_RES_Demand_Drivers!$A$5:$I$100,9,FALSE)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BY_RES_Demand_Drivers!$J$12</f>
        <v>RCRMB</v>
      </c>
      <c r="F611" s="16">
        <f>VLOOKUP($C611,'Growth rate'!$B$3:$T$93,3,FALSE)*VLOOKUP($E611,BY_RES_Demand_Drivers!$A$5:$I$100,7,FALSE)</f>
        <v>96.090929792188618</v>
      </c>
      <c r="G611" s="16">
        <f>VLOOKUP($C611,'Growth rate'!$B$3:$T$93,3,FALSE)*VLOOKUP($E611,BY_RES_Demand_Drivers!$A$5:$I$100,8,FALSE)</f>
        <v>0</v>
      </c>
      <c r="H611" s="16">
        <f>VLOOKUP($C611,'Growth rate'!$B$3:$T$93,3,FALSE)*VLOOKUP($E611,BY_RES_Demand_Drivers!$A$5:$I$100,9,FALSE)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BY_RES_Demand_Drivers!$J$12</f>
        <v>RCRMB</v>
      </c>
      <c r="F612" s="16">
        <f>VLOOKUP($C612,'Growth rate'!$B$3:$T$93,3,FALSE)*VLOOKUP($E612,BY_RES_Demand_Drivers!$A$5:$I$100,7,FALSE)</f>
        <v>97.110841315000854</v>
      </c>
      <c r="G612" s="16">
        <f>VLOOKUP($C612,'Growth rate'!$B$3:$T$93,3,FALSE)*VLOOKUP($E612,BY_RES_Demand_Drivers!$A$5:$I$100,8,FALSE)</f>
        <v>0</v>
      </c>
      <c r="H612" s="16">
        <f>VLOOKUP($C612,'Growth rate'!$B$3:$T$93,3,FALSE)*VLOOKUP($E612,BY_RES_Demand_Drivers!$A$5:$I$100,9,FALSE)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BY_RES_Demand_Drivers!$J$12</f>
        <v>RCRMB</v>
      </c>
      <c r="F613" s="16">
        <f>VLOOKUP($C613,'Growth rate'!$B$3:$T$93,3,FALSE)*VLOOKUP($E613,BY_RES_Demand_Drivers!$A$5:$I$100,7,FALSE)</f>
        <v>98.130752837813105</v>
      </c>
      <c r="G613" s="16">
        <f>VLOOKUP($C613,'Growth rate'!$B$3:$T$93,3,FALSE)*VLOOKUP($E613,BY_RES_Demand_Drivers!$A$5:$I$100,8,FALSE)</f>
        <v>0</v>
      </c>
      <c r="H613" s="16">
        <f>VLOOKUP($C613,'Growth rate'!$B$3:$T$93,3,FALSE)*VLOOKUP($E613,BY_RES_Demand_Drivers!$A$5:$I$100,9,FALSE)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BY_RES_Demand_Drivers!$J$12</f>
        <v>RCRMB</v>
      </c>
      <c r="F614" s="16">
        <f>VLOOKUP($C614,'Growth rate'!$B$3:$T$93,3,FALSE)*VLOOKUP($E614,BY_RES_Demand_Drivers!$A$5:$I$100,7,FALSE)</f>
        <v>99.150664360625342</v>
      </c>
      <c r="G614" s="16">
        <f>VLOOKUP($C614,'Growth rate'!$B$3:$T$93,3,FALSE)*VLOOKUP($E614,BY_RES_Demand_Drivers!$A$5:$I$100,8,FALSE)</f>
        <v>0</v>
      </c>
      <c r="H614" s="16">
        <f>VLOOKUP($C614,'Growth rate'!$B$3:$T$93,3,FALSE)*VLOOKUP($E614,BY_RES_Demand_Drivers!$A$5:$I$100,9,FALSE)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BY_RES_Demand_Drivers!$J$12</f>
        <v>RCRMB</v>
      </c>
      <c r="F615" s="16">
        <f>VLOOKUP($C615,'Growth rate'!$B$3:$T$93,3,FALSE)*VLOOKUP($E615,BY_RES_Demand_Drivers!$A$5:$I$100,7,FALSE)</f>
        <v>100.29270176586689</v>
      </c>
      <c r="G615" s="16">
        <f>VLOOKUP($C615,'Growth rate'!$B$3:$T$93,3,FALSE)*VLOOKUP($E615,BY_RES_Demand_Drivers!$A$5:$I$100,8,FALSE)</f>
        <v>0</v>
      </c>
      <c r="H615" s="16">
        <f>VLOOKUP($C615,'Growth rate'!$B$3:$T$93,3,FALSE)*VLOOKUP($E615,BY_RES_Demand_Drivers!$A$5:$I$100,9,FALSE)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BY_RES_Demand_Drivers!$J$12</f>
        <v>RCRMB</v>
      </c>
      <c r="F616" s="16">
        <f>VLOOKUP($C616,'Growth rate'!$B$3:$T$93,3,FALSE)*VLOOKUP($E616,BY_RES_Demand_Drivers!$A$5:$I$100,7,FALSE)</f>
        <v>101.43473917110842</v>
      </c>
      <c r="G616" s="16">
        <f>VLOOKUP($C616,'Growth rate'!$B$3:$T$93,3,FALSE)*VLOOKUP($E616,BY_RES_Demand_Drivers!$A$5:$I$100,8,FALSE)</f>
        <v>0</v>
      </c>
      <c r="H616" s="16">
        <f>VLOOKUP($C616,'Growth rate'!$B$3:$T$93,3,FALSE)*VLOOKUP($E616,BY_RES_Demand_Drivers!$A$5:$I$100,9,FALSE)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BY_RES_Demand_Drivers!$J$12</f>
        <v>RCRMB</v>
      </c>
      <c r="F617" s="16">
        <f>VLOOKUP($C617,'Growth rate'!$B$3:$T$93,3,FALSE)*VLOOKUP($E617,BY_RES_Demand_Drivers!$A$5:$I$100,7,FALSE)</f>
        <v>102.57677657634997</v>
      </c>
      <c r="G617" s="16">
        <f>VLOOKUP($C617,'Growth rate'!$B$3:$T$93,3,FALSE)*VLOOKUP($E617,BY_RES_Demand_Drivers!$A$5:$I$100,8,FALSE)</f>
        <v>0</v>
      </c>
      <c r="H617" s="16">
        <f>VLOOKUP($C617,'Growth rate'!$B$3:$T$93,3,FALSE)*VLOOKUP($E617,BY_RES_Demand_Drivers!$A$5:$I$100,9,FALSE)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BY_RES_Demand_Drivers!$J$12</f>
        <v>RCRMB</v>
      </c>
      <c r="F618" s="16">
        <f>VLOOKUP($C618,'Growth rate'!$B$3:$T$93,3,FALSE)*VLOOKUP($E618,BY_RES_Demand_Drivers!$A$5:$I$100,7,FALSE)</f>
        <v>103.7188139815915</v>
      </c>
      <c r="G618" s="16">
        <f>VLOOKUP($C618,'Growth rate'!$B$3:$T$93,3,FALSE)*VLOOKUP($E618,BY_RES_Demand_Drivers!$A$5:$I$100,8,FALSE)</f>
        <v>0</v>
      </c>
      <c r="H618" s="16">
        <f>VLOOKUP($C618,'Growth rate'!$B$3:$T$93,3,FALSE)*VLOOKUP($E618,BY_RES_Demand_Drivers!$A$5:$I$100,9,FALSE)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BY_RES_Demand_Drivers!$J$12</f>
        <v>RCRMB</v>
      </c>
      <c r="F619" s="16">
        <f>VLOOKUP($C619,'Growth rate'!$B$3:$T$93,3,FALSE)*VLOOKUP($E619,BY_RES_Demand_Drivers!$A$5:$I$100,7,FALSE)</f>
        <v>104.86085138683305</v>
      </c>
      <c r="G619" s="16">
        <f>VLOOKUP($C619,'Growth rate'!$B$3:$T$93,3,FALSE)*VLOOKUP($E619,BY_RES_Demand_Drivers!$A$5:$I$100,8,FALSE)</f>
        <v>0</v>
      </c>
      <c r="H619" s="16">
        <f>VLOOKUP($C619,'Growth rate'!$B$3:$T$93,3,FALSE)*VLOOKUP($E619,BY_RES_Demand_Drivers!$A$5:$I$100,9,FALSE)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BY_RES_Demand_Drivers!$J$12</f>
        <v>RCRMB</v>
      </c>
      <c r="F620" s="16">
        <f>VLOOKUP($C620,'Growth rate'!$B$3:$T$93,3,FALSE)*VLOOKUP($E620,BY_RES_Demand_Drivers!$A$5:$I$100,7,FALSE)</f>
        <v>106.03159028045387</v>
      </c>
      <c r="G620" s="16">
        <f>VLOOKUP($C620,'Growth rate'!$B$3:$T$93,3,FALSE)*VLOOKUP($E620,BY_RES_Demand_Drivers!$A$5:$I$100,8,FALSE)</f>
        <v>0</v>
      </c>
      <c r="H620" s="16">
        <f>VLOOKUP($C620,'Growth rate'!$B$3:$T$93,3,FALSE)*VLOOKUP($E620,BY_RES_Demand_Drivers!$A$5:$I$100,9,FALSE)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BY_RES_Demand_Drivers!$J$12</f>
        <v>RCRMB</v>
      </c>
      <c r="F621" s="16">
        <f>VLOOKUP($C621,'Growth rate'!$B$3:$T$93,3,FALSE)*VLOOKUP($E621,BY_RES_Demand_Drivers!$A$5:$I$100,7,FALSE)</f>
        <v>107.20232917407469</v>
      </c>
      <c r="G621" s="16">
        <f>VLOOKUP($C621,'Growth rate'!$B$3:$T$93,3,FALSE)*VLOOKUP($E621,BY_RES_Demand_Drivers!$A$5:$I$100,8,FALSE)</f>
        <v>0</v>
      </c>
      <c r="H621" s="16">
        <f>VLOOKUP($C621,'Growth rate'!$B$3:$T$93,3,FALSE)*VLOOKUP($E621,BY_RES_Demand_Drivers!$A$5:$I$100,9,FALSE)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BY_RES_Demand_Drivers!$J$12</f>
        <v>RCRMB</v>
      </c>
      <c r="F622" s="16">
        <f>VLOOKUP($C622,'Growth rate'!$B$3:$T$93,3,FALSE)*VLOOKUP($E622,BY_RES_Demand_Drivers!$A$5:$I$100,7,FALSE)</f>
        <v>108.37306806769554</v>
      </c>
      <c r="G622" s="16">
        <f>VLOOKUP($C622,'Growth rate'!$B$3:$T$93,3,FALSE)*VLOOKUP($E622,BY_RES_Demand_Drivers!$A$5:$I$100,8,FALSE)</f>
        <v>0</v>
      </c>
      <c r="H622" s="16">
        <f>VLOOKUP($C622,'Growth rate'!$B$3:$T$93,3,FALSE)*VLOOKUP($E622,BY_RES_Demand_Drivers!$A$5:$I$100,9,FALSE)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BY_RES_Demand_Drivers!$J$12</f>
        <v>RCRMB</v>
      </c>
      <c r="F623" s="16">
        <f>VLOOKUP($C623,'Growth rate'!$B$3:$T$93,3,FALSE)*VLOOKUP($E623,BY_RES_Demand_Drivers!$A$5:$I$100,7,FALSE)</f>
        <v>109.54380696131636</v>
      </c>
      <c r="G623" s="16">
        <f>VLOOKUP($C623,'Growth rate'!$B$3:$T$93,3,FALSE)*VLOOKUP($E623,BY_RES_Demand_Drivers!$A$5:$I$100,8,FALSE)</f>
        <v>0</v>
      </c>
      <c r="H623" s="16">
        <f>VLOOKUP($C623,'Growth rate'!$B$3:$T$93,3,FALSE)*VLOOKUP($E623,BY_RES_Demand_Drivers!$A$5:$I$100,9,FALSE)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BY_RES_Demand_Drivers!$J$12</f>
        <v>RCRMB</v>
      </c>
      <c r="F624" s="16">
        <f>VLOOKUP($C624,'Growth rate'!$B$3:$T$93,3,FALSE)*VLOOKUP($E624,BY_RES_Demand_Drivers!$A$5:$I$100,7,FALSE)</f>
        <v>110.71454585493719</v>
      </c>
      <c r="G624" s="16">
        <f>VLOOKUP($C624,'Growth rate'!$B$3:$T$93,3,FALSE)*VLOOKUP($E624,BY_RES_Demand_Drivers!$A$5:$I$100,8,FALSE)</f>
        <v>0</v>
      </c>
      <c r="H624" s="16">
        <f>VLOOKUP($C624,'Growth rate'!$B$3:$T$93,3,FALSE)*VLOOKUP($E624,BY_RES_Demand_Drivers!$A$5:$I$100,9,FALSE)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BY_RES_Demand_Drivers!$J$12</f>
        <v>RCRMB</v>
      </c>
      <c r="F625" s="16">
        <f>VLOOKUP($C625,'Growth rate'!$B$3:$T$93,3,FALSE)*VLOOKUP($E625,BY_RES_Demand_Drivers!$A$5:$I$100,7,FALSE)</f>
        <v>111.92612900959143</v>
      </c>
      <c r="G625" s="16">
        <f>VLOOKUP($C625,'Growth rate'!$B$3:$T$93,3,FALSE)*VLOOKUP($E625,BY_RES_Demand_Drivers!$A$5:$I$100,8,FALSE)</f>
        <v>0</v>
      </c>
      <c r="H625" s="16">
        <f>VLOOKUP($C625,'Growth rate'!$B$3:$T$93,3,FALSE)*VLOOKUP($E625,BY_RES_Demand_Drivers!$A$5:$I$100,9,FALSE)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BY_RES_Demand_Drivers!$J$12</f>
        <v>RCRMB</v>
      </c>
      <c r="F626" s="16">
        <f>VLOOKUP($C626,'Growth rate'!$B$3:$T$93,3,FALSE)*VLOOKUP($E626,BY_RES_Demand_Drivers!$A$5:$I$100,7,FALSE)</f>
        <v>113.13771216424567</v>
      </c>
      <c r="G626" s="16">
        <f>VLOOKUP($C626,'Growth rate'!$B$3:$T$93,3,FALSE)*VLOOKUP($E626,BY_RES_Demand_Drivers!$A$5:$I$100,8,FALSE)</f>
        <v>0</v>
      </c>
      <c r="H626" s="16">
        <f>VLOOKUP($C626,'Growth rate'!$B$3:$T$93,3,FALSE)*VLOOKUP($E626,BY_RES_Demand_Drivers!$A$5:$I$100,9,FALSE)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BY_RES_Demand_Drivers!$J$12</f>
        <v>RCRMB</v>
      </c>
      <c r="F627" s="16">
        <f>VLOOKUP($C627,'Growth rate'!$B$3:$T$93,3,FALSE)*VLOOKUP($E627,BY_RES_Demand_Drivers!$A$5:$I$100,7,FALSE)</f>
        <v>114.34929531889992</v>
      </c>
      <c r="G627" s="16">
        <f>VLOOKUP($C627,'Growth rate'!$B$3:$T$93,3,FALSE)*VLOOKUP($E627,BY_RES_Demand_Drivers!$A$5:$I$100,8,FALSE)</f>
        <v>0</v>
      </c>
      <c r="H627" s="16">
        <f>VLOOKUP($C627,'Growth rate'!$B$3:$T$93,3,FALSE)*VLOOKUP($E627,BY_RES_Demand_Drivers!$A$5:$I$100,9,FALSE)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BY_RES_Demand_Drivers!$J$12</f>
        <v>RCRMB</v>
      </c>
      <c r="F628" s="16">
        <f>VLOOKUP($C628,'Growth rate'!$B$3:$T$93,3,FALSE)*VLOOKUP($E628,BY_RES_Demand_Drivers!$A$5:$I$100,7,FALSE)</f>
        <v>115.56087847355415</v>
      </c>
      <c r="G628" s="16">
        <f>VLOOKUP($C628,'Growth rate'!$B$3:$T$93,3,FALSE)*VLOOKUP($E628,BY_RES_Demand_Drivers!$A$5:$I$100,8,FALSE)</f>
        <v>0</v>
      </c>
      <c r="H628" s="16">
        <f>VLOOKUP($C628,'Growth rate'!$B$3:$T$93,3,FALSE)*VLOOKUP($E628,BY_RES_Demand_Drivers!$A$5:$I$100,9,FALSE)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BY_RES_Demand_Drivers!$J$12</f>
        <v>RCRMB</v>
      </c>
      <c r="F629" s="16">
        <f>VLOOKUP($C629,'Growth rate'!$B$3:$T$93,3,FALSE)*VLOOKUP($E629,BY_RES_Demand_Drivers!$A$5:$I$100,7,FALSE)</f>
        <v>116.7724616282084</v>
      </c>
      <c r="G629" s="16">
        <f>VLOOKUP($C629,'Growth rate'!$B$3:$T$93,3,FALSE)*VLOOKUP($E629,BY_RES_Demand_Drivers!$A$5:$I$100,8,FALSE)</f>
        <v>0</v>
      </c>
      <c r="H629" s="16">
        <f>VLOOKUP($C629,'Growth rate'!$B$3:$T$93,3,FALSE)*VLOOKUP($E629,BY_RES_Demand_Drivers!$A$5:$I$100,9,FALSE)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BY_RES_Demand_Drivers!$J$12</f>
        <v>RCRMB</v>
      </c>
      <c r="F630" s="16">
        <f>VLOOKUP($C630,'Growth rate'!$B$3:$T$93,3,FALSE)*VLOOKUP($E630,BY_RES_Demand_Drivers!$A$5:$I$100,7,FALSE)</f>
        <v>117.98178327176517</v>
      </c>
      <c r="G630" s="16">
        <f>VLOOKUP($C630,'Growth rate'!$B$3:$T$93,3,FALSE)*VLOOKUP($E630,BY_RES_Demand_Drivers!$A$5:$I$100,8,FALSE)</f>
        <v>0</v>
      </c>
      <c r="H630" s="16">
        <f>VLOOKUP($C630,'Growth rate'!$B$3:$T$93,3,FALSE)*VLOOKUP($E630,BY_RES_Demand_Drivers!$A$5:$I$100,9,FALSE)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BY_RES_Demand_Drivers!$J$12</f>
        <v>RCRMB</v>
      </c>
      <c r="F631" s="16">
        <f>VLOOKUP($C631,'Growth rate'!$B$3:$T$93,3,FALSE)*VLOOKUP($E631,BY_RES_Demand_Drivers!$A$5:$I$100,7,FALSE)</f>
        <v>119.19110491532192</v>
      </c>
      <c r="G631" s="16">
        <f>VLOOKUP($C631,'Growth rate'!$B$3:$T$93,3,FALSE)*VLOOKUP($E631,BY_RES_Demand_Drivers!$A$5:$I$100,8,FALSE)</f>
        <v>0</v>
      </c>
      <c r="H631" s="16">
        <f>VLOOKUP($C631,'Growth rate'!$B$3:$T$93,3,FALSE)*VLOOKUP($E631,BY_RES_Demand_Drivers!$A$5:$I$100,9,FALSE)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BY_RES_Demand_Drivers!$J$12</f>
        <v>RCRMB</v>
      </c>
      <c r="F632" s="16">
        <f>VLOOKUP($C632,'Growth rate'!$B$3:$T$93,3,FALSE)*VLOOKUP($E632,BY_RES_Demand_Drivers!$A$5:$I$100,7,FALSE)</f>
        <v>120.40042655887866</v>
      </c>
      <c r="G632" s="16">
        <f>VLOOKUP($C632,'Growth rate'!$B$3:$T$93,3,FALSE)*VLOOKUP($E632,BY_RES_Demand_Drivers!$A$5:$I$100,8,FALSE)</f>
        <v>0</v>
      </c>
      <c r="H632" s="16">
        <f>VLOOKUP($C632,'Growth rate'!$B$3:$T$93,3,FALSE)*VLOOKUP($E632,BY_RES_Demand_Drivers!$A$5:$I$100,9,FALSE)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BY_RES_Demand_Drivers!$J$12</f>
        <v>RCRMB</v>
      </c>
      <c r="F633" s="16">
        <f>VLOOKUP($C633,'Growth rate'!$B$3:$T$93,3,FALSE)*VLOOKUP($E633,BY_RES_Demand_Drivers!$A$5:$I$100,7,FALSE)</f>
        <v>121.60974820243541</v>
      </c>
      <c r="G633" s="16">
        <f>VLOOKUP($C633,'Growth rate'!$B$3:$T$93,3,FALSE)*VLOOKUP($E633,BY_RES_Demand_Drivers!$A$5:$I$100,8,FALSE)</f>
        <v>0</v>
      </c>
      <c r="H633" s="16">
        <f>VLOOKUP($C633,'Growth rate'!$B$3:$T$93,3,FALSE)*VLOOKUP($E633,BY_RES_Demand_Drivers!$A$5:$I$100,9,FALSE)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BY_RES_Demand_Drivers!$J$12</f>
        <v>RCRMB</v>
      </c>
      <c r="F634" s="16">
        <f>VLOOKUP($C634,'Growth rate'!$B$3:$T$93,3,FALSE)*VLOOKUP($E634,BY_RES_Demand_Drivers!$A$5:$I$100,7,FALSE)</f>
        <v>122.81906984599217</v>
      </c>
      <c r="G634" s="16">
        <f>VLOOKUP($C634,'Growth rate'!$B$3:$T$93,3,FALSE)*VLOOKUP($E634,BY_RES_Demand_Drivers!$A$5:$I$100,8,FALSE)</f>
        <v>0</v>
      </c>
      <c r="H634" s="16">
        <f>VLOOKUP($C634,'Growth rate'!$B$3:$T$93,3,FALSE)*VLOOKUP($E634,BY_RES_Demand_Drivers!$A$5:$I$100,9,FALSE)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BY_RES_Demand_Drivers!$J$12</f>
        <v>RCRMB</v>
      </c>
      <c r="F635" s="16">
        <f>VLOOKUP($C635,'Growth rate'!$B$3:$T$93,3,FALSE)*VLOOKUP($E635,BY_RES_Demand_Drivers!$A$5:$I$100,7,FALSE)</f>
        <v>124.00849618832197</v>
      </c>
      <c r="G635" s="16">
        <f>VLOOKUP($C635,'Growth rate'!$B$3:$T$93,3,FALSE)*VLOOKUP($E635,BY_RES_Demand_Drivers!$A$5:$I$100,8,FALSE)</f>
        <v>0</v>
      </c>
      <c r="H635" s="16">
        <f>VLOOKUP($C635,'Growth rate'!$B$3:$T$93,3,FALSE)*VLOOKUP($E635,BY_RES_Demand_Drivers!$A$5:$I$100,9,FALSE)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BY_RES_Demand_Drivers!$J$12</f>
        <v>RCRMB</v>
      </c>
      <c r="F636" s="16">
        <f>VLOOKUP($C636,'Growth rate'!$B$3:$T$93,3,FALSE)*VLOOKUP($E636,BY_RES_Demand_Drivers!$A$5:$I$100,7,FALSE)</f>
        <v>125.19792253065178</v>
      </c>
      <c r="G636" s="16">
        <f>VLOOKUP($C636,'Growth rate'!$B$3:$T$93,3,FALSE)*VLOOKUP($E636,BY_RES_Demand_Drivers!$A$5:$I$100,8,FALSE)</f>
        <v>0</v>
      </c>
      <c r="H636" s="16">
        <f>VLOOKUP($C636,'Growth rate'!$B$3:$T$93,3,FALSE)*VLOOKUP($E636,BY_RES_Demand_Drivers!$A$5:$I$100,9,FALSE)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BY_RES_Demand_Drivers!$J$12</f>
        <v>RCRMB</v>
      </c>
      <c r="F637" s="16">
        <f>VLOOKUP($C637,'Growth rate'!$B$3:$T$93,3,FALSE)*VLOOKUP($E637,BY_RES_Demand_Drivers!$A$5:$I$100,7,FALSE)</f>
        <v>126.38734887298158</v>
      </c>
      <c r="G637" s="16">
        <f>VLOOKUP($C637,'Growth rate'!$B$3:$T$93,3,FALSE)*VLOOKUP($E637,BY_RES_Demand_Drivers!$A$5:$I$100,8,FALSE)</f>
        <v>0</v>
      </c>
      <c r="H637" s="16">
        <f>VLOOKUP($C637,'Growth rate'!$B$3:$T$93,3,FALSE)*VLOOKUP($E637,BY_RES_Demand_Drivers!$A$5:$I$100,9,FALSE)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BY_RES_Demand_Drivers!$J$12</f>
        <v>RCRMB</v>
      </c>
      <c r="F638" s="16">
        <f>VLOOKUP($C638,'Growth rate'!$B$3:$T$93,3,FALSE)*VLOOKUP($E638,BY_RES_Demand_Drivers!$A$5:$I$100,7,FALSE)</f>
        <v>127.57677521531139</v>
      </c>
      <c r="G638" s="16">
        <f>VLOOKUP($C638,'Growth rate'!$B$3:$T$93,3,FALSE)*VLOOKUP($E638,BY_RES_Demand_Drivers!$A$5:$I$100,8,FALSE)</f>
        <v>0</v>
      </c>
      <c r="H638" s="16">
        <f>VLOOKUP($C638,'Growth rate'!$B$3:$T$93,3,FALSE)*VLOOKUP($E638,BY_RES_Demand_Drivers!$A$5:$I$100,9,FALSE)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BY_RES_Demand_Drivers!$J$12</f>
        <v>RCRMB</v>
      </c>
      <c r="F639" s="16">
        <f>VLOOKUP($C639,'Growth rate'!$B$3:$T$93,3,FALSE)*VLOOKUP($E639,BY_RES_Demand_Drivers!$A$5:$I$100,7,FALSE)</f>
        <v>128.76620155764118</v>
      </c>
      <c r="G639" s="16">
        <f>VLOOKUP($C639,'Growth rate'!$B$3:$T$93,3,FALSE)*VLOOKUP($E639,BY_RES_Demand_Drivers!$A$5:$I$100,8,FALSE)</f>
        <v>0</v>
      </c>
      <c r="H639" s="16">
        <f>VLOOKUP($C639,'Growth rate'!$B$3:$T$93,3,FALSE)*VLOOKUP($E639,BY_RES_Demand_Drivers!$A$5:$I$100,9,FALSE)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BY_RES_Demand_Drivers!$J$12</f>
        <v>RCRMB</v>
      </c>
      <c r="F640" s="16">
        <f>VLOOKUP($C640,'Growth rate'!$B$3:$T$93,3,FALSE)*VLOOKUP($E640,BY_RES_Demand_Drivers!$A$5:$I$100,7,FALSE)</f>
        <v>129.90694973023056</v>
      </c>
      <c r="G640" s="16">
        <f>VLOOKUP($C640,'Growth rate'!$B$3:$T$93,3,FALSE)*VLOOKUP($E640,BY_RES_Demand_Drivers!$A$5:$I$100,8,FALSE)</f>
        <v>0</v>
      </c>
      <c r="H640" s="16">
        <f>VLOOKUP($C640,'Growth rate'!$B$3:$T$93,3,FALSE)*VLOOKUP($E640,BY_RES_Demand_Drivers!$A$5:$I$100,9,FALSE)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BY_RES_Demand_Drivers!$J$12</f>
        <v>RCRMB</v>
      </c>
      <c r="F641" s="16">
        <f>VLOOKUP($C641,'Growth rate'!$B$3:$T$93,3,FALSE)*VLOOKUP($E641,BY_RES_Demand_Drivers!$A$5:$I$100,7,FALSE)</f>
        <v>131.04769790281995</v>
      </c>
      <c r="G641" s="16">
        <f>VLOOKUP($C641,'Growth rate'!$B$3:$T$93,3,FALSE)*VLOOKUP($E641,BY_RES_Demand_Drivers!$A$5:$I$100,8,FALSE)</f>
        <v>0</v>
      </c>
      <c r="H641" s="16">
        <f>VLOOKUP($C641,'Growth rate'!$B$3:$T$93,3,FALSE)*VLOOKUP($E641,BY_RES_Demand_Drivers!$A$5:$I$100,9,FALSE)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BY_RES_Demand_Drivers!$J$12</f>
        <v>RCRMB</v>
      </c>
      <c r="F642" s="16">
        <f>VLOOKUP($C642,'Growth rate'!$B$3:$T$93,3,FALSE)*VLOOKUP($E642,BY_RES_Demand_Drivers!$A$5:$I$100,7,FALSE)</f>
        <v>132.1884460754093</v>
      </c>
      <c r="G642" s="16">
        <f>VLOOKUP($C642,'Growth rate'!$B$3:$T$93,3,FALSE)*VLOOKUP($E642,BY_RES_Demand_Drivers!$A$5:$I$100,8,FALSE)</f>
        <v>0</v>
      </c>
      <c r="H642" s="16">
        <f>VLOOKUP($C642,'Growth rate'!$B$3:$T$93,3,FALSE)*VLOOKUP($E642,BY_RES_Demand_Drivers!$A$5:$I$100,9,FALSE)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BY_RES_Demand_Drivers!$J$12</f>
        <v>RCRMB</v>
      </c>
      <c r="F643" s="16">
        <f>VLOOKUP($C643,'Growth rate'!$B$3:$T$93,3,FALSE)*VLOOKUP($E643,BY_RES_Demand_Drivers!$A$5:$I$100,7,FALSE)</f>
        <v>133.32919424799866</v>
      </c>
      <c r="G643" s="16">
        <f>VLOOKUP($C643,'Growth rate'!$B$3:$T$93,3,FALSE)*VLOOKUP($E643,BY_RES_Demand_Drivers!$A$5:$I$100,8,FALSE)</f>
        <v>0</v>
      </c>
      <c r="H643" s="16">
        <f>VLOOKUP($C643,'Growth rate'!$B$3:$T$93,3,FALSE)*VLOOKUP($E643,BY_RES_Demand_Drivers!$A$5:$I$100,9,FALSE)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BY_RES_Demand_Drivers!$J$12</f>
        <v>RCRMB</v>
      </c>
      <c r="F644" s="16">
        <f>VLOOKUP($C644,'Growth rate'!$B$3:$T$93,3,FALSE)*VLOOKUP($E644,BY_RES_Demand_Drivers!$A$5:$I$100,7,FALSE)</f>
        <v>134.46994242058804</v>
      </c>
      <c r="G644" s="16">
        <f>VLOOKUP($C644,'Growth rate'!$B$3:$T$93,3,FALSE)*VLOOKUP($E644,BY_RES_Demand_Drivers!$A$5:$I$100,8,FALSE)</f>
        <v>0</v>
      </c>
      <c r="H644" s="16">
        <f>VLOOKUP($C644,'Growth rate'!$B$3:$T$93,3,FALSE)*VLOOKUP($E644,BY_RES_Demand_Drivers!$A$5:$I$100,9,FALSE)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BY_RES_Demand_Drivers!$J$12</f>
        <v>RCRMB</v>
      </c>
      <c r="F645" s="16">
        <f>VLOOKUP($C645,'Growth rate'!$B$3:$T$93,3,FALSE)*VLOOKUP($E645,BY_RES_Demand_Drivers!$A$5:$I$100,7,FALSE)</f>
        <v>135.56555460085673</v>
      </c>
      <c r="G645" s="16">
        <f>VLOOKUP($C645,'Growth rate'!$B$3:$T$93,3,FALSE)*VLOOKUP($E645,BY_RES_Demand_Drivers!$A$5:$I$100,8,FALSE)</f>
        <v>0</v>
      </c>
      <c r="H645" s="16">
        <f>VLOOKUP($C645,'Growth rate'!$B$3:$T$93,3,FALSE)*VLOOKUP($E645,BY_RES_Demand_Drivers!$A$5:$I$100,9,FALSE)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BY_RES_Demand_Drivers!$J$12</f>
        <v>RCRMB</v>
      </c>
      <c r="F646" s="16">
        <f>VLOOKUP($C646,'Growth rate'!$B$3:$T$93,3,FALSE)*VLOOKUP($E646,BY_RES_Demand_Drivers!$A$5:$I$100,7,FALSE)</f>
        <v>136.66116678112539</v>
      </c>
      <c r="G646" s="16">
        <f>VLOOKUP($C646,'Growth rate'!$B$3:$T$93,3,FALSE)*VLOOKUP($E646,BY_RES_Demand_Drivers!$A$5:$I$100,8,FALSE)</f>
        <v>0</v>
      </c>
      <c r="H646" s="16">
        <f>VLOOKUP($C646,'Growth rate'!$B$3:$T$93,3,FALSE)*VLOOKUP($E646,BY_RES_Demand_Drivers!$A$5:$I$100,9,FALSE)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BY_RES_Demand_Drivers!$J$12</f>
        <v>RCRMB</v>
      </c>
      <c r="F647" s="16">
        <f>VLOOKUP($C647,'Growth rate'!$B$3:$T$93,3,FALSE)*VLOOKUP($E647,BY_RES_Demand_Drivers!$A$5:$I$100,7,FALSE)</f>
        <v>137.75677896139408</v>
      </c>
      <c r="G647" s="16">
        <f>VLOOKUP($C647,'Growth rate'!$B$3:$T$93,3,FALSE)*VLOOKUP($E647,BY_RES_Demand_Drivers!$A$5:$I$100,8,FALSE)</f>
        <v>0</v>
      </c>
      <c r="H647" s="16">
        <f>VLOOKUP($C647,'Growth rate'!$B$3:$T$93,3,FALSE)*VLOOKUP($E647,BY_RES_Demand_Drivers!$A$5:$I$100,9,FALSE)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BY_RES_Demand_Drivers!$J$12</f>
        <v>RCRMB</v>
      </c>
      <c r="F648" s="16">
        <f>VLOOKUP($C648,'Growth rate'!$B$3:$T$93,3,FALSE)*VLOOKUP($E648,BY_RES_Demand_Drivers!$A$5:$I$100,7,FALSE)</f>
        <v>138.85239114166276</v>
      </c>
      <c r="G648" s="16">
        <f>VLOOKUP($C648,'Growth rate'!$B$3:$T$93,3,FALSE)*VLOOKUP($E648,BY_RES_Demand_Drivers!$A$5:$I$100,8,FALSE)</f>
        <v>0</v>
      </c>
      <c r="H648" s="16">
        <f>VLOOKUP($C648,'Growth rate'!$B$3:$T$93,3,FALSE)*VLOOKUP($E648,BY_RES_Demand_Drivers!$A$5:$I$100,9,FALSE)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BY_RES_Demand_Drivers!$J$12</f>
        <v>RCRMB</v>
      </c>
      <c r="F649" s="16">
        <f>VLOOKUP($C649,'Growth rate'!$B$3:$T$93,3,FALSE)*VLOOKUP($E649,BY_RES_Demand_Drivers!$A$5:$I$100,7,FALSE)</f>
        <v>139.94800332193145</v>
      </c>
      <c r="G649" s="16">
        <f>VLOOKUP($C649,'Growth rate'!$B$3:$T$93,3,FALSE)*VLOOKUP($E649,BY_RES_Demand_Drivers!$A$5:$I$100,8,FALSE)</f>
        <v>0</v>
      </c>
      <c r="H649" s="16">
        <f>VLOOKUP($C649,'Growth rate'!$B$3:$T$93,3,FALSE)*VLOOKUP($E649,BY_RES_Demand_Drivers!$A$5:$I$100,9,FALSE)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BY_RES_Demand_Drivers!$J$12</f>
        <v>RCRMB</v>
      </c>
      <c r="F650" s="16">
        <f>VLOOKUP($C650,'Growth rate'!$B$3:$T$93,3,FALSE)*VLOOKUP($E650,BY_RES_Demand_Drivers!$A$5:$I$100,7,FALSE)</f>
        <v>141.01820776767303</v>
      </c>
      <c r="G650" s="16">
        <f>VLOOKUP($C650,'Growth rate'!$B$3:$T$93,3,FALSE)*VLOOKUP($E650,BY_RES_Demand_Drivers!$A$5:$I$100,8,FALSE)</f>
        <v>0</v>
      </c>
      <c r="H650" s="16">
        <f>VLOOKUP($C650,'Growth rate'!$B$3:$T$93,3,FALSE)*VLOOKUP($E650,BY_RES_Demand_Drivers!$A$5:$I$100,9,FALSE)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BY_RES_Demand_Drivers!$J$12</f>
        <v>RCRMB</v>
      </c>
      <c r="F651" s="16">
        <f>VLOOKUP($C651,'Growth rate'!$B$3:$T$93,3,FALSE)*VLOOKUP($E651,BY_RES_Demand_Drivers!$A$5:$I$100,7,FALSE)</f>
        <v>142.08841221341464</v>
      </c>
      <c r="G651" s="16">
        <f>VLOOKUP($C651,'Growth rate'!$B$3:$T$93,3,FALSE)*VLOOKUP($E651,BY_RES_Demand_Drivers!$A$5:$I$100,8,FALSE)</f>
        <v>0</v>
      </c>
      <c r="H651" s="16">
        <f>VLOOKUP($C651,'Growth rate'!$B$3:$T$93,3,FALSE)*VLOOKUP($E651,BY_RES_Demand_Drivers!$A$5:$I$100,9,FALSE)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BY_RES_Demand_Drivers!$J$12</f>
        <v>RCRMB</v>
      </c>
      <c r="F652" s="16">
        <f>VLOOKUP($C652,'Growth rate'!$B$3:$T$93,3,FALSE)*VLOOKUP($E652,BY_RES_Demand_Drivers!$A$5:$I$100,7,FALSE)</f>
        <v>143.15861665915628</v>
      </c>
      <c r="G652" s="16">
        <f>VLOOKUP($C652,'Growth rate'!$B$3:$T$93,3,FALSE)*VLOOKUP($E652,BY_RES_Demand_Drivers!$A$5:$I$100,8,FALSE)</f>
        <v>0</v>
      </c>
      <c r="H652" s="16">
        <f>VLOOKUP($C652,'Growth rate'!$B$3:$T$93,3,FALSE)*VLOOKUP($E652,BY_RES_Demand_Drivers!$A$5:$I$100,9,FALSE)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BY_RES_Demand_Drivers!$J$12</f>
        <v>RCRMB</v>
      </c>
      <c r="F653" s="16">
        <f>VLOOKUP($C653,'Growth rate'!$B$3:$T$93,3,FALSE)*VLOOKUP($E653,BY_RES_Demand_Drivers!$A$5:$I$100,7,FALSE)</f>
        <v>144.22882110489789</v>
      </c>
      <c r="G653" s="16">
        <f>VLOOKUP($C653,'Growth rate'!$B$3:$T$93,3,FALSE)*VLOOKUP($E653,BY_RES_Demand_Drivers!$A$5:$I$100,8,FALSE)</f>
        <v>0</v>
      </c>
      <c r="H653" s="16">
        <f>VLOOKUP($C653,'Growth rate'!$B$3:$T$93,3,FALSE)*VLOOKUP($E653,BY_RES_Demand_Drivers!$A$5:$I$100,9,FALSE)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BY_RES_Demand_Drivers!$J$12</f>
        <v>RCRMB</v>
      </c>
      <c r="F654" s="16">
        <f>VLOOKUP($C654,'Growth rate'!$B$3:$T$93,3,FALSE)*VLOOKUP($E654,BY_RES_Demand_Drivers!$A$5:$I$100,7,FALSE)</f>
        <v>145.29902555063947</v>
      </c>
      <c r="G654" s="16">
        <f>VLOOKUP($C654,'Growth rate'!$B$3:$T$93,3,FALSE)*VLOOKUP($E654,BY_RES_Demand_Drivers!$A$5:$I$100,8,FALSE)</f>
        <v>0</v>
      </c>
      <c r="H654" s="16">
        <f>VLOOKUP($C654,'Growth rate'!$B$3:$T$93,3,FALSE)*VLOOKUP($E654,BY_RES_Demand_Drivers!$A$5:$I$100,9,FALSE)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BY_RES_Demand_Drivers!$J$12</f>
        <v>RCRMB</v>
      </c>
      <c r="F655" s="16">
        <f>VLOOKUP($C655,'Growth rate'!$B$3:$T$93,3,FALSE)*VLOOKUP($E655,BY_RES_Demand_Drivers!$A$5:$I$100,7,FALSE)</f>
        <v>146.33349555114179</v>
      </c>
      <c r="G655" s="16">
        <f>VLOOKUP($C655,'Growth rate'!$B$3:$T$93,3,FALSE)*VLOOKUP($E655,BY_RES_Demand_Drivers!$A$5:$I$100,8,FALSE)</f>
        <v>0</v>
      </c>
      <c r="H655" s="16">
        <f>VLOOKUP($C655,'Growth rate'!$B$3:$T$93,3,FALSE)*VLOOKUP($E655,BY_RES_Demand_Drivers!$A$5:$I$100,9,FALSE)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BY_RES_Demand_Drivers!$J$12</f>
        <v>RCRMB</v>
      </c>
      <c r="F656" s="16">
        <f>VLOOKUP($C656,'Growth rate'!$B$3:$T$93,3,FALSE)*VLOOKUP($E656,BY_RES_Demand_Drivers!$A$5:$I$100,7,FALSE)</f>
        <v>147.36796555164412</v>
      </c>
      <c r="G656" s="16">
        <f>VLOOKUP($C656,'Growth rate'!$B$3:$T$93,3,FALSE)*VLOOKUP($E656,BY_RES_Demand_Drivers!$A$5:$I$100,8,FALSE)</f>
        <v>0</v>
      </c>
      <c r="H656" s="16">
        <f>VLOOKUP($C656,'Growth rate'!$B$3:$T$93,3,FALSE)*VLOOKUP($E656,BY_RES_Demand_Drivers!$A$5:$I$100,9,FALSE)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BY_RES_Demand_Drivers!$J$12</f>
        <v>RCRMB</v>
      </c>
      <c r="F657" s="16">
        <f>VLOOKUP($C657,'Growth rate'!$B$3:$T$93,3,FALSE)*VLOOKUP($E657,BY_RES_Demand_Drivers!$A$5:$I$100,7,FALSE)</f>
        <v>148.40243555214644</v>
      </c>
      <c r="G657" s="16">
        <f>VLOOKUP($C657,'Growth rate'!$B$3:$T$93,3,FALSE)*VLOOKUP($E657,BY_RES_Demand_Drivers!$A$5:$I$100,8,FALSE)</f>
        <v>0</v>
      </c>
      <c r="H657" s="16">
        <f>VLOOKUP($C657,'Growth rate'!$B$3:$T$93,3,FALSE)*VLOOKUP($E657,BY_RES_Demand_Drivers!$A$5:$I$100,9,FALSE)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BY_RES_Demand_Drivers!$J$12</f>
        <v>RCRMB</v>
      </c>
      <c r="F658" s="16">
        <f>VLOOKUP($C658,'Growth rate'!$B$3:$T$93,3,FALSE)*VLOOKUP($E658,BY_RES_Demand_Drivers!$A$5:$I$100,7,FALSE)</f>
        <v>149.43690555264874</v>
      </c>
      <c r="G658" s="16">
        <f>VLOOKUP($C658,'Growth rate'!$B$3:$T$93,3,FALSE)*VLOOKUP($E658,BY_RES_Demand_Drivers!$A$5:$I$100,8,FALSE)</f>
        <v>0</v>
      </c>
      <c r="H658" s="16">
        <f>VLOOKUP($C658,'Growth rate'!$B$3:$T$93,3,FALSE)*VLOOKUP($E658,BY_RES_Demand_Drivers!$A$5:$I$100,9,FALSE)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BY_RES_Demand_Drivers!$J$12</f>
        <v>RCRMB</v>
      </c>
      <c r="F659" s="16">
        <f>VLOOKUP($C659,'Growth rate'!$B$3:$T$93,3,FALSE)*VLOOKUP($E659,BY_RES_Demand_Drivers!$A$5:$I$100,7,FALSE)</f>
        <v>150.47137555315106</v>
      </c>
      <c r="G659" s="16">
        <f>VLOOKUP($C659,'Growth rate'!$B$3:$T$93,3,FALSE)*VLOOKUP($E659,BY_RES_Demand_Drivers!$A$5:$I$100,8,FALSE)</f>
        <v>0</v>
      </c>
      <c r="H659" s="16">
        <f>VLOOKUP($C659,'Growth rate'!$B$3:$T$93,3,FALSE)*VLOOKUP($E659,BY_RES_Demand_Drivers!$A$5:$I$100,9,FALSE)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BY_RES_Demand_Drivers!$J$13</f>
        <v>RWDEM</v>
      </c>
      <c r="F660" s="16">
        <f>VLOOKUP($C660,'Growth rate'!$B$3:$T$93,2,FALSE)*VLOOKUP($E660,BY_RES_Demand_Drivers!$A$5:$I$100,7,FALSE)</f>
        <v>309.63292840567919</v>
      </c>
      <c r="G660" s="16">
        <f>VLOOKUP($C660,'Growth rate'!$B$3:$T$93,3,FALSE)*VLOOKUP($E660,BY_RES_Demand_Drivers!$A$5:$I$100,8,FALSE)</f>
        <v>0</v>
      </c>
      <c r="H660" s="16">
        <f>VLOOKUP($C660,'Growth rate'!$B$3:$T$93,3,FALSE)*VLOOKUP($E660,BY_RES_Demand_Drivers!$A$5:$I$100,9,FALSE)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BY_RES_Demand_Drivers!$J$13</f>
        <v>RWDEM</v>
      </c>
      <c r="F661" s="16">
        <f>VLOOKUP($C661,'Growth rate'!$B$3:$T$93,2,FALSE)*VLOOKUP($E661,BY_RES_Demand_Drivers!$A$5:$I$100,7,FALSE)</f>
        <v>309.47170951999999</v>
      </c>
      <c r="G661" s="16">
        <f>VLOOKUP($C661,'Growth rate'!$B$3:$T$93,3,FALSE)*VLOOKUP($E661,BY_RES_Demand_Drivers!$A$5:$I$100,8,FALSE)</f>
        <v>0</v>
      </c>
      <c r="H661" s="16">
        <f>VLOOKUP($C661,'Growth rate'!$B$3:$T$93,3,FALSE)*VLOOKUP($E661,BY_RES_Demand_Drivers!$A$5:$I$100,9,FALSE)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BY_RES_Demand_Drivers!$J$13</f>
        <v>RWDEM</v>
      </c>
      <c r="F662" s="16">
        <f>VLOOKUP($C662,'Growth rate'!$B$3:$T$93,2,FALSE)*VLOOKUP($E662,BY_RES_Demand_Drivers!$A$5:$I$100,7,FALSE)</f>
        <v>309.30040170353396</v>
      </c>
      <c r="G662" s="16">
        <f>VLOOKUP($C662,'Growth rate'!$B$3:$T$93,3,FALSE)*VLOOKUP($E662,BY_RES_Demand_Drivers!$A$5:$I$100,8,FALSE)</f>
        <v>0</v>
      </c>
      <c r="H662" s="16">
        <f>VLOOKUP($C662,'Growth rate'!$B$3:$T$93,3,FALSE)*VLOOKUP($E662,BY_RES_Demand_Drivers!$A$5:$I$100,9,FALSE)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BY_RES_Demand_Drivers!$J$13</f>
        <v>RWDEM</v>
      </c>
      <c r="F663" s="16">
        <f>VLOOKUP($C663,'Growth rate'!$B$3:$T$93,2,FALSE)*VLOOKUP($E663,BY_RES_Demand_Drivers!$A$5:$I$100,7,FALSE)</f>
        <v>309.129093887068</v>
      </c>
      <c r="G663" s="16">
        <f>VLOOKUP($C663,'Growth rate'!$B$3:$T$93,3,FALSE)*VLOOKUP($E663,BY_RES_Demand_Drivers!$A$5:$I$100,8,FALSE)</f>
        <v>0</v>
      </c>
      <c r="H663" s="16">
        <f>VLOOKUP($C663,'Growth rate'!$B$3:$T$93,3,FALSE)*VLOOKUP($E663,BY_RES_Demand_Drivers!$A$5:$I$100,9,FALSE)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BY_RES_Demand_Drivers!$J$13</f>
        <v>RWDEM</v>
      </c>
      <c r="F664" s="16">
        <f>VLOOKUP($C664,'Growth rate'!$B$3:$T$93,2,FALSE)*VLOOKUP($E664,BY_RES_Demand_Drivers!$A$5:$I$100,7,FALSE)</f>
        <v>308.95778607060203</v>
      </c>
      <c r="G664" s="16">
        <f>VLOOKUP($C664,'Growth rate'!$B$3:$T$93,3,FALSE)*VLOOKUP($E664,BY_RES_Demand_Drivers!$A$5:$I$100,8,FALSE)</f>
        <v>0</v>
      </c>
      <c r="H664" s="16">
        <f>VLOOKUP($C664,'Growth rate'!$B$3:$T$93,3,FALSE)*VLOOKUP($E664,BY_RES_Demand_Drivers!$A$5:$I$100,9,FALSE)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BY_RES_Demand_Drivers!$J$13</f>
        <v>RWDEM</v>
      </c>
      <c r="F665" s="16">
        <f>VLOOKUP($C665,'Growth rate'!$B$3:$T$93,2,FALSE)*VLOOKUP($E665,BY_RES_Demand_Drivers!$A$5:$I$100,7,FALSE)</f>
        <v>308.78647825413606</v>
      </c>
      <c r="G665" s="16">
        <f>VLOOKUP($C665,'Growth rate'!$B$3:$T$93,3,FALSE)*VLOOKUP($E665,BY_RES_Demand_Drivers!$A$5:$I$100,8,FALSE)</f>
        <v>0</v>
      </c>
      <c r="H665" s="16">
        <f>VLOOKUP($C665,'Growth rate'!$B$3:$T$93,3,FALSE)*VLOOKUP($E665,BY_RES_Demand_Drivers!$A$5:$I$100,9,FALSE)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BY_RES_Demand_Drivers!$J$13</f>
        <v>RWDEM</v>
      </c>
      <c r="F666" s="16">
        <f>VLOOKUP($C666,'Growth rate'!$B$3:$T$93,2,FALSE)*VLOOKUP($E666,BY_RES_Demand_Drivers!$A$5:$I$100,7,FALSE)</f>
        <v>308.61517043767003</v>
      </c>
      <c r="G666" s="16">
        <f>VLOOKUP($C666,'Growth rate'!$B$3:$T$93,3,FALSE)*VLOOKUP($E666,BY_RES_Demand_Drivers!$A$5:$I$100,8,FALSE)</f>
        <v>0</v>
      </c>
      <c r="H666" s="16">
        <f>VLOOKUP($C666,'Growth rate'!$B$3:$T$93,3,FALSE)*VLOOKUP($E666,BY_RES_Demand_Drivers!$A$5:$I$100,9,FALSE)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BY_RES_Demand_Drivers!$J$13</f>
        <v>RWDEM</v>
      </c>
      <c r="F667" s="16">
        <f>VLOOKUP($C667,'Growth rate'!$B$3:$T$93,2,FALSE)*VLOOKUP($E667,BY_RES_Demand_Drivers!$A$5:$I$100,7,FALSE)</f>
        <v>308.36875162894489</v>
      </c>
      <c r="G667" s="16">
        <f>VLOOKUP($C667,'Growth rate'!$B$3:$T$93,3,FALSE)*VLOOKUP($E667,BY_RES_Demand_Drivers!$A$5:$I$100,8,FALSE)</f>
        <v>0</v>
      </c>
      <c r="H667" s="16">
        <f>VLOOKUP($C667,'Growth rate'!$B$3:$T$93,3,FALSE)*VLOOKUP($E667,BY_RES_Demand_Drivers!$A$5:$I$100,9,FALSE)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BY_RES_Demand_Drivers!$J$13</f>
        <v>RWDEM</v>
      </c>
      <c r="F668" s="16">
        <f>VLOOKUP($C668,'Growth rate'!$B$3:$T$93,2,FALSE)*VLOOKUP($E668,BY_RES_Demand_Drivers!$A$5:$I$100,7,FALSE)</f>
        <v>308.12233282021975</v>
      </c>
      <c r="G668" s="16">
        <f>VLOOKUP($C668,'Growth rate'!$B$3:$T$93,3,FALSE)*VLOOKUP($E668,BY_RES_Demand_Drivers!$A$5:$I$100,8,FALSE)</f>
        <v>0</v>
      </c>
      <c r="H668" s="16">
        <f>VLOOKUP($C668,'Growth rate'!$B$3:$T$93,3,FALSE)*VLOOKUP($E668,BY_RES_Demand_Drivers!$A$5:$I$100,9,FALSE)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BY_RES_Demand_Drivers!$J$13</f>
        <v>RWDEM</v>
      </c>
      <c r="F669" s="16">
        <f>VLOOKUP($C669,'Growth rate'!$B$3:$T$93,2,FALSE)*VLOOKUP($E669,BY_RES_Demand_Drivers!$A$5:$I$100,7,FALSE)</f>
        <v>307.87591401149461</v>
      </c>
      <c r="G669" s="16">
        <f>VLOOKUP($C669,'Growth rate'!$B$3:$T$93,3,FALSE)*VLOOKUP($E669,BY_RES_Demand_Drivers!$A$5:$I$100,8,FALSE)</f>
        <v>0</v>
      </c>
      <c r="H669" s="16">
        <f>VLOOKUP($C669,'Growth rate'!$B$3:$T$93,3,FALSE)*VLOOKUP($E669,BY_RES_Demand_Drivers!$A$5:$I$100,9,FALSE)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BY_RES_Demand_Drivers!$J$13</f>
        <v>RWDEM</v>
      </c>
      <c r="F670" s="16">
        <f>VLOOKUP($C670,'Growth rate'!$B$3:$T$93,2,FALSE)*VLOOKUP($E670,BY_RES_Demand_Drivers!$A$5:$I$100,7,FALSE)</f>
        <v>307.62949520276942</v>
      </c>
      <c r="G670" s="16">
        <f>VLOOKUP($C670,'Growth rate'!$B$3:$T$93,3,FALSE)*VLOOKUP($E670,BY_RES_Demand_Drivers!$A$5:$I$100,8,FALSE)</f>
        <v>0</v>
      </c>
      <c r="H670" s="16">
        <f>VLOOKUP($C670,'Growth rate'!$B$3:$T$93,3,FALSE)*VLOOKUP($E670,BY_RES_Demand_Drivers!$A$5:$I$100,9,FALSE)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BY_RES_Demand_Drivers!$J$13</f>
        <v>RWDEM</v>
      </c>
      <c r="F671" s="16">
        <f>VLOOKUP($C671,'Growth rate'!$B$3:$T$93,2,FALSE)*VLOOKUP($E671,BY_RES_Demand_Drivers!$A$5:$I$100,7,FALSE)</f>
        <v>307.38307639404428</v>
      </c>
      <c r="G671" s="16">
        <f>VLOOKUP($C671,'Growth rate'!$B$3:$T$93,3,FALSE)*VLOOKUP($E671,BY_RES_Demand_Drivers!$A$5:$I$100,8,FALSE)</f>
        <v>0</v>
      </c>
      <c r="H671" s="16">
        <f>VLOOKUP($C671,'Growth rate'!$B$3:$T$93,3,FALSE)*VLOOKUP($E671,BY_RES_Demand_Drivers!$A$5:$I$100,9,FALSE)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BY_RES_Demand_Drivers!$J$13</f>
        <v>RWDEM</v>
      </c>
      <c r="F672" s="16">
        <f>VLOOKUP($C672,'Growth rate'!$B$3:$T$93,2,FALSE)*VLOOKUP($E672,BY_RES_Demand_Drivers!$A$5:$I$100,7,FALSE)</f>
        <v>307.04778293100759</v>
      </c>
      <c r="G672" s="16">
        <f>VLOOKUP($C672,'Growth rate'!$B$3:$T$93,3,FALSE)*VLOOKUP($E672,BY_RES_Demand_Drivers!$A$5:$I$100,8,FALSE)</f>
        <v>0</v>
      </c>
      <c r="H672" s="16">
        <f>VLOOKUP($C672,'Growth rate'!$B$3:$T$93,3,FALSE)*VLOOKUP($E672,BY_RES_Demand_Drivers!$A$5:$I$100,9,FALSE)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BY_RES_Demand_Drivers!$J$13</f>
        <v>RWDEM</v>
      </c>
      <c r="F673" s="16">
        <f>VLOOKUP($C673,'Growth rate'!$B$3:$T$93,2,FALSE)*VLOOKUP($E673,BY_RES_Demand_Drivers!$A$5:$I$100,7,FALSE)</f>
        <v>306.7124894679709</v>
      </c>
      <c r="G673" s="16">
        <f>VLOOKUP($C673,'Growth rate'!$B$3:$T$93,3,FALSE)*VLOOKUP($E673,BY_RES_Demand_Drivers!$A$5:$I$100,8,FALSE)</f>
        <v>0</v>
      </c>
      <c r="H673" s="16">
        <f>VLOOKUP($C673,'Growth rate'!$B$3:$T$93,3,FALSE)*VLOOKUP($E673,BY_RES_Demand_Drivers!$A$5:$I$100,9,FALSE)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BY_RES_Demand_Drivers!$J$13</f>
        <v>RWDEM</v>
      </c>
      <c r="F674" s="16">
        <f>VLOOKUP($C674,'Growth rate'!$B$3:$T$93,2,FALSE)*VLOOKUP($E674,BY_RES_Demand_Drivers!$A$5:$I$100,7,FALSE)</f>
        <v>306.37719600493415</v>
      </c>
      <c r="G674" s="16">
        <f>VLOOKUP($C674,'Growth rate'!$B$3:$T$93,3,FALSE)*VLOOKUP($E674,BY_RES_Demand_Drivers!$A$5:$I$100,8,FALSE)</f>
        <v>0</v>
      </c>
      <c r="H674" s="16">
        <f>VLOOKUP($C674,'Growth rate'!$B$3:$T$93,3,FALSE)*VLOOKUP($E674,BY_RES_Demand_Drivers!$A$5:$I$100,9,FALSE)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BY_RES_Demand_Drivers!$J$13</f>
        <v>RWDEM</v>
      </c>
      <c r="F675" s="16">
        <f>VLOOKUP($C675,'Growth rate'!$B$3:$T$93,2,FALSE)*VLOOKUP($E675,BY_RES_Demand_Drivers!$A$5:$I$100,7,FALSE)</f>
        <v>306.0419025418974</v>
      </c>
      <c r="G675" s="16">
        <f>VLOOKUP($C675,'Growth rate'!$B$3:$T$93,3,FALSE)*VLOOKUP($E675,BY_RES_Demand_Drivers!$A$5:$I$100,8,FALSE)</f>
        <v>0</v>
      </c>
      <c r="H675" s="16">
        <f>VLOOKUP($C675,'Growth rate'!$B$3:$T$93,3,FALSE)*VLOOKUP($E675,BY_RES_Demand_Drivers!$A$5:$I$100,9,FALSE)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BY_RES_Demand_Drivers!$J$13</f>
        <v>RWDEM</v>
      </c>
      <c r="F676" s="16">
        <f>VLOOKUP($C676,'Growth rate'!$B$3:$T$93,2,FALSE)*VLOOKUP($E676,BY_RES_Demand_Drivers!$A$5:$I$100,7,FALSE)</f>
        <v>305.70660907886071</v>
      </c>
      <c r="G676" s="16">
        <f>VLOOKUP($C676,'Growth rate'!$B$3:$T$93,3,FALSE)*VLOOKUP($E676,BY_RES_Demand_Drivers!$A$5:$I$100,8,FALSE)</f>
        <v>0</v>
      </c>
      <c r="H676" s="16">
        <f>VLOOKUP($C676,'Growth rate'!$B$3:$T$93,3,FALSE)*VLOOKUP($E676,BY_RES_Demand_Drivers!$A$5:$I$100,9,FALSE)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BY_RES_Demand_Drivers!$J$13</f>
        <v>RWDEM</v>
      </c>
      <c r="F677" s="16">
        <f>VLOOKUP($C677,'Growth rate'!$B$3:$T$93,2,FALSE)*VLOOKUP($E677,BY_RES_Demand_Drivers!$A$5:$I$100,7,FALSE)</f>
        <v>305.29347380943614</v>
      </c>
      <c r="G677" s="16">
        <f>VLOOKUP($C677,'Growth rate'!$B$3:$T$93,3,FALSE)*VLOOKUP($E677,BY_RES_Demand_Drivers!$A$5:$I$100,8,FALSE)</f>
        <v>0</v>
      </c>
      <c r="H677" s="16">
        <f>VLOOKUP($C677,'Growth rate'!$B$3:$T$93,3,FALSE)*VLOOKUP($E677,BY_RES_Demand_Drivers!$A$5:$I$100,9,FALSE)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BY_RES_Demand_Drivers!$J$13</f>
        <v>RWDEM</v>
      </c>
      <c r="F678" s="16">
        <f>VLOOKUP($C678,'Growth rate'!$B$3:$T$93,2,FALSE)*VLOOKUP($E678,BY_RES_Demand_Drivers!$A$5:$I$100,7,FALSE)</f>
        <v>304.88033854001162</v>
      </c>
      <c r="G678" s="16">
        <f>VLOOKUP($C678,'Growth rate'!$B$3:$T$93,3,FALSE)*VLOOKUP($E678,BY_RES_Demand_Drivers!$A$5:$I$100,8,FALSE)</f>
        <v>0</v>
      </c>
      <c r="H678" s="16">
        <f>VLOOKUP($C678,'Growth rate'!$B$3:$T$93,3,FALSE)*VLOOKUP($E678,BY_RES_Demand_Drivers!$A$5:$I$100,9,FALSE)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BY_RES_Demand_Drivers!$J$13</f>
        <v>RWDEM</v>
      </c>
      <c r="F679" s="16">
        <f>VLOOKUP($C679,'Growth rate'!$B$3:$T$93,2,FALSE)*VLOOKUP($E679,BY_RES_Demand_Drivers!$A$5:$I$100,7,FALSE)</f>
        <v>304.46720327058705</v>
      </c>
      <c r="G679" s="16">
        <f>VLOOKUP($C679,'Growth rate'!$B$3:$T$93,3,FALSE)*VLOOKUP($E679,BY_RES_Demand_Drivers!$A$5:$I$100,8,FALSE)</f>
        <v>0</v>
      </c>
      <c r="H679" s="16">
        <f>VLOOKUP($C679,'Growth rate'!$B$3:$T$93,3,FALSE)*VLOOKUP($E679,BY_RES_Demand_Drivers!$A$5:$I$100,9,FALSE)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BY_RES_Demand_Drivers!$J$13</f>
        <v>RWDEM</v>
      </c>
      <c r="F680" s="16">
        <f>VLOOKUP($C680,'Growth rate'!$B$3:$T$93,2,FALSE)*VLOOKUP($E680,BY_RES_Demand_Drivers!$A$5:$I$100,7,FALSE)</f>
        <v>304.05406800116248</v>
      </c>
      <c r="G680" s="16">
        <f>VLOOKUP($C680,'Growth rate'!$B$3:$T$93,3,FALSE)*VLOOKUP($E680,BY_RES_Demand_Drivers!$A$5:$I$100,8,FALSE)</f>
        <v>0</v>
      </c>
      <c r="H680" s="16">
        <f>VLOOKUP($C680,'Growth rate'!$B$3:$T$93,3,FALSE)*VLOOKUP($E680,BY_RES_Demand_Drivers!$A$5:$I$100,9,FALSE)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BY_RES_Demand_Drivers!$J$13</f>
        <v>RWDEM</v>
      </c>
      <c r="F681" s="16">
        <f>VLOOKUP($C681,'Growth rate'!$B$3:$T$93,2,FALSE)*VLOOKUP($E681,BY_RES_Demand_Drivers!$A$5:$I$100,7,FALSE)</f>
        <v>303.64093273173796</v>
      </c>
      <c r="G681" s="16">
        <f>VLOOKUP($C681,'Growth rate'!$B$3:$T$93,3,FALSE)*VLOOKUP($E681,BY_RES_Demand_Drivers!$A$5:$I$100,8,FALSE)</f>
        <v>0</v>
      </c>
      <c r="H681" s="16">
        <f>VLOOKUP($C681,'Growth rate'!$B$3:$T$93,3,FALSE)*VLOOKUP($E681,BY_RES_Demand_Drivers!$A$5:$I$100,9,FALSE)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BY_RES_Demand_Drivers!$J$13</f>
        <v>RWDEM</v>
      </c>
      <c r="F682" s="16">
        <f>VLOOKUP($C682,'Growth rate'!$B$3:$T$93,2,FALSE)*VLOOKUP($E682,BY_RES_Demand_Drivers!$A$5:$I$100,7,FALSE)</f>
        <v>303.14830316253904</v>
      </c>
      <c r="G682" s="16">
        <f>VLOOKUP($C682,'Growth rate'!$B$3:$T$93,3,FALSE)*VLOOKUP($E682,BY_RES_Demand_Drivers!$A$5:$I$100,8,FALSE)</f>
        <v>0</v>
      </c>
      <c r="H682" s="16">
        <f>VLOOKUP($C682,'Growth rate'!$B$3:$T$93,3,FALSE)*VLOOKUP($E682,BY_RES_Demand_Drivers!$A$5:$I$100,9,FALSE)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BY_RES_Demand_Drivers!$J$13</f>
        <v>RWDEM</v>
      </c>
      <c r="F683" s="16">
        <f>VLOOKUP($C683,'Growth rate'!$B$3:$T$93,2,FALSE)*VLOOKUP($E683,BY_RES_Demand_Drivers!$A$5:$I$100,7,FALSE)</f>
        <v>302.65567359334005</v>
      </c>
      <c r="G683" s="16">
        <f>VLOOKUP($C683,'Growth rate'!$B$3:$T$93,3,FALSE)*VLOOKUP($E683,BY_RES_Demand_Drivers!$A$5:$I$100,8,FALSE)</f>
        <v>0</v>
      </c>
      <c r="H683" s="16">
        <f>VLOOKUP($C683,'Growth rate'!$B$3:$T$93,3,FALSE)*VLOOKUP($E683,BY_RES_Demand_Drivers!$A$5:$I$100,9,FALSE)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BY_RES_Demand_Drivers!$J$13</f>
        <v>RWDEM</v>
      </c>
      <c r="F684" s="16">
        <f>VLOOKUP($C684,'Growth rate'!$B$3:$T$93,2,FALSE)*VLOOKUP($E684,BY_RES_Demand_Drivers!$A$5:$I$100,7,FALSE)</f>
        <v>302.16304402414113</v>
      </c>
      <c r="G684" s="16">
        <f>VLOOKUP($C684,'Growth rate'!$B$3:$T$93,3,FALSE)*VLOOKUP($E684,BY_RES_Demand_Drivers!$A$5:$I$100,8,FALSE)</f>
        <v>0</v>
      </c>
      <c r="H684" s="16">
        <f>VLOOKUP($C684,'Growth rate'!$B$3:$T$93,3,FALSE)*VLOOKUP($E684,BY_RES_Demand_Drivers!$A$5:$I$100,9,FALSE)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BY_RES_Demand_Drivers!$J$13</f>
        <v>RWDEM</v>
      </c>
      <c r="F685" s="16">
        <f>VLOOKUP($C685,'Growth rate'!$B$3:$T$93,2,FALSE)*VLOOKUP($E685,BY_RES_Demand_Drivers!$A$5:$I$100,7,FALSE)</f>
        <v>301.67041445494215</v>
      </c>
      <c r="G685" s="16">
        <f>VLOOKUP($C685,'Growth rate'!$B$3:$T$93,3,FALSE)*VLOOKUP($E685,BY_RES_Demand_Drivers!$A$5:$I$100,8,FALSE)</f>
        <v>0</v>
      </c>
      <c r="H685" s="16">
        <f>VLOOKUP($C685,'Growth rate'!$B$3:$T$93,3,FALSE)*VLOOKUP($E685,BY_RES_Demand_Drivers!$A$5:$I$100,9,FALSE)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BY_RES_Demand_Drivers!$J$13</f>
        <v>RWDEM</v>
      </c>
      <c r="F686" s="16">
        <f>VLOOKUP($C686,'Growth rate'!$B$3:$T$93,2,FALSE)*VLOOKUP($E686,BY_RES_Demand_Drivers!$A$5:$I$100,7,FALSE)</f>
        <v>301.17778488574322</v>
      </c>
      <c r="G686" s="16">
        <f>VLOOKUP($C686,'Growth rate'!$B$3:$T$93,3,FALSE)*VLOOKUP($E686,BY_RES_Demand_Drivers!$A$5:$I$100,8,FALSE)</f>
        <v>0</v>
      </c>
      <c r="H686" s="16">
        <f>VLOOKUP($C686,'Growth rate'!$B$3:$T$93,3,FALSE)*VLOOKUP($E686,BY_RES_Demand_Drivers!$A$5:$I$100,9,FALSE)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BY_RES_Demand_Drivers!$J$13</f>
        <v>RWDEM</v>
      </c>
      <c r="F687" s="16">
        <f>VLOOKUP($C687,'Growth rate'!$B$3:$T$93,2,FALSE)*VLOOKUP($E687,BY_RES_Demand_Drivers!$A$5:$I$100,7,FALSE)</f>
        <v>300.58631620653938</v>
      </c>
      <c r="G687" s="16">
        <f>VLOOKUP($C687,'Growth rate'!$B$3:$T$93,3,FALSE)*VLOOKUP($E687,BY_RES_Demand_Drivers!$A$5:$I$100,8,FALSE)</f>
        <v>0</v>
      </c>
      <c r="H687" s="16">
        <f>VLOOKUP($C687,'Growth rate'!$B$3:$T$93,3,FALSE)*VLOOKUP($E687,BY_RES_Demand_Drivers!$A$5:$I$100,9,FALSE)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BY_RES_Demand_Drivers!$J$13</f>
        <v>RWDEM</v>
      </c>
      <c r="F688" s="16">
        <f>VLOOKUP($C688,'Growth rate'!$B$3:$T$93,2,FALSE)*VLOOKUP($E688,BY_RES_Demand_Drivers!$A$5:$I$100,7,FALSE)</f>
        <v>299.99484752733559</v>
      </c>
      <c r="G688" s="16">
        <f>VLOOKUP($C688,'Growth rate'!$B$3:$T$93,3,FALSE)*VLOOKUP($E688,BY_RES_Demand_Drivers!$A$5:$I$100,8,FALSE)</f>
        <v>0</v>
      </c>
      <c r="H688" s="16">
        <f>VLOOKUP($C688,'Growth rate'!$B$3:$T$93,3,FALSE)*VLOOKUP($E688,BY_RES_Demand_Drivers!$A$5:$I$100,9,FALSE)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BY_RES_Demand_Drivers!$J$13</f>
        <v>RWDEM</v>
      </c>
      <c r="F689" s="16">
        <f>VLOOKUP($C689,'Growth rate'!$B$3:$T$93,2,FALSE)*VLOOKUP($E689,BY_RES_Demand_Drivers!$A$5:$I$100,7,FALSE)</f>
        <v>299.40337884813181</v>
      </c>
      <c r="G689" s="16">
        <f>VLOOKUP($C689,'Growth rate'!$B$3:$T$93,3,FALSE)*VLOOKUP($E689,BY_RES_Demand_Drivers!$A$5:$I$100,8,FALSE)</f>
        <v>0</v>
      </c>
      <c r="H689" s="16">
        <f>VLOOKUP($C689,'Growth rate'!$B$3:$T$93,3,FALSE)*VLOOKUP($E689,BY_RES_Demand_Drivers!$A$5:$I$100,9,FALSE)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BY_RES_Demand_Drivers!$J$13</f>
        <v>RWDEM</v>
      </c>
      <c r="F690" s="16">
        <f>VLOOKUP($C690,'Growth rate'!$B$3:$T$93,2,FALSE)*VLOOKUP($E690,BY_RES_Demand_Drivers!$A$5:$I$100,7,FALSE)</f>
        <v>298.81191016892797</v>
      </c>
      <c r="G690" s="16">
        <f>VLOOKUP($C690,'Growth rate'!$B$3:$T$93,3,FALSE)*VLOOKUP($E690,BY_RES_Demand_Drivers!$A$5:$I$100,8,FALSE)</f>
        <v>0</v>
      </c>
      <c r="H690" s="16">
        <f>VLOOKUP($C690,'Growth rate'!$B$3:$T$93,3,FALSE)*VLOOKUP($E690,BY_RES_Demand_Drivers!$A$5:$I$100,9,FALSE)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BY_RES_Demand_Drivers!$J$13</f>
        <v>RWDEM</v>
      </c>
      <c r="F691" s="16">
        <f>VLOOKUP($C691,'Growth rate'!$B$3:$T$93,2,FALSE)*VLOOKUP($E691,BY_RES_Demand_Drivers!$A$5:$I$100,7,FALSE)</f>
        <v>298.22044148972418</v>
      </c>
      <c r="G691" s="16">
        <f>VLOOKUP($C691,'Growth rate'!$B$3:$T$93,3,FALSE)*VLOOKUP($E691,BY_RES_Demand_Drivers!$A$5:$I$100,8,FALSE)</f>
        <v>0</v>
      </c>
      <c r="H691" s="16">
        <f>VLOOKUP($C691,'Growth rate'!$B$3:$T$93,3,FALSE)*VLOOKUP($E691,BY_RES_Demand_Drivers!$A$5:$I$100,9,FALSE)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BY_RES_Demand_Drivers!$J$13</f>
        <v>RWDEM</v>
      </c>
      <c r="F692" s="16">
        <f>VLOOKUP($C692,'Growth rate'!$B$3:$T$93,2,FALSE)*VLOOKUP($E692,BY_RES_Demand_Drivers!$A$5:$I$100,7,FALSE)</f>
        <v>297.53118744704688</v>
      </c>
      <c r="G692" s="16">
        <f>VLOOKUP($C692,'Growth rate'!$B$3:$T$93,3,FALSE)*VLOOKUP($E692,BY_RES_Demand_Drivers!$A$5:$I$100,8,FALSE)</f>
        <v>0</v>
      </c>
      <c r="H692" s="16">
        <f>VLOOKUP($C692,'Growth rate'!$B$3:$T$93,3,FALSE)*VLOOKUP($E692,BY_RES_Demand_Drivers!$A$5:$I$100,9,FALSE)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BY_RES_Demand_Drivers!$J$13</f>
        <v>RWDEM</v>
      </c>
      <c r="F693" s="16">
        <f>VLOOKUP($C693,'Growth rate'!$B$3:$T$93,2,FALSE)*VLOOKUP($E693,BY_RES_Demand_Drivers!$A$5:$I$100,7,FALSE)</f>
        <v>296.84193340436963</v>
      </c>
      <c r="G693" s="16">
        <f>VLOOKUP($C693,'Growth rate'!$B$3:$T$93,3,FALSE)*VLOOKUP($E693,BY_RES_Demand_Drivers!$A$5:$I$100,8,FALSE)</f>
        <v>0</v>
      </c>
      <c r="H693" s="16">
        <f>VLOOKUP($C693,'Growth rate'!$B$3:$T$93,3,FALSE)*VLOOKUP($E693,BY_RES_Demand_Drivers!$A$5:$I$100,9,FALSE)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BY_RES_Demand_Drivers!$J$13</f>
        <v>RWDEM</v>
      </c>
      <c r="F694" s="16">
        <f>VLOOKUP($C694,'Growth rate'!$B$3:$T$93,2,FALSE)*VLOOKUP($E694,BY_RES_Demand_Drivers!$A$5:$I$100,7,FALSE)</f>
        <v>296.15267936169238</v>
      </c>
      <c r="G694" s="16">
        <f>VLOOKUP($C694,'Growth rate'!$B$3:$T$93,3,FALSE)*VLOOKUP($E694,BY_RES_Demand_Drivers!$A$5:$I$100,8,FALSE)</f>
        <v>0</v>
      </c>
      <c r="H694" s="16">
        <f>VLOOKUP($C694,'Growth rate'!$B$3:$T$93,3,FALSE)*VLOOKUP($E694,BY_RES_Demand_Drivers!$A$5:$I$100,9,FALSE)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BY_RES_Demand_Drivers!$J$13</f>
        <v>RWDEM</v>
      </c>
      <c r="F695" s="16">
        <f>VLOOKUP($C695,'Growth rate'!$B$3:$T$93,2,FALSE)*VLOOKUP($E695,BY_RES_Demand_Drivers!$A$5:$I$100,7,FALSE)</f>
        <v>295.46342531901507</v>
      </c>
      <c r="G695" s="16">
        <f>VLOOKUP($C695,'Growth rate'!$B$3:$T$93,3,FALSE)*VLOOKUP($E695,BY_RES_Demand_Drivers!$A$5:$I$100,8,FALSE)</f>
        <v>0</v>
      </c>
      <c r="H695" s="16">
        <f>VLOOKUP($C695,'Growth rate'!$B$3:$T$93,3,FALSE)*VLOOKUP($E695,BY_RES_Demand_Drivers!$A$5:$I$100,9,FALSE)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BY_RES_Demand_Drivers!$J$13</f>
        <v>RWDEM</v>
      </c>
      <c r="F696" s="16">
        <f>VLOOKUP($C696,'Growth rate'!$B$3:$T$93,2,FALSE)*VLOOKUP($E696,BY_RES_Demand_Drivers!$A$5:$I$100,7,FALSE)</f>
        <v>294.77417127633782</v>
      </c>
      <c r="G696" s="16">
        <f>VLOOKUP($C696,'Growth rate'!$B$3:$T$93,3,FALSE)*VLOOKUP($E696,BY_RES_Demand_Drivers!$A$5:$I$100,8,FALSE)</f>
        <v>0</v>
      </c>
      <c r="H696" s="16">
        <f>VLOOKUP($C696,'Growth rate'!$B$3:$T$93,3,FALSE)*VLOOKUP($E696,BY_RES_Demand_Drivers!$A$5:$I$100,9,FALSE)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BY_RES_Demand_Drivers!$J$13</f>
        <v>RWDEM</v>
      </c>
      <c r="F697" s="16">
        <f>VLOOKUP($C697,'Growth rate'!$B$3:$T$93,2,FALSE)*VLOOKUP($E697,BY_RES_Demand_Drivers!$A$5:$I$100,7,FALSE)</f>
        <v>294.05513291665847</v>
      </c>
      <c r="G697" s="16">
        <f>VLOOKUP($C697,'Growth rate'!$B$3:$T$93,3,FALSE)*VLOOKUP($E697,BY_RES_Demand_Drivers!$A$5:$I$100,8,FALSE)</f>
        <v>0</v>
      </c>
      <c r="H697" s="16">
        <f>VLOOKUP($C697,'Growth rate'!$B$3:$T$93,3,FALSE)*VLOOKUP($E697,BY_RES_Demand_Drivers!$A$5:$I$100,9,FALSE)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BY_RES_Demand_Drivers!$J$13</f>
        <v>RWDEM</v>
      </c>
      <c r="F698" s="16">
        <f>VLOOKUP($C698,'Growth rate'!$B$3:$T$93,2,FALSE)*VLOOKUP($E698,BY_RES_Demand_Drivers!$A$5:$I$100,7,FALSE)</f>
        <v>293.33609455697911</v>
      </c>
      <c r="G698" s="16">
        <f>VLOOKUP($C698,'Growth rate'!$B$3:$T$93,3,FALSE)*VLOOKUP($E698,BY_RES_Demand_Drivers!$A$5:$I$100,8,FALSE)</f>
        <v>0</v>
      </c>
      <c r="H698" s="16">
        <f>VLOOKUP($C698,'Growth rate'!$B$3:$T$93,3,FALSE)*VLOOKUP($E698,BY_RES_Demand_Drivers!$A$5:$I$100,9,FALSE)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BY_RES_Demand_Drivers!$J$13</f>
        <v>RWDEM</v>
      </c>
      <c r="F699" s="16">
        <f>VLOOKUP($C699,'Growth rate'!$B$3:$T$93,2,FALSE)*VLOOKUP($E699,BY_RES_Demand_Drivers!$A$5:$I$100,7,FALSE)</f>
        <v>292.61705619729969</v>
      </c>
      <c r="G699" s="16">
        <f>VLOOKUP($C699,'Growth rate'!$B$3:$T$93,3,FALSE)*VLOOKUP($E699,BY_RES_Demand_Drivers!$A$5:$I$100,8,FALSE)</f>
        <v>0</v>
      </c>
      <c r="H699" s="16">
        <f>VLOOKUP($C699,'Growth rate'!$B$3:$T$93,3,FALSE)*VLOOKUP($E699,BY_RES_Demand_Drivers!$A$5:$I$100,9,FALSE)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BY_RES_Demand_Drivers!$J$13</f>
        <v>RWDEM</v>
      </c>
      <c r="F700" s="16">
        <f>VLOOKUP($C700,'Growth rate'!$B$3:$T$93,2,FALSE)*VLOOKUP($E700,BY_RES_Demand_Drivers!$A$5:$I$100,7,FALSE)</f>
        <v>291.89801783762039</v>
      </c>
      <c r="G700" s="16">
        <f>VLOOKUP($C700,'Growth rate'!$B$3:$T$93,3,FALSE)*VLOOKUP($E700,BY_RES_Demand_Drivers!$A$5:$I$100,8,FALSE)</f>
        <v>0</v>
      </c>
      <c r="H700" s="16">
        <f>VLOOKUP($C700,'Growth rate'!$B$3:$T$93,3,FALSE)*VLOOKUP($E700,BY_RES_Demand_Drivers!$A$5:$I$100,9,FALSE)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BY_RES_Demand_Drivers!$J$13</f>
        <v>RWDEM</v>
      </c>
      <c r="F701" s="16">
        <f>VLOOKUP($C701,'Growth rate'!$B$3:$T$93,2,FALSE)*VLOOKUP($E701,BY_RES_Demand_Drivers!$A$5:$I$100,7,FALSE)</f>
        <v>291.17897947794097</v>
      </c>
      <c r="G701" s="16">
        <f>VLOOKUP($C701,'Growth rate'!$B$3:$T$93,3,FALSE)*VLOOKUP($E701,BY_RES_Demand_Drivers!$A$5:$I$100,8,FALSE)</f>
        <v>0</v>
      </c>
      <c r="H701" s="16">
        <f>VLOOKUP($C701,'Growth rate'!$B$3:$T$93,3,FALSE)*VLOOKUP($E701,BY_RES_Demand_Drivers!$A$5:$I$100,9,FALSE)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BY_RES_Demand_Drivers!$J$13</f>
        <v>RWDEM</v>
      </c>
      <c r="F702" s="16">
        <f>VLOOKUP($C702,'Growth rate'!$B$3:$T$93,2,FALSE)*VLOOKUP($E702,BY_RES_Demand_Drivers!$A$5:$I$100,7,FALSE)</f>
        <v>290.38160182005691</v>
      </c>
      <c r="G702" s="16">
        <f>VLOOKUP($C702,'Growth rate'!$B$3:$T$93,3,FALSE)*VLOOKUP($E702,BY_RES_Demand_Drivers!$A$5:$I$100,8,FALSE)</f>
        <v>0</v>
      </c>
      <c r="H702" s="16">
        <f>VLOOKUP($C702,'Growth rate'!$B$3:$T$93,3,FALSE)*VLOOKUP($E702,BY_RES_Demand_Drivers!$A$5:$I$100,9,FALSE)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BY_RES_Demand_Drivers!$J$13</f>
        <v>RWDEM</v>
      </c>
      <c r="F703" s="16">
        <f>VLOOKUP($C703,'Growth rate'!$B$3:$T$93,2,FALSE)*VLOOKUP($E703,BY_RES_Demand_Drivers!$A$5:$I$100,7,FALSE)</f>
        <v>289.58422416217286</v>
      </c>
      <c r="G703" s="16">
        <f>VLOOKUP($C703,'Growth rate'!$B$3:$T$93,3,FALSE)*VLOOKUP($E703,BY_RES_Demand_Drivers!$A$5:$I$100,8,FALSE)</f>
        <v>0</v>
      </c>
      <c r="H703" s="16">
        <f>VLOOKUP($C703,'Growth rate'!$B$3:$T$93,3,FALSE)*VLOOKUP($E703,BY_RES_Demand_Drivers!$A$5:$I$100,9,FALSE)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BY_RES_Demand_Drivers!$J$13</f>
        <v>RWDEM</v>
      </c>
      <c r="F704" s="16">
        <f>VLOOKUP($C704,'Growth rate'!$B$3:$T$93,2,FALSE)*VLOOKUP($E704,BY_RES_Demand_Drivers!$A$5:$I$100,7,FALSE)</f>
        <v>288.78684650428875</v>
      </c>
      <c r="G704" s="16">
        <f>VLOOKUP($C704,'Growth rate'!$B$3:$T$93,3,FALSE)*VLOOKUP($E704,BY_RES_Demand_Drivers!$A$5:$I$100,8,FALSE)</f>
        <v>0</v>
      </c>
      <c r="H704" s="16">
        <f>VLOOKUP($C704,'Growth rate'!$B$3:$T$93,3,FALSE)*VLOOKUP($E704,BY_RES_Demand_Drivers!$A$5:$I$100,9,FALSE)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BY_RES_Demand_Drivers!$J$13</f>
        <v>RWDEM</v>
      </c>
      <c r="F705" s="16">
        <f>VLOOKUP($C705,'Growth rate'!$B$3:$T$93,2,FALSE)*VLOOKUP($E705,BY_RES_Demand_Drivers!$A$5:$I$100,7,FALSE)</f>
        <v>287.98946884640469</v>
      </c>
      <c r="G705" s="16">
        <f>VLOOKUP($C705,'Growth rate'!$B$3:$T$93,3,FALSE)*VLOOKUP($E705,BY_RES_Demand_Drivers!$A$5:$I$100,8,FALSE)</f>
        <v>0</v>
      </c>
      <c r="H705" s="16">
        <f>VLOOKUP($C705,'Growth rate'!$B$3:$T$93,3,FALSE)*VLOOKUP($E705,BY_RES_Demand_Drivers!$A$5:$I$100,9,FALSE)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BY_RES_Demand_Drivers!$J$13</f>
        <v>RWDEM</v>
      </c>
      <c r="F706" s="16">
        <f>VLOOKUP($C706,'Growth rate'!$B$3:$T$93,2,FALSE)*VLOOKUP($E706,BY_RES_Demand_Drivers!$A$5:$I$100,7,FALSE)</f>
        <v>287.19209118852064</v>
      </c>
      <c r="G706" s="16">
        <f>VLOOKUP($C706,'Growth rate'!$B$3:$T$93,3,FALSE)*VLOOKUP($E706,BY_RES_Demand_Drivers!$A$5:$I$100,8,FALSE)</f>
        <v>0</v>
      </c>
      <c r="H706" s="16">
        <f>VLOOKUP($C706,'Growth rate'!$B$3:$T$93,3,FALSE)*VLOOKUP($E706,BY_RES_Demand_Drivers!$A$5:$I$100,9,FALSE)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BY_RES_Demand_Drivers!$J$13</f>
        <v>RWDEM</v>
      </c>
      <c r="F707" s="16">
        <f>VLOOKUP($C707,'Growth rate'!$B$3:$T$93,2,FALSE)*VLOOKUP($E707,BY_RES_Demand_Drivers!$A$5:$I$100,7,FALSE)</f>
        <v>286.37682838856563</v>
      </c>
      <c r="G707" s="16">
        <f>VLOOKUP($C707,'Growth rate'!$B$3:$T$93,3,FALSE)*VLOOKUP($E707,BY_RES_Demand_Drivers!$A$5:$I$100,8,FALSE)</f>
        <v>0</v>
      </c>
      <c r="H707" s="16">
        <f>VLOOKUP($C707,'Growth rate'!$B$3:$T$93,3,FALSE)*VLOOKUP($E707,BY_RES_Demand_Drivers!$A$5:$I$100,9,FALSE)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BY_RES_Demand_Drivers!$J$13</f>
        <v>RWDEM</v>
      </c>
      <c r="F708" s="16">
        <f>VLOOKUP($C708,'Growth rate'!$B$3:$T$93,2,FALSE)*VLOOKUP($E708,BY_RES_Demand_Drivers!$A$5:$I$100,7,FALSE)</f>
        <v>285.56156558861068</v>
      </c>
      <c r="G708" s="16">
        <f>VLOOKUP($C708,'Growth rate'!$B$3:$T$93,3,FALSE)*VLOOKUP($E708,BY_RES_Demand_Drivers!$A$5:$I$100,8,FALSE)</f>
        <v>0</v>
      </c>
      <c r="H708" s="16">
        <f>VLOOKUP($C708,'Growth rate'!$B$3:$T$93,3,FALSE)*VLOOKUP($E708,BY_RES_Demand_Drivers!$A$5:$I$100,9,FALSE)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BY_RES_Demand_Drivers!$J$13</f>
        <v>RWDEM</v>
      </c>
      <c r="F709" s="16">
        <f>VLOOKUP($C709,'Growth rate'!$B$3:$T$93,2,FALSE)*VLOOKUP($E709,BY_RES_Demand_Drivers!$A$5:$I$100,7,FALSE)</f>
        <v>284.74630278865573</v>
      </c>
      <c r="G709" s="16">
        <f>VLOOKUP($C709,'Growth rate'!$B$3:$T$93,3,FALSE)*VLOOKUP($E709,BY_RES_Demand_Drivers!$A$5:$I$100,8,FALSE)</f>
        <v>0</v>
      </c>
      <c r="H709" s="16">
        <f>VLOOKUP($C709,'Growth rate'!$B$3:$T$93,3,FALSE)*VLOOKUP($E709,BY_RES_Demand_Drivers!$A$5:$I$100,9,FALSE)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BY_RES_Demand_Drivers!$J$13</f>
        <v>RWDEM</v>
      </c>
      <c r="F710" s="16">
        <f>VLOOKUP($C710,'Growth rate'!$B$3:$T$93,2,FALSE)*VLOOKUP($E710,BY_RES_Demand_Drivers!$A$5:$I$100,7,FALSE)</f>
        <v>283.93103998870072</v>
      </c>
      <c r="G710" s="16">
        <f>VLOOKUP($C710,'Growth rate'!$B$3:$T$93,3,FALSE)*VLOOKUP($E710,BY_RES_Demand_Drivers!$A$5:$I$100,8,FALSE)</f>
        <v>0</v>
      </c>
      <c r="H710" s="16">
        <f>VLOOKUP($C710,'Growth rate'!$B$3:$T$93,3,FALSE)*VLOOKUP($E710,BY_RES_Demand_Drivers!$A$5:$I$100,9,FALSE)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BY_RES_Demand_Drivers!$J$13</f>
        <v>RWDEM</v>
      </c>
      <c r="F711" s="16">
        <f>VLOOKUP($C711,'Growth rate'!$B$3:$T$93,2,FALSE)*VLOOKUP($E711,BY_RES_Demand_Drivers!$A$5:$I$100,7,FALSE)</f>
        <v>283.11577718874577</v>
      </c>
      <c r="G711" s="16">
        <f>VLOOKUP($C711,'Growth rate'!$B$3:$T$93,3,FALSE)*VLOOKUP($E711,BY_RES_Demand_Drivers!$A$5:$I$100,8,FALSE)</f>
        <v>0</v>
      </c>
      <c r="H711" s="16">
        <f>VLOOKUP($C711,'Growth rate'!$B$3:$T$93,3,FALSE)*VLOOKUP($E711,BY_RES_Demand_Drivers!$A$5:$I$100,9,FALSE)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BY_RES_Demand_Drivers!$J$13</f>
        <v>RWDEM</v>
      </c>
      <c r="F712" s="16">
        <f>VLOOKUP($C712,'Growth rate'!$B$3:$T$93,2,FALSE)*VLOOKUP($E712,BY_RES_Demand_Drivers!$A$5:$I$100,7,FALSE)</f>
        <v>282.27049553707491</v>
      </c>
      <c r="G712" s="16">
        <f>VLOOKUP($C712,'Growth rate'!$B$3:$T$93,3,FALSE)*VLOOKUP($E712,BY_RES_Demand_Drivers!$A$5:$I$100,8,FALSE)</f>
        <v>0</v>
      </c>
      <c r="H712" s="16">
        <f>VLOOKUP($C712,'Growth rate'!$B$3:$T$93,3,FALSE)*VLOOKUP($E712,BY_RES_Demand_Drivers!$A$5:$I$100,9,FALSE)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BY_RES_Demand_Drivers!$J$13</f>
        <v>RWDEM</v>
      </c>
      <c r="F713" s="16">
        <f>VLOOKUP($C713,'Growth rate'!$B$3:$T$93,2,FALSE)*VLOOKUP($E713,BY_RES_Demand_Drivers!$A$5:$I$100,7,FALSE)</f>
        <v>281.4252138854041</v>
      </c>
      <c r="G713" s="16">
        <f>VLOOKUP($C713,'Growth rate'!$B$3:$T$93,3,FALSE)*VLOOKUP($E713,BY_RES_Demand_Drivers!$A$5:$I$100,8,FALSE)</f>
        <v>0</v>
      </c>
      <c r="H713" s="16">
        <f>VLOOKUP($C713,'Growth rate'!$B$3:$T$93,3,FALSE)*VLOOKUP($E713,BY_RES_Demand_Drivers!$A$5:$I$100,9,FALSE)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BY_RES_Demand_Drivers!$J$13</f>
        <v>RWDEM</v>
      </c>
      <c r="F714" s="16">
        <f>VLOOKUP($C714,'Growth rate'!$B$3:$T$93,2,FALSE)*VLOOKUP($E714,BY_RES_Demand_Drivers!$A$5:$I$100,7,FALSE)</f>
        <v>280.5799322337333</v>
      </c>
      <c r="G714" s="16">
        <f>VLOOKUP($C714,'Growth rate'!$B$3:$T$93,3,FALSE)*VLOOKUP($E714,BY_RES_Demand_Drivers!$A$5:$I$100,8,FALSE)</f>
        <v>0</v>
      </c>
      <c r="H714" s="16">
        <f>VLOOKUP($C714,'Growth rate'!$B$3:$T$93,3,FALSE)*VLOOKUP($E714,BY_RES_Demand_Drivers!$A$5:$I$100,9,FALSE)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BY_RES_Demand_Drivers!$J$13</f>
        <v>RWDEM</v>
      </c>
      <c r="F715" s="16">
        <f>VLOOKUP($C715,'Growth rate'!$B$3:$T$93,2,FALSE)*VLOOKUP($E715,BY_RES_Demand_Drivers!$A$5:$I$100,7,FALSE)</f>
        <v>279.7346505820625</v>
      </c>
      <c r="G715" s="16">
        <f>VLOOKUP($C715,'Growth rate'!$B$3:$T$93,3,FALSE)*VLOOKUP($E715,BY_RES_Demand_Drivers!$A$5:$I$100,8,FALSE)</f>
        <v>0</v>
      </c>
      <c r="H715" s="16">
        <f>VLOOKUP($C715,'Growth rate'!$B$3:$T$93,3,FALSE)*VLOOKUP($E715,BY_RES_Demand_Drivers!$A$5:$I$100,9,FALSE)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BY_RES_Demand_Drivers!$J$13</f>
        <v>RWDEM</v>
      </c>
      <c r="F716" s="16">
        <f>VLOOKUP($C716,'Growth rate'!$B$3:$T$93,2,FALSE)*VLOOKUP($E716,BY_RES_Demand_Drivers!$A$5:$I$100,7,FALSE)</f>
        <v>278.88936893039164</v>
      </c>
      <c r="G716" s="16">
        <f>VLOOKUP($C716,'Growth rate'!$B$3:$T$93,3,FALSE)*VLOOKUP($E716,BY_RES_Demand_Drivers!$A$5:$I$100,8,FALSE)</f>
        <v>0</v>
      </c>
      <c r="H716" s="16">
        <f>VLOOKUP($C716,'Growth rate'!$B$3:$T$93,3,FALSE)*VLOOKUP($E716,BY_RES_Demand_Drivers!$A$5:$I$100,9,FALSE)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BY_RES_Demand_Drivers!$J$13</f>
        <v>RWDEM</v>
      </c>
      <c r="F717" s="16">
        <f>VLOOKUP($C717,'Growth rate'!$B$3:$T$93,2,FALSE)*VLOOKUP($E717,BY_RES_Demand_Drivers!$A$5:$I$100,7,FALSE)</f>
        <v>277.97387814664626</v>
      </c>
      <c r="G717" s="16">
        <f>VLOOKUP($C717,'Growth rate'!$B$3:$T$93,3,FALSE)*VLOOKUP($E717,BY_RES_Demand_Drivers!$A$5:$I$100,8,FALSE)</f>
        <v>0</v>
      </c>
      <c r="H717" s="16">
        <f>VLOOKUP($C717,'Growth rate'!$B$3:$T$93,3,FALSE)*VLOOKUP($E717,BY_RES_Demand_Drivers!$A$5:$I$100,9,FALSE)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BY_RES_Demand_Drivers!$J$13</f>
        <v>RWDEM</v>
      </c>
      <c r="F718" s="16">
        <f>VLOOKUP($C718,'Growth rate'!$B$3:$T$93,2,FALSE)*VLOOKUP($E718,BY_RES_Demand_Drivers!$A$5:$I$100,7,FALSE)</f>
        <v>277.05838736290087</v>
      </c>
      <c r="G718" s="16">
        <f>VLOOKUP($C718,'Growth rate'!$B$3:$T$93,3,FALSE)*VLOOKUP($E718,BY_RES_Demand_Drivers!$A$5:$I$100,8,FALSE)</f>
        <v>0</v>
      </c>
      <c r="H718" s="16">
        <f>VLOOKUP($C718,'Growth rate'!$B$3:$T$93,3,FALSE)*VLOOKUP($E718,BY_RES_Demand_Drivers!$A$5:$I$100,9,FALSE)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BY_RES_Demand_Drivers!$J$13</f>
        <v>RWDEM</v>
      </c>
      <c r="F719" s="16">
        <f>VLOOKUP($C719,'Growth rate'!$B$3:$T$93,2,FALSE)*VLOOKUP($E719,BY_RES_Demand_Drivers!$A$5:$I$100,7,FALSE)</f>
        <v>276.14289657915543</v>
      </c>
      <c r="G719" s="16">
        <f>VLOOKUP($C719,'Growth rate'!$B$3:$T$93,3,FALSE)*VLOOKUP($E719,BY_RES_Demand_Drivers!$A$5:$I$100,8,FALSE)</f>
        <v>0</v>
      </c>
      <c r="H719" s="16">
        <f>VLOOKUP($C719,'Growth rate'!$B$3:$T$93,3,FALSE)*VLOOKUP($E719,BY_RES_Demand_Drivers!$A$5:$I$100,9,FALSE)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BY_RES_Demand_Drivers!$J$13</f>
        <v>RWDEM</v>
      </c>
      <c r="F720" s="16">
        <f>VLOOKUP($C720,'Growth rate'!$B$3:$T$93,2,FALSE)*VLOOKUP($E720,BY_RES_Demand_Drivers!$A$5:$I$100,7,FALSE)</f>
        <v>275.22740579541005</v>
      </c>
      <c r="G720" s="16">
        <f>VLOOKUP($C720,'Growth rate'!$B$3:$T$93,3,FALSE)*VLOOKUP($E720,BY_RES_Demand_Drivers!$A$5:$I$100,8,FALSE)</f>
        <v>0</v>
      </c>
      <c r="H720" s="16">
        <f>VLOOKUP($C720,'Growth rate'!$B$3:$T$93,3,FALSE)*VLOOKUP($E720,BY_RES_Demand_Drivers!$A$5:$I$100,9,FALSE)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BY_RES_Demand_Drivers!$J$13</f>
        <v>RWDEM</v>
      </c>
      <c r="F721" s="16">
        <f>VLOOKUP($C721,'Growth rate'!$B$3:$T$93,2,FALSE)*VLOOKUP($E721,BY_RES_Demand_Drivers!$A$5:$I$100,7,FALSE)</f>
        <v>274.31191501166461</v>
      </c>
      <c r="G721" s="16">
        <f>VLOOKUP($C721,'Growth rate'!$B$3:$T$93,3,FALSE)*VLOOKUP($E721,BY_RES_Demand_Drivers!$A$5:$I$100,8,FALSE)</f>
        <v>0</v>
      </c>
      <c r="H721" s="16">
        <f>VLOOKUP($C721,'Growth rate'!$B$3:$T$93,3,FALSE)*VLOOKUP($E721,BY_RES_Demand_Drivers!$A$5:$I$100,9,FALSE)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BY_RES_Demand_Drivers!$J$13</f>
        <v>RWDEM</v>
      </c>
      <c r="F722" s="16">
        <f>VLOOKUP($C722,'Growth rate'!$B$3:$T$93,2,FALSE)*VLOOKUP($E722,BY_RES_Demand_Drivers!$A$5:$I$100,7,FALSE)</f>
        <v>273.30168750238175</v>
      </c>
      <c r="G722" s="16">
        <f>VLOOKUP($C722,'Growth rate'!$B$3:$T$93,3,FALSE)*VLOOKUP($E722,BY_RES_Demand_Drivers!$A$5:$I$100,8,FALSE)</f>
        <v>0</v>
      </c>
      <c r="H722" s="16">
        <f>VLOOKUP($C722,'Growth rate'!$B$3:$T$93,3,FALSE)*VLOOKUP($E722,BY_RES_Demand_Drivers!$A$5:$I$100,9,FALSE)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BY_RES_Demand_Drivers!$J$13</f>
        <v>RWDEM</v>
      </c>
      <c r="F723" s="16">
        <f>VLOOKUP($C723,'Growth rate'!$B$3:$T$93,2,FALSE)*VLOOKUP($E723,BY_RES_Demand_Drivers!$A$5:$I$100,7,FALSE)</f>
        <v>272.2914599930989</v>
      </c>
      <c r="G723" s="16">
        <f>VLOOKUP($C723,'Growth rate'!$B$3:$T$93,3,FALSE)*VLOOKUP($E723,BY_RES_Demand_Drivers!$A$5:$I$100,8,FALSE)</f>
        <v>0</v>
      </c>
      <c r="H723" s="16">
        <f>VLOOKUP($C723,'Growth rate'!$B$3:$T$93,3,FALSE)*VLOOKUP($E723,BY_RES_Demand_Drivers!$A$5:$I$100,9,FALSE)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BY_RES_Demand_Drivers!$J$13</f>
        <v>RWDEM</v>
      </c>
      <c r="F724" s="16">
        <f>VLOOKUP($C724,'Growth rate'!$B$3:$T$93,2,FALSE)*VLOOKUP($E724,BY_RES_Demand_Drivers!$A$5:$I$100,7,FALSE)</f>
        <v>271.28123248381604</v>
      </c>
      <c r="G724" s="16">
        <f>VLOOKUP($C724,'Growth rate'!$B$3:$T$93,3,FALSE)*VLOOKUP($E724,BY_RES_Demand_Drivers!$A$5:$I$100,8,FALSE)</f>
        <v>0</v>
      </c>
      <c r="H724" s="16">
        <f>VLOOKUP($C724,'Growth rate'!$B$3:$T$93,3,FALSE)*VLOOKUP($E724,BY_RES_Demand_Drivers!$A$5:$I$100,9,FALSE)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BY_RES_Demand_Drivers!$J$13</f>
        <v>RWDEM</v>
      </c>
      <c r="F725" s="16">
        <f>VLOOKUP($C725,'Growth rate'!$B$3:$T$93,2,FALSE)*VLOOKUP($E725,BY_RES_Demand_Drivers!$A$5:$I$100,7,FALSE)</f>
        <v>270.27100497453318</v>
      </c>
      <c r="G725" s="16">
        <f>VLOOKUP($C725,'Growth rate'!$B$3:$T$93,3,FALSE)*VLOOKUP($E725,BY_RES_Demand_Drivers!$A$5:$I$100,8,FALSE)</f>
        <v>0</v>
      </c>
      <c r="H725" s="16">
        <f>VLOOKUP($C725,'Growth rate'!$B$3:$T$93,3,FALSE)*VLOOKUP($E725,BY_RES_Demand_Drivers!$A$5:$I$100,9,FALSE)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BY_RES_Demand_Drivers!$J$13</f>
        <v>RWDEM</v>
      </c>
      <c r="F726" s="16">
        <f>VLOOKUP($C726,'Growth rate'!$B$3:$T$93,2,FALSE)*VLOOKUP($E726,BY_RES_Demand_Drivers!$A$5:$I$100,7,FALSE)</f>
        <v>269.26077746525033</v>
      </c>
      <c r="G726" s="16">
        <f>VLOOKUP($C726,'Growth rate'!$B$3:$T$93,3,FALSE)*VLOOKUP($E726,BY_RES_Demand_Drivers!$A$5:$I$100,8,FALSE)</f>
        <v>0</v>
      </c>
      <c r="H726" s="16">
        <f>VLOOKUP($C726,'Growth rate'!$B$3:$T$93,3,FALSE)*VLOOKUP($E726,BY_RES_Demand_Drivers!$A$5:$I$100,9,FALSE)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BY_RES_Demand_Drivers!$J$13</f>
        <v>RWDEM</v>
      </c>
      <c r="F727" s="16">
        <f>VLOOKUP($C727,'Growth rate'!$B$3:$T$93,2,FALSE)*VLOOKUP($E727,BY_RES_Demand_Drivers!$A$5:$I$100,7,FALSE)</f>
        <v>268.17265746092522</v>
      </c>
      <c r="G727" s="16">
        <f>VLOOKUP($C727,'Growth rate'!$B$3:$T$93,3,FALSE)*VLOOKUP($E727,BY_RES_Demand_Drivers!$A$5:$I$100,8,FALSE)</f>
        <v>0</v>
      </c>
      <c r="H727" s="16">
        <f>VLOOKUP($C727,'Growth rate'!$B$3:$T$93,3,FALSE)*VLOOKUP($E727,BY_RES_Demand_Drivers!$A$5:$I$100,9,FALSE)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BY_RES_Demand_Drivers!$J$13</f>
        <v>RWDEM</v>
      </c>
      <c r="F728" s="16">
        <f>VLOOKUP($C728,'Growth rate'!$B$3:$T$93,2,FALSE)*VLOOKUP($E728,BY_RES_Demand_Drivers!$A$5:$I$100,7,FALSE)</f>
        <v>267.08453745660017</v>
      </c>
      <c r="G728" s="16">
        <f>VLOOKUP($C728,'Growth rate'!$B$3:$T$93,3,FALSE)*VLOOKUP($E728,BY_RES_Demand_Drivers!$A$5:$I$100,8,FALSE)</f>
        <v>0</v>
      </c>
      <c r="H728" s="16">
        <f>VLOOKUP($C728,'Growth rate'!$B$3:$T$93,3,FALSE)*VLOOKUP($E728,BY_RES_Demand_Drivers!$A$5:$I$100,9,FALSE)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BY_RES_Demand_Drivers!$J$13</f>
        <v>RWDEM</v>
      </c>
      <c r="F729" s="16">
        <f>VLOOKUP($C729,'Growth rate'!$B$3:$T$93,2,FALSE)*VLOOKUP($E729,BY_RES_Demand_Drivers!$A$5:$I$100,7,FALSE)</f>
        <v>265.99641745227507</v>
      </c>
      <c r="G729" s="16">
        <f>VLOOKUP($C729,'Growth rate'!$B$3:$T$93,3,FALSE)*VLOOKUP($E729,BY_RES_Demand_Drivers!$A$5:$I$100,8,FALSE)</f>
        <v>0</v>
      </c>
      <c r="H729" s="16">
        <f>VLOOKUP($C729,'Growth rate'!$B$3:$T$93,3,FALSE)*VLOOKUP($E729,BY_RES_Demand_Drivers!$A$5:$I$100,9,FALSE)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BY_RES_Demand_Drivers!$J$13</f>
        <v>RWDEM</v>
      </c>
      <c r="F730" s="16">
        <f>VLOOKUP($C730,'Growth rate'!$B$3:$T$93,2,FALSE)*VLOOKUP($E730,BY_RES_Demand_Drivers!$A$5:$I$100,7,FALSE)</f>
        <v>264.90829744795002</v>
      </c>
      <c r="G730" s="16">
        <f>VLOOKUP($C730,'Growth rate'!$B$3:$T$93,3,FALSE)*VLOOKUP($E730,BY_RES_Demand_Drivers!$A$5:$I$100,8,FALSE)</f>
        <v>0</v>
      </c>
      <c r="H730" s="16">
        <f>VLOOKUP($C730,'Growth rate'!$B$3:$T$93,3,FALSE)*VLOOKUP($E730,BY_RES_Demand_Drivers!$A$5:$I$100,9,FALSE)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BY_RES_Demand_Drivers!$J$13</f>
        <v>RWDEM</v>
      </c>
      <c r="F731" s="16">
        <f>VLOOKUP($C731,'Growth rate'!$B$3:$T$93,2,FALSE)*VLOOKUP($E731,BY_RES_Demand_Drivers!$A$5:$I$100,7,FALSE)</f>
        <v>263.82017744362497</v>
      </c>
      <c r="G731" s="16">
        <f>VLOOKUP($C731,'Growth rate'!$B$3:$T$93,3,FALSE)*VLOOKUP($E731,BY_RES_Demand_Drivers!$A$5:$I$100,8,FALSE)</f>
        <v>0</v>
      </c>
      <c r="H731" s="16">
        <f>VLOOKUP($C731,'Growth rate'!$B$3:$T$93,3,FALSE)*VLOOKUP($E731,BY_RES_Demand_Drivers!$A$5:$I$100,9,FALSE)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BY_RES_Demand_Drivers!$J$13</f>
        <v>RWDEM</v>
      </c>
      <c r="F732" s="16">
        <f>VLOOKUP($C732,'Growth rate'!$B$3:$T$93,2,FALSE)*VLOOKUP($E732,BY_RES_Demand_Drivers!$A$5:$I$100,7,FALSE)</f>
        <v>262.66840915521993</v>
      </c>
      <c r="G732" s="16">
        <f>VLOOKUP($C732,'Growth rate'!$B$3:$T$93,3,FALSE)*VLOOKUP($E732,BY_RES_Demand_Drivers!$A$5:$I$100,8,FALSE)</f>
        <v>0</v>
      </c>
      <c r="H732" s="16">
        <f>VLOOKUP($C732,'Growth rate'!$B$3:$T$93,3,FALSE)*VLOOKUP($E732,BY_RES_Demand_Drivers!$A$5:$I$100,9,FALSE)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BY_RES_Demand_Drivers!$J$13</f>
        <v>RWDEM</v>
      </c>
      <c r="F733" s="16">
        <f>VLOOKUP($C733,'Growth rate'!$B$3:$T$93,2,FALSE)*VLOOKUP($E733,BY_RES_Demand_Drivers!$A$5:$I$100,7,FALSE)</f>
        <v>261.5166408668149</v>
      </c>
      <c r="G733" s="16">
        <f>VLOOKUP($C733,'Growth rate'!$B$3:$T$93,3,FALSE)*VLOOKUP($E733,BY_RES_Demand_Drivers!$A$5:$I$100,8,FALSE)</f>
        <v>0</v>
      </c>
      <c r="H733" s="16">
        <f>VLOOKUP($C733,'Growth rate'!$B$3:$T$93,3,FALSE)*VLOOKUP($E733,BY_RES_Demand_Drivers!$A$5:$I$100,9,FALSE)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BY_RES_Demand_Drivers!$J$13</f>
        <v>RWDEM</v>
      </c>
      <c r="F734" s="16">
        <f>VLOOKUP($C734,'Growth rate'!$B$3:$T$93,2,FALSE)*VLOOKUP($E734,BY_RES_Demand_Drivers!$A$5:$I$100,7,FALSE)</f>
        <v>260.36487257840992</v>
      </c>
      <c r="G734" s="16">
        <f>VLOOKUP($C734,'Growth rate'!$B$3:$T$93,3,FALSE)*VLOOKUP($E734,BY_RES_Demand_Drivers!$A$5:$I$100,8,FALSE)</f>
        <v>0</v>
      </c>
      <c r="H734" s="16">
        <f>VLOOKUP($C734,'Growth rate'!$B$3:$T$93,3,FALSE)*VLOOKUP($E734,BY_RES_Demand_Drivers!$A$5:$I$100,9,FALSE)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BY_RES_Demand_Drivers!$J$13</f>
        <v>RWDEM</v>
      </c>
      <c r="F735" s="16">
        <f>VLOOKUP($C735,'Growth rate'!$B$3:$T$93,2,FALSE)*VLOOKUP($E735,BY_RES_Demand_Drivers!$A$5:$I$100,7,FALSE)</f>
        <v>259.21310429000488</v>
      </c>
      <c r="G735" s="16">
        <f>VLOOKUP($C735,'Growth rate'!$B$3:$T$93,3,FALSE)*VLOOKUP($E735,BY_RES_Demand_Drivers!$A$5:$I$100,8,FALSE)</f>
        <v>0</v>
      </c>
      <c r="H735" s="16">
        <f>VLOOKUP($C735,'Growth rate'!$B$3:$T$93,3,FALSE)*VLOOKUP($E735,BY_RES_Demand_Drivers!$A$5:$I$100,9,FALSE)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BY_RES_Demand_Drivers!$J$13</f>
        <v>RWDEM</v>
      </c>
      <c r="F736" s="16">
        <f>VLOOKUP($C736,'Growth rate'!$B$3:$T$93,2,FALSE)*VLOOKUP($E736,BY_RES_Demand_Drivers!$A$5:$I$100,7,FALSE)</f>
        <v>258.06133600159984</v>
      </c>
      <c r="G736" s="16">
        <f>VLOOKUP($C736,'Growth rate'!$B$3:$T$93,3,FALSE)*VLOOKUP($E736,BY_RES_Demand_Drivers!$A$5:$I$100,8,FALSE)</f>
        <v>0</v>
      </c>
      <c r="H736" s="16">
        <f>VLOOKUP($C736,'Growth rate'!$B$3:$T$93,3,FALSE)*VLOOKUP($E736,BY_RES_Demand_Drivers!$A$5:$I$100,9,FALSE)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BY_RES_Demand_Drivers!$J$13</f>
        <v>RWDEM</v>
      </c>
      <c r="F737" s="16">
        <f>VLOOKUP($C737,'Growth rate'!$B$3:$T$93,2,FALSE)*VLOOKUP($E737,BY_RES_Demand_Drivers!$A$5:$I$100,7,FALSE)</f>
        <v>256.71975780043425</v>
      </c>
      <c r="G737" s="16">
        <f>VLOOKUP($C737,'Growth rate'!$B$3:$T$93,3,FALSE)*VLOOKUP($E737,BY_RES_Demand_Drivers!$A$5:$I$100,8,FALSE)</f>
        <v>0</v>
      </c>
      <c r="H737" s="16">
        <f>VLOOKUP($C737,'Growth rate'!$B$3:$T$93,3,FALSE)*VLOOKUP($E737,BY_RES_Demand_Drivers!$A$5:$I$100,9,FALSE)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BY_RES_Demand_Drivers!$J$13</f>
        <v>RWDEM</v>
      </c>
      <c r="F738" s="16">
        <f>VLOOKUP($C738,'Growth rate'!$B$3:$T$93,2,FALSE)*VLOOKUP($E738,BY_RES_Demand_Drivers!$A$5:$I$100,7,FALSE)</f>
        <v>255.37817959926863</v>
      </c>
      <c r="G738" s="16">
        <f>VLOOKUP($C738,'Growth rate'!$B$3:$T$93,3,FALSE)*VLOOKUP($E738,BY_RES_Demand_Drivers!$A$5:$I$100,8,FALSE)</f>
        <v>0</v>
      </c>
      <c r="H738" s="16">
        <f>VLOOKUP($C738,'Growth rate'!$B$3:$T$93,3,FALSE)*VLOOKUP($E738,BY_RES_Demand_Drivers!$A$5:$I$100,9,FALSE)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BY_RES_Demand_Drivers!$J$13</f>
        <v>RWDEM</v>
      </c>
      <c r="F739" s="16">
        <f>VLOOKUP($C739,'Growth rate'!$B$3:$T$93,2,FALSE)*VLOOKUP($E739,BY_RES_Demand_Drivers!$A$5:$I$100,7,FALSE)</f>
        <v>254.03660139810299</v>
      </c>
      <c r="G739" s="16">
        <f>VLOOKUP($C739,'Growth rate'!$B$3:$T$93,3,FALSE)*VLOOKUP($E739,BY_RES_Demand_Drivers!$A$5:$I$100,8,FALSE)</f>
        <v>0</v>
      </c>
      <c r="H739" s="16">
        <f>VLOOKUP($C739,'Growth rate'!$B$3:$T$93,3,FALSE)*VLOOKUP($E739,BY_RES_Demand_Drivers!$A$5:$I$100,9,FALSE)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BY_RES_Demand_Drivers!$J$13</f>
        <v>RWDEM</v>
      </c>
      <c r="F740" s="16">
        <f>VLOOKUP($C740,'Growth rate'!$B$3:$T$93,2,FALSE)*VLOOKUP($E740,BY_RES_Demand_Drivers!$A$5:$I$100,7,FALSE)</f>
        <v>252.69502319693737</v>
      </c>
      <c r="G740" s="16">
        <f>VLOOKUP($C740,'Growth rate'!$B$3:$T$93,3,FALSE)*VLOOKUP($E740,BY_RES_Demand_Drivers!$A$5:$I$100,8,FALSE)</f>
        <v>0</v>
      </c>
      <c r="H740" s="16">
        <f>VLOOKUP($C740,'Growth rate'!$B$3:$T$93,3,FALSE)*VLOOKUP($E740,BY_RES_Demand_Drivers!$A$5:$I$100,9,FALSE)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BY_RES_Demand_Drivers!$J$13</f>
        <v>RWDEM</v>
      </c>
      <c r="F741" s="16">
        <f>VLOOKUP($C741,'Growth rate'!$B$3:$T$93,2,FALSE)*VLOOKUP($E741,BY_RES_Demand_Drivers!$A$5:$I$100,7,FALSE)</f>
        <v>251.35344499577178</v>
      </c>
      <c r="G741" s="16">
        <f>VLOOKUP($C741,'Growth rate'!$B$3:$T$93,3,FALSE)*VLOOKUP($E741,BY_RES_Demand_Drivers!$A$5:$I$100,8,FALSE)</f>
        <v>0</v>
      </c>
      <c r="H741" s="16">
        <f>VLOOKUP($C741,'Growth rate'!$B$3:$T$93,3,FALSE)*VLOOKUP($E741,BY_RES_Demand_Drivers!$A$5:$I$100,9,FALSE)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BY_RES_Demand_Drivers!$J$14</f>
        <v>RADEM</v>
      </c>
      <c r="F742" s="16">
        <f>VLOOKUP($C742,'Growth rate'!$B$3:$T$93,2,FALSE)*VLOOKUP($E742,BY_RES_Demand_Drivers!$A$5:$I$100,7,FALSE)</f>
        <v>235.62898625129094</v>
      </c>
      <c r="G742" s="16">
        <f>VLOOKUP($C742,'Growth rate'!$B$3:$T$93,3,FALSE)*VLOOKUP($E742,BY_RES_Demand_Drivers!$A$5:$I$100,8,FALSE)</f>
        <v>0</v>
      </c>
      <c r="H742" s="16">
        <f>VLOOKUP($C742,'Growth rate'!$B$3:$T$93,3,FALSE)*VLOOKUP($E742,BY_RES_Demand_Drivers!$A$5:$I$100,9,FALSE)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BY_RES_Demand_Drivers!$J$14</f>
        <v>RADEM</v>
      </c>
      <c r="F743" s="16">
        <f>VLOOKUP($C743,'Growth rate'!$B$3:$T$93,2,FALSE)*VLOOKUP($E743,BY_RES_Demand_Drivers!$A$5:$I$100,7,FALSE)</f>
        <v>235.50629954999999</v>
      </c>
      <c r="G743" s="16">
        <f>VLOOKUP($C743,'Growth rate'!$B$3:$T$93,3,FALSE)*VLOOKUP($E743,BY_RES_Demand_Drivers!$A$5:$I$100,8,FALSE)</f>
        <v>0</v>
      </c>
      <c r="H743" s="16">
        <f>VLOOKUP($C743,'Growth rate'!$B$3:$T$93,3,FALSE)*VLOOKUP($E743,BY_RES_Demand_Drivers!$A$5:$I$100,9,FALSE)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BY_RES_Demand_Drivers!$J$14</f>
        <v>RADEM</v>
      </c>
      <c r="F744" s="16">
        <f>VLOOKUP($C744,'Growth rate'!$B$3:$T$93,2,FALSE)*VLOOKUP($E744,BY_RES_Demand_Drivers!$A$5:$I$100,7,FALSE)</f>
        <v>235.37593522686856</v>
      </c>
      <c r="G744" s="16">
        <f>VLOOKUP($C744,'Growth rate'!$B$3:$T$93,3,FALSE)*VLOOKUP($E744,BY_RES_Demand_Drivers!$A$5:$I$100,8,FALSE)</f>
        <v>0</v>
      </c>
      <c r="H744" s="16">
        <f>VLOOKUP($C744,'Growth rate'!$B$3:$T$93,3,FALSE)*VLOOKUP($E744,BY_RES_Demand_Drivers!$A$5:$I$100,9,FALSE)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BY_RES_Demand_Drivers!$J$14</f>
        <v>RADEM</v>
      </c>
      <c r="F745" s="16">
        <f>VLOOKUP($C745,'Growth rate'!$B$3:$T$93,2,FALSE)*VLOOKUP($E745,BY_RES_Demand_Drivers!$A$5:$I$100,7,FALSE)</f>
        <v>235.24557090373716</v>
      </c>
      <c r="G745" s="16">
        <f>VLOOKUP($C745,'Growth rate'!$B$3:$T$93,3,FALSE)*VLOOKUP($E745,BY_RES_Demand_Drivers!$A$5:$I$100,8,FALSE)</f>
        <v>0</v>
      </c>
      <c r="H745" s="16">
        <f>VLOOKUP($C745,'Growth rate'!$B$3:$T$93,3,FALSE)*VLOOKUP($E745,BY_RES_Demand_Drivers!$A$5:$I$100,9,FALSE)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BY_RES_Demand_Drivers!$J$14</f>
        <v>RADEM</v>
      </c>
      <c r="F746" s="16">
        <f>VLOOKUP($C746,'Growth rate'!$B$3:$T$93,2,FALSE)*VLOOKUP($E746,BY_RES_Demand_Drivers!$A$5:$I$100,7,FALSE)</f>
        <v>235.11520658060576</v>
      </c>
      <c r="G746" s="16">
        <f>VLOOKUP($C746,'Growth rate'!$B$3:$T$93,3,FALSE)*VLOOKUP($E746,BY_RES_Demand_Drivers!$A$5:$I$100,8,FALSE)</f>
        <v>0</v>
      </c>
      <c r="H746" s="16">
        <f>VLOOKUP($C746,'Growth rate'!$B$3:$T$93,3,FALSE)*VLOOKUP($E746,BY_RES_Demand_Drivers!$A$5:$I$100,9,FALSE)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BY_RES_Demand_Drivers!$J$14</f>
        <v>RADEM</v>
      </c>
      <c r="F747" s="16">
        <f>VLOOKUP($C747,'Growth rate'!$B$3:$T$93,2,FALSE)*VLOOKUP($E747,BY_RES_Demand_Drivers!$A$5:$I$100,7,FALSE)</f>
        <v>234.98484225747436</v>
      </c>
      <c r="G747" s="16">
        <f>VLOOKUP($C747,'Growth rate'!$B$3:$T$93,3,FALSE)*VLOOKUP($E747,BY_RES_Demand_Drivers!$A$5:$I$100,8,FALSE)</f>
        <v>0</v>
      </c>
      <c r="H747" s="16">
        <f>VLOOKUP($C747,'Growth rate'!$B$3:$T$93,3,FALSE)*VLOOKUP($E747,BY_RES_Demand_Drivers!$A$5:$I$100,9,FALSE)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BY_RES_Demand_Drivers!$J$14</f>
        <v>RADEM</v>
      </c>
      <c r="F748" s="16">
        <f>VLOOKUP($C748,'Growth rate'!$B$3:$T$93,2,FALSE)*VLOOKUP($E748,BY_RES_Demand_Drivers!$A$5:$I$100,7,FALSE)</f>
        <v>234.85447793434292</v>
      </c>
      <c r="G748" s="16">
        <f>VLOOKUP($C748,'Growth rate'!$B$3:$T$93,3,FALSE)*VLOOKUP($E748,BY_RES_Demand_Drivers!$A$5:$I$100,8,FALSE)</f>
        <v>0</v>
      </c>
      <c r="H748" s="16">
        <f>VLOOKUP($C748,'Growth rate'!$B$3:$T$93,3,FALSE)*VLOOKUP($E748,BY_RES_Demand_Drivers!$A$5:$I$100,9,FALSE)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BY_RES_Demand_Drivers!$J$14</f>
        <v>RADEM</v>
      </c>
      <c r="F749" s="16">
        <f>VLOOKUP($C749,'Growth rate'!$B$3:$T$93,2,FALSE)*VLOOKUP($E749,BY_RES_Demand_Drivers!$A$5:$I$100,7,FALSE)</f>
        <v>234.66695455176173</v>
      </c>
      <c r="G749" s="16">
        <f>VLOOKUP($C749,'Growth rate'!$B$3:$T$93,3,FALSE)*VLOOKUP($E749,BY_RES_Demand_Drivers!$A$5:$I$100,8,FALSE)</f>
        <v>0</v>
      </c>
      <c r="H749" s="16">
        <f>VLOOKUP($C749,'Growth rate'!$B$3:$T$93,3,FALSE)*VLOOKUP($E749,BY_RES_Demand_Drivers!$A$5:$I$100,9,FALSE)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BY_RES_Demand_Drivers!$J$14</f>
        <v>RADEM</v>
      </c>
      <c r="F750" s="16">
        <f>VLOOKUP($C750,'Growth rate'!$B$3:$T$93,2,FALSE)*VLOOKUP($E750,BY_RES_Demand_Drivers!$A$5:$I$100,7,FALSE)</f>
        <v>234.47943116918051</v>
      </c>
      <c r="G750" s="16">
        <f>VLOOKUP($C750,'Growth rate'!$B$3:$T$93,3,FALSE)*VLOOKUP($E750,BY_RES_Demand_Drivers!$A$5:$I$100,8,FALSE)</f>
        <v>0</v>
      </c>
      <c r="H750" s="16">
        <f>VLOOKUP($C750,'Growth rate'!$B$3:$T$93,3,FALSE)*VLOOKUP($E750,BY_RES_Demand_Drivers!$A$5:$I$100,9,FALSE)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BY_RES_Demand_Drivers!$J$14</f>
        <v>RADEM</v>
      </c>
      <c r="F751" s="16">
        <f>VLOOKUP($C751,'Growth rate'!$B$3:$T$93,2,FALSE)*VLOOKUP($E751,BY_RES_Demand_Drivers!$A$5:$I$100,7,FALSE)</f>
        <v>234.29190778659932</v>
      </c>
      <c r="G751" s="16">
        <f>VLOOKUP($C751,'Growth rate'!$B$3:$T$93,3,FALSE)*VLOOKUP($E751,BY_RES_Demand_Drivers!$A$5:$I$100,8,FALSE)</f>
        <v>0</v>
      </c>
      <c r="H751" s="16">
        <f>VLOOKUP($C751,'Growth rate'!$B$3:$T$93,3,FALSE)*VLOOKUP($E751,BY_RES_Demand_Drivers!$A$5:$I$100,9,FALSE)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BY_RES_Demand_Drivers!$J$14</f>
        <v>RADEM</v>
      </c>
      <c r="F752" s="16">
        <f>VLOOKUP($C752,'Growth rate'!$B$3:$T$93,2,FALSE)*VLOOKUP($E752,BY_RES_Demand_Drivers!$A$5:$I$100,7,FALSE)</f>
        <v>234.10438440401811</v>
      </c>
      <c r="G752" s="16">
        <f>VLOOKUP($C752,'Growth rate'!$B$3:$T$93,3,FALSE)*VLOOKUP($E752,BY_RES_Demand_Drivers!$A$5:$I$100,8,FALSE)</f>
        <v>0</v>
      </c>
      <c r="H752" s="16">
        <f>VLOOKUP($C752,'Growth rate'!$B$3:$T$93,3,FALSE)*VLOOKUP($E752,BY_RES_Demand_Drivers!$A$5:$I$100,9,FALSE)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BY_RES_Demand_Drivers!$J$14</f>
        <v>RADEM</v>
      </c>
      <c r="F753" s="16">
        <f>VLOOKUP($C753,'Growth rate'!$B$3:$T$93,2,FALSE)*VLOOKUP($E753,BY_RES_Demand_Drivers!$A$5:$I$100,7,FALSE)</f>
        <v>233.91686102143692</v>
      </c>
      <c r="G753" s="16">
        <f>VLOOKUP($C753,'Growth rate'!$B$3:$T$93,3,FALSE)*VLOOKUP($E753,BY_RES_Demand_Drivers!$A$5:$I$100,8,FALSE)</f>
        <v>0</v>
      </c>
      <c r="H753" s="16">
        <f>VLOOKUP($C753,'Growth rate'!$B$3:$T$93,3,FALSE)*VLOOKUP($E753,BY_RES_Demand_Drivers!$A$5:$I$100,9,FALSE)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BY_RES_Demand_Drivers!$J$14</f>
        <v>RADEM</v>
      </c>
      <c r="F754" s="16">
        <f>VLOOKUP($C754,'Growth rate'!$B$3:$T$93,2,FALSE)*VLOOKUP($E754,BY_RES_Demand_Drivers!$A$5:$I$100,7,FALSE)</f>
        <v>233.6617045069188</v>
      </c>
      <c r="G754" s="16">
        <f>VLOOKUP($C754,'Growth rate'!$B$3:$T$93,3,FALSE)*VLOOKUP($E754,BY_RES_Demand_Drivers!$A$5:$I$100,8,FALSE)</f>
        <v>0</v>
      </c>
      <c r="H754" s="16">
        <f>VLOOKUP($C754,'Growth rate'!$B$3:$T$93,3,FALSE)*VLOOKUP($E754,BY_RES_Demand_Drivers!$A$5:$I$100,9,FALSE)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BY_RES_Demand_Drivers!$J$14</f>
        <v>RADEM</v>
      </c>
      <c r="F755" s="16">
        <f>VLOOKUP($C755,'Growth rate'!$B$3:$T$93,2,FALSE)*VLOOKUP($E755,BY_RES_Demand_Drivers!$A$5:$I$100,7,FALSE)</f>
        <v>233.4065479924007</v>
      </c>
      <c r="G755" s="16">
        <f>VLOOKUP($C755,'Growth rate'!$B$3:$T$93,3,FALSE)*VLOOKUP($E755,BY_RES_Demand_Drivers!$A$5:$I$100,8,FALSE)</f>
        <v>0</v>
      </c>
      <c r="H755" s="16">
        <f>VLOOKUP($C755,'Growth rate'!$B$3:$T$93,3,FALSE)*VLOOKUP($E755,BY_RES_Demand_Drivers!$A$5:$I$100,9,FALSE)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BY_RES_Demand_Drivers!$J$14</f>
        <v>RADEM</v>
      </c>
      <c r="F756" s="16">
        <f>VLOOKUP($C756,'Growth rate'!$B$3:$T$93,2,FALSE)*VLOOKUP($E756,BY_RES_Demand_Drivers!$A$5:$I$100,7,FALSE)</f>
        <v>233.15139147788258</v>
      </c>
      <c r="G756" s="16">
        <f>VLOOKUP($C756,'Growth rate'!$B$3:$T$93,3,FALSE)*VLOOKUP($E756,BY_RES_Demand_Drivers!$A$5:$I$100,8,FALSE)</f>
        <v>0</v>
      </c>
      <c r="H756" s="16">
        <f>VLOOKUP($C756,'Growth rate'!$B$3:$T$93,3,FALSE)*VLOOKUP($E756,BY_RES_Demand_Drivers!$A$5:$I$100,9,FALSE)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BY_RES_Demand_Drivers!$J$14</f>
        <v>RADEM</v>
      </c>
      <c r="F757" s="16">
        <f>VLOOKUP($C757,'Growth rate'!$B$3:$T$93,2,FALSE)*VLOOKUP($E757,BY_RES_Demand_Drivers!$A$5:$I$100,7,FALSE)</f>
        <v>232.89623496336446</v>
      </c>
      <c r="G757" s="16">
        <f>VLOOKUP($C757,'Growth rate'!$B$3:$T$93,3,FALSE)*VLOOKUP($E757,BY_RES_Demand_Drivers!$A$5:$I$100,8,FALSE)</f>
        <v>0</v>
      </c>
      <c r="H757" s="16">
        <f>VLOOKUP($C757,'Growth rate'!$B$3:$T$93,3,FALSE)*VLOOKUP($E757,BY_RES_Demand_Drivers!$A$5:$I$100,9,FALSE)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BY_RES_Demand_Drivers!$J$14</f>
        <v>RADEM</v>
      </c>
      <c r="F758" s="16">
        <f>VLOOKUP($C758,'Growth rate'!$B$3:$T$93,2,FALSE)*VLOOKUP($E758,BY_RES_Demand_Drivers!$A$5:$I$100,7,FALSE)</f>
        <v>232.64107844884637</v>
      </c>
      <c r="G758" s="16">
        <f>VLOOKUP($C758,'Growth rate'!$B$3:$T$93,3,FALSE)*VLOOKUP($E758,BY_RES_Demand_Drivers!$A$5:$I$100,8,FALSE)</f>
        <v>0</v>
      </c>
      <c r="H758" s="16">
        <f>VLOOKUP($C758,'Growth rate'!$B$3:$T$93,3,FALSE)*VLOOKUP($E758,BY_RES_Demand_Drivers!$A$5:$I$100,9,FALSE)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BY_RES_Demand_Drivers!$J$14</f>
        <v>RADEM</v>
      </c>
      <c r="F759" s="16">
        <f>VLOOKUP($C759,'Growth rate'!$B$3:$T$93,2,FALSE)*VLOOKUP($E759,BY_RES_Demand_Drivers!$A$5:$I$100,7,FALSE)</f>
        <v>232.32668474007514</v>
      </c>
      <c r="G759" s="16">
        <f>VLOOKUP($C759,'Growth rate'!$B$3:$T$93,3,FALSE)*VLOOKUP($E759,BY_RES_Demand_Drivers!$A$5:$I$100,8,FALSE)</f>
        <v>0</v>
      </c>
      <c r="H759" s="16">
        <f>VLOOKUP($C759,'Growth rate'!$B$3:$T$93,3,FALSE)*VLOOKUP($E759,BY_RES_Demand_Drivers!$A$5:$I$100,9,FALSE)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BY_RES_Demand_Drivers!$J$14</f>
        <v>RADEM</v>
      </c>
      <c r="F760" s="16">
        <f>VLOOKUP($C760,'Growth rate'!$B$3:$T$93,2,FALSE)*VLOOKUP($E760,BY_RES_Demand_Drivers!$A$5:$I$100,7,FALSE)</f>
        <v>232.0122910313039</v>
      </c>
      <c r="G760" s="16">
        <f>VLOOKUP($C760,'Growth rate'!$B$3:$T$93,3,FALSE)*VLOOKUP($E760,BY_RES_Demand_Drivers!$A$5:$I$100,8,FALSE)</f>
        <v>0</v>
      </c>
      <c r="H760" s="16">
        <f>VLOOKUP($C760,'Growth rate'!$B$3:$T$93,3,FALSE)*VLOOKUP($E760,BY_RES_Demand_Drivers!$A$5:$I$100,9,FALSE)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BY_RES_Demand_Drivers!$J$14</f>
        <v>RADEM</v>
      </c>
      <c r="F761" s="16">
        <f>VLOOKUP($C761,'Growth rate'!$B$3:$T$93,2,FALSE)*VLOOKUP($E761,BY_RES_Demand_Drivers!$A$5:$I$100,7,FALSE)</f>
        <v>231.69789732253267</v>
      </c>
      <c r="G761" s="16">
        <f>VLOOKUP($C761,'Growth rate'!$B$3:$T$93,3,FALSE)*VLOOKUP($E761,BY_RES_Demand_Drivers!$A$5:$I$100,8,FALSE)</f>
        <v>0</v>
      </c>
      <c r="H761" s="16">
        <f>VLOOKUP($C761,'Growth rate'!$B$3:$T$93,3,FALSE)*VLOOKUP($E761,BY_RES_Demand_Drivers!$A$5:$I$100,9,FALSE)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BY_RES_Demand_Drivers!$J$14</f>
        <v>RADEM</v>
      </c>
      <c r="F762" s="16">
        <f>VLOOKUP($C762,'Growth rate'!$B$3:$T$93,2,FALSE)*VLOOKUP($E762,BY_RES_Demand_Drivers!$A$5:$I$100,7,FALSE)</f>
        <v>231.38350361376143</v>
      </c>
      <c r="G762" s="16">
        <f>VLOOKUP($C762,'Growth rate'!$B$3:$T$93,3,FALSE)*VLOOKUP($E762,BY_RES_Demand_Drivers!$A$5:$I$100,8,FALSE)</f>
        <v>0</v>
      </c>
      <c r="H762" s="16">
        <f>VLOOKUP($C762,'Growth rate'!$B$3:$T$93,3,FALSE)*VLOOKUP($E762,BY_RES_Demand_Drivers!$A$5:$I$100,9,FALSE)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BY_RES_Demand_Drivers!$J$14</f>
        <v>RADEM</v>
      </c>
      <c r="F763" s="16">
        <f>VLOOKUP($C763,'Growth rate'!$B$3:$T$93,2,FALSE)*VLOOKUP($E763,BY_RES_Demand_Drivers!$A$5:$I$100,7,FALSE)</f>
        <v>231.06910990499017</v>
      </c>
      <c r="G763" s="16">
        <f>VLOOKUP($C763,'Growth rate'!$B$3:$T$93,3,FALSE)*VLOOKUP($E763,BY_RES_Demand_Drivers!$A$5:$I$100,8,FALSE)</f>
        <v>0</v>
      </c>
      <c r="H763" s="16">
        <f>VLOOKUP($C763,'Growth rate'!$B$3:$T$93,3,FALSE)*VLOOKUP($E763,BY_RES_Demand_Drivers!$A$5:$I$100,9,FALSE)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BY_RES_Demand_Drivers!$J$14</f>
        <v>RADEM</v>
      </c>
      <c r="F764" s="16">
        <f>VLOOKUP($C764,'Growth rate'!$B$3:$T$93,2,FALSE)*VLOOKUP($E764,BY_RES_Demand_Drivers!$A$5:$I$100,7,FALSE)</f>
        <v>230.69422146342345</v>
      </c>
      <c r="G764" s="16">
        <f>VLOOKUP($C764,'Growth rate'!$B$3:$T$93,3,FALSE)*VLOOKUP($E764,BY_RES_Demand_Drivers!$A$5:$I$100,8,FALSE)</f>
        <v>0</v>
      </c>
      <c r="H764" s="16">
        <f>VLOOKUP($C764,'Growth rate'!$B$3:$T$93,3,FALSE)*VLOOKUP($E764,BY_RES_Demand_Drivers!$A$5:$I$100,9,FALSE)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BY_RES_Demand_Drivers!$J$14</f>
        <v>RADEM</v>
      </c>
      <c r="F765" s="16">
        <f>VLOOKUP($C765,'Growth rate'!$B$3:$T$93,2,FALSE)*VLOOKUP($E765,BY_RES_Demand_Drivers!$A$5:$I$100,7,FALSE)</f>
        <v>230.31933302185666</v>
      </c>
      <c r="G765" s="16">
        <f>VLOOKUP($C765,'Growth rate'!$B$3:$T$93,3,FALSE)*VLOOKUP($E765,BY_RES_Demand_Drivers!$A$5:$I$100,8,FALSE)</f>
        <v>0</v>
      </c>
      <c r="H765" s="16">
        <f>VLOOKUP($C765,'Growth rate'!$B$3:$T$93,3,FALSE)*VLOOKUP($E765,BY_RES_Demand_Drivers!$A$5:$I$100,9,FALSE)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BY_RES_Demand_Drivers!$J$14</f>
        <v>RADEM</v>
      </c>
      <c r="F766" s="16">
        <f>VLOOKUP($C766,'Growth rate'!$B$3:$T$93,2,FALSE)*VLOOKUP($E766,BY_RES_Demand_Drivers!$A$5:$I$100,7,FALSE)</f>
        <v>229.94444458028991</v>
      </c>
      <c r="G766" s="16">
        <f>VLOOKUP($C766,'Growth rate'!$B$3:$T$93,3,FALSE)*VLOOKUP($E766,BY_RES_Demand_Drivers!$A$5:$I$100,8,FALSE)</f>
        <v>0</v>
      </c>
      <c r="H766" s="16">
        <f>VLOOKUP($C766,'Growth rate'!$B$3:$T$93,3,FALSE)*VLOOKUP($E766,BY_RES_Demand_Drivers!$A$5:$I$100,9,FALSE)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BY_RES_Demand_Drivers!$J$14</f>
        <v>RADEM</v>
      </c>
      <c r="F767" s="16">
        <f>VLOOKUP($C767,'Growth rate'!$B$3:$T$93,2,FALSE)*VLOOKUP($E767,BY_RES_Demand_Drivers!$A$5:$I$100,7,FALSE)</f>
        <v>229.56955613872313</v>
      </c>
      <c r="G767" s="16">
        <f>VLOOKUP($C767,'Growth rate'!$B$3:$T$93,3,FALSE)*VLOOKUP($E767,BY_RES_Demand_Drivers!$A$5:$I$100,8,FALSE)</f>
        <v>0</v>
      </c>
      <c r="H767" s="16">
        <f>VLOOKUP($C767,'Growth rate'!$B$3:$T$93,3,FALSE)*VLOOKUP($E767,BY_RES_Demand_Drivers!$A$5:$I$100,9,FALSE)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BY_RES_Demand_Drivers!$J$14</f>
        <v>RADEM</v>
      </c>
      <c r="F768" s="16">
        <f>VLOOKUP($C768,'Growth rate'!$B$3:$T$93,2,FALSE)*VLOOKUP($E768,BY_RES_Demand_Drivers!$A$5:$I$100,7,FALSE)</f>
        <v>229.19466769715638</v>
      </c>
      <c r="G768" s="16">
        <f>VLOOKUP($C768,'Growth rate'!$B$3:$T$93,3,FALSE)*VLOOKUP($E768,BY_RES_Demand_Drivers!$A$5:$I$100,8,FALSE)</f>
        <v>0</v>
      </c>
      <c r="H768" s="16">
        <f>VLOOKUP($C768,'Growth rate'!$B$3:$T$93,3,FALSE)*VLOOKUP($E768,BY_RES_Demand_Drivers!$A$5:$I$100,9,FALSE)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BY_RES_Demand_Drivers!$J$14</f>
        <v>RADEM</v>
      </c>
      <c r="F769" s="16">
        <f>VLOOKUP($C769,'Growth rate'!$B$3:$T$93,2,FALSE)*VLOOKUP($E769,BY_RES_Demand_Drivers!$A$5:$I$100,7,FALSE)</f>
        <v>228.74456322668615</v>
      </c>
      <c r="G769" s="16">
        <f>VLOOKUP($C769,'Growth rate'!$B$3:$T$93,3,FALSE)*VLOOKUP($E769,BY_RES_Demand_Drivers!$A$5:$I$100,8,FALSE)</f>
        <v>0</v>
      </c>
      <c r="H769" s="16">
        <f>VLOOKUP($C769,'Growth rate'!$B$3:$T$93,3,FALSE)*VLOOKUP($E769,BY_RES_Demand_Drivers!$A$5:$I$100,9,FALSE)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BY_RES_Demand_Drivers!$J$14</f>
        <v>RADEM</v>
      </c>
      <c r="F770" s="16">
        <f>VLOOKUP($C770,'Growth rate'!$B$3:$T$93,2,FALSE)*VLOOKUP($E770,BY_RES_Demand_Drivers!$A$5:$I$100,7,FALSE)</f>
        <v>228.29445875621593</v>
      </c>
      <c r="G770" s="16">
        <f>VLOOKUP($C770,'Growth rate'!$B$3:$T$93,3,FALSE)*VLOOKUP($E770,BY_RES_Demand_Drivers!$A$5:$I$100,8,FALSE)</f>
        <v>0</v>
      </c>
      <c r="H770" s="16">
        <f>VLOOKUP($C770,'Growth rate'!$B$3:$T$93,3,FALSE)*VLOOKUP($E770,BY_RES_Demand_Drivers!$A$5:$I$100,9,FALSE)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BY_RES_Demand_Drivers!$J$14</f>
        <v>RADEM</v>
      </c>
      <c r="F771" s="16">
        <f>VLOOKUP($C771,'Growth rate'!$B$3:$T$93,2,FALSE)*VLOOKUP($E771,BY_RES_Demand_Drivers!$A$5:$I$100,7,FALSE)</f>
        <v>227.84435428574571</v>
      </c>
      <c r="G771" s="16">
        <f>VLOOKUP($C771,'Growth rate'!$B$3:$T$93,3,FALSE)*VLOOKUP($E771,BY_RES_Demand_Drivers!$A$5:$I$100,8,FALSE)</f>
        <v>0</v>
      </c>
      <c r="H771" s="16">
        <f>VLOOKUP($C771,'Growth rate'!$B$3:$T$93,3,FALSE)*VLOOKUP($E771,BY_RES_Demand_Drivers!$A$5:$I$100,9,FALSE)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BY_RES_Demand_Drivers!$J$14</f>
        <v>RADEM</v>
      </c>
      <c r="F772" s="16">
        <f>VLOOKUP($C772,'Growth rate'!$B$3:$T$93,2,FALSE)*VLOOKUP($E772,BY_RES_Demand_Drivers!$A$5:$I$100,7,FALSE)</f>
        <v>227.39424981527546</v>
      </c>
      <c r="G772" s="16">
        <f>VLOOKUP($C772,'Growth rate'!$B$3:$T$93,3,FALSE)*VLOOKUP($E772,BY_RES_Demand_Drivers!$A$5:$I$100,8,FALSE)</f>
        <v>0</v>
      </c>
      <c r="H772" s="16">
        <f>VLOOKUP($C772,'Growth rate'!$B$3:$T$93,3,FALSE)*VLOOKUP($E772,BY_RES_Demand_Drivers!$A$5:$I$100,9,FALSE)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BY_RES_Demand_Drivers!$J$14</f>
        <v>RADEM</v>
      </c>
      <c r="F773" s="16">
        <f>VLOOKUP($C773,'Growth rate'!$B$3:$T$93,2,FALSE)*VLOOKUP($E773,BY_RES_Demand_Drivers!$A$5:$I$100,7,FALSE)</f>
        <v>226.94414534480524</v>
      </c>
      <c r="G773" s="16">
        <f>VLOOKUP($C773,'Growth rate'!$B$3:$T$93,3,FALSE)*VLOOKUP($E773,BY_RES_Demand_Drivers!$A$5:$I$100,8,FALSE)</f>
        <v>0</v>
      </c>
      <c r="H773" s="16">
        <f>VLOOKUP($C773,'Growth rate'!$B$3:$T$93,3,FALSE)*VLOOKUP($E773,BY_RES_Demand_Drivers!$A$5:$I$100,9,FALSE)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BY_RES_Demand_Drivers!$J$14</f>
        <v>RADEM</v>
      </c>
      <c r="F774" s="16">
        <f>VLOOKUP($C774,'Growth rate'!$B$3:$T$93,2,FALSE)*VLOOKUP($E774,BY_RES_Demand_Drivers!$A$5:$I$100,7,FALSE)</f>
        <v>226.41962674085087</v>
      </c>
      <c r="G774" s="16">
        <f>VLOOKUP($C774,'Growth rate'!$B$3:$T$93,3,FALSE)*VLOOKUP($E774,BY_RES_Demand_Drivers!$A$5:$I$100,8,FALSE)</f>
        <v>0</v>
      </c>
      <c r="H774" s="16">
        <f>VLOOKUP($C774,'Growth rate'!$B$3:$T$93,3,FALSE)*VLOOKUP($E774,BY_RES_Demand_Drivers!$A$5:$I$100,9,FALSE)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BY_RES_Demand_Drivers!$J$14</f>
        <v>RADEM</v>
      </c>
      <c r="F775" s="16">
        <f>VLOOKUP($C775,'Growth rate'!$B$3:$T$93,2,FALSE)*VLOOKUP($E775,BY_RES_Demand_Drivers!$A$5:$I$100,7,FALSE)</f>
        <v>225.89510813689651</v>
      </c>
      <c r="G775" s="16">
        <f>VLOOKUP($C775,'Growth rate'!$B$3:$T$93,3,FALSE)*VLOOKUP($E775,BY_RES_Demand_Drivers!$A$5:$I$100,8,FALSE)</f>
        <v>0</v>
      </c>
      <c r="H775" s="16">
        <f>VLOOKUP($C775,'Growth rate'!$B$3:$T$93,3,FALSE)*VLOOKUP($E775,BY_RES_Demand_Drivers!$A$5:$I$100,9,FALSE)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BY_RES_Demand_Drivers!$J$14</f>
        <v>RADEM</v>
      </c>
      <c r="F776" s="16">
        <f>VLOOKUP($C776,'Growth rate'!$B$3:$T$93,2,FALSE)*VLOOKUP($E776,BY_RES_Demand_Drivers!$A$5:$I$100,7,FALSE)</f>
        <v>225.37058953294215</v>
      </c>
      <c r="G776" s="16">
        <f>VLOOKUP($C776,'Growth rate'!$B$3:$T$93,3,FALSE)*VLOOKUP($E776,BY_RES_Demand_Drivers!$A$5:$I$100,8,FALSE)</f>
        <v>0</v>
      </c>
      <c r="H776" s="16">
        <f>VLOOKUP($C776,'Growth rate'!$B$3:$T$93,3,FALSE)*VLOOKUP($E776,BY_RES_Demand_Drivers!$A$5:$I$100,9,FALSE)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BY_RES_Demand_Drivers!$J$14</f>
        <v>RADEM</v>
      </c>
      <c r="F777" s="16">
        <f>VLOOKUP($C777,'Growth rate'!$B$3:$T$93,2,FALSE)*VLOOKUP($E777,BY_RES_Demand_Drivers!$A$5:$I$100,7,FALSE)</f>
        <v>224.84607092898779</v>
      </c>
      <c r="G777" s="16">
        <f>VLOOKUP($C777,'Growth rate'!$B$3:$T$93,3,FALSE)*VLOOKUP($E777,BY_RES_Demand_Drivers!$A$5:$I$100,8,FALSE)</f>
        <v>0</v>
      </c>
      <c r="H777" s="16">
        <f>VLOOKUP($C777,'Growth rate'!$B$3:$T$93,3,FALSE)*VLOOKUP($E777,BY_RES_Demand_Drivers!$A$5:$I$100,9,FALSE)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BY_RES_Demand_Drivers!$J$14</f>
        <v>RADEM</v>
      </c>
      <c r="F778" s="16">
        <f>VLOOKUP($C778,'Growth rate'!$B$3:$T$93,2,FALSE)*VLOOKUP($E778,BY_RES_Demand_Drivers!$A$5:$I$100,7,FALSE)</f>
        <v>224.32155232503342</v>
      </c>
      <c r="G778" s="16">
        <f>VLOOKUP($C778,'Growth rate'!$B$3:$T$93,3,FALSE)*VLOOKUP($E778,BY_RES_Demand_Drivers!$A$5:$I$100,8,FALSE)</f>
        <v>0</v>
      </c>
      <c r="H778" s="16">
        <f>VLOOKUP($C778,'Growth rate'!$B$3:$T$93,3,FALSE)*VLOOKUP($E778,BY_RES_Demand_Drivers!$A$5:$I$100,9,FALSE)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BY_RES_Demand_Drivers!$J$14</f>
        <v>RADEM</v>
      </c>
      <c r="F779" s="16">
        <f>VLOOKUP($C779,'Growth rate'!$B$3:$T$93,2,FALSE)*VLOOKUP($E779,BY_RES_Demand_Drivers!$A$5:$I$100,7,FALSE)</f>
        <v>223.77436801669958</v>
      </c>
      <c r="G779" s="16">
        <f>VLOOKUP($C779,'Growth rate'!$B$3:$T$93,3,FALSE)*VLOOKUP($E779,BY_RES_Demand_Drivers!$A$5:$I$100,8,FALSE)</f>
        <v>0</v>
      </c>
      <c r="H779" s="16">
        <f>VLOOKUP($C779,'Growth rate'!$B$3:$T$93,3,FALSE)*VLOOKUP($E779,BY_RES_Demand_Drivers!$A$5:$I$100,9,FALSE)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BY_RES_Demand_Drivers!$J$14</f>
        <v>RADEM</v>
      </c>
      <c r="F780" s="16">
        <f>VLOOKUP($C780,'Growth rate'!$B$3:$T$93,2,FALSE)*VLOOKUP($E780,BY_RES_Demand_Drivers!$A$5:$I$100,7,FALSE)</f>
        <v>223.22718370836574</v>
      </c>
      <c r="G780" s="16">
        <f>VLOOKUP($C780,'Growth rate'!$B$3:$T$93,3,FALSE)*VLOOKUP($E780,BY_RES_Demand_Drivers!$A$5:$I$100,8,FALSE)</f>
        <v>0</v>
      </c>
      <c r="H780" s="16">
        <f>VLOOKUP($C780,'Growth rate'!$B$3:$T$93,3,FALSE)*VLOOKUP($E780,BY_RES_Demand_Drivers!$A$5:$I$100,9,FALSE)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BY_RES_Demand_Drivers!$J$14</f>
        <v>RADEM</v>
      </c>
      <c r="F781" s="16">
        <f>VLOOKUP($C781,'Growth rate'!$B$3:$T$93,2,FALSE)*VLOOKUP($E781,BY_RES_Demand_Drivers!$A$5:$I$100,7,FALSE)</f>
        <v>222.6799994000319</v>
      </c>
      <c r="G781" s="16">
        <f>VLOOKUP($C781,'Growth rate'!$B$3:$T$93,3,FALSE)*VLOOKUP($E781,BY_RES_Demand_Drivers!$A$5:$I$100,8,FALSE)</f>
        <v>0</v>
      </c>
      <c r="H781" s="16">
        <f>VLOOKUP($C781,'Growth rate'!$B$3:$T$93,3,FALSE)*VLOOKUP($E781,BY_RES_Demand_Drivers!$A$5:$I$100,9,FALSE)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BY_RES_Demand_Drivers!$J$14</f>
        <v>RADEM</v>
      </c>
      <c r="F782" s="16">
        <f>VLOOKUP($C782,'Growth rate'!$B$3:$T$93,2,FALSE)*VLOOKUP($E782,BY_RES_Demand_Drivers!$A$5:$I$100,7,FALSE)</f>
        <v>222.13281509169809</v>
      </c>
      <c r="G782" s="16">
        <f>VLOOKUP($C782,'Growth rate'!$B$3:$T$93,3,FALSE)*VLOOKUP($E782,BY_RES_Demand_Drivers!$A$5:$I$100,8,FALSE)</f>
        <v>0</v>
      </c>
      <c r="H782" s="16">
        <f>VLOOKUP($C782,'Growth rate'!$B$3:$T$93,3,FALSE)*VLOOKUP($E782,BY_RES_Demand_Drivers!$A$5:$I$100,9,FALSE)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BY_RES_Demand_Drivers!$J$14</f>
        <v>RADEM</v>
      </c>
      <c r="F783" s="16">
        <f>VLOOKUP($C783,'Growth rate'!$B$3:$T$93,2,FALSE)*VLOOKUP($E783,BY_RES_Demand_Drivers!$A$5:$I$100,7,FALSE)</f>
        <v>221.58563078336425</v>
      </c>
      <c r="G783" s="16">
        <f>VLOOKUP($C783,'Growth rate'!$B$3:$T$93,3,FALSE)*VLOOKUP($E783,BY_RES_Demand_Drivers!$A$5:$I$100,8,FALSE)</f>
        <v>0</v>
      </c>
      <c r="H783" s="16">
        <f>VLOOKUP($C783,'Growth rate'!$B$3:$T$93,3,FALSE)*VLOOKUP($E783,BY_RES_Demand_Drivers!$A$5:$I$100,9,FALSE)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BY_RES_Demand_Drivers!$J$14</f>
        <v>RADEM</v>
      </c>
      <c r="F784" s="16">
        <f>VLOOKUP($C784,'Growth rate'!$B$3:$T$93,2,FALSE)*VLOOKUP($E784,BY_RES_Demand_Drivers!$A$5:$I$100,7,FALSE)</f>
        <v>220.97883069219151</v>
      </c>
      <c r="G784" s="16">
        <f>VLOOKUP($C784,'Growth rate'!$B$3:$T$93,3,FALSE)*VLOOKUP($E784,BY_RES_Demand_Drivers!$A$5:$I$100,8,FALSE)</f>
        <v>0</v>
      </c>
      <c r="H784" s="16">
        <f>VLOOKUP($C784,'Growth rate'!$B$3:$T$93,3,FALSE)*VLOOKUP($E784,BY_RES_Demand_Drivers!$A$5:$I$100,9,FALSE)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BY_RES_Demand_Drivers!$J$14</f>
        <v>RADEM</v>
      </c>
      <c r="F785" s="16">
        <f>VLOOKUP($C785,'Growth rate'!$B$3:$T$93,2,FALSE)*VLOOKUP($E785,BY_RES_Demand_Drivers!$A$5:$I$100,7,FALSE)</f>
        <v>220.37203060101876</v>
      </c>
      <c r="G785" s="16">
        <f>VLOOKUP($C785,'Growth rate'!$B$3:$T$93,3,FALSE)*VLOOKUP($E785,BY_RES_Demand_Drivers!$A$5:$I$100,8,FALSE)</f>
        <v>0</v>
      </c>
      <c r="H785" s="16">
        <f>VLOOKUP($C785,'Growth rate'!$B$3:$T$93,3,FALSE)*VLOOKUP($E785,BY_RES_Demand_Drivers!$A$5:$I$100,9,FALSE)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BY_RES_Demand_Drivers!$J$14</f>
        <v>RADEM</v>
      </c>
      <c r="F786" s="16">
        <f>VLOOKUP($C786,'Growth rate'!$B$3:$T$93,2,FALSE)*VLOOKUP($E786,BY_RES_Demand_Drivers!$A$5:$I$100,7,FALSE)</f>
        <v>219.76523050984599</v>
      </c>
      <c r="G786" s="16">
        <f>VLOOKUP($C786,'Growth rate'!$B$3:$T$93,3,FALSE)*VLOOKUP($E786,BY_RES_Demand_Drivers!$A$5:$I$100,8,FALSE)</f>
        <v>0</v>
      </c>
      <c r="H786" s="16">
        <f>VLOOKUP($C786,'Growth rate'!$B$3:$T$93,3,FALSE)*VLOOKUP($E786,BY_RES_Demand_Drivers!$A$5:$I$100,9,FALSE)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BY_RES_Demand_Drivers!$J$14</f>
        <v>RADEM</v>
      </c>
      <c r="F787" s="16">
        <f>VLOOKUP($C787,'Growth rate'!$B$3:$T$93,2,FALSE)*VLOOKUP($E787,BY_RES_Demand_Drivers!$A$5:$I$100,7,FALSE)</f>
        <v>219.15843041867325</v>
      </c>
      <c r="G787" s="16">
        <f>VLOOKUP($C787,'Growth rate'!$B$3:$T$93,3,FALSE)*VLOOKUP($E787,BY_RES_Demand_Drivers!$A$5:$I$100,8,FALSE)</f>
        <v>0</v>
      </c>
      <c r="H787" s="16">
        <f>VLOOKUP($C787,'Growth rate'!$B$3:$T$93,3,FALSE)*VLOOKUP($E787,BY_RES_Demand_Drivers!$A$5:$I$100,9,FALSE)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BY_RES_Demand_Drivers!$J$14</f>
        <v>RADEM</v>
      </c>
      <c r="F788" s="16">
        <f>VLOOKUP($C788,'Growth rate'!$B$3:$T$93,2,FALSE)*VLOOKUP($E788,BY_RES_Demand_Drivers!$A$5:$I$100,7,FALSE)</f>
        <v>218.5516303275005</v>
      </c>
      <c r="G788" s="16">
        <f>VLOOKUP($C788,'Growth rate'!$B$3:$T$93,3,FALSE)*VLOOKUP($E788,BY_RES_Demand_Drivers!$A$5:$I$100,8,FALSE)</f>
        <v>0</v>
      </c>
      <c r="H788" s="16">
        <f>VLOOKUP($C788,'Growth rate'!$B$3:$T$93,3,FALSE)*VLOOKUP($E788,BY_RES_Demand_Drivers!$A$5:$I$100,9,FALSE)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BY_RES_Demand_Drivers!$J$14</f>
        <v>RADEM</v>
      </c>
      <c r="F789" s="16">
        <f>VLOOKUP($C789,'Growth rate'!$B$3:$T$93,2,FALSE)*VLOOKUP($E789,BY_RES_Demand_Drivers!$A$5:$I$100,7,FALSE)</f>
        <v>217.93121973980584</v>
      </c>
      <c r="G789" s="16">
        <f>VLOOKUP($C789,'Growth rate'!$B$3:$T$93,3,FALSE)*VLOOKUP($E789,BY_RES_Demand_Drivers!$A$5:$I$100,8,FALSE)</f>
        <v>0</v>
      </c>
      <c r="H789" s="16">
        <f>VLOOKUP($C789,'Growth rate'!$B$3:$T$93,3,FALSE)*VLOOKUP($E789,BY_RES_Demand_Drivers!$A$5:$I$100,9,FALSE)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BY_RES_Demand_Drivers!$J$14</f>
        <v>RADEM</v>
      </c>
      <c r="F790" s="16">
        <f>VLOOKUP($C790,'Growth rate'!$B$3:$T$93,2,FALSE)*VLOOKUP($E790,BY_RES_Demand_Drivers!$A$5:$I$100,7,FALSE)</f>
        <v>217.31080915211123</v>
      </c>
      <c r="G790" s="16">
        <f>VLOOKUP($C790,'Growth rate'!$B$3:$T$93,3,FALSE)*VLOOKUP($E790,BY_RES_Demand_Drivers!$A$5:$I$100,8,FALSE)</f>
        <v>0</v>
      </c>
      <c r="H790" s="16">
        <f>VLOOKUP($C790,'Growth rate'!$B$3:$T$93,3,FALSE)*VLOOKUP($E790,BY_RES_Demand_Drivers!$A$5:$I$100,9,FALSE)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BY_RES_Demand_Drivers!$J$14</f>
        <v>RADEM</v>
      </c>
      <c r="F791" s="16">
        <f>VLOOKUP($C791,'Growth rate'!$B$3:$T$93,2,FALSE)*VLOOKUP($E791,BY_RES_Demand_Drivers!$A$5:$I$100,7,FALSE)</f>
        <v>216.69039856441657</v>
      </c>
      <c r="G791" s="16">
        <f>VLOOKUP($C791,'Growth rate'!$B$3:$T$93,3,FALSE)*VLOOKUP($E791,BY_RES_Demand_Drivers!$A$5:$I$100,8,FALSE)</f>
        <v>0</v>
      </c>
      <c r="H791" s="16">
        <f>VLOOKUP($C791,'Growth rate'!$B$3:$T$93,3,FALSE)*VLOOKUP($E791,BY_RES_Demand_Drivers!$A$5:$I$100,9,FALSE)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BY_RES_Demand_Drivers!$J$14</f>
        <v>RADEM</v>
      </c>
      <c r="F792" s="16">
        <f>VLOOKUP($C792,'Growth rate'!$B$3:$T$93,2,FALSE)*VLOOKUP($E792,BY_RES_Demand_Drivers!$A$5:$I$100,7,FALSE)</f>
        <v>216.06998797672196</v>
      </c>
      <c r="G792" s="16">
        <f>VLOOKUP($C792,'Growth rate'!$B$3:$T$93,3,FALSE)*VLOOKUP($E792,BY_RES_Demand_Drivers!$A$5:$I$100,8,FALSE)</f>
        <v>0</v>
      </c>
      <c r="H792" s="16">
        <f>VLOOKUP($C792,'Growth rate'!$B$3:$T$93,3,FALSE)*VLOOKUP($E792,BY_RES_Demand_Drivers!$A$5:$I$100,9,FALSE)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BY_RES_Demand_Drivers!$J$14</f>
        <v>RADEM</v>
      </c>
      <c r="F793" s="16">
        <f>VLOOKUP($C793,'Growth rate'!$B$3:$T$93,2,FALSE)*VLOOKUP($E793,BY_RES_Demand_Drivers!$A$5:$I$100,7,FALSE)</f>
        <v>215.4495773890273</v>
      </c>
      <c r="G793" s="16">
        <f>VLOOKUP($C793,'Growth rate'!$B$3:$T$93,3,FALSE)*VLOOKUP($E793,BY_RES_Demand_Drivers!$A$5:$I$100,8,FALSE)</f>
        <v>0</v>
      </c>
      <c r="H793" s="16">
        <f>VLOOKUP($C793,'Growth rate'!$B$3:$T$93,3,FALSE)*VLOOKUP($E793,BY_RES_Demand_Drivers!$A$5:$I$100,9,FALSE)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BY_RES_Demand_Drivers!$J$14</f>
        <v>RADEM</v>
      </c>
      <c r="F794" s="16">
        <f>VLOOKUP($C794,'Growth rate'!$B$3:$T$93,2,FALSE)*VLOOKUP($E794,BY_RES_Demand_Drivers!$A$5:$I$100,7,FALSE)</f>
        <v>214.8063226173027</v>
      </c>
      <c r="G794" s="16">
        <f>VLOOKUP($C794,'Growth rate'!$B$3:$T$93,3,FALSE)*VLOOKUP($E794,BY_RES_Demand_Drivers!$A$5:$I$100,8,FALSE)</f>
        <v>0</v>
      </c>
      <c r="H794" s="16">
        <f>VLOOKUP($C794,'Growth rate'!$B$3:$T$93,3,FALSE)*VLOOKUP($E794,BY_RES_Demand_Drivers!$A$5:$I$100,9,FALSE)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BY_RES_Demand_Drivers!$J$14</f>
        <v>RADEM</v>
      </c>
      <c r="F795" s="16">
        <f>VLOOKUP($C795,'Growth rate'!$B$3:$T$93,2,FALSE)*VLOOKUP($E795,BY_RES_Demand_Drivers!$A$5:$I$100,7,FALSE)</f>
        <v>214.1630678455781</v>
      </c>
      <c r="G795" s="16">
        <f>VLOOKUP($C795,'Growth rate'!$B$3:$T$93,3,FALSE)*VLOOKUP($E795,BY_RES_Demand_Drivers!$A$5:$I$100,8,FALSE)</f>
        <v>0</v>
      </c>
      <c r="H795" s="16">
        <f>VLOOKUP($C795,'Growth rate'!$B$3:$T$93,3,FALSE)*VLOOKUP($E795,BY_RES_Demand_Drivers!$A$5:$I$100,9,FALSE)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BY_RES_Demand_Drivers!$J$14</f>
        <v>RADEM</v>
      </c>
      <c r="F796" s="16">
        <f>VLOOKUP($C796,'Growth rate'!$B$3:$T$93,2,FALSE)*VLOOKUP($E796,BY_RES_Demand_Drivers!$A$5:$I$100,7,FALSE)</f>
        <v>213.51981307385353</v>
      </c>
      <c r="G796" s="16">
        <f>VLOOKUP($C796,'Growth rate'!$B$3:$T$93,3,FALSE)*VLOOKUP($E796,BY_RES_Demand_Drivers!$A$5:$I$100,8,FALSE)</f>
        <v>0</v>
      </c>
      <c r="H796" s="16">
        <f>VLOOKUP($C796,'Growth rate'!$B$3:$T$93,3,FALSE)*VLOOKUP($E796,BY_RES_Demand_Drivers!$A$5:$I$100,9,FALSE)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BY_RES_Demand_Drivers!$J$14</f>
        <v>RADEM</v>
      </c>
      <c r="F797" s="16">
        <f>VLOOKUP($C797,'Growth rate'!$B$3:$T$93,2,FALSE)*VLOOKUP($E797,BY_RES_Demand_Drivers!$A$5:$I$100,7,FALSE)</f>
        <v>212.87655830212893</v>
      </c>
      <c r="G797" s="16">
        <f>VLOOKUP($C797,'Growth rate'!$B$3:$T$93,3,FALSE)*VLOOKUP($E797,BY_RES_Demand_Drivers!$A$5:$I$100,8,FALSE)</f>
        <v>0</v>
      </c>
      <c r="H797" s="16">
        <f>VLOOKUP($C797,'Growth rate'!$B$3:$T$93,3,FALSE)*VLOOKUP($E797,BY_RES_Demand_Drivers!$A$5:$I$100,9,FALSE)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BY_RES_Demand_Drivers!$J$14</f>
        <v>RADEM</v>
      </c>
      <c r="F798" s="16">
        <f>VLOOKUP($C798,'Growth rate'!$B$3:$T$93,2,FALSE)*VLOOKUP($E798,BY_RES_Demand_Drivers!$A$5:$I$100,7,FALSE)</f>
        <v>212.23330353040433</v>
      </c>
      <c r="G798" s="16">
        <f>VLOOKUP($C798,'Growth rate'!$B$3:$T$93,3,FALSE)*VLOOKUP($E798,BY_RES_Demand_Drivers!$A$5:$I$100,8,FALSE)</f>
        <v>0</v>
      </c>
      <c r="H798" s="16">
        <f>VLOOKUP($C798,'Growth rate'!$B$3:$T$93,3,FALSE)*VLOOKUP($E798,BY_RES_Demand_Drivers!$A$5:$I$100,9,FALSE)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BY_RES_Demand_Drivers!$J$14</f>
        <v>RADEM</v>
      </c>
      <c r="F799" s="16">
        <f>VLOOKUP($C799,'Growth rate'!$B$3:$T$93,2,FALSE)*VLOOKUP($E799,BY_RES_Demand_Drivers!$A$5:$I$100,7,FALSE)</f>
        <v>211.53661998835642</v>
      </c>
      <c r="G799" s="16">
        <f>VLOOKUP($C799,'Growth rate'!$B$3:$T$93,3,FALSE)*VLOOKUP($E799,BY_RES_Demand_Drivers!$A$5:$I$100,8,FALSE)</f>
        <v>0</v>
      </c>
      <c r="H799" s="16">
        <f>VLOOKUP($C799,'Growth rate'!$B$3:$T$93,3,FALSE)*VLOOKUP($E799,BY_RES_Demand_Drivers!$A$5:$I$100,9,FALSE)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BY_RES_Demand_Drivers!$J$14</f>
        <v>RADEM</v>
      </c>
      <c r="F800" s="16">
        <f>VLOOKUP($C800,'Growth rate'!$B$3:$T$93,2,FALSE)*VLOOKUP($E800,BY_RES_Demand_Drivers!$A$5:$I$100,7,FALSE)</f>
        <v>210.83993644630854</v>
      </c>
      <c r="G800" s="16">
        <f>VLOOKUP($C800,'Growth rate'!$B$3:$T$93,3,FALSE)*VLOOKUP($E800,BY_RES_Demand_Drivers!$A$5:$I$100,8,FALSE)</f>
        <v>0</v>
      </c>
      <c r="H800" s="16">
        <f>VLOOKUP($C800,'Growth rate'!$B$3:$T$93,3,FALSE)*VLOOKUP($E800,BY_RES_Demand_Drivers!$A$5:$I$100,9,FALSE)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BY_RES_Demand_Drivers!$J$14</f>
        <v>RADEM</v>
      </c>
      <c r="F801" s="16">
        <f>VLOOKUP($C801,'Growth rate'!$B$3:$T$93,2,FALSE)*VLOOKUP($E801,BY_RES_Demand_Drivers!$A$5:$I$100,7,FALSE)</f>
        <v>210.14325290426066</v>
      </c>
      <c r="G801" s="16">
        <f>VLOOKUP($C801,'Growth rate'!$B$3:$T$93,3,FALSE)*VLOOKUP($E801,BY_RES_Demand_Drivers!$A$5:$I$100,8,FALSE)</f>
        <v>0</v>
      </c>
      <c r="H801" s="16">
        <f>VLOOKUP($C801,'Growth rate'!$B$3:$T$93,3,FALSE)*VLOOKUP($E801,BY_RES_Demand_Drivers!$A$5:$I$100,9,FALSE)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BY_RES_Demand_Drivers!$J$14</f>
        <v>RADEM</v>
      </c>
      <c r="F802" s="16">
        <f>VLOOKUP($C802,'Growth rate'!$B$3:$T$93,2,FALSE)*VLOOKUP($E802,BY_RES_Demand_Drivers!$A$5:$I$100,7,FALSE)</f>
        <v>209.44656936221278</v>
      </c>
      <c r="G802" s="16">
        <f>VLOOKUP($C802,'Growth rate'!$B$3:$T$93,3,FALSE)*VLOOKUP($E802,BY_RES_Demand_Drivers!$A$5:$I$100,8,FALSE)</f>
        <v>0</v>
      </c>
      <c r="H802" s="16">
        <f>VLOOKUP($C802,'Growth rate'!$B$3:$T$93,3,FALSE)*VLOOKUP($E802,BY_RES_Demand_Drivers!$A$5:$I$100,9,FALSE)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BY_RES_Demand_Drivers!$J$14</f>
        <v>RADEM</v>
      </c>
      <c r="F803" s="16">
        <f>VLOOKUP($C803,'Growth rate'!$B$3:$T$93,2,FALSE)*VLOOKUP($E803,BY_RES_Demand_Drivers!$A$5:$I$100,7,FALSE)</f>
        <v>208.74988582016488</v>
      </c>
      <c r="G803" s="16">
        <f>VLOOKUP($C803,'Growth rate'!$B$3:$T$93,3,FALSE)*VLOOKUP($E803,BY_RES_Demand_Drivers!$A$5:$I$100,8,FALSE)</f>
        <v>0</v>
      </c>
      <c r="H803" s="16">
        <f>VLOOKUP($C803,'Growth rate'!$B$3:$T$93,3,FALSE)*VLOOKUP($E803,BY_RES_Demand_Drivers!$A$5:$I$100,9,FALSE)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BY_RES_Demand_Drivers!$J$14</f>
        <v>RADEM</v>
      </c>
      <c r="F804" s="16">
        <f>VLOOKUP($C804,'Growth rate'!$B$3:$T$93,2,FALSE)*VLOOKUP($E804,BY_RES_Demand_Drivers!$A$5:$I$100,7,FALSE)</f>
        <v>207.98110814163707</v>
      </c>
      <c r="G804" s="16">
        <f>VLOOKUP($C804,'Growth rate'!$B$3:$T$93,3,FALSE)*VLOOKUP($E804,BY_RES_Demand_Drivers!$A$5:$I$100,8,FALSE)</f>
        <v>0</v>
      </c>
      <c r="H804" s="16">
        <f>VLOOKUP($C804,'Growth rate'!$B$3:$T$93,3,FALSE)*VLOOKUP($E804,BY_RES_Demand_Drivers!$A$5:$I$100,9,FALSE)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BY_RES_Demand_Drivers!$J$14</f>
        <v>RADEM</v>
      </c>
      <c r="F805" s="16">
        <f>VLOOKUP($C805,'Growth rate'!$B$3:$T$93,2,FALSE)*VLOOKUP($E805,BY_RES_Demand_Drivers!$A$5:$I$100,7,FALSE)</f>
        <v>207.21233046310925</v>
      </c>
      <c r="G805" s="16">
        <f>VLOOKUP($C805,'Growth rate'!$B$3:$T$93,3,FALSE)*VLOOKUP($E805,BY_RES_Demand_Drivers!$A$5:$I$100,8,FALSE)</f>
        <v>0</v>
      </c>
      <c r="H805" s="16">
        <f>VLOOKUP($C805,'Growth rate'!$B$3:$T$93,3,FALSE)*VLOOKUP($E805,BY_RES_Demand_Drivers!$A$5:$I$100,9,FALSE)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BY_RES_Demand_Drivers!$J$14</f>
        <v>RADEM</v>
      </c>
      <c r="F806" s="16">
        <f>VLOOKUP($C806,'Growth rate'!$B$3:$T$93,2,FALSE)*VLOOKUP($E806,BY_RES_Demand_Drivers!$A$5:$I$100,7,FALSE)</f>
        <v>206.44355278458144</v>
      </c>
      <c r="G806" s="16">
        <f>VLOOKUP($C806,'Growth rate'!$B$3:$T$93,3,FALSE)*VLOOKUP($E806,BY_RES_Demand_Drivers!$A$5:$I$100,8,FALSE)</f>
        <v>0</v>
      </c>
      <c r="H806" s="16">
        <f>VLOOKUP($C806,'Growth rate'!$B$3:$T$93,3,FALSE)*VLOOKUP($E806,BY_RES_Demand_Drivers!$A$5:$I$100,9,FALSE)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BY_RES_Demand_Drivers!$J$14</f>
        <v>RADEM</v>
      </c>
      <c r="F807" s="16">
        <f>VLOOKUP($C807,'Growth rate'!$B$3:$T$93,2,FALSE)*VLOOKUP($E807,BY_RES_Demand_Drivers!$A$5:$I$100,7,FALSE)</f>
        <v>205.6747751060536</v>
      </c>
      <c r="G807" s="16">
        <f>VLOOKUP($C807,'Growth rate'!$B$3:$T$93,3,FALSE)*VLOOKUP($E807,BY_RES_Demand_Drivers!$A$5:$I$100,8,FALSE)</f>
        <v>0</v>
      </c>
      <c r="H807" s="16">
        <f>VLOOKUP($C807,'Growth rate'!$B$3:$T$93,3,FALSE)*VLOOKUP($E807,BY_RES_Demand_Drivers!$A$5:$I$100,9,FALSE)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BY_RES_Demand_Drivers!$J$14</f>
        <v>RADEM</v>
      </c>
      <c r="F808" s="16">
        <f>VLOOKUP($C808,'Growth rate'!$B$3:$T$93,2,FALSE)*VLOOKUP($E808,BY_RES_Demand_Drivers!$A$5:$I$100,7,FALSE)</f>
        <v>204.90599742752579</v>
      </c>
      <c r="G808" s="16">
        <f>VLOOKUP($C808,'Growth rate'!$B$3:$T$93,3,FALSE)*VLOOKUP($E808,BY_RES_Demand_Drivers!$A$5:$I$100,8,FALSE)</f>
        <v>0</v>
      </c>
      <c r="H808" s="16">
        <f>VLOOKUP($C808,'Growth rate'!$B$3:$T$93,3,FALSE)*VLOOKUP($E808,BY_RES_Demand_Drivers!$A$5:$I$100,9,FALSE)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BY_RES_Demand_Drivers!$J$14</f>
        <v>RADEM</v>
      </c>
      <c r="F809" s="16">
        <f>VLOOKUP($C809,'Growth rate'!$B$3:$T$93,2,FALSE)*VLOOKUP($E809,BY_RES_Demand_Drivers!$A$5:$I$100,7,FALSE)</f>
        <v>204.07794398095263</v>
      </c>
      <c r="G809" s="16">
        <f>VLOOKUP($C809,'Growth rate'!$B$3:$T$93,3,FALSE)*VLOOKUP($E809,BY_RES_Demand_Drivers!$A$5:$I$100,8,FALSE)</f>
        <v>0</v>
      </c>
      <c r="H809" s="16">
        <f>VLOOKUP($C809,'Growth rate'!$B$3:$T$93,3,FALSE)*VLOOKUP($E809,BY_RES_Demand_Drivers!$A$5:$I$100,9,FALSE)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BY_RES_Demand_Drivers!$J$14</f>
        <v>RADEM</v>
      </c>
      <c r="F810" s="16">
        <f>VLOOKUP($C810,'Growth rate'!$B$3:$T$93,2,FALSE)*VLOOKUP($E810,BY_RES_Demand_Drivers!$A$5:$I$100,7,FALSE)</f>
        <v>203.24989053437946</v>
      </c>
      <c r="G810" s="16">
        <f>VLOOKUP($C810,'Growth rate'!$B$3:$T$93,3,FALSE)*VLOOKUP($E810,BY_RES_Demand_Drivers!$A$5:$I$100,8,FALSE)</f>
        <v>0</v>
      </c>
      <c r="H810" s="16">
        <f>VLOOKUP($C810,'Growth rate'!$B$3:$T$93,3,FALSE)*VLOOKUP($E810,BY_RES_Demand_Drivers!$A$5:$I$100,9,FALSE)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BY_RES_Demand_Drivers!$J$14</f>
        <v>RADEM</v>
      </c>
      <c r="F811" s="16">
        <f>VLOOKUP($C811,'Growth rate'!$B$3:$T$93,2,FALSE)*VLOOKUP($E811,BY_RES_Demand_Drivers!$A$5:$I$100,7,FALSE)</f>
        <v>202.42183708780627</v>
      </c>
      <c r="G811" s="16">
        <f>VLOOKUP($C811,'Growth rate'!$B$3:$T$93,3,FALSE)*VLOOKUP($E811,BY_RES_Demand_Drivers!$A$5:$I$100,8,FALSE)</f>
        <v>0</v>
      </c>
      <c r="H811" s="16">
        <f>VLOOKUP($C811,'Growth rate'!$B$3:$T$93,3,FALSE)*VLOOKUP($E811,BY_RES_Demand_Drivers!$A$5:$I$100,9,FALSE)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BY_RES_Demand_Drivers!$J$14</f>
        <v>RADEM</v>
      </c>
      <c r="F812" s="16">
        <f>VLOOKUP($C812,'Growth rate'!$B$3:$T$93,2,FALSE)*VLOOKUP($E812,BY_RES_Demand_Drivers!$A$5:$I$100,7,FALSE)</f>
        <v>201.59378364123313</v>
      </c>
      <c r="G812" s="16">
        <f>VLOOKUP($C812,'Growth rate'!$B$3:$T$93,3,FALSE)*VLOOKUP($E812,BY_RES_Demand_Drivers!$A$5:$I$100,8,FALSE)</f>
        <v>0</v>
      </c>
      <c r="H812" s="16">
        <f>VLOOKUP($C812,'Growth rate'!$B$3:$T$93,3,FALSE)*VLOOKUP($E812,BY_RES_Demand_Drivers!$A$5:$I$100,9,FALSE)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BY_RES_Demand_Drivers!$J$14</f>
        <v>RADEM</v>
      </c>
      <c r="F813" s="16">
        <f>VLOOKUP($C813,'Growth rate'!$B$3:$T$93,2,FALSE)*VLOOKUP($E813,BY_RES_Demand_Drivers!$A$5:$I$100,7,FALSE)</f>
        <v>200.76573019465994</v>
      </c>
      <c r="G813" s="16">
        <f>VLOOKUP($C813,'Growth rate'!$B$3:$T$93,3,FALSE)*VLOOKUP($E813,BY_RES_Demand_Drivers!$A$5:$I$100,8,FALSE)</f>
        <v>0</v>
      </c>
      <c r="H813" s="16">
        <f>VLOOKUP($C813,'Growth rate'!$B$3:$T$93,3,FALSE)*VLOOKUP($E813,BY_RES_Demand_Drivers!$A$5:$I$100,9,FALSE)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BY_RES_Demand_Drivers!$J$14</f>
        <v>RADEM</v>
      </c>
      <c r="F814" s="16">
        <f>VLOOKUP($C814,'Growth rate'!$B$3:$T$93,2,FALSE)*VLOOKUP($E814,BY_RES_Demand_Drivers!$A$5:$I$100,7,FALSE)</f>
        <v>199.88924074765356</v>
      </c>
      <c r="G814" s="16">
        <f>VLOOKUP($C814,'Growth rate'!$B$3:$T$93,3,FALSE)*VLOOKUP($E814,BY_RES_Demand_Drivers!$A$5:$I$100,8,FALSE)</f>
        <v>0</v>
      </c>
      <c r="H814" s="16">
        <f>VLOOKUP($C814,'Growth rate'!$B$3:$T$93,3,FALSE)*VLOOKUP($E814,BY_RES_Demand_Drivers!$A$5:$I$100,9,FALSE)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BY_RES_Demand_Drivers!$J$14</f>
        <v>RADEM</v>
      </c>
      <c r="F815" s="16">
        <f>VLOOKUP($C815,'Growth rate'!$B$3:$T$93,2,FALSE)*VLOOKUP($E815,BY_RES_Demand_Drivers!$A$5:$I$100,7,FALSE)</f>
        <v>199.01275130064715</v>
      </c>
      <c r="G815" s="16">
        <f>VLOOKUP($C815,'Growth rate'!$B$3:$T$93,3,FALSE)*VLOOKUP($E815,BY_RES_Demand_Drivers!$A$5:$I$100,8,FALSE)</f>
        <v>0</v>
      </c>
      <c r="H815" s="16">
        <f>VLOOKUP($C815,'Growth rate'!$B$3:$T$93,3,FALSE)*VLOOKUP($E815,BY_RES_Demand_Drivers!$A$5:$I$100,9,FALSE)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BY_RES_Demand_Drivers!$J$14</f>
        <v>RADEM</v>
      </c>
      <c r="F816" s="16">
        <f>VLOOKUP($C816,'Growth rate'!$B$3:$T$93,2,FALSE)*VLOOKUP($E816,BY_RES_Demand_Drivers!$A$5:$I$100,7,FALSE)</f>
        <v>198.1362618536408</v>
      </c>
      <c r="G816" s="16">
        <f>VLOOKUP($C816,'Growth rate'!$B$3:$T$93,3,FALSE)*VLOOKUP($E816,BY_RES_Demand_Drivers!$A$5:$I$100,8,FALSE)</f>
        <v>0</v>
      </c>
      <c r="H816" s="16">
        <f>VLOOKUP($C816,'Growth rate'!$B$3:$T$93,3,FALSE)*VLOOKUP($E816,BY_RES_Demand_Drivers!$A$5:$I$100,9,FALSE)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BY_RES_Demand_Drivers!$J$14</f>
        <v>RADEM</v>
      </c>
      <c r="F817" s="16">
        <f>VLOOKUP($C817,'Growth rate'!$B$3:$T$93,2,FALSE)*VLOOKUP($E817,BY_RES_Demand_Drivers!$A$5:$I$100,7,FALSE)</f>
        <v>197.25977240663443</v>
      </c>
      <c r="G817" s="16">
        <f>VLOOKUP($C817,'Growth rate'!$B$3:$T$93,3,FALSE)*VLOOKUP($E817,BY_RES_Demand_Drivers!$A$5:$I$100,8,FALSE)</f>
        <v>0</v>
      </c>
      <c r="H817" s="16">
        <f>VLOOKUP($C817,'Growth rate'!$B$3:$T$93,3,FALSE)*VLOOKUP($E817,BY_RES_Demand_Drivers!$A$5:$I$100,9,FALSE)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BY_RES_Demand_Drivers!$J$14</f>
        <v>RADEM</v>
      </c>
      <c r="F818" s="16">
        <f>VLOOKUP($C818,'Growth rate'!$B$3:$T$93,2,FALSE)*VLOOKUP($E818,BY_RES_Demand_Drivers!$A$5:$I$100,7,FALSE)</f>
        <v>196.38328295962802</v>
      </c>
      <c r="G818" s="16">
        <f>VLOOKUP($C818,'Growth rate'!$B$3:$T$93,3,FALSE)*VLOOKUP($E818,BY_RES_Demand_Drivers!$A$5:$I$100,8,FALSE)</f>
        <v>0</v>
      </c>
      <c r="H818" s="16">
        <f>VLOOKUP($C818,'Growth rate'!$B$3:$T$93,3,FALSE)*VLOOKUP($E818,BY_RES_Demand_Drivers!$A$5:$I$100,9,FALSE)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BY_RES_Demand_Drivers!$J$14</f>
        <v>RADEM</v>
      </c>
      <c r="F819" s="16">
        <f>VLOOKUP($C819,'Growth rate'!$B$3:$T$93,2,FALSE)*VLOOKUP($E819,BY_RES_Demand_Drivers!$A$5:$I$100,7,FALSE)</f>
        <v>195.36234919413616</v>
      </c>
      <c r="G819" s="16">
        <f>VLOOKUP($C819,'Growth rate'!$B$3:$T$93,3,FALSE)*VLOOKUP($E819,BY_RES_Demand_Drivers!$A$5:$I$100,8,FALSE)</f>
        <v>0</v>
      </c>
      <c r="H819" s="16">
        <f>VLOOKUP($C819,'Growth rate'!$B$3:$T$93,3,FALSE)*VLOOKUP($E819,BY_RES_Demand_Drivers!$A$5:$I$100,9,FALSE)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BY_RES_Demand_Drivers!$J$14</f>
        <v>RADEM</v>
      </c>
      <c r="F820" s="16">
        <f>VLOOKUP($C820,'Growth rate'!$B$3:$T$93,2,FALSE)*VLOOKUP($E820,BY_RES_Demand_Drivers!$A$5:$I$100,7,FALSE)</f>
        <v>194.3414154286443</v>
      </c>
      <c r="G820" s="16">
        <f>VLOOKUP($C820,'Growth rate'!$B$3:$T$93,3,FALSE)*VLOOKUP($E820,BY_RES_Demand_Drivers!$A$5:$I$100,8,FALSE)</f>
        <v>0</v>
      </c>
      <c r="H820" s="16">
        <f>VLOOKUP($C820,'Growth rate'!$B$3:$T$93,3,FALSE)*VLOOKUP($E820,BY_RES_Demand_Drivers!$A$5:$I$100,9,FALSE)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BY_RES_Demand_Drivers!$J$14</f>
        <v>RADEM</v>
      </c>
      <c r="F821" s="16">
        <f>VLOOKUP($C821,'Growth rate'!$B$3:$T$93,2,FALSE)*VLOOKUP($E821,BY_RES_Demand_Drivers!$A$5:$I$100,7,FALSE)</f>
        <v>193.32048166315241</v>
      </c>
      <c r="G821" s="16">
        <f>VLOOKUP($C821,'Growth rate'!$B$3:$T$93,3,FALSE)*VLOOKUP($E821,BY_RES_Demand_Drivers!$A$5:$I$100,8,FALSE)</f>
        <v>0</v>
      </c>
      <c r="H821" s="16">
        <f>VLOOKUP($C821,'Growth rate'!$B$3:$T$93,3,FALSE)*VLOOKUP($E821,BY_RES_Demand_Drivers!$A$5:$I$100,9,FALSE)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BY_RES_Demand_Drivers!$J$14</f>
        <v>RADEM</v>
      </c>
      <c r="F822" s="16">
        <f>VLOOKUP($C822,'Growth rate'!$B$3:$T$93,2,FALSE)*VLOOKUP($E822,BY_RES_Demand_Drivers!$A$5:$I$100,7,FALSE)</f>
        <v>192.29954789766055</v>
      </c>
      <c r="G822" s="16">
        <f>VLOOKUP($C822,'Growth rate'!$B$3:$T$93,3,FALSE)*VLOOKUP($E822,BY_RES_Demand_Drivers!$A$5:$I$100,8,FALSE)</f>
        <v>0</v>
      </c>
      <c r="H822" s="16">
        <f>VLOOKUP($C822,'Growth rate'!$B$3:$T$93,3,FALSE)*VLOOKUP($E822,BY_RES_Demand_Drivers!$A$5:$I$100,9,FALSE)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BY_RES_Demand_Drivers!$J$14</f>
        <v>RADEM</v>
      </c>
      <c r="F823" s="16">
        <f>VLOOKUP($C823,'Growth rate'!$B$3:$T$93,2,FALSE)*VLOOKUP($E823,BY_RES_Demand_Drivers!$A$5:$I$100,7,FALSE)</f>
        <v>191.27861413216868</v>
      </c>
      <c r="G823" s="16">
        <f>VLOOKUP($C823,'Growth rate'!$B$3:$T$93,3,FALSE)*VLOOKUP($E823,BY_RES_Demand_Drivers!$A$5:$I$100,8,FALSE)</f>
        <v>0</v>
      </c>
      <c r="H823" s="16">
        <f>VLOOKUP($C823,'Growth rate'!$B$3:$T$93,3,FALSE)*VLOOKUP($E823,BY_RES_Demand_Drivers!$A$5:$I$100,9,FALSE)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BY_RES_Demand_Drivers!$J$15</f>
        <v>RFDEM</v>
      </c>
      <c r="F824" s="16">
        <f>VLOOKUP($C824,'Growth rate'!$B$3:$T$93,2,FALSE)*VLOOKUP($E824,BY_RES_Demand_Drivers!$A$5:$I$100,7,FALSE)</f>
        <v>136.30974471120246</v>
      </c>
      <c r="G824" s="16">
        <f>VLOOKUP($C824,'Growth rate'!$B$3:$T$93,3,FALSE)*VLOOKUP($E824,BY_RES_Demand_Drivers!$A$5:$I$100,8,FALSE)</f>
        <v>0</v>
      </c>
      <c r="H824" s="16">
        <f>VLOOKUP($C824,'Growth rate'!$B$3:$T$93,3,FALSE)*VLOOKUP($E824,BY_RES_Demand_Drivers!$A$5:$I$100,9,FALSE)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BY_RES_Demand_Drivers!$J$15</f>
        <v>RFDEM</v>
      </c>
      <c r="F825" s="16">
        <f>VLOOKUP($C825,'Growth rate'!$B$3:$T$93,2,FALSE)*VLOOKUP($E825,BY_RES_Demand_Drivers!$A$5:$I$100,7,FALSE)</f>
        <v>136.2387713</v>
      </c>
      <c r="G825" s="16">
        <f>VLOOKUP($C825,'Growth rate'!$B$3:$T$93,3,FALSE)*VLOOKUP($E825,BY_RES_Demand_Drivers!$A$5:$I$100,8,FALSE)</f>
        <v>0</v>
      </c>
      <c r="H825" s="16">
        <f>VLOOKUP($C825,'Growth rate'!$B$3:$T$93,3,FALSE)*VLOOKUP($E825,BY_RES_Demand_Drivers!$A$5:$I$100,9,FALSE)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BY_RES_Demand_Drivers!$J$15</f>
        <v>RFDEM</v>
      </c>
      <c r="F826" s="16">
        <f>VLOOKUP($C826,'Growth rate'!$B$3:$T$93,2,FALSE)*VLOOKUP($E826,BY_RES_Demand_Drivers!$A$5:$I$100,7,FALSE)</f>
        <v>136.16335643747311</v>
      </c>
      <c r="G826" s="16">
        <f>VLOOKUP($C826,'Growth rate'!$B$3:$T$93,3,FALSE)*VLOOKUP($E826,BY_RES_Demand_Drivers!$A$5:$I$100,8,FALSE)</f>
        <v>0</v>
      </c>
      <c r="H826" s="16">
        <f>VLOOKUP($C826,'Growth rate'!$B$3:$T$93,3,FALSE)*VLOOKUP($E826,BY_RES_Demand_Drivers!$A$5:$I$100,9,FALSE)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BY_RES_Demand_Drivers!$J$15</f>
        <v>RFDEM</v>
      </c>
      <c r="F827" s="16">
        <f>VLOOKUP($C827,'Growth rate'!$B$3:$T$93,2,FALSE)*VLOOKUP($E827,BY_RES_Demand_Drivers!$A$5:$I$100,7,FALSE)</f>
        <v>136.0879415749462</v>
      </c>
      <c r="G827" s="16">
        <f>VLOOKUP($C827,'Growth rate'!$B$3:$T$93,3,FALSE)*VLOOKUP($E827,BY_RES_Demand_Drivers!$A$5:$I$100,8,FALSE)</f>
        <v>0</v>
      </c>
      <c r="H827" s="16">
        <f>VLOOKUP($C827,'Growth rate'!$B$3:$T$93,3,FALSE)*VLOOKUP($E827,BY_RES_Demand_Drivers!$A$5:$I$100,9,FALSE)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BY_RES_Demand_Drivers!$J$15</f>
        <v>RFDEM</v>
      </c>
      <c r="F828" s="16">
        <f>VLOOKUP($C828,'Growth rate'!$B$3:$T$93,2,FALSE)*VLOOKUP($E828,BY_RES_Demand_Drivers!$A$5:$I$100,7,FALSE)</f>
        <v>136.01252671241934</v>
      </c>
      <c r="G828" s="16">
        <f>VLOOKUP($C828,'Growth rate'!$B$3:$T$93,3,FALSE)*VLOOKUP($E828,BY_RES_Demand_Drivers!$A$5:$I$100,8,FALSE)</f>
        <v>0</v>
      </c>
      <c r="H828" s="16">
        <f>VLOOKUP($C828,'Growth rate'!$B$3:$T$93,3,FALSE)*VLOOKUP($E828,BY_RES_Demand_Drivers!$A$5:$I$100,9,FALSE)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BY_RES_Demand_Drivers!$J$15</f>
        <v>RFDEM</v>
      </c>
      <c r="F829" s="16">
        <f>VLOOKUP($C829,'Growth rate'!$B$3:$T$93,2,FALSE)*VLOOKUP($E829,BY_RES_Demand_Drivers!$A$5:$I$100,7,FALSE)</f>
        <v>135.93711184989243</v>
      </c>
      <c r="G829" s="16">
        <f>VLOOKUP($C829,'Growth rate'!$B$3:$T$93,3,FALSE)*VLOOKUP($E829,BY_RES_Demand_Drivers!$A$5:$I$100,8,FALSE)</f>
        <v>0</v>
      </c>
      <c r="H829" s="16">
        <f>VLOOKUP($C829,'Growth rate'!$B$3:$T$93,3,FALSE)*VLOOKUP($E829,BY_RES_Demand_Drivers!$A$5:$I$100,9,FALSE)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BY_RES_Demand_Drivers!$J$15</f>
        <v>RFDEM</v>
      </c>
      <c r="F830" s="16">
        <f>VLOOKUP($C830,'Growth rate'!$B$3:$T$93,2,FALSE)*VLOOKUP($E830,BY_RES_Demand_Drivers!$A$5:$I$100,7,FALSE)</f>
        <v>135.86169698736555</v>
      </c>
      <c r="G830" s="16">
        <f>VLOOKUP($C830,'Growth rate'!$B$3:$T$93,3,FALSE)*VLOOKUP($E830,BY_RES_Demand_Drivers!$A$5:$I$100,8,FALSE)</f>
        <v>0</v>
      </c>
      <c r="H830" s="16">
        <f>VLOOKUP($C830,'Growth rate'!$B$3:$T$93,3,FALSE)*VLOOKUP($E830,BY_RES_Demand_Drivers!$A$5:$I$100,9,FALSE)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BY_RES_Demand_Drivers!$J$15</f>
        <v>RFDEM</v>
      </c>
      <c r="F831" s="16">
        <f>VLOOKUP($C831,'Growth rate'!$B$3:$T$93,2,FALSE)*VLOOKUP($E831,BY_RES_Demand_Drivers!$A$5:$I$100,7,FALSE)</f>
        <v>135.75321600285812</v>
      </c>
      <c r="G831" s="16">
        <f>VLOOKUP($C831,'Growth rate'!$B$3:$T$93,3,FALSE)*VLOOKUP($E831,BY_RES_Demand_Drivers!$A$5:$I$100,8,FALSE)</f>
        <v>0</v>
      </c>
      <c r="H831" s="16">
        <f>VLOOKUP($C831,'Growth rate'!$B$3:$T$93,3,FALSE)*VLOOKUP($E831,BY_RES_Demand_Drivers!$A$5:$I$100,9,FALSE)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BY_RES_Demand_Drivers!$J$15</f>
        <v>RFDEM</v>
      </c>
      <c r="F832" s="16">
        <f>VLOOKUP($C832,'Growth rate'!$B$3:$T$93,2,FALSE)*VLOOKUP($E832,BY_RES_Demand_Drivers!$A$5:$I$100,7,FALSE)</f>
        <v>135.6447350183507</v>
      </c>
      <c r="G832" s="16">
        <f>VLOOKUP($C832,'Growth rate'!$B$3:$T$93,3,FALSE)*VLOOKUP($E832,BY_RES_Demand_Drivers!$A$5:$I$100,8,FALSE)</f>
        <v>0</v>
      </c>
      <c r="H832" s="16">
        <f>VLOOKUP($C832,'Growth rate'!$B$3:$T$93,3,FALSE)*VLOOKUP($E832,BY_RES_Demand_Drivers!$A$5:$I$100,9,FALSE)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BY_RES_Demand_Drivers!$J$15</f>
        <v>RFDEM</v>
      </c>
      <c r="F833" s="16">
        <f>VLOOKUP($C833,'Growth rate'!$B$3:$T$93,2,FALSE)*VLOOKUP($E833,BY_RES_Demand_Drivers!$A$5:$I$100,7,FALSE)</f>
        <v>135.53625403384328</v>
      </c>
      <c r="G833" s="16">
        <f>VLOOKUP($C833,'Growth rate'!$B$3:$T$93,3,FALSE)*VLOOKUP($E833,BY_RES_Demand_Drivers!$A$5:$I$100,8,FALSE)</f>
        <v>0</v>
      </c>
      <c r="H833" s="16">
        <f>VLOOKUP($C833,'Growth rate'!$B$3:$T$93,3,FALSE)*VLOOKUP($E833,BY_RES_Demand_Drivers!$A$5:$I$100,9,FALSE)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BY_RES_Demand_Drivers!$J$15</f>
        <v>RFDEM</v>
      </c>
      <c r="F834" s="16">
        <f>VLOOKUP($C834,'Growth rate'!$B$3:$T$93,2,FALSE)*VLOOKUP($E834,BY_RES_Demand_Drivers!$A$5:$I$100,7,FALSE)</f>
        <v>135.42777304933585</v>
      </c>
      <c r="G834" s="16">
        <f>VLOOKUP($C834,'Growth rate'!$B$3:$T$93,3,FALSE)*VLOOKUP($E834,BY_RES_Demand_Drivers!$A$5:$I$100,8,FALSE)</f>
        <v>0</v>
      </c>
      <c r="H834" s="16">
        <f>VLOOKUP($C834,'Growth rate'!$B$3:$T$93,3,FALSE)*VLOOKUP($E834,BY_RES_Demand_Drivers!$A$5:$I$100,9,FALSE)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BY_RES_Demand_Drivers!$J$15</f>
        <v>RFDEM</v>
      </c>
      <c r="F835" s="16">
        <f>VLOOKUP($C835,'Growth rate'!$B$3:$T$93,2,FALSE)*VLOOKUP($E835,BY_RES_Demand_Drivers!$A$5:$I$100,7,FALSE)</f>
        <v>135.31929206482846</v>
      </c>
      <c r="G835" s="16">
        <f>VLOOKUP($C835,'Growth rate'!$B$3:$T$93,3,FALSE)*VLOOKUP($E835,BY_RES_Demand_Drivers!$A$5:$I$100,8,FALSE)</f>
        <v>0</v>
      </c>
      <c r="H835" s="16">
        <f>VLOOKUP($C835,'Growth rate'!$B$3:$T$93,3,FALSE)*VLOOKUP($E835,BY_RES_Demand_Drivers!$A$5:$I$100,9,FALSE)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BY_RES_Demand_Drivers!$J$15</f>
        <v>RFDEM</v>
      </c>
      <c r="F836" s="16">
        <f>VLOOKUP($C836,'Growth rate'!$B$3:$T$93,2,FALSE)*VLOOKUP($E836,BY_RES_Demand_Drivers!$A$5:$I$100,7,FALSE)</f>
        <v>135.1716857795887</v>
      </c>
      <c r="G836" s="16">
        <f>VLOOKUP($C836,'Growth rate'!$B$3:$T$93,3,FALSE)*VLOOKUP($E836,BY_RES_Demand_Drivers!$A$5:$I$100,8,FALSE)</f>
        <v>0</v>
      </c>
      <c r="H836" s="16">
        <f>VLOOKUP($C836,'Growth rate'!$B$3:$T$93,3,FALSE)*VLOOKUP($E836,BY_RES_Demand_Drivers!$A$5:$I$100,9,FALSE)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BY_RES_Demand_Drivers!$J$15</f>
        <v>RFDEM</v>
      </c>
      <c r="F837" s="16">
        <f>VLOOKUP($C837,'Growth rate'!$B$3:$T$93,2,FALSE)*VLOOKUP($E837,BY_RES_Demand_Drivers!$A$5:$I$100,7,FALSE)</f>
        <v>135.02407949434894</v>
      </c>
      <c r="G837" s="16">
        <f>VLOOKUP($C837,'Growth rate'!$B$3:$T$93,3,FALSE)*VLOOKUP($E837,BY_RES_Demand_Drivers!$A$5:$I$100,8,FALSE)</f>
        <v>0</v>
      </c>
      <c r="H837" s="16">
        <f>VLOOKUP($C837,'Growth rate'!$B$3:$T$93,3,FALSE)*VLOOKUP($E837,BY_RES_Demand_Drivers!$A$5:$I$100,9,FALSE)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BY_RES_Demand_Drivers!$J$15</f>
        <v>RFDEM</v>
      </c>
      <c r="F838" s="16">
        <f>VLOOKUP($C838,'Growth rate'!$B$3:$T$93,2,FALSE)*VLOOKUP($E838,BY_RES_Demand_Drivers!$A$5:$I$100,7,FALSE)</f>
        <v>134.87647320910918</v>
      </c>
      <c r="G838" s="16">
        <f>VLOOKUP($C838,'Growth rate'!$B$3:$T$93,3,FALSE)*VLOOKUP($E838,BY_RES_Demand_Drivers!$A$5:$I$100,8,FALSE)</f>
        <v>0</v>
      </c>
      <c r="H838" s="16">
        <f>VLOOKUP($C838,'Growth rate'!$B$3:$T$93,3,FALSE)*VLOOKUP($E838,BY_RES_Demand_Drivers!$A$5:$I$100,9,FALSE)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BY_RES_Demand_Drivers!$J$15</f>
        <v>RFDEM</v>
      </c>
      <c r="F839" s="16">
        <f>VLOOKUP($C839,'Growth rate'!$B$3:$T$93,2,FALSE)*VLOOKUP($E839,BY_RES_Demand_Drivers!$A$5:$I$100,7,FALSE)</f>
        <v>134.72886692386942</v>
      </c>
      <c r="G839" s="16">
        <f>VLOOKUP($C839,'Growth rate'!$B$3:$T$93,3,FALSE)*VLOOKUP($E839,BY_RES_Demand_Drivers!$A$5:$I$100,8,FALSE)</f>
        <v>0</v>
      </c>
      <c r="H839" s="16">
        <f>VLOOKUP($C839,'Growth rate'!$B$3:$T$93,3,FALSE)*VLOOKUP($E839,BY_RES_Demand_Drivers!$A$5:$I$100,9,FALSE)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BY_RES_Demand_Drivers!$J$15</f>
        <v>RFDEM</v>
      </c>
      <c r="F840" s="16">
        <f>VLOOKUP($C840,'Growth rate'!$B$3:$T$93,2,FALSE)*VLOOKUP($E840,BY_RES_Demand_Drivers!$A$5:$I$100,7,FALSE)</f>
        <v>134.58126063862966</v>
      </c>
      <c r="G840" s="16">
        <f>VLOOKUP($C840,'Growth rate'!$B$3:$T$93,3,FALSE)*VLOOKUP($E840,BY_RES_Demand_Drivers!$A$5:$I$100,8,FALSE)</f>
        <v>0</v>
      </c>
      <c r="H840" s="16">
        <f>VLOOKUP($C840,'Growth rate'!$B$3:$T$93,3,FALSE)*VLOOKUP($E840,BY_RES_Demand_Drivers!$A$5:$I$100,9,FALSE)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BY_RES_Demand_Drivers!$J$15</f>
        <v>RFDEM</v>
      </c>
      <c r="F841" s="16">
        <f>VLOOKUP($C841,'Growth rate'!$B$3:$T$93,2,FALSE)*VLOOKUP($E841,BY_RES_Demand_Drivers!$A$5:$I$100,7,FALSE)</f>
        <v>134.39938604474708</v>
      </c>
      <c r="G841" s="16">
        <f>VLOOKUP($C841,'Growth rate'!$B$3:$T$93,3,FALSE)*VLOOKUP($E841,BY_RES_Demand_Drivers!$A$5:$I$100,8,FALSE)</f>
        <v>0</v>
      </c>
      <c r="H841" s="16">
        <f>VLOOKUP($C841,'Growth rate'!$B$3:$T$93,3,FALSE)*VLOOKUP($E841,BY_RES_Demand_Drivers!$A$5:$I$100,9,FALSE)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BY_RES_Demand_Drivers!$J$15</f>
        <v>RFDEM</v>
      </c>
      <c r="F842" s="16">
        <f>VLOOKUP($C842,'Growth rate'!$B$3:$T$93,2,FALSE)*VLOOKUP($E842,BY_RES_Demand_Drivers!$A$5:$I$100,7,FALSE)</f>
        <v>134.21751145086452</v>
      </c>
      <c r="G842" s="16">
        <f>VLOOKUP($C842,'Growth rate'!$B$3:$T$93,3,FALSE)*VLOOKUP($E842,BY_RES_Demand_Drivers!$A$5:$I$100,8,FALSE)</f>
        <v>0</v>
      </c>
      <c r="H842" s="16">
        <f>VLOOKUP($C842,'Growth rate'!$B$3:$T$93,3,FALSE)*VLOOKUP($E842,BY_RES_Demand_Drivers!$A$5:$I$100,9,FALSE)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BY_RES_Demand_Drivers!$J$15</f>
        <v>RFDEM</v>
      </c>
      <c r="F843" s="16">
        <f>VLOOKUP($C843,'Growth rate'!$B$3:$T$93,2,FALSE)*VLOOKUP($E843,BY_RES_Demand_Drivers!$A$5:$I$100,7,FALSE)</f>
        <v>134.03563685698194</v>
      </c>
      <c r="G843" s="16">
        <f>VLOOKUP($C843,'Growth rate'!$B$3:$T$93,3,FALSE)*VLOOKUP($E843,BY_RES_Demand_Drivers!$A$5:$I$100,8,FALSE)</f>
        <v>0</v>
      </c>
      <c r="H843" s="16">
        <f>VLOOKUP($C843,'Growth rate'!$B$3:$T$93,3,FALSE)*VLOOKUP($E843,BY_RES_Demand_Drivers!$A$5:$I$100,9,FALSE)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BY_RES_Demand_Drivers!$J$15</f>
        <v>RFDEM</v>
      </c>
      <c r="F844" s="16">
        <f>VLOOKUP($C844,'Growth rate'!$B$3:$T$93,2,FALSE)*VLOOKUP($E844,BY_RES_Demand_Drivers!$A$5:$I$100,7,FALSE)</f>
        <v>133.85376226309936</v>
      </c>
      <c r="G844" s="16">
        <f>VLOOKUP($C844,'Growth rate'!$B$3:$T$93,3,FALSE)*VLOOKUP($E844,BY_RES_Demand_Drivers!$A$5:$I$100,8,FALSE)</f>
        <v>0</v>
      </c>
      <c r="H844" s="16">
        <f>VLOOKUP($C844,'Growth rate'!$B$3:$T$93,3,FALSE)*VLOOKUP($E844,BY_RES_Demand_Drivers!$A$5:$I$100,9,FALSE)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BY_RES_Demand_Drivers!$J$15</f>
        <v>RFDEM</v>
      </c>
      <c r="F845" s="16">
        <f>VLOOKUP($C845,'Growth rate'!$B$3:$T$93,2,FALSE)*VLOOKUP($E845,BY_RES_Demand_Drivers!$A$5:$I$100,7,FALSE)</f>
        <v>133.6718876692168</v>
      </c>
      <c r="G845" s="16">
        <f>VLOOKUP($C845,'Growth rate'!$B$3:$T$93,3,FALSE)*VLOOKUP($E845,BY_RES_Demand_Drivers!$A$5:$I$100,8,FALSE)</f>
        <v>0</v>
      </c>
      <c r="H845" s="16">
        <f>VLOOKUP($C845,'Growth rate'!$B$3:$T$93,3,FALSE)*VLOOKUP($E845,BY_RES_Demand_Drivers!$A$5:$I$100,9,FALSE)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BY_RES_Demand_Drivers!$J$15</f>
        <v>RFDEM</v>
      </c>
      <c r="F846" s="16">
        <f>VLOOKUP($C846,'Growth rate'!$B$3:$T$93,2,FALSE)*VLOOKUP($E846,BY_RES_Demand_Drivers!$A$5:$I$100,7,FALSE)</f>
        <v>133.45501728931097</v>
      </c>
      <c r="G846" s="16">
        <f>VLOOKUP($C846,'Growth rate'!$B$3:$T$93,3,FALSE)*VLOOKUP($E846,BY_RES_Demand_Drivers!$A$5:$I$100,8,FALSE)</f>
        <v>0</v>
      </c>
      <c r="H846" s="16">
        <f>VLOOKUP($C846,'Growth rate'!$B$3:$T$93,3,FALSE)*VLOOKUP($E846,BY_RES_Demand_Drivers!$A$5:$I$100,9,FALSE)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BY_RES_Demand_Drivers!$J$15</f>
        <v>RFDEM</v>
      </c>
      <c r="F847" s="16">
        <f>VLOOKUP($C847,'Growth rate'!$B$3:$T$93,2,FALSE)*VLOOKUP($E847,BY_RES_Demand_Drivers!$A$5:$I$100,7,FALSE)</f>
        <v>133.23814690940512</v>
      </c>
      <c r="G847" s="16">
        <f>VLOOKUP($C847,'Growth rate'!$B$3:$T$93,3,FALSE)*VLOOKUP($E847,BY_RES_Demand_Drivers!$A$5:$I$100,8,FALSE)</f>
        <v>0</v>
      </c>
      <c r="H847" s="16">
        <f>VLOOKUP($C847,'Growth rate'!$B$3:$T$93,3,FALSE)*VLOOKUP($E847,BY_RES_Demand_Drivers!$A$5:$I$100,9,FALSE)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BY_RES_Demand_Drivers!$J$15</f>
        <v>RFDEM</v>
      </c>
      <c r="F848" s="16">
        <f>VLOOKUP($C848,'Growth rate'!$B$3:$T$93,2,FALSE)*VLOOKUP($E848,BY_RES_Demand_Drivers!$A$5:$I$100,7,FALSE)</f>
        <v>133.02127652949926</v>
      </c>
      <c r="G848" s="16">
        <f>VLOOKUP($C848,'Growth rate'!$B$3:$T$93,3,FALSE)*VLOOKUP($E848,BY_RES_Demand_Drivers!$A$5:$I$100,8,FALSE)</f>
        <v>0</v>
      </c>
      <c r="H848" s="16">
        <f>VLOOKUP($C848,'Growth rate'!$B$3:$T$93,3,FALSE)*VLOOKUP($E848,BY_RES_Demand_Drivers!$A$5:$I$100,9,FALSE)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BY_RES_Demand_Drivers!$J$15</f>
        <v>RFDEM</v>
      </c>
      <c r="F849" s="16">
        <f>VLOOKUP($C849,'Growth rate'!$B$3:$T$93,2,FALSE)*VLOOKUP($E849,BY_RES_Demand_Drivers!$A$5:$I$100,7,FALSE)</f>
        <v>132.80440614959343</v>
      </c>
      <c r="G849" s="16">
        <f>VLOOKUP($C849,'Growth rate'!$B$3:$T$93,3,FALSE)*VLOOKUP($E849,BY_RES_Demand_Drivers!$A$5:$I$100,8,FALSE)</f>
        <v>0</v>
      </c>
      <c r="H849" s="16">
        <f>VLOOKUP($C849,'Growth rate'!$B$3:$T$93,3,FALSE)*VLOOKUP($E849,BY_RES_Demand_Drivers!$A$5:$I$100,9,FALSE)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BY_RES_Demand_Drivers!$J$15</f>
        <v>RFDEM</v>
      </c>
      <c r="F850" s="16">
        <f>VLOOKUP($C850,'Growth rate'!$B$3:$T$93,2,FALSE)*VLOOKUP($E850,BY_RES_Demand_Drivers!$A$5:$I$100,7,FALSE)</f>
        <v>132.58753576968758</v>
      </c>
      <c r="G850" s="16">
        <f>VLOOKUP($C850,'Growth rate'!$B$3:$T$93,3,FALSE)*VLOOKUP($E850,BY_RES_Demand_Drivers!$A$5:$I$100,8,FALSE)</f>
        <v>0</v>
      </c>
      <c r="H850" s="16">
        <f>VLOOKUP($C850,'Growth rate'!$B$3:$T$93,3,FALSE)*VLOOKUP($E850,BY_RES_Demand_Drivers!$A$5:$I$100,9,FALSE)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BY_RES_Demand_Drivers!$J$15</f>
        <v>RFDEM</v>
      </c>
      <c r="F851" s="16">
        <f>VLOOKUP($C851,'Growth rate'!$B$3:$T$93,2,FALSE)*VLOOKUP($E851,BY_RES_Demand_Drivers!$A$5:$I$100,7,FALSE)</f>
        <v>132.32715343541173</v>
      </c>
      <c r="G851" s="16">
        <f>VLOOKUP($C851,'Growth rate'!$B$3:$T$93,3,FALSE)*VLOOKUP($E851,BY_RES_Demand_Drivers!$A$5:$I$100,8,FALSE)</f>
        <v>0</v>
      </c>
      <c r="H851" s="16">
        <f>VLOOKUP($C851,'Growth rate'!$B$3:$T$93,3,FALSE)*VLOOKUP($E851,BY_RES_Demand_Drivers!$A$5:$I$100,9,FALSE)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BY_RES_Demand_Drivers!$J$15</f>
        <v>RFDEM</v>
      </c>
      <c r="F852" s="16">
        <f>VLOOKUP($C852,'Growth rate'!$B$3:$T$93,2,FALSE)*VLOOKUP($E852,BY_RES_Demand_Drivers!$A$5:$I$100,7,FALSE)</f>
        <v>132.06677110113586</v>
      </c>
      <c r="G852" s="16">
        <f>VLOOKUP($C852,'Growth rate'!$B$3:$T$93,3,FALSE)*VLOOKUP($E852,BY_RES_Demand_Drivers!$A$5:$I$100,8,FALSE)</f>
        <v>0</v>
      </c>
      <c r="H852" s="16">
        <f>VLOOKUP($C852,'Growth rate'!$B$3:$T$93,3,FALSE)*VLOOKUP($E852,BY_RES_Demand_Drivers!$A$5:$I$100,9,FALSE)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BY_RES_Demand_Drivers!$J$15</f>
        <v>RFDEM</v>
      </c>
      <c r="F853" s="16">
        <f>VLOOKUP($C853,'Growth rate'!$B$3:$T$93,2,FALSE)*VLOOKUP($E853,BY_RES_Demand_Drivers!$A$5:$I$100,7,FALSE)</f>
        <v>131.80638876685998</v>
      </c>
      <c r="G853" s="16">
        <f>VLOOKUP($C853,'Growth rate'!$B$3:$T$93,3,FALSE)*VLOOKUP($E853,BY_RES_Demand_Drivers!$A$5:$I$100,8,FALSE)</f>
        <v>0</v>
      </c>
      <c r="H853" s="16">
        <f>VLOOKUP($C853,'Growth rate'!$B$3:$T$93,3,FALSE)*VLOOKUP($E853,BY_RES_Demand_Drivers!$A$5:$I$100,9,FALSE)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BY_RES_Demand_Drivers!$J$15</f>
        <v>RFDEM</v>
      </c>
      <c r="F854" s="16">
        <f>VLOOKUP($C854,'Growth rate'!$B$3:$T$93,2,FALSE)*VLOOKUP($E854,BY_RES_Demand_Drivers!$A$5:$I$100,7,FALSE)</f>
        <v>131.54600643258411</v>
      </c>
      <c r="G854" s="16">
        <f>VLOOKUP($C854,'Growth rate'!$B$3:$T$93,3,FALSE)*VLOOKUP($E854,BY_RES_Demand_Drivers!$A$5:$I$100,8,FALSE)</f>
        <v>0</v>
      </c>
      <c r="H854" s="16">
        <f>VLOOKUP($C854,'Growth rate'!$B$3:$T$93,3,FALSE)*VLOOKUP($E854,BY_RES_Demand_Drivers!$A$5:$I$100,9,FALSE)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BY_RES_Demand_Drivers!$J$15</f>
        <v>RFDEM</v>
      </c>
      <c r="F855" s="16">
        <f>VLOOKUP($C855,'Growth rate'!$B$3:$T$93,2,FALSE)*VLOOKUP($E855,BY_RES_Demand_Drivers!$A$5:$I$100,7,FALSE)</f>
        <v>131.28562409830826</v>
      </c>
      <c r="G855" s="16">
        <f>VLOOKUP($C855,'Growth rate'!$B$3:$T$93,3,FALSE)*VLOOKUP($E855,BY_RES_Demand_Drivers!$A$5:$I$100,8,FALSE)</f>
        <v>0</v>
      </c>
      <c r="H855" s="16">
        <f>VLOOKUP($C855,'Growth rate'!$B$3:$T$93,3,FALSE)*VLOOKUP($E855,BY_RES_Demand_Drivers!$A$5:$I$100,9,FALSE)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BY_RES_Demand_Drivers!$J$15</f>
        <v>RFDEM</v>
      </c>
      <c r="F856" s="16">
        <f>VLOOKUP($C856,'Growth rate'!$B$3:$T$93,2,FALSE)*VLOOKUP($E856,BY_RES_Demand_Drivers!$A$5:$I$100,7,FALSE)</f>
        <v>130.98219370063617</v>
      </c>
      <c r="G856" s="16">
        <f>VLOOKUP($C856,'Growth rate'!$B$3:$T$93,3,FALSE)*VLOOKUP($E856,BY_RES_Demand_Drivers!$A$5:$I$100,8,FALSE)</f>
        <v>0</v>
      </c>
      <c r="H856" s="16">
        <f>VLOOKUP($C856,'Growth rate'!$B$3:$T$93,3,FALSE)*VLOOKUP($E856,BY_RES_Demand_Drivers!$A$5:$I$100,9,FALSE)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BY_RES_Demand_Drivers!$J$15</f>
        <v>RFDEM</v>
      </c>
      <c r="F857" s="16">
        <f>VLOOKUP($C857,'Growth rate'!$B$3:$T$93,2,FALSE)*VLOOKUP($E857,BY_RES_Demand_Drivers!$A$5:$I$100,7,FALSE)</f>
        <v>130.67876330296411</v>
      </c>
      <c r="G857" s="16">
        <f>VLOOKUP($C857,'Growth rate'!$B$3:$T$93,3,FALSE)*VLOOKUP($E857,BY_RES_Demand_Drivers!$A$5:$I$100,8,FALSE)</f>
        <v>0</v>
      </c>
      <c r="H857" s="16">
        <f>VLOOKUP($C857,'Growth rate'!$B$3:$T$93,3,FALSE)*VLOOKUP($E857,BY_RES_Demand_Drivers!$A$5:$I$100,9,FALSE)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BY_RES_Demand_Drivers!$J$15</f>
        <v>RFDEM</v>
      </c>
      <c r="F858" s="16">
        <f>VLOOKUP($C858,'Growth rate'!$B$3:$T$93,2,FALSE)*VLOOKUP($E858,BY_RES_Demand_Drivers!$A$5:$I$100,7,FALSE)</f>
        <v>130.37533290529203</v>
      </c>
      <c r="G858" s="16">
        <f>VLOOKUP($C858,'Growth rate'!$B$3:$T$93,3,FALSE)*VLOOKUP($E858,BY_RES_Demand_Drivers!$A$5:$I$100,8,FALSE)</f>
        <v>0</v>
      </c>
      <c r="H858" s="16">
        <f>VLOOKUP($C858,'Growth rate'!$B$3:$T$93,3,FALSE)*VLOOKUP($E858,BY_RES_Demand_Drivers!$A$5:$I$100,9,FALSE)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BY_RES_Demand_Drivers!$J$15</f>
        <v>RFDEM</v>
      </c>
      <c r="F859" s="16">
        <f>VLOOKUP($C859,'Growth rate'!$B$3:$T$93,2,FALSE)*VLOOKUP($E859,BY_RES_Demand_Drivers!$A$5:$I$100,7,FALSE)</f>
        <v>130.07190250761997</v>
      </c>
      <c r="G859" s="16">
        <f>VLOOKUP($C859,'Growth rate'!$B$3:$T$93,3,FALSE)*VLOOKUP($E859,BY_RES_Demand_Drivers!$A$5:$I$100,8,FALSE)</f>
        <v>0</v>
      </c>
      <c r="H859" s="16">
        <f>VLOOKUP($C859,'Growth rate'!$B$3:$T$93,3,FALSE)*VLOOKUP($E859,BY_RES_Demand_Drivers!$A$5:$I$100,9,FALSE)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BY_RES_Demand_Drivers!$J$15</f>
        <v>RFDEM</v>
      </c>
      <c r="F860" s="16">
        <f>VLOOKUP($C860,'Growth rate'!$B$3:$T$93,2,FALSE)*VLOOKUP($E860,BY_RES_Demand_Drivers!$A$5:$I$100,7,FALSE)</f>
        <v>129.76847210994791</v>
      </c>
      <c r="G860" s="16">
        <f>VLOOKUP($C860,'Growth rate'!$B$3:$T$93,3,FALSE)*VLOOKUP($E860,BY_RES_Demand_Drivers!$A$5:$I$100,8,FALSE)</f>
        <v>0</v>
      </c>
      <c r="H860" s="16">
        <f>VLOOKUP($C860,'Growth rate'!$B$3:$T$93,3,FALSE)*VLOOKUP($E860,BY_RES_Demand_Drivers!$A$5:$I$100,9,FALSE)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BY_RES_Demand_Drivers!$J$15</f>
        <v>RFDEM</v>
      </c>
      <c r="F861" s="16">
        <f>VLOOKUP($C861,'Growth rate'!$B$3:$T$93,2,FALSE)*VLOOKUP($E861,BY_RES_Demand_Drivers!$A$5:$I$100,7,FALSE)</f>
        <v>129.45192975849281</v>
      </c>
      <c r="G861" s="16">
        <f>VLOOKUP($C861,'Growth rate'!$B$3:$T$93,3,FALSE)*VLOOKUP($E861,BY_RES_Demand_Drivers!$A$5:$I$100,8,FALSE)</f>
        <v>0</v>
      </c>
      <c r="H861" s="16">
        <f>VLOOKUP($C861,'Growth rate'!$B$3:$T$93,3,FALSE)*VLOOKUP($E861,BY_RES_Demand_Drivers!$A$5:$I$100,9,FALSE)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BY_RES_Demand_Drivers!$J$15</f>
        <v>RFDEM</v>
      </c>
      <c r="F862" s="16">
        <f>VLOOKUP($C862,'Growth rate'!$B$3:$T$93,2,FALSE)*VLOOKUP($E862,BY_RES_Demand_Drivers!$A$5:$I$100,7,FALSE)</f>
        <v>129.13538740703774</v>
      </c>
      <c r="G862" s="16">
        <f>VLOOKUP($C862,'Growth rate'!$B$3:$T$93,3,FALSE)*VLOOKUP($E862,BY_RES_Demand_Drivers!$A$5:$I$100,8,FALSE)</f>
        <v>0</v>
      </c>
      <c r="H862" s="16">
        <f>VLOOKUP($C862,'Growth rate'!$B$3:$T$93,3,FALSE)*VLOOKUP($E862,BY_RES_Demand_Drivers!$A$5:$I$100,9,FALSE)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BY_RES_Demand_Drivers!$J$15</f>
        <v>RFDEM</v>
      </c>
      <c r="F863" s="16">
        <f>VLOOKUP($C863,'Growth rate'!$B$3:$T$93,2,FALSE)*VLOOKUP($E863,BY_RES_Demand_Drivers!$A$5:$I$100,7,FALSE)</f>
        <v>128.81884505558264</v>
      </c>
      <c r="G863" s="16">
        <f>VLOOKUP($C863,'Growth rate'!$B$3:$T$93,3,FALSE)*VLOOKUP($E863,BY_RES_Demand_Drivers!$A$5:$I$100,8,FALSE)</f>
        <v>0</v>
      </c>
      <c r="H863" s="16">
        <f>VLOOKUP($C863,'Growth rate'!$B$3:$T$93,3,FALSE)*VLOOKUP($E863,BY_RES_Demand_Drivers!$A$5:$I$100,9,FALSE)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BY_RES_Demand_Drivers!$J$15</f>
        <v>RFDEM</v>
      </c>
      <c r="F864" s="16">
        <f>VLOOKUP($C864,'Growth rate'!$B$3:$T$93,2,FALSE)*VLOOKUP($E864,BY_RES_Demand_Drivers!$A$5:$I$100,7,FALSE)</f>
        <v>128.50230270412757</v>
      </c>
      <c r="G864" s="16">
        <f>VLOOKUP($C864,'Growth rate'!$B$3:$T$93,3,FALSE)*VLOOKUP($E864,BY_RES_Demand_Drivers!$A$5:$I$100,8,FALSE)</f>
        <v>0</v>
      </c>
      <c r="H864" s="16">
        <f>VLOOKUP($C864,'Growth rate'!$B$3:$T$93,3,FALSE)*VLOOKUP($E864,BY_RES_Demand_Drivers!$A$5:$I$100,9,FALSE)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BY_RES_Demand_Drivers!$J$15</f>
        <v>RFDEM</v>
      </c>
      <c r="F865" s="16">
        <f>VLOOKUP($C865,'Growth rate'!$B$3:$T$93,2,FALSE)*VLOOKUP($E865,BY_RES_Demand_Drivers!$A$5:$I$100,7,FALSE)</f>
        <v>128.1857603526725</v>
      </c>
      <c r="G865" s="16">
        <f>VLOOKUP($C865,'Growth rate'!$B$3:$T$93,3,FALSE)*VLOOKUP($E865,BY_RES_Demand_Drivers!$A$5:$I$100,8,FALSE)</f>
        <v>0</v>
      </c>
      <c r="H865" s="16">
        <f>VLOOKUP($C865,'Growth rate'!$B$3:$T$93,3,FALSE)*VLOOKUP($E865,BY_RES_Demand_Drivers!$A$5:$I$100,9,FALSE)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BY_RES_Demand_Drivers!$J$15</f>
        <v>RFDEM</v>
      </c>
      <c r="F866" s="16">
        <f>VLOOKUP($C866,'Growth rate'!$B$3:$T$93,2,FALSE)*VLOOKUP($E866,BY_RES_Demand_Drivers!$A$5:$I$100,7,FALSE)</f>
        <v>127.83473068168676</v>
      </c>
      <c r="G866" s="16">
        <f>VLOOKUP($C866,'Growth rate'!$B$3:$T$93,3,FALSE)*VLOOKUP($E866,BY_RES_Demand_Drivers!$A$5:$I$100,8,FALSE)</f>
        <v>0</v>
      </c>
      <c r="H866" s="16">
        <f>VLOOKUP($C866,'Growth rate'!$B$3:$T$93,3,FALSE)*VLOOKUP($E866,BY_RES_Demand_Drivers!$A$5:$I$100,9,FALSE)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BY_RES_Demand_Drivers!$J$15</f>
        <v>RFDEM</v>
      </c>
      <c r="F867" s="16">
        <f>VLOOKUP($C867,'Growth rate'!$B$3:$T$93,2,FALSE)*VLOOKUP($E867,BY_RES_Demand_Drivers!$A$5:$I$100,7,FALSE)</f>
        <v>127.48370101070104</v>
      </c>
      <c r="G867" s="16">
        <f>VLOOKUP($C867,'Growth rate'!$B$3:$T$93,3,FALSE)*VLOOKUP($E867,BY_RES_Demand_Drivers!$A$5:$I$100,8,FALSE)</f>
        <v>0</v>
      </c>
      <c r="H867" s="16">
        <f>VLOOKUP($C867,'Growth rate'!$B$3:$T$93,3,FALSE)*VLOOKUP($E867,BY_RES_Demand_Drivers!$A$5:$I$100,9,FALSE)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BY_RES_Demand_Drivers!$J$15</f>
        <v>RFDEM</v>
      </c>
      <c r="F868" s="16">
        <f>VLOOKUP($C868,'Growth rate'!$B$3:$T$93,2,FALSE)*VLOOKUP($E868,BY_RES_Demand_Drivers!$A$5:$I$100,7,FALSE)</f>
        <v>127.1326713397153</v>
      </c>
      <c r="G868" s="16">
        <f>VLOOKUP($C868,'Growth rate'!$B$3:$T$93,3,FALSE)*VLOOKUP($E868,BY_RES_Demand_Drivers!$A$5:$I$100,8,FALSE)</f>
        <v>0</v>
      </c>
      <c r="H868" s="16">
        <f>VLOOKUP($C868,'Growth rate'!$B$3:$T$93,3,FALSE)*VLOOKUP($E868,BY_RES_Demand_Drivers!$A$5:$I$100,9,FALSE)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BY_RES_Demand_Drivers!$J$15</f>
        <v>RFDEM</v>
      </c>
      <c r="F869" s="16">
        <f>VLOOKUP($C869,'Growth rate'!$B$3:$T$93,2,FALSE)*VLOOKUP($E869,BY_RES_Demand_Drivers!$A$5:$I$100,7,FALSE)</f>
        <v>126.78164166872956</v>
      </c>
      <c r="G869" s="16">
        <f>VLOOKUP($C869,'Growth rate'!$B$3:$T$93,3,FALSE)*VLOOKUP($E869,BY_RES_Demand_Drivers!$A$5:$I$100,8,FALSE)</f>
        <v>0</v>
      </c>
      <c r="H869" s="16">
        <f>VLOOKUP($C869,'Growth rate'!$B$3:$T$93,3,FALSE)*VLOOKUP($E869,BY_RES_Demand_Drivers!$A$5:$I$100,9,FALSE)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BY_RES_Demand_Drivers!$J$15</f>
        <v>RFDEM</v>
      </c>
      <c r="F870" s="16">
        <f>VLOOKUP($C870,'Growth rate'!$B$3:$T$93,2,FALSE)*VLOOKUP($E870,BY_RES_Demand_Drivers!$A$5:$I$100,7,FALSE)</f>
        <v>126.43061199774384</v>
      </c>
      <c r="G870" s="16">
        <f>VLOOKUP($C870,'Growth rate'!$B$3:$T$93,3,FALSE)*VLOOKUP($E870,BY_RES_Demand_Drivers!$A$5:$I$100,8,FALSE)</f>
        <v>0</v>
      </c>
      <c r="H870" s="16">
        <f>VLOOKUP($C870,'Growth rate'!$B$3:$T$93,3,FALSE)*VLOOKUP($E870,BY_RES_Demand_Drivers!$A$5:$I$100,9,FALSE)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BY_RES_Demand_Drivers!$J$15</f>
        <v>RFDEM</v>
      </c>
      <c r="F871" s="16">
        <f>VLOOKUP($C871,'Growth rate'!$B$3:$T$93,2,FALSE)*VLOOKUP($E871,BY_RES_Demand_Drivers!$A$5:$I$100,7,FALSE)</f>
        <v>126.07170874831681</v>
      </c>
      <c r="G871" s="16">
        <f>VLOOKUP($C871,'Growth rate'!$B$3:$T$93,3,FALSE)*VLOOKUP($E871,BY_RES_Demand_Drivers!$A$5:$I$100,8,FALSE)</f>
        <v>0</v>
      </c>
      <c r="H871" s="16">
        <f>VLOOKUP($C871,'Growth rate'!$B$3:$T$93,3,FALSE)*VLOOKUP($E871,BY_RES_Demand_Drivers!$A$5:$I$100,9,FALSE)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BY_RES_Demand_Drivers!$J$15</f>
        <v>RFDEM</v>
      </c>
      <c r="F872" s="16">
        <f>VLOOKUP($C872,'Growth rate'!$B$3:$T$93,2,FALSE)*VLOOKUP($E872,BY_RES_Demand_Drivers!$A$5:$I$100,7,FALSE)</f>
        <v>125.71280549888979</v>
      </c>
      <c r="G872" s="16">
        <f>VLOOKUP($C872,'Growth rate'!$B$3:$T$93,3,FALSE)*VLOOKUP($E872,BY_RES_Demand_Drivers!$A$5:$I$100,8,FALSE)</f>
        <v>0</v>
      </c>
      <c r="H872" s="16">
        <f>VLOOKUP($C872,'Growth rate'!$B$3:$T$93,3,FALSE)*VLOOKUP($E872,BY_RES_Demand_Drivers!$A$5:$I$100,9,FALSE)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BY_RES_Demand_Drivers!$J$15</f>
        <v>RFDEM</v>
      </c>
      <c r="F873" s="16">
        <f>VLOOKUP($C873,'Growth rate'!$B$3:$T$93,2,FALSE)*VLOOKUP($E873,BY_RES_Demand_Drivers!$A$5:$I$100,7,FALSE)</f>
        <v>125.35390224946276</v>
      </c>
      <c r="G873" s="16">
        <f>VLOOKUP($C873,'Growth rate'!$B$3:$T$93,3,FALSE)*VLOOKUP($E873,BY_RES_Demand_Drivers!$A$5:$I$100,8,FALSE)</f>
        <v>0</v>
      </c>
      <c r="H873" s="16">
        <f>VLOOKUP($C873,'Growth rate'!$B$3:$T$93,3,FALSE)*VLOOKUP($E873,BY_RES_Demand_Drivers!$A$5:$I$100,9,FALSE)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BY_RES_Demand_Drivers!$J$15</f>
        <v>RFDEM</v>
      </c>
      <c r="F874" s="16">
        <f>VLOOKUP($C874,'Growth rate'!$B$3:$T$93,2,FALSE)*VLOOKUP($E874,BY_RES_Demand_Drivers!$A$5:$I$100,7,FALSE)</f>
        <v>124.99499900003576</v>
      </c>
      <c r="G874" s="16">
        <f>VLOOKUP($C874,'Growth rate'!$B$3:$T$93,3,FALSE)*VLOOKUP($E874,BY_RES_Demand_Drivers!$A$5:$I$100,8,FALSE)</f>
        <v>0</v>
      </c>
      <c r="H874" s="16">
        <f>VLOOKUP($C874,'Growth rate'!$B$3:$T$93,3,FALSE)*VLOOKUP($E874,BY_RES_Demand_Drivers!$A$5:$I$100,9,FALSE)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BY_RES_Demand_Drivers!$J$15</f>
        <v>RFDEM</v>
      </c>
      <c r="F875" s="16">
        <f>VLOOKUP($C875,'Growth rate'!$B$3:$T$93,2,FALSE)*VLOOKUP($E875,BY_RES_Demand_Drivers!$A$5:$I$100,7,FALSE)</f>
        <v>124.63609575060873</v>
      </c>
      <c r="G875" s="16">
        <f>VLOOKUP($C875,'Growth rate'!$B$3:$T$93,3,FALSE)*VLOOKUP($E875,BY_RES_Demand_Drivers!$A$5:$I$100,8,FALSE)</f>
        <v>0</v>
      </c>
      <c r="H875" s="16">
        <f>VLOOKUP($C875,'Growth rate'!$B$3:$T$93,3,FALSE)*VLOOKUP($E875,BY_RES_Demand_Drivers!$A$5:$I$100,9,FALSE)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BY_RES_Demand_Drivers!$J$15</f>
        <v>RFDEM</v>
      </c>
      <c r="F876" s="16">
        <f>VLOOKUP($C876,'Growth rate'!$B$3:$T$93,2,FALSE)*VLOOKUP($E876,BY_RES_Demand_Drivers!$A$5:$I$100,7,FALSE)</f>
        <v>124.26397729815088</v>
      </c>
      <c r="G876" s="16">
        <f>VLOOKUP($C876,'Growth rate'!$B$3:$T$93,3,FALSE)*VLOOKUP($E876,BY_RES_Demand_Drivers!$A$5:$I$100,8,FALSE)</f>
        <v>0</v>
      </c>
      <c r="H876" s="16">
        <f>VLOOKUP($C876,'Growth rate'!$B$3:$T$93,3,FALSE)*VLOOKUP($E876,BY_RES_Demand_Drivers!$A$5:$I$100,9,FALSE)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BY_RES_Demand_Drivers!$J$15</f>
        <v>RFDEM</v>
      </c>
      <c r="F877" s="16">
        <f>VLOOKUP($C877,'Growth rate'!$B$3:$T$93,2,FALSE)*VLOOKUP($E877,BY_RES_Demand_Drivers!$A$5:$I$100,7,FALSE)</f>
        <v>123.89185884569302</v>
      </c>
      <c r="G877" s="16">
        <f>VLOOKUP($C877,'Growth rate'!$B$3:$T$93,3,FALSE)*VLOOKUP($E877,BY_RES_Demand_Drivers!$A$5:$I$100,8,FALSE)</f>
        <v>0</v>
      </c>
      <c r="H877" s="16">
        <f>VLOOKUP($C877,'Growth rate'!$B$3:$T$93,3,FALSE)*VLOOKUP($E877,BY_RES_Demand_Drivers!$A$5:$I$100,9,FALSE)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BY_RES_Demand_Drivers!$J$15</f>
        <v>RFDEM</v>
      </c>
      <c r="F878" s="16">
        <f>VLOOKUP($C878,'Growth rate'!$B$3:$T$93,2,FALSE)*VLOOKUP($E878,BY_RES_Demand_Drivers!$A$5:$I$100,7,FALSE)</f>
        <v>123.51974039323518</v>
      </c>
      <c r="G878" s="16">
        <f>VLOOKUP($C878,'Growth rate'!$B$3:$T$93,3,FALSE)*VLOOKUP($E878,BY_RES_Demand_Drivers!$A$5:$I$100,8,FALSE)</f>
        <v>0</v>
      </c>
      <c r="H878" s="16">
        <f>VLOOKUP($C878,'Growth rate'!$B$3:$T$93,3,FALSE)*VLOOKUP($E878,BY_RES_Demand_Drivers!$A$5:$I$100,9,FALSE)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BY_RES_Demand_Drivers!$J$15</f>
        <v>RFDEM</v>
      </c>
      <c r="F879" s="16">
        <f>VLOOKUP($C879,'Growth rate'!$B$3:$T$93,2,FALSE)*VLOOKUP($E879,BY_RES_Demand_Drivers!$A$5:$I$100,7,FALSE)</f>
        <v>123.14762194077733</v>
      </c>
      <c r="G879" s="16">
        <f>VLOOKUP($C879,'Growth rate'!$B$3:$T$93,3,FALSE)*VLOOKUP($E879,BY_RES_Demand_Drivers!$A$5:$I$100,8,FALSE)</f>
        <v>0</v>
      </c>
      <c r="H879" s="16">
        <f>VLOOKUP($C879,'Growth rate'!$B$3:$T$93,3,FALSE)*VLOOKUP($E879,BY_RES_Demand_Drivers!$A$5:$I$100,9,FALSE)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BY_RES_Demand_Drivers!$J$15</f>
        <v>RFDEM</v>
      </c>
      <c r="F880" s="16">
        <f>VLOOKUP($C880,'Growth rate'!$B$3:$T$93,2,FALSE)*VLOOKUP($E880,BY_RES_Demand_Drivers!$A$5:$I$100,7,FALSE)</f>
        <v>122.77550348831949</v>
      </c>
      <c r="G880" s="16">
        <f>VLOOKUP($C880,'Growth rate'!$B$3:$T$93,3,FALSE)*VLOOKUP($E880,BY_RES_Demand_Drivers!$A$5:$I$100,8,FALSE)</f>
        <v>0</v>
      </c>
      <c r="H880" s="16">
        <f>VLOOKUP($C880,'Growth rate'!$B$3:$T$93,3,FALSE)*VLOOKUP($E880,BY_RES_Demand_Drivers!$A$5:$I$100,9,FALSE)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BY_RES_Demand_Drivers!$J$15</f>
        <v>RFDEM</v>
      </c>
      <c r="F881" s="16">
        <f>VLOOKUP($C881,'Growth rate'!$B$3:$T$93,2,FALSE)*VLOOKUP($E881,BY_RES_Demand_Drivers!$A$5:$I$100,7,FALSE)</f>
        <v>122.37247686043352</v>
      </c>
      <c r="G881" s="16">
        <f>VLOOKUP($C881,'Growth rate'!$B$3:$T$93,3,FALSE)*VLOOKUP($E881,BY_RES_Demand_Drivers!$A$5:$I$100,8,FALSE)</f>
        <v>0</v>
      </c>
      <c r="H881" s="16">
        <f>VLOOKUP($C881,'Growth rate'!$B$3:$T$93,3,FALSE)*VLOOKUP($E881,BY_RES_Demand_Drivers!$A$5:$I$100,9,FALSE)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BY_RES_Demand_Drivers!$J$15</f>
        <v>RFDEM</v>
      </c>
      <c r="F882" s="16">
        <f>VLOOKUP($C882,'Growth rate'!$B$3:$T$93,2,FALSE)*VLOOKUP($E882,BY_RES_Demand_Drivers!$A$5:$I$100,7,FALSE)</f>
        <v>121.96945023254757</v>
      </c>
      <c r="G882" s="16">
        <f>VLOOKUP($C882,'Growth rate'!$B$3:$T$93,3,FALSE)*VLOOKUP($E882,BY_RES_Demand_Drivers!$A$5:$I$100,8,FALSE)</f>
        <v>0</v>
      </c>
      <c r="H882" s="16">
        <f>VLOOKUP($C882,'Growth rate'!$B$3:$T$93,3,FALSE)*VLOOKUP($E882,BY_RES_Demand_Drivers!$A$5:$I$100,9,FALSE)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BY_RES_Demand_Drivers!$J$15</f>
        <v>RFDEM</v>
      </c>
      <c r="F883" s="16">
        <f>VLOOKUP($C883,'Growth rate'!$B$3:$T$93,2,FALSE)*VLOOKUP($E883,BY_RES_Demand_Drivers!$A$5:$I$100,7,FALSE)</f>
        <v>121.56642360466161</v>
      </c>
      <c r="G883" s="16">
        <f>VLOOKUP($C883,'Growth rate'!$B$3:$T$93,3,FALSE)*VLOOKUP($E883,BY_RES_Demand_Drivers!$A$5:$I$100,8,FALSE)</f>
        <v>0</v>
      </c>
      <c r="H883" s="16">
        <f>VLOOKUP($C883,'Growth rate'!$B$3:$T$93,3,FALSE)*VLOOKUP($E883,BY_RES_Demand_Drivers!$A$5:$I$100,9,FALSE)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BY_RES_Demand_Drivers!$J$15</f>
        <v>RFDEM</v>
      </c>
      <c r="F884" s="16">
        <f>VLOOKUP($C884,'Growth rate'!$B$3:$T$93,2,FALSE)*VLOOKUP($E884,BY_RES_Demand_Drivers!$A$5:$I$100,7,FALSE)</f>
        <v>121.16339697677566</v>
      </c>
      <c r="G884" s="16">
        <f>VLOOKUP($C884,'Growth rate'!$B$3:$T$93,3,FALSE)*VLOOKUP($E884,BY_RES_Demand_Drivers!$A$5:$I$100,8,FALSE)</f>
        <v>0</v>
      </c>
      <c r="H884" s="16">
        <f>VLOOKUP($C884,'Growth rate'!$B$3:$T$93,3,FALSE)*VLOOKUP($E884,BY_RES_Demand_Drivers!$A$5:$I$100,9,FALSE)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BY_RES_Demand_Drivers!$J$15</f>
        <v>RFDEM</v>
      </c>
      <c r="F885" s="16">
        <f>VLOOKUP($C885,'Growth rate'!$B$3:$T$93,2,FALSE)*VLOOKUP($E885,BY_RES_Demand_Drivers!$A$5:$I$100,7,FALSE)</f>
        <v>120.76037034888971</v>
      </c>
      <c r="G885" s="16">
        <f>VLOOKUP($C885,'Growth rate'!$B$3:$T$93,3,FALSE)*VLOOKUP($E885,BY_RES_Demand_Drivers!$A$5:$I$100,8,FALSE)</f>
        <v>0</v>
      </c>
      <c r="H885" s="16">
        <f>VLOOKUP($C885,'Growth rate'!$B$3:$T$93,3,FALSE)*VLOOKUP($E885,BY_RES_Demand_Drivers!$A$5:$I$100,9,FALSE)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BY_RES_Demand_Drivers!$J$15</f>
        <v>RFDEM</v>
      </c>
      <c r="F886" s="16">
        <f>VLOOKUP($C886,'Growth rate'!$B$3:$T$93,2,FALSE)*VLOOKUP($E886,BY_RES_Demand_Drivers!$A$5:$I$100,7,FALSE)</f>
        <v>120.31563775988624</v>
      </c>
      <c r="G886" s="16">
        <f>VLOOKUP($C886,'Growth rate'!$B$3:$T$93,3,FALSE)*VLOOKUP($E886,BY_RES_Demand_Drivers!$A$5:$I$100,8,FALSE)</f>
        <v>0</v>
      </c>
      <c r="H886" s="16">
        <f>VLOOKUP($C886,'Growth rate'!$B$3:$T$93,3,FALSE)*VLOOKUP($E886,BY_RES_Demand_Drivers!$A$5:$I$100,9,FALSE)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BY_RES_Demand_Drivers!$J$15</f>
        <v>RFDEM</v>
      </c>
      <c r="F887" s="16">
        <f>VLOOKUP($C887,'Growth rate'!$B$3:$T$93,2,FALSE)*VLOOKUP($E887,BY_RES_Demand_Drivers!$A$5:$I$100,7,FALSE)</f>
        <v>119.87090517088278</v>
      </c>
      <c r="G887" s="16">
        <f>VLOOKUP($C887,'Growth rate'!$B$3:$T$93,3,FALSE)*VLOOKUP($E887,BY_RES_Demand_Drivers!$A$5:$I$100,8,FALSE)</f>
        <v>0</v>
      </c>
      <c r="H887" s="16">
        <f>VLOOKUP($C887,'Growth rate'!$B$3:$T$93,3,FALSE)*VLOOKUP($E887,BY_RES_Demand_Drivers!$A$5:$I$100,9,FALSE)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BY_RES_Demand_Drivers!$J$15</f>
        <v>RFDEM</v>
      </c>
      <c r="F888" s="16">
        <f>VLOOKUP($C888,'Growth rate'!$B$3:$T$93,2,FALSE)*VLOOKUP($E888,BY_RES_Demand_Drivers!$A$5:$I$100,7,FALSE)</f>
        <v>119.42617258187931</v>
      </c>
      <c r="G888" s="16">
        <f>VLOOKUP($C888,'Growth rate'!$B$3:$T$93,3,FALSE)*VLOOKUP($E888,BY_RES_Demand_Drivers!$A$5:$I$100,8,FALSE)</f>
        <v>0</v>
      </c>
      <c r="H888" s="16">
        <f>VLOOKUP($C888,'Growth rate'!$B$3:$T$93,3,FALSE)*VLOOKUP($E888,BY_RES_Demand_Drivers!$A$5:$I$100,9,FALSE)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BY_RES_Demand_Drivers!$J$15</f>
        <v>RFDEM</v>
      </c>
      <c r="F889" s="16">
        <f>VLOOKUP($C889,'Growth rate'!$B$3:$T$93,2,FALSE)*VLOOKUP($E889,BY_RES_Demand_Drivers!$A$5:$I$100,7,FALSE)</f>
        <v>118.98143999287585</v>
      </c>
      <c r="G889" s="16">
        <f>VLOOKUP($C889,'Growth rate'!$B$3:$T$93,3,FALSE)*VLOOKUP($E889,BY_RES_Demand_Drivers!$A$5:$I$100,8,FALSE)</f>
        <v>0</v>
      </c>
      <c r="H889" s="16">
        <f>VLOOKUP($C889,'Growth rate'!$B$3:$T$93,3,FALSE)*VLOOKUP($E889,BY_RES_Demand_Drivers!$A$5:$I$100,9,FALSE)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BY_RES_Demand_Drivers!$J$15</f>
        <v>RFDEM</v>
      </c>
      <c r="F890" s="16">
        <f>VLOOKUP($C890,'Growth rate'!$B$3:$T$93,2,FALSE)*VLOOKUP($E890,BY_RES_Demand_Drivers!$A$5:$I$100,7,FALSE)</f>
        <v>118.5367074038724</v>
      </c>
      <c r="G890" s="16">
        <f>VLOOKUP($C890,'Growth rate'!$B$3:$T$93,3,FALSE)*VLOOKUP($E890,BY_RES_Demand_Drivers!$A$5:$I$100,8,FALSE)</f>
        <v>0</v>
      </c>
      <c r="H890" s="16">
        <f>VLOOKUP($C890,'Growth rate'!$B$3:$T$93,3,FALSE)*VLOOKUP($E890,BY_RES_Demand_Drivers!$A$5:$I$100,9,FALSE)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BY_RES_Demand_Drivers!$J$15</f>
        <v>RFDEM</v>
      </c>
      <c r="F891" s="16">
        <f>VLOOKUP($C891,'Growth rate'!$B$3:$T$93,2,FALSE)*VLOOKUP($E891,BY_RES_Demand_Drivers!$A$5:$I$100,7,FALSE)</f>
        <v>118.05768419155315</v>
      </c>
      <c r="G891" s="16">
        <f>VLOOKUP($C891,'Growth rate'!$B$3:$T$93,3,FALSE)*VLOOKUP($E891,BY_RES_Demand_Drivers!$A$5:$I$100,8,FALSE)</f>
        <v>0</v>
      </c>
      <c r="H891" s="16">
        <f>VLOOKUP($C891,'Growth rate'!$B$3:$T$93,3,FALSE)*VLOOKUP($E891,BY_RES_Demand_Drivers!$A$5:$I$100,9,FALSE)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BY_RES_Demand_Drivers!$J$15</f>
        <v>RFDEM</v>
      </c>
      <c r="F892" s="16">
        <f>VLOOKUP($C892,'Growth rate'!$B$3:$T$93,2,FALSE)*VLOOKUP($E892,BY_RES_Demand_Drivers!$A$5:$I$100,7,FALSE)</f>
        <v>117.57866097923392</v>
      </c>
      <c r="G892" s="16">
        <f>VLOOKUP($C892,'Growth rate'!$B$3:$T$93,3,FALSE)*VLOOKUP($E892,BY_RES_Demand_Drivers!$A$5:$I$100,8,FALSE)</f>
        <v>0</v>
      </c>
      <c r="H892" s="16">
        <f>VLOOKUP($C892,'Growth rate'!$B$3:$T$93,3,FALSE)*VLOOKUP($E892,BY_RES_Demand_Drivers!$A$5:$I$100,9,FALSE)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BY_RES_Demand_Drivers!$J$15</f>
        <v>RFDEM</v>
      </c>
      <c r="F893" s="16">
        <f>VLOOKUP($C893,'Growth rate'!$B$3:$T$93,2,FALSE)*VLOOKUP($E893,BY_RES_Demand_Drivers!$A$5:$I$100,7,FALSE)</f>
        <v>117.09963776691465</v>
      </c>
      <c r="G893" s="16">
        <f>VLOOKUP($C893,'Growth rate'!$B$3:$T$93,3,FALSE)*VLOOKUP($E893,BY_RES_Demand_Drivers!$A$5:$I$100,8,FALSE)</f>
        <v>0</v>
      </c>
      <c r="H893" s="16">
        <f>VLOOKUP($C893,'Growth rate'!$B$3:$T$93,3,FALSE)*VLOOKUP($E893,BY_RES_Demand_Drivers!$A$5:$I$100,9,FALSE)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BY_RES_Demand_Drivers!$J$15</f>
        <v>RFDEM</v>
      </c>
      <c r="F894" s="16">
        <f>VLOOKUP($C894,'Growth rate'!$B$3:$T$93,2,FALSE)*VLOOKUP($E894,BY_RES_Demand_Drivers!$A$5:$I$100,7,FALSE)</f>
        <v>116.62061455459542</v>
      </c>
      <c r="G894" s="16">
        <f>VLOOKUP($C894,'Growth rate'!$B$3:$T$93,3,FALSE)*VLOOKUP($E894,BY_RES_Demand_Drivers!$A$5:$I$100,8,FALSE)</f>
        <v>0</v>
      </c>
      <c r="H894" s="16">
        <f>VLOOKUP($C894,'Growth rate'!$B$3:$T$93,3,FALSE)*VLOOKUP($E894,BY_RES_Demand_Drivers!$A$5:$I$100,9,FALSE)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BY_RES_Demand_Drivers!$J$15</f>
        <v>RFDEM</v>
      </c>
      <c r="F895" s="16">
        <f>VLOOKUP($C895,'Growth rate'!$B$3:$T$93,2,FALSE)*VLOOKUP($E895,BY_RES_Demand_Drivers!$A$5:$I$100,7,FALSE)</f>
        <v>116.14159134227617</v>
      </c>
      <c r="G895" s="16">
        <f>VLOOKUP($C895,'Growth rate'!$B$3:$T$93,3,FALSE)*VLOOKUP($E895,BY_RES_Demand_Drivers!$A$5:$I$100,8,FALSE)</f>
        <v>0</v>
      </c>
      <c r="H895" s="16">
        <f>VLOOKUP($C895,'Growth rate'!$B$3:$T$93,3,FALSE)*VLOOKUP($E895,BY_RES_Demand_Drivers!$A$5:$I$100,9,FALSE)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BY_RES_Demand_Drivers!$J$15</f>
        <v>RFDEM</v>
      </c>
      <c r="F896" s="16">
        <f>VLOOKUP($C896,'Growth rate'!$B$3:$T$93,2,FALSE)*VLOOKUP($E896,BY_RES_Demand_Drivers!$A$5:$I$100,7,FALSE)</f>
        <v>115.6345482375026</v>
      </c>
      <c r="G896" s="16">
        <f>VLOOKUP($C896,'Growth rate'!$B$3:$T$93,3,FALSE)*VLOOKUP($E896,BY_RES_Demand_Drivers!$A$5:$I$100,8,FALSE)</f>
        <v>0</v>
      </c>
      <c r="H896" s="16">
        <f>VLOOKUP($C896,'Growth rate'!$B$3:$T$93,3,FALSE)*VLOOKUP($E896,BY_RES_Demand_Drivers!$A$5:$I$100,9,FALSE)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BY_RES_Demand_Drivers!$J$15</f>
        <v>RFDEM</v>
      </c>
      <c r="F897" s="16">
        <f>VLOOKUP($C897,'Growth rate'!$B$3:$T$93,2,FALSE)*VLOOKUP($E897,BY_RES_Demand_Drivers!$A$5:$I$100,7,FALSE)</f>
        <v>115.12750513272903</v>
      </c>
      <c r="G897" s="16">
        <f>VLOOKUP($C897,'Growth rate'!$B$3:$T$93,3,FALSE)*VLOOKUP($E897,BY_RES_Demand_Drivers!$A$5:$I$100,8,FALSE)</f>
        <v>0</v>
      </c>
      <c r="H897" s="16">
        <f>VLOOKUP($C897,'Growth rate'!$B$3:$T$93,3,FALSE)*VLOOKUP($E897,BY_RES_Demand_Drivers!$A$5:$I$100,9,FALSE)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BY_RES_Demand_Drivers!$J$15</f>
        <v>RFDEM</v>
      </c>
      <c r="F898" s="16">
        <f>VLOOKUP($C898,'Growth rate'!$B$3:$T$93,2,FALSE)*VLOOKUP($E898,BY_RES_Demand_Drivers!$A$5:$I$100,7,FALSE)</f>
        <v>114.62046202795548</v>
      </c>
      <c r="G898" s="16">
        <f>VLOOKUP($C898,'Growth rate'!$B$3:$T$93,3,FALSE)*VLOOKUP($E898,BY_RES_Demand_Drivers!$A$5:$I$100,8,FALSE)</f>
        <v>0</v>
      </c>
      <c r="H898" s="16">
        <f>VLOOKUP($C898,'Growth rate'!$B$3:$T$93,3,FALSE)*VLOOKUP($E898,BY_RES_Demand_Drivers!$A$5:$I$100,9,FALSE)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BY_RES_Demand_Drivers!$J$15</f>
        <v>RFDEM</v>
      </c>
      <c r="F899" s="16">
        <f>VLOOKUP($C899,'Growth rate'!$B$3:$T$93,2,FALSE)*VLOOKUP($E899,BY_RES_Demand_Drivers!$A$5:$I$100,7,FALSE)</f>
        <v>114.11341892318191</v>
      </c>
      <c r="G899" s="16">
        <f>VLOOKUP($C899,'Growth rate'!$B$3:$T$93,3,FALSE)*VLOOKUP($E899,BY_RES_Demand_Drivers!$A$5:$I$100,8,FALSE)</f>
        <v>0</v>
      </c>
      <c r="H899" s="16">
        <f>VLOOKUP($C899,'Growth rate'!$B$3:$T$93,3,FALSE)*VLOOKUP($E899,BY_RES_Demand_Drivers!$A$5:$I$100,9,FALSE)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BY_RES_Demand_Drivers!$J$15</f>
        <v>RFDEM</v>
      </c>
      <c r="F900" s="16">
        <f>VLOOKUP($C900,'Growth rate'!$B$3:$T$93,2,FALSE)*VLOOKUP($E900,BY_RES_Demand_Drivers!$A$5:$I$100,7,FALSE)</f>
        <v>113.60637581840834</v>
      </c>
      <c r="G900" s="16">
        <f>VLOOKUP($C900,'Growth rate'!$B$3:$T$93,3,FALSE)*VLOOKUP($E900,BY_RES_Demand_Drivers!$A$5:$I$100,8,FALSE)</f>
        <v>0</v>
      </c>
      <c r="H900" s="16">
        <f>VLOOKUP($C900,'Growth rate'!$B$3:$T$93,3,FALSE)*VLOOKUP($E900,BY_RES_Demand_Drivers!$A$5:$I$100,9,FALSE)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BY_RES_Demand_Drivers!$J$15</f>
        <v>RFDEM</v>
      </c>
      <c r="F901" s="16">
        <f>VLOOKUP($C901,'Growth rate'!$B$3:$T$93,2,FALSE)*VLOOKUP($E901,BY_RES_Demand_Drivers!$A$5:$I$100,7,FALSE)</f>
        <v>113.01577267082772</v>
      </c>
      <c r="G901" s="16">
        <f>VLOOKUP($C901,'Growth rate'!$B$3:$T$93,3,FALSE)*VLOOKUP($E901,BY_RES_Demand_Drivers!$A$5:$I$100,8,FALSE)</f>
        <v>0</v>
      </c>
      <c r="H901" s="16">
        <f>VLOOKUP($C901,'Growth rate'!$B$3:$T$93,3,FALSE)*VLOOKUP($E901,BY_RES_Demand_Drivers!$A$5:$I$100,9,FALSE)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BY_RES_Demand_Drivers!$J$15</f>
        <v>RFDEM</v>
      </c>
      <c r="F902" s="16">
        <f>VLOOKUP($C902,'Growth rate'!$B$3:$T$93,2,FALSE)*VLOOKUP($E902,BY_RES_Demand_Drivers!$A$5:$I$100,7,FALSE)</f>
        <v>112.42516952324711</v>
      </c>
      <c r="G902" s="16">
        <f>VLOOKUP($C902,'Growth rate'!$B$3:$T$93,3,FALSE)*VLOOKUP($E902,BY_RES_Demand_Drivers!$A$5:$I$100,8,FALSE)</f>
        <v>0</v>
      </c>
      <c r="H902" s="16">
        <f>VLOOKUP($C902,'Growth rate'!$B$3:$T$93,3,FALSE)*VLOOKUP($E902,BY_RES_Demand_Drivers!$A$5:$I$100,9,FALSE)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BY_RES_Demand_Drivers!$J$15</f>
        <v>RFDEM</v>
      </c>
      <c r="F903" s="16">
        <f>VLOOKUP($C903,'Growth rate'!$B$3:$T$93,2,FALSE)*VLOOKUP($E903,BY_RES_Demand_Drivers!$A$5:$I$100,7,FALSE)</f>
        <v>111.83456637566647</v>
      </c>
      <c r="G903" s="16">
        <f>VLOOKUP($C903,'Growth rate'!$B$3:$T$93,3,FALSE)*VLOOKUP($E903,BY_RES_Demand_Drivers!$A$5:$I$100,8,FALSE)</f>
        <v>0</v>
      </c>
      <c r="H903" s="16">
        <f>VLOOKUP($C903,'Growth rate'!$B$3:$T$93,3,FALSE)*VLOOKUP($E903,BY_RES_Demand_Drivers!$A$5:$I$100,9,FALSE)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BY_RES_Demand_Drivers!$J$15</f>
        <v>RFDEM</v>
      </c>
      <c r="F904" s="16">
        <f>VLOOKUP($C904,'Growth rate'!$B$3:$T$93,2,FALSE)*VLOOKUP($E904,BY_RES_Demand_Drivers!$A$5:$I$100,7,FALSE)</f>
        <v>111.24396322808585</v>
      </c>
      <c r="G904" s="16">
        <f>VLOOKUP($C904,'Growth rate'!$B$3:$T$93,3,FALSE)*VLOOKUP($E904,BY_RES_Demand_Drivers!$A$5:$I$100,8,FALSE)</f>
        <v>0</v>
      </c>
      <c r="H904" s="16">
        <f>VLOOKUP($C904,'Growth rate'!$B$3:$T$93,3,FALSE)*VLOOKUP($E904,BY_RES_Demand_Drivers!$A$5:$I$100,9,FALSE)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BY_RES_Demand_Drivers!$J$15</f>
        <v>RFDEM</v>
      </c>
      <c r="F905" s="16">
        <f>VLOOKUP($C905,'Growth rate'!$B$3:$T$93,2,FALSE)*VLOOKUP($E905,BY_RES_Demand_Drivers!$A$5:$I$100,7,FALSE)</f>
        <v>110.65336008050524</v>
      </c>
      <c r="G905" s="16">
        <f>VLOOKUP($C905,'Growth rate'!$B$3:$T$93,3,FALSE)*VLOOKUP($E905,BY_RES_Demand_Drivers!$A$5:$I$100,8,FALSE)</f>
        <v>0</v>
      </c>
      <c r="H905" s="16">
        <f>VLOOKUP($C905,'Growth rate'!$B$3:$T$93,3,FALSE)*VLOOKUP($E905,BY_RES_Demand_Drivers!$A$5:$I$100,9,FALSE)</f>
        <v>0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3"/>
  <sheetViews>
    <sheetView workbookViewId="0">
      <selection activeCell="A11" sqref="A11:A13"/>
    </sheetView>
  </sheetViews>
  <sheetFormatPr defaultColWidth="8.77734375" defaultRowHeight="14.4"/>
  <cols>
    <col min="1" max="5" width="18.77734375" style="49" customWidth="1"/>
    <col min="6" max="24" width="8.77734375" style="49"/>
    <col min="25" max="25" width="18.77734375" style="49" customWidth="1"/>
    <col min="26" max="16384" width="8.7773437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3101</v>
      </c>
      <c r="B2" s="51" t="s">
        <v>3103</v>
      </c>
      <c r="C2" s="51" t="s">
        <v>3090</v>
      </c>
      <c r="D2" s="51" t="s">
        <v>3110</v>
      </c>
      <c r="E2" s="51" t="s">
        <v>3109</v>
      </c>
      <c r="F2" s="50">
        <v>2727.3290000000002</v>
      </c>
      <c r="G2" s="50">
        <v>2990.49</v>
      </c>
      <c r="H2" s="50">
        <v>3195.69</v>
      </c>
      <c r="I2" s="50">
        <v>3394.9029999999998</v>
      </c>
      <c r="J2" s="50">
        <v>3608.1950000000002</v>
      </c>
      <c r="K2" s="50">
        <v>3869.5740000000001</v>
      </c>
      <c r="L2" s="50">
        <v>4183.7299999999996</v>
      </c>
      <c r="M2" s="50">
        <v>4492.942</v>
      </c>
      <c r="N2" s="50">
        <v>4775.8019999999997</v>
      </c>
      <c r="O2" s="50">
        <v>5044.2700000000004</v>
      </c>
      <c r="P2" s="50">
        <v>5331.66</v>
      </c>
      <c r="Q2" s="50">
        <v>5617.2070000000003</v>
      </c>
      <c r="R2" s="50">
        <v>5899.7749999999996</v>
      </c>
      <c r="S2" s="50">
        <v>6167.3959999999997</v>
      </c>
      <c r="T2" s="50">
        <v>6418.6980000000003</v>
      </c>
      <c r="U2" s="50">
        <v>6639.4459999999999</v>
      </c>
      <c r="V2" s="50">
        <v>6833.4040000000005</v>
      </c>
      <c r="W2" s="50">
        <v>7008.2209999999995</v>
      </c>
      <c r="X2" s="50">
        <v>7167.723</v>
      </c>
    </row>
    <row r="3" spans="1:25">
      <c r="A3" s="51" t="s">
        <v>3101</v>
      </c>
      <c r="B3" s="51" t="s">
        <v>3102</v>
      </c>
      <c r="C3" s="51" t="s">
        <v>3090</v>
      </c>
      <c r="D3" s="51" t="s">
        <v>3110</v>
      </c>
      <c r="E3" s="51" t="s">
        <v>3109</v>
      </c>
      <c r="F3" s="50">
        <v>2727.3290000000002</v>
      </c>
      <c r="G3" s="50">
        <v>2984.875</v>
      </c>
      <c r="H3" s="50">
        <v>3175.183</v>
      </c>
      <c r="I3" s="50">
        <v>3337.9650000000001</v>
      </c>
      <c r="J3" s="50">
        <v>3487.7719999999999</v>
      </c>
      <c r="K3" s="50">
        <v>3668.52</v>
      </c>
      <c r="L3" s="50">
        <v>3907.28</v>
      </c>
      <c r="M3" s="50">
        <v>4154.085</v>
      </c>
      <c r="N3" s="50">
        <v>4391.6639999999998</v>
      </c>
      <c r="O3" s="50">
        <v>4629.7849999999999</v>
      </c>
      <c r="P3" s="50">
        <v>4896.4189999999999</v>
      </c>
      <c r="Q3" s="50">
        <v>5169.7539999999999</v>
      </c>
      <c r="R3" s="50">
        <v>5452.625</v>
      </c>
      <c r="S3" s="50">
        <v>5734.9679999999998</v>
      </c>
      <c r="T3" s="50">
        <v>6012.6660000000002</v>
      </c>
      <c r="U3" s="50">
        <v>6278.9989999999998</v>
      </c>
      <c r="V3" s="50">
        <v>6534.7939999999999</v>
      </c>
      <c r="W3" s="50">
        <v>6784.6570000000002</v>
      </c>
      <c r="X3" s="50">
        <v>7026.1769999999997</v>
      </c>
    </row>
    <row r="4" spans="1:25">
      <c r="A4" s="51" t="s">
        <v>3101</v>
      </c>
      <c r="B4" s="51" t="s">
        <v>3100</v>
      </c>
      <c r="C4" s="51" t="s">
        <v>3090</v>
      </c>
      <c r="D4" s="51" t="s">
        <v>3110</v>
      </c>
      <c r="E4" s="51" t="s">
        <v>3109</v>
      </c>
      <c r="F4" s="50">
        <v>2727.3290000000002</v>
      </c>
      <c r="G4" s="50">
        <v>3001.15</v>
      </c>
      <c r="H4" s="50">
        <v>3243.2869999999998</v>
      </c>
      <c r="I4" s="50">
        <v>3531.0569999999998</v>
      </c>
      <c r="J4" s="50">
        <v>3889.7220000000002</v>
      </c>
      <c r="K4" s="50">
        <v>4344.9430000000002</v>
      </c>
      <c r="L4" s="50">
        <v>4894.5479999999998</v>
      </c>
      <c r="M4" s="50">
        <v>5494.4480000000003</v>
      </c>
      <c r="N4" s="50">
        <v>6130.0259999999998</v>
      </c>
      <c r="O4" s="50">
        <v>6819.9449999999997</v>
      </c>
      <c r="P4" s="50">
        <v>7610.5609999999997</v>
      </c>
      <c r="Q4" s="50">
        <v>8482.4330000000009</v>
      </c>
      <c r="R4" s="50">
        <v>9444.6350000000002</v>
      </c>
      <c r="S4" s="50">
        <v>10487.243</v>
      </c>
      <c r="T4" s="50">
        <v>11595.97</v>
      </c>
      <c r="U4" s="50">
        <v>12749.624</v>
      </c>
      <c r="V4" s="50">
        <v>13950.1</v>
      </c>
      <c r="W4" s="50">
        <v>15212.538</v>
      </c>
      <c r="X4" s="50">
        <v>16564.026000000002</v>
      </c>
    </row>
    <row r="5" spans="1:25">
      <c r="A5" s="52" t="s">
        <v>3099</v>
      </c>
      <c r="B5" s="52" t="s">
        <v>3098</v>
      </c>
      <c r="C5" s="52" t="s">
        <v>3097</v>
      </c>
      <c r="D5" s="52" t="s">
        <v>3096</v>
      </c>
      <c r="E5" s="52" t="s">
        <v>3095</v>
      </c>
      <c r="F5" s="52">
        <v>1960</v>
      </c>
      <c r="G5" s="52">
        <v>1965</v>
      </c>
      <c r="H5" s="52">
        <v>1970</v>
      </c>
      <c r="I5" s="52">
        <v>1975</v>
      </c>
      <c r="J5" s="52">
        <v>1980</v>
      </c>
      <c r="K5" s="52">
        <v>1985</v>
      </c>
      <c r="L5" s="52">
        <v>1990</v>
      </c>
      <c r="M5" s="52">
        <v>1995</v>
      </c>
      <c r="N5" s="52">
        <v>2000</v>
      </c>
      <c r="O5" s="52">
        <v>2005</v>
      </c>
      <c r="P5" s="52">
        <v>2008</v>
      </c>
      <c r="Q5" s="52">
        <v>2010</v>
      </c>
    </row>
    <row r="6" spans="1:25">
      <c r="A6" s="51" t="s">
        <v>3092</v>
      </c>
      <c r="B6" s="51" t="s">
        <v>3091</v>
      </c>
      <c r="C6" s="51" t="s">
        <v>3090</v>
      </c>
      <c r="D6" s="51" t="s">
        <v>3110</v>
      </c>
      <c r="E6" s="51" t="s">
        <v>3109</v>
      </c>
      <c r="F6" s="50"/>
      <c r="G6" s="50"/>
      <c r="H6" s="50"/>
      <c r="I6" s="50"/>
      <c r="J6" s="50">
        <v>1633.1525713613885</v>
      </c>
      <c r="K6" s="50">
        <v>1747.6763690355797</v>
      </c>
      <c r="L6" s="50">
        <v>2055.8102095702898</v>
      </c>
      <c r="M6" s="50">
        <v>2271.4208571382392</v>
      </c>
      <c r="N6" s="50">
        <v>2490.8136308451076</v>
      </c>
      <c r="O6" s="50">
        <v>2565.9973532967006</v>
      </c>
      <c r="P6" s="50">
        <v>2777.6921349436789</v>
      </c>
      <c r="Q6" s="50">
        <v>2732.5305815256561</v>
      </c>
    </row>
    <row r="7" spans="1:25" ht="31.95" customHeight="1">
      <c r="A7" s="63" t="s">
        <v>3108</v>
      </c>
      <c r="B7" s="64"/>
      <c r="C7" s="64"/>
      <c r="D7" s="64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</row>
    <row r="8" spans="1:25" ht="18">
      <c r="A8" s="65" t="s">
        <v>3087</v>
      </c>
      <c r="B8" s="64"/>
      <c r="C8" s="64"/>
      <c r="D8" s="64"/>
      <c r="E8" s="64"/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</row>
    <row r="11" spans="1:25" ht="28.8">
      <c r="A11" s="59" t="s">
        <v>3111</v>
      </c>
    </row>
    <row r="12" spans="1:25" ht="18">
      <c r="A12" s="60" t="s">
        <v>3087</v>
      </c>
    </row>
    <row r="13" spans="1:25" ht="100.8">
      <c r="A13" s="59" t="s">
        <v>3108</v>
      </c>
    </row>
  </sheetData>
  <mergeCells count="2">
    <mergeCell ref="A7:Y7"/>
    <mergeCell ref="A8:Y8"/>
  </mergeCells>
  <hyperlinks>
    <hyperlink ref="A8" r:id="rId1"/>
    <hyperlink ref="A12" r:id="rId2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7"/>
  <sheetViews>
    <sheetView workbookViewId="0">
      <selection activeCell="B15" sqref="B15"/>
    </sheetView>
  </sheetViews>
  <sheetFormatPr defaultColWidth="8.77734375" defaultRowHeight="14.4"/>
  <cols>
    <col min="1" max="5" width="18.77734375" style="49" customWidth="1"/>
    <col min="6" max="24" width="8.77734375" style="49"/>
    <col min="25" max="25" width="18.77734375" style="49" customWidth="1"/>
    <col min="26" max="16384" width="8.7773437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3104</v>
      </c>
      <c r="B2" s="51" t="s">
        <v>3103</v>
      </c>
      <c r="C2" s="51" t="s">
        <v>3090</v>
      </c>
      <c r="D2" s="51" t="s">
        <v>40</v>
      </c>
      <c r="E2" s="51" t="s">
        <v>3089</v>
      </c>
      <c r="F2" s="50">
        <v>82.302463161787216</v>
      </c>
      <c r="G2" s="50">
        <v>82.278057647601344</v>
      </c>
      <c r="H2" s="50">
        <v>82.377007145576442</v>
      </c>
      <c r="I2" s="50">
        <v>82.509670584570529</v>
      </c>
      <c r="J2" s="50">
        <v>82.578161349344157</v>
      </c>
      <c r="K2" s="50">
        <v>82.576713250698162</v>
      </c>
      <c r="L2" s="50">
        <v>82.543677741556195</v>
      </c>
      <c r="M2" s="50">
        <v>82.457917348443615</v>
      </c>
      <c r="N2" s="50">
        <v>82.254598931862034</v>
      </c>
      <c r="O2" s="50">
        <v>81.877986727069128</v>
      </c>
      <c r="P2" s="50">
        <v>81.350955383860054</v>
      </c>
      <c r="Q2" s="50">
        <v>80.599937937997566</v>
      </c>
      <c r="R2" s="50">
        <v>79.58629723069366</v>
      </c>
      <c r="S2" s="50">
        <v>78.287215927501165</v>
      </c>
      <c r="T2" s="50">
        <v>76.77770150731159</v>
      </c>
      <c r="U2" s="50">
        <v>74.862752502825018</v>
      </c>
      <c r="V2" s="50">
        <v>72.572437644215924</v>
      </c>
      <c r="W2" s="50">
        <v>70.048446280399602</v>
      </c>
      <c r="X2" s="50">
        <v>67.404945445959925</v>
      </c>
    </row>
    <row r="3" spans="1:25">
      <c r="A3" s="51" t="s">
        <v>3104</v>
      </c>
      <c r="B3" s="51" t="s">
        <v>3102</v>
      </c>
      <c r="C3" s="51" t="s">
        <v>3090</v>
      </c>
      <c r="D3" s="51" t="s">
        <v>40</v>
      </c>
      <c r="E3" s="51" t="s">
        <v>3089</v>
      </c>
      <c r="F3" s="50">
        <v>82.302463161787216</v>
      </c>
      <c r="G3" s="50">
        <v>82.123557912380249</v>
      </c>
      <c r="H3" s="50">
        <v>81.910202842727102</v>
      </c>
      <c r="I3" s="50">
        <v>81.683496207457637</v>
      </c>
      <c r="J3" s="50">
        <v>81.357388618524112</v>
      </c>
      <c r="K3" s="50">
        <v>80.913665416623431</v>
      </c>
      <c r="L3" s="50">
        <v>80.366927335579831</v>
      </c>
      <c r="M3" s="50">
        <v>79.714987486182991</v>
      </c>
      <c r="N3" s="50">
        <v>78.932245186994365</v>
      </c>
      <c r="O3" s="50">
        <v>78.020094953077475</v>
      </c>
      <c r="P3" s="50">
        <v>77.06852852420441</v>
      </c>
      <c r="Q3" s="50">
        <v>76.013288841700856</v>
      </c>
      <c r="R3" s="50">
        <v>74.934380184460153</v>
      </c>
      <c r="S3" s="50">
        <v>73.815744951937901</v>
      </c>
      <c r="T3" s="50">
        <v>72.604195826598769</v>
      </c>
      <c r="U3" s="50">
        <v>71.267273296086884</v>
      </c>
      <c r="V3" s="50">
        <v>69.82726880569686</v>
      </c>
      <c r="W3" s="50">
        <v>68.303032967186738</v>
      </c>
      <c r="X3" s="50">
        <v>66.527605049117952</v>
      </c>
    </row>
    <row r="4" spans="1:25">
      <c r="A4" s="51" t="s">
        <v>3104</v>
      </c>
      <c r="B4" s="51" t="s">
        <v>3100</v>
      </c>
      <c r="C4" s="51" t="s">
        <v>3090</v>
      </c>
      <c r="D4" s="51" t="s">
        <v>40</v>
      </c>
      <c r="E4" s="51" t="s">
        <v>3089</v>
      </c>
      <c r="F4" s="50">
        <v>82.302463161787216</v>
      </c>
      <c r="G4" s="50">
        <v>82.571347283937484</v>
      </c>
      <c r="H4" s="50">
        <v>83.307275332267253</v>
      </c>
      <c r="I4" s="50">
        <v>84.460315701601161</v>
      </c>
      <c r="J4" s="50">
        <v>85.773520766296699</v>
      </c>
      <c r="K4" s="50">
        <v>87.110611796928168</v>
      </c>
      <c r="L4" s="50">
        <v>88.560939338572993</v>
      </c>
      <c r="M4" s="50">
        <v>90.17689356793197</v>
      </c>
      <c r="N4" s="50">
        <v>91.933538020627765</v>
      </c>
      <c r="O4" s="50">
        <v>93.71620360052826</v>
      </c>
      <c r="P4" s="50">
        <v>95.495931113258948</v>
      </c>
      <c r="Q4" s="50">
        <v>97.039820901721725</v>
      </c>
      <c r="R4" s="50">
        <v>98.290576111236177</v>
      </c>
      <c r="S4" s="50">
        <v>99.248112708286243</v>
      </c>
      <c r="T4" s="50">
        <v>100.00517383932812</v>
      </c>
      <c r="U4" s="50">
        <v>100.33338023179053</v>
      </c>
      <c r="V4" s="50">
        <v>100.21351962769361</v>
      </c>
      <c r="W4" s="50">
        <v>99.754588093242504</v>
      </c>
      <c r="X4" s="50">
        <v>99.064669619067772</v>
      </c>
    </row>
    <row r="5" spans="1:25">
      <c r="A5" s="51" t="s">
        <v>3101</v>
      </c>
      <c r="B5" s="51" t="s">
        <v>3103</v>
      </c>
      <c r="C5" s="51" t="s">
        <v>3090</v>
      </c>
      <c r="D5" s="51" t="s">
        <v>40</v>
      </c>
      <c r="E5" s="51" t="s">
        <v>3089</v>
      </c>
      <c r="F5" s="50">
        <v>82.302000000000007</v>
      </c>
      <c r="G5" s="50">
        <v>82.278000000000006</v>
      </c>
      <c r="H5" s="50">
        <v>82.376999999999995</v>
      </c>
      <c r="I5" s="50">
        <v>82.51</v>
      </c>
      <c r="J5" s="50">
        <v>82.578000000000003</v>
      </c>
      <c r="K5" s="50">
        <v>82.576999999999998</v>
      </c>
      <c r="L5" s="50">
        <v>82.543999999999997</v>
      </c>
      <c r="M5" s="50">
        <v>82.457999999999998</v>
      </c>
      <c r="N5" s="50">
        <v>82.254999999999995</v>
      </c>
      <c r="O5" s="50">
        <v>81.878</v>
      </c>
      <c r="P5" s="50">
        <v>81.350999999999999</v>
      </c>
      <c r="Q5" s="50">
        <v>80.599999999999994</v>
      </c>
      <c r="R5" s="50">
        <v>79.585999999999999</v>
      </c>
      <c r="S5" s="50">
        <v>78.287000000000006</v>
      </c>
      <c r="T5" s="50">
        <v>76.778000000000006</v>
      </c>
      <c r="U5" s="50">
        <v>74.863</v>
      </c>
      <c r="V5" s="50">
        <v>72.572000000000003</v>
      </c>
      <c r="W5" s="50">
        <v>70.048000000000002</v>
      </c>
      <c r="X5" s="50">
        <v>67.405000000000001</v>
      </c>
    </row>
    <row r="6" spans="1:25">
      <c r="A6" s="51" t="s">
        <v>3101</v>
      </c>
      <c r="B6" s="51" t="s">
        <v>3102</v>
      </c>
      <c r="C6" s="51" t="s">
        <v>3090</v>
      </c>
      <c r="D6" s="51" t="s">
        <v>40</v>
      </c>
      <c r="E6" s="51" t="s">
        <v>3089</v>
      </c>
      <c r="F6" s="50">
        <v>82.302000000000007</v>
      </c>
      <c r="G6" s="50">
        <v>82.123999999999995</v>
      </c>
      <c r="H6" s="50">
        <v>81.91</v>
      </c>
      <c r="I6" s="50">
        <v>81.683000000000007</v>
      </c>
      <c r="J6" s="50">
        <v>81.356999999999999</v>
      </c>
      <c r="K6" s="50">
        <v>80.914000000000001</v>
      </c>
      <c r="L6" s="50">
        <v>80.367000000000004</v>
      </c>
      <c r="M6" s="50">
        <v>79.715000000000003</v>
      </c>
      <c r="N6" s="50">
        <v>78.932000000000002</v>
      </c>
      <c r="O6" s="50">
        <v>78.02</v>
      </c>
      <c r="P6" s="50">
        <v>77.069000000000003</v>
      </c>
      <c r="Q6" s="50">
        <v>76.013000000000005</v>
      </c>
      <c r="R6" s="50">
        <v>74.933999999999997</v>
      </c>
      <c r="S6" s="50">
        <v>73.816000000000003</v>
      </c>
      <c r="T6" s="50">
        <v>72.603999999999999</v>
      </c>
      <c r="U6" s="50">
        <v>71.266999999999996</v>
      </c>
      <c r="V6" s="50">
        <v>69.826999999999998</v>
      </c>
      <c r="W6" s="50">
        <v>68.302999999999997</v>
      </c>
      <c r="X6" s="50">
        <v>66.528000000000006</v>
      </c>
    </row>
    <row r="7" spans="1:25">
      <c r="A7" s="51" t="s">
        <v>3101</v>
      </c>
      <c r="B7" s="51" t="s">
        <v>3100</v>
      </c>
      <c r="C7" s="51" t="s">
        <v>3090</v>
      </c>
      <c r="D7" s="51" t="s">
        <v>40</v>
      </c>
      <c r="E7" s="51" t="s">
        <v>3089</v>
      </c>
      <c r="F7" s="50">
        <v>82.302000000000007</v>
      </c>
      <c r="G7" s="50">
        <v>82.570999999999998</v>
      </c>
      <c r="H7" s="50">
        <v>83.307000000000002</v>
      </c>
      <c r="I7" s="50">
        <v>84.46</v>
      </c>
      <c r="J7" s="50">
        <v>85.774000000000001</v>
      </c>
      <c r="K7" s="50">
        <v>87.111000000000004</v>
      </c>
      <c r="L7" s="50">
        <v>88.561000000000007</v>
      </c>
      <c r="M7" s="50">
        <v>90.177000000000007</v>
      </c>
      <c r="N7" s="50">
        <v>91.933999999999997</v>
      </c>
      <c r="O7" s="50">
        <v>93.715999999999994</v>
      </c>
      <c r="P7" s="50">
        <v>95.495999999999995</v>
      </c>
      <c r="Q7" s="50">
        <v>97.04</v>
      </c>
      <c r="R7" s="50">
        <v>98.290999999999997</v>
      </c>
      <c r="S7" s="50">
        <v>99.248000000000005</v>
      </c>
      <c r="T7" s="50">
        <v>100.005</v>
      </c>
      <c r="U7" s="50">
        <v>100.333</v>
      </c>
      <c r="V7" s="50">
        <v>100.214</v>
      </c>
      <c r="W7" s="50">
        <v>99.754999999999995</v>
      </c>
      <c r="X7" s="50">
        <v>99.064999999999998</v>
      </c>
    </row>
    <row r="8" spans="1:25">
      <c r="A8" s="52" t="s">
        <v>3099</v>
      </c>
      <c r="B8" s="52" t="s">
        <v>3098</v>
      </c>
      <c r="C8" s="52" t="s">
        <v>3097</v>
      </c>
      <c r="D8" s="52" t="s">
        <v>3096</v>
      </c>
      <c r="E8" s="52" t="s">
        <v>3095</v>
      </c>
      <c r="F8" s="52">
        <v>1960</v>
      </c>
      <c r="G8" s="52">
        <v>1965</v>
      </c>
      <c r="H8" s="52">
        <v>1970</v>
      </c>
      <c r="I8" s="52">
        <v>1975</v>
      </c>
      <c r="J8" s="52">
        <v>1980</v>
      </c>
      <c r="K8" s="52">
        <v>1985</v>
      </c>
      <c r="L8" s="52">
        <v>1990</v>
      </c>
      <c r="M8" s="52">
        <v>1995</v>
      </c>
      <c r="N8" s="52">
        <v>2000</v>
      </c>
      <c r="O8" s="52">
        <v>2005</v>
      </c>
      <c r="P8" s="52">
        <v>2008</v>
      </c>
      <c r="Q8" s="52">
        <v>2010</v>
      </c>
    </row>
    <row r="9" spans="1:25">
      <c r="A9" s="51" t="s">
        <v>3092</v>
      </c>
      <c r="B9" s="51" t="s">
        <v>3094</v>
      </c>
      <c r="C9" s="51" t="s">
        <v>3090</v>
      </c>
      <c r="D9" s="51" t="s">
        <v>40</v>
      </c>
      <c r="E9" s="51" t="s">
        <v>3089</v>
      </c>
      <c r="F9" s="50">
        <v>72.814899000000011</v>
      </c>
      <c r="G9" s="50">
        <v>75.963700000000003</v>
      </c>
      <c r="H9" s="50">
        <v>78.169286999999997</v>
      </c>
      <c r="I9" s="50">
        <v>78.673558999999997</v>
      </c>
      <c r="J9" s="50">
        <v>78.288577000000004</v>
      </c>
      <c r="K9" s="50">
        <v>77.684875000000005</v>
      </c>
      <c r="L9" s="50">
        <v>79.098094000000003</v>
      </c>
      <c r="M9" s="50">
        <v>81.929441000000011</v>
      </c>
      <c r="N9" s="50">
        <v>82.349027000000007</v>
      </c>
      <c r="O9" s="50">
        <v>82.540739000000002</v>
      </c>
      <c r="P9" s="50">
        <v>82.475270999999992</v>
      </c>
      <c r="Q9" s="50">
        <v>82.302464999999998</v>
      </c>
    </row>
    <row r="10" spans="1:25">
      <c r="A10" s="51" t="s">
        <v>3092</v>
      </c>
      <c r="B10" s="51" t="s">
        <v>3093</v>
      </c>
      <c r="C10" s="51" t="s">
        <v>3090</v>
      </c>
      <c r="D10" s="51" t="s">
        <v>40</v>
      </c>
      <c r="E10" s="51" t="s">
        <v>3089</v>
      </c>
      <c r="F10" s="50">
        <v>72.814899000000011</v>
      </c>
      <c r="G10" s="50">
        <v>75.963700000000003</v>
      </c>
      <c r="H10" s="50">
        <v>78.169286999999997</v>
      </c>
      <c r="I10" s="50">
        <v>78.673558999999997</v>
      </c>
      <c r="J10" s="50">
        <v>78.288577000000004</v>
      </c>
      <c r="K10" s="50">
        <v>77.684875000000005</v>
      </c>
      <c r="L10" s="50">
        <v>79.098094000000003</v>
      </c>
      <c r="M10" s="50">
        <v>81.929441000000011</v>
      </c>
      <c r="N10" s="50">
        <v>82.349027000000007</v>
      </c>
      <c r="O10" s="50">
        <v>82.540739000000002</v>
      </c>
      <c r="P10" s="50"/>
      <c r="Q10" s="50">
        <v>82.302464999999998</v>
      </c>
    </row>
    <row r="11" spans="1:25">
      <c r="A11" s="51" t="s">
        <v>3092</v>
      </c>
      <c r="B11" s="51" t="s">
        <v>3091</v>
      </c>
      <c r="C11" s="51" t="s">
        <v>3090</v>
      </c>
      <c r="D11" s="51" t="s">
        <v>40</v>
      </c>
      <c r="E11" s="51" t="s">
        <v>3089</v>
      </c>
      <c r="F11" s="50">
        <v>72.814899000000011</v>
      </c>
      <c r="G11" s="50">
        <v>75.963700000000003</v>
      </c>
      <c r="H11" s="50">
        <v>78.169286999999997</v>
      </c>
      <c r="I11" s="50">
        <v>78.673558999999997</v>
      </c>
      <c r="J11" s="50">
        <v>78.288577000000004</v>
      </c>
      <c r="K11" s="50">
        <v>77.684875000000005</v>
      </c>
      <c r="L11" s="50">
        <v>79.098094000000003</v>
      </c>
      <c r="M11" s="50">
        <v>81.929441000000011</v>
      </c>
      <c r="N11" s="50">
        <v>82.349027000000007</v>
      </c>
      <c r="O11" s="50">
        <v>82.540739000000002</v>
      </c>
      <c r="P11" s="50">
        <v>82.475270999999992</v>
      </c>
      <c r="Q11" s="50">
        <v>82.302464999999998</v>
      </c>
    </row>
    <row r="12" spans="1:25" ht="31.95" customHeight="1">
      <c r="A12" s="63" t="s">
        <v>3088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</row>
    <row r="13" spans="1:25" ht="18">
      <c r="A13" s="66" t="s">
        <v>3087</v>
      </c>
      <c r="B13" s="64"/>
      <c r="C13" s="64"/>
      <c r="D13" s="64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</row>
    <row r="15" spans="1:25" ht="28.8">
      <c r="A15" s="59" t="s">
        <v>3111</v>
      </c>
    </row>
    <row r="16" spans="1:25" ht="18">
      <c r="A16" s="60" t="s">
        <v>3087</v>
      </c>
    </row>
    <row r="17" spans="1:1" ht="100.8">
      <c r="A17" s="59" t="s">
        <v>3108</v>
      </c>
    </row>
  </sheetData>
  <mergeCells count="2">
    <mergeCell ref="A12:Y12"/>
    <mergeCell ref="A13:Y13"/>
  </mergeCells>
  <hyperlinks>
    <hyperlink ref="A13" r:id="rId1"/>
    <hyperlink ref="A16" r:id="rId2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BM1448"/>
  <sheetViews>
    <sheetView workbookViewId="0">
      <pane xSplit="3" ySplit="109" topLeftCell="D110" activePane="bottomRight" state="frozen"/>
      <selection pane="topRight" activeCell="D1" sqref="D1"/>
      <selection pane="bottomLeft" activeCell="A110" sqref="A110"/>
      <selection pane="bottomRight" activeCell="D21" sqref="D21"/>
    </sheetView>
  </sheetViews>
  <sheetFormatPr defaultColWidth="8.77734375" defaultRowHeight="14.4"/>
  <cols>
    <col min="1" max="2" width="8.77734375" style="16"/>
    <col min="3" max="3" width="62.21875" style="16" customWidth="1"/>
    <col min="4" max="16384" width="8.77734375" style="16"/>
  </cols>
  <sheetData>
    <row r="1" spans="1:65">
      <c r="A1" s="16" t="s">
        <v>46</v>
      </c>
      <c r="B1" s="16" t="s">
        <v>47</v>
      </c>
    </row>
    <row r="3" spans="1:65">
      <c r="A3" s="16" t="s">
        <v>48</v>
      </c>
      <c r="B3" s="39">
        <v>44377</v>
      </c>
    </row>
    <row r="5" spans="1:65">
      <c r="A5" s="16" t="s">
        <v>49</v>
      </c>
      <c r="B5" s="16" t="s">
        <v>50</v>
      </c>
      <c r="C5" s="16" t="s">
        <v>51</v>
      </c>
      <c r="D5" s="16" t="s">
        <v>52</v>
      </c>
      <c r="E5" s="16">
        <v>1960</v>
      </c>
      <c r="F5" s="16">
        <v>1961</v>
      </c>
      <c r="G5" s="16">
        <v>1962</v>
      </c>
      <c r="H5" s="16">
        <v>1963</v>
      </c>
      <c r="I5" s="16">
        <v>1964</v>
      </c>
      <c r="J5" s="16">
        <v>1965</v>
      </c>
      <c r="K5" s="16">
        <v>1966</v>
      </c>
      <c r="L5" s="16">
        <v>1967</v>
      </c>
      <c r="M5" s="16">
        <v>1968</v>
      </c>
      <c r="N5" s="16">
        <v>1969</v>
      </c>
      <c r="O5" s="16">
        <v>1970</v>
      </c>
      <c r="P5" s="16">
        <v>1971</v>
      </c>
      <c r="Q5" s="16">
        <v>1972</v>
      </c>
      <c r="R5" s="16">
        <v>1973</v>
      </c>
      <c r="S5" s="16">
        <v>1974</v>
      </c>
      <c r="T5" s="16">
        <v>1975</v>
      </c>
      <c r="U5" s="16">
        <v>1976</v>
      </c>
      <c r="V5" s="16">
        <v>1977</v>
      </c>
      <c r="W5" s="16">
        <v>1978</v>
      </c>
      <c r="X5" s="16">
        <v>1979</v>
      </c>
      <c r="Y5" s="16">
        <v>1980</v>
      </c>
      <c r="Z5" s="16">
        <v>1981</v>
      </c>
      <c r="AA5" s="16">
        <v>1982</v>
      </c>
      <c r="AB5" s="16">
        <v>1983</v>
      </c>
      <c r="AC5" s="16">
        <v>1984</v>
      </c>
      <c r="AD5" s="16">
        <v>1985</v>
      </c>
      <c r="AE5" s="16">
        <v>1986</v>
      </c>
      <c r="AF5" s="16">
        <v>1987</v>
      </c>
      <c r="AG5" s="16">
        <v>1988</v>
      </c>
      <c r="AH5" s="16">
        <v>1989</v>
      </c>
      <c r="AI5" s="16">
        <v>1990</v>
      </c>
      <c r="AJ5" s="16">
        <v>1991</v>
      </c>
      <c r="AK5" s="16">
        <v>1992</v>
      </c>
      <c r="AL5" s="16">
        <v>1993</v>
      </c>
      <c r="AM5" s="16">
        <v>1994</v>
      </c>
      <c r="AN5" s="16">
        <v>1995</v>
      </c>
      <c r="AO5" s="16">
        <v>1996</v>
      </c>
      <c r="AP5" s="16">
        <v>1997</v>
      </c>
      <c r="AQ5" s="16">
        <v>1998</v>
      </c>
      <c r="AR5" s="16">
        <v>1999</v>
      </c>
      <c r="AS5" s="16">
        <v>2000</v>
      </c>
      <c r="AT5" s="16">
        <v>2001</v>
      </c>
      <c r="AU5" s="16">
        <v>2002</v>
      </c>
      <c r="AV5" s="16">
        <v>2003</v>
      </c>
      <c r="AW5" s="16">
        <v>2004</v>
      </c>
      <c r="AX5" s="16">
        <v>2005</v>
      </c>
      <c r="AY5" s="16">
        <v>2006</v>
      </c>
      <c r="AZ5" s="16">
        <v>2007</v>
      </c>
      <c r="BA5" s="16">
        <v>2008</v>
      </c>
      <c r="BB5" s="16">
        <v>2009</v>
      </c>
      <c r="BC5" s="16">
        <v>2010</v>
      </c>
      <c r="BD5" s="16">
        <v>2011</v>
      </c>
      <c r="BE5" s="16">
        <v>2012</v>
      </c>
      <c r="BF5" s="16">
        <v>2013</v>
      </c>
      <c r="BG5" s="16">
        <v>2014</v>
      </c>
      <c r="BH5" s="16">
        <v>2015</v>
      </c>
      <c r="BI5" s="16">
        <v>2016</v>
      </c>
      <c r="BJ5" s="16">
        <v>2017</v>
      </c>
      <c r="BK5" s="16">
        <v>2018</v>
      </c>
      <c r="BL5" s="16">
        <v>2019</v>
      </c>
      <c r="BM5" s="16">
        <v>2020</v>
      </c>
    </row>
    <row r="6" spans="1:65">
      <c r="A6" s="16" t="s">
        <v>53</v>
      </c>
      <c r="B6" s="16" t="s">
        <v>54</v>
      </c>
      <c r="C6" s="16" t="s">
        <v>55</v>
      </c>
      <c r="D6" s="16" t="s">
        <v>56</v>
      </c>
      <c r="BB6" s="16">
        <v>200</v>
      </c>
      <c r="BC6" s="16">
        <v>32000</v>
      </c>
      <c r="BE6" s="16">
        <v>36000</v>
      </c>
      <c r="BK6" s="16">
        <v>390</v>
      </c>
      <c r="BL6" s="16">
        <v>140</v>
      </c>
    </row>
    <row r="7" spans="1:65">
      <c r="A7" s="16" t="s">
        <v>53</v>
      </c>
      <c r="B7" s="16" t="s">
        <v>54</v>
      </c>
      <c r="C7" s="16" t="s">
        <v>57</v>
      </c>
      <c r="D7" s="16" t="s">
        <v>58</v>
      </c>
      <c r="AP7" s="16">
        <v>0.21661048113662401</v>
      </c>
      <c r="AQ7" s="16">
        <v>4.0194323079003804E-3</v>
      </c>
      <c r="AR7" s="16">
        <v>0.36120314093056599</v>
      </c>
      <c r="AS7" s="16">
        <v>0.41683838720914101</v>
      </c>
      <c r="AT7" s="16">
        <v>0.70846387672387301</v>
      </c>
      <c r="AU7" s="16">
        <v>0.44948356872147299</v>
      </c>
      <c r="AV7" s="16">
        <v>8.7394193235582701E-2</v>
      </c>
      <c r="AW7" s="16">
        <v>2.0499068139001299E-2</v>
      </c>
      <c r="AX7" s="16">
        <v>1.2212894956683901E-2</v>
      </c>
      <c r="AY7" s="16">
        <v>1.7959602641578001E-2</v>
      </c>
      <c r="AZ7" s="16">
        <v>1.1558475302354201</v>
      </c>
      <c r="BA7" s="16">
        <v>0.38348636103749201</v>
      </c>
      <c r="BB7" s="16">
        <v>3.4784522008383398E-3</v>
      </c>
      <c r="BC7" s="16">
        <v>2.1160840449032702E-3</v>
      </c>
      <c r="BD7" s="16">
        <v>5.1115697507298802E-2</v>
      </c>
      <c r="BE7" s="16">
        <v>4.4332471248924301E-3</v>
      </c>
      <c r="BF7" s="16">
        <v>1.60622859328143E-3</v>
      </c>
      <c r="BG7" s="16">
        <v>2.26766626433991E-3</v>
      </c>
      <c r="BH7" s="16">
        <v>2.9703502948793502E-3</v>
      </c>
      <c r="BI7" s="16">
        <v>2.79455639021783E-2</v>
      </c>
      <c r="BJ7" s="16">
        <v>1.2254587508489199E-2</v>
      </c>
      <c r="BK7" s="16">
        <v>7.3972310233003302E-3</v>
      </c>
      <c r="BL7" s="16">
        <v>2.96026401560264E-2</v>
      </c>
    </row>
    <row r="8" spans="1:65">
      <c r="A8" s="16" t="s">
        <v>53</v>
      </c>
      <c r="B8" s="16" t="s">
        <v>54</v>
      </c>
      <c r="C8" s="16" t="s">
        <v>59</v>
      </c>
      <c r="D8" s="16" t="s">
        <v>60</v>
      </c>
      <c r="AI8" s="16">
        <v>15.2962876204588</v>
      </c>
      <c r="AJ8" s="16">
        <v>15.2962876204588</v>
      </c>
      <c r="AK8" s="16">
        <v>15.2962876204588</v>
      </c>
      <c r="AL8" s="16">
        <v>15.2962876204588</v>
      </c>
      <c r="AM8" s="16">
        <v>15.2962876204588</v>
      </c>
      <c r="AN8" s="16">
        <v>15.2962876204588</v>
      </c>
      <c r="AO8" s="16">
        <v>15.2962876204588</v>
      </c>
      <c r="AP8" s="16">
        <v>12.041387514898201</v>
      </c>
      <c r="AQ8" s="16">
        <v>14.684526263489399</v>
      </c>
      <c r="AR8" s="16">
        <v>13.448282549088299</v>
      </c>
      <c r="AS8" s="16">
        <v>14.137518439029799</v>
      </c>
      <c r="AT8" s="16">
        <v>13.101294387830301</v>
      </c>
      <c r="AU8" s="16">
        <v>13.992042476133101</v>
      </c>
      <c r="AV8" s="16">
        <v>15.4882903125895</v>
      </c>
      <c r="AW8" s="16">
        <v>23.605755569209101</v>
      </c>
      <c r="AX8" s="16">
        <v>21.9453623805509</v>
      </c>
      <c r="AY8" s="16">
        <v>11.8999118030186</v>
      </c>
      <c r="AZ8" s="16">
        <v>10.937000745068399</v>
      </c>
      <c r="BA8" s="16">
        <v>11.178337640042299</v>
      </c>
      <c r="BB8" s="16">
        <v>12.921424011298599</v>
      </c>
      <c r="BC8" s="16">
        <v>17.227384850881201</v>
      </c>
      <c r="BD8" s="16">
        <v>13.8756612550178</v>
      </c>
      <c r="BE8" s="16">
        <v>14.733416833017399</v>
      </c>
      <c r="BF8" s="16">
        <v>15.4487919479391</v>
      </c>
      <c r="BG8" s="16">
        <v>12.6676277586794</v>
      </c>
      <c r="BH8" s="16">
        <v>16.785073950266298</v>
      </c>
      <c r="BI8" s="16">
        <v>28.261897075462802</v>
      </c>
      <c r="BJ8" s="16">
        <v>28.261897075462802</v>
      </c>
      <c r="BK8" s="16">
        <v>23.240114372869801</v>
      </c>
    </row>
    <row r="9" spans="1:65">
      <c r="A9" s="16" t="s">
        <v>53</v>
      </c>
      <c r="B9" s="16" t="s">
        <v>54</v>
      </c>
      <c r="C9" s="16" t="s">
        <v>61</v>
      </c>
      <c r="D9" s="16" t="s">
        <v>62</v>
      </c>
      <c r="AK9" s="16">
        <v>6.3679598196323699</v>
      </c>
      <c r="AL9" s="16">
        <v>13.258820234662201</v>
      </c>
      <c r="AM9" s="16">
        <v>9.7336420186928194</v>
      </c>
      <c r="AN9" s="16">
        <v>13.1097429233714</v>
      </c>
      <c r="AO9" s="16">
        <v>8.4227479985667806</v>
      </c>
      <c r="AP9" s="16">
        <v>7.4614065396815299</v>
      </c>
      <c r="AQ9" s="16">
        <v>5.6193256370776501</v>
      </c>
      <c r="AR9" s="16">
        <v>7.4805846724182796</v>
      </c>
      <c r="AS9" s="16">
        <v>11.3457366353776</v>
      </c>
      <c r="AT9" s="16">
        <v>10.617531955277499</v>
      </c>
      <c r="AU9" s="16">
        <v>9.8167661481310091</v>
      </c>
      <c r="AV9" s="16">
        <v>12.2044245425328</v>
      </c>
      <c r="AW9" s="16">
        <v>12.0079415798039</v>
      </c>
      <c r="AX9" s="16">
        <v>9.9083403569101201</v>
      </c>
      <c r="AY9" s="16">
        <v>10.182440044273701</v>
      </c>
      <c r="AZ9" s="16">
        <v>11.4422502507157</v>
      </c>
      <c r="BA9" s="16">
        <v>13.1482287332443</v>
      </c>
      <c r="BB9" s="16">
        <v>14.6326504841416</v>
      </c>
      <c r="BC9" s="16">
        <v>16.193161554907999</v>
      </c>
      <c r="BD9" s="16">
        <v>12.0577734120857</v>
      </c>
      <c r="BE9" s="16">
        <v>12.8953008030585</v>
      </c>
      <c r="BF9" s="16">
        <v>13.275813004477699</v>
      </c>
      <c r="BG9" s="16">
        <v>13.788902891187901</v>
      </c>
      <c r="BH9" s="16">
        <v>12.2701881846373</v>
      </c>
      <c r="BI9" s="16">
        <v>17.083594436529701</v>
      </c>
      <c r="BJ9" s="16">
        <v>19.359166941981002</v>
      </c>
      <c r="BK9" s="16">
        <v>21.449239540537501</v>
      </c>
      <c r="BL9" s="16">
        <v>19.800281859889001</v>
      </c>
    </row>
    <row r="10" spans="1:65">
      <c r="A10" s="16" t="s">
        <v>53</v>
      </c>
      <c r="B10" s="16" t="s">
        <v>54</v>
      </c>
      <c r="C10" s="16" t="s">
        <v>63</v>
      </c>
      <c r="D10" s="16" t="s">
        <v>64</v>
      </c>
      <c r="AU10" s="16">
        <v>17.93</v>
      </c>
      <c r="AX10" s="16">
        <v>20.190000000000001</v>
      </c>
      <c r="AZ10" s="16">
        <v>15.87</v>
      </c>
      <c r="BA10" s="16">
        <v>9.7100000000000009</v>
      </c>
      <c r="BB10" s="16">
        <v>15.81</v>
      </c>
      <c r="BD10" s="16">
        <v>12.45</v>
      </c>
      <c r="BE10" s="16">
        <v>13.31</v>
      </c>
      <c r="BF10" s="16">
        <v>12.65</v>
      </c>
      <c r="BG10" s="16">
        <v>11.34</v>
      </c>
      <c r="BH10" s="16">
        <v>9.16</v>
      </c>
      <c r="BL10" s="16">
        <v>56.31</v>
      </c>
    </row>
    <row r="11" spans="1:65">
      <c r="A11" s="16" t="s">
        <v>53</v>
      </c>
      <c r="B11" s="16" t="s">
        <v>54</v>
      </c>
      <c r="C11" s="16" t="s">
        <v>65</v>
      </c>
      <c r="D11" s="16" t="s">
        <v>66</v>
      </c>
      <c r="AU11" s="16">
        <v>10.53</v>
      </c>
      <c r="AX11" s="16">
        <v>10.52</v>
      </c>
      <c r="AZ11" s="16">
        <v>8.41</v>
      </c>
      <c r="BA11" s="16">
        <v>8.0500000000000007</v>
      </c>
      <c r="BB11" s="16">
        <v>8.33</v>
      </c>
      <c r="BD11" s="16">
        <v>8.2200000000000006</v>
      </c>
      <c r="BE11" s="16">
        <v>8.6199999999999992</v>
      </c>
      <c r="BF11" s="16">
        <v>8.5399999999999991</v>
      </c>
      <c r="BG11" s="16">
        <v>9.2100000000000009</v>
      </c>
      <c r="BH11" s="16">
        <v>8.44</v>
      </c>
      <c r="BL11" s="16">
        <v>9.56</v>
      </c>
    </row>
    <row r="12" spans="1:65">
      <c r="A12" s="16" t="s">
        <v>53</v>
      </c>
      <c r="B12" s="16" t="s">
        <v>54</v>
      </c>
      <c r="C12" s="16" t="s">
        <v>67</v>
      </c>
      <c r="D12" s="16" t="s">
        <v>68</v>
      </c>
      <c r="AT12" s="16">
        <v>11.5</v>
      </c>
      <c r="AY12" s="16">
        <v>15.4</v>
      </c>
    </row>
    <row r="13" spans="1:65">
      <c r="A13" s="16" t="s">
        <v>53</v>
      </c>
      <c r="B13" s="16" t="s">
        <v>54</v>
      </c>
      <c r="C13" s="16" t="s">
        <v>69</v>
      </c>
      <c r="D13" s="16" t="s">
        <v>70</v>
      </c>
      <c r="E13" s="16">
        <v>2032180</v>
      </c>
      <c r="F13" s="16">
        <v>2098315</v>
      </c>
      <c r="G13" s="16">
        <v>2167452</v>
      </c>
      <c r="H13" s="16">
        <v>2237824</v>
      </c>
      <c r="I13" s="16">
        <v>2307100</v>
      </c>
      <c r="J13" s="16">
        <v>2373546</v>
      </c>
      <c r="K13" s="16">
        <v>2436507</v>
      </c>
      <c r="L13" s="16">
        <v>2496190</v>
      </c>
      <c r="M13" s="16">
        <v>2552922</v>
      </c>
      <c r="N13" s="16">
        <v>2607374</v>
      </c>
      <c r="O13" s="16">
        <v>2660117</v>
      </c>
      <c r="P13" s="16">
        <v>2711174</v>
      </c>
      <c r="Q13" s="16">
        <v>2760492</v>
      </c>
      <c r="R13" s="16">
        <v>2808390</v>
      </c>
      <c r="S13" s="16">
        <v>2855315</v>
      </c>
      <c r="T13" s="16">
        <v>2901647</v>
      </c>
      <c r="U13" s="16">
        <v>2947600</v>
      </c>
      <c r="V13" s="16">
        <v>2993375</v>
      </c>
      <c r="W13" s="16">
        <v>3039452</v>
      </c>
      <c r="X13" s="16">
        <v>3086332</v>
      </c>
      <c r="Y13" s="16">
        <v>3134436</v>
      </c>
      <c r="Z13" s="16">
        <v>3183846</v>
      </c>
      <c r="AA13" s="16">
        <v>3234618</v>
      </c>
      <c r="AB13" s="16">
        <v>3287043</v>
      </c>
      <c r="AC13" s="16">
        <v>3341471</v>
      </c>
      <c r="AD13" s="16">
        <v>3398043</v>
      </c>
      <c r="AE13" s="16">
        <v>3456738</v>
      </c>
      <c r="AF13" s="16">
        <v>3517171</v>
      </c>
      <c r="AG13" s="16">
        <v>3578676</v>
      </c>
      <c r="AH13" s="16">
        <v>3640326</v>
      </c>
      <c r="AI13" s="16">
        <v>3658508</v>
      </c>
      <c r="AJ13" s="16">
        <v>3717183</v>
      </c>
      <c r="AK13" s="16">
        <v>3775017</v>
      </c>
      <c r="AL13" s="16">
        <v>3833598</v>
      </c>
      <c r="AM13" s="16">
        <v>3886365</v>
      </c>
      <c r="AN13" s="16">
        <v>3931827</v>
      </c>
      <c r="AO13" s="16">
        <v>3972111</v>
      </c>
      <c r="AP13" s="16">
        <v>4010797</v>
      </c>
      <c r="AQ13" s="16">
        <v>4048629</v>
      </c>
      <c r="AR13" s="16">
        <v>4082757</v>
      </c>
      <c r="AS13" s="16">
        <v>4113396</v>
      </c>
      <c r="AT13" s="16">
        <v>4140710</v>
      </c>
      <c r="AU13" s="16">
        <v>4165648</v>
      </c>
      <c r="AV13" s="16">
        <v>4190435</v>
      </c>
      <c r="AW13" s="16">
        <v>4220362</v>
      </c>
      <c r="AX13" s="16">
        <v>4257347</v>
      </c>
      <c r="AY13" s="16">
        <v>4298722</v>
      </c>
      <c r="AZ13" s="16">
        <v>4342687</v>
      </c>
      <c r="BA13" s="16">
        <v>4430218</v>
      </c>
      <c r="BB13" s="16">
        <v>4518717</v>
      </c>
      <c r="BC13" s="16">
        <v>4568408</v>
      </c>
      <c r="BD13" s="16">
        <v>4624010</v>
      </c>
      <c r="BE13" s="16">
        <v>4681717</v>
      </c>
      <c r="BF13" s="16">
        <v>4738628</v>
      </c>
      <c r="BG13" s="16">
        <v>4794145</v>
      </c>
      <c r="BH13" s="16">
        <v>4847591</v>
      </c>
      <c r="BI13" s="16">
        <v>4898038</v>
      </c>
      <c r="BJ13" s="16">
        <v>4942298</v>
      </c>
      <c r="BK13" s="16">
        <v>4981391</v>
      </c>
      <c r="BL13" s="16">
        <v>5020148</v>
      </c>
      <c r="BM13" s="16">
        <v>5059967</v>
      </c>
    </row>
    <row r="14" spans="1:65">
      <c r="A14" s="16" t="s">
        <v>53</v>
      </c>
      <c r="B14" s="16" t="s">
        <v>54</v>
      </c>
      <c r="C14" s="16" t="s">
        <v>71</v>
      </c>
      <c r="D14" s="16" t="s">
        <v>72</v>
      </c>
      <c r="E14" s="16">
        <v>209728</v>
      </c>
      <c r="F14" s="16">
        <v>213365</v>
      </c>
      <c r="G14" s="16">
        <v>218048</v>
      </c>
      <c r="H14" s="16">
        <v>223460</v>
      </c>
      <c r="I14" s="16">
        <v>229167</v>
      </c>
      <c r="J14" s="16">
        <v>234950</v>
      </c>
      <c r="K14" s="16">
        <v>241730</v>
      </c>
      <c r="L14" s="16">
        <v>248965</v>
      </c>
      <c r="M14" s="16">
        <v>256284</v>
      </c>
      <c r="N14" s="16">
        <v>263033</v>
      </c>
      <c r="O14" s="16">
        <v>268897</v>
      </c>
      <c r="P14" s="16">
        <v>275027</v>
      </c>
      <c r="Q14" s="16">
        <v>279292</v>
      </c>
      <c r="R14" s="16">
        <v>282476</v>
      </c>
      <c r="S14" s="16">
        <v>285757</v>
      </c>
      <c r="T14" s="16">
        <v>289717</v>
      </c>
      <c r="U14" s="16">
        <v>295207</v>
      </c>
      <c r="V14" s="16">
        <v>301353</v>
      </c>
      <c r="W14" s="16">
        <v>307181</v>
      </c>
      <c r="X14" s="16">
        <v>311072</v>
      </c>
      <c r="Y14" s="16">
        <v>312289</v>
      </c>
      <c r="Z14" s="16">
        <v>314099</v>
      </c>
      <c r="AA14" s="16">
        <v>313610</v>
      </c>
      <c r="AB14" s="16">
        <v>311870</v>
      </c>
      <c r="AC14" s="16">
        <v>310288</v>
      </c>
      <c r="AD14" s="16">
        <v>309724</v>
      </c>
      <c r="AE14" s="16">
        <v>311864</v>
      </c>
      <c r="AF14" s="16">
        <v>314375</v>
      </c>
      <c r="AG14" s="16">
        <v>318315</v>
      </c>
      <c r="AH14" s="16">
        <v>325267</v>
      </c>
      <c r="AI14" s="16">
        <v>332265</v>
      </c>
      <c r="AJ14" s="16">
        <v>345469</v>
      </c>
      <c r="AK14" s="16">
        <v>361404</v>
      </c>
      <c r="AL14" s="16">
        <v>378615</v>
      </c>
      <c r="AM14" s="16">
        <v>394579</v>
      </c>
      <c r="AN14" s="16">
        <v>408326</v>
      </c>
      <c r="AO14" s="16">
        <v>422801</v>
      </c>
      <c r="AP14" s="16">
        <v>435053</v>
      </c>
      <c r="AQ14" s="16">
        <v>446348</v>
      </c>
      <c r="AR14" s="16">
        <v>458068</v>
      </c>
      <c r="AS14" s="16">
        <v>470835</v>
      </c>
      <c r="AT14" s="16">
        <v>491712</v>
      </c>
      <c r="AU14" s="16">
        <v>513064</v>
      </c>
      <c r="AV14" s="16">
        <v>532309</v>
      </c>
      <c r="AW14" s="16">
        <v>546102</v>
      </c>
      <c r="AX14" s="16">
        <v>552678</v>
      </c>
      <c r="AY14" s="16">
        <v>554430</v>
      </c>
      <c r="AZ14" s="16">
        <v>550162</v>
      </c>
      <c r="BA14" s="16">
        <v>547161</v>
      </c>
      <c r="BB14" s="16">
        <v>542722</v>
      </c>
      <c r="BC14" s="16">
        <v>534050</v>
      </c>
      <c r="BD14" s="16">
        <v>533749</v>
      </c>
      <c r="BE14" s="16">
        <v>534181</v>
      </c>
      <c r="BF14" s="16">
        <v>536444</v>
      </c>
      <c r="BG14" s="16">
        <v>542462</v>
      </c>
      <c r="BH14" s="16">
        <v>553537</v>
      </c>
      <c r="BI14" s="16">
        <v>569419</v>
      </c>
      <c r="BJ14" s="16">
        <v>590226</v>
      </c>
      <c r="BK14" s="16">
        <v>615787</v>
      </c>
      <c r="BL14" s="16">
        <v>646204</v>
      </c>
      <c r="BM14" s="16">
        <v>681586</v>
      </c>
    </row>
    <row r="15" spans="1:65">
      <c r="A15" s="16" t="s">
        <v>53</v>
      </c>
      <c r="B15" s="16" t="s">
        <v>54</v>
      </c>
      <c r="C15" s="16" t="s">
        <v>73</v>
      </c>
      <c r="D15" s="16" t="s">
        <v>74</v>
      </c>
      <c r="E15" s="16">
        <v>3.5005265281618798</v>
      </c>
      <c r="F15" s="16">
        <v>3.5014761844622901</v>
      </c>
      <c r="G15" s="16">
        <v>3.6132749421901802</v>
      </c>
      <c r="H15" s="16">
        <v>3.8130344477492399</v>
      </c>
      <c r="I15" s="16">
        <v>4.0682675219973099</v>
      </c>
      <c r="J15" s="16">
        <v>4.3559299040338804</v>
      </c>
      <c r="K15" s="16">
        <v>4.6675835530125704</v>
      </c>
      <c r="L15" s="16">
        <v>5.0360349172138301</v>
      </c>
      <c r="M15" s="16">
        <v>5.4140706218207999</v>
      </c>
      <c r="N15" s="16">
        <v>5.7201997105133398</v>
      </c>
      <c r="O15" s="16">
        <v>5.8981240298828901</v>
      </c>
      <c r="P15" s="16">
        <v>5.9259567995267002</v>
      </c>
      <c r="Q15" s="16">
        <v>5.8105584077041303</v>
      </c>
      <c r="R15" s="16">
        <v>5.6439810710050997</v>
      </c>
      <c r="S15" s="16">
        <v>5.5545885480235997</v>
      </c>
      <c r="T15" s="16">
        <v>5.6016807006503502</v>
      </c>
      <c r="U15" s="16">
        <v>5.7519677025376597</v>
      </c>
      <c r="V15" s="16">
        <v>6.0385685054495397</v>
      </c>
      <c r="W15" s="16">
        <v>6.33038455616341</v>
      </c>
      <c r="X15" s="16">
        <v>6.4341101346193499</v>
      </c>
      <c r="Y15" s="16">
        <v>6.25206576238915</v>
      </c>
      <c r="Z15" s="16">
        <v>5.8367144642046096</v>
      </c>
      <c r="AA15" s="16">
        <v>5.1803953357088899</v>
      </c>
      <c r="AB15" s="16">
        <v>4.4330725214121003</v>
      </c>
      <c r="AC15" s="16">
        <v>3.80218771912131</v>
      </c>
      <c r="AD15" s="16">
        <v>3.3998392604213699</v>
      </c>
      <c r="AE15" s="16">
        <v>3.1872534163711599</v>
      </c>
      <c r="AF15" s="16">
        <v>3.15455233766001</v>
      </c>
      <c r="AG15" s="16">
        <v>3.2592500690199402</v>
      </c>
      <c r="AH15" s="16">
        <v>3.44249388653654</v>
      </c>
      <c r="AI15" s="16">
        <v>3.6742386684069501</v>
      </c>
      <c r="AJ15" s="16">
        <v>3.9428365135132801</v>
      </c>
      <c r="AK15" s="16">
        <v>4.2765745738944902</v>
      </c>
      <c r="AL15" s="16">
        <v>4.6484348004575597</v>
      </c>
      <c r="AM15" s="16">
        <v>5.0266109008018898</v>
      </c>
      <c r="AN15" s="16">
        <v>5.3939242656080699</v>
      </c>
      <c r="AO15" s="16">
        <v>5.7557588438276701</v>
      </c>
      <c r="AP15" s="16">
        <v>6.1010304946729503</v>
      </c>
      <c r="AQ15" s="16">
        <v>6.4392256706008002</v>
      </c>
      <c r="AR15" s="16">
        <v>6.7850017794449604</v>
      </c>
      <c r="AS15" s="16">
        <v>7.1406271981129699</v>
      </c>
      <c r="AT15" s="16">
        <v>7.5079916867818</v>
      </c>
      <c r="AU15" s="16">
        <v>7.8618847514830899</v>
      </c>
      <c r="AV15" s="16">
        <v>8.16551655419347</v>
      </c>
      <c r="AW15" s="16">
        <v>8.3675151395428404</v>
      </c>
      <c r="AX15" s="16">
        <v>8.4410387273099605</v>
      </c>
      <c r="AY15" s="16">
        <v>8.3758415109736095</v>
      </c>
      <c r="AZ15" s="16">
        <v>8.19893989203225</v>
      </c>
      <c r="BA15" s="16">
        <v>7.9514755898054101</v>
      </c>
      <c r="BB15" s="16">
        <v>7.6930722856815796</v>
      </c>
      <c r="BC15" s="16">
        <v>7.4615540744397801</v>
      </c>
      <c r="BD15" s="16">
        <v>7.2600834009688304</v>
      </c>
      <c r="BE15" s="16">
        <v>7.0869947068765198</v>
      </c>
      <c r="BF15" s="16">
        <v>6.9398203630850803</v>
      </c>
      <c r="BG15" s="16">
        <v>6.8118111091280404</v>
      </c>
      <c r="BH15" s="16">
        <v>6.7011940686289497</v>
      </c>
      <c r="BI15" s="16">
        <v>6.60290028258009</v>
      </c>
      <c r="BJ15" s="16">
        <v>6.5340387847043502</v>
      </c>
      <c r="BK15" s="16">
        <v>6.5056850942134297</v>
      </c>
      <c r="BL15" s="16">
        <v>6.5352049977294797</v>
      </c>
      <c r="BM15" s="16">
        <v>6.6321267211756902</v>
      </c>
    </row>
    <row r="16" spans="1:65">
      <c r="A16" s="16" t="s">
        <v>53</v>
      </c>
      <c r="B16" s="16" t="s">
        <v>54</v>
      </c>
      <c r="C16" s="16" t="s">
        <v>75</v>
      </c>
      <c r="D16" s="16" t="s">
        <v>76</v>
      </c>
      <c r="E16" s="16">
        <v>6.0343571927683604</v>
      </c>
      <c r="F16" s="16">
        <v>5.6139807416903604</v>
      </c>
      <c r="G16" s="16">
        <v>5.5489118098116998</v>
      </c>
      <c r="H16" s="16">
        <v>5.75559114568438</v>
      </c>
      <c r="I16" s="16">
        <v>6.1068440899830998</v>
      </c>
      <c r="J16" s="16">
        <v>6.5245838926230997</v>
      </c>
      <c r="K16" s="16">
        <v>6.9964502461925999</v>
      </c>
      <c r="L16" s="16">
        <v>7.52787247765594</v>
      </c>
      <c r="M16" s="16">
        <v>8.0611941923803396</v>
      </c>
      <c r="N16" s="16">
        <v>8.5532800434460103</v>
      </c>
      <c r="O16" s="16">
        <v>9.0043031941828104</v>
      </c>
      <c r="P16" s="16">
        <v>9.5155456639817295</v>
      </c>
      <c r="Q16" s="16">
        <v>9.9886904218523291</v>
      </c>
      <c r="R16" s="16">
        <v>10.436691485157001</v>
      </c>
      <c r="S16" s="16">
        <v>10.8823369750798</v>
      </c>
      <c r="T16" s="16">
        <v>11.327497796940801</v>
      </c>
      <c r="U16" s="16">
        <v>11.739924005971</v>
      </c>
      <c r="V16" s="16">
        <v>12.137670689439201</v>
      </c>
      <c r="W16" s="16">
        <v>12.467740895398199</v>
      </c>
      <c r="X16" s="16">
        <v>12.6557674287795</v>
      </c>
      <c r="Y16" s="16">
        <v>12.6646069659741</v>
      </c>
      <c r="Z16" s="16">
        <v>12.4725253671189</v>
      </c>
      <c r="AA16" s="16">
        <v>12.1328700947067</v>
      </c>
      <c r="AB16" s="16">
        <v>11.6947359678593</v>
      </c>
      <c r="AC16" s="16">
        <v>11.225894224429901</v>
      </c>
      <c r="AD16" s="16">
        <v>10.767168043488599</v>
      </c>
      <c r="AE16" s="16">
        <v>10.21081146445</v>
      </c>
      <c r="AF16" s="16">
        <v>9.7100197857880595</v>
      </c>
      <c r="AG16" s="16">
        <v>9.3038039766662308</v>
      </c>
      <c r="AH16" s="16">
        <v>8.9944691766616494</v>
      </c>
      <c r="AI16" s="16">
        <v>8.7599501906216499</v>
      </c>
      <c r="AJ16" s="16">
        <v>8.6072215463926298</v>
      </c>
      <c r="AK16" s="16">
        <v>8.4957558253044603</v>
      </c>
      <c r="AL16" s="16">
        <v>8.4306436456993499</v>
      </c>
      <c r="AM16" s="16">
        <v>8.4204166157854008</v>
      </c>
      <c r="AN16" s="16">
        <v>8.4705286737067294</v>
      </c>
      <c r="AO16" s="16">
        <v>8.58809743573158</v>
      </c>
      <c r="AP16" s="16">
        <v>8.7539033141923799</v>
      </c>
      <c r="AQ16" s="16">
        <v>8.9658060614837307</v>
      </c>
      <c r="AR16" s="16">
        <v>9.2165295628197494</v>
      </c>
      <c r="AS16" s="16">
        <v>9.4907170979223796</v>
      </c>
      <c r="AT16" s="16">
        <v>9.8057405366886403</v>
      </c>
      <c r="AU16" s="16">
        <v>10.126184161565</v>
      </c>
      <c r="AV16" s="16">
        <v>10.417542058771801</v>
      </c>
      <c r="AW16" s="16">
        <v>10.636955672984</v>
      </c>
      <c r="AX16" s="16">
        <v>10.754602993073799</v>
      </c>
      <c r="AY16" s="16">
        <v>10.737446746614999</v>
      </c>
      <c r="AZ16" s="16">
        <v>10.617817985957901</v>
      </c>
      <c r="BA16" s="16">
        <v>10.3897370630274</v>
      </c>
      <c r="BB16" s="16">
        <v>10.0584357552807</v>
      </c>
      <c r="BC16" s="16">
        <v>9.6439287967305702</v>
      </c>
      <c r="BD16" s="16">
        <v>9.1564295223639594</v>
      </c>
      <c r="BE16" s="16">
        <v>8.6111519498059792</v>
      </c>
      <c r="BF16" s="16">
        <v>8.04654383149194</v>
      </c>
      <c r="BG16" s="16">
        <v>7.5170353340247802</v>
      </c>
      <c r="BH16" s="16">
        <v>7.0575281099691596</v>
      </c>
      <c r="BI16" s="16">
        <v>6.6646545709018197</v>
      </c>
      <c r="BJ16" s="16">
        <v>6.3530923711696001</v>
      </c>
      <c r="BK16" s="16">
        <v>6.1170189830705599</v>
      </c>
      <c r="BL16" s="16">
        <v>5.9445515944819904</v>
      </c>
      <c r="BM16" s="16">
        <v>5.8297834017898502</v>
      </c>
    </row>
    <row r="17" spans="1:65">
      <c r="A17" s="16" t="s">
        <v>53</v>
      </c>
      <c r="B17" s="16" t="s">
        <v>54</v>
      </c>
      <c r="C17" s="16" t="s">
        <v>77</v>
      </c>
      <c r="D17" s="16" t="s">
        <v>78</v>
      </c>
      <c r="AY17" s="16">
        <v>24.7</v>
      </c>
    </row>
    <row r="18" spans="1:65">
      <c r="A18" s="16" t="s">
        <v>53</v>
      </c>
      <c r="B18" s="16" t="s">
        <v>54</v>
      </c>
      <c r="C18" s="16" t="s">
        <v>79</v>
      </c>
      <c r="D18" s="16" t="s">
        <v>80</v>
      </c>
      <c r="E18" s="16">
        <v>92.807000000000002</v>
      </c>
      <c r="F18" s="16">
        <v>93.54</v>
      </c>
      <c r="G18" s="16">
        <v>94.272000000000006</v>
      </c>
      <c r="H18" s="16">
        <v>95.001000000000005</v>
      </c>
      <c r="I18" s="16">
        <v>95.73</v>
      </c>
      <c r="J18" s="16">
        <v>96.459000000000003</v>
      </c>
      <c r="K18" s="16">
        <v>97.188000000000002</v>
      </c>
      <c r="L18" s="16">
        <v>97.915999999999997</v>
      </c>
      <c r="M18" s="16">
        <v>98.643000000000001</v>
      </c>
      <c r="N18" s="16">
        <v>99.369</v>
      </c>
      <c r="O18" s="16">
        <v>100.095</v>
      </c>
      <c r="P18" s="16">
        <v>100.821</v>
      </c>
      <c r="Q18" s="16">
        <v>101.547</v>
      </c>
      <c r="R18" s="16">
        <v>102.27</v>
      </c>
      <c r="S18" s="16">
        <v>102.99299999999999</v>
      </c>
      <c r="T18" s="16">
        <v>103.715</v>
      </c>
      <c r="U18" s="16">
        <v>104.438</v>
      </c>
      <c r="V18" s="16">
        <v>105.161</v>
      </c>
      <c r="W18" s="16">
        <v>105.881</v>
      </c>
      <c r="X18" s="16">
        <v>106.601</v>
      </c>
      <c r="Y18" s="16">
        <v>107.321</v>
      </c>
      <c r="Z18" s="16">
        <v>108.041</v>
      </c>
      <c r="AA18" s="16">
        <v>108.761</v>
      </c>
      <c r="AB18" s="16">
        <v>109.479</v>
      </c>
      <c r="AC18" s="16">
        <v>110.197</v>
      </c>
      <c r="AD18" s="16">
        <v>110.914</v>
      </c>
      <c r="AE18" s="16">
        <v>111.63200000000001</v>
      </c>
      <c r="AF18" s="16">
        <v>112.349</v>
      </c>
      <c r="AG18" s="16">
        <v>112.913</v>
      </c>
      <c r="AH18" s="16">
        <v>113.476</v>
      </c>
      <c r="AI18" s="16">
        <v>114.039</v>
      </c>
      <c r="AJ18" s="16">
        <v>114.60299999999999</v>
      </c>
      <c r="AK18" s="16">
        <v>115.166</v>
      </c>
      <c r="AL18" s="16">
        <v>115.005</v>
      </c>
      <c r="AM18" s="16">
        <v>114.84399999999999</v>
      </c>
      <c r="AN18" s="16">
        <v>114.682</v>
      </c>
      <c r="AO18" s="16">
        <v>114.521</v>
      </c>
      <c r="AP18" s="16">
        <v>114.36</v>
      </c>
      <c r="AQ18" s="16">
        <v>115.61799999999999</v>
      </c>
      <c r="AR18" s="16">
        <v>116.875</v>
      </c>
      <c r="AS18" s="16">
        <v>118.133</v>
      </c>
      <c r="AT18" s="16">
        <v>119.39</v>
      </c>
      <c r="AU18" s="16">
        <v>120.648</v>
      </c>
      <c r="AV18" s="16">
        <v>114.889</v>
      </c>
      <c r="AW18" s="16">
        <v>109.131</v>
      </c>
      <c r="AX18" s="16">
        <v>103.372</v>
      </c>
      <c r="AY18" s="16">
        <v>97.613</v>
      </c>
      <c r="AZ18" s="16">
        <v>91.855000000000004</v>
      </c>
      <c r="BA18" s="16">
        <v>91.028000000000006</v>
      </c>
      <c r="BB18" s="16">
        <v>90.201999999999998</v>
      </c>
      <c r="BC18" s="16">
        <v>89.375</v>
      </c>
      <c r="BD18" s="16">
        <v>88.549000000000007</v>
      </c>
      <c r="BE18" s="16">
        <v>87.722999999999999</v>
      </c>
      <c r="BF18" s="16">
        <v>88.155000000000001</v>
      </c>
      <c r="BG18" s="16">
        <v>88.587000000000003</v>
      </c>
      <c r="BH18" s="16">
        <v>89.019000000000005</v>
      </c>
      <c r="BI18" s="16">
        <v>89.451999999999998</v>
      </c>
      <c r="BJ18" s="16">
        <v>89.884</v>
      </c>
      <c r="BK18" s="16">
        <v>89.072999999999993</v>
      </c>
      <c r="BL18" s="16">
        <v>88.263000000000005</v>
      </c>
    </row>
    <row r="19" spans="1:65">
      <c r="A19" s="16" t="s">
        <v>53</v>
      </c>
      <c r="B19" s="16" t="s">
        <v>54</v>
      </c>
      <c r="C19" s="16" t="s">
        <v>81</v>
      </c>
      <c r="D19" s="16" t="s">
        <v>82</v>
      </c>
      <c r="AJ19" s="16">
        <v>0.11</v>
      </c>
      <c r="AK19" s="16">
        <v>0.17</v>
      </c>
      <c r="AL19" s="16">
        <v>0.52</v>
      </c>
      <c r="AM19" s="16">
        <v>0.65</v>
      </c>
      <c r="AN19" s="16">
        <v>0.8</v>
      </c>
      <c r="AO19" s="16">
        <v>0.9</v>
      </c>
      <c r="AP19" s="16">
        <v>1.03</v>
      </c>
      <c r="AQ19" s="16">
        <v>1.1299999999999999</v>
      </c>
      <c r="AR19" s="16">
        <v>16.25</v>
      </c>
      <c r="AS19" s="16">
        <v>11.78</v>
      </c>
      <c r="AT19" s="16">
        <v>10.91</v>
      </c>
      <c r="AU19" s="16">
        <v>10.039999999999999</v>
      </c>
      <c r="AV19" s="16">
        <v>9.17</v>
      </c>
      <c r="AW19" s="16">
        <v>7.99</v>
      </c>
      <c r="AX19" s="16">
        <v>7.26</v>
      </c>
      <c r="AY19" s="16">
        <v>6.62</v>
      </c>
      <c r="AZ19" s="16">
        <v>6.33</v>
      </c>
      <c r="BA19" s="16">
        <v>5.86</v>
      </c>
      <c r="BB19" s="16">
        <v>5.74</v>
      </c>
      <c r="BC19" s="16">
        <v>5.63</v>
      </c>
      <c r="BD19" s="16">
        <v>5.42</v>
      </c>
      <c r="BE19" s="16">
        <v>5.19</v>
      </c>
      <c r="BF19" s="16">
        <v>4.97</v>
      </c>
      <c r="BG19" s="16">
        <v>4.91</v>
      </c>
      <c r="BH19" s="16">
        <v>4.96</v>
      </c>
      <c r="BI19" s="16">
        <v>5</v>
      </c>
      <c r="BJ19" s="16">
        <v>5</v>
      </c>
      <c r="BK19" s="16">
        <v>4.9000000000000004</v>
      </c>
      <c r="BL19" s="16">
        <v>4.8499999999999996</v>
      </c>
    </row>
    <row r="20" spans="1:65">
      <c r="A20" s="16" t="s">
        <v>53</v>
      </c>
      <c r="B20" s="16" t="s">
        <v>54</v>
      </c>
      <c r="C20" s="16" t="s">
        <v>83</v>
      </c>
      <c r="D20" s="16" t="s">
        <v>84</v>
      </c>
      <c r="AZ20" s="16">
        <v>3.6300001144409202</v>
      </c>
      <c r="BA20" s="16">
        <v>1.3600000143051101</v>
      </c>
      <c r="BB20" s="16">
        <v>8.3500003814697301</v>
      </c>
      <c r="BC20" s="16">
        <v>10.3699998855591</v>
      </c>
      <c r="BD20" s="16">
        <v>7.7699999809265101</v>
      </c>
      <c r="BE20" s="16">
        <v>6.8400001525878897</v>
      </c>
    </row>
    <row r="21" spans="1:65">
      <c r="A21" s="16" t="s">
        <v>53</v>
      </c>
      <c r="B21" s="16" t="s">
        <v>54</v>
      </c>
      <c r="C21" s="16" t="s">
        <v>85</v>
      </c>
      <c r="D21" s="16" t="s">
        <v>86</v>
      </c>
      <c r="AH21" s="16">
        <v>49.72</v>
      </c>
      <c r="AL21" s="16">
        <v>62.48</v>
      </c>
      <c r="AO21" s="16">
        <v>47.68</v>
      </c>
      <c r="AP21" s="16">
        <v>47.39</v>
      </c>
      <c r="AQ21" s="16">
        <v>47.1</v>
      </c>
      <c r="AR21" s="16">
        <v>64.66</v>
      </c>
      <c r="AS21" s="16">
        <v>77.599999999999994</v>
      </c>
      <c r="AT21" s="16">
        <v>75.5</v>
      </c>
      <c r="AU21" s="16">
        <v>73.599999999999994</v>
      </c>
      <c r="AV21" s="16">
        <v>71.7</v>
      </c>
      <c r="AW21" s="16">
        <v>69.900000000000006</v>
      </c>
      <c r="AX21" s="16">
        <v>68.400000000000006</v>
      </c>
      <c r="AY21" s="16">
        <v>67.099999999999994</v>
      </c>
      <c r="AZ21" s="16">
        <v>67.02</v>
      </c>
      <c r="BA21" s="16">
        <v>66.31</v>
      </c>
      <c r="BB21" s="16">
        <v>65.05</v>
      </c>
      <c r="BC21" s="16">
        <v>64.81</v>
      </c>
      <c r="BD21" s="16">
        <v>64.41</v>
      </c>
      <c r="BE21" s="16">
        <v>64.5</v>
      </c>
      <c r="BF21" s="16">
        <v>64.7</v>
      </c>
      <c r="BG21" s="16">
        <v>65.099999999999994</v>
      </c>
      <c r="BH21" s="16">
        <v>65.400000000000006</v>
      </c>
      <c r="BI21" s="16">
        <v>66</v>
      </c>
      <c r="BJ21" s="16">
        <v>66.2</v>
      </c>
      <c r="BK21" s="16">
        <v>66.3</v>
      </c>
      <c r="BL21" s="16">
        <v>66.5</v>
      </c>
    </row>
    <row r="22" spans="1:65">
      <c r="A22" s="16" t="s">
        <v>53</v>
      </c>
      <c r="B22" s="16" t="s">
        <v>54</v>
      </c>
      <c r="C22" s="16" t="s">
        <v>87</v>
      </c>
      <c r="D22" s="16" t="s">
        <v>88</v>
      </c>
      <c r="AI22" s="16">
        <v>52.58</v>
      </c>
      <c r="AJ22" s="16">
        <v>52.9</v>
      </c>
      <c r="AK22" s="16">
        <v>57.17</v>
      </c>
      <c r="AL22" s="16">
        <v>61.16</v>
      </c>
      <c r="AM22" s="16">
        <v>64.010000000000005</v>
      </c>
      <c r="AN22" s="16">
        <v>65.28</v>
      </c>
      <c r="AO22" s="16">
        <v>64.86</v>
      </c>
      <c r="AP22" s="16">
        <v>63.82</v>
      </c>
      <c r="AQ22" s="16">
        <v>62.27</v>
      </c>
      <c r="AR22" s="16">
        <v>61.02</v>
      </c>
      <c r="AS22" s="16">
        <v>59.47</v>
      </c>
      <c r="AT22" s="16">
        <v>55.7</v>
      </c>
      <c r="AU22" s="16">
        <v>52.89</v>
      </c>
      <c r="AV22" s="16">
        <v>50.9</v>
      </c>
      <c r="AW22" s="16">
        <v>46.83</v>
      </c>
      <c r="AX22" s="16">
        <v>47.47</v>
      </c>
      <c r="AY22" s="16">
        <v>43.72</v>
      </c>
      <c r="AZ22" s="16">
        <v>39.28</v>
      </c>
      <c r="BA22" s="16">
        <v>35.82</v>
      </c>
      <c r="BB22" s="16">
        <v>35.22</v>
      </c>
      <c r="BC22" s="16">
        <v>33.25</v>
      </c>
      <c r="BD22" s="16">
        <v>32.979999999999997</v>
      </c>
      <c r="BE22" s="16">
        <v>33.14</v>
      </c>
      <c r="BF22" s="16">
        <v>34.06</v>
      </c>
      <c r="BG22" s="16">
        <v>35.71</v>
      </c>
      <c r="BH22" s="16">
        <v>37.36</v>
      </c>
      <c r="BI22" s="16">
        <v>39.880000000000003</v>
      </c>
      <c r="BJ22" s="16">
        <v>42.01</v>
      </c>
      <c r="BK22" s="16">
        <v>43.88</v>
      </c>
      <c r="BL22" s="16">
        <v>43.26</v>
      </c>
    </row>
    <row r="23" spans="1:65">
      <c r="A23" s="16" t="s">
        <v>53</v>
      </c>
      <c r="B23" s="16" t="s">
        <v>54</v>
      </c>
      <c r="C23" s="16" t="s">
        <v>89</v>
      </c>
      <c r="D23" s="16" t="s">
        <v>90</v>
      </c>
      <c r="AX23" s="16">
        <v>14.4</v>
      </c>
    </row>
    <row r="24" spans="1:65">
      <c r="A24" s="16" t="s">
        <v>53</v>
      </c>
      <c r="B24" s="16" t="s">
        <v>54</v>
      </c>
      <c r="C24" s="16" t="s">
        <v>91</v>
      </c>
      <c r="D24" s="16" t="s">
        <v>92</v>
      </c>
      <c r="AX24" s="16">
        <v>0.6</v>
      </c>
    </row>
    <row r="25" spans="1:65">
      <c r="A25" s="16" t="s">
        <v>53</v>
      </c>
      <c r="B25" s="16" t="s">
        <v>54</v>
      </c>
      <c r="C25" s="16" t="s">
        <v>93</v>
      </c>
      <c r="D25" s="16" t="s">
        <v>94</v>
      </c>
      <c r="AJ25" s="16">
        <v>51.170001029968198</v>
      </c>
      <c r="AK25" s="16">
        <v>52.180000305175803</v>
      </c>
      <c r="AL25" s="16">
        <v>51.9199991226196</v>
      </c>
      <c r="AM25" s="16">
        <v>53.770001411438002</v>
      </c>
      <c r="AN25" s="16">
        <v>56.220001220703097</v>
      </c>
      <c r="AO25" s="16">
        <v>57.549999237060597</v>
      </c>
      <c r="AP25" s="16">
        <v>58.590000152587798</v>
      </c>
      <c r="AQ25" s="16">
        <v>59.040000915527301</v>
      </c>
      <c r="AR25" s="16">
        <v>59.390001296997099</v>
      </c>
      <c r="AS25" s="16">
        <v>59.539999008178697</v>
      </c>
      <c r="AT25" s="16">
        <v>60.400001525878999</v>
      </c>
      <c r="AU25" s="16">
        <v>60.869998931884702</v>
      </c>
      <c r="AV25" s="16">
        <v>61.079998016357401</v>
      </c>
      <c r="AW25" s="16">
        <v>61.100000381469698</v>
      </c>
      <c r="AX25" s="16">
        <v>61.850000381469798</v>
      </c>
      <c r="AY25" s="16">
        <v>62.349998474121101</v>
      </c>
      <c r="AZ25" s="16">
        <v>61.710000991821303</v>
      </c>
      <c r="BA25" s="16">
        <v>61.960000991821303</v>
      </c>
      <c r="BB25" s="16">
        <v>61.840002059936502</v>
      </c>
      <c r="BC25" s="16">
        <v>62.249998092651403</v>
      </c>
      <c r="BD25" s="16">
        <v>60.609998703002901</v>
      </c>
      <c r="BE25" s="16">
        <v>62.5699977874756</v>
      </c>
      <c r="BF25" s="16">
        <v>62.129999160766602</v>
      </c>
      <c r="BG25" s="16">
        <v>62.820001602172901</v>
      </c>
      <c r="BH25" s="16">
        <v>64.009998321533203</v>
      </c>
      <c r="BI25" s="16">
        <v>62.010002136230497</v>
      </c>
      <c r="BJ25" s="16">
        <v>62.1800022125244</v>
      </c>
      <c r="BK25" s="16">
        <v>63.259998321533203</v>
      </c>
      <c r="BL25" s="16">
        <v>62.299999237060497</v>
      </c>
    </row>
    <row r="26" spans="1:65">
      <c r="A26" s="16" t="s">
        <v>53</v>
      </c>
      <c r="B26" s="16" t="s">
        <v>54</v>
      </c>
      <c r="C26" s="16" t="s">
        <v>95</v>
      </c>
      <c r="D26" s="16" t="s">
        <v>96</v>
      </c>
      <c r="AJ26" s="16">
        <v>54.87</v>
      </c>
      <c r="AK26" s="16">
        <v>58.12</v>
      </c>
      <c r="AL26" s="16">
        <v>59.06</v>
      </c>
      <c r="AM26" s="16">
        <v>59.5</v>
      </c>
      <c r="AN26" s="16">
        <v>59.58</v>
      </c>
      <c r="AO26" s="16">
        <v>58.35</v>
      </c>
      <c r="AP26" s="16">
        <v>56.47</v>
      </c>
      <c r="AQ26" s="16">
        <v>54.22</v>
      </c>
      <c r="AR26" s="16">
        <v>52.29</v>
      </c>
      <c r="AS26" s="16">
        <v>50.22</v>
      </c>
      <c r="AT26" s="16">
        <v>47.82</v>
      </c>
      <c r="AU26" s="16">
        <v>43.94</v>
      </c>
      <c r="AV26" s="16">
        <v>43.9</v>
      </c>
      <c r="AW26" s="16">
        <v>42.01</v>
      </c>
      <c r="AX26" s="16">
        <v>41.99</v>
      </c>
      <c r="AY26" s="16">
        <v>37.35</v>
      </c>
      <c r="AZ26" s="16">
        <v>35.32</v>
      </c>
      <c r="BA26" s="16">
        <v>32.24</v>
      </c>
      <c r="BB26" s="16">
        <v>28.76</v>
      </c>
      <c r="BC26" s="16">
        <v>20.91</v>
      </c>
      <c r="BD26" s="16">
        <v>29.14</v>
      </c>
      <c r="BE26" s="16">
        <v>29.94</v>
      </c>
      <c r="BF26" s="16">
        <v>30.53</v>
      </c>
      <c r="BG26" s="16">
        <v>32.69</v>
      </c>
      <c r="BH26" s="16">
        <v>34.06</v>
      </c>
      <c r="BI26" s="16">
        <v>35.950000000000003</v>
      </c>
      <c r="BJ26" s="16">
        <v>37.729999999999997</v>
      </c>
      <c r="BK26" s="16">
        <v>39.22</v>
      </c>
      <c r="BL26" s="16">
        <v>38.72</v>
      </c>
    </row>
    <row r="27" spans="1:65">
      <c r="A27" s="16" t="s">
        <v>53</v>
      </c>
      <c r="B27" s="16" t="s">
        <v>54</v>
      </c>
      <c r="C27" s="16" t="s">
        <v>97</v>
      </c>
      <c r="D27" s="16" t="s">
        <v>98</v>
      </c>
      <c r="AN27" s="16">
        <v>22.9</v>
      </c>
      <c r="AT27" s="16">
        <v>16.8</v>
      </c>
      <c r="AU27" s="16">
        <v>2.5</v>
      </c>
      <c r="AV27" s="16">
        <v>2.9</v>
      </c>
      <c r="AW27" s="16">
        <v>1.8</v>
      </c>
      <c r="AX27" s="16">
        <v>0.8</v>
      </c>
    </row>
    <row r="28" spans="1:65">
      <c r="A28" s="16" t="s">
        <v>53</v>
      </c>
      <c r="B28" s="16" t="s">
        <v>54</v>
      </c>
      <c r="C28" s="16" t="s">
        <v>99</v>
      </c>
      <c r="D28" s="16" t="s">
        <v>100</v>
      </c>
      <c r="AN28" s="16">
        <v>7.1</v>
      </c>
      <c r="AT28" s="16">
        <v>7.4</v>
      </c>
      <c r="AU28" s="16">
        <v>10.9</v>
      </c>
      <c r="AV28" s="16">
        <v>10.199999999999999</v>
      </c>
      <c r="AW28" s="16">
        <v>10.7</v>
      </c>
      <c r="AX28" s="16">
        <v>10.8</v>
      </c>
    </row>
    <row r="29" spans="1:65">
      <c r="A29" s="16" t="s">
        <v>53</v>
      </c>
      <c r="B29" s="16" t="s">
        <v>54</v>
      </c>
      <c r="C29" s="16" t="s">
        <v>101</v>
      </c>
      <c r="D29" s="16" t="s">
        <v>102</v>
      </c>
      <c r="AS29" s="16">
        <v>4.75029039</v>
      </c>
      <c r="AT29" s="16">
        <v>4.7085204100000002</v>
      </c>
      <c r="AU29" s="16">
        <v>3.1739706999999999</v>
      </c>
      <c r="AV29" s="16">
        <v>3.5966033899999998</v>
      </c>
      <c r="AW29" s="16">
        <v>3.56857705</v>
      </c>
      <c r="AX29" s="16">
        <v>4.0803775800000004</v>
      </c>
      <c r="AY29" s="16">
        <v>3.42304254</v>
      </c>
      <c r="AZ29" s="16">
        <v>3.4790120099999999</v>
      </c>
      <c r="BA29" s="16">
        <v>2.7472805999999999</v>
      </c>
      <c r="BB29" s="16">
        <v>3.2768559499999999</v>
      </c>
      <c r="BC29" s="16">
        <v>3.1628236799999998</v>
      </c>
      <c r="BD29" s="16">
        <v>2.8098487900000002</v>
      </c>
      <c r="BE29" s="16">
        <v>3.0397815700000002</v>
      </c>
      <c r="BF29" s="16">
        <v>2.8138687600000001</v>
      </c>
      <c r="BG29" s="16">
        <v>3.1010279700000001</v>
      </c>
      <c r="BH29" s="16">
        <v>3.3677086799999998</v>
      </c>
      <c r="BI29" s="16">
        <v>3.2885015000000002</v>
      </c>
      <c r="BJ29" s="16">
        <v>2.8152411000000002</v>
      </c>
      <c r="BK29" s="16">
        <v>2.8122045999999998</v>
      </c>
    </row>
    <row r="30" spans="1:65">
      <c r="A30" s="16" t="s">
        <v>53</v>
      </c>
      <c r="B30" s="16" t="s">
        <v>54</v>
      </c>
      <c r="C30" s="16" t="s">
        <v>103</v>
      </c>
      <c r="D30" s="16" t="s">
        <v>104</v>
      </c>
      <c r="AU30" s="16">
        <v>1.39501091325656E-2</v>
      </c>
      <c r="AV30" s="16">
        <v>1.7890069284476302E-2</v>
      </c>
      <c r="AW30" s="16">
        <v>0</v>
      </c>
      <c r="AX30" s="16">
        <v>1.7276465769100501E-4</v>
      </c>
    </row>
    <row r="31" spans="1:65">
      <c r="A31" s="16" t="s">
        <v>53</v>
      </c>
      <c r="B31" s="16" t="s">
        <v>54</v>
      </c>
      <c r="C31" s="16" t="s">
        <v>105</v>
      </c>
      <c r="D31" s="16" t="s">
        <v>106</v>
      </c>
      <c r="BI31" s="16">
        <v>1.1000000000000001</v>
      </c>
    </row>
    <row r="32" spans="1:65">
      <c r="A32" s="16" t="s">
        <v>53</v>
      </c>
      <c r="B32" s="16" t="s">
        <v>54</v>
      </c>
      <c r="C32" s="16" t="s">
        <v>107</v>
      </c>
      <c r="D32" s="16" t="s">
        <v>108</v>
      </c>
      <c r="AS32" s="16">
        <v>7.3</v>
      </c>
      <c r="AT32" s="16">
        <v>7.8</v>
      </c>
      <c r="AU32" s="16">
        <v>8.4</v>
      </c>
      <c r="AV32" s="16">
        <v>8.9</v>
      </c>
      <c r="AW32" s="16">
        <v>9.5</v>
      </c>
      <c r="AX32" s="16">
        <v>9.9</v>
      </c>
      <c r="AY32" s="16">
        <v>10.4</v>
      </c>
      <c r="AZ32" s="16">
        <v>10.8</v>
      </c>
      <c r="BA32" s="16">
        <v>11</v>
      </c>
      <c r="BB32" s="16">
        <v>11.2</v>
      </c>
      <c r="BC32" s="16">
        <v>11.3</v>
      </c>
      <c r="BD32" s="16">
        <v>11.2</v>
      </c>
      <c r="BE32" s="16">
        <v>11.1</v>
      </c>
      <c r="BF32" s="16">
        <v>10.8</v>
      </c>
      <c r="BG32" s="16">
        <v>10.5</v>
      </c>
      <c r="BH32" s="16">
        <v>10.199999999999999</v>
      </c>
      <c r="BI32" s="16">
        <v>9.9</v>
      </c>
      <c r="BJ32" s="16">
        <v>9.6999999999999993</v>
      </c>
      <c r="BK32" s="16">
        <v>9.6</v>
      </c>
      <c r="BL32" s="16">
        <v>9.5</v>
      </c>
      <c r="BM32" s="16">
        <v>9.4</v>
      </c>
    </row>
    <row r="33" spans="1:65">
      <c r="A33" s="16" t="s">
        <v>53</v>
      </c>
      <c r="B33" s="16" t="s">
        <v>54</v>
      </c>
      <c r="C33" s="16" t="s">
        <v>109</v>
      </c>
      <c r="D33" s="16" t="s">
        <v>110</v>
      </c>
    </row>
    <row r="34" spans="1:65">
      <c r="A34" s="16" t="s">
        <v>53</v>
      </c>
      <c r="B34" s="16" t="s">
        <v>54</v>
      </c>
      <c r="C34" s="16" t="s">
        <v>111</v>
      </c>
      <c r="D34" s="16" t="s">
        <v>112</v>
      </c>
      <c r="AZ34" s="16">
        <v>48.1</v>
      </c>
      <c r="BC34" s="16">
        <v>45.3</v>
      </c>
      <c r="BE34" s="16">
        <v>43.6</v>
      </c>
      <c r="BG34" s="16">
        <v>42</v>
      </c>
      <c r="BI34" s="16">
        <v>40.4</v>
      </c>
      <c r="BK34" s="16">
        <v>39</v>
      </c>
    </row>
    <row r="35" spans="1:65">
      <c r="A35" s="16" t="s">
        <v>53</v>
      </c>
      <c r="B35" s="16" t="s">
        <v>54</v>
      </c>
      <c r="C35" s="16" t="s">
        <v>113</v>
      </c>
      <c r="D35" s="16" t="s">
        <v>114</v>
      </c>
      <c r="AK35" s="16">
        <v>58</v>
      </c>
      <c r="AL35" s="16">
        <v>66</v>
      </c>
      <c r="AM35" s="16">
        <v>69</v>
      </c>
      <c r="AN35" s="16">
        <v>74</v>
      </c>
      <c r="AO35" s="16">
        <v>74</v>
      </c>
      <c r="AP35" s="16">
        <v>70</v>
      </c>
      <c r="AQ35" s="16">
        <v>73</v>
      </c>
      <c r="AR35" s="16">
        <v>75</v>
      </c>
      <c r="AS35" s="16">
        <v>76</v>
      </c>
      <c r="AT35" s="16">
        <v>77</v>
      </c>
      <c r="AU35" s="16">
        <v>76</v>
      </c>
      <c r="AV35" s="16">
        <v>77</v>
      </c>
      <c r="AW35" s="16">
        <v>77</v>
      </c>
      <c r="AX35" s="16">
        <v>75</v>
      </c>
      <c r="AY35" s="16">
        <v>78</v>
      </c>
      <c r="AZ35" s="16">
        <v>79</v>
      </c>
      <c r="BA35" s="16">
        <v>81</v>
      </c>
      <c r="BB35" s="16">
        <v>81</v>
      </c>
      <c r="BC35" s="16">
        <v>81</v>
      </c>
      <c r="BD35" s="16">
        <v>87</v>
      </c>
      <c r="BE35" s="16">
        <v>89</v>
      </c>
      <c r="BF35" s="16">
        <v>93</v>
      </c>
      <c r="BG35" s="16">
        <v>94</v>
      </c>
      <c r="BH35" s="16">
        <v>96</v>
      </c>
      <c r="BI35" s="16">
        <v>97</v>
      </c>
      <c r="BJ35" s="16">
        <v>95</v>
      </c>
      <c r="BK35" s="16">
        <v>95</v>
      </c>
      <c r="BL35" s="16">
        <v>94</v>
      </c>
    </row>
    <row r="36" spans="1:65">
      <c r="A36" s="16" t="s">
        <v>53</v>
      </c>
      <c r="B36" s="16" t="s">
        <v>54</v>
      </c>
      <c r="C36" s="16" t="s">
        <v>115</v>
      </c>
      <c r="D36" s="16" t="s">
        <v>116</v>
      </c>
    </row>
    <row r="37" spans="1:65">
      <c r="A37" s="16" t="s">
        <v>53</v>
      </c>
      <c r="B37" s="16" t="s">
        <v>54</v>
      </c>
      <c r="C37" s="16" t="s">
        <v>117</v>
      </c>
      <c r="D37" s="16" t="s">
        <v>118</v>
      </c>
      <c r="AI37" s="16">
        <v>2.6</v>
      </c>
      <c r="AJ37" s="16">
        <v>2.7</v>
      </c>
      <c r="AK37" s="16">
        <v>2.8</v>
      </c>
      <c r="AL37" s="16">
        <v>2.9</v>
      </c>
      <c r="AM37" s="16">
        <v>2.9</v>
      </c>
      <c r="AN37" s="16">
        <v>2.8</v>
      </c>
      <c r="AO37" s="16">
        <v>2.8</v>
      </c>
      <c r="AP37" s="16">
        <v>2.7</v>
      </c>
      <c r="AQ37" s="16">
        <v>2.5</v>
      </c>
      <c r="AR37" s="16">
        <v>2.4</v>
      </c>
      <c r="AS37" s="16">
        <v>2.2999999999999998</v>
      </c>
      <c r="AT37" s="16">
        <v>2.2999999999999998</v>
      </c>
      <c r="AU37" s="16">
        <v>2.2000000000000002</v>
      </c>
      <c r="AV37" s="16">
        <v>2.1</v>
      </c>
      <c r="AW37" s="16">
        <v>2.1</v>
      </c>
      <c r="AX37" s="16">
        <v>2</v>
      </c>
      <c r="AY37" s="16">
        <v>1.9</v>
      </c>
      <c r="AZ37" s="16">
        <v>1.8</v>
      </c>
      <c r="BA37" s="16">
        <v>1.8</v>
      </c>
      <c r="BB37" s="16">
        <v>1.7</v>
      </c>
      <c r="BC37" s="16">
        <v>1.7</v>
      </c>
      <c r="BD37" s="16">
        <v>1.6</v>
      </c>
      <c r="BE37" s="16">
        <v>1.6</v>
      </c>
      <c r="BF37" s="16">
        <v>1.5</v>
      </c>
      <c r="BG37" s="16">
        <v>1.5</v>
      </c>
      <c r="BH37" s="16">
        <v>1.5</v>
      </c>
      <c r="BI37" s="16">
        <v>1.5</v>
      </c>
      <c r="BJ37" s="16">
        <v>1.5</v>
      </c>
      <c r="BK37" s="16">
        <v>1.5</v>
      </c>
      <c r="BL37" s="16">
        <v>1.4</v>
      </c>
    </row>
    <row r="38" spans="1:65">
      <c r="A38" s="16" t="s">
        <v>53</v>
      </c>
      <c r="B38" s="16" t="s">
        <v>54</v>
      </c>
      <c r="C38" s="16" t="s">
        <v>119</v>
      </c>
      <c r="D38" s="16" t="s">
        <v>120</v>
      </c>
      <c r="AS38" s="16">
        <v>41</v>
      </c>
      <c r="AT38" s="16">
        <v>40.6</v>
      </c>
      <c r="AU38" s="16">
        <v>40.200000000000003</v>
      </c>
      <c r="AV38" s="16">
        <v>40</v>
      </c>
      <c r="AW38" s="16">
        <v>39.700000000000003</v>
      </c>
      <c r="AX38" s="16">
        <v>39.200000000000003</v>
      </c>
      <c r="AY38" s="16">
        <v>38.4</v>
      </c>
      <c r="AZ38" s="16">
        <v>37.5</v>
      </c>
      <c r="BA38" s="16">
        <v>36.700000000000003</v>
      </c>
      <c r="BB38" s="16">
        <v>36</v>
      </c>
      <c r="BC38" s="16">
        <v>35.4</v>
      </c>
      <c r="BD38" s="16">
        <v>35</v>
      </c>
      <c r="BE38" s="16">
        <v>34.700000000000003</v>
      </c>
      <c r="BF38" s="16">
        <v>34.6</v>
      </c>
      <c r="BG38" s="16">
        <v>34.6</v>
      </c>
      <c r="BH38" s="16">
        <v>34.6</v>
      </c>
      <c r="BI38" s="16">
        <v>34.6</v>
      </c>
      <c r="BJ38" s="16">
        <v>34.700000000000003</v>
      </c>
      <c r="BK38" s="16">
        <v>34.799999999999997</v>
      </c>
      <c r="BL38" s="16">
        <v>35.1</v>
      </c>
    </row>
    <row r="39" spans="1:65">
      <c r="A39" s="16" t="s">
        <v>53</v>
      </c>
      <c r="B39" s="16" t="s">
        <v>54</v>
      </c>
      <c r="C39" s="16" t="s">
        <v>121</v>
      </c>
      <c r="D39" s="16" t="s">
        <v>122</v>
      </c>
      <c r="AY39" s="16">
        <v>45.1</v>
      </c>
    </row>
    <row r="40" spans="1:65">
      <c r="A40" s="16" t="s">
        <v>53</v>
      </c>
      <c r="B40" s="16" t="s">
        <v>54</v>
      </c>
      <c r="C40" s="16" t="s">
        <v>123</v>
      </c>
      <c r="D40" s="16" t="s">
        <v>124</v>
      </c>
      <c r="Z40" s="16">
        <v>24.031030654907202</v>
      </c>
      <c r="AE40" s="16">
        <v>23.8773193359375</v>
      </c>
      <c r="AG40" s="16">
        <v>25.207719802856399</v>
      </c>
      <c r="AH40" s="16">
        <v>24.481639862060501</v>
      </c>
      <c r="AI40" s="16">
        <v>24.198909759521499</v>
      </c>
      <c r="AJ40" s="16">
        <v>24.759279251098601</v>
      </c>
      <c r="AK40" s="16">
        <v>25.239170074462901</v>
      </c>
      <c r="AL40" s="16">
        <v>22.225879669189499</v>
      </c>
      <c r="AM40" s="16">
        <v>19.3549995422363</v>
      </c>
      <c r="AN40" s="16">
        <v>18.382570266723601</v>
      </c>
      <c r="AO40" s="16">
        <v>18.080350875854499</v>
      </c>
      <c r="AP40" s="16">
        <v>17.5849208831787</v>
      </c>
      <c r="AY40" s="16">
        <v>19.7894592285156</v>
      </c>
      <c r="AZ40" s="16">
        <v>19.364599227905298</v>
      </c>
      <c r="BA40" s="16">
        <v>19.047889709472699</v>
      </c>
      <c r="BB40" s="16">
        <v>19.057710647583001</v>
      </c>
      <c r="BC40" s="16">
        <v>19.2600402832031</v>
      </c>
      <c r="BD40" s="16">
        <v>19.647310256958001</v>
      </c>
      <c r="BE40" s="16">
        <v>20.438459396362301</v>
      </c>
      <c r="BF40" s="16">
        <v>21.4404296875</v>
      </c>
      <c r="BG40" s="16">
        <v>23.159730911254901</v>
      </c>
      <c r="BH40" s="16">
        <v>25.483200073242202</v>
      </c>
      <c r="BI40" s="16">
        <v>25.926420211791999</v>
      </c>
      <c r="BJ40" s="16">
        <v>27.067409515380898</v>
      </c>
      <c r="BK40" s="16">
        <v>27.708499908447301</v>
      </c>
      <c r="BL40" s="16">
        <v>31.540199279785199</v>
      </c>
    </row>
    <row r="41" spans="1:65">
      <c r="A41" s="16" t="s">
        <v>53</v>
      </c>
      <c r="B41" s="16" t="s">
        <v>54</v>
      </c>
      <c r="C41" s="16" t="s">
        <v>125</v>
      </c>
      <c r="D41" s="16" t="s">
        <v>126</v>
      </c>
      <c r="AY41" s="16">
        <v>11.2089500427246</v>
      </c>
      <c r="AZ41" s="16">
        <v>12.1300296783447</v>
      </c>
      <c r="BA41" s="16">
        <v>11.4847297668457</v>
      </c>
      <c r="BB41" s="16">
        <v>12.0893898010254</v>
      </c>
      <c r="BC41" s="16">
        <v>12.60023021698</v>
      </c>
      <c r="BD41" s="16">
        <v>13.73464012146</v>
      </c>
      <c r="BE41" s="16">
        <v>13.482720375061</v>
      </c>
      <c r="BF41" s="16">
        <v>13.9111795425415</v>
      </c>
      <c r="BG41" s="16">
        <v>13.6468601226807</v>
      </c>
      <c r="BH41" s="16">
        <v>10.936900138855</v>
      </c>
      <c r="BI41" s="16">
        <v>7.1904997825622603</v>
      </c>
      <c r="BJ41" s="16">
        <v>0.45857998728752097</v>
      </c>
      <c r="BK41" s="16">
        <v>0.89644998311996504</v>
      </c>
      <c r="BL41" s="16">
        <v>0.29802000522613498</v>
      </c>
    </row>
    <row r="42" spans="1:65">
      <c r="A42" s="16" t="s">
        <v>53</v>
      </c>
      <c r="B42" s="16" t="s">
        <v>54</v>
      </c>
      <c r="C42" s="16" t="s">
        <v>127</v>
      </c>
      <c r="D42" s="16" t="s">
        <v>128</v>
      </c>
      <c r="BK42" s="16">
        <v>12.8905696868896</v>
      </c>
      <c r="BL42" s="16">
        <v>12.285030364990201</v>
      </c>
    </row>
    <row r="43" spans="1:65">
      <c r="A43" s="16" t="s">
        <v>53</v>
      </c>
      <c r="B43" s="16" t="s">
        <v>54</v>
      </c>
      <c r="C43" s="16" t="s">
        <v>129</v>
      </c>
      <c r="D43" s="16" t="s">
        <v>130</v>
      </c>
      <c r="O43" s="16">
        <v>7</v>
      </c>
      <c r="P43" s="16">
        <v>7</v>
      </c>
      <c r="Q43" s="16">
        <v>7</v>
      </c>
      <c r="R43" s="16">
        <v>7</v>
      </c>
      <c r="S43" s="16">
        <v>7</v>
      </c>
      <c r="T43" s="16">
        <v>7</v>
      </c>
      <c r="U43" s="16">
        <v>7</v>
      </c>
      <c r="V43" s="16">
        <v>7</v>
      </c>
      <c r="W43" s="16">
        <v>7</v>
      </c>
      <c r="X43" s="16">
        <v>7</v>
      </c>
      <c r="Y43" s="16">
        <v>7</v>
      </c>
      <c r="Z43" s="16">
        <v>7</v>
      </c>
      <c r="AA43" s="16">
        <v>7</v>
      </c>
      <c r="AB43" s="16">
        <v>7</v>
      </c>
      <c r="AC43" s="16">
        <v>7</v>
      </c>
      <c r="AD43" s="16">
        <v>7</v>
      </c>
      <c r="AE43" s="16">
        <v>7</v>
      </c>
      <c r="AF43" s="16">
        <v>7</v>
      </c>
      <c r="AG43" s="16">
        <v>7</v>
      </c>
      <c r="AH43" s="16">
        <v>7</v>
      </c>
      <c r="AI43" s="16">
        <v>7</v>
      </c>
      <c r="AJ43" s="16">
        <v>7</v>
      </c>
      <c r="AK43" s="16">
        <v>7</v>
      </c>
      <c r="AL43" s="16">
        <v>7</v>
      </c>
      <c r="AM43" s="16">
        <v>7</v>
      </c>
      <c r="AN43" s="16">
        <v>7</v>
      </c>
      <c r="AO43" s="16">
        <v>7</v>
      </c>
      <c r="AP43" s="16">
        <v>7</v>
      </c>
      <c r="AQ43" s="16">
        <v>7</v>
      </c>
      <c r="AR43" s="16">
        <v>7</v>
      </c>
      <c r="AS43" s="16">
        <v>7</v>
      </c>
      <c r="AT43" s="16">
        <v>7</v>
      </c>
      <c r="AU43" s="16">
        <v>7</v>
      </c>
      <c r="AV43" s="16">
        <v>7</v>
      </c>
      <c r="AW43" s="16">
        <v>7</v>
      </c>
      <c r="AX43" s="16">
        <v>7</v>
      </c>
      <c r="AY43" s="16">
        <v>7</v>
      </c>
      <c r="AZ43" s="16">
        <v>7</v>
      </c>
      <c r="BA43" s="16">
        <v>7</v>
      </c>
      <c r="BB43" s="16">
        <v>7</v>
      </c>
      <c r="BC43" s="16">
        <v>7</v>
      </c>
      <c r="BD43" s="16">
        <v>7</v>
      </c>
      <c r="BE43" s="16">
        <v>7</v>
      </c>
      <c r="BF43" s="16">
        <v>7</v>
      </c>
      <c r="BG43" s="16">
        <v>7</v>
      </c>
      <c r="BH43" s="16">
        <v>7</v>
      </c>
      <c r="BI43" s="16">
        <v>8</v>
      </c>
      <c r="BJ43" s="16">
        <v>8</v>
      </c>
      <c r="BK43" s="16">
        <v>8</v>
      </c>
      <c r="BL43" s="16">
        <v>8</v>
      </c>
      <c r="BM43" s="16">
        <v>8</v>
      </c>
    </row>
    <row r="44" spans="1:65">
      <c r="A44" s="16" t="s">
        <v>53</v>
      </c>
      <c r="B44" s="16" t="s">
        <v>54</v>
      </c>
      <c r="C44" s="16" t="s">
        <v>131</v>
      </c>
      <c r="D44" s="16" t="s">
        <v>132</v>
      </c>
      <c r="AJ44" s="16">
        <v>5799</v>
      </c>
      <c r="AK44" s="16">
        <v>7632</v>
      </c>
      <c r="AL44" s="16">
        <v>27541</v>
      </c>
      <c r="AM44" s="16">
        <v>39019</v>
      </c>
      <c r="AN44" s="16">
        <v>56411</v>
      </c>
      <c r="AO44" s="16">
        <v>38359</v>
      </c>
      <c r="AP44" s="16">
        <v>34349</v>
      </c>
      <c r="AQ44" s="16">
        <v>40321</v>
      </c>
      <c r="AR44" s="16">
        <v>17315</v>
      </c>
      <c r="AS44" s="16">
        <v>29822</v>
      </c>
      <c r="AT44" s="16">
        <v>38105</v>
      </c>
      <c r="AU44" s="16">
        <v>37274</v>
      </c>
      <c r="AV44" s="16">
        <v>36573</v>
      </c>
      <c r="AW44" s="16">
        <v>34765</v>
      </c>
      <c r="AX44" s="16">
        <v>31950</v>
      </c>
      <c r="AY44" s="16">
        <v>28984</v>
      </c>
      <c r="AZ44" s="16">
        <v>36402</v>
      </c>
      <c r="BA44" s="16">
        <v>36214</v>
      </c>
      <c r="BB44" s="16">
        <v>30733</v>
      </c>
      <c r="BC44" s="16">
        <v>32323</v>
      </c>
      <c r="BD44" s="16">
        <v>23500</v>
      </c>
      <c r="BE44" s="16">
        <v>17642</v>
      </c>
      <c r="BF44" s="16">
        <v>185</v>
      </c>
      <c r="BJ44" s="16">
        <v>8799</v>
      </c>
      <c r="BK44" s="16">
        <v>12763</v>
      </c>
      <c r="BL44" s="16">
        <v>34346</v>
      </c>
    </row>
    <row r="45" spans="1:65">
      <c r="A45" s="16" t="s">
        <v>53</v>
      </c>
      <c r="B45" s="16" t="s">
        <v>54</v>
      </c>
      <c r="C45" s="16" t="s">
        <v>133</v>
      </c>
      <c r="D45" s="16" t="s">
        <v>134</v>
      </c>
      <c r="AL45" s="16">
        <v>100</v>
      </c>
      <c r="AN45" s="16">
        <v>98.135673522949205</v>
      </c>
      <c r="AQ45" s="16">
        <v>96.915908813476605</v>
      </c>
      <c r="AR45" s="16">
        <v>95.942420959472699</v>
      </c>
      <c r="AS45" s="16">
        <v>99.095626831054702</v>
      </c>
      <c r="AT45" s="16">
        <v>95.309989929199205</v>
      </c>
      <c r="AU45" s="16">
        <v>97.767593383789105</v>
      </c>
      <c r="AV45" s="16">
        <v>95.780578613281307</v>
      </c>
      <c r="AW45" s="16">
        <v>97.6339111328125</v>
      </c>
      <c r="AX45" s="16">
        <v>100</v>
      </c>
      <c r="AY45" s="16">
        <v>97.579696655273395</v>
      </c>
      <c r="AZ45" s="16">
        <v>100</v>
      </c>
      <c r="BA45" s="16">
        <v>99.993621826171903</v>
      </c>
      <c r="BB45" s="16">
        <v>95.379669189453097</v>
      </c>
      <c r="BC45" s="16">
        <v>98.598899841308594</v>
      </c>
      <c r="BD45" s="16">
        <v>97.604187011718807</v>
      </c>
      <c r="BE45" s="16">
        <v>99.863761901855497</v>
      </c>
      <c r="BF45" s="16">
        <v>95.052818298339801</v>
      </c>
      <c r="BG45" s="16">
        <v>99.854438781738295</v>
      </c>
      <c r="BH45" s="16">
        <v>98.860580444335895</v>
      </c>
      <c r="BI45" s="16">
        <v>91.397377014160199</v>
      </c>
      <c r="BK45" s="16">
        <v>94.879089355468807</v>
      </c>
    </row>
    <row r="46" spans="1:65">
      <c r="A46" s="16" t="s">
        <v>53</v>
      </c>
      <c r="B46" s="16" t="s">
        <v>54</v>
      </c>
      <c r="C46" s="16" t="s">
        <v>135</v>
      </c>
      <c r="D46" s="16" t="s">
        <v>136</v>
      </c>
      <c r="AJ46" s="16">
        <v>99.875169999999997</v>
      </c>
      <c r="AK46" s="16">
        <v>93.096519999999998</v>
      </c>
      <c r="AL46" s="16">
        <v>94.058030000000002</v>
      </c>
      <c r="AM46" s="16">
        <v>109.23448999999999</v>
      </c>
      <c r="AN46" s="16">
        <v>96.956130000000002</v>
      </c>
      <c r="AO46" s="16">
        <v>86.869659999999996</v>
      </c>
      <c r="AP46" s="16">
        <v>87.614540000000005</v>
      </c>
      <c r="AQ46" s="16">
        <v>95.263130000000004</v>
      </c>
      <c r="AR46" s="16">
        <v>96.639589999999998</v>
      </c>
      <c r="AS46" s="16">
        <v>95.638050000000007</v>
      </c>
      <c r="AT46" s="16">
        <v>99.963220000000007</v>
      </c>
      <c r="AU46" s="16">
        <v>100.75606000000001</v>
      </c>
      <c r="AV46" s="16">
        <v>94.386979999999994</v>
      </c>
      <c r="AW46" s="16">
        <v>101.56140000000001</v>
      </c>
      <c r="AX46" s="16">
        <v>94.078180000000003</v>
      </c>
      <c r="AY46" s="16">
        <v>96.091340000000002</v>
      </c>
      <c r="AZ46" s="16">
        <v>90.301159999999996</v>
      </c>
      <c r="BA46" s="16">
        <v>95.067610000000002</v>
      </c>
      <c r="BB46" s="16">
        <v>95.228809999999996</v>
      </c>
      <c r="BC46" s="16">
        <v>90.520269999999996</v>
      </c>
      <c r="BD46" s="16">
        <v>99.6053</v>
      </c>
      <c r="BE46" s="16">
        <v>105.04427</v>
      </c>
      <c r="BF46" s="16">
        <v>113.8334</v>
      </c>
      <c r="BG46" s="16">
        <v>110.25872</v>
      </c>
      <c r="BH46" s="16">
        <v>100.89099</v>
      </c>
      <c r="BI46" s="16">
        <v>104.40557</v>
      </c>
      <c r="BJ46" s="16">
        <v>101.17666</v>
      </c>
      <c r="BK46" s="16">
        <v>94.834580000000003</v>
      </c>
    </row>
    <row r="47" spans="1:65">
      <c r="A47" s="16" t="s">
        <v>53</v>
      </c>
      <c r="B47" s="16" t="s">
        <v>54</v>
      </c>
      <c r="C47" s="16" t="s">
        <v>137</v>
      </c>
      <c r="D47" s="16" t="s">
        <v>138</v>
      </c>
      <c r="AR47" s="16">
        <v>77.501678466796903</v>
      </c>
      <c r="AS47" s="16">
        <v>79.149597167968807</v>
      </c>
      <c r="AT47" s="16">
        <v>78.074287414550795</v>
      </c>
      <c r="AU47" s="16">
        <v>82.965789794921903</v>
      </c>
      <c r="AV47" s="16">
        <v>82.732826232910199</v>
      </c>
      <c r="AW47" s="16">
        <v>84.525650024414105</v>
      </c>
      <c r="AX47" s="16">
        <v>83.714080810546903</v>
      </c>
      <c r="AY47" s="16">
        <v>89.860939025878906</v>
      </c>
      <c r="AZ47" s="16">
        <v>90.495216369628906</v>
      </c>
      <c r="BA47" s="16">
        <v>88.655258178710895</v>
      </c>
      <c r="BB47" s="16">
        <v>90.202873229980497</v>
      </c>
      <c r="BC47" s="16">
        <v>90.900039672851605</v>
      </c>
      <c r="BD47" s="16">
        <v>91.677757263183594</v>
      </c>
      <c r="BE47" s="16">
        <v>91.721611022949205</v>
      </c>
      <c r="BG47" s="16">
        <v>86.262107849121094</v>
      </c>
      <c r="BH47" s="16">
        <v>91.161087036132798</v>
      </c>
      <c r="BI47" s="16">
        <v>87.989219665527301</v>
      </c>
      <c r="BK47" s="16">
        <v>91.282562255859403</v>
      </c>
      <c r="BL47" s="16">
        <v>93.829582214355497</v>
      </c>
    </row>
    <row r="48" spans="1:65">
      <c r="A48" s="16" t="s">
        <v>53</v>
      </c>
      <c r="B48" s="16" t="s">
        <v>54</v>
      </c>
      <c r="C48" s="16" t="s">
        <v>139</v>
      </c>
      <c r="D48" s="16" t="s">
        <v>140</v>
      </c>
      <c r="AR48" s="16">
        <v>99.886100769042997</v>
      </c>
      <c r="AZ48" s="16">
        <v>99.989151000976605</v>
      </c>
      <c r="BB48" s="16">
        <v>99.951301574707003</v>
      </c>
      <c r="BC48" s="16">
        <v>99.950599670410199</v>
      </c>
      <c r="BD48" s="16">
        <v>99.944099426269503</v>
      </c>
      <c r="BE48" s="16">
        <v>99.936752319335895</v>
      </c>
      <c r="BF48" s="16">
        <v>99.952468872070298</v>
      </c>
      <c r="BG48" s="16">
        <v>99.956993103027301</v>
      </c>
      <c r="BH48" s="16">
        <v>99.942779541015597</v>
      </c>
      <c r="BI48" s="16">
        <v>99.940483093261705</v>
      </c>
      <c r="BJ48" s="16">
        <v>99.938049316406307</v>
      </c>
    </row>
    <row r="49" spans="1:65">
      <c r="A49" s="16" t="s">
        <v>53</v>
      </c>
      <c r="B49" s="16" t="s">
        <v>54</v>
      </c>
      <c r="C49" s="16" t="s">
        <v>141</v>
      </c>
      <c r="D49" s="16" t="s">
        <v>142</v>
      </c>
      <c r="BH49" s="16">
        <v>25.117728855720301</v>
      </c>
    </row>
    <row r="50" spans="1:65">
      <c r="A50" s="16" t="s">
        <v>53</v>
      </c>
      <c r="B50" s="16" t="s">
        <v>54</v>
      </c>
      <c r="C50" s="16" t="s">
        <v>143</v>
      </c>
      <c r="D50" s="16" t="s">
        <v>144</v>
      </c>
      <c r="AK50" s="16">
        <v>1.8483129807223499E-4</v>
      </c>
      <c r="AL50" s="16">
        <v>2.2046545457458E-3</v>
      </c>
      <c r="AM50" s="16">
        <v>3.7863505236391301E-2</v>
      </c>
      <c r="AN50" s="16">
        <v>0.18848241595543</v>
      </c>
      <c r="AO50" s="16">
        <v>0.219362184940118</v>
      </c>
      <c r="AP50" s="16">
        <v>0.222227329292842</v>
      </c>
      <c r="AQ50" s="16">
        <v>0.21713957123778199</v>
      </c>
      <c r="AR50" s="16">
        <v>0.19437507415421801</v>
      </c>
      <c r="AS50" s="16">
        <v>0.19141958400442999</v>
      </c>
      <c r="AT50" s="16">
        <v>0.189038663841892</v>
      </c>
      <c r="AU50" s="16">
        <v>0.191244045555091</v>
      </c>
      <c r="AV50" s="16">
        <v>0.191176295739001</v>
      </c>
      <c r="AW50" s="16">
        <v>0.198682967116353</v>
      </c>
      <c r="AX50" s="16">
        <v>0.21076381671720701</v>
      </c>
      <c r="AY50" s="16">
        <v>0.22118293861744601</v>
      </c>
      <c r="AZ50" s="16">
        <v>0.25096085610254398</v>
      </c>
      <c r="BA50" s="16">
        <v>0.29207100495454802</v>
      </c>
      <c r="BB50" s="16">
        <v>0.29738395830172298</v>
      </c>
      <c r="BC50" s="16">
        <v>0.30934142393794101</v>
      </c>
      <c r="BD50" s="16">
        <v>0.32344001531601002</v>
      </c>
      <c r="BE50" s="16">
        <v>0.301538705825806</v>
      </c>
      <c r="BF50" s="16">
        <v>0.325349390506744</v>
      </c>
      <c r="BG50" s="16">
        <v>0.32323589920997597</v>
      </c>
      <c r="BH50" s="16">
        <v>0.3592529296875</v>
      </c>
      <c r="BI50" s="16">
        <v>0.41665989160537698</v>
      </c>
      <c r="BJ50" s="16">
        <v>0.48696604371070901</v>
      </c>
      <c r="BK50" s="16">
        <v>0.486138752840791</v>
      </c>
      <c r="BL50" s="16">
        <v>0.48995081611397001</v>
      </c>
      <c r="BM50" s="16">
        <v>0.49733744798054702</v>
      </c>
    </row>
    <row r="51" spans="1:65">
      <c r="A51" s="16" t="s">
        <v>53</v>
      </c>
      <c r="B51" s="16" t="s">
        <v>54</v>
      </c>
      <c r="C51" s="16" t="s">
        <v>145</v>
      </c>
      <c r="D51" s="16" t="s">
        <v>146</v>
      </c>
      <c r="AN51" s="16">
        <v>7.2084405079017602</v>
      </c>
      <c r="AO51" s="16">
        <v>2.0194703663836302</v>
      </c>
      <c r="AP51" s="16">
        <v>13.8458214907439</v>
      </c>
      <c r="AQ51" s="16">
        <v>5.9979006269183204</v>
      </c>
      <c r="AR51" s="16">
        <v>9.5078728875315495</v>
      </c>
      <c r="AS51" s="16">
        <v>16.512908483783399</v>
      </c>
      <c r="AT51" s="16">
        <v>21.1247787930537</v>
      </c>
      <c r="AU51" s="16">
        <v>20.946025712992501</v>
      </c>
      <c r="AV51" s="16">
        <v>24.931778353668602</v>
      </c>
      <c r="AW51" s="16">
        <v>27.617119203772798</v>
      </c>
      <c r="AX51" s="16">
        <v>44.174096035006102</v>
      </c>
      <c r="AY51" s="16">
        <v>50.765856394062503</v>
      </c>
      <c r="AZ51" s="16">
        <v>52.711422139123798</v>
      </c>
      <c r="BA51" s="16">
        <v>55.413229707892199</v>
      </c>
      <c r="BB51" s="16">
        <v>43.239609402305099</v>
      </c>
      <c r="BC51" s="16">
        <v>47.262253771845799</v>
      </c>
      <c r="BD51" s="16">
        <v>49.9464422483967</v>
      </c>
      <c r="BE51" s="16">
        <v>46.665338680211001</v>
      </c>
      <c r="BF51" s="16">
        <v>44.652470895322899</v>
      </c>
      <c r="BG51" s="16">
        <v>41.6097141321953</v>
      </c>
      <c r="BH51" s="16">
        <v>28.591219250462</v>
      </c>
      <c r="BI51" s="16">
        <v>23.623509122134902</v>
      </c>
      <c r="BJ51" s="16">
        <v>29.783116640040699</v>
      </c>
      <c r="BK51" s="16">
        <v>33.472125276254701</v>
      </c>
      <c r="BL51" s="16">
        <v>29.4054063736058</v>
      </c>
      <c r="BM51" s="16">
        <v>24.006531190067101</v>
      </c>
    </row>
    <row r="52" spans="1:65">
      <c r="A52" s="16" t="s">
        <v>53</v>
      </c>
      <c r="B52" s="16" t="s">
        <v>54</v>
      </c>
      <c r="C52" s="16" t="s">
        <v>147</v>
      </c>
      <c r="D52" s="16" t="s">
        <v>148</v>
      </c>
      <c r="AL52" s="16">
        <v>31403900</v>
      </c>
      <c r="AM52" s="16">
        <v>374394700</v>
      </c>
      <c r="AN52" s="16">
        <v>2128466700</v>
      </c>
      <c r="AO52" s="16">
        <v>2722168600</v>
      </c>
      <c r="AP52" s="16">
        <v>3150739700</v>
      </c>
      <c r="AQ52" s="16">
        <v>3430319300</v>
      </c>
      <c r="AR52" s="16">
        <v>3738044000</v>
      </c>
      <c r="AS52" s="16">
        <v>4417926300</v>
      </c>
      <c r="AT52" s="16">
        <v>4973634500</v>
      </c>
      <c r="AU52" s="16">
        <v>5688517200</v>
      </c>
      <c r="AV52" s="16">
        <v>6712383600</v>
      </c>
      <c r="AW52" s="16">
        <v>7841721600</v>
      </c>
      <c r="AX52" s="16">
        <v>10966680200</v>
      </c>
      <c r="AY52" s="16">
        <v>16351250100</v>
      </c>
      <c r="AZ52" s="16">
        <v>24001750200</v>
      </c>
      <c r="BA52" s="16">
        <v>35810511000</v>
      </c>
      <c r="BB52" s="16">
        <v>32772861100</v>
      </c>
      <c r="BC52" s="16">
        <v>39682149800</v>
      </c>
      <c r="BD52" s="16">
        <v>48244245000</v>
      </c>
      <c r="BE52" s="16">
        <v>51391488000</v>
      </c>
      <c r="BF52" s="16">
        <v>54943806700</v>
      </c>
      <c r="BG52" s="16">
        <v>56989149300</v>
      </c>
      <c r="BH52" s="16">
        <v>52302391500</v>
      </c>
      <c r="BI52" s="16">
        <v>56480490100</v>
      </c>
      <c r="BJ52" s="16">
        <v>67309343800</v>
      </c>
      <c r="BK52" s="16">
        <v>75910698500</v>
      </c>
      <c r="BL52" s="16">
        <v>78392476200</v>
      </c>
      <c r="BM52" s="16">
        <v>71656527400</v>
      </c>
    </row>
    <row r="53" spans="1:65">
      <c r="A53" s="16" t="s">
        <v>53</v>
      </c>
      <c r="B53" s="16" t="s">
        <v>54</v>
      </c>
      <c r="C53" s="16" t="s">
        <v>149</v>
      </c>
      <c r="D53" s="16" t="s">
        <v>150</v>
      </c>
      <c r="AI53" s="16">
        <v>3.46085969551969</v>
      </c>
      <c r="AJ53" s="16">
        <v>2.1700969244085</v>
      </c>
      <c r="AK53" s="16">
        <v>2.0086985170279901</v>
      </c>
      <c r="AL53" s="16">
        <v>2.4802947283666699</v>
      </c>
      <c r="AM53" s="16">
        <v>2.3252856283039001</v>
      </c>
      <c r="AN53" s="16">
        <v>2.6144829355486001</v>
      </c>
      <c r="AO53" s="16">
        <v>3.2337777740382601</v>
      </c>
      <c r="AP53" s="16">
        <v>2.42992639941783</v>
      </c>
      <c r="AQ53" s="16">
        <v>0.79367643974926305</v>
      </c>
      <c r="AR53" s="16">
        <v>0.63786645570660405</v>
      </c>
      <c r="AS53" s="16">
        <v>2.80568405078369</v>
      </c>
      <c r="AT53" s="16">
        <v>4.89613995927514</v>
      </c>
      <c r="AU53" s="16">
        <v>3.3269749604139398</v>
      </c>
      <c r="AV53" s="16">
        <v>3.1081365283240499</v>
      </c>
      <c r="AW53" s="16">
        <v>2.5666218624273398</v>
      </c>
      <c r="AX53" s="16">
        <v>1.6600797959939699</v>
      </c>
      <c r="AY53" s="16">
        <v>2.3546884734472502</v>
      </c>
      <c r="AZ53" s="16">
        <v>2.8021958999884098</v>
      </c>
      <c r="BA53" s="16">
        <v>4.12306645708553</v>
      </c>
      <c r="BB53" s="16">
        <v>3.8245916299837401</v>
      </c>
      <c r="BC53" s="16">
        <v>2.7187466529133002</v>
      </c>
      <c r="BD53" s="16">
        <v>3.2848011071198102</v>
      </c>
      <c r="BE53" s="16">
        <v>3.5074325363588899</v>
      </c>
      <c r="BF53" s="16">
        <v>3.2050772233514002</v>
      </c>
      <c r="BG53" s="16">
        <v>2.4891841030403801</v>
      </c>
      <c r="BH53" s="16">
        <v>2.4129851007413401</v>
      </c>
      <c r="BI53" s="16">
        <v>2.0436633456128299</v>
      </c>
      <c r="BJ53" s="16">
        <v>2.8952391649108402</v>
      </c>
      <c r="BK53" s="16">
        <v>3.7727374832160301</v>
      </c>
      <c r="BL53" s="16">
        <v>3.5715486614437899</v>
      </c>
    </row>
    <row r="54" spans="1:65">
      <c r="A54" s="16" t="s">
        <v>53</v>
      </c>
      <c r="B54" s="16" t="s">
        <v>54</v>
      </c>
      <c r="C54" s="16" t="s">
        <v>151</v>
      </c>
      <c r="D54" s="16" t="s">
        <v>152</v>
      </c>
      <c r="AI54" s="16">
        <v>-4000</v>
      </c>
      <c r="AJ54" s="16">
        <v>118900</v>
      </c>
      <c r="AK54" s="16">
        <v>-601200</v>
      </c>
      <c r="AL54" s="16">
        <v>294000</v>
      </c>
      <c r="AM54" s="16">
        <v>-39311300</v>
      </c>
      <c r="AN54" s="40">
        <v>-2.3841857910156298E-7</v>
      </c>
      <c r="AO54" s="16">
        <v>62600000</v>
      </c>
      <c r="AP54" s="16">
        <v>85100000</v>
      </c>
      <c r="AQ54" s="16">
        <v>113600000</v>
      </c>
      <c r="AR54" s="16">
        <v>-150900000</v>
      </c>
      <c r="AS54" s="16">
        <v>-95700000</v>
      </c>
      <c r="AT54" s="16">
        <v>-100000</v>
      </c>
      <c r="AU54" s="16">
        <v>-157600000</v>
      </c>
      <c r="AV54" s="16">
        <v>-141800000</v>
      </c>
      <c r="AW54" s="16">
        <v>-236600000</v>
      </c>
      <c r="AX54" s="16">
        <v>-515700000</v>
      </c>
      <c r="AY54" s="16">
        <v>-608899999.99999905</v>
      </c>
      <c r="AZ54" s="16">
        <v>-1191900000</v>
      </c>
      <c r="BA54" s="16">
        <v>-1177500000</v>
      </c>
      <c r="BB54" s="16">
        <v>-482800000</v>
      </c>
      <c r="BC54" s="16">
        <v>-818300000</v>
      </c>
      <c r="BD54" s="16">
        <v>0</v>
      </c>
      <c r="BE54" s="16">
        <v>0</v>
      </c>
      <c r="BF54" s="16">
        <v>0</v>
      </c>
      <c r="BG54" s="16">
        <v>-529600000.00000399</v>
      </c>
      <c r="BH54" s="16">
        <v>0</v>
      </c>
      <c r="BI54" s="16">
        <v>100000</v>
      </c>
      <c r="BJ54" s="16">
        <v>-99999.999998092695</v>
      </c>
      <c r="BK54" s="16">
        <v>-1000000000</v>
      </c>
      <c r="BL54" s="16">
        <v>-1000000000</v>
      </c>
      <c r="BM54" s="16">
        <v>0</v>
      </c>
    </row>
    <row r="55" spans="1:65">
      <c r="A55" s="16" t="s">
        <v>53</v>
      </c>
      <c r="B55" s="16" t="s">
        <v>54</v>
      </c>
      <c r="C55" s="16" t="s">
        <v>153</v>
      </c>
      <c r="D55" s="16" t="s">
        <v>154</v>
      </c>
      <c r="AQ55" s="16">
        <v>3553246042.44945</v>
      </c>
      <c r="AR55" s="16">
        <v>3244322435.2615399</v>
      </c>
      <c r="AS55" s="16">
        <v>2909425917.0001402</v>
      </c>
      <c r="AT55" s="16">
        <v>3529007593.0224099</v>
      </c>
      <c r="AU55" s="16">
        <v>4501673708.5718403</v>
      </c>
      <c r="AV55" s="16">
        <v>5363364122.3172197</v>
      </c>
      <c r="AW55" s="16">
        <v>6142359740.3996296</v>
      </c>
      <c r="AX55" s="16">
        <v>7897389736.51894</v>
      </c>
      <c r="AY55" s="16">
        <v>11498871146.0369</v>
      </c>
      <c r="AZ55" s="16">
        <v>17519731588.699699</v>
      </c>
      <c r="BA55" s="16">
        <v>27549706996.544498</v>
      </c>
      <c r="BB55" s="16">
        <v>29603562758.687801</v>
      </c>
      <c r="BC55" s="16">
        <v>34722093584.8162</v>
      </c>
      <c r="BD55" s="16">
        <v>42571802840.770103</v>
      </c>
      <c r="BE55" s="16">
        <v>47856898252.646301</v>
      </c>
      <c r="BF55" s="16">
        <v>53659679313.190201</v>
      </c>
      <c r="BG55" s="16">
        <v>57104790344.408096</v>
      </c>
      <c r="BH55" s="16">
        <v>42696316852.874199</v>
      </c>
      <c r="BI55" s="16">
        <v>29250675448.9645</v>
      </c>
      <c r="BJ55" s="16">
        <v>31273008794.625801</v>
      </c>
      <c r="BK55" s="16">
        <v>33394033878.4972</v>
      </c>
      <c r="BL55" s="16">
        <v>35101534133.637398</v>
      </c>
    </row>
    <row r="56" spans="1:65">
      <c r="A56" s="16" t="s">
        <v>53</v>
      </c>
      <c r="B56" s="16" t="s">
        <v>54</v>
      </c>
      <c r="C56" s="16" t="s">
        <v>155</v>
      </c>
      <c r="D56" s="16" t="s">
        <v>156</v>
      </c>
      <c r="AK56" s="16">
        <v>753562842.06051099</v>
      </c>
      <c r="AL56" s="16">
        <v>679537373.12823904</v>
      </c>
      <c r="AM56" s="16">
        <v>614813740.73694706</v>
      </c>
      <c r="AN56" s="16">
        <v>509670493.92714399</v>
      </c>
      <c r="AO56" s="16">
        <v>497638166.340909</v>
      </c>
      <c r="AP56" s="16">
        <v>493623632.78658599</v>
      </c>
      <c r="AQ56" s="16">
        <v>542369171.193578</v>
      </c>
      <c r="AR56" s="16">
        <v>507547833.38660401</v>
      </c>
      <c r="AS56" s="16">
        <v>547857758.28383195</v>
      </c>
      <c r="AT56" s="16">
        <v>558173509.22347605</v>
      </c>
      <c r="AU56" s="16">
        <v>596755552.87136996</v>
      </c>
      <c r="AV56" s="16">
        <v>642524892.00326598</v>
      </c>
      <c r="AW56" s="16">
        <v>707152242.16114104</v>
      </c>
      <c r="AX56" s="16">
        <v>797815677.09639204</v>
      </c>
      <c r="AY56" s="16">
        <v>958660312.45821202</v>
      </c>
      <c r="AZ56" s="16">
        <v>784066508.13265598</v>
      </c>
      <c r="BA56" s="16">
        <v>951089906.89648199</v>
      </c>
      <c r="BB56" s="16">
        <v>880519372.41720498</v>
      </c>
      <c r="BC56" s="16">
        <v>875857018.95947397</v>
      </c>
      <c r="BD56" s="16">
        <v>990877726.00908303</v>
      </c>
      <c r="BE56" s="16">
        <v>1099344861.40307</v>
      </c>
      <c r="BF56" s="16">
        <v>1147000104.2967501</v>
      </c>
      <c r="BG56" s="16">
        <v>1258056432.0886199</v>
      </c>
      <c r="BH56" s="16">
        <v>1307157210.0118101</v>
      </c>
      <c r="BI56" s="16">
        <v>1351195539.6617601</v>
      </c>
      <c r="BJ56" s="16">
        <v>1395034937.27999</v>
      </c>
      <c r="BK56" s="16">
        <v>1467583002.5887799</v>
      </c>
      <c r="BL56" s="16">
        <v>1547315423.0847001</v>
      </c>
    </row>
    <row r="57" spans="1:65">
      <c r="A57" s="16" t="s">
        <v>53</v>
      </c>
      <c r="B57" s="16" t="s">
        <v>54</v>
      </c>
      <c r="C57" s="16" t="s">
        <v>157</v>
      </c>
      <c r="D57" s="16" t="s">
        <v>158</v>
      </c>
      <c r="AI57" s="16">
        <v>30.0477489768076</v>
      </c>
      <c r="AJ57" s="16">
        <v>29.603293413173699</v>
      </c>
      <c r="AK57" s="16">
        <v>36.536586377875999</v>
      </c>
      <c r="AL57" s="16">
        <v>32.148726114649698</v>
      </c>
      <c r="AM57" s="16">
        <v>27.6519081932212</v>
      </c>
      <c r="AN57" s="16">
        <v>30.9963445496298</v>
      </c>
      <c r="AO57" s="16">
        <v>35.149674302861698</v>
      </c>
      <c r="AP57" s="16">
        <v>36.9914194345059</v>
      </c>
      <c r="AQ57" s="16">
        <v>34.956112305993102</v>
      </c>
      <c r="AR57" s="16">
        <v>39.103599904638301</v>
      </c>
      <c r="AS57" s="16">
        <v>42.5383099128887</v>
      </c>
      <c r="AT57" s="16">
        <v>43.462638272255198</v>
      </c>
      <c r="AU57" s="16">
        <v>46.154226804123702</v>
      </c>
      <c r="AV57" s="16">
        <v>48.539844679213601</v>
      </c>
      <c r="AW57" s="16">
        <v>50.769032379076698</v>
      </c>
      <c r="AX57" s="16">
        <v>58.787781992413699</v>
      </c>
      <c r="AY57" s="16">
        <v>64.958231534924394</v>
      </c>
      <c r="AZ57" s="16">
        <v>66.160328626082006</v>
      </c>
      <c r="BA57" s="16">
        <v>65.518521471353296</v>
      </c>
      <c r="BB57" s="16">
        <v>56.2619552546943</v>
      </c>
      <c r="BC57" s="16">
        <v>59.994819262922398</v>
      </c>
      <c r="BD57" s="16">
        <v>61.733996390307603</v>
      </c>
      <c r="BE57" s="16">
        <v>59.517350854984201</v>
      </c>
      <c r="BF57" s="16">
        <v>57.054415454951702</v>
      </c>
      <c r="BG57" s="16">
        <v>53.586854666935501</v>
      </c>
      <c r="BH57" s="16">
        <v>44.891320338359698</v>
      </c>
      <c r="BI57" s="16">
        <v>47.557807007672302</v>
      </c>
      <c r="BJ57" s="16">
        <v>49.701725103713798</v>
      </c>
      <c r="BK57" s="16">
        <v>52.250911451830397</v>
      </c>
      <c r="BL57" s="16">
        <v>48.823266525186803</v>
      </c>
      <c r="BM57" s="16">
        <v>41.387946244902103</v>
      </c>
    </row>
    <row r="58" spans="1:65">
      <c r="A58" s="16" t="s">
        <v>53</v>
      </c>
      <c r="B58" s="16" t="s">
        <v>54</v>
      </c>
      <c r="C58" s="16" t="s">
        <v>159</v>
      </c>
      <c r="D58" s="16" t="s">
        <v>160</v>
      </c>
      <c r="AK58" s="16">
        <v>918245700</v>
      </c>
      <c r="AL58" s="16">
        <v>768571700</v>
      </c>
      <c r="AM58" s="16">
        <v>670194500</v>
      </c>
      <c r="AN58" s="16">
        <v>623280900</v>
      </c>
      <c r="AO58" s="16">
        <v>641979300</v>
      </c>
      <c r="AP58" s="16">
        <v>597682700</v>
      </c>
      <c r="AQ58" s="16">
        <v>634739100</v>
      </c>
      <c r="AR58" s="16">
        <v>679805500</v>
      </c>
      <c r="AS58" s="16">
        <v>812961300</v>
      </c>
      <c r="AT58" s="16">
        <v>903200000</v>
      </c>
      <c r="AU58" s="16">
        <v>961000000</v>
      </c>
      <c r="AV58" s="16">
        <v>1014900000</v>
      </c>
      <c r="AW58" s="16">
        <v>1065600000</v>
      </c>
      <c r="AX58" s="16">
        <v>1145500000</v>
      </c>
      <c r="AY58" s="16">
        <v>1155800000</v>
      </c>
      <c r="AZ58" s="16">
        <v>1202000000</v>
      </c>
      <c r="BA58" s="16">
        <v>1275500000</v>
      </c>
      <c r="BB58" s="16">
        <v>1320000000</v>
      </c>
      <c r="BC58" s="16">
        <v>1291200000</v>
      </c>
      <c r="BD58" s="16">
        <v>1365800000</v>
      </c>
      <c r="BE58" s="16">
        <v>1456100000</v>
      </c>
      <c r="BF58" s="16">
        <v>1527300000</v>
      </c>
      <c r="BG58" s="16">
        <v>1487800000</v>
      </c>
      <c r="BH58" s="16">
        <v>1585800000</v>
      </c>
      <c r="BI58" s="16">
        <v>1627100000</v>
      </c>
      <c r="BJ58" s="16">
        <v>1695500000</v>
      </c>
      <c r="BK58" s="16">
        <v>1773400000</v>
      </c>
      <c r="BL58" s="16">
        <v>1903500000</v>
      </c>
      <c r="BM58" s="16">
        <v>1958500000</v>
      </c>
    </row>
    <row r="59" spans="1:65">
      <c r="A59" s="16" t="s">
        <v>53</v>
      </c>
      <c r="B59" s="16" t="s">
        <v>54</v>
      </c>
      <c r="C59" s="16" t="s">
        <v>161</v>
      </c>
      <c r="D59" s="16" t="s">
        <v>162</v>
      </c>
      <c r="AK59" s="16">
        <v>243666666.66666701</v>
      </c>
      <c r="AL59" s="16">
        <v>1193640000</v>
      </c>
      <c r="AM59" s="16">
        <v>365490127.38853502</v>
      </c>
      <c r="AN59" s="16">
        <v>1291038858.04917</v>
      </c>
      <c r="AO59" s="16">
        <v>1776240846.21644</v>
      </c>
      <c r="AP59" s="16">
        <v>2101743821.3524001</v>
      </c>
      <c r="AQ59" s="16">
        <v>2424528301.8867898</v>
      </c>
      <c r="AR59" s="16">
        <v>1917597087.3786399</v>
      </c>
      <c r="AS59" s="16">
        <v>2023580688.4219899</v>
      </c>
      <c r="AT59" s="16">
        <v>2129925910.01825</v>
      </c>
      <c r="AU59" s="16">
        <v>3121065624.3571301</v>
      </c>
      <c r="AV59" s="16">
        <v>4769575399.6538</v>
      </c>
      <c r="AW59" s="16">
        <v>6312201078.6608295</v>
      </c>
      <c r="AX59" s="16">
        <v>7007086947.3238802</v>
      </c>
      <c r="AY59" s="16">
        <v>8132639355.2719898</v>
      </c>
      <c r="AZ59" s="16">
        <v>9423610301.8296204</v>
      </c>
      <c r="BA59" s="16">
        <v>11464094449.853901</v>
      </c>
      <c r="BB59" s="16">
        <v>10235008708.634001</v>
      </c>
      <c r="BC59" s="16">
        <v>10942312484.4256</v>
      </c>
      <c r="BD59" s="16">
        <v>15881853868.557699</v>
      </c>
      <c r="BE59" s="16">
        <v>17621945010.1833</v>
      </c>
      <c r="BF59" s="16">
        <v>19475589547.482498</v>
      </c>
      <c r="BG59" s="16">
        <v>19721280122.4021</v>
      </c>
      <c r="BH59" s="16">
        <v>18473453054.8507</v>
      </c>
      <c r="BI59" s="16">
        <v>16529046813.310801</v>
      </c>
      <c r="BJ59" s="16">
        <v>17104055310.248699</v>
      </c>
      <c r="BK59" s="16">
        <v>17705176470.5882</v>
      </c>
      <c r="BL59" s="16">
        <v>17712470588.235298</v>
      </c>
      <c r="BM59" s="16">
        <v>15537823529.4118</v>
      </c>
    </row>
    <row r="60" spans="1:65">
      <c r="A60" s="16" t="s">
        <v>53</v>
      </c>
      <c r="B60" s="16" t="s">
        <v>54</v>
      </c>
      <c r="C60" s="16" t="s">
        <v>163</v>
      </c>
      <c r="D60" s="16" t="s">
        <v>164</v>
      </c>
      <c r="AL60" s="16">
        <v>18.797133757961799</v>
      </c>
      <c r="AM60" s="16">
        <v>25.657165732586101</v>
      </c>
      <c r="AN60" s="16">
        <v>12.4729121754616</v>
      </c>
      <c r="AO60" s="16">
        <v>28.332723413598799</v>
      </c>
      <c r="AP60" s="16">
        <v>35.5969983852072</v>
      </c>
      <c r="AQ60" s="16">
        <v>33.680299947683501</v>
      </c>
      <c r="AR60" s="16">
        <v>24.841347249079501</v>
      </c>
      <c r="AS60" s="16">
        <v>20.114251499544299</v>
      </c>
      <c r="AT60" s="16">
        <v>20.7882120550832</v>
      </c>
      <c r="AU60" s="16">
        <v>29.441281649484502</v>
      </c>
      <c r="AV60" s="16">
        <v>48.644165675505498</v>
      </c>
      <c r="AW60" s="16">
        <v>54.065639727087301</v>
      </c>
      <c r="AX60" s="16">
        <v>37.497267318826097</v>
      </c>
      <c r="AY60" s="16">
        <v>21.524560177529299</v>
      </c>
      <c r="AZ60" s="16">
        <v>11.7705964281307</v>
      </c>
    </row>
    <row r="61" spans="1:65">
      <c r="A61" s="16" t="s">
        <v>53</v>
      </c>
      <c r="B61" s="16" t="s">
        <v>54</v>
      </c>
      <c r="C61" s="16" t="s">
        <v>165</v>
      </c>
      <c r="D61" s="16" t="s">
        <v>166</v>
      </c>
      <c r="AL61" s="16">
        <v>-24.156626406183999</v>
      </c>
      <c r="AM61" s="16">
        <v>-22.3866025367738</v>
      </c>
      <c r="AN61" s="16">
        <v>-3.7786826597912202</v>
      </c>
      <c r="AO61" s="16">
        <v>9.0676445463855799</v>
      </c>
      <c r="AP61" s="16">
        <v>13.6560701645555</v>
      </c>
      <c r="AQ61" s="16">
        <v>11.2474232785765</v>
      </c>
      <c r="AR61" s="16">
        <v>13.509069435137199</v>
      </c>
      <c r="AS61" s="16">
        <v>20.3413872793924</v>
      </c>
      <c r="AT61" s="16">
        <v>-1.5181379521434999</v>
      </c>
      <c r="AU61" s="16">
        <v>11.8130410859152</v>
      </c>
      <c r="AV61" s="16">
        <v>9.1935817850840191</v>
      </c>
      <c r="AW61" s="16">
        <v>12.0403863962683</v>
      </c>
      <c r="AX61" s="16">
        <v>22.3650106404761</v>
      </c>
      <c r="AY61" s="16">
        <v>37.9900496983145</v>
      </c>
      <c r="AZ61" s="16">
        <v>18.544438399334599</v>
      </c>
      <c r="BA61" s="16">
        <v>11.418468549547599</v>
      </c>
      <c r="BB61" s="16">
        <v>6.2338087598925798</v>
      </c>
      <c r="BC61" s="16">
        <v>-13.861165853687</v>
      </c>
      <c r="BD61" s="16">
        <v>20.816502330909099</v>
      </c>
      <c r="BE61" s="16">
        <v>2.2000000799513102</v>
      </c>
    </row>
    <row r="62" spans="1:65">
      <c r="A62" s="16" t="s">
        <v>53</v>
      </c>
      <c r="B62" s="16" t="s">
        <v>54</v>
      </c>
      <c r="C62" s="16" t="s">
        <v>167</v>
      </c>
      <c r="D62" s="16" t="s">
        <v>168</v>
      </c>
      <c r="AK62" s="16">
        <v>326851200</v>
      </c>
      <c r="AL62" s="16">
        <v>294682200</v>
      </c>
      <c r="AM62" s="16">
        <v>363620100</v>
      </c>
      <c r="AN62" s="16">
        <v>323506500</v>
      </c>
      <c r="AO62" s="16">
        <v>343418400</v>
      </c>
      <c r="AP62" s="16">
        <v>432223000</v>
      </c>
      <c r="AQ62" s="16">
        <v>410002200</v>
      </c>
      <c r="AR62" s="16">
        <v>505206500</v>
      </c>
      <c r="AS62" s="16">
        <v>560013900</v>
      </c>
      <c r="AT62" s="16">
        <v>589744100</v>
      </c>
      <c r="AU62" s="16">
        <v>634606400</v>
      </c>
      <c r="AV62" s="16">
        <v>847555900</v>
      </c>
      <c r="AW62" s="16">
        <v>1016043000</v>
      </c>
      <c r="AX62" s="16">
        <v>1305100000</v>
      </c>
      <c r="AY62" s="16">
        <v>1886294400</v>
      </c>
      <c r="AZ62" s="16">
        <v>2276094700</v>
      </c>
      <c r="BA62" s="16">
        <v>3035622100</v>
      </c>
      <c r="BB62" s="16">
        <v>3207745600</v>
      </c>
      <c r="BC62" s="16">
        <v>2893301500</v>
      </c>
      <c r="BD62" s="16">
        <v>3187708800</v>
      </c>
      <c r="BE62" s="16">
        <v>3257838400</v>
      </c>
    </row>
    <row r="63" spans="1:65">
      <c r="A63" s="16" t="s">
        <v>53</v>
      </c>
      <c r="B63" s="16" t="s">
        <v>54</v>
      </c>
      <c r="C63" s="16" t="s">
        <v>169</v>
      </c>
      <c r="D63" s="16" t="s">
        <v>170</v>
      </c>
      <c r="AN63" s="16">
        <v>165954000</v>
      </c>
      <c r="AO63" s="16">
        <v>139185000</v>
      </c>
      <c r="AP63" s="16">
        <v>332048000</v>
      </c>
      <c r="AQ63" s="16">
        <v>320333000</v>
      </c>
      <c r="AR63" s="16">
        <v>236496000</v>
      </c>
      <c r="AS63" s="16">
        <v>234444000</v>
      </c>
      <c r="AT63" s="16">
        <v>255860000</v>
      </c>
      <c r="AU63" s="16">
        <v>318376000</v>
      </c>
      <c r="AV63" s="16">
        <v>386776000</v>
      </c>
      <c r="AW63" s="16">
        <v>497877000</v>
      </c>
      <c r="AX63" s="16">
        <v>683140000</v>
      </c>
      <c r="AY63" s="16">
        <v>866927000</v>
      </c>
      <c r="AZ63" s="16">
        <v>1379864000</v>
      </c>
      <c r="BA63" s="16">
        <v>1575676000</v>
      </c>
      <c r="BB63" s="16">
        <v>2020435000</v>
      </c>
      <c r="BC63" s="16">
        <v>2396576000</v>
      </c>
      <c r="BD63" s="16">
        <v>2934415000</v>
      </c>
      <c r="BE63" s="16">
        <v>4681048000</v>
      </c>
      <c r="BF63" s="16">
        <v>4106388000</v>
      </c>
      <c r="BG63" s="16">
        <v>4268861000</v>
      </c>
      <c r="BH63" s="16">
        <v>4423067000</v>
      </c>
      <c r="BI63" s="16">
        <v>4340954000</v>
      </c>
      <c r="BJ63" s="16">
        <v>4660773000</v>
      </c>
      <c r="BK63" s="16">
        <v>4661131000</v>
      </c>
      <c r="BL63" s="16">
        <v>3726578259.9695201</v>
      </c>
      <c r="BM63" s="16">
        <v>2593973000</v>
      </c>
    </row>
    <row r="64" spans="1:65">
      <c r="A64" s="16" t="s">
        <v>53</v>
      </c>
      <c r="B64" s="16" t="s">
        <v>54</v>
      </c>
      <c r="C64" s="16" t="s">
        <v>171</v>
      </c>
      <c r="D64" s="16" t="s">
        <v>172</v>
      </c>
      <c r="AO64" s="16">
        <v>1.1840505050034</v>
      </c>
      <c r="AP64" s="16">
        <v>1.6627979625249201</v>
      </c>
      <c r="AQ64" s="16">
        <v>1.4657086872834499</v>
      </c>
      <c r="AR64" s="16">
        <v>3.6691399065585499</v>
      </c>
      <c r="AS64" s="16">
        <v>2.9272366897978901</v>
      </c>
      <c r="AT64" s="16">
        <v>0.99866583046503798</v>
      </c>
      <c r="AU64" s="16">
        <v>0.83271830606054198</v>
      </c>
      <c r="AV64" s="16">
        <v>2.3105457810810899</v>
      </c>
      <c r="AW64" s="16">
        <v>2.80245606627803</v>
      </c>
      <c r="AX64" s="16">
        <v>3.6681515642526898</v>
      </c>
      <c r="AY64" s="16">
        <v>3.7727771848629499</v>
      </c>
      <c r="AZ64" s="16">
        <v>2.8109185103835199</v>
      </c>
      <c r="BA64" s="16">
        <v>0.40360139729408501</v>
      </c>
      <c r="BB64" s="16">
        <v>0.27377506647250199</v>
      </c>
      <c r="BC64" s="16">
        <v>0.11824624677795301</v>
      </c>
      <c r="BD64" s="16">
        <v>0.19408743387149399</v>
      </c>
      <c r="BE64" s="16">
        <v>0.70449344060391805</v>
      </c>
      <c r="BF64" s="16">
        <v>0.48787349413521403</v>
      </c>
      <c r="BG64" s="16">
        <v>0.51226903514514699</v>
      </c>
      <c r="BH64" s="16">
        <v>0.86390849991645302</v>
      </c>
      <c r="BI64" s="16">
        <v>1.0959919175772801</v>
      </c>
      <c r="BJ64" s="16">
        <v>1.21424573202967</v>
      </c>
      <c r="BK64" s="16">
        <v>0.91808380537801504</v>
      </c>
    </row>
    <row r="65" spans="1:65">
      <c r="A65" s="16" t="s">
        <v>53</v>
      </c>
      <c r="B65" s="16" t="s">
        <v>54</v>
      </c>
      <c r="C65" s="16" t="s">
        <v>173</v>
      </c>
      <c r="D65" s="16" t="s">
        <v>174</v>
      </c>
      <c r="AK65" s="16">
        <v>74.765422253992</v>
      </c>
      <c r="AL65" s="16">
        <v>67.095321397466293</v>
      </c>
      <c r="AM65" s="16">
        <v>72.390461251117799</v>
      </c>
      <c r="AN65" s="16">
        <v>56.156110160852698</v>
      </c>
      <c r="AO65" s="16">
        <v>58.239890089550997</v>
      </c>
      <c r="AP65" s="16">
        <v>67.286822821948704</v>
      </c>
      <c r="AQ65" s="16">
        <v>58.182234515175402</v>
      </c>
      <c r="AR65" s="16">
        <v>45.947038599499002</v>
      </c>
      <c r="AS65" s="16">
        <v>44.042899092946101</v>
      </c>
      <c r="AT65" s="16">
        <v>42.351495341952102</v>
      </c>
      <c r="AU65" s="16">
        <v>48.857099925473896</v>
      </c>
      <c r="AV65" s="16">
        <v>40.045978233516898</v>
      </c>
      <c r="AW65" s="16">
        <v>40.716666249682298</v>
      </c>
      <c r="AX65" s="16">
        <v>41.975382565292797</v>
      </c>
      <c r="AY65" s="16">
        <v>47.456084772613799</v>
      </c>
      <c r="AZ65" s="16">
        <v>44.420046768245797</v>
      </c>
      <c r="BA65" s="16">
        <v>44.182084736748401</v>
      </c>
      <c r="BB65" s="16">
        <v>45.554355777270402</v>
      </c>
      <c r="BC65" s="16">
        <v>43.776803955560702</v>
      </c>
      <c r="BD65" s="16">
        <v>40.841941200569899</v>
      </c>
      <c r="BE65" s="16">
        <v>42.240681233207503</v>
      </c>
      <c r="BF65" s="16">
        <v>38.963666986308802</v>
      </c>
      <c r="BG65" s="16">
        <v>38.427646987423699</v>
      </c>
      <c r="BH65" s="16">
        <v>34.9193536338461</v>
      </c>
      <c r="BI65" s="16">
        <v>40.475741695540101</v>
      </c>
      <c r="BJ65" s="16">
        <v>43.1455701769776</v>
      </c>
      <c r="BK65" s="16">
        <v>39.836520812208697</v>
      </c>
      <c r="BL65" s="16">
        <v>37.862553582579302</v>
      </c>
    </row>
    <row r="66" spans="1:65">
      <c r="A66" s="16" t="s">
        <v>53</v>
      </c>
      <c r="B66" s="16" t="s">
        <v>54</v>
      </c>
      <c r="C66" s="16" t="s">
        <v>175</v>
      </c>
      <c r="D66" s="16" t="s">
        <v>176</v>
      </c>
      <c r="AS66" s="16">
        <v>8.1604529770000003</v>
      </c>
      <c r="AT66" s="16">
        <v>5.5172349510999998</v>
      </c>
      <c r="AU66" s="16">
        <v>4.3828179765000002</v>
      </c>
      <c r="AV66" s="16">
        <v>3.2899615684999999</v>
      </c>
      <c r="AW66" s="16">
        <v>3.4696941047999998</v>
      </c>
      <c r="AX66" s="16">
        <v>4.6128933262</v>
      </c>
      <c r="AY66" s="16">
        <v>4.3297236732000002</v>
      </c>
      <c r="AZ66" s="16">
        <v>3.8678664751</v>
      </c>
      <c r="BA66" s="16">
        <v>3.5274602683</v>
      </c>
      <c r="BB66" s="16">
        <v>5.4418785221999997</v>
      </c>
      <c r="BC66" s="16">
        <v>3.4652943104</v>
      </c>
      <c r="BD66" s="16">
        <v>3.4580400326</v>
      </c>
      <c r="BE66" s="16">
        <v>3.3143981468999999</v>
      </c>
      <c r="BF66" s="16">
        <v>2.4131966195999999</v>
      </c>
      <c r="BG66" s="16">
        <v>2.9653102913999998</v>
      </c>
      <c r="BH66" s="16">
        <v>2.8406966785000001</v>
      </c>
      <c r="BI66" s="16">
        <v>2.7444624158000002</v>
      </c>
      <c r="BJ66" s="16">
        <v>3.7463074803</v>
      </c>
      <c r="BK66" s="16">
        <v>4.5739924212999998</v>
      </c>
      <c r="BL66" s="16">
        <v>3.9465090843000001</v>
      </c>
    </row>
    <row r="67" spans="1:65">
      <c r="A67" s="16" t="s">
        <v>53</v>
      </c>
      <c r="B67" s="16" t="s">
        <v>54</v>
      </c>
      <c r="C67" s="16" t="s">
        <v>177</v>
      </c>
      <c r="D67" s="16" t="s">
        <v>178</v>
      </c>
      <c r="AU67" s="16">
        <v>10</v>
      </c>
      <c r="AX67" s="16">
        <v>10.1</v>
      </c>
      <c r="AZ67" s="16">
        <v>9.5</v>
      </c>
      <c r="BA67" s="16">
        <v>8.8000000000000007</v>
      </c>
      <c r="BB67" s="16">
        <v>9.43</v>
      </c>
      <c r="BD67" s="16">
        <v>9.59</v>
      </c>
      <c r="BE67" s="16">
        <v>9.83</v>
      </c>
      <c r="BF67" s="16">
        <v>9.66</v>
      </c>
      <c r="BG67" s="16">
        <v>9.65</v>
      </c>
      <c r="BH67" s="16">
        <v>8.83</v>
      </c>
      <c r="BL67" s="16">
        <v>15.01</v>
      </c>
    </row>
    <row r="68" spans="1:65">
      <c r="A68" s="16" t="s">
        <v>53</v>
      </c>
      <c r="B68" s="16" t="s">
        <v>54</v>
      </c>
      <c r="C68" s="16" t="s">
        <v>179</v>
      </c>
      <c r="D68" s="16" t="s">
        <v>180</v>
      </c>
      <c r="AN68" s="16">
        <v>165000000</v>
      </c>
      <c r="AO68" s="16">
        <v>115000000</v>
      </c>
      <c r="AP68" s="16">
        <v>193000000</v>
      </c>
      <c r="AQ68" s="16">
        <v>181000000</v>
      </c>
      <c r="AR68" s="16">
        <v>149000000</v>
      </c>
      <c r="AS68" s="16">
        <v>138000000</v>
      </c>
      <c r="AT68" s="16">
        <v>119000000</v>
      </c>
      <c r="AU68" s="16">
        <v>110000000</v>
      </c>
      <c r="AV68" s="16">
        <v>120000000</v>
      </c>
      <c r="AW68" s="16">
        <v>140000000</v>
      </c>
      <c r="AX68" s="16">
        <v>188000000</v>
      </c>
      <c r="AY68" s="16">
        <v>256000000</v>
      </c>
      <c r="AZ68" s="16">
        <v>381000000</v>
      </c>
      <c r="BA68" s="16">
        <v>456000000</v>
      </c>
      <c r="BB68" s="16">
        <v>488000000</v>
      </c>
      <c r="BC68" s="16">
        <v>856000000</v>
      </c>
      <c r="BD68" s="16">
        <v>1778000000</v>
      </c>
      <c r="BE68" s="16">
        <v>2617000000</v>
      </c>
      <c r="BF68" s="16">
        <v>3032000000</v>
      </c>
      <c r="BG68" s="16">
        <v>3163000000</v>
      </c>
      <c r="BH68" s="16">
        <v>2743000000</v>
      </c>
      <c r="BI68" s="16">
        <v>2593000000</v>
      </c>
      <c r="BJ68" s="16">
        <v>2803000000</v>
      </c>
      <c r="BK68" s="16">
        <v>2453000000</v>
      </c>
      <c r="BL68" s="16">
        <v>1839000000</v>
      </c>
    </row>
    <row r="69" spans="1:65">
      <c r="A69" s="16" t="s">
        <v>53</v>
      </c>
      <c r="B69" s="16" t="s">
        <v>54</v>
      </c>
      <c r="C69" s="16" t="s">
        <v>181</v>
      </c>
      <c r="D69" s="16" t="s">
        <v>182</v>
      </c>
      <c r="AK69" s="16">
        <v>67.2</v>
      </c>
      <c r="AP69" s="16">
        <v>67.5</v>
      </c>
      <c r="AU69" s="16">
        <v>69</v>
      </c>
      <c r="AZ69" s="16">
        <v>93</v>
      </c>
    </row>
    <row r="70" spans="1:65">
      <c r="A70" s="16" t="s">
        <v>53</v>
      </c>
      <c r="B70" s="16" t="s">
        <v>54</v>
      </c>
      <c r="C70" s="16" t="s">
        <v>183</v>
      </c>
      <c r="D70" s="16" t="s">
        <v>184</v>
      </c>
      <c r="E70" s="16">
        <v>81.539737761300799</v>
      </c>
      <c r="F70" s="16">
        <v>85.250599028225196</v>
      </c>
      <c r="G70" s="16">
        <v>89.125428843587898</v>
      </c>
      <c r="H70" s="16">
        <v>92.745866582691804</v>
      </c>
      <c r="I70" s="16">
        <v>95.560765605246999</v>
      </c>
      <c r="J70" s="16">
        <v>97.261507813617399</v>
      </c>
      <c r="K70" s="16">
        <v>99.117335356475493</v>
      </c>
      <c r="L70" s="16">
        <v>99.516435827244806</v>
      </c>
      <c r="M70" s="16">
        <v>98.834588349892101</v>
      </c>
      <c r="N70" s="16">
        <v>97.615335972137103</v>
      </c>
      <c r="O70" s="16">
        <v>96.105029873653095</v>
      </c>
      <c r="P70" s="16">
        <v>93.925734884244903</v>
      </c>
      <c r="Q70" s="16">
        <v>91.668781384880006</v>
      </c>
      <c r="R70" s="16">
        <v>89.161688731726301</v>
      </c>
      <c r="S70" s="16">
        <v>86.194266330838204</v>
      </c>
      <c r="T70" s="16">
        <v>82.791773204185702</v>
      </c>
      <c r="U70" s="16">
        <v>79.604067978137607</v>
      </c>
      <c r="V70" s="16">
        <v>76.180597269219504</v>
      </c>
      <c r="W70" s="16">
        <v>72.712559644250703</v>
      </c>
      <c r="X70" s="16">
        <v>69.464558804304204</v>
      </c>
      <c r="Y70" s="16">
        <v>66.586046849232204</v>
      </c>
      <c r="Z70" s="16">
        <v>64.329088793494506</v>
      </c>
      <c r="AA70" s="16">
        <v>62.4430641927881</v>
      </c>
      <c r="AB70" s="16">
        <v>60.937955221200099</v>
      </c>
      <c r="AC70" s="16">
        <v>59.8005703768128</v>
      </c>
      <c r="AD70" s="16">
        <v>59.0171035686284</v>
      </c>
      <c r="AE70" s="16">
        <v>59.071874421399897</v>
      </c>
      <c r="AF70" s="16">
        <v>59.3538360465651</v>
      </c>
      <c r="AG70" s="16">
        <v>59.778412583652603</v>
      </c>
      <c r="AH70" s="16">
        <v>60.295766158053802</v>
      </c>
      <c r="AI70" s="16">
        <v>60.884914346019301</v>
      </c>
      <c r="AJ70" s="16">
        <v>61.850333739795602</v>
      </c>
      <c r="AK70" s="16">
        <v>62.661388875300702</v>
      </c>
      <c r="AL70" s="16">
        <v>63.288572590094098</v>
      </c>
      <c r="AM70" s="16">
        <v>63.6721291555749</v>
      </c>
      <c r="AN70" s="16">
        <v>63.736441676277401</v>
      </c>
      <c r="AO70" s="16">
        <v>63.367401353489299</v>
      </c>
      <c r="AP70" s="16">
        <v>62.643454919859501</v>
      </c>
      <c r="AQ70" s="16">
        <v>61.582788461931102</v>
      </c>
      <c r="AR70" s="16">
        <v>60.251938470803701</v>
      </c>
      <c r="AS70" s="16">
        <v>58.724179908965198</v>
      </c>
      <c r="AT70" s="16">
        <v>56.834739223027</v>
      </c>
      <c r="AU70" s="16">
        <v>55.003845719775498</v>
      </c>
      <c r="AV70" s="16">
        <v>53.119630464374197</v>
      </c>
      <c r="AW70" s="16">
        <v>51.064407105164797</v>
      </c>
      <c r="AX70" s="16">
        <v>48.843577183744799</v>
      </c>
      <c r="AY70" s="16">
        <v>46.977558445949903</v>
      </c>
      <c r="AZ70" s="16">
        <v>44.994485806294698</v>
      </c>
      <c r="BA70" s="16">
        <v>43.086687830708598</v>
      </c>
      <c r="BB70" s="16">
        <v>41.491271489184001</v>
      </c>
      <c r="BC70" s="16">
        <v>40.318611060959803</v>
      </c>
      <c r="BD70" s="16">
        <v>39.711000486615802</v>
      </c>
      <c r="BE70" s="16">
        <v>39.4582574903921</v>
      </c>
      <c r="BF70" s="16">
        <v>39.516802670150497</v>
      </c>
      <c r="BG70" s="16">
        <v>39.754190026015898</v>
      </c>
      <c r="BH70" s="16">
        <v>40.076459380500502</v>
      </c>
      <c r="BI70" s="16">
        <v>40.791248208152297</v>
      </c>
      <c r="BJ70" s="16">
        <v>41.397421995275401</v>
      </c>
      <c r="BK70" s="16">
        <v>41.974377747960297</v>
      </c>
      <c r="BL70" s="16">
        <v>42.629557465260604</v>
      </c>
      <c r="BM70" s="16">
        <v>43.383386466834203</v>
      </c>
    </row>
    <row r="71" spans="1:65">
      <c r="A71" s="16" t="s">
        <v>53</v>
      </c>
      <c r="B71" s="16" t="s">
        <v>54</v>
      </c>
      <c r="C71" s="16" t="s">
        <v>185</v>
      </c>
      <c r="D71" s="16" t="s">
        <v>186</v>
      </c>
      <c r="E71" s="16">
        <v>2.3172811769744599</v>
      </c>
      <c r="F71" s="16">
        <v>2.2357027137540699</v>
      </c>
      <c r="G71" s="16">
        <v>2.1101051110392501</v>
      </c>
      <c r="H71" s="16">
        <v>1.9760237192167001</v>
      </c>
      <c r="I71" s="16">
        <v>1.8765895465695599</v>
      </c>
      <c r="J71" s="16">
        <v>1.8299681621230699</v>
      </c>
      <c r="K71" s="16">
        <v>1.80361580922013</v>
      </c>
      <c r="L71" s="16">
        <v>1.81280940093249</v>
      </c>
      <c r="M71" s="16">
        <v>1.8433399866656399</v>
      </c>
      <c r="N71" s="16">
        <v>1.87818820103905</v>
      </c>
      <c r="O71" s="16">
        <v>1.9082786522561299</v>
      </c>
      <c r="P71" s="16">
        <v>1.9238003158536101</v>
      </c>
      <c r="Q71" s="16">
        <v>1.9432911176352701</v>
      </c>
      <c r="R71" s="16">
        <v>1.9480703989758801</v>
      </c>
      <c r="S71" s="16">
        <v>1.9115515486702901</v>
      </c>
      <c r="T71" s="16">
        <v>1.8240695521197301</v>
      </c>
      <c r="U71" s="16">
        <v>1.6837579267881999</v>
      </c>
      <c r="V71" s="16">
        <v>1.5115882391681801</v>
      </c>
      <c r="W71" s="16">
        <v>1.34464060853699</v>
      </c>
      <c r="X71" s="16">
        <v>1.2283882030247699</v>
      </c>
      <c r="Y71" s="16">
        <v>1.18492894769385</v>
      </c>
      <c r="Z71" s="16">
        <v>1.1963270837125599</v>
      </c>
      <c r="AA71" s="16">
        <v>1.2517107087559101</v>
      </c>
      <c r="AB71" s="16">
        <v>1.35692493958972</v>
      </c>
      <c r="AC71" s="16">
        <v>1.5218074008662601</v>
      </c>
      <c r="AD71" s="16">
        <v>1.7453472704108799</v>
      </c>
      <c r="AE71" s="16">
        <v>2.00759025049874</v>
      </c>
      <c r="AF71" s="16">
        <v>2.3155718586684002</v>
      </c>
      <c r="AG71" s="16">
        <v>2.6239519069894</v>
      </c>
      <c r="AH71" s="16">
        <v>2.8802389524776801</v>
      </c>
      <c r="AI71" s="16">
        <v>3.0647077310489199</v>
      </c>
      <c r="AJ71" s="16">
        <v>3.1368237414262898</v>
      </c>
      <c r="AK71" s="16">
        <v>3.1502727256293102</v>
      </c>
      <c r="AL71" s="16">
        <v>3.1389266430907599</v>
      </c>
      <c r="AM71" s="16">
        <v>3.1429390586264199</v>
      </c>
      <c r="AN71" s="16">
        <v>3.1773369242765499</v>
      </c>
      <c r="AO71" s="16">
        <v>3.2259426791043402</v>
      </c>
      <c r="AP71" s="16">
        <v>3.3033430315182399</v>
      </c>
      <c r="AQ71" s="16">
        <v>3.36008336393787</v>
      </c>
      <c r="AR71" s="16">
        <v>3.3289333506825098</v>
      </c>
      <c r="AS71" s="16">
        <v>3.1817558048624499</v>
      </c>
      <c r="AT71" s="16">
        <v>2.93413254236494</v>
      </c>
      <c r="AU71" s="16">
        <v>2.6021511471018401</v>
      </c>
      <c r="AV71" s="16">
        <v>2.2537886029335699</v>
      </c>
      <c r="AW71" s="16">
        <v>1.9746133853807999</v>
      </c>
      <c r="AX71" s="16">
        <v>1.8073081045514501</v>
      </c>
      <c r="AY71" s="16">
        <v>1.7174218426502299</v>
      </c>
      <c r="AZ71" s="16">
        <v>1.7106363920110701</v>
      </c>
      <c r="BA71" s="16">
        <v>1.7731167125506</v>
      </c>
      <c r="BB71" s="16">
        <v>1.8891332109786001</v>
      </c>
      <c r="BC71" s="16">
        <v>2.0492995671595402</v>
      </c>
      <c r="BD71" s="16">
        <v>2.2470230582221902</v>
      </c>
      <c r="BE71" s="16">
        <v>2.4848487484316002</v>
      </c>
      <c r="BF71" s="16">
        <v>2.7483337111620201</v>
      </c>
      <c r="BG71" s="16">
        <v>3.0216544283723898</v>
      </c>
      <c r="BH71" s="16">
        <v>3.2956995209159898</v>
      </c>
      <c r="BI71" s="16">
        <v>3.5463486694283799</v>
      </c>
      <c r="BJ71" s="16">
        <v>3.7980678120141298</v>
      </c>
      <c r="BK71" s="16">
        <v>4.0506909582668804</v>
      </c>
      <c r="BL71" s="16">
        <v>4.30377081857175</v>
      </c>
      <c r="BM71" s="16">
        <v>4.5543791256438704</v>
      </c>
    </row>
    <row r="72" spans="1:65">
      <c r="A72" s="16" t="s">
        <v>53</v>
      </c>
      <c r="B72" s="16" t="s">
        <v>54</v>
      </c>
      <c r="C72" s="16" t="s">
        <v>187</v>
      </c>
      <c r="D72" s="16" t="s">
        <v>188</v>
      </c>
      <c r="E72" s="16">
        <v>10.044610990233</v>
      </c>
      <c r="F72" s="16">
        <v>9.1930165992929602</v>
      </c>
      <c r="G72" s="16">
        <v>8.1097278610123098</v>
      </c>
      <c r="H72" s="16">
        <v>6.9984494317872699</v>
      </c>
      <c r="I72" s="16">
        <v>6.1221413748010596</v>
      </c>
      <c r="J72" s="16">
        <v>5.6117581583151397</v>
      </c>
      <c r="K72" s="16">
        <v>5.2967128092039397</v>
      </c>
      <c r="L72" s="16">
        <v>5.2774609167681099</v>
      </c>
      <c r="M72" s="16">
        <v>5.4886460641835404</v>
      </c>
      <c r="N72" s="16">
        <v>5.82652615724699</v>
      </c>
      <c r="O72" s="16">
        <v>6.2299323588295596</v>
      </c>
      <c r="P72" s="16">
        <v>6.7546740738898503</v>
      </c>
      <c r="Q72" s="16">
        <v>7.3007047463895898</v>
      </c>
      <c r="R72" s="16">
        <v>7.8328843106773203</v>
      </c>
      <c r="S72" s="16">
        <v>8.3354382698009708</v>
      </c>
      <c r="T72" s="16">
        <v>8.8183439964623798</v>
      </c>
      <c r="U72" s="16">
        <v>9.2837976271919391</v>
      </c>
      <c r="V72" s="16">
        <v>9.7616423377122103</v>
      </c>
      <c r="W72" s="16">
        <v>10.2681023479728</v>
      </c>
      <c r="X72" s="16">
        <v>10.7896295053117</v>
      </c>
      <c r="Y72" s="16">
        <v>11.289398033815599</v>
      </c>
      <c r="Z72" s="16">
        <v>11.642536567034201</v>
      </c>
      <c r="AA72" s="16">
        <v>11.886307812967001</v>
      </c>
      <c r="AB72" s="16">
        <v>11.9928316499338</v>
      </c>
      <c r="AC72" s="16">
        <v>11.9421599385593</v>
      </c>
      <c r="AD72" s="16">
        <v>11.745671587722899</v>
      </c>
      <c r="AE72" s="16">
        <v>11.4126794571649</v>
      </c>
      <c r="AF72" s="16">
        <v>10.8786946715576</v>
      </c>
      <c r="AG72" s="16">
        <v>10.185754823683199</v>
      </c>
      <c r="AH72" s="16">
        <v>9.4734309063598907</v>
      </c>
      <c r="AI72" s="16">
        <v>8.89574233357156</v>
      </c>
      <c r="AJ72" s="16">
        <v>8.7636142905247691</v>
      </c>
      <c r="AK72" s="16">
        <v>8.7636766822189003</v>
      </c>
      <c r="AL72" s="16">
        <v>8.7980880084194997</v>
      </c>
      <c r="AM72" s="16">
        <v>8.7580975565043708</v>
      </c>
      <c r="AN72" s="16">
        <v>8.6116274825660408</v>
      </c>
      <c r="AO72" s="16">
        <v>8.4248588666370505</v>
      </c>
      <c r="AP72" s="16">
        <v>8.1970936451911296</v>
      </c>
      <c r="AQ72" s="16">
        <v>7.9929224713840101</v>
      </c>
      <c r="AR72" s="16">
        <v>7.8899804415095396</v>
      </c>
      <c r="AS72" s="16">
        <v>7.9283788938814599</v>
      </c>
      <c r="AT72" s="16">
        <v>8.1916267469198605</v>
      </c>
      <c r="AU72" s="16">
        <v>8.5464293151397204</v>
      </c>
      <c r="AV72" s="16">
        <v>8.9538568169038193</v>
      </c>
      <c r="AW72" s="16">
        <v>9.3604840568537799</v>
      </c>
      <c r="AX72" s="16">
        <v>9.7264934062849004</v>
      </c>
      <c r="AY72" s="16">
        <v>10.025809945883401</v>
      </c>
      <c r="AZ72" s="16">
        <v>10.2701072004994</v>
      </c>
      <c r="BA72" s="16">
        <v>10.4381314199399</v>
      </c>
      <c r="BB72" s="16">
        <v>10.513036393326001</v>
      </c>
      <c r="BC72" s="16">
        <v>10.492883941998899</v>
      </c>
      <c r="BD72" s="16">
        <v>10.4135144150542</v>
      </c>
      <c r="BE72" s="16">
        <v>10.266296701408899</v>
      </c>
      <c r="BF72" s="16">
        <v>10.0530454314507</v>
      </c>
      <c r="BG72" s="16">
        <v>9.7809378825017994</v>
      </c>
      <c r="BH72" s="16">
        <v>9.4590115971283808</v>
      </c>
      <c r="BI72" s="16">
        <v>9.0719583347339796</v>
      </c>
      <c r="BJ72" s="16">
        <v>8.6573107089512007</v>
      </c>
      <c r="BK72" s="16">
        <v>8.2330697695784902</v>
      </c>
      <c r="BL72" s="16">
        <v>7.8272327194241296</v>
      </c>
      <c r="BM72" s="16">
        <v>7.4628445243356696</v>
      </c>
    </row>
    <row r="73" spans="1:65">
      <c r="A73" s="16" t="s">
        <v>53</v>
      </c>
      <c r="B73" s="16" t="s">
        <v>54</v>
      </c>
      <c r="C73" s="16" t="s">
        <v>189</v>
      </c>
      <c r="D73" s="16" t="s">
        <v>190</v>
      </c>
      <c r="E73" s="16">
        <v>42.487620879574997</v>
      </c>
      <c r="F73" s="16">
        <v>43.641440779291997</v>
      </c>
      <c r="G73" s="16">
        <v>44.747042878757</v>
      </c>
      <c r="H73" s="16">
        <v>45.706091022830996</v>
      </c>
      <c r="I73" s="16">
        <v>46.4050603114732</v>
      </c>
      <c r="J73" s="16">
        <v>46.7934323394418</v>
      </c>
      <c r="K73" s="16">
        <v>47.223636019099999</v>
      </c>
      <c r="L73" s="16">
        <v>47.251416503598001</v>
      </c>
      <c r="M73" s="16">
        <v>46.977690912904997</v>
      </c>
      <c r="N73" s="16">
        <v>46.554470663275701</v>
      </c>
      <c r="O73" s="16">
        <v>46.059886940630903</v>
      </c>
      <c r="P73" s="16">
        <v>45.3809517888009</v>
      </c>
      <c r="Q73" s="16">
        <v>44.719240589856497</v>
      </c>
      <c r="R73" s="16">
        <v>43.9946491155263</v>
      </c>
      <c r="S73" s="16">
        <v>43.109147809128302</v>
      </c>
      <c r="T73" s="16">
        <v>42.046116079382998</v>
      </c>
      <c r="U73" s="16">
        <v>40.983187587952401</v>
      </c>
      <c r="V73" s="16">
        <v>39.797049442758897</v>
      </c>
      <c r="W73" s="16">
        <v>38.562194296678904</v>
      </c>
      <c r="X73" s="16">
        <v>37.397259396832702</v>
      </c>
      <c r="Y73" s="16">
        <v>36.373317101520797</v>
      </c>
      <c r="Z73" s="16">
        <v>35.573547382355599</v>
      </c>
      <c r="AA73" s="16">
        <v>34.952809639488699</v>
      </c>
      <c r="AB73" s="16">
        <v>34.494146015954399</v>
      </c>
      <c r="AC73" s="16">
        <v>34.166555248421197</v>
      </c>
      <c r="AD73" s="16">
        <v>33.951647348369399</v>
      </c>
      <c r="AE73" s="16">
        <v>34.069429689637801</v>
      </c>
      <c r="AF73" s="16">
        <v>34.242154538305797</v>
      </c>
      <c r="AG73" s="16">
        <v>34.421660739457998</v>
      </c>
      <c r="AH73" s="16">
        <v>34.5857553783094</v>
      </c>
      <c r="AI73" s="16">
        <v>34.732836606054001</v>
      </c>
      <c r="AJ73" s="16">
        <v>34.930747129073602</v>
      </c>
      <c r="AK73" s="16">
        <v>35.080809724228601</v>
      </c>
      <c r="AL73" s="16">
        <v>35.182794235729901</v>
      </c>
      <c r="AM73" s="16">
        <v>35.220986820087703</v>
      </c>
      <c r="AN73" s="16">
        <v>35.165304262388503</v>
      </c>
      <c r="AO73" s="16">
        <v>34.945131602820403</v>
      </c>
      <c r="AP73" s="16">
        <v>34.615776173471801</v>
      </c>
      <c r="AQ73" s="16">
        <v>34.162043523623097</v>
      </c>
      <c r="AR73" s="16">
        <v>33.584972695371398</v>
      </c>
      <c r="AS73" s="16">
        <v>32.903960890907697</v>
      </c>
      <c r="AT73" s="16">
        <v>31.890972363789</v>
      </c>
      <c r="AU73" s="16">
        <v>30.881319718519901</v>
      </c>
      <c r="AV73" s="16">
        <v>29.873359704855901</v>
      </c>
      <c r="AW73" s="16">
        <v>28.865893557730299</v>
      </c>
      <c r="AX73" s="16">
        <v>27.8726226933526</v>
      </c>
      <c r="AY73" s="16">
        <v>27.086938109915302</v>
      </c>
      <c r="AZ73" s="16">
        <v>26.303700325929402</v>
      </c>
      <c r="BA73" s="16">
        <v>25.576391883437601</v>
      </c>
      <c r="BB73" s="16">
        <v>24.986694092720501</v>
      </c>
      <c r="BC73" s="16">
        <v>24.578745902316999</v>
      </c>
      <c r="BD73" s="16">
        <v>24.365627161288099</v>
      </c>
      <c r="BE73" s="16">
        <v>24.320373676508002</v>
      </c>
      <c r="BF73" s="16">
        <v>24.405402385403701</v>
      </c>
      <c r="BG73" s="16">
        <v>24.529984967051298</v>
      </c>
      <c r="BH73" s="16">
        <v>24.631320829660499</v>
      </c>
      <c r="BI73" s="16">
        <v>24.879999323562199</v>
      </c>
      <c r="BJ73" s="16">
        <v>24.994365640391301</v>
      </c>
      <c r="BK73" s="16">
        <v>25.028408793267001</v>
      </c>
      <c r="BL73" s="16">
        <v>25.053241395149801</v>
      </c>
      <c r="BM73" s="16">
        <v>25.0850401922023</v>
      </c>
    </row>
    <row r="74" spans="1:65">
      <c r="A74" s="16" t="s">
        <v>53</v>
      </c>
      <c r="B74" s="16" t="s">
        <v>54</v>
      </c>
      <c r="C74" s="16" t="s">
        <v>191</v>
      </c>
      <c r="D74" s="16" t="s">
        <v>192</v>
      </c>
      <c r="E74" s="16">
        <v>64.168000000000006</v>
      </c>
      <c r="F74" s="16">
        <v>64.403000000000006</v>
      </c>
      <c r="G74" s="16">
        <v>64.629000000000005</v>
      </c>
      <c r="H74" s="16">
        <v>64.852000000000004</v>
      </c>
      <c r="I74" s="16">
        <v>65.073999999999998</v>
      </c>
      <c r="J74" s="16">
        <v>65.299000000000007</v>
      </c>
      <c r="K74" s="16">
        <v>65.527000000000001</v>
      </c>
      <c r="L74" s="16">
        <v>65.753</v>
      </c>
      <c r="M74" s="16">
        <v>65.971999999999994</v>
      </c>
      <c r="N74" s="16">
        <v>66.182000000000002</v>
      </c>
      <c r="O74" s="16">
        <v>66.376000000000005</v>
      </c>
      <c r="P74" s="16">
        <v>66.55</v>
      </c>
      <c r="Q74" s="16">
        <v>66.701999999999998</v>
      </c>
      <c r="R74" s="16">
        <v>66.832999999999998</v>
      </c>
      <c r="S74" s="16">
        <v>66.942999999999998</v>
      </c>
      <c r="T74" s="16">
        <v>67.034999999999997</v>
      </c>
      <c r="U74" s="16">
        <v>67.111999999999995</v>
      </c>
      <c r="V74" s="16">
        <v>67.183000000000007</v>
      </c>
      <c r="W74" s="16">
        <v>67.251999999999995</v>
      </c>
      <c r="X74" s="16">
        <v>67.328000000000003</v>
      </c>
      <c r="Y74" s="16">
        <v>67.415999999999997</v>
      </c>
      <c r="Z74" s="16">
        <v>67.525999999999996</v>
      </c>
      <c r="AA74" s="16">
        <v>67.656000000000006</v>
      </c>
      <c r="AB74" s="16">
        <v>67.805000000000007</v>
      </c>
      <c r="AC74" s="16">
        <v>67.97</v>
      </c>
      <c r="AD74" s="16">
        <v>68.141999999999996</v>
      </c>
      <c r="AE74" s="16">
        <v>68.308999999999997</v>
      </c>
      <c r="AF74" s="16">
        <v>68.462999999999994</v>
      </c>
      <c r="AG74" s="16">
        <v>68.597999999999999</v>
      </c>
      <c r="AH74" s="16">
        <v>68.713999999999999</v>
      </c>
      <c r="AI74" s="16">
        <v>68.816999999999993</v>
      </c>
      <c r="AJ74" s="16">
        <v>68.917000000000002</v>
      </c>
      <c r="AK74" s="16">
        <v>69.024000000000001</v>
      </c>
      <c r="AL74" s="16">
        <v>69.147999999999996</v>
      </c>
      <c r="AM74" s="16">
        <v>69.286000000000001</v>
      </c>
      <c r="AN74" s="16">
        <v>69.427999999999997</v>
      </c>
      <c r="AO74" s="16">
        <v>69.552999999999997</v>
      </c>
      <c r="AP74" s="16">
        <v>69.653000000000006</v>
      </c>
      <c r="AQ74" s="16">
        <v>69.728999999999999</v>
      </c>
      <c r="AR74" s="16">
        <v>69.796999999999997</v>
      </c>
      <c r="AS74" s="16">
        <v>69.891000000000005</v>
      </c>
      <c r="AT74" s="16">
        <v>70.06</v>
      </c>
      <c r="AU74" s="16">
        <v>70.33</v>
      </c>
      <c r="AV74" s="16">
        <v>70.712999999999994</v>
      </c>
      <c r="AW74" s="16">
        <v>71.2</v>
      </c>
      <c r="AX74" s="16">
        <v>71.759</v>
      </c>
      <c r="AY74" s="16">
        <v>72.346000000000004</v>
      </c>
      <c r="AZ74" s="16">
        <v>72.908000000000001</v>
      </c>
      <c r="BA74" s="16">
        <v>73.402000000000001</v>
      </c>
      <c r="BB74" s="16">
        <v>73.808999999999997</v>
      </c>
      <c r="BC74" s="16">
        <v>74.123000000000005</v>
      </c>
      <c r="BD74" s="16">
        <v>74.352999999999994</v>
      </c>
      <c r="BE74" s="16">
        <v>74.531000000000006</v>
      </c>
      <c r="BF74" s="16">
        <v>74.683000000000007</v>
      </c>
      <c r="BG74" s="16">
        <v>74.822999999999993</v>
      </c>
      <c r="BH74" s="16">
        <v>74.956000000000003</v>
      </c>
      <c r="BI74" s="16">
        <v>75.087999999999994</v>
      </c>
      <c r="BJ74" s="16">
        <v>75.215000000000003</v>
      </c>
      <c r="BK74" s="16">
        <v>75.335999999999999</v>
      </c>
      <c r="BL74" s="16">
        <v>75.454999999999998</v>
      </c>
    </row>
    <row r="75" spans="1:65">
      <c r="A75" s="16" t="s">
        <v>53</v>
      </c>
      <c r="B75" s="16" t="s">
        <v>54</v>
      </c>
      <c r="C75" s="16" t="s">
        <v>193</v>
      </c>
      <c r="D75" s="16" t="s">
        <v>194</v>
      </c>
      <c r="AI75" s="16">
        <v>4.9968800678112402</v>
      </c>
      <c r="AN75" s="16">
        <v>4.4277260299639396</v>
      </c>
      <c r="AS75" s="16">
        <v>4.03486585309067</v>
      </c>
      <c r="AX75" s="16">
        <v>3.5292065135825799</v>
      </c>
      <c r="BC75" s="16">
        <v>3.0429039110679699</v>
      </c>
      <c r="BH75" s="16">
        <v>2.70906158396255</v>
      </c>
    </row>
    <row r="76" spans="1:65">
      <c r="A76" s="16" t="s">
        <v>53</v>
      </c>
      <c r="B76" s="16" t="s">
        <v>54</v>
      </c>
      <c r="C76" s="16" t="s">
        <v>195</v>
      </c>
      <c r="D76" s="16" t="s">
        <v>196</v>
      </c>
    </row>
    <row r="77" spans="1:65">
      <c r="A77" s="16" t="s">
        <v>53</v>
      </c>
      <c r="B77" s="16" t="s">
        <v>54</v>
      </c>
      <c r="C77" s="16" t="s">
        <v>197</v>
      </c>
      <c r="D77" s="16" t="s">
        <v>198</v>
      </c>
      <c r="AI77" s="16">
        <v>3473188</v>
      </c>
      <c r="AJ77" s="16">
        <v>3521501</v>
      </c>
      <c r="AK77" s="16">
        <v>3671810</v>
      </c>
      <c r="AL77" s="16">
        <v>3847722</v>
      </c>
      <c r="AM77" s="16">
        <v>4003759</v>
      </c>
      <c r="AN77" s="16">
        <v>4103924</v>
      </c>
      <c r="AO77" s="16">
        <v>4152153</v>
      </c>
      <c r="AP77" s="16">
        <v>4186130</v>
      </c>
      <c r="AQ77" s="16">
        <v>4208563</v>
      </c>
      <c r="AR77" s="16">
        <v>4247117</v>
      </c>
      <c r="AS77" s="16">
        <v>4274824</v>
      </c>
      <c r="AT77" s="16">
        <v>4256140</v>
      </c>
      <c r="AU77" s="16">
        <v>4237050</v>
      </c>
      <c r="AV77" s="16">
        <v>4221419</v>
      </c>
      <c r="AW77" s="16">
        <v>4206542</v>
      </c>
      <c r="AX77" s="16">
        <v>4234446</v>
      </c>
      <c r="AY77" s="16">
        <v>4237901</v>
      </c>
      <c r="AZ77" s="16">
        <v>4280870</v>
      </c>
      <c r="BA77" s="16">
        <v>4346613</v>
      </c>
      <c r="BB77" s="16">
        <v>4447271</v>
      </c>
      <c r="BC77" s="16">
        <v>4510643</v>
      </c>
      <c r="BD77" s="16">
        <v>4554332</v>
      </c>
      <c r="BE77" s="16">
        <v>4627324</v>
      </c>
      <c r="BF77" s="16">
        <v>4702401</v>
      </c>
      <c r="BG77" s="16">
        <v>4791070</v>
      </c>
      <c r="BH77" s="16">
        <v>4876105</v>
      </c>
      <c r="BI77" s="16">
        <v>4969576</v>
      </c>
      <c r="BJ77" s="16">
        <v>5033711</v>
      </c>
      <c r="BK77" s="16">
        <v>5091129</v>
      </c>
      <c r="BL77" s="16">
        <v>5103475</v>
      </c>
      <c r="BM77" s="16">
        <v>4881649</v>
      </c>
    </row>
    <row r="78" spans="1:65">
      <c r="A78" s="16" t="s">
        <v>53</v>
      </c>
      <c r="B78" s="16" t="s">
        <v>54</v>
      </c>
      <c r="C78" s="16" t="s">
        <v>199</v>
      </c>
      <c r="D78" s="16" t="s">
        <v>200</v>
      </c>
    </row>
    <row r="79" spans="1:65">
      <c r="A79" s="16" t="s">
        <v>53</v>
      </c>
      <c r="B79" s="16" t="s">
        <v>54</v>
      </c>
      <c r="C79" s="16" t="s">
        <v>201</v>
      </c>
      <c r="D79" s="16" t="s">
        <v>202</v>
      </c>
      <c r="AS79" s="16">
        <v>4.1753650000000002</v>
      </c>
      <c r="AX79" s="16">
        <v>6.3</v>
      </c>
    </row>
    <row r="80" spans="1:65">
      <c r="A80" s="16" t="s">
        <v>53</v>
      </c>
      <c r="B80" s="16" t="s">
        <v>54</v>
      </c>
      <c r="C80" s="16" t="s">
        <v>203</v>
      </c>
      <c r="D80" s="16" t="s">
        <v>204</v>
      </c>
      <c r="AJ80" s="16">
        <v>44.5200004577637</v>
      </c>
      <c r="AK80" s="16">
        <v>44.130001068115199</v>
      </c>
      <c r="AL80" s="16">
        <v>44.75</v>
      </c>
      <c r="AM80" s="16">
        <v>44.930000305175803</v>
      </c>
      <c r="AN80" s="16">
        <v>43.740001678466797</v>
      </c>
      <c r="AO80" s="16">
        <v>44.139999389648402</v>
      </c>
      <c r="AP80" s="16">
        <v>44.169998168945298</v>
      </c>
      <c r="AQ80" s="16">
        <v>44.7299995422363</v>
      </c>
      <c r="AR80" s="16">
        <v>44.450000762939503</v>
      </c>
      <c r="AS80" s="16">
        <v>46.279998779296903</v>
      </c>
      <c r="AT80" s="16">
        <v>49.990001678466797</v>
      </c>
      <c r="AU80" s="16">
        <v>53.189998626708999</v>
      </c>
      <c r="AV80" s="16">
        <v>53.430000305175803</v>
      </c>
      <c r="AW80" s="16">
        <v>53.689998626708999</v>
      </c>
      <c r="AX80" s="16">
        <v>53.970001220703097</v>
      </c>
      <c r="AY80" s="16">
        <v>52.650001525878899</v>
      </c>
      <c r="AZ80" s="16">
        <v>54.279998779296903</v>
      </c>
      <c r="BA80" s="16">
        <v>53.2700004577637</v>
      </c>
      <c r="BB80" s="16">
        <v>50.290000915527301</v>
      </c>
      <c r="BC80" s="16">
        <v>49.380001068115199</v>
      </c>
      <c r="BD80" s="16">
        <v>49.889999389648402</v>
      </c>
      <c r="BE80" s="16">
        <v>49.880001068115199</v>
      </c>
      <c r="BF80" s="16">
        <v>50.450000762939503</v>
      </c>
      <c r="BG80" s="16">
        <v>51.180000305175803</v>
      </c>
      <c r="BH80" s="16">
        <v>52.060001373291001</v>
      </c>
      <c r="BI80" s="16">
        <v>51.869998931884801</v>
      </c>
      <c r="BJ80" s="16">
        <v>51.840000152587898</v>
      </c>
      <c r="BK80" s="16">
        <v>52.069999694824197</v>
      </c>
      <c r="BL80" s="16">
        <v>52.290000915527301</v>
      </c>
    </row>
    <row r="81" spans="1:64">
      <c r="A81" s="16" t="s">
        <v>53</v>
      </c>
      <c r="B81" s="16" t="s">
        <v>54</v>
      </c>
      <c r="C81" s="16" t="s">
        <v>205</v>
      </c>
      <c r="D81" s="16" t="s">
        <v>206</v>
      </c>
      <c r="AJ81" s="16">
        <v>41.880001068115199</v>
      </c>
      <c r="AK81" s="16">
        <v>42.200000762939503</v>
      </c>
      <c r="AL81" s="16">
        <v>41.549999237060497</v>
      </c>
      <c r="AM81" s="16">
        <v>42.060001373291001</v>
      </c>
      <c r="AN81" s="16">
        <v>42.720001220703097</v>
      </c>
      <c r="AO81" s="16">
        <v>42.709999084472699</v>
      </c>
      <c r="AP81" s="16">
        <v>42.549999237060497</v>
      </c>
      <c r="AQ81" s="16">
        <v>42.130001068115199</v>
      </c>
      <c r="AR81" s="16">
        <v>41.7700004577637</v>
      </c>
      <c r="AS81" s="16">
        <v>41.4799995422363</v>
      </c>
      <c r="AT81" s="16">
        <v>41.700000762939503</v>
      </c>
      <c r="AU81" s="16">
        <v>41.799999237060497</v>
      </c>
      <c r="AV81" s="16">
        <v>41.849998474121101</v>
      </c>
      <c r="AW81" s="16">
        <v>41.840000152587898</v>
      </c>
      <c r="AX81" s="16">
        <v>42.110000610351598</v>
      </c>
      <c r="AY81" s="16">
        <v>42.259998321533203</v>
      </c>
      <c r="AZ81" s="16">
        <v>41.880001068115199</v>
      </c>
      <c r="BA81" s="16">
        <v>42.080001831054702</v>
      </c>
      <c r="BB81" s="16">
        <v>42.150001525878899</v>
      </c>
      <c r="BC81" s="16">
        <v>42.419998168945298</v>
      </c>
      <c r="BD81" s="16">
        <v>41.4799995422363</v>
      </c>
      <c r="BE81" s="16">
        <v>42.509998321533203</v>
      </c>
      <c r="BF81" s="16">
        <v>41.799999237060497</v>
      </c>
      <c r="BG81" s="16">
        <v>41.990001678466797</v>
      </c>
      <c r="BH81" s="16">
        <v>42.509998321533203</v>
      </c>
      <c r="BI81" s="16">
        <v>41.330001831054702</v>
      </c>
      <c r="BJ81" s="16">
        <v>41.330001831054702</v>
      </c>
      <c r="BK81" s="16">
        <v>43.259998321533203</v>
      </c>
      <c r="BL81" s="16">
        <v>42.509998321533203</v>
      </c>
    </row>
    <row r="82" spans="1:64">
      <c r="A82" s="16" t="s">
        <v>53</v>
      </c>
      <c r="B82" s="16" t="s">
        <v>54</v>
      </c>
      <c r="C82" s="16" t="s">
        <v>207</v>
      </c>
      <c r="D82" s="16" t="s">
        <v>208</v>
      </c>
    </row>
    <row r="83" spans="1:64">
      <c r="A83" s="16" t="s">
        <v>53</v>
      </c>
      <c r="B83" s="16" t="s">
        <v>54</v>
      </c>
      <c r="C83" s="16" t="s">
        <v>209</v>
      </c>
      <c r="D83" s="16" t="s">
        <v>210</v>
      </c>
      <c r="AX83" s="16">
        <v>91.7</v>
      </c>
    </row>
    <row r="84" spans="1:64">
      <c r="A84" s="16" t="s">
        <v>53</v>
      </c>
      <c r="B84" s="16" t="s">
        <v>54</v>
      </c>
      <c r="C84" s="16" t="s">
        <v>211</v>
      </c>
      <c r="D84" s="16" t="s">
        <v>212</v>
      </c>
    </row>
    <row r="85" spans="1:64">
      <c r="A85" s="16" t="s">
        <v>53</v>
      </c>
      <c r="B85" s="16" t="s">
        <v>54</v>
      </c>
      <c r="C85" s="16" t="s">
        <v>213</v>
      </c>
      <c r="D85" s="16" t="s">
        <v>214</v>
      </c>
      <c r="AN85" s="16">
        <v>12</v>
      </c>
      <c r="AT85" s="16">
        <v>11.5</v>
      </c>
      <c r="AU85" s="16">
        <v>14.3</v>
      </c>
      <c r="AV85" s="16">
        <v>13.9</v>
      </c>
      <c r="AW85" s="16">
        <v>14</v>
      </c>
      <c r="AX85" s="16">
        <v>13.9</v>
      </c>
    </row>
    <row r="86" spans="1:64">
      <c r="A86" s="16" t="s">
        <v>53</v>
      </c>
      <c r="B86" s="16" t="s">
        <v>54</v>
      </c>
      <c r="C86" s="16" t="s">
        <v>215</v>
      </c>
      <c r="D86" s="16" t="s">
        <v>216</v>
      </c>
      <c r="AS86" s="16">
        <v>19.141717910000001</v>
      </c>
      <c r="AT86" s="16">
        <v>19.18987465</v>
      </c>
      <c r="AU86" s="16">
        <v>20.590669630000001</v>
      </c>
      <c r="AV86" s="16">
        <v>23.801610950000001</v>
      </c>
      <c r="AW86" s="16">
        <v>27.382575989999999</v>
      </c>
      <c r="AX86" s="16">
        <v>35.076114650000001</v>
      </c>
      <c r="AY86" s="16">
        <v>50.24787903</v>
      </c>
      <c r="AZ86" s="16">
        <v>75.395202639999994</v>
      </c>
      <c r="BA86" s="16">
        <v>107.36143494</v>
      </c>
      <c r="BB86" s="16">
        <v>129.7258606</v>
      </c>
      <c r="BC86" s="16">
        <v>145.84526062</v>
      </c>
      <c r="BD86" s="16">
        <v>176.40847778</v>
      </c>
      <c r="BE86" s="16">
        <v>222.98551940999999</v>
      </c>
      <c r="BF86" s="16">
        <v>239.95080565999999</v>
      </c>
      <c r="BG86" s="16">
        <v>267.3097229</v>
      </c>
      <c r="BH86" s="16">
        <v>226.51002502</v>
      </c>
      <c r="BI86" s="16">
        <v>156.99572753999999</v>
      </c>
      <c r="BJ86" s="16">
        <v>155.09826659999999</v>
      </c>
      <c r="BK86" s="16">
        <v>165.7674408</v>
      </c>
    </row>
    <row r="87" spans="1:64">
      <c r="A87" s="16" t="s">
        <v>53</v>
      </c>
      <c r="B87" s="16" t="s">
        <v>54</v>
      </c>
      <c r="C87" s="16" t="s">
        <v>217</v>
      </c>
      <c r="D87" s="16" t="s">
        <v>218</v>
      </c>
      <c r="AS87" s="16">
        <v>80</v>
      </c>
      <c r="AT87" s="16">
        <v>75</v>
      </c>
      <c r="AU87" s="16">
        <v>78</v>
      </c>
      <c r="AV87" s="16">
        <v>57</v>
      </c>
      <c r="AW87" s="16">
        <v>80</v>
      </c>
      <c r="AX87" s="16">
        <v>88</v>
      </c>
      <c r="AY87" s="16">
        <v>83</v>
      </c>
      <c r="AZ87" s="16">
        <v>79</v>
      </c>
      <c r="BA87" s="16">
        <v>108</v>
      </c>
      <c r="BB87" s="16">
        <v>133</v>
      </c>
      <c r="BC87" s="16">
        <v>104</v>
      </c>
      <c r="BD87" s="16">
        <v>125</v>
      </c>
      <c r="BE87" s="16">
        <v>86</v>
      </c>
      <c r="BF87" s="16">
        <v>78</v>
      </c>
      <c r="BG87" s="16">
        <v>76</v>
      </c>
      <c r="BH87" s="16">
        <v>71</v>
      </c>
      <c r="BI87" s="16">
        <v>66</v>
      </c>
      <c r="BJ87" s="16">
        <v>66</v>
      </c>
      <c r="BK87" s="16">
        <v>63</v>
      </c>
      <c r="BL87" s="16">
        <v>60</v>
      </c>
    </row>
    <row r="88" spans="1:64">
      <c r="A88" s="16" t="s">
        <v>53</v>
      </c>
      <c r="B88" s="16" t="s">
        <v>54</v>
      </c>
      <c r="C88" s="16" t="s">
        <v>219</v>
      </c>
      <c r="D88" s="16" t="s">
        <v>220</v>
      </c>
      <c r="AS88" s="16">
        <v>24.4</v>
      </c>
      <c r="AY88" s="16">
        <v>28.3</v>
      </c>
      <c r="BD88" s="16">
        <v>17.100000000000001</v>
      </c>
      <c r="BF88" s="16">
        <v>18</v>
      </c>
    </row>
    <row r="89" spans="1:64">
      <c r="A89" s="16" t="s">
        <v>53</v>
      </c>
      <c r="B89" s="16" t="s">
        <v>54</v>
      </c>
      <c r="C89" s="16" t="s">
        <v>221</v>
      </c>
      <c r="D89" s="16" t="s">
        <v>222</v>
      </c>
      <c r="AS89" s="16">
        <v>0.204941408539558</v>
      </c>
      <c r="AT89" s="16">
        <v>0.215940343240277</v>
      </c>
      <c r="AU89" s="16">
        <v>0.226939277940996</v>
      </c>
      <c r="AV89" s="16">
        <v>0.237938212641716</v>
      </c>
      <c r="AW89" s="16">
        <v>0.24893714734243499</v>
      </c>
      <c r="AX89" s="16">
        <v>0.25993608204315399</v>
      </c>
      <c r="AY89" s="16">
        <v>0.27093501674387299</v>
      </c>
      <c r="AZ89" s="16">
        <v>0.28193395144459299</v>
      </c>
      <c r="BA89" s="16">
        <v>0.29293288614531199</v>
      </c>
      <c r="BB89" s="16">
        <v>0.30393182084603099</v>
      </c>
      <c r="BC89" s="16">
        <v>0.31493075554675098</v>
      </c>
      <c r="BD89" s="16">
        <v>0.32592969024746998</v>
      </c>
      <c r="BE89" s="16">
        <v>0.33692862494818898</v>
      </c>
      <c r="BF89" s="16">
        <v>0.34792755964890898</v>
      </c>
      <c r="BG89" s="16">
        <v>0.34792755964890898</v>
      </c>
      <c r="BH89" s="16">
        <v>0.34792755964890898</v>
      </c>
      <c r="BI89" s="16">
        <v>0.34792755964890898</v>
      </c>
      <c r="BJ89" s="16">
        <v>0.34792755964890898</v>
      </c>
    </row>
    <row r="90" spans="1:64">
      <c r="A90" s="16" t="s">
        <v>53</v>
      </c>
      <c r="B90" s="16" t="s">
        <v>54</v>
      </c>
      <c r="C90" s="16" t="s">
        <v>223</v>
      </c>
      <c r="D90" s="16" t="s">
        <v>224</v>
      </c>
      <c r="AS90" s="16">
        <v>52.910710060747597</v>
      </c>
      <c r="AT90" s="16">
        <v>55.093457058012604</v>
      </c>
      <c r="AU90" s="16">
        <v>57.276204055278399</v>
      </c>
      <c r="AV90" s="16">
        <v>59.458951052543398</v>
      </c>
      <c r="AW90" s="16">
        <v>61.641698049808298</v>
      </c>
      <c r="AX90" s="16">
        <v>63.988947288170799</v>
      </c>
      <c r="AY90" s="16">
        <v>66.347448227117994</v>
      </c>
      <c r="AZ90" s="16">
        <v>68.717200866648099</v>
      </c>
      <c r="BA90" s="16">
        <v>71.098205206762003</v>
      </c>
      <c r="BB90" s="16">
        <v>73.490461247459706</v>
      </c>
      <c r="BC90" s="16">
        <v>75.893968988742202</v>
      </c>
      <c r="BD90" s="16">
        <v>78.308728430607601</v>
      </c>
      <c r="BE90" s="16">
        <v>80.7347395730568</v>
      </c>
      <c r="BF90" s="16">
        <v>83.172002416089796</v>
      </c>
      <c r="BG90" s="16">
        <v>85.405382065982806</v>
      </c>
      <c r="BH90" s="16">
        <v>87.638761715874907</v>
      </c>
      <c r="BI90" s="16">
        <v>87.638761715874907</v>
      </c>
      <c r="BJ90" s="16">
        <v>87.638761715874907</v>
      </c>
    </row>
    <row r="91" spans="1:64">
      <c r="A91" s="16" t="s">
        <v>53</v>
      </c>
      <c r="B91" s="16" t="s">
        <v>54</v>
      </c>
      <c r="C91" s="16" t="s">
        <v>225</v>
      </c>
      <c r="D91" s="16" t="s">
        <v>226</v>
      </c>
      <c r="AS91" s="16">
        <v>1</v>
      </c>
      <c r="AY91" s="16">
        <v>0</v>
      </c>
    </row>
    <row r="92" spans="1:64">
      <c r="A92" s="16" t="s">
        <v>53</v>
      </c>
      <c r="B92" s="16" t="s">
        <v>54</v>
      </c>
      <c r="C92" s="16" t="s">
        <v>227</v>
      </c>
      <c r="D92" s="16" t="s">
        <v>228</v>
      </c>
      <c r="AI92" s="16">
        <v>100</v>
      </c>
      <c r="AJ92" s="16">
        <v>100</v>
      </c>
      <c r="AK92" s="16">
        <v>100</v>
      </c>
      <c r="AL92" s="16">
        <v>200</v>
      </c>
      <c r="AM92" s="16">
        <v>500</v>
      </c>
      <c r="AN92" s="16">
        <v>500</v>
      </c>
      <c r="AO92" s="16">
        <v>1000</v>
      </c>
      <c r="AP92" s="16">
        <v>1000</v>
      </c>
      <c r="AQ92" s="16">
        <v>1200</v>
      </c>
      <c r="AR92" s="16">
        <v>1300</v>
      </c>
      <c r="AS92" s="16">
        <v>1400</v>
      </c>
      <c r="AT92" s="16">
        <v>1300</v>
      </c>
      <c r="AU92" s="16">
        <v>1300</v>
      </c>
      <c r="AV92" s="16">
        <v>1100</v>
      </c>
      <c r="AW92" s="16">
        <v>1000</v>
      </c>
      <c r="AX92" s="16">
        <v>1000</v>
      </c>
      <c r="AY92" s="16">
        <v>1000</v>
      </c>
      <c r="AZ92" s="16">
        <v>1000</v>
      </c>
      <c r="BA92" s="16">
        <v>1000</v>
      </c>
      <c r="BB92" s="16">
        <v>1000</v>
      </c>
      <c r="BC92" s="16">
        <v>1000</v>
      </c>
      <c r="BD92" s="16">
        <v>1000</v>
      </c>
      <c r="BE92" s="16">
        <v>1000</v>
      </c>
      <c r="BF92" s="16">
        <v>1000</v>
      </c>
      <c r="BG92" s="16">
        <v>1000</v>
      </c>
      <c r="BH92" s="16">
        <v>1000</v>
      </c>
      <c r="BI92" s="16">
        <v>1000</v>
      </c>
      <c r="BJ92" s="16">
        <v>1000</v>
      </c>
      <c r="BK92" s="16">
        <v>1000</v>
      </c>
      <c r="BL92" s="16">
        <v>1000</v>
      </c>
    </row>
    <row r="93" spans="1:64">
      <c r="A93" s="16" t="s">
        <v>53</v>
      </c>
      <c r="B93" s="16" t="s">
        <v>54</v>
      </c>
      <c r="C93" s="16" t="s">
        <v>229</v>
      </c>
      <c r="D93" s="16" t="s">
        <v>230</v>
      </c>
      <c r="AS93" s="16">
        <v>39.700000000000003</v>
      </c>
      <c r="AT93" s="16">
        <v>39</v>
      </c>
      <c r="AU93" s="16">
        <v>39</v>
      </c>
      <c r="AV93" s="16">
        <v>39.200000000000003</v>
      </c>
      <c r="AW93" s="16">
        <v>39.4</v>
      </c>
      <c r="AX93" s="16">
        <v>39.6</v>
      </c>
      <c r="AY93" s="16">
        <v>39.1</v>
      </c>
      <c r="AZ93" s="16">
        <v>38.200000000000003</v>
      </c>
      <c r="BA93" s="16">
        <v>38.299999999999997</v>
      </c>
      <c r="BB93" s="16">
        <v>37.9</v>
      </c>
      <c r="BC93" s="16">
        <v>37.4</v>
      </c>
      <c r="BD93" s="16">
        <v>37.4</v>
      </c>
      <c r="BE93" s="16">
        <v>37.200000000000003</v>
      </c>
      <c r="BF93" s="16">
        <v>36.5</v>
      </c>
      <c r="BG93" s="16">
        <v>36.200000000000003</v>
      </c>
      <c r="BH93" s="16">
        <v>36.1</v>
      </c>
      <c r="BI93" s="16">
        <v>35.9</v>
      </c>
      <c r="BJ93" s="16">
        <v>35.799999999999997</v>
      </c>
      <c r="BK93" s="16">
        <v>34.700000000000003</v>
      </c>
      <c r="BL93" s="16">
        <v>34.4</v>
      </c>
    </row>
    <row r="94" spans="1:64">
      <c r="A94" s="16" t="s">
        <v>53</v>
      </c>
      <c r="B94" s="16" t="s">
        <v>54</v>
      </c>
      <c r="C94" s="16" t="s">
        <v>231</v>
      </c>
      <c r="D94" s="16" t="s">
        <v>232</v>
      </c>
      <c r="AS94" s="16">
        <v>18.762527129820999</v>
      </c>
      <c r="BC94" s="16">
        <v>10.2382655442008</v>
      </c>
      <c r="BH94" s="16">
        <v>7.4306627076291596</v>
      </c>
      <c r="BL94" s="16">
        <v>5.9881890416346604</v>
      </c>
    </row>
    <row r="95" spans="1:64">
      <c r="A95" s="16" t="s">
        <v>53</v>
      </c>
      <c r="B95" s="16" t="s">
        <v>54</v>
      </c>
      <c r="C95" s="16" t="s">
        <v>233</v>
      </c>
      <c r="D95" s="16" t="s">
        <v>234</v>
      </c>
      <c r="AY95" s="16">
        <v>42.5</v>
      </c>
    </row>
    <row r="96" spans="1:64">
      <c r="A96" s="16" t="s">
        <v>53</v>
      </c>
      <c r="B96" s="16" t="s">
        <v>54</v>
      </c>
      <c r="C96" s="16" t="s">
        <v>235</v>
      </c>
      <c r="D96" s="16" t="s">
        <v>236</v>
      </c>
    </row>
    <row r="97" spans="1:65">
      <c r="A97" s="16" t="s">
        <v>53</v>
      </c>
      <c r="B97" s="16" t="s">
        <v>54</v>
      </c>
      <c r="C97" s="16" t="s">
        <v>237</v>
      </c>
      <c r="D97" s="16" t="s">
        <v>238</v>
      </c>
    </row>
    <row r="98" spans="1:65">
      <c r="A98" s="16" t="s">
        <v>53</v>
      </c>
      <c r="B98" s="16" t="s">
        <v>54</v>
      </c>
      <c r="C98" s="16" t="s">
        <v>239</v>
      </c>
      <c r="D98" s="16" t="s">
        <v>240</v>
      </c>
      <c r="BK98" s="16">
        <v>74.290992736816406</v>
      </c>
      <c r="BL98" s="16">
        <v>73.523979187011705</v>
      </c>
    </row>
    <row r="99" spans="1:65">
      <c r="A99" s="16" t="s">
        <v>53</v>
      </c>
      <c r="B99" s="16" t="s">
        <v>54</v>
      </c>
      <c r="C99" s="16" t="s">
        <v>241</v>
      </c>
      <c r="D99" s="16" t="s">
        <v>242</v>
      </c>
      <c r="Z99" s="16">
        <v>30.59965</v>
      </c>
      <c r="AE99" s="16">
        <v>30.600259999999999</v>
      </c>
      <c r="AI99" s="16">
        <v>33.410299999999999</v>
      </c>
      <c r="AJ99" s="16">
        <v>31.599260000000001</v>
      </c>
      <c r="AK99" s="16">
        <v>31.50047</v>
      </c>
      <c r="AL99" s="16">
        <v>34.999549999999999</v>
      </c>
      <c r="AM99" s="16">
        <v>34.501269999999998</v>
      </c>
      <c r="AN99" s="16">
        <v>31.401869999999999</v>
      </c>
      <c r="AO99" s="16">
        <v>25.091699999999999</v>
      </c>
      <c r="AP99" s="16">
        <v>32.700870000000002</v>
      </c>
      <c r="BK99" s="16">
        <v>50.126660000000001</v>
      </c>
    </row>
    <row r="100" spans="1:65">
      <c r="A100" s="16" t="s">
        <v>53</v>
      </c>
      <c r="B100" s="16" t="s">
        <v>54</v>
      </c>
      <c r="C100" s="16" t="s">
        <v>243</v>
      </c>
      <c r="D100" s="16" t="s">
        <v>244</v>
      </c>
      <c r="AR100" s="16">
        <v>92.837882995605497</v>
      </c>
      <c r="AZ100" s="16">
        <v>92.676818847656307</v>
      </c>
      <c r="BA100" s="16">
        <v>92.711677551269503</v>
      </c>
      <c r="BB100" s="16">
        <v>95.466682434082003</v>
      </c>
      <c r="BC100" s="16">
        <v>95.567733764648395</v>
      </c>
      <c r="BD100" s="16">
        <v>95.555839538574205</v>
      </c>
      <c r="BE100" s="16">
        <v>95.569862365722699</v>
      </c>
      <c r="BF100" s="16">
        <v>95.591499328613295</v>
      </c>
      <c r="BG100" s="16">
        <v>95.607818603515597</v>
      </c>
      <c r="BH100" s="16">
        <v>95.608489990234403</v>
      </c>
      <c r="BI100" s="16">
        <v>95.641311645507798</v>
      </c>
      <c r="BJ100" s="16">
        <v>95.516090393066406</v>
      </c>
    </row>
    <row r="101" spans="1:65">
      <c r="A101" s="16" t="s">
        <v>53</v>
      </c>
      <c r="B101" s="16" t="s">
        <v>54</v>
      </c>
      <c r="C101" s="16" t="s">
        <v>245</v>
      </c>
      <c r="D101" s="16" t="s">
        <v>246</v>
      </c>
      <c r="AJ101" s="16">
        <v>75.493751525878906</v>
      </c>
      <c r="AK101" s="16">
        <v>76.737312316894503</v>
      </c>
      <c r="AL101" s="16">
        <v>74.385643005371094</v>
      </c>
      <c r="AM101" s="16">
        <v>76.678123474121094</v>
      </c>
      <c r="AN101" s="16">
        <v>84.224006652832003</v>
      </c>
      <c r="AO101" s="16">
        <v>83.082366943359403</v>
      </c>
      <c r="AP101" s="16">
        <v>79.833312988281307</v>
      </c>
      <c r="AQ101" s="16">
        <v>78.746597290039105</v>
      </c>
      <c r="AR101" s="16">
        <v>82.550941467285199</v>
      </c>
      <c r="AS101" s="16">
        <v>82.759078979492202</v>
      </c>
      <c r="AT101" s="16">
        <v>83.629051208496094</v>
      </c>
      <c r="AU101" s="16">
        <v>83.807586669921903</v>
      </c>
      <c r="AV101" s="16">
        <v>84.972747802734403</v>
      </c>
      <c r="AW101" s="16">
        <v>84.877616882324205</v>
      </c>
      <c r="AX101" s="16">
        <v>85.408233642578097</v>
      </c>
      <c r="AY101" s="16">
        <v>86.489562988281307</v>
      </c>
      <c r="AZ101" s="16">
        <v>86.611801147460895</v>
      </c>
      <c r="BA101" s="16">
        <v>87.059646606445298</v>
      </c>
      <c r="BB101" s="16">
        <v>87.133750915527301</v>
      </c>
      <c r="BC101" s="16">
        <v>88.397163391113295</v>
      </c>
      <c r="BD101" s="16">
        <v>88.568977355957003</v>
      </c>
      <c r="BE101" s="16">
        <v>89.876518249511705</v>
      </c>
      <c r="BF101" s="16">
        <v>90.197990417480497</v>
      </c>
      <c r="BG101" s="16">
        <v>90.197990417480497</v>
      </c>
      <c r="BH101" s="16">
        <v>90.078369140625</v>
      </c>
      <c r="BI101" s="16">
        <v>90.827911376953097</v>
      </c>
      <c r="BJ101" s="16">
        <v>90.682823181152301</v>
      </c>
      <c r="BK101" s="16">
        <v>92.933151245117202</v>
      </c>
      <c r="BL101" s="16">
        <v>92.648849487304702</v>
      </c>
    </row>
    <row r="102" spans="1:65">
      <c r="A102" s="16" t="s">
        <v>53</v>
      </c>
      <c r="B102" s="16" t="s">
        <v>54</v>
      </c>
      <c r="C102" s="16" t="s">
        <v>247</v>
      </c>
      <c r="D102" s="16" t="s">
        <v>248</v>
      </c>
      <c r="AQ102" s="16">
        <v>4.4530099999999999</v>
      </c>
      <c r="AR102" s="16">
        <v>3.50739</v>
      </c>
      <c r="AS102" s="16">
        <v>9.8215900000000005</v>
      </c>
      <c r="AT102" s="16">
        <v>12.52643</v>
      </c>
      <c r="AU102" s="16">
        <v>12.66114</v>
      </c>
      <c r="AV102" s="16">
        <v>12.36923</v>
      </c>
      <c r="AW102" s="16">
        <v>12.272600000000001</v>
      </c>
      <c r="AX102" s="16">
        <v>11.004910000000001</v>
      </c>
      <c r="AY102" s="16">
        <v>10.43679</v>
      </c>
      <c r="AZ102" s="16">
        <v>10.54425</v>
      </c>
      <c r="BA102" s="16">
        <v>9.1941100000000002</v>
      </c>
      <c r="BB102" s="16">
        <v>8.4462399999999995</v>
      </c>
      <c r="BC102" s="16">
        <v>8.0540000000000003</v>
      </c>
      <c r="BD102" s="16">
        <v>7.2246199999999998</v>
      </c>
      <c r="BE102" s="16">
        <v>6.8476699999999999</v>
      </c>
      <c r="BF102" s="16">
        <v>6.6408500000000004</v>
      </c>
      <c r="BG102" s="16">
        <v>6.6626300000000001</v>
      </c>
      <c r="BH102" s="16">
        <v>6.4454599999999997</v>
      </c>
      <c r="BI102" s="16">
        <v>7.0389499999999998</v>
      </c>
      <c r="BJ102" s="16">
        <v>8.9096100000000007</v>
      </c>
      <c r="BK102" s="16">
        <v>6.6897000000000002</v>
      </c>
    </row>
    <row r="103" spans="1:65">
      <c r="A103" s="16" t="s">
        <v>53</v>
      </c>
      <c r="B103" s="16" t="s">
        <v>54</v>
      </c>
      <c r="C103" s="16" t="s">
        <v>249</v>
      </c>
      <c r="D103" s="16" t="s">
        <v>250</v>
      </c>
      <c r="Z103" s="16">
        <v>473298</v>
      </c>
      <c r="AE103" s="16">
        <v>487748</v>
      </c>
      <c r="AH103" s="16">
        <v>487053</v>
      </c>
      <c r="AI103" s="16">
        <v>503598</v>
      </c>
      <c r="AJ103" s="16">
        <v>517889</v>
      </c>
      <c r="AK103" s="16">
        <v>529264</v>
      </c>
      <c r="AL103" s="16">
        <v>544073</v>
      </c>
      <c r="AM103" s="16">
        <v>576197</v>
      </c>
      <c r="AN103" s="16">
        <v>600315</v>
      </c>
      <c r="AO103" s="16">
        <v>689756</v>
      </c>
      <c r="AP103" s="16">
        <v>710389</v>
      </c>
      <c r="AQ103" s="16">
        <v>702068</v>
      </c>
      <c r="AR103" s="16">
        <v>691259</v>
      </c>
      <c r="AS103" s="16">
        <v>700136</v>
      </c>
      <c r="AT103" s="16">
        <v>693760</v>
      </c>
      <c r="AU103" s="16">
        <v>668902</v>
      </c>
      <c r="AV103" s="16">
        <v>635652</v>
      </c>
      <c r="AW103" s="16">
        <v>607007</v>
      </c>
      <c r="AX103" s="16">
        <v>568097</v>
      </c>
      <c r="AY103" s="16">
        <v>537653</v>
      </c>
      <c r="AZ103" s="16">
        <v>512317</v>
      </c>
      <c r="BA103" s="16">
        <v>496697</v>
      </c>
      <c r="BB103" s="16">
        <v>490242</v>
      </c>
      <c r="BC103" s="16">
        <v>481551</v>
      </c>
      <c r="BD103" s="16">
        <v>482773</v>
      </c>
      <c r="BE103" s="16">
        <v>491479</v>
      </c>
      <c r="BF103" s="16">
        <v>498237</v>
      </c>
      <c r="BG103" s="16">
        <v>517708</v>
      </c>
      <c r="BH103" s="16">
        <v>551118</v>
      </c>
      <c r="BI103" s="16">
        <v>580980</v>
      </c>
      <c r="BJ103" s="16">
        <v>607391</v>
      </c>
      <c r="BK103" s="16">
        <v>635153</v>
      </c>
      <c r="BL103" s="16">
        <v>645392</v>
      </c>
    </row>
    <row r="104" spans="1:65">
      <c r="A104" s="16" t="s">
        <v>53</v>
      </c>
      <c r="B104" s="16" t="s">
        <v>54</v>
      </c>
      <c r="C104" s="16" t="s">
        <v>251</v>
      </c>
      <c r="D104" s="16" t="s">
        <v>252</v>
      </c>
      <c r="AR104" s="16">
        <v>5</v>
      </c>
      <c r="AS104" s="16">
        <v>5</v>
      </c>
      <c r="AT104" s="16">
        <v>5</v>
      </c>
      <c r="AU104" s="16">
        <v>5</v>
      </c>
      <c r="AV104" s="16">
        <v>5</v>
      </c>
      <c r="AW104" s="16">
        <v>5</v>
      </c>
      <c r="AX104" s="16">
        <v>5</v>
      </c>
      <c r="AY104" s="16">
        <v>5</v>
      </c>
      <c r="AZ104" s="16">
        <v>5</v>
      </c>
      <c r="BA104" s="16">
        <v>5</v>
      </c>
      <c r="BB104" s="16">
        <v>5</v>
      </c>
      <c r="BC104" s="16">
        <v>5</v>
      </c>
      <c r="BD104" s="16">
        <v>5</v>
      </c>
      <c r="BE104" s="16">
        <v>5</v>
      </c>
      <c r="BF104" s="16">
        <v>5</v>
      </c>
      <c r="BG104" s="16">
        <v>5</v>
      </c>
      <c r="BH104" s="16">
        <v>5</v>
      </c>
      <c r="BI104" s="16">
        <v>5</v>
      </c>
      <c r="BJ104" s="16">
        <v>5</v>
      </c>
      <c r="BK104" s="16">
        <v>5</v>
      </c>
      <c r="BL104" s="16">
        <v>5</v>
      </c>
      <c r="BM104" s="16">
        <v>5</v>
      </c>
    </row>
    <row r="105" spans="1:65">
      <c r="A105" s="16" t="s">
        <v>53</v>
      </c>
      <c r="B105" s="16" t="s">
        <v>54</v>
      </c>
      <c r="C105" s="16" t="s">
        <v>253</v>
      </c>
      <c r="D105" s="16" t="s">
        <v>254</v>
      </c>
      <c r="BH105" s="16">
        <v>49.5804406283509</v>
      </c>
    </row>
    <row r="106" spans="1:65">
      <c r="A106" s="16" t="s">
        <v>53</v>
      </c>
      <c r="B106" s="16" t="s">
        <v>54</v>
      </c>
      <c r="C106" s="16" t="s">
        <v>255</v>
      </c>
      <c r="D106" s="16" t="s">
        <v>256</v>
      </c>
      <c r="BH106" s="16">
        <v>3.7665821554463901</v>
      </c>
    </row>
    <row r="107" spans="1:65">
      <c r="A107" s="16" t="s">
        <v>53</v>
      </c>
      <c r="B107" s="16" t="s">
        <v>54</v>
      </c>
      <c r="C107" s="16" t="s">
        <v>257</v>
      </c>
      <c r="D107" s="16" t="s">
        <v>258</v>
      </c>
      <c r="AM107" s="16">
        <v>8477800</v>
      </c>
      <c r="AN107" s="16">
        <v>97763500</v>
      </c>
      <c r="AO107" s="16">
        <v>57201700</v>
      </c>
      <c r="AP107" s="16">
        <v>35705000</v>
      </c>
      <c r="AQ107" s="16">
        <v>49527800</v>
      </c>
      <c r="AR107" s="16">
        <v>67367200</v>
      </c>
      <c r="AS107" s="16">
        <v>65404100</v>
      </c>
      <c r="AT107" s="16">
        <v>71336100</v>
      </c>
      <c r="AU107" s="16">
        <v>68398600</v>
      </c>
      <c r="AV107" s="16">
        <v>131739200</v>
      </c>
      <c r="AW107" s="16">
        <v>185235200</v>
      </c>
      <c r="AX107" s="16">
        <v>457461800</v>
      </c>
      <c r="AY107" s="16">
        <v>505927500</v>
      </c>
      <c r="AZ107" s="16">
        <v>862437600</v>
      </c>
      <c r="BA107" s="16">
        <v>863070300</v>
      </c>
      <c r="BB107" s="16">
        <v>580084000</v>
      </c>
      <c r="BC107" s="16">
        <v>408654000</v>
      </c>
      <c r="BD107" s="16">
        <v>531729800</v>
      </c>
      <c r="BE107" s="16">
        <v>-39278300</v>
      </c>
      <c r="BF107" s="16">
        <v>-47072500</v>
      </c>
      <c r="BG107" s="16">
        <v>-37329500</v>
      </c>
      <c r="BH107" s="16">
        <v>227191900</v>
      </c>
      <c r="BI107" s="16">
        <v>90684900</v>
      </c>
      <c r="BJ107" s="16">
        <v>1219744500</v>
      </c>
      <c r="BK107" s="16">
        <v>1243337800</v>
      </c>
      <c r="BL107" s="16">
        <v>864650600</v>
      </c>
      <c r="BM107" s="16">
        <v>948219200</v>
      </c>
    </row>
    <row r="108" spans="1:65">
      <c r="A108" s="16" t="s">
        <v>53</v>
      </c>
      <c r="B108" s="16" t="s">
        <v>54</v>
      </c>
      <c r="C108" s="16" t="s">
        <v>259</v>
      </c>
      <c r="D108" s="16" t="s">
        <v>260</v>
      </c>
      <c r="AL108" s="16">
        <v>1770.3151233809799</v>
      </c>
      <c r="AM108" s="16">
        <v>1401.9812994592</v>
      </c>
      <c r="AN108" s="16">
        <v>1221.49608380568</v>
      </c>
      <c r="AO108" s="16">
        <v>1224.02850267964</v>
      </c>
      <c r="AP108" s="16">
        <v>1283.1663755261</v>
      </c>
      <c r="AQ108" s="16">
        <v>1397.7344208327299</v>
      </c>
      <c r="AR108" s="16">
        <v>1481.04619581155</v>
      </c>
      <c r="AS108" s="16">
        <v>1563.0176087314001</v>
      </c>
      <c r="AT108" s="16">
        <v>1706.3183264873701</v>
      </c>
      <c r="AU108" s="16">
        <v>1853.63489246832</v>
      </c>
      <c r="AV108" s="16">
        <v>2024.32060092954</v>
      </c>
      <c r="AW108" s="16">
        <v>2144.8806705648499</v>
      </c>
      <c r="AX108" s="16">
        <v>2556.3459784921602</v>
      </c>
      <c r="AY108" s="16">
        <v>3319.6288163989798</v>
      </c>
      <c r="AZ108" s="16">
        <v>3969.2217041624599</v>
      </c>
      <c r="BA108" s="16">
        <v>4543.8935600836803</v>
      </c>
      <c r="BB108" s="16">
        <v>5175.8916342411803</v>
      </c>
      <c r="BC108" s="16">
        <v>5460.59065953959</v>
      </c>
      <c r="BD108" s="16">
        <v>5191.5022594081101</v>
      </c>
      <c r="BE108" s="16">
        <v>5332.0611861027301</v>
      </c>
    </row>
    <row r="109" spans="1:65">
      <c r="A109" s="16" t="s">
        <v>53</v>
      </c>
      <c r="B109" s="16" t="s">
        <v>54</v>
      </c>
      <c r="C109" s="16" t="s">
        <v>261</v>
      </c>
      <c r="D109" s="16" t="s">
        <v>262</v>
      </c>
      <c r="AI109" s="16">
        <v>17.876607789703399</v>
      </c>
      <c r="AJ109" s="16">
        <v>8.7326693067767902</v>
      </c>
      <c r="AK109" s="16">
        <v>13.0696759240577</v>
      </c>
      <c r="AL109" s="16">
        <v>15.0155005726008</v>
      </c>
      <c r="AM109" s="16">
        <v>14.9048264901117</v>
      </c>
      <c r="AN109" s="16">
        <v>17.103115887333601</v>
      </c>
      <c r="AO109" s="16">
        <v>22.877629693048899</v>
      </c>
      <c r="AP109" s="16">
        <v>14.8796697382763</v>
      </c>
      <c r="AQ109" s="16">
        <v>4.4761961994698298</v>
      </c>
      <c r="AR109" s="16">
        <v>15.974164110588401</v>
      </c>
      <c r="AS109" s="16">
        <v>33.925882950073898</v>
      </c>
      <c r="AT109" s="16">
        <v>27.426686281868999</v>
      </c>
      <c r="AU109" s="16">
        <v>25.763396247004</v>
      </c>
      <c r="AV109" s="16">
        <v>26.092721778192502</v>
      </c>
      <c r="AW109" s="16">
        <v>28.858053628409198</v>
      </c>
      <c r="AX109" s="16">
        <v>37.6861652538039</v>
      </c>
      <c r="AY109" s="16">
        <v>42.037910989661398</v>
      </c>
      <c r="AZ109" s="16">
        <v>39.217761292986701</v>
      </c>
      <c r="BA109" s="16">
        <v>41.217479795036802</v>
      </c>
      <c r="BB109" s="16">
        <v>28.448345624236001</v>
      </c>
      <c r="BC109" s="16">
        <v>32.188806177027097</v>
      </c>
      <c r="BD109" s="16">
        <v>35.2231604265342</v>
      </c>
      <c r="BE109" s="16">
        <v>31.417091004162401</v>
      </c>
      <c r="BF109" s="16">
        <v>26.9855511791027</v>
      </c>
      <c r="BG109" s="16">
        <v>23.0332318433715</v>
      </c>
      <c r="BH109" s="16">
        <v>14.568595767574701</v>
      </c>
      <c r="BI109" s="16">
        <v>15.3654290752373</v>
      </c>
      <c r="BJ109" s="16">
        <v>21.080095953441401</v>
      </c>
      <c r="BK109" s="16">
        <v>29.2523743952692</v>
      </c>
      <c r="BL109" s="16">
        <v>25.4608376363194</v>
      </c>
    </row>
    <row r="110" spans="1:65">
      <c r="A110" s="16" t="s">
        <v>53</v>
      </c>
      <c r="B110" s="16" t="s">
        <v>54</v>
      </c>
      <c r="C110" s="16" t="s">
        <v>263</v>
      </c>
      <c r="D110" s="16" t="s">
        <v>264</v>
      </c>
      <c r="AI110" s="16">
        <v>293200</v>
      </c>
      <c r="AJ110" s="16">
        <v>534400</v>
      </c>
      <c r="AK110" s="16">
        <v>4820100</v>
      </c>
      <c r="AL110" s="16">
        <v>31400000</v>
      </c>
      <c r="AM110" s="16">
        <v>374700000</v>
      </c>
      <c r="AN110" s="16">
        <v>2133800000</v>
      </c>
      <c r="AO110" s="16">
        <v>2732600000</v>
      </c>
      <c r="AP110" s="16">
        <v>3158300000</v>
      </c>
      <c r="AQ110" s="16">
        <v>3440600000</v>
      </c>
      <c r="AR110" s="16">
        <v>3775100000</v>
      </c>
      <c r="AS110" s="16">
        <v>4718100000</v>
      </c>
      <c r="AT110" s="16">
        <v>5315600000</v>
      </c>
      <c r="AU110" s="16">
        <v>6062500000</v>
      </c>
      <c r="AV110" s="16">
        <v>7146500000</v>
      </c>
      <c r="AW110" s="16">
        <v>8530200000</v>
      </c>
      <c r="AX110" s="16">
        <v>12522500000</v>
      </c>
      <c r="AY110" s="16">
        <v>18746200000</v>
      </c>
      <c r="AZ110" s="16">
        <v>28360500000</v>
      </c>
      <c r="BA110" s="16">
        <v>40137200000</v>
      </c>
      <c r="BB110" s="16">
        <v>35601500000</v>
      </c>
      <c r="BC110" s="16">
        <v>42465000000</v>
      </c>
      <c r="BD110" s="16">
        <v>52082000000</v>
      </c>
      <c r="BE110" s="16">
        <v>54743700000</v>
      </c>
      <c r="BF110" s="16">
        <v>58182000000</v>
      </c>
      <c r="BG110" s="16">
        <v>59014100000</v>
      </c>
      <c r="BH110" s="16">
        <v>54380000000</v>
      </c>
      <c r="BI110" s="16">
        <v>60425200000</v>
      </c>
      <c r="BJ110" s="16">
        <v>70337800000</v>
      </c>
      <c r="BK110" s="16">
        <v>80092000000</v>
      </c>
      <c r="BL110" s="16">
        <v>81896200000</v>
      </c>
      <c r="BM110" s="16">
        <v>72432200000</v>
      </c>
    </row>
    <row r="111" spans="1:65">
      <c r="A111" s="16" t="s">
        <v>53</v>
      </c>
      <c r="B111" s="16" t="s">
        <v>54</v>
      </c>
      <c r="C111" s="16" t="s">
        <v>265</v>
      </c>
      <c r="D111" s="16" t="s">
        <v>266</v>
      </c>
      <c r="AQ111" s="16">
        <v>-22.7221300420291</v>
      </c>
      <c r="AR111" s="16">
        <v>-25.941210123691398</v>
      </c>
      <c r="AS111" s="16">
        <v>-31.614558545053701</v>
      </c>
      <c r="AT111" s="16">
        <v>-19.567133092783799</v>
      </c>
      <c r="AU111" s="16">
        <v>-9.02669816698271</v>
      </c>
      <c r="AV111" s="16">
        <v>-2.55960543479577</v>
      </c>
      <c r="AW111" s="16">
        <v>-0.61056208759448505</v>
      </c>
      <c r="AX111" s="16">
        <v>8.7170963359796705</v>
      </c>
      <c r="AY111" s="16">
        <v>11.1854859418853</v>
      </c>
      <c r="AZ111" s="16">
        <v>15.394034704919701</v>
      </c>
      <c r="BA111" s="16">
        <v>19.088395755184301</v>
      </c>
      <c r="BB111" s="16">
        <v>17.1068681975249</v>
      </c>
      <c r="BC111" s="16">
        <v>18.6273574548403</v>
      </c>
      <c r="BD111" s="16">
        <v>20.569392685973799</v>
      </c>
      <c r="BE111" s="16">
        <v>20.306683059221999</v>
      </c>
      <c r="BF111" s="16">
        <v>22.104604819439899</v>
      </c>
      <c r="BG111" s="16">
        <v>21.088143544626</v>
      </c>
      <c r="BH111" s="16">
        <v>12.6742006110786</v>
      </c>
      <c r="BI111" s="16">
        <v>5.49131954084885</v>
      </c>
      <c r="BJ111" s="16">
        <v>8.7371874555659801</v>
      </c>
      <c r="BK111" s="16">
        <v>7.5264423723795097</v>
      </c>
      <c r="BL111" s="16">
        <v>6.0556415134065498</v>
      </c>
    </row>
    <row r="112" spans="1:65">
      <c r="A112" s="16" t="s">
        <v>53</v>
      </c>
      <c r="B112" s="16" t="s">
        <v>54</v>
      </c>
      <c r="C112" s="16" t="s">
        <v>267</v>
      </c>
      <c r="D112" s="16" t="s">
        <v>268</v>
      </c>
      <c r="AL112" s="16">
        <v>9.8515222693555202</v>
      </c>
      <c r="AM112" s="16">
        <v>9.8890310439042803</v>
      </c>
      <c r="AN112" s="16">
        <v>11.2324496465416</v>
      </c>
      <c r="AO112" s="16">
        <v>15.208512426344599</v>
      </c>
      <c r="AP112" s="16">
        <v>9.6660311195565694</v>
      </c>
      <c r="AQ112" s="16">
        <v>3.0619505561592399</v>
      </c>
      <c r="AR112" s="16">
        <v>12.755094785641999</v>
      </c>
      <c r="AS112" s="16">
        <v>27.716227966674399</v>
      </c>
      <c r="AT112" s="16">
        <v>20.732720284273601</v>
      </c>
      <c r="AU112" s="16">
        <v>9.5621298530953194</v>
      </c>
      <c r="AV112" s="16">
        <v>9.8121141335650996</v>
      </c>
      <c r="AW112" s="16">
        <v>11.4127947810188</v>
      </c>
      <c r="AX112" s="16">
        <v>20.572986839109898</v>
      </c>
      <c r="AY112" s="16">
        <v>27.902592630121902</v>
      </c>
      <c r="AZ112" s="16">
        <v>30.153495458106601</v>
      </c>
      <c r="BA112" s="16">
        <v>30.593967290213399</v>
      </c>
      <c r="BB112" s="16">
        <v>20.907237774243399</v>
      </c>
      <c r="BC112" s="16">
        <v>23.901646246084599</v>
      </c>
      <c r="BD112" s="16">
        <v>25.252817098039799</v>
      </c>
      <c r="BE112" s="16">
        <v>21.789681044091399</v>
      </c>
      <c r="BF112" s="16">
        <v>18.579632544582601</v>
      </c>
      <c r="BG112" s="16">
        <v>15.291467579492201</v>
      </c>
      <c r="BH112" s="16">
        <v>9.3368339358765695</v>
      </c>
      <c r="BI112" s="16">
        <v>10.1957176812671</v>
      </c>
      <c r="BJ112" s="16">
        <v>13.247825859160899</v>
      </c>
      <c r="BK112" s="16">
        <v>18.450577197605799</v>
      </c>
      <c r="BL112" s="16">
        <v>16.775137799319602</v>
      </c>
    </row>
    <row r="113" spans="1:65">
      <c r="A113" s="16" t="s">
        <v>53</v>
      </c>
      <c r="B113" s="16" t="s">
        <v>54</v>
      </c>
      <c r="C113" s="16" t="s">
        <v>269</v>
      </c>
      <c r="D113" s="16" t="s">
        <v>270</v>
      </c>
      <c r="AI113" s="16">
        <v>101900</v>
      </c>
      <c r="AJ113" s="16">
        <v>183000</v>
      </c>
      <c r="AK113" s="16">
        <v>1389300</v>
      </c>
      <c r="AL113" s="16">
        <v>11272900</v>
      </c>
      <c r="AM113" s="16">
        <v>142546300</v>
      </c>
      <c r="AN113" s="16">
        <v>809600000</v>
      </c>
      <c r="AO113" s="16">
        <v>843000000</v>
      </c>
      <c r="AP113" s="16">
        <v>1131200000</v>
      </c>
      <c r="AQ113" s="16">
        <v>1491200000</v>
      </c>
      <c r="AR113" s="16">
        <v>1474000000</v>
      </c>
      <c r="AS113" s="16">
        <v>1688400000</v>
      </c>
      <c r="AT113" s="16">
        <v>1832800000</v>
      </c>
      <c r="AU113" s="16">
        <v>1967600000</v>
      </c>
      <c r="AV113" s="16">
        <v>2281500000</v>
      </c>
      <c r="AW113" s="16">
        <v>2712500000</v>
      </c>
      <c r="AX113" s="16">
        <v>3141300000</v>
      </c>
      <c r="AY113" s="16">
        <v>4407200000</v>
      </c>
      <c r="AZ113" s="16">
        <v>6170100000</v>
      </c>
      <c r="BA113" s="16">
        <v>9496000000</v>
      </c>
      <c r="BB113" s="16">
        <v>11150800000</v>
      </c>
      <c r="BC113" s="16">
        <v>11982000000</v>
      </c>
      <c r="BD113" s="16">
        <v>14433400000</v>
      </c>
      <c r="BE113" s="16">
        <v>16161600000</v>
      </c>
      <c r="BF113" s="16">
        <v>18323000000</v>
      </c>
      <c r="BG113" s="16">
        <v>20175100000</v>
      </c>
      <c r="BH113" s="16">
        <v>22105700000</v>
      </c>
      <c r="BI113" s="16">
        <v>23760800000</v>
      </c>
      <c r="BJ113" s="16">
        <v>26815000000</v>
      </c>
      <c r="BK113" s="16">
        <v>28259000000</v>
      </c>
      <c r="BL113" s="16">
        <v>30279100000</v>
      </c>
      <c r="BM113" s="16">
        <v>30797100000</v>
      </c>
    </row>
    <row r="114" spans="1:65">
      <c r="A114" s="16" t="s">
        <v>53</v>
      </c>
      <c r="B114" s="16" t="s">
        <v>54</v>
      </c>
      <c r="C114" s="16" t="s">
        <v>271</v>
      </c>
      <c r="D114" s="16" t="s">
        <v>272</v>
      </c>
      <c r="AK114" s="16">
        <v>2565755900</v>
      </c>
      <c r="AL114" s="16">
        <v>2061017100</v>
      </c>
      <c r="AM114" s="16">
        <v>1472155000</v>
      </c>
      <c r="AN114" s="16">
        <v>1177723900</v>
      </c>
      <c r="AO114" s="16">
        <v>1051539300</v>
      </c>
      <c r="AP114" s="16">
        <v>1059951600</v>
      </c>
      <c r="AQ114" s="16">
        <v>935937300</v>
      </c>
      <c r="AR114" s="16">
        <v>850767000</v>
      </c>
      <c r="AS114" s="16">
        <v>492315100</v>
      </c>
      <c r="AT114" s="16">
        <v>512500000</v>
      </c>
      <c r="AU114" s="16">
        <v>554500000</v>
      </c>
      <c r="AV114" s="16">
        <v>632200000</v>
      </c>
      <c r="AW114" s="16">
        <v>698500000</v>
      </c>
      <c r="AX114" s="16">
        <v>812400000</v>
      </c>
      <c r="AY114" s="16">
        <v>885500000</v>
      </c>
      <c r="AZ114" s="16">
        <v>975900000</v>
      </c>
      <c r="BA114" s="16">
        <v>1045100000</v>
      </c>
      <c r="BB114" s="16">
        <v>913600000</v>
      </c>
      <c r="BC114" s="16">
        <v>975600000</v>
      </c>
      <c r="BD114" s="16">
        <v>1047600000</v>
      </c>
      <c r="BE114" s="16">
        <v>1096900000</v>
      </c>
      <c r="BF114" s="16">
        <v>1120100000</v>
      </c>
      <c r="BG114" s="16">
        <v>1161400000</v>
      </c>
      <c r="BH114" s="16">
        <v>1195100000</v>
      </c>
      <c r="BI114" s="16">
        <v>1180800000</v>
      </c>
      <c r="BJ114" s="16">
        <v>1167800000</v>
      </c>
      <c r="BK114" s="16">
        <v>1242500000</v>
      </c>
      <c r="BL114" s="16">
        <v>1386000000</v>
      </c>
      <c r="BM114" s="16">
        <v>1510400000</v>
      </c>
    </row>
    <row r="115" spans="1:65">
      <c r="A115" s="16" t="s">
        <v>53</v>
      </c>
      <c r="B115" s="16" t="s">
        <v>54</v>
      </c>
      <c r="C115" s="16" t="s">
        <v>273</v>
      </c>
      <c r="D115" s="16" t="s">
        <v>274</v>
      </c>
      <c r="AI115" s="16">
        <v>4.6384720327421496</v>
      </c>
      <c r="AJ115" s="16">
        <v>4.4535928143712598</v>
      </c>
      <c r="AK115" s="16">
        <v>31.607228065807799</v>
      </c>
      <c r="AL115" s="16">
        <v>-18.5656050955414</v>
      </c>
      <c r="AM115" s="16">
        <v>-5.9070990125433704</v>
      </c>
      <c r="AN115" s="16">
        <v>-20.920423657324999</v>
      </c>
      <c r="AO115" s="16">
        <v>-30.992461392080799</v>
      </c>
      <c r="AP115" s="16">
        <v>-24.009752081816199</v>
      </c>
      <c r="AQ115" s="16">
        <v>-31.828750799279199</v>
      </c>
      <c r="AR115" s="16">
        <v>-13.885724881460099</v>
      </c>
      <c r="AS115" s="16">
        <v>1.79309467794239</v>
      </c>
      <c r="AT115" s="16">
        <v>4.1820302505831899</v>
      </c>
      <c r="AU115" s="16">
        <v>-7.28247422680412</v>
      </c>
      <c r="AV115" s="16">
        <v>-23.538795214440601</v>
      </c>
      <c r="AW115" s="16">
        <v>-23.929098966026601</v>
      </c>
      <c r="AX115" s="16">
        <v>10.040327410660799</v>
      </c>
      <c r="AY115" s="16">
        <v>27.745889833673001</v>
      </c>
      <c r="AZ115" s="16">
        <v>39.616015232453599</v>
      </c>
      <c r="BA115" s="16">
        <v>42.309378830611003</v>
      </c>
      <c r="BB115" s="16">
        <v>28.527449686108699</v>
      </c>
      <c r="BC115" s="16">
        <v>33.623454609678603</v>
      </c>
      <c r="BD115" s="16">
        <v>32.345916055450999</v>
      </c>
      <c r="BE115" s="16">
        <v>27.686290842599199</v>
      </c>
      <c r="BF115" s="16">
        <v>22.1558213880582</v>
      </c>
      <c r="BG115" s="16">
        <v>17.063888121652301</v>
      </c>
      <c r="BH115" s="16">
        <v>2.9880470761309299</v>
      </c>
      <c r="BI115" s="16">
        <v>2.7779800480594199</v>
      </c>
      <c r="BJ115" s="16">
        <v>6.6934137832004996</v>
      </c>
      <c r="BK115" s="16">
        <v>16.512011187134799</v>
      </c>
      <c r="BL115" s="16">
        <v>12.2831095948286</v>
      </c>
      <c r="BM115" s="16">
        <v>-0.77230844845248403</v>
      </c>
    </row>
    <row r="116" spans="1:65">
      <c r="A116" s="16" t="s">
        <v>53</v>
      </c>
      <c r="B116" s="16" t="s">
        <v>54</v>
      </c>
      <c r="C116" s="16" t="s">
        <v>275</v>
      </c>
      <c r="D116" s="16" t="s">
        <v>276</v>
      </c>
      <c r="AL116" s="16">
        <v>-8152000</v>
      </c>
      <c r="AM116" s="16">
        <v>-71767400</v>
      </c>
      <c r="AN116" s="16">
        <v>-16105900</v>
      </c>
      <c r="AO116" s="16">
        <v>-34047700</v>
      </c>
      <c r="AP116" s="16">
        <v>-47326300</v>
      </c>
      <c r="AQ116" s="16">
        <v>-58211500</v>
      </c>
      <c r="AR116" s="16">
        <v>-94648000</v>
      </c>
      <c r="AS116" s="16">
        <v>-138959400</v>
      </c>
      <c r="AT116" s="16">
        <v>-139853200</v>
      </c>
      <c r="AU116" s="16">
        <v>35652600</v>
      </c>
      <c r="AV116" s="16">
        <v>23550400</v>
      </c>
      <c r="AW116" s="16">
        <v>26485200</v>
      </c>
      <c r="AX116" s="16">
        <v>28300000</v>
      </c>
      <c r="AY116" s="16">
        <v>26818300</v>
      </c>
      <c r="AZ116" s="16">
        <v>24900900</v>
      </c>
      <c r="BA116" s="16">
        <v>24996500</v>
      </c>
      <c r="BB116" s="16">
        <v>25438400</v>
      </c>
      <c r="BC116" s="16">
        <v>25296700</v>
      </c>
      <c r="BD116" s="16">
        <v>-4908800</v>
      </c>
      <c r="BE116" s="16">
        <v>-5016800</v>
      </c>
    </row>
    <row r="117" spans="1:65">
      <c r="A117" s="16" t="s">
        <v>53</v>
      </c>
      <c r="B117" s="16" t="s">
        <v>54</v>
      </c>
      <c r="C117" s="16" t="s">
        <v>277</v>
      </c>
      <c r="D117" s="16" t="s">
        <v>278</v>
      </c>
      <c r="AK117" s="16">
        <v>384731481.48148102</v>
      </c>
      <c r="AL117" s="16">
        <v>902160000</v>
      </c>
      <c r="AM117" s="16">
        <v>295000000</v>
      </c>
      <c r="AN117" s="16">
        <v>785317775.008497</v>
      </c>
      <c r="AO117" s="16">
        <v>791816808.09020102</v>
      </c>
      <c r="AP117" s="16">
        <v>1150420273.49141</v>
      </c>
      <c r="AQ117" s="16">
        <v>1009304729.90437</v>
      </c>
      <c r="AR117" s="16">
        <v>1281432038.83495</v>
      </c>
      <c r="AS117" s="16">
        <v>2118126955.7442999</v>
      </c>
      <c r="AT117" s="16">
        <v>2368624503.38237</v>
      </c>
      <c r="AU117" s="16">
        <v>2666940958.6504798</v>
      </c>
      <c r="AV117" s="16">
        <v>3056715202.1179099</v>
      </c>
      <c r="AW117" s="16">
        <v>4235066653.0986099</v>
      </c>
      <c r="AX117" s="16">
        <v>8337000211.5506697</v>
      </c>
      <c r="AY117" s="16">
        <v>13954555630.176901</v>
      </c>
      <c r="AZ117" s="16">
        <v>22516839529.192402</v>
      </c>
      <c r="BA117" s="16">
        <v>32133276533.592999</v>
      </c>
      <c r="BB117" s="16">
        <v>22870241353.570499</v>
      </c>
      <c r="BC117" s="16">
        <v>28732245203.09</v>
      </c>
      <c r="BD117" s="16">
        <v>37214511839.939201</v>
      </c>
      <c r="BE117" s="16">
        <v>36914842158.859497</v>
      </c>
      <c r="BF117" s="16">
        <v>35907329509.2416</v>
      </c>
      <c r="BG117" s="16">
        <v>32560882315.440498</v>
      </c>
      <c r="BH117" s="16">
        <v>20059340230.333801</v>
      </c>
      <c r="BI117" s="16">
        <v>17580998934.636799</v>
      </c>
      <c r="BJ117" s="16">
        <v>19839356263.0723</v>
      </c>
      <c r="BK117" s="16">
        <v>25484470588.235298</v>
      </c>
      <c r="BL117" s="16">
        <v>23629764705.882401</v>
      </c>
      <c r="BM117" s="16">
        <v>15208764705.882401</v>
      </c>
    </row>
    <row r="118" spans="1:65">
      <c r="A118" s="16" t="s">
        <v>53</v>
      </c>
      <c r="B118" s="16" t="s">
        <v>54</v>
      </c>
      <c r="C118" s="16" t="s">
        <v>279</v>
      </c>
      <c r="D118" s="16" t="s">
        <v>280</v>
      </c>
      <c r="AL118" s="16">
        <v>-26.426227328811301</v>
      </c>
      <c r="AM118" s="16">
        <v>-27.782811988834901</v>
      </c>
      <c r="AN118" s="16">
        <v>-3.7153162165037701</v>
      </c>
      <c r="AO118" s="16">
        <v>8.3997812889068708</v>
      </c>
      <c r="AP118" s="16">
        <v>10.825720001537199</v>
      </c>
      <c r="AQ118" s="16">
        <v>12.824044221586099</v>
      </c>
      <c r="AR118" s="16">
        <v>11.219647248321101</v>
      </c>
      <c r="AS118" s="16">
        <v>20.750619511176101</v>
      </c>
      <c r="AT118" s="16">
        <v>-3.87157103249436</v>
      </c>
      <c r="AU118" s="16">
        <v>11.593508556806</v>
      </c>
      <c r="AV118" s="16">
        <v>4.9786849515933502</v>
      </c>
      <c r="AW118" s="16">
        <v>9.6879712880760103</v>
      </c>
      <c r="AX118" s="16">
        <v>19.9652166130012</v>
      </c>
      <c r="AY118" s="16">
        <v>34.881275114230803</v>
      </c>
      <c r="AZ118" s="16">
        <v>16.756160959634599</v>
      </c>
      <c r="BA118" s="16">
        <v>4.37052154889723</v>
      </c>
      <c r="BB118" s="16">
        <v>4.2030850008800504</v>
      </c>
      <c r="BC118" s="16">
        <v>-15.977415089349901</v>
      </c>
      <c r="BD118" s="16">
        <v>22.3013531826928</v>
      </c>
      <c r="BE118" s="16">
        <v>0.85098591466044105</v>
      </c>
    </row>
    <row r="119" spans="1:65">
      <c r="A119" s="16" t="s">
        <v>53</v>
      </c>
      <c r="B119" s="16" t="s">
        <v>54</v>
      </c>
      <c r="C119" s="16" t="s">
        <v>281</v>
      </c>
      <c r="D119" s="16" t="s">
        <v>282</v>
      </c>
      <c r="AK119" s="16">
        <v>2.4002256212083899</v>
      </c>
      <c r="AL119" s="16">
        <v>5.0004677856960802</v>
      </c>
      <c r="AM119" s="16">
        <v>1.9465845903850001</v>
      </c>
      <c r="AN119" s="16">
        <v>2.7369013028400002</v>
      </c>
      <c r="AO119" s="16">
        <v>2.2542303413548801</v>
      </c>
      <c r="AP119" s="16">
        <v>2.32404979925782</v>
      </c>
      <c r="AQ119" s="16">
        <v>2.4123559125971501</v>
      </c>
      <c r="AR119" s="16">
        <v>2.6251099314451598</v>
      </c>
      <c r="AS119" s="16">
        <v>2.2678620631186299</v>
      </c>
      <c r="AT119" s="16">
        <v>2.31206260817217</v>
      </c>
      <c r="AU119" s="16">
        <v>2.24331377031766</v>
      </c>
      <c r="AV119" s="16">
        <v>2.4263625550969001</v>
      </c>
      <c r="AW119" s="16">
        <v>2.6294811376052101</v>
      </c>
      <c r="AX119" s="16">
        <v>2.2990696745857502</v>
      </c>
      <c r="AY119" s="16">
        <v>3.4177593325580702</v>
      </c>
      <c r="AZ119" s="16">
        <v>2.86419491898944</v>
      </c>
      <c r="BA119" s="16">
        <v>3.2912111457700099</v>
      </c>
      <c r="BB119" s="16">
        <v>3.3254216816707198</v>
      </c>
      <c r="BC119" s="16">
        <v>2.79100435652891</v>
      </c>
      <c r="BD119" s="16">
        <v>4.6701355554702202</v>
      </c>
      <c r="BE119" s="16">
        <v>4.6586182519632402</v>
      </c>
      <c r="BF119" s="16">
        <v>4.5409233096146604</v>
      </c>
      <c r="BG119" s="16">
        <v>4.5550131239822402</v>
      </c>
      <c r="BH119" s="16">
        <v>5.46487679293858</v>
      </c>
      <c r="BI119" s="16">
        <v>3.6904572669951801</v>
      </c>
      <c r="BJ119" s="16">
        <v>3.8214560582987902</v>
      </c>
      <c r="BK119" s="16">
        <v>3.6242162205508501</v>
      </c>
      <c r="BL119" s="16">
        <v>3.9990586164824902</v>
      </c>
    </row>
    <row r="120" spans="1:65">
      <c r="A120" s="16" t="s">
        <v>53</v>
      </c>
      <c r="B120" s="16" t="s">
        <v>54</v>
      </c>
      <c r="C120" s="16" t="s">
        <v>283</v>
      </c>
      <c r="D120" s="16" t="s">
        <v>284</v>
      </c>
      <c r="BC120" s="16">
        <v>2.5402205264839002</v>
      </c>
      <c r="BD120" s="16">
        <v>4.9056576622775196</v>
      </c>
      <c r="BE120" s="16">
        <v>10.7575649348135</v>
      </c>
      <c r="BF120" s="16">
        <v>16.778521708168199</v>
      </c>
      <c r="BG120" s="16">
        <v>22.967822290722498</v>
      </c>
      <c r="BH120" s="16">
        <v>33.266520480517798</v>
      </c>
      <c r="BI120" s="16">
        <v>101.86709889471101</v>
      </c>
      <c r="BJ120" s="16">
        <v>259.48766357896301</v>
      </c>
      <c r="BK120" s="16">
        <v>329.38384596586798</v>
      </c>
      <c r="BL120" s="16">
        <v>368.804432197295</v>
      </c>
      <c r="BM120" s="16">
        <v>298.80962790140097</v>
      </c>
    </row>
    <row r="121" spans="1:65">
      <c r="A121" s="16" t="s">
        <v>53</v>
      </c>
      <c r="B121" s="16" t="s">
        <v>54</v>
      </c>
      <c r="C121" s="16" t="s">
        <v>285</v>
      </c>
      <c r="D121" s="16" t="s">
        <v>286</v>
      </c>
      <c r="AN121" s="16">
        <v>45.9181459922629</v>
      </c>
      <c r="AO121" s="16">
        <v>38.597550023350202</v>
      </c>
      <c r="AP121" s="16">
        <v>29.1804196983569</v>
      </c>
      <c r="AQ121" s="16">
        <v>40.282456069153</v>
      </c>
      <c r="AR121" s="16">
        <v>48.213500439753702</v>
      </c>
      <c r="AS121" s="16">
        <v>50.9012813294433</v>
      </c>
      <c r="AT121" s="16">
        <v>63.183772375517897</v>
      </c>
      <c r="AU121" s="16">
        <v>66.616202226298498</v>
      </c>
      <c r="AV121" s="16">
        <v>51.254472873187602</v>
      </c>
      <c r="AW121" s="16">
        <v>41.3083954470682</v>
      </c>
      <c r="AX121" s="16">
        <v>35.0143455221477</v>
      </c>
      <c r="AY121" s="16">
        <v>50.501830027211099</v>
      </c>
      <c r="AZ121" s="16">
        <v>46.248253451064699</v>
      </c>
      <c r="BA121" s="16">
        <v>50.386564242902701</v>
      </c>
      <c r="BB121" s="16">
        <v>32.788681645289302</v>
      </c>
      <c r="BC121" s="16">
        <v>26.885272989465001</v>
      </c>
      <c r="BD121" s="16">
        <v>26.198952772528799</v>
      </c>
      <c r="BE121" s="16">
        <v>15.8307925917444</v>
      </c>
      <c r="BF121" s="16">
        <v>19.8653171595085</v>
      </c>
      <c r="BG121" s="16">
        <v>26.0870522605444</v>
      </c>
      <c r="BH121" s="16">
        <v>34.326520489063398</v>
      </c>
      <c r="BI121" s="16">
        <v>25.234660399534299</v>
      </c>
      <c r="BJ121" s="16">
        <v>20.8419504661566</v>
      </c>
      <c r="BK121" s="16">
        <v>26.255902269213198</v>
      </c>
      <c r="BL121" s="16">
        <v>29.7315709660846</v>
      </c>
      <c r="BM121" s="16">
        <v>63.403898190150798</v>
      </c>
    </row>
    <row r="122" spans="1:65">
      <c r="A122" s="16" t="s">
        <v>53</v>
      </c>
      <c r="B122" s="16" t="s">
        <v>54</v>
      </c>
      <c r="C122" s="16" t="s">
        <v>287</v>
      </c>
      <c r="D122" s="16" t="s">
        <v>288</v>
      </c>
      <c r="AK122" s="16">
        <v>23.800794483787399</v>
      </c>
      <c r="AL122" s="16">
        <v>25.1951856665729</v>
      </c>
      <c r="AM122" s="16">
        <v>16.031466890323198</v>
      </c>
      <c r="AN122" s="16">
        <v>25.1260998600353</v>
      </c>
      <c r="AO122" s="16">
        <v>11.7705430836475</v>
      </c>
      <c r="AP122" s="16">
        <v>20.8547231490485</v>
      </c>
      <c r="AQ122" s="16">
        <v>29.377750696028901</v>
      </c>
      <c r="AR122" s="16">
        <v>63.5460002380471</v>
      </c>
      <c r="AS122" s="16">
        <v>77.561706585170199</v>
      </c>
      <c r="AT122" s="16">
        <v>84.061375168976298</v>
      </c>
      <c r="AU122" s="16">
        <v>82.178428945153897</v>
      </c>
      <c r="AV122" s="16">
        <v>79.065988148173005</v>
      </c>
      <c r="AW122" s="16">
        <v>66.990477348012902</v>
      </c>
      <c r="AX122" s="16">
        <v>62.6791788463321</v>
      </c>
      <c r="AY122" s="16">
        <v>72.554868750751993</v>
      </c>
      <c r="AZ122" s="16">
        <v>44.663557014705098</v>
      </c>
      <c r="BA122" s="16">
        <v>83.672282317197201</v>
      </c>
      <c r="BB122" s="16">
        <v>74.3864823646459</v>
      </c>
      <c r="BC122" s="16">
        <v>73.433967424159505</v>
      </c>
      <c r="BD122" s="16">
        <v>73.230061250883594</v>
      </c>
      <c r="BE122" s="16">
        <v>63.765862447028503</v>
      </c>
      <c r="BF122" s="16">
        <v>59.497463668702501</v>
      </c>
      <c r="BG122" s="16">
        <v>68.659294637873103</v>
      </c>
      <c r="BH122" s="16">
        <v>66.115735688756402</v>
      </c>
      <c r="BI122" s="16">
        <v>70.736368209584796</v>
      </c>
      <c r="BJ122" s="16">
        <v>68.634938103138495</v>
      </c>
      <c r="BK122" s="16">
        <v>71.3861382602297</v>
      </c>
      <c r="BL122" s="16">
        <v>63.9850446037998</v>
      </c>
    </row>
    <row r="123" spans="1:65">
      <c r="A123" s="16" t="s">
        <v>53</v>
      </c>
      <c r="B123" s="16" t="s">
        <v>54</v>
      </c>
      <c r="C123" s="16" t="s">
        <v>289</v>
      </c>
      <c r="D123" s="16" t="s">
        <v>290</v>
      </c>
      <c r="AN123" s="16">
        <v>296580000</v>
      </c>
      <c r="AO123" s="16">
        <v>432614000</v>
      </c>
      <c r="AP123" s="16">
        <v>714127000</v>
      </c>
      <c r="AQ123" s="16">
        <v>692254000</v>
      </c>
      <c r="AR123" s="16">
        <v>475796000</v>
      </c>
      <c r="AS123" s="16">
        <v>475200000</v>
      </c>
      <c r="AT123" s="16">
        <v>650254000</v>
      </c>
      <c r="AU123" s="16">
        <v>1291751000</v>
      </c>
      <c r="AV123" s="16">
        <v>2027858000</v>
      </c>
      <c r="AW123" s="16">
        <v>2707863000</v>
      </c>
      <c r="AX123" s="16">
        <v>2630914000</v>
      </c>
      <c r="AY123" s="16">
        <v>2859242000</v>
      </c>
      <c r="AZ123" s="16">
        <v>3331106000</v>
      </c>
      <c r="BA123" s="16">
        <v>3852324000</v>
      </c>
      <c r="BB123" s="16">
        <v>3612695000</v>
      </c>
      <c r="BC123" s="16">
        <v>3845497000</v>
      </c>
      <c r="BD123" s="16">
        <v>5740836000</v>
      </c>
      <c r="BE123" s="16">
        <v>7330045000</v>
      </c>
      <c r="BF123" s="16">
        <v>8175659000</v>
      </c>
      <c r="BG123" s="16">
        <v>10187452000</v>
      </c>
      <c r="BH123" s="16">
        <v>8553411000</v>
      </c>
      <c r="BI123" s="16">
        <v>7434281000</v>
      </c>
      <c r="BJ123" s="16">
        <v>8004015000</v>
      </c>
      <c r="BK123" s="16">
        <v>6678845000</v>
      </c>
      <c r="BL123" s="16">
        <v>6302990100.0137596</v>
      </c>
      <c r="BM123" s="16">
        <v>5385748000</v>
      </c>
    </row>
    <row r="124" spans="1:65">
      <c r="A124" s="16" t="s">
        <v>53</v>
      </c>
      <c r="B124" s="16" t="s">
        <v>54</v>
      </c>
      <c r="C124" s="16" t="s">
        <v>291</v>
      </c>
      <c r="D124" s="16" t="s">
        <v>292</v>
      </c>
      <c r="AO124" s="16">
        <v>2.2536438102296499</v>
      </c>
      <c r="AP124" s="16">
        <v>2.0690507888632599</v>
      </c>
      <c r="AQ124" s="16">
        <v>1.0859111105113</v>
      </c>
      <c r="AR124" s="16">
        <v>0.91791345308458305</v>
      </c>
      <c r="AS124" s="16">
        <v>3.6480297856500798</v>
      </c>
      <c r="AT124" s="16">
        <v>1.70313012703323</v>
      </c>
      <c r="AU124" s="16">
        <v>1.6900277803098001</v>
      </c>
      <c r="AV124" s="16">
        <v>1.93709971344507</v>
      </c>
      <c r="AW124" s="16">
        <v>2.3045838720915901</v>
      </c>
      <c r="AX124" s="16">
        <v>2.2405121627126698</v>
      </c>
      <c r="AY124" s="16">
        <v>2.3363338695061899</v>
      </c>
      <c r="AZ124" s="16">
        <v>2.0149954220056401</v>
      </c>
      <c r="BA124" s="16">
        <v>2.2116082899295999</v>
      </c>
      <c r="BB124" s="16">
        <v>1.1577361659833101</v>
      </c>
      <c r="BC124" s="16">
        <v>1.6810791045067</v>
      </c>
      <c r="BD124" s="16">
        <v>1.1810184482408099</v>
      </c>
      <c r="BE124" s="16">
        <v>1.9349559106965599</v>
      </c>
      <c r="BF124" s="16">
        <v>1.3902706215107099</v>
      </c>
      <c r="BG124" s="16">
        <v>2.0999928001672301</v>
      </c>
      <c r="BH124" s="16">
        <v>2.4522095289488801</v>
      </c>
      <c r="BI124" s="16">
        <v>1.24238096245028</v>
      </c>
      <c r="BJ124" s="16">
        <v>1.2484184069658899</v>
      </c>
      <c r="BK124" s="16">
        <v>1.28878768440429</v>
      </c>
    </row>
    <row r="125" spans="1:65">
      <c r="A125" s="16" t="s">
        <v>53</v>
      </c>
      <c r="B125" s="16" t="s">
        <v>54</v>
      </c>
      <c r="C125" s="16" t="s">
        <v>293</v>
      </c>
      <c r="D125" s="16" t="s">
        <v>294</v>
      </c>
      <c r="AU125" s="16">
        <v>6.75</v>
      </c>
      <c r="AX125" s="16">
        <v>6.09</v>
      </c>
      <c r="AZ125" s="16">
        <v>5.95</v>
      </c>
      <c r="BA125" s="16">
        <v>5.78</v>
      </c>
      <c r="BB125" s="16">
        <v>6.27</v>
      </c>
      <c r="BD125" s="16">
        <v>5.99</v>
      </c>
      <c r="BE125" s="16">
        <v>6.63</v>
      </c>
      <c r="BF125" s="16">
        <v>6.58</v>
      </c>
      <c r="BG125" s="16">
        <v>6.67</v>
      </c>
      <c r="BH125" s="16">
        <v>6.75</v>
      </c>
      <c r="BL125" s="16">
        <v>17.66</v>
      </c>
    </row>
    <row r="126" spans="1:65">
      <c r="A126" s="16" t="s">
        <v>53</v>
      </c>
      <c r="B126" s="16" t="s">
        <v>54</v>
      </c>
      <c r="C126" s="16" t="s">
        <v>295</v>
      </c>
      <c r="D126" s="16" t="s">
        <v>296</v>
      </c>
      <c r="AS126" s="16">
        <v>100</v>
      </c>
      <c r="AT126" s="16">
        <v>121.0506534</v>
      </c>
      <c r="AU126" s="16">
        <v>144.39463910000001</v>
      </c>
      <c r="AV126" s="16">
        <v>212.67731019999999</v>
      </c>
      <c r="AW126" s="16">
        <v>262.05345899999998</v>
      </c>
      <c r="AX126" s="16">
        <v>299.5082329</v>
      </c>
      <c r="AY126" s="16">
        <v>336.98983679999998</v>
      </c>
      <c r="AZ126" s="16">
        <v>357.09082030000002</v>
      </c>
      <c r="BA126" s="16">
        <v>413.98512620000002</v>
      </c>
      <c r="BB126" s="16">
        <v>363.88473750000003</v>
      </c>
      <c r="BC126" s="16">
        <v>365.15162500000002</v>
      </c>
      <c r="BD126" s="16">
        <v>500.78610379999998</v>
      </c>
      <c r="BE126" s="16">
        <v>523.04946150000001</v>
      </c>
      <c r="BF126" s="16">
        <v>531.50975419999997</v>
      </c>
      <c r="BG126" s="16">
        <v>479.4872661</v>
      </c>
      <c r="BH126" s="16">
        <v>519.08626849999996</v>
      </c>
      <c r="BI126" s="16">
        <v>494.82567649999999</v>
      </c>
      <c r="BJ126" s="16">
        <v>496.92744290000002</v>
      </c>
      <c r="BK126" s="16">
        <v>617.3515463</v>
      </c>
      <c r="BL126" s="16">
        <v>645.06096739999998</v>
      </c>
    </row>
    <row r="127" spans="1:65">
      <c r="A127" s="16" t="s">
        <v>53</v>
      </c>
      <c r="B127" s="16" t="s">
        <v>54</v>
      </c>
      <c r="C127" s="16" t="s">
        <v>297</v>
      </c>
      <c r="D127" s="16" t="s">
        <v>298</v>
      </c>
      <c r="E127" s="16">
        <v>47.337000000000003</v>
      </c>
      <c r="F127" s="16">
        <v>47.636000000000003</v>
      </c>
      <c r="G127" s="16">
        <v>47.936</v>
      </c>
      <c r="H127" s="16">
        <v>48.235999999999997</v>
      </c>
      <c r="I127" s="16">
        <v>48.536000000000001</v>
      </c>
      <c r="J127" s="16">
        <v>48.835999999999999</v>
      </c>
      <c r="K127" s="16">
        <v>49.136000000000003</v>
      </c>
      <c r="L127" s="16">
        <v>49.436</v>
      </c>
      <c r="M127" s="16">
        <v>49.737000000000002</v>
      </c>
      <c r="N127" s="16">
        <v>50.036999999999999</v>
      </c>
      <c r="O127" s="16">
        <v>49.991999999999997</v>
      </c>
      <c r="P127" s="16">
        <v>49.537999999999997</v>
      </c>
      <c r="Q127" s="16">
        <v>49.082999999999998</v>
      </c>
      <c r="R127" s="16">
        <v>48.628999999999998</v>
      </c>
      <c r="S127" s="16">
        <v>48.302</v>
      </c>
      <c r="T127" s="16">
        <v>48.103000000000002</v>
      </c>
      <c r="U127" s="16">
        <v>47.904000000000003</v>
      </c>
      <c r="V127" s="16">
        <v>47.706000000000003</v>
      </c>
      <c r="W127" s="16">
        <v>47.508000000000003</v>
      </c>
      <c r="X127" s="16">
        <v>47.344999999999999</v>
      </c>
      <c r="Y127" s="16">
        <v>47.222999999999999</v>
      </c>
      <c r="Z127" s="16">
        <v>47.103000000000002</v>
      </c>
      <c r="AA127" s="16">
        <v>46.981999999999999</v>
      </c>
      <c r="AB127" s="16">
        <v>46.860999999999997</v>
      </c>
      <c r="AC127" s="16">
        <v>46.701000000000001</v>
      </c>
      <c r="AD127" s="16">
        <v>46.502000000000002</v>
      </c>
      <c r="AE127" s="16">
        <v>46.302999999999997</v>
      </c>
      <c r="AF127" s="16">
        <v>46.104999999999997</v>
      </c>
      <c r="AG127" s="16">
        <v>45.905999999999999</v>
      </c>
      <c r="AH127" s="16">
        <v>45.942999999999998</v>
      </c>
      <c r="AI127" s="16">
        <v>46.250999999999998</v>
      </c>
      <c r="AJ127" s="16">
        <v>46.558999999999997</v>
      </c>
      <c r="AK127" s="16">
        <v>46.868000000000002</v>
      </c>
      <c r="AL127" s="16">
        <v>47.176000000000002</v>
      </c>
      <c r="AM127" s="16">
        <v>47.484999999999999</v>
      </c>
      <c r="AN127" s="16">
        <v>47.793999999999997</v>
      </c>
      <c r="AO127" s="16">
        <v>48.103999999999999</v>
      </c>
      <c r="AP127" s="16">
        <v>48.411999999999999</v>
      </c>
      <c r="AQ127" s="16">
        <v>48.722000000000001</v>
      </c>
      <c r="AR127" s="16">
        <v>48.814999999999998</v>
      </c>
      <c r="AS127" s="16">
        <v>48.613999999999997</v>
      </c>
      <c r="AT127" s="16">
        <v>48.412999999999997</v>
      </c>
      <c r="AU127" s="16">
        <v>48.213000000000001</v>
      </c>
      <c r="AV127" s="16">
        <v>48.012</v>
      </c>
      <c r="AW127" s="16">
        <v>47.811</v>
      </c>
      <c r="AX127" s="16">
        <v>47.610999999999997</v>
      </c>
      <c r="AY127" s="16">
        <v>47.411000000000001</v>
      </c>
      <c r="AZ127" s="16">
        <v>47.21</v>
      </c>
      <c r="BA127" s="16">
        <v>47.01</v>
      </c>
      <c r="BB127" s="16">
        <v>46.81</v>
      </c>
      <c r="BC127" s="16">
        <v>46.594000000000001</v>
      </c>
      <c r="BD127" s="16">
        <v>46.363</v>
      </c>
      <c r="BE127" s="16">
        <v>46.116999999999997</v>
      </c>
      <c r="BF127" s="16">
        <v>45.854999999999997</v>
      </c>
      <c r="BG127" s="16">
        <v>45.578000000000003</v>
      </c>
      <c r="BH127" s="16">
        <v>45.286000000000001</v>
      </c>
      <c r="BI127" s="16">
        <v>44.978999999999999</v>
      </c>
      <c r="BJ127" s="16">
        <v>44.656999999999996</v>
      </c>
      <c r="BK127" s="16">
        <v>44.32</v>
      </c>
      <c r="BL127" s="16">
        <v>43.969000000000001</v>
      </c>
      <c r="BM127" s="16">
        <v>43.603000000000002</v>
      </c>
    </row>
    <row r="128" spans="1:65">
      <c r="A128" s="16" t="s">
        <v>53</v>
      </c>
      <c r="B128" s="16" t="s">
        <v>54</v>
      </c>
      <c r="C128" s="16" t="s">
        <v>299</v>
      </c>
      <c r="D128" s="16" t="s">
        <v>300</v>
      </c>
      <c r="F128" s="16">
        <v>3.4051161480797401</v>
      </c>
      <c r="G128" s="16">
        <v>3.44114053643762</v>
      </c>
      <c r="H128" s="16">
        <v>3.3868333082870001</v>
      </c>
      <c r="I128" s="16">
        <v>3.2279806100395598</v>
      </c>
      <c r="J128" s="16">
        <v>3.0039967828315701</v>
      </c>
      <c r="K128" s="16">
        <v>2.7685945777963901</v>
      </c>
      <c r="L128" s="16">
        <v>2.5581924876947402</v>
      </c>
      <c r="M128" s="16">
        <v>2.3739120954260202</v>
      </c>
      <c r="N128" s="16">
        <v>2.2267893924491902</v>
      </c>
      <c r="O128" s="16">
        <v>2.1089818080631102</v>
      </c>
      <c r="P128" s="16">
        <v>1.99701797908839</v>
      </c>
      <c r="Q128" s="16">
        <v>1.8885292210694899</v>
      </c>
      <c r="R128" s="16">
        <v>1.8001740040929699</v>
      </c>
      <c r="S128" s="16">
        <v>1.7353829176450899</v>
      </c>
      <c r="T128" s="16">
        <v>1.6894796334519699</v>
      </c>
      <c r="U128" s="16">
        <v>1.65348808954682</v>
      </c>
      <c r="V128" s="16">
        <v>1.62330028358127</v>
      </c>
      <c r="W128" s="16">
        <v>1.6037646639077801</v>
      </c>
      <c r="X128" s="16">
        <v>1.5936316282761001</v>
      </c>
      <c r="Y128" s="16">
        <v>1.5912668807447801</v>
      </c>
      <c r="Z128" s="16">
        <v>1.5899790816527399</v>
      </c>
      <c r="AA128" s="16">
        <v>1.5913354019751</v>
      </c>
      <c r="AB128" s="16">
        <v>1.60158128771693</v>
      </c>
      <c r="AC128" s="16">
        <v>1.6221240365015399</v>
      </c>
      <c r="AD128" s="16">
        <v>1.646524939202</v>
      </c>
      <c r="AE128" s="16">
        <v>1.6688129817092801</v>
      </c>
      <c r="AF128" s="16">
        <v>1.68017435687007</v>
      </c>
      <c r="AG128" s="16">
        <v>1.6764644950783101</v>
      </c>
      <c r="AH128" s="16">
        <v>1.6531577377756701</v>
      </c>
      <c r="AI128" s="16">
        <v>0.44971763566966</v>
      </c>
      <c r="AJ128" s="16">
        <v>1.5523527253871801</v>
      </c>
      <c r="AK128" s="16">
        <v>1.5150770939887099</v>
      </c>
      <c r="AL128" s="16">
        <v>1.5191526946754199</v>
      </c>
      <c r="AM128" s="16">
        <v>1.35173009665235</v>
      </c>
      <c r="AN128" s="16">
        <v>1.1516944469474599</v>
      </c>
      <c r="AO128" s="16">
        <v>1.0098480432984001</v>
      </c>
      <c r="AP128" s="16">
        <v>0.96467377370423202</v>
      </c>
      <c r="AQ128" s="16">
        <v>0.94913814664705798</v>
      </c>
      <c r="AR128" s="16">
        <v>0.87759869985684402</v>
      </c>
      <c r="AS128" s="16">
        <v>0.82151996367421098</v>
      </c>
      <c r="AT128" s="16">
        <v>0.77476593938661298</v>
      </c>
      <c r="AU128" s="16">
        <v>0.74617358271698497</v>
      </c>
      <c r="AV128" s="16">
        <v>0.75765095561691298</v>
      </c>
      <c r="AW128" s="16">
        <v>0.875427280482454</v>
      </c>
      <c r="AX128" s="16">
        <v>1.02226559239828</v>
      </c>
      <c r="AY128" s="16">
        <v>1.09858657441812</v>
      </c>
      <c r="AZ128" s="16">
        <v>1.1338554661564499</v>
      </c>
      <c r="BA128" s="16">
        <v>2.0998540325925101</v>
      </c>
      <c r="BB128" s="16">
        <v>2.0761482638464499</v>
      </c>
      <c r="BC128" s="16">
        <v>1.18978770786007</v>
      </c>
      <c r="BD128" s="16">
        <v>1.30300085487651</v>
      </c>
      <c r="BE128" s="16">
        <v>1.3287638273375499</v>
      </c>
      <c r="BF128" s="16">
        <v>1.29344702700591</v>
      </c>
      <c r="BG128" s="16">
        <v>1.2482089973558801</v>
      </c>
      <c r="BH128" s="16">
        <v>1.19120985807018</v>
      </c>
      <c r="BI128" s="16">
        <v>1.11785721013911</v>
      </c>
      <c r="BJ128" s="16">
        <v>0.98126180450474998</v>
      </c>
      <c r="BK128" s="16">
        <v>0.86631691637084096</v>
      </c>
      <c r="BL128" s="16">
        <v>0.84664672641402094</v>
      </c>
      <c r="BM128" s="16">
        <v>0.85260573170223597</v>
      </c>
    </row>
    <row r="129" spans="1:65">
      <c r="A129" s="16" t="s">
        <v>53</v>
      </c>
      <c r="B129" s="16" t="s">
        <v>54</v>
      </c>
      <c r="C129" s="16" t="s">
        <v>301</v>
      </c>
      <c r="D129" s="16" t="s">
        <v>302</v>
      </c>
      <c r="E129" s="16">
        <v>123931</v>
      </c>
      <c r="F129" s="16">
        <v>126506</v>
      </c>
      <c r="G129" s="16">
        <v>129887</v>
      </c>
      <c r="H129" s="16">
        <v>134012</v>
      </c>
      <c r="I129" s="16">
        <v>138794</v>
      </c>
      <c r="J129" s="16">
        <v>144178</v>
      </c>
      <c r="K129" s="16">
        <v>150204</v>
      </c>
      <c r="L129" s="16">
        <v>157002</v>
      </c>
      <c r="M129" s="16">
        <v>164077</v>
      </c>
      <c r="N129" s="16">
        <v>170603</v>
      </c>
      <c r="O129" s="16">
        <v>176152</v>
      </c>
      <c r="P129" s="16">
        <v>180367</v>
      </c>
      <c r="Q129" s="16">
        <v>183070</v>
      </c>
      <c r="R129" s="16">
        <v>184904</v>
      </c>
      <c r="S129" s="16">
        <v>186838</v>
      </c>
      <c r="T129" s="16">
        <v>189368</v>
      </c>
      <c r="U129" s="16">
        <v>192541</v>
      </c>
      <c r="V129" s="16">
        <v>196311</v>
      </c>
      <c r="W129" s="16">
        <v>200226</v>
      </c>
      <c r="X129" s="16">
        <v>203414</v>
      </c>
      <c r="Y129" s="16">
        <v>205457</v>
      </c>
      <c r="Z129" s="16">
        <v>207627</v>
      </c>
      <c r="AA129" s="16">
        <v>208522</v>
      </c>
      <c r="AB129" s="16">
        <v>208699</v>
      </c>
      <c r="AC129" s="16">
        <v>208948</v>
      </c>
      <c r="AD129" s="16">
        <v>209721</v>
      </c>
      <c r="AE129" s="16">
        <v>211371</v>
      </c>
      <c r="AF129" s="16">
        <v>213083</v>
      </c>
      <c r="AG129" s="16">
        <v>215309</v>
      </c>
      <c r="AH129" s="16">
        <v>218780</v>
      </c>
      <c r="AI129" s="16">
        <v>221450</v>
      </c>
      <c r="AJ129" s="16">
        <v>227211</v>
      </c>
      <c r="AK129" s="16">
        <v>234311</v>
      </c>
      <c r="AL129" s="16">
        <v>242006</v>
      </c>
      <c r="AM129" s="16">
        <v>248888</v>
      </c>
      <c r="AN129" s="16">
        <v>254447</v>
      </c>
      <c r="AO129" s="16">
        <v>259997</v>
      </c>
      <c r="AP129" s="16">
        <v>264221</v>
      </c>
      <c r="AQ129" s="16">
        <v>267929</v>
      </c>
      <c r="AR129" s="16">
        <v>272026</v>
      </c>
      <c r="AS129" s="16">
        <v>277004</v>
      </c>
      <c r="AT129" s="16">
        <v>287581</v>
      </c>
      <c r="AU129" s="16">
        <v>298717</v>
      </c>
      <c r="AV129" s="16">
        <v>308977</v>
      </c>
      <c r="AW129" s="16">
        <v>316464</v>
      </c>
      <c r="AX129" s="16">
        <v>320122</v>
      </c>
      <c r="AY129" s="16">
        <v>321355</v>
      </c>
      <c r="AZ129" s="16">
        <v>319310</v>
      </c>
      <c r="BA129" s="16">
        <v>318182</v>
      </c>
      <c r="BB129" s="16">
        <v>316397</v>
      </c>
      <c r="BC129" s="16">
        <v>312345</v>
      </c>
      <c r="BD129" s="16">
        <v>312683</v>
      </c>
      <c r="BE129" s="16">
        <v>313635</v>
      </c>
      <c r="BF129" s="16">
        <v>315724</v>
      </c>
      <c r="BG129" s="16">
        <v>319887</v>
      </c>
      <c r="BH129" s="16">
        <v>326774</v>
      </c>
      <c r="BI129" s="16">
        <v>335056</v>
      </c>
      <c r="BJ129" s="16">
        <v>346050</v>
      </c>
      <c r="BK129" s="16">
        <v>359715</v>
      </c>
      <c r="BL129" s="16">
        <v>376186</v>
      </c>
      <c r="BM129" s="16">
        <v>395562</v>
      </c>
    </row>
    <row r="130" spans="1:65">
      <c r="A130" s="16" t="s">
        <v>53</v>
      </c>
      <c r="B130" s="16" t="s">
        <v>54</v>
      </c>
      <c r="C130" s="16" t="s">
        <v>303</v>
      </c>
      <c r="D130" s="16" t="s">
        <v>304</v>
      </c>
      <c r="E130" s="16">
        <v>7.8096920548376598</v>
      </c>
      <c r="F130" s="16">
        <v>7.8795605045000396</v>
      </c>
      <c r="G130" s="16">
        <v>7.78891527932337</v>
      </c>
      <c r="H130" s="16">
        <v>7.62852664016473</v>
      </c>
      <c r="I130" s="16">
        <v>7.5263317584846803</v>
      </c>
      <c r="J130" s="16">
        <v>7.5409534932122604</v>
      </c>
      <c r="K130" s="16">
        <v>7.5587716349676004</v>
      </c>
      <c r="L130" s="16">
        <v>7.7511727873278797</v>
      </c>
      <c r="M130" s="16">
        <v>7.9913918247404299</v>
      </c>
      <c r="N130" s="16">
        <v>8.0510889500317209</v>
      </c>
      <c r="O130" s="16">
        <v>7.7949202986184396</v>
      </c>
      <c r="P130" s="16">
        <v>7.2445737529203198</v>
      </c>
      <c r="Q130" s="16">
        <v>6.3889335669148801</v>
      </c>
      <c r="R130" s="16">
        <v>5.4211487720722502</v>
      </c>
      <c r="S130" s="16">
        <v>4.6133263755487599</v>
      </c>
      <c r="T130" s="16">
        <v>4.1137671122641697</v>
      </c>
      <c r="U130" s="16">
        <v>3.8665354864974901</v>
      </c>
      <c r="V130" s="16">
        <v>3.8717501148369302</v>
      </c>
      <c r="W130" s="16">
        <v>4.0647787824910502</v>
      </c>
      <c r="X130" s="16">
        <v>4.3429546788874296</v>
      </c>
      <c r="Y130" s="16">
        <v>4.6447271534655696</v>
      </c>
      <c r="Z130" s="16">
        <v>4.9911961822274096</v>
      </c>
      <c r="AA130" s="16">
        <v>5.3896936206995703</v>
      </c>
      <c r="AB130" s="16">
        <v>5.8274868932350401</v>
      </c>
      <c r="AC130" s="16">
        <v>6.2822331841275902</v>
      </c>
      <c r="AD130" s="16">
        <v>6.7289907749843101</v>
      </c>
      <c r="AE130" s="16">
        <v>7.1525814221384403</v>
      </c>
      <c r="AF130" s="16">
        <v>7.53037028907608</v>
      </c>
      <c r="AG130" s="16">
        <v>7.8629917880243996</v>
      </c>
      <c r="AH130" s="16">
        <v>8.1702847492230095</v>
      </c>
      <c r="AI130" s="16">
        <v>8.4670269534227192</v>
      </c>
      <c r="AJ130" s="16">
        <v>8.7381221767573205</v>
      </c>
      <c r="AK130" s="16">
        <v>9.0279722439297299</v>
      </c>
      <c r="AL130" s="16">
        <v>9.2845951440598302</v>
      </c>
      <c r="AM130" s="16">
        <v>9.4354469410184407</v>
      </c>
      <c r="AN130" s="16">
        <v>9.4464751525042097</v>
      </c>
      <c r="AO130" s="16">
        <v>9.3499889288886298</v>
      </c>
      <c r="AP130" s="16">
        <v>9.1312647822922202</v>
      </c>
      <c r="AQ130" s="16">
        <v>8.8451350986404993</v>
      </c>
      <c r="AR130" s="16">
        <v>8.5685979673058004</v>
      </c>
      <c r="AS130" s="16">
        <v>8.3447835948746505</v>
      </c>
      <c r="AT130" s="16">
        <v>8.1252459876678191</v>
      </c>
      <c r="AU130" s="16">
        <v>7.9381545921886199</v>
      </c>
      <c r="AV130" s="16">
        <v>7.7855611298644796</v>
      </c>
      <c r="AW130" s="16">
        <v>7.6594811882036904</v>
      </c>
      <c r="AX130" s="16">
        <v>7.5538326899135004</v>
      </c>
      <c r="AY130" s="16">
        <v>7.4535985428904201</v>
      </c>
      <c r="AZ130" s="16">
        <v>7.3801670750451596</v>
      </c>
      <c r="BA130" s="16">
        <v>7.3430818050054496</v>
      </c>
      <c r="BB130" s="16">
        <v>7.3618446333976202</v>
      </c>
      <c r="BC130" s="16">
        <v>7.4521407608546602</v>
      </c>
      <c r="BD130" s="16">
        <v>7.6113035945357703</v>
      </c>
      <c r="BE130" s="16">
        <v>7.8257988441625397</v>
      </c>
      <c r="BF130" s="16">
        <v>8.0748317756613606</v>
      </c>
      <c r="BG130" s="16">
        <v>8.3327352719449603</v>
      </c>
      <c r="BH130" s="16">
        <v>8.5805841180846301</v>
      </c>
      <c r="BI130" s="16">
        <v>8.8092144437100899</v>
      </c>
      <c r="BJ130" s="16">
        <v>9.0353925919505507</v>
      </c>
      <c r="BK130" s="16">
        <v>9.2287945835426601</v>
      </c>
      <c r="BL130" s="16">
        <v>9.3489417981531808</v>
      </c>
      <c r="BM130" s="16">
        <v>9.3733957813866198</v>
      </c>
    </row>
    <row r="131" spans="1:65">
      <c r="A131" s="16" t="s">
        <v>53</v>
      </c>
      <c r="B131" s="16" t="s">
        <v>54</v>
      </c>
      <c r="C131" s="16" t="s">
        <v>305</v>
      </c>
      <c r="D131" s="16" t="s">
        <v>306</v>
      </c>
      <c r="E131" s="16">
        <v>12.366571858792</v>
      </c>
      <c r="F131" s="16">
        <v>12.9481035974103</v>
      </c>
      <c r="G131" s="16">
        <v>13.357989011982699</v>
      </c>
      <c r="H131" s="16">
        <v>13.609113138477399</v>
      </c>
      <c r="I131" s="16">
        <v>13.773178449135299</v>
      </c>
      <c r="J131" s="16">
        <v>13.938006678615</v>
      </c>
      <c r="K131" s="16">
        <v>14.190026952518499</v>
      </c>
      <c r="L131" s="16">
        <v>14.4928470989788</v>
      </c>
      <c r="M131" s="16">
        <v>14.7931272479144</v>
      </c>
      <c r="N131" s="16">
        <v>14.998078526517499</v>
      </c>
      <c r="O131" s="16">
        <v>15.010242030707699</v>
      </c>
      <c r="P131" s="16">
        <v>14.9206211036252</v>
      </c>
      <c r="Q131" s="16">
        <v>14.597868785709201</v>
      </c>
      <c r="R131" s="16">
        <v>14.069876334839501</v>
      </c>
      <c r="S131" s="16">
        <v>13.4396029860103</v>
      </c>
      <c r="T131" s="16">
        <v>12.842154817591499</v>
      </c>
      <c r="U131" s="16">
        <v>12.3424480933641</v>
      </c>
      <c r="V131" s="16">
        <v>11.888019376122299</v>
      </c>
      <c r="W131" s="16">
        <v>11.4847676489051</v>
      </c>
      <c r="X131" s="16">
        <v>11.116496864238799</v>
      </c>
      <c r="Y131" s="16">
        <v>10.758075775035801</v>
      </c>
      <c r="Z131" s="16">
        <v>10.435680620231</v>
      </c>
      <c r="AA131" s="16">
        <v>10.1829335025032</v>
      </c>
      <c r="AB131" s="16">
        <v>10.0033373460584</v>
      </c>
      <c r="AC131" s="16">
        <v>9.8883395965429592</v>
      </c>
      <c r="AD131" s="16">
        <v>9.8206820808330004</v>
      </c>
      <c r="AE131" s="16">
        <v>9.8432394934183591</v>
      </c>
      <c r="AF131" s="16">
        <v>9.9227475718411196</v>
      </c>
      <c r="AG131" s="16">
        <v>10.0501693922557</v>
      </c>
      <c r="AH131" s="16">
        <v>10.2077671065723</v>
      </c>
      <c r="AI131" s="16">
        <v>10.368920633797099</v>
      </c>
      <c r="AJ131" s="16">
        <v>10.5826141419469</v>
      </c>
      <c r="AK131" s="16">
        <v>10.8351945379772</v>
      </c>
      <c r="AL131" s="16">
        <v>11.0998738515905</v>
      </c>
      <c r="AM131" s="16">
        <v>11.324846338584299</v>
      </c>
      <c r="AN131" s="16">
        <v>11.445702419278399</v>
      </c>
      <c r="AO131" s="16">
        <v>11.4655165979594</v>
      </c>
      <c r="AP131" s="16">
        <v>11.3569922338102</v>
      </c>
      <c r="AQ131" s="16">
        <v>11.1203930747147</v>
      </c>
      <c r="AR131" s="16">
        <v>10.787005050904799</v>
      </c>
      <c r="AS131" s="16">
        <v>10.411443388172501</v>
      </c>
      <c r="AT131" s="16">
        <v>10.0035821300698</v>
      </c>
      <c r="AU131" s="16">
        <v>9.4838394683390099</v>
      </c>
      <c r="AV131" s="16">
        <v>8.88112903726139</v>
      </c>
      <c r="AW131" s="16">
        <v>8.2590993334780691</v>
      </c>
      <c r="AX131" s="16">
        <v>7.7010462853672204</v>
      </c>
      <c r="AY131" s="16">
        <v>7.2768800949207</v>
      </c>
      <c r="AZ131" s="16">
        <v>6.9636346092952701</v>
      </c>
      <c r="BA131" s="16">
        <v>6.7567967539176896</v>
      </c>
      <c r="BB131" s="16">
        <v>6.6203375420330097</v>
      </c>
      <c r="BC131" s="16">
        <v>6.4992237856221999</v>
      </c>
      <c r="BD131" s="16">
        <v>6.4137323126482197</v>
      </c>
      <c r="BE131" s="16">
        <v>6.3991972660410701</v>
      </c>
      <c r="BF131" s="16">
        <v>6.45286965948599</v>
      </c>
      <c r="BG131" s="16">
        <v>6.5630315205203402</v>
      </c>
      <c r="BH131" s="16">
        <v>6.7086823376969402</v>
      </c>
      <c r="BI131" s="16">
        <v>6.8904117157174696</v>
      </c>
      <c r="BJ131" s="16">
        <v>7.1326099257056503</v>
      </c>
      <c r="BK131" s="16">
        <v>7.4151798382964502</v>
      </c>
      <c r="BL131" s="16">
        <v>7.6887885951288704</v>
      </c>
      <c r="BM131" s="16">
        <v>7.8883265796448203</v>
      </c>
    </row>
    <row r="132" spans="1:65">
      <c r="A132" s="16" t="s">
        <v>53</v>
      </c>
      <c r="B132" s="16" t="s">
        <v>54</v>
      </c>
      <c r="C132" s="16" t="s">
        <v>307</v>
      </c>
      <c r="D132" s="16" t="s">
        <v>308</v>
      </c>
      <c r="E132" s="16">
        <v>5.8780000000000001</v>
      </c>
      <c r="F132" s="16">
        <v>5.9370000000000003</v>
      </c>
      <c r="G132" s="16">
        <v>5.9610000000000003</v>
      </c>
      <c r="H132" s="16">
        <v>5.9450000000000003</v>
      </c>
      <c r="I132" s="16">
        <v>5.8879999999999999</v>
      </c>
      <c r="J132" s="16">
        <v>5.7919999999999998</v>
      </c>
      <c r="K132" s="16">
        <v>5.6630000000000003</v>
      </c>
      <c r="L132" s="16">
        <v>5.5119999999999996</v>
      </c>
      <c r="M132" s="16">
        <v>5.351</v>
      </c>
      <c r="N132" s="16">
        <v>5.1849999999999996</v>
      </c>
      <c r="O132" s="16">
        <v>5.0179999999999998</v>
      </c>
      <c r="P132" s="16">
        <v>4.8499999999999996</v>
      </c>
      <c r="Q132" s="16">
        <v>4.681</v>
      </c>
      <c r="R132" s="16">
        <v>4.51</v>
      </c>
      <c r="S132" s="16">
        <v>4.3410000000000002</v>
      </c>
      <c r="T132" s="16">
        <v>4.1760000000000002</v>
      </c>
      <c r="U132" s="16">
        <v>4.0179999999999998</v>
      </c>
      <c r="V132" s="16">
        <v>3.8690000000000002</v>
      </c>
      <c r="W132" s="16">
        <v>3.73</v>
      </c>
      <c r="X132" s="16">
        <v>3.605</v>
      </c>
      <c r="Y132" s="16">
        <v>3.4969999999999999</v>
      </c>
      <c r="Z132" s="16">
        <v>3.41</v>
      </c>
      <c r="AA132" s="16">
        <v>3.343</v>
      </c>
      <c r="AB132" s="16">
        <v>3.2930000000000001</v>
      </c>
      <c r="AC132" s="16">
        <v>3.2589999999999999</v>
      </c>
      <c r="AD132" s="16">
        <v>2.91</v>
      </c>
      <c r="AE132" s="16">
        <v>2.9</v>
      </c>
      <c r="AF132" s="16">
        <v>2.9026000000000001</v>
      </c>
      <c r="AG132" s="16">
        <v>2.8</v>
      </c>
      <c r="AH132" s="16">
        <v>2.8</v>
      </c>
      <c r="AI132" s="16">
        <v>2.74</v>
      </c>
      <c r="AJ132" s="16">
        <v>2.87</v>
      </c>
      <c r="AK132" s="16">
        <v>2.74</v>
      </c>
      <c r="AL132" s="16">
        <v>2.7</v>
      </c>
      <c r="AM132" s="16">
        <v>2.52</v>
      </c>
      <c r="AN132" s="16">
        <v>2.29</v>
      </c>
      <c r="AO132" s="16">
        <v>2.06</v>
      </c>
      <c r="AP132" s="16">
        <v>2.0699999999999998</v>
      </c>
      <c r="AQ132" s="16">
        <v>2</v>
      </c>
      <c r="AR132" s="16">
        <v>2.0699999999999998</v>
      </c>
      <c r="AS132" s="16">
        <v>2</v>
      </c>
      <c r="AT132" s="16">
        <v>1.8</v>
      </c>
      <c r="AU132" s="16">
        <v>1.8</v>
      </c>
      <c r="AV132" s="16">
        <v>1.9</v>
      </c>
      <c r="AW132" s="16">
        <v>2.0535000000000001</v>
      </c>
      <c r="AX132" s="16">
        <v>2</v>
      </c>
      <c r="AY132" s="16">
        <v>1.97</v>
      </c>
      <c r="AZ132" s="16">
        <v>1.97</v>
      </c>
      <c r="BA132" s="16">
        <v>1.9</v>
      </c>
      <c r="BB132" s="16">
        <v>1.82</v>
      </c>
      <c r="BC132" s="16">
        <v>1.92</v>
      </c>
      <c r="BD132" s="16">
        <v>1.96</v>
      </c>
      <c r="BE132" s="16">
        <v>2</v>
      </c>
      <c r="BF132" s="16">
        <v>1.98</v>
      </c>
      <c r="BG132" s="16">
        <v>1.97</v>
      </c>
      <c r="BH132" s="16">
        <v>1.94</v>
      </c>
      <c r="BI132" s="16">
        <v>1.9</v>
      </c>
      <c r="BJ132" s="16">
        <v>1.75</v>
      </c>
      <c r="BK132" s="16">
        <v>1.73</v>
      </c>
      <c r="BL132" s="16">
        <v>1.8</v>
      </c>
    </row>
    <row r="133" spans="1:65">
      <c r="A133" s="16" t="s">
        <v>53</v>
      </c>
      <c r="B133" s="16" t="s">
        <v>54</v>
      </c>
      <c r="C133" s="16" t="s">
        <v>309</v>
      </c>
      <c r="D133" s="16" t="s">
        <v>310</v>
      </c>
      <c r="AS133" s="16">
        <v>63.6</v>
      </c>
      <c r="AY133" s="16">
        <v>94.3</v>
      </c>
      <c r="BF133" s="16">
        <v>93.4</v>
      </c>
    </row>
    <row r="134" spans="1:65">
      <c r="A134" s="16" t="s">
        <v>53</v>
      </c>
      <c r="B134" s="16" t="s">
        <v>54</v>
      </c>
      <c r="C134" s="16" t="s">
        <v>311</v>
      </c>
      <c r="D134" s="16" t="s">
        <v>312</v>
      </c>
      <c r="AJ134" s="16">
        <v>0.16</v>
      </c>
      <c r="AK134" s="16">
        <v>0.23</v>
      </c>
      <c r="AL134" s="16">
        <v>0.72</v>
      </c>
      <c r="AM134" s="16">
        <v>0.87</v>
      </c>
      <c r="AN134" s="16">
        <v>1</v>
      </c>
      <c r="AO134" s="16">
        <v>1.1000000000000001</v>
      </c>
      <c r="AP134" s="16">
        <v>1.24</v>
      </c>
      <c r="AQ134" s="16">
        <v>1.35</v>
      </c>
      <c r="AR134" s="16">
        <v>18.63</v>
      </c>
      <c r="AS134" s="16">
        <v>12.73</v>
      </c>
      <c r="AT134" s="16">
        <v>11.53</v>
      </c>
      <c r="AU134" s="16">
        <v>10.38</v>
      </c>
      <c r="AV134" s="16">
        <v>9.27</v>
      </c>
      <c r="AW134" s="16">
        <v>8.0399999999999991</v>
      </c>
      <c r="AX134" s="16">
        <v>7.28</v>
      </c>
      <c r="AY134" s="16">
        <v>6.33</v>
      </c>
      <c r="AZ134" s="16">
        <v>5.5</v>
      </c>
      <c r="BA134" s="16">
        <v>5.54</v>
      </c>
      <c r="BB134" s="16">
        <v>6.58</v>
      </c>
      <c r="BC134" s="16">
        <v>6.91</v>
      </c>
      <c r="BD134" s="16">
        <v>6.45</v>
      </c>
      <c r="BE134" s="16">
        <v>6.09</v>
      </c>
      <c r="BF134" s="16">
        <v>5.95</v>
      </c>
      <c r="BG134" s="16">
        <v>5.84</v>
      </c>
      <c r="BH134" s="16">
        <v>5.87</v>
      </c>
      <c r="BI134" s="16">
        <v>6</v>
      </c>
      <c r="BJ134" s="16">
        <v>5.9</v>
      </c>
      <c r="BK134" s="16">
        <v>5.8</v>
      </c>
      <c r="BL134" s="16">
        <v>5.71</v>
      </c>
    </row>
    <row r="135" spans="1:65">
      <c r="A135" s="16" t="s">
        <v>53</v>
      </c>
      <c r="B135" s="16" t="s">
        <v>54</v>
      </c>
      <c r="C135" s="16" t="s">
        <v>313</v>
      </c>
      <c r="D135" s="16" t="s">
        <v>314</v>
      </c>
      <c r="AR135" s="16">
        <v>17.04</v>
      </c>
      <c r="AS135" s="16">
        <v>19.18</v>
      </c>
      <c r="AT135" s="16">
        <v>18.95</v>
      </c>
      <c r="AU135" s="16">
        <v>18.7</v>
      </c>
      <c r="AV135" s="16">
        <v>17.21</v>
      </c>
      <c r="AW135" s="16">
        <v>15.62</v>
      </c>
      <c r="AX135" s="16">
        <v>14.6</v>
      </c>
      <c r="AY135" s="16">
        <v>15.23</v>
      </c>
      <c r="AZ135" s="16">
        <v>15.32</v>
      </c>
      <c r="BA135" s="16">
        <v>15.63</v>
      </c>
      <c r="BB135" s="16">
        <v>12.85</v>
      </c>
      <c r="BC135" s="16">
        <v>17.3</v>
      </c>
      <c r="BD135" s="16">
        <v>14.23</v>
      </c>
      <c r="BE135" s="16">
        <v>12.19</v>
      </c>
      <c r="BG135" s="16">
        <v>11.48</v>
      </c>
      <c r="BH135" s="16">
        <v>11.39</v>
      </c>
      <c r="BL135" s="16">
        <v>10.92</v>
      </c>
    </row>
    <row r="136" spans="1:65">
      <c r="A136" s="16" t="s">
        <v>53</v>
      </c>
      <c r="B136" s="16" t="s">
        <v>54</v>
      </c>
      <c r="C136" s="16" t="s">
        <v>315</v>
      </c>
      <c r="D136" s="16" t="s">
        <v>316</v>
      </c>
      <c r="AH136" s="16">
        <v>94.184231069476994</v>
      </c>
      <c r="AL136" s="16">
        <v>59.476626016260198</v>
      </c>
      <c r="AO136" s="16">
        <v>84.198340729307304</v>
      </c>
      <c r="AP136" s="16">
        <v>89.057205501295599</v>
      </c>
      <c r="AQ136" s="16">
        <v>88.336329139205105</v>
      </c>
      <c r="AR136" s="16">
        <v>78.333561737700407</v>
      </c>
      <c r="AS136" s="16">
        <v>87.908101571946801</v>
      </c>
      <c r="AT136" s="16">
        <v>87.717121588089299</v>
      </c>
      <c r="AU136" s="16">
        <v>87.531806615776105</v>
      </c>
      <c r="AV136" s="16">
        <v>87.353324641460205</v>
      </c>
      <c r="AW136" s="16">
        <v>87.785234899328898</v>
      </c>
      <c r="AX136" s="16">
        <v>87.688098495212003</v>
      </c>
      <c r="AY136" s="16">
        <v>86.685159500693501</v>
      </c>
      <c r="AZ136" s="16">
        <v>85.789328172518694</v>
      </c>
      <c r="BA136" s="16">
        <v>87.146276221314906</v>
      </c>
      <c r="BB136" s="16">
        <v>90.150299139063193</v>
      </c>
      <c r="BC136" s="16">
        <v>91.346012089046098</v>
      </c>
      <c r="BD136" s="16">
        <v>91.053177307065596</v>
      </c>
      <c r="BE136" s="16">
        <v>90.560471976401203</v>
      </c>
      <c r="BF136" s="16">
        <v>90.294117647058798</v>
      </c>
      <c r="BG136" s="16">
        <v>90.775988286969294</v>
      </c>
      <c r="BH136" s="16">
        <v>91.0948905109489</v>
      </c>
      <c r="BI136" s="16">
        <v>90.359712230215806</v>
      </c>
      <c r="BJ136" s="16">
        <v>90.243902439024396</v>
      </c>
      <c r="BK136" s="16">
        <v>90.530846484935395</v>
      </c>
      <c r="BL136" s="16">
        <v>90.817790530846494</v>
      </c>
    </row>
    <row r="137" spans="1:65">
      <c r="A137" s="16" t="s">
        <v>53</v>
      </c>
      <c r="B137" s="16" t="s">
        <v>54</v>
      </c>
      <c r="C137" s="16" t="s">
        <v>317</v>
      </c>
      <c r="D137" s="16" t="s">
        <v>318</v>
      </c>
      <c r="AI137" s="16">
        <v>49.38</v>
      </c>
      <c r="AJ137" s="16">
        <v>49.5</v>
      </c>
      <c r="AK137" s="16">
        <v>53.65</v>
      </c>
      <c r="AL137" s="16">
        <v>57.73</v>
      </c>
      <c r="AM137" s="16">
        <v>60.86</v>
      </c>
      <c r="AN137" s="16">
        <v>62.42</v>
      </c>
      <c r="AO137" s="16">
        <v>62.05</v>
      </c>
      <c r="AP137" s="16">
        <v>61.09</v>
      </c>
      <c r="AQ137" s="16">
        <v>59.58</v>
      </c>
      <c r="AR137" s="16">
        <v>58.4</v>
      </c>
      <c r="AS137" s="16">
        <v>56.77</v>
      </c>
      <c r="AT137" s="16">
        <v>52.37</v>
      </c>
      <c r="AU137" s="16">
        <v>51.68</v>
      </c>
      <c r="AV137" s="16">
        <v>48.73</v>
      </c>
      <c r="AW137" s="16">
        <v>43.86</v>
      </c>
      <c r="AX137" s="16">
        <v>45.79</v>
      </c>
      <c r="AY137" s="16">
        <v>43.42</v>
      </c>
      <c r="AZ137" s="16">
        <v>36.869999999999997</v>
      </c>
      <c r="BA137" s="16">
        <v>33.46</v>
      </c>
      <c r="BB137" s="16">
        <v>37.49</v>
      </c>
      <c r="BC137" s="16">
        <v>41.3</v>
      </c>
      <c r="BD137" s="16">
        <v>32.01</v>
      </c>
      <c r="BE137" s="16">
        <v>32.18</v>
      </c>
      <c r="BF137" s="16">
        <v>33.58</v>
      </c>
      <c r="BG137" s="16">
        <v>34.479999999999997</v>
      </c>
      <c r="BH137" s="16">
        <v>36.25</v>
      </c>
      <c r="BI137" s="16">
        <v>39.17</v>
      </c>
      <c r="BJ137" s="16">
        <v>41.42</v>
      </c>
      <c r="BK137" s="16">
        <v>43.53</v>
      </c>
      <c r="BL137" s="16">
        <v>42.85</v>
      </c>
    </row>
    <row r="138" spans="1:65">
      <c r="A138" s="16" t="s">
        <v>53</v>
      </c>
      <c r="B138" s="16" t="s">
        <v>54</v>
      </c>
      <c r="C138" s="16" t="s">
        <v>319</v>
      </c>
      <c r="D138" s="16" t="s">
        <v>320</v>
      </c>
      <c r="AS138" s="16">
        <v>7.330279</v>
      </c>
      <c r="AX138" s="16">
        <v>4.5</v>
      </c>
    </row>
    <row r="139" spans="1:65">
      <c r="A139" s="16" t="s">
        <v>53</v>
      </c>
      <c r="B139" s="16" t="s">
        <v>54</v>
      </c>
      <c r="C139" s="16" t="s">
        <v>321</v>
      </c>
      <c r="D139" s="16" t="s">
        <v>322</v>
      </c>
      <c r="AJ139" s="16">
        <v>15802.5705238298</v>
      </c>
      <c r="AK139" s="16">
        <v>11839.018927848299</v>
      </c>
      <c r="AL139" s="16">
        <v>8934.0999834690501</v>
      </c>
      <c r="AM139" s="16">
        <v>7026.5807018696496</v>
      </c>
      <c r="AN139" s="16">
        <v>6104.5604885617804</v>
      </c>
      <c r="AO139" s="16">
        <v>6172.1346706705099</v>
      </c>
      <c r="AP139" s="16">
        <v>6548.3229553412302</v>
      </c>
      <c r="AQ139" s="16">
        <v>7235.7936790356198</v>
      </c>
      <c r="AR139" s="16">
        <v>7779.0604045855298</v>
      </c>
      <c r="AS139" s="16">
        <v>8672.6295375452792</v>
      </c>
      <c r="AT139" s="16">
        <v>9477.9175839504805</v>
      </c>
      <c r="AU139" s="16">
        <v>10319.348452045</v>
      </c>
      <c r="AV139" s="16">
        <v>11306.095854433899</v>
      </c>
      <c r="AW139" s="16">
        <v>12237.0325795149</v>
      </c>
      <c r="AX139" s="16">
        <v>15431.696299933301</v>
      </c>
      <c r="AY139" s="16">
        <v>20595.2468732052</v>
      </c>
      <c r="AZ139" s="16">
        <v>25498.8155776241</v>
      </c>
      <c r="BA139" s="16">
        <v>27634.965715729399</v>
      </c>
      <c r="BB139" s="16">
        <v>29502.4145500042</v>
      </c>
      <c r="BC139" s="16">
        <v>30442.028447141402</v>
      </c>
      <c r="BD139" s="16">
        <v>29613.650696083801</v>
      </c>
      <c r="BE139" s="16">
        <v>29712.094752109198</v>
      </c>
      <c r="BF139" s="16">
        <v>30873.560830318798</v>
      </c>
      <c r="BG139" s="16">
        <v>31132.137243280798</v>
      </c>
      <c r="BH139" s="16">
        <v>30928.616920352899</v>
      </c>
      <c r="BI139" s="16">
        <v>29428.066696935501</v>
      </c>
      <c r="BJ139" s="16">
        <v>29099.3701884652</v>
      </c>
      <c r="BK139" s="16">
        <v>29174.148876538002</v>
      </c>
      <c r="BL139" s="16">
        <v>29804.971911868201</v>
      </c>
      <c r="BM139" s="16">
        <v>30271.490809248698</v>
      </c>
    </row>
    <row r="140" spans="1:65">
      <c r="A140" s="16" t="s">
        <v>53</v>
      </c>
      <c r="B140" s="16" t="s">
        <v>54</v>
      </c>
      <c r="C140" s="16" t="s">
        <v>323</v>
      </c>
      <c r="D140" s="16" t="s">
        <v>324</v>
      </c>
      <c r="AP140" s="16">
        <v>49.75</v>
      </c>
      <c r="AQ140" s="16">
        <v>49.6</v>
      </c>
      <c r="AR140" s="16">
        <v>49.2</v>
      </c>
      <c r="AS140" s="16">
        <v>73.7</v>
      </c>
      <c r="AT140" s="16">
        <v>72.3</v>
      </c>
      <c r="AU140" s="16">
        <v>70.900000000000006</v>
      </c>
      <c r="AV140" s="16">
        <v>69.8</v>
      </c>
      <c r="AW140" s="16">
        <v>68.599999999999994</v>
      </c>
      <c r="AX140" s="16">
        <v>67.8</v>
      </c>
      <c r="AY140" s="16">
        <v>67.099999999999994</v>
      </c>
      <c r="AZ140" s="16">
        <v>67.22</v>
      </c>
      <c r="BA140" s="16">
        <v>66.66</v>
      </c>
      <c r="BB140" s="16">
        <v>65.150000000000006</v>
      </c>
      <c r="BC140" s="16">
        <v>64.849999999999994</v>
      </c>
      <c r="BD140" s="16">
        <v>64.510000000000005</v>
      </c>
      <c r="BE140" s="16">
        <v>64.900000000000006</v>
      </c>
      <c r="BF140" s="16">
        <v>65.3</v>
      </c>
      <c r="BG140" s="16">
        <v>65.599999999999994</v>
      </c>
      <c r="BI140" s="16">
        <v>66.599999999999994</v>
      </c>
      <c r="BJ140" s="16">
        <v>66.900000000000006</v>
      </c>
      <c r="BK140" s="16">
        <v>66.8</v>
      </c>
      <c r="BL140" s="16">
        <v>66.900000000000006</v>
      </c>
    </row>
    <row r="141" spans="1:65">
      <c r="A141" s="16" t="s">
        <v>53</v>
      </c>
      <c r="B141" s="16" t="s">
        <v>54</v>
      </c>
      <c r="C141" s="16" t="s">
        <v>325</v>
      </c>
      <c r="D141" s="16" t="s">
        <v>326</v>
      </c>
      <c r="AJ141" s="16">
        <v>40.869998931884801</v>
      </c>
      <c r="AK141" s="16">
        <v>41.409999847412102</v>
      </c>
      <c r="AL141" s="16">
        <v>41.319999694824197</v>
      </c>
      <c r="AM141" s="16">
        <v>42.200000762939503</v>
      </c>
      <c r="AN141" s="16">
        <v>43.310001373291001</v>
      </c>
      <c r="AO141" s="16">
        <v>43.349998474121101</v>
      </c>
      <c r="AP141" s="16">
        <v>42.919998168945298</v>
      </c>
      <c r="AQ141" s="16">
        <v>42.299999237060497</v>
      </c>
      <c r="AR141" s="16">
        <v>42.310001373291001</v>
      </c>
      <c r="AS141" s="16">
        <v>41.009998321533203</v>
      </c>
      <c r="AT141" s="16">
        <v>39.950000762939503</v>
      </c>
      <c r="AU141" s="16">
        <v>40.189998626708999</v>
      </c>
      <c r="AV141" s="16">
        <v>39.889999389648402</v>
      </c>
      <c r="AW141" s="16">
        <v>39.540000915527301</v>
      </c>
      <c r="AX141" s="16">
        <v>39.319999694824197</v>
      </c>
      <c r="AY141" s="16">
        <v>39.549999237060497</v>
      </c>
      <c r="AZ141" s="16">
        <v>38.549999237060497</v>
      </c>
      <c r="BA141" s="16">
        <v>39.590000152587898</v>
      </c>
      <c r="BB141" s="16">
        <v>38.119998931884801</v>
      </c>
      <c r="BC141" s="16">
        <v>38.2299995422363</v>
      </c>
      <c r="BD141" s="16">
        <v>37.880001068115199</v>
      </c>
      <c r="BE141" s="16">
        <v>37.650001525878899</v>
      </c>
      <c r="BF141" s="16">
        <v>37.099998474121101</v>
      </c>
      <c r="BG141" s="16">
        <v>36.75</v>
      </c>
      <c r="BH141" s="16">
        <v>36.360000610351598</v>
      </c>
      <c r="BI141" s="16">
        <v>36.340000152587898</v>
      </c>
      <c r="BJ141" s="16">
        <v>36.349998474121101</v>
      </c>
      <c r="BK141" s="16">
        <v>36.259998321533203</v>
      </c>
      <c r="BL141" s="16">
        <v>36</v>
      </c>
    </row>
    <row r="142" spans="1:65">
      <c r="A142" s="16" t="s">
        <v>53</v>
      </c>
      <c r="B142" s="16" t="s">
        <v>54</v>
      </c>
      <c r="C142" s="16" t="s">
        <v>327</v>
      </c>
      <c r="D142" s="16" t="s">
        <v>328</v>
      </c>
    </row>
    <row r="143" spans="1:65">
      <c r="A143" s="16" t="s">
        <v>53</v>
      </c>
      <c r="B143" s="16" t="s">
        <v>54</v>
      </c>
      <c r="C143" s="16" t="s">
        <v>329</v>
      </c>
      <c r="D143" s="16" t="s">
        <v>330</v>
      </c>
      <c r="AN143" s="16">
        <v>42</v>
      </c>
      <c r="AT143" s="16">
        <v>44.5</v>
      </c>
      <c r="AU143" s="16">
        <v>36.700000000000003</v>
      </c>
      <c r="AV143" s="16">
        <v>37.4</v>
      </c>
      <c r="AW143" s="16">
        <v>37.799999999999997</v>
      </c>
      <c r="AX143" s="16">
        <v>37.799999999999997</v>
      </c>
    </row>
    <row r="144" spans="1:65">
      <c r="A144" s="16" t="s">
        <v>53</v>
      </c>
      <c r="B144" s="16" t="s">
        <v>54</v>
      </c>
      <c r="C144" s="16" t="s">
        <v>331</v>
      </c>
      <c r="D144" s="16" t="s">
        <v>332</v>
      </c>
      <c r="AS144" s="16">
        <v>0.38194795999999998</v>
      </c>
      <c r="AT144" s="16">
        <v>0.23942727999999999</v>
      </c>
      <c r="AU144" s="16">
        <v>0.17145008</v>
      </c>
      <c r="AV144" s="16">
        <v>0.63031541999999996</v>
      </c>
      <c r="AW144" s="16">
        <v>0.49185884000000002</v>
      </c>
      <c r="AX144" s="16">
        <v>0.31405317999999999</v>
      </c>
      <c r="AY144" s="16">
        <v>0.85795403000000003</v>
      </c>
      <c r="AZ144" s="16">
        <v>1.29575872</v>
      </c>
      <c r="BA144" s="16">
        <v>1.37620115</v>
      </c>
      <c r="BB144" s="16">
        <v>1.5628254399999999</v>
      </c>
      <c r="BC144" s="16">
        <v>2.16400909</v>
      </c>
      <c r="BD144" s="16">
        <v>2.4426524600000001</v>
      </c>
      <c r="BE144" s="16">
        <v>4.0358934399999997</v>
      </c>
      <c r="BF144" s="16">
        <v>1.88887465</v>
      </c>
      <c r="BG144" s="16">
        <v>2.73262143</v>
      </c>
      <c r="BH144" s="16">
        <v>1.88291454</v>
      </c>
      <c r="BI144" s="16">
        <v>0.79745632</v>
      </c>
      <c r="BJ144" s="16">
        <v>1.0406290300000001</v>
      </c>
      <c r="BK144" s="16">
        <v>1.10635638</v>
      </c>
    </row>
    <row r="145" spans="1:64">
      <c r="A145" s="16" t="s">
        <v>53</v>
      </c>
      <c r="B145" s="16" t="s">
        <v>54</v>
      </c>
      <c r="C145" s="16" t="s">
        <v>333</v>
      </c>
      <c r="D145" s="16" t="s">
        <v>334</v>
      </c>
      <c r="AU145" s="16">
        <v>0</v>
      </c>
      <c r="AV145" s="16">
        <v>0</v>
      </c>
      <c r="AW145" s="16">
        <v>0</v>
      </c>
      <c r="AX145" s="16">
        <v>0</v>
      </c>
    </row>
    <row r="146" spans="1:64">
      <c r="A146" s="16" t="s">
        <v>53</v>
      </c>
      <c r="B146" s="16" t="s">
        <v>54</v>
      </c>
      <c r="C146" s="16" t="s">
        <v>335</v>
      </c>
      <c r="D146" s="16" t="s">
        <v>336</v>
      </c>
      <c r="AS146" s="16">
        <v>1.2</v>
      </c>
      <c r="AT146" s="16">
        <v>1.4</v>
      </c>
      <c r="AU146" s="16">
        <v>1.5</v>
      </c>
      <c r="AV146" s="16">
        <v>1.6</v>
      </c>
      <c r="AW146" s="16">
        <v>1.8</v>
      </c>
      <c r="AX146" s="16">
        <v>1.9</v>
      </c>
      <c r="AY146" s="16">
        <v>2</v>
      </c>
      <c r="AZ146" s="16">
        <v>2.1</v>
      </c>
      <c r="BA146" s="16">
        <v>2</v>
      </c>
      <c r="BB146" s="16">
        <v>1.9</v>
      </c>
      <c r="BC146" s="16">
        <v>1.9</v>
      </c>
      <c r="BD146" s="16">
        <v>1.9</v>
      </c>
      <c r="BE146" s="16">
        <v>1.8</v>
      </c>
      <c r="BF146" s="16">
        <v>1.7</v>
      </c>
      <c r="BG146" s="16">
        <v>1.6</v>
      </c>
      <c r="BH146" s="16">
        <v>1.6</v>
      </c>
      <c r="BI146" s="16">
        <v>1.6</v>
      </c>
      <c r="BJ146" s="16">
        <v>1.6</v>
      </c>
      <c r="BK146" s="16">
        <v>1.6</v>
      </c>
      <c r="BL146" s="16">
        <v>1.6</v>
      </c>
    </row>
    <row r="147" spans="1:64">
      <c r="A147" s="16" t="s">
        <v>53</v>
      </c>
      <c r="B147" s="16" t="s">
        <v>54</v>
      </c>
      <c r="C147" s="16" t="s">
        <v>337</v>
      </c>
      <c r="D147" s="16" t="s">
        <v>338</v>
      </c>
      <c r="AS147" s="16">
        <v>40</v>
      </c>
      <c r="AY147" s="16">
        <v>31.4</v>
      </c>
      <c r="BD147" s="16">
        <v>62</v>
      </c>
    </row>
    <row r="148" spans="1:64">
      <c r="A148" s="16" t="s">
        <v>53</v>
      </c>
      <c r="B148" s="16" t="s">
        <v>54</v>
      </c>
      <c r="C148" s="16" t="s">
        <v>339</v>
      </c>
      <c r="D148" s="16" t="s">
        <v>340</v>
      </c>
      <c r="AS148" s="16">
        <v>6.5</v>
      </c>
      <c r="AY148" s="16">
        <v>10.8</v>
      </c>
      <c r="BF148" s="16">
        <v>12.1</v>
      </c>
    </row>
    <row r="149" spans="1:64">
      <c r="A149" s="16" t="s">
        <v>53</v>
      </c>
      <c r="B149" s="16" t="s">
        <v>54</v>
      </c>
      <c r="C149" s="16" t="s">
        <v>341</v>
      </c>
      <c r="D149" s="16" t="s">
        <v>342</v>
      </c>
      <c r="AS149" s="16">
        <v>9.9851447970206106E-2</v>
      </c>
      <c r="AT149" s="16">
        <v>9.0245066033108903E-2</v>
      </c>
      <c r="AU149" s="16">
        <v>8.3884568951699601E-2</v>
      </c>
      <c r="AV149" s="16">
        <v>8.4955376487242995E-2</v>
      </c>
      <c r="AW149" s="16">
        <v>7.3942934200570506E-2</v>
      </c>
      <c r="AX149" s="16">
        <v>7.79118584498424E-2</v>
      </c>
      <c r="AY149" s="16">
        <v>6.6637112039732105E-2</v>
      </c>
      <c r="AZ149" s="16">
        <v>6.5034181716698003E-2</v>
      </c>
      <c r="BA149" s="16">
        <v>6.4224789449530001E-2</v>
      </c>
      <c r="BB149" s="16">
        <v>6.5134363150326904E-2</v>
      </c>
      <c r="BC149" s="16">
        <v>6.5714195693235097E-2</v>
      </c>
      <c r="BD149" s="16">
        <v>6.5563807327116405E-2</v>
      </c>
      <c r="BE149" s="16">
        <v>6.5099177212097806E-2</v>
      </c>
      <c r="BF149" s="16">
        <v>6.4562226998163205E-2</v>
      </c>
      <c r="BG149" s="16">
        <v>6.3600371578888301E-2</v>
      </c>
      <c r="BH149" s="16">
        <v>6.2061319694079402E-2</v>
      </c>
      <c r="BI149" s="16">
        <v>6.0127104067197998E-2</v>
      </c>
      <c r="BJ149" s="16">
        <v>5.7674405744642297E-2</v>
      </c>
    </row>
    <row r="150" spans="1:64">
      <c r="A150" s="16" t="s">
        <v>53</v>
      </c>
      <c r="B150" s="16" t="s">
        <v>54</v>
      </c>
      <c r="C150" s="16" t="s">
        <v>343</v>
      </c>
      <c r="D150" s="16" t="s">
        <v>344</v>
      </c>
      <c r="AI150" s="16">
        <v>0.01</v>
      </c>
      <c r="AJ150" s="16">
        <v>0.01</v>
      </c>
      <c r="AK150" s="16">
        <v>0.01</v>
      </c>
      <c r="AL150" s="16">
        <v>0.02</v>
      </c>
      <c r="AM150" s="16">
        <v>0.03</v>
      </c>
      <c r="AN150" s="16">
        <v>0.06</v>
      </c>
      <c r="AO150" s="16">
        <v>0.09</v>
      </c>
      <c r="AP150" s="16">
        <v>0.13</v>
      </c>
      <c r="AQ150" s="16">
        <v>0.17</v>
      </c>
      <c r="AR150" s="16">
        <v>0.18</v>
      </c>
      <c r="AS150" s="16">
        <v>0.19</v>
      </c>
      <c r="AT150" s="16">
        <v>0.18</v>
      </c>
      <c r="AU150" s="16">
        <v>0.17</v>
      </c>
      <c r="AV150" s="16">
        <v>0.14000000000000001</v>
      </c>
      <c r="AW150" s="16">
        <v>0.12</v>
      </c>
      <c r="AX150" s="16">
        <v>0.12</v>
      </c>
      <c r="AY150" s="16">
        <v>0.11</v>
      </c>
      <c r="AZ150" s="16">
        <v>0.1</v>
      </c>
      <c r="BA150" s="16">
        <v>0.1</v>
      </c>
      <c r="BB150" s="16">
        <v>0.1</v>
      </c>
      <c r="BC150" s="16">
        <v>0.09</v>
      </c>
      <c r="BD150" s="16">
        <v>0.09</v>
      </c>
      <c r="BE150" s="16">
        <v>0.08</v>
      </c>
      <c r="BF150" s="16">
        <v>0.08</v>
      </c>
      <c r="BG150" s="16">
        <v>0.08</v>
      </c>
      <c r="BH150" s="16">
        <v>0.08</v>
      </c>
      <c r="BI150" s="16">
        <v>0.08</v>
      </c>
      <c r="BJ150" s="16">
        <v>7.0000000000000007E-2</v>
      </c>
      <c r="BK150" s="16">
        <v>7.0000000000000007E-2</v>
      </c>
      <c r="BL150" s="16">
        <v>0.06</v>
      </c>
    </row>
    <row r="151" spans="1:64">
      <c r="A151" s="16" t="s">
        <v>53</v>
      </c>
      <c r="B151" s="16" t="s">
        <v>54</v>
      </c>
      <c r="C151" s="16" t="s">
        <v>345</v>
      </c>
      <c r="D151" s="16" t="s">
        <v>346</v>
      </c>
      <c r="AT151" s="16">
        <v>17.8</v>
      </c>
      <c r="AY151" s="16">
        <v>21.5</v>
      </c>
    </row>
    <row r="152" spans="1:64">
      <c r="A152" s="16" t="s">
        <v>53</v>
      </c>
      <c r="B152" s="16" t="s">
        <v>54</v>
      </c>
      <c r="C152" s="16" t="s">
        <v>347</v>
      </c>
      <c r="D152" s="16" t="s">
        <v>348</v>
      </c>
      <c r="AF152" s="16">
        <v>19303</v>
      </c>
      <c r="AG152" s="16">
        <v>19390</v>
      </c>
      <c r="AH152" s="16">
        <v>19428</v>
      </c>
      <c r="AI152" s="16">
        <v>19421</v>
      </c>
      <c r="AJ152" s="16">
        <v>19333</v>
      </c>
      <c r="AK152" s="16">
        <v>19091</v>
      </c>
      <c r="AL152" s="16">
        <v>18634</v>
      </c>
      <c r="AM152" s="16">
        <v>17923</v>
      </c>
      <c r="AN152" s="16">
        <v>16981</v>
      </c>
      <c r="AO152" s="16">
        <v>15842</v>
      </c>
      <c r="AP152" s="16">
        <v>14570</v>
      </c>
      <c r="AQ152" s="16">
        <v>13241</v>
      </c>
      <c r="AR152" s="16">
        <v>11954</v>
      </c>
      <c r="AS152" s="16">
        <v>10767</v>
      </c>
      <c r="AT152" s="16">
        <v>9740</v>
      </c>
      <c r="AU152" s="16">
        <v>8871</v>
      </c>
      <c r="AV152" s="16">
        <v>8144</v>
      </c>
      <c r="AW152" s="16">
        <v>7566</v>
      </c>
      <c r="AX152" s="16">
        <v>7101</v>
      </c>
      <c r="AY152" s="16">
        <v>6753</v>
      </c>
      <c r="AZ152" s="16">
        <v>6483</v>
      </c>
      <c r="BA152" s="16">
        <v>6274</v>
      </c>
      <c r="BB152" s="16">
        <v>6094</v>
      </c>
      <c r="BC152" s="16">
        <v>5919</v>
      </c>
      <c r="BD152" s="16">
        <v>5743</v>
      </c>
      <c r="BE152" s="16">
        <v>5528</v>
      </c>
      <c r="BF152" s="16">
        <v>5275</v>
      </c>
      <c r="BG152" s="16">
        <v>4987</v>
      </c>
      <c r="BH152" s="16">
        <v>4659</v>
      </c>
      <c r="BI152" s="16">
        <v>4318</v>
      </c>
      <c r="BJ152" s="16">
        <v>3979</v>
      </c>
      <c r="BK152" s="16">
        <v>3660</v>
      </c>
      <c r="BL152" s="16">
        <v>3370</v>
      </c>
    </row>
    <row r="153" spans="1:64">
      <c r="A153" s="16" t="s">
        <v>53</v>
      </c>
      <c r="B153" s="16" t="s">
        <v>54</v>
      </c>
      <c r="C153" s="16" t="s">
        <v>349</v>
      </c>
      <c r="D153" s="16" t="s">
        <v>350</v>
      </c>
      <c r="AY153" s="16">
        <v>14.2</v>
      </c>
    </row>
    <row r="154" spans="1:64">
      <c r="A154" s="16" t="s">
        <v>53</v>
      </c>
      <c r="B154" s="16" t="s">
        <v>54</v>
      </c>
      <c r="C154" s="16" t="s">
        <v>351</v>
      </c>
      <c r="D154" s="16" t="s">
        <v>352</v>
      </c>
      <c r="AY154" s="16">
        <v>8.3746899999999993</v>
      </c>
      <c r="AZ154" s="16">
        <v>9.5565800000000003</v>
      </c>
      <c r="BA154" s="16">
        <v>13.45055</v>
      </c>
      <c r="BB154" s="16">
        <v>22.346299999999999</v>
      </c>
      <c r="BC154" s="16">
        <v>19.557259999999999</v>
      </c>
      <c r="BD154" s="16">
        <v>18.04833</v>
      </c>
      <c r="BH154" s="16">
        <v>17.880040000000001</v>
      </c>
      <c r="BI154" s="16">
        <v>23.311990000000002</v>
      </c>
      <c r="BJ154" s="16">
        <v>19.39114</v>
      </c>
    </row>
    <row r="155" spans="1:64">
      <c r="A155" s="16" t="s">
        <v>53</v>
      </c>
      <c r="B155" s="16" t="s">
        <v>54</v>
      </c>
      <c r="C155" s="16" t="s">
        <v>353</v>
      </c>
      <c r="D155" s="16" t="s">
        <v>354</v>
      </c>
      <c r="BB155" s="16">
        <v>22.949180603027301</v>
      </c>
      <c r="BC155" s="16">
        <v>23.460159301757798</v>
      </c>
      <c r="BD155" s="16">
        <v>23.540899276733398</v>
      </c>
      <c r="BE155" s="16">
        <v>23.577320098876999</v>
      </c>
      <c r="BF155" s="16">
        <v>23.585260391235401</v>
      </c>
      <c r="BG155" s="16">
        <v>23.593650817871101</v>
      </c>
      <c r="BH155" s="16">
        <v>23.574539184570298</v>
      </c>
      <c r="BI155" s="16">
        <v>23.612779617309599</v>
      </c>
      <c r="BJ155" s="16">
        <v>23.518669128418001</v>
      </c>
    </row>
    <row r="156" spans="1:64">
      <c r="A156" s="16" t="s">
        <v>53</v>
      </c>
      <c r="B156" s="16" t="s">
        <v>54</v>
      </c>
      <c r="C156" s="16" t="s">
        <v>355</v>
      </c>
      <c r="D156" s="16" t="s">
        <v>356</v>
      </c>
    </row>
    <row r="157" spans="1:64">
      <c r="A157" s="16" t="s">
        <v>53</v>
      </c>
      <c r="B157" s="16" t="s">
        <v>54</v>
      </c>
      <c r="C157" s="16" t="s">
        <v>357</v>
      </c>
      <c r="D157" s="16" t="s">
        <v>358</v>
      </c>
      <c r="Z157" s="16">
        <v>93.903800964355497</v>
      </c>
      <c r="AE157" s="16">
        <v>97.355598449707003</v>
      </c>
      <c r="AJ157" s="16">
        <v>91.143493652343807</v>
      </c>
      <c r="AK157" s="16">
        <v>92.984291076660199</v>
      </c>
      <c r="AL157" s="16">
        <v>93.543670654296903</v>
      </c>
      <c r="AM157" s="16">
        <v>90.854660034179702</v>
      </c>
      <c r="AN157" s="16">
        <v>84.515060424804702</v>
      </c>
      <c r="AO157" s="16">
        <v>73.978706359863295</v>
      </c>
      <c r="AP157" s="16">
        <v>71.080116271972699</v>
      </c>
      <c r="BK157" s="16">
        <v>94.428062438964801</v>
      </c>
      <c r="BL157" s="16">
        <v>94.874359130859403</v>
      </c>
    </row>
    <row r="158" spans="1:64">
      <c r="A158" s="16" t="s">
        <v>53</v>
      </c>
      <c r="B158" s="16" t="s">
        <v>54</v>
      </c>
      <c r="C158" s="16" t="s">
        <v>359</v>
      </c>
      <c r="D158" s="16" t="s">
        <v>360</v>
      </c>
      <c r="AR158" s="16">
        <v>32.596359252929702</v>
      </c>
      <c r="AZ158" s="16">
        <v>33.290569305419901</v>
      </c>
      <c r="BA158" s="16">
        <v>33.357601165771499</v>
      </c>
      <c r="BB158" s="16">
        <v>29.8219203948975</v>
      </c>
      <c r="BC158" s="16">
        <v>29.9682292938232</v>
      </c>
      <c r="BD158" s="16">
        <v>30.002220153808601</v>
      </c>
      <c r="BE158" s="16">
        <v>30.036350250244102</v>
      </c>
      <c r="BF158" s="16">
        <v>30.033130645751999</v>
      </c>
      <c r="BG158" s="16">
        <v>30.0571193695068</v>
      </c>
      <c r="BH158" s="16">
        <v>30.041660308837901</v>
      </c>
      <c r="BI158" s="16">
        <v>30.091709136962901</v>
      </c>
      <c r="BJ158" s="16">
        <v>30.055870056152301</v>
      </c>
    </row>
    <row r="159" spans="1:64">
      <c r="A159" s="16" t="s">
        <v>53</v>
      </c>
      <c r="B159" s="16" t="s">
        <v>54</v>
      </c>
      <c r="C159" s="16" t="s">
        <v>361</v>
      </c>
      <c r="D159" s="16" t="s">
        <v>362</v>
      </c>
      <c r="AJ159" s="16">
        <v>97.502499999999998</v>
      </c>
      <c r="AK159" s="16">
        <v>96.822500000000005</v>
      </c>
      <c r="AL159" s="16">
        <v>88.97354</v>
      </c>
      <c r="AM159" s="16">
        <v>85.00676</v>
      </c>
      <c r="AN159" s="16">
        <v>79.140569999999997</v>
      </c>
      <c r="AO159" s="16">
        <v>89.797079999999994</v>
      </c>
      <c r="AP159" s="16">
        <v>91.03595</v>
      </c>
      <c r="AQ159" s="16">
        <v>89.550359999999998</v>
      </c>
      <c r="AR159" s="16">
        <v>92.102930000000001</v>
      </c>
      <c r="AS159" s="16">
        <v>88.462959999999995</v>
      </c>
      <c r="AT159" s="16">
        <v>86.091679999999997</v>
      </c>
      <c r="AU159" s="16">
        <v>85.888199999999998</v>
      </c>
      <c r="AV159" s="16">
        <v>85.744460000000004</v>
      </c>
      <c r="AW159" s="16">
        <v>85.806510000000003</v>
      </c>
      <c r="AX159" s="16">
        <v>86.304150000000007</v>
      </c>
      <c r="AY159" s="16">
        <v>86.558610000000002</v>
      </c>
      <c r="AZ159" s="16">
        <v>83.756069999999994</v>
      </c>
      <c r="BA159" s="16">
        <v>84.295460000000006</v>
      </c>
      <c r="BB159" s="16">
        <v>86.23921</v>
      </c>
      <c r="BC159" s="16">
        <v>85.279960000000003</v>
      </c>
      <c r="BD159" s="16">
        <v>88.405739999999994</v>
      </c>
      <c r="BE159" s="16">
        <v>90.32526</v>
      </c>
      <c r="BF159" s="16">
        <v>95.285330000000002</v>
      </c>
      <c r="BJ159" s="16">
        <v>97.216099999999997</v>
      </c>
      <c r="BK159" s="16">
        <v>92.771299999999997</v>
      </c>
    </row>
    <row r="160" spans="1:64">
      <c r="A160" s="16" t="s">
        <v>53</v>
      </c>
      <c r="B160" s="16" t="s">
        <v>54</v>
      </c>
      <c r="C160" s="16" t="s">
        <v>363</v>
      </c>
      <c r="D160" s="16" t="s">
        <v>364</v>
      </c>
    </row>
    <row r="161" spans="1:65">
      <c r="A161" s="16" t="s">
        <v>53</v>
      </c>
      <c r="B161" s="16" t="s">
        <v>54</v>
      </c>
      <c r="C161" s="16" t="s">
        <v>365</v>
      </c>
      <c r="D161" s="16" t="s">
        <v>366</v>
      </c>
      <c r="Z161" s="16">
        <v>112.866561889648</v>
      </c>
      <c r="AE161" s="16">
        <v>120.91886138916</v>
      </c>
      <c r="AH161" s="16">
        <v>114.499946594238</v>
      </c>
      <c r="AI161" s="16">
        <v>114.62941741943401</v>
      </c>
      <c r="AJ161" s="16">
        <v>113.959510803223</v>
      </c>
      <c r="AK161" s="16">
        <v>112.540397644043</v>
      </c>
      <c r="AL161" s="16">
        <v>111.249183654785</v>
      </c>
      <c r="AM161" s="16">
        <v>113.01393127441401</v>
      </c>
      <c r="AN161" s="16">
        <v>113.20012664794901</v>
      </c>
      <c r="AO161" s="16">
        <v>93.508361816406307</v>
      </c>
      <c r="AP161" s="16">
        <v>94.547340393066406</v>
      </c>
      <c r="AQ161" s="16">
        <v>92.87744140625</v>
      </c>
      <c r="AR161" s="16">
        <v>95.480140686035199</v>
      </c>
      <c r="AS161" s="16">
        <v>97.207489013671903</v>
      </c>
      <c r="AT161" s="16">
        <v>98.861000061035199</v>
      </c>
      <c r="AU161" s="16">
        <v>98.349426269531307</v>
      </c>
      <c r="AV161" s="16">
        <v>96.213241577148395</v>
      </c>
      <c r="AW161" s="16">
        <v>97.261329650878906</v>
      </c>
      <c r="AX161" s="16">
        <v>95.526969909667997</v>
      </c>
      <c r="AY161" s="16">
        <v>94.216659545898395</v>
      </c>
      <c r="AZ161" s="16">
        <v>94.771202087402301</v>
      </c>
      <c r="BA161" s="16">
        <v>94.072471618652301</v>
      </c>
      <c r="BB161" s="16">
        <v>95.068572998046903</v>
      </c>
      <c r="BC161" s="16">
        <v>93.762298583984403</v>
      </c>
      <c r="BD161" s="16">
        <v>95.573631286621094</v>
      </c>
      <c r="BE161" s="16">
        <v>97.955307006835895</v>
      </c>
      <c r="BF161" s="16">
        <v>100.500450134277</v>
      </c>
      <c r="BG161" s="16">
        <v>106.05989074707</v>
      </c>
      <c r="BH161" s="16">
        <v>106.601486206055</v>
      </c>
      <c r="BI161" s="16">
        <v>106.43173980712901</v>
      </c>
      <c r="BJ161" s="16">
        <v>103.29409790039099</v>
      </c>
      <c r="BK161" s="16">
        <v>99.722099304199205</v>
      </c>
      <c r="BL161" s="16">
        <v>97.935348510742202</v>
      </c>
    </row>
    <row r="162" spans="1:65">
      <c r="A162" s="16" t="s">
        <v>53</v>
      </c>
      <c r="B162" s="16" t="s">
        <v>54</v>
      </c>
      <c r="C162" s="16" t="s">
        <v>367</v>
      </c>
      <c r="D162" s="16" t="s">
        <v>368</v>
      </c>
      <c r="Z162" s="16">
        <v>18.268610000610401</v>
      </c>
      <c r="AE162" s="16">
        <v>19.546070098876999</v>
      </c>
      <c r="AJ162" s="16">
        <v>17.3743896484375</v>
      </c>
      <c r="AK162" s="16">
        <v>16.2829494476318</v>
      </c>
      <c r="AL162" s="16">
        <v>15.0339803695679</v>
      </c>
      <c r="AM162" s="16">
        <v>14.9899597167969</v>
      </c>
      <c r="AN162" s="16">
        <v>17.337200164794901</v>
      </c>
      <c r="AO162" s="16">
        <v>16.687280654907202</v>
      </c>
      <c r="AP162" s="16">
        <v>15.8059301376343</v>
      </c>
      <c r="AQ162" s="16">
        <v>15.2591495513916</v>
      </c>
      <c r="AR162" s="16">
        <v>17.0242595672607</v>
      </c>
      <c r="AS162" s="16">
        <v>18.7240295410156</v>
      </c>
      <c r="AT162" s="16">
        <v>20.2068901062012</v>
      </c>
      <c r="AU162" s="16">
        <v>21.573860168456999</v>
      </c>
      <c r="AV162" s="16">
        <v>22.222589492797901</v>
      </c>
      <c r="AW162" s="16">
        <v>22.870710372924801</v>
      </c>
      <c r="AX162" s="16">
        <v>24.664329528808601</v>
      </c>
      <c r="AY162" s="16">
        <v>26.254299163818398</v>
      </c>
      <c r="AZ162" s="16">
        <v>25.9951992034912</v>
      </c>
      <c r="BA162" s="16">
        <v>24.3113307952881</v>
      </c>
      <c r="BB162" s="16">
        <v>23.634729385376001</v>
      </c>
      <c r="BC162" s="16">
        <v>25.1221008300781</v>
      </c>
      <c r="BD162" s="16">
        <v>26.149410247802699</v>
      </c>
      <c r="BE162" s="16">
        <v>24.6957492828369</v>
      </c>
      <c r="BF162" s="16">
        <v>25.9546794891357</v>
      </c>
      <c r="BG162" s="16">
        <v>23.5578708648682</v>
      </c>
      <c r="BH162" s="16">
        <v>24.060899734497099</v>
      </c>
      <c r="BI162" s="16">
        <v>22.836830139160199</v>
      </c>
      <c r="BJ162" s="16">
        <v>35.988029479980497</v>
      </c>
      <c r="BK162" s="16">
        <v>39.491661071777301</v>
      </c>
      <c r="BL162" s="16">
        <v>43.599079132080099</v>
      </c>
    </row>
    <row r="163" spans="1:65">
      <c r="A163" s="16" t="s">
        <v>53</v>
      </c>
      <c r="B163" s="16" t="s">
        <v>54</v>
      </c>
      <c r="C163" s="16" t="s">
        <v>369</v>
      </c>
      <c r="D163" s="16" t="s">
        <v>370</v>
      </c>
    </row>
    <row r="164" spans="1:65">
      <c r="A164" s="16" t="s">
        <v>53</v>
      </c>
      <c r="B164" s="16" t="s">
        <v>54</v>
      </c>
      <c r="C164" s="16" t="s">
        <v>371</v>
      </c>
      <c r="D164" s="16" t="s">
        <v>372</v>
      </c>
      <c r="BH164" s="16">
        <v>6.0818775807471503</v>
      </c>
    </row>
    <row r="165" spans="1:65">
      <c r="A165" s="16" t="s">
        <v>53</v>
      </c>
      <c r="B165" s="16" t="s">
        <v>54</v>
      </c>
      <c r="C165" s="16" t="s">
        <v>373</v>
      </c>
      <c r="D165" s="16" t="s">
        <v>374</v>
      </c>
      <c r="AK165" s="16">
        <v>1.0800000000000001E-2</v>
      </c>
      <c r="AL165" s="16">
        <v>0.02</v>
      </c>
      <c r="AM165" s="16">
        <v>0.314</v>
      </c>
      <c r="AN165" s="16">
        <v>0.88270000000000004</v>
      </c>
      <c r="AO165" s="16">
        <v>0.86029999999999995</v>
      </c>
      <c r="AP165" s="16">
        <v>0.79710000000000003</v>
      </c>
      <c r="AQ165" s="16">
        <v>0.77380000000000004</v>
      </c>
      <c r="AR165" s="16">
        <v>0.82399999999999995</v>
      </c>
      <c r="AS165" s="16">
        <v>0.89480000000000004</v>
      </c>
      <c r="AT165" s="16">
        <v>0.93130000000000002</v>
      </c>
      <c r="AU165" s="16">
        <v>0.97219999999999995</v>
      </c>
      <c r="AV165" s="16">
        <v>0.98209999999999997</v>
      </c>
      <c r="AW165" s="16">
        <v>0.98270000000000002</v>
      </c>
      <c r="AX165" s="16">
        <v>0.94540000000000002</v>
      </c>
      <c r="AY165" s="16">
        <v>0.89339999999999997</v>
      </c>
      <c r="AZ165" s="16">
        <v>0.85809999999999997</v>
      </c>
      <c r="BA165" s="16">
        <v>0.8216</v>
      </c>
      <c r="BB165" s="16">
        <v>0.80379999999999996</v>
      </c>
      <c r="BC165" s="16">
        <v>0.80259999999999998</v>
      </c>
      <c r="BD165" s="16">
        <v>0.78969999999999996</v>
      </c>
      <c r="BE165" s="16">
        <v>0.78559999999999997</v>
      </c>
      <c r="BF165" s="16">
        <v>0.78449999999999998</v>
      </c>
      <c r="BG165" s="16">
        <v>0.7843</v>
      </c>
      <c r="BH165" s="16">
        <v>1.0246</v>
      </c>
      <c r="BI165" s="16">
        <v>1.5956999999999999</v>
      </c>
      <c r="BJ165" s="16">
        <v>1.7212000000000001</v>
      </c>
      <c r="BK165" s="16">
        <v>1.7</v>
      </c>
      <c r="BL165" s="16">
        <v>1.7</v>
      </c>
      <c r="BM165" s="16">
        <v>1.7</v>
      </c>
    </row>
    <row r="166" spans="1:65">
      <c r="A166" s="16" t="s">
        <v>53</v>
      </c>
      <c r="B166" s="16" t="s">
        <v>54</v>
      </c>
      <c r="C166" s="16" t="s">
        <v>375</v>
      </c>
      <c r="D166" s="16" t="s">
        <v>376</v>
      </c>
      <c r="AL166" s="16">
        <v>3280</v>
      </c>
      <c r="AM166" s="16">
        <v>2650</v>
      </c>
      <c r="AN166" s="16">
        <v>2350</v>
      </c>
      <c r="AO166" s="16">
        <v>2400</v>
      </c>
      <c r="AP166" s="16">
        <v>2560</v>
      </c>
      <c r="AQ166" s="16">
        <v>2820</v>
      </c>
      <c r="AR166" s="16">
        <v>3030</v>
      </c>
      <c r="AS166" s="16">
        <v>3220</v>
      </c>
      <c r="AT166" s="16">
        <v>3590</v>
      </c>
      <c r="AU166" s="16">
        <v>3970</v>
      </c>
      <c r="AV166" s="16">
        <v>4430</v>
      </c>
      <c r="AW166" s="16">
        <v>4820</v>
      </c>
      <c r="AX166" s="16">
        <v>6000</v>
      </c>
      <c r="AY166" s="16">
        <v>8190</v>
      </c>
      <c r="AZ166" s="16">
        <v>10120</v>
      </c>
      <c r="BA166" s="16">
        <v>11780</v>
      </c>
      <c r="BB166" s="16">
        <v>13120</v>
      </c>
      <c r="BC166" s="16">
        <v>13950</v>
      </c>
      <c r="BD166" s="16">
        <v>13710</v>
      </c>
      <c r="BE166" s="16">
        <v>14980</v>
      </c>
      <c r="BF166" s="16">
        <v>16230</v>
      </c>
      <c r="BG166" s="16">
        <v>16850</v>
      </c>
      <c r="BH166" s="16">
        <v>14370</v>
      </c>
      <c r="BI166" s="16">
        <v>13430</v>
      </c>
      <c r="BJ166" s="16">
        <v>13510</v>
      </c>
      <c r="BK166" s="16">
        <v>13790</v>
      </c>
      <c r="BL166" s="16">
        <v>14410</v>
      </c>
      <c r="BM166" s="16">
        <v>14300</v>
      </c>
    </row>
    <row r="167" spans="1:65">
      <c r="A167" s="16" t="s">
        <v>53</v>
      </c>
      <c r="B167" s="16" t="s">
        <v>54</v>
      </c>
      <c r="C167" s="16" t="s">
        <v>377</v>
      </c>
      <c r="D167" s="16" t="s">
        <v>378</v>
      </c>
      <c r="AI167" s="16">
        <v>29.809004092769399</v>
      </c>
      <c r="AJ167" s="16">
        <v>29.809131736526901</v>
      </c>
      <c r="AK167" s="16">
        <v>18.441526109416799</v>
      </c>
      <c r="AL167" s="16">
        <v>4.16815286624204</v>
      </c>
      <c r="AM167" s="16">
        <v>-1.0854550306912201</v>
      </c>
      <c r="AN167" s="16">
        <v>2.8587496485143902</v>
      </c>
      <c r="AO167" s="16">
        <v>0.300080509404962</v>
      </c>
      <c r="AP167" s="16">
        <v>12.9215084064212</v>
      </c>
      <c r="AQ167" s="16">
        <v>4.8392722199616296</v>
      </c>
      <c r="AR167" s="16">
        <v>8.6116924054991895</v>
      </c>
      <c r="AS167" s="16">
        <v>20.438312032385902</v>
      </c>
      <c r="AT167" s="16">
        <v>24.857024606817699</v>
      </c>
      <c r="AU167" s="16">
        <v>24.6944329896907</v>
      </c>
      <c r="AV167" s="16">
        <v>27.648499265374699</v>
      </c>
      <c r="AW167" s="16">
        <v>31.287660312771099</v>
      </c>
      <c r="AX167" s="16">
        <v>47.456977440606899</v>
      </c>
      <c r="AY167" s="16">
        <v>54.357149715675703</v>
      </c>
      <c r="AZ167" s="16">
        <v>56.938347349306198</v>
      </c>
      <c r="BA167" s="16">
        <v>58.069322224769003</v>
      </c>
      <c r="BB167" s="16">
        <v>46.119966855329103</v>
      </c>
      <c r="BC167" s="16">
        <v>49.756034381255098</v>
      </c>
      <c r="BD167" s="16">
        <v>52.6137629123306</v>
      </c>
      <c r="BE167" s="16">
        <v>50.003014045451799</v>
      </c>
      <c r="BF167" s="16">
        <v>47.813756832009901</v>
      </c>
      <c r="BG167" s="16">
        <v>43.676511206643802</v>
      </c>
      <c r="BH167" s="16">
        <v>30.901618242000701</v>
      </c>
      <c r="BI167" s="16">
        <v>28.459483791530701</v>
      </c>
      <c r="BJ167" s="16">
        <v>31.072197310692101</v>
      </c>
      <c r="BK167" s="16">
        <v>35.392923138390898</v>
      </c>
      <c r="BL167" s="16">
        <v>31.369831567276599</v>
      </c>
      <c r="BM167" s="16">
        <v>23.511228431553899</v>
      </c>
    </row>
    <row r="168" spans="1:65">
      <c r="A168" s="16" t="s">
        <v>53</v>
      </c>
      <c r="B168" s="16" t="s">
        <v>54</v>
      </c>
      <c r="C168" s="16" t="s">
        <v>379</v>
      </c>
      <c r="D168" s="16" t="s">
        <v>380</v>
      </c>
      <c r="AJ168" s="16">
        <v>-0.70000018272662601</v>
      </c>
      <c r="AK168" s="16">
        <v>-22.600000045631301</v>
      </c>
      <c r="AL168" s="16">
        <v>-23.099999309544501</v>
      </c>
      <c r="AM168" s="16">
        <v>-19.7000007224173</v>
      </c>
      <c r="AN168" s="16">
        <v>-11.7999997319416</v>
      </c>
      <c r="AO168" s="16">
        <v>1.2999994650156701</v>
      </c>
      <c r="AP168" s="16">
        <v>5.8000000123296296</v>
      </c>
      <c r="AQ168" s="16">
        <v>10.000001165370699</v>
      </c>
      <c r="AR168" s="16">
        <v>7.3999995868231396</v>
      </c>
      <c r="AS168" s="16">
        <v>11.0999995034959</v>
      </c>
      <c r="AT168" s="16">
        <v>9.9000001302220308</v>
      </c>
      <c r="AU168" s="16">
        <v>9.4389163423862499</v>
      </c>
      <c r="AV168" s="16">
        <v>10.208300011073201</v>
      </c>
      <c r="AW168" s="16">
        <v>9.2538013262777099</v>
      </c>
      <c r="AX168" s="16">
        <v>27.961538068524401</v>
      </c>
      <c r="AY168" s="16">
        <v>34.466209363795301</v>
      </c>
      <c r="AZ168" s="16">
        <v>25.463215906121601</v>
      </c>
      <c r="BA168" s="16">
        <v>10.5914372943933</v>
      </c>
      <c r="BB168" s="16">
        <v>9.3690747771153298</v>
      </c>
      <c r="BC168" s="16">
        <v>4.7892427924596204</v>
      </c>
      <c r="BD168" s="16">
        <v>-1.5729976210838399</v>
      </c>
      <c r="BE168" s="16">
        <v>2.2029390226782102</v>
      </c>
      <c r="BF168" s="16">
        <v>5.8434157623727003</v>
      </c>
      <c r="BG168" s="16">
        <v>2.7975854340361201</v>
      </c>
      <c r="BH168" s="16">
        <v>1.0495463680441</v>
      </c>
      <c r="BI168" s="16">
        <v>-3.06359845351251</v>
      </c>
      <c r="BJ168" s="16">
        <v>0.153614646686307</v>
      </c>
      <c r="BK168" s="16">
        <v>1.50040170699388</v>
      </c>
      <c r="BL168" s="16">
        <v>2.4801515914705901</v>
      </c>
      <c r="BM168" s="16">
        <v>-4.3099891331605704</v>
      </c>
    </row>
    <row r="169" spans="1:65">
      <c r="A169" s="16" t="s">
        <v>53</v>
      </c>
      <c r="B169" s="16" t="s">
        <v>54</v>
      </c>
      <c r="C169" s="16" t="s">
        <v>381</v>
      </c>
      <c r="D169" s="16" t="s">
        <v>382</v>
      </c>
      <c r="AJ169" s="16">
        <v>83.549512681325496</v>
      </c>
      <c r="AK169" s="16">
        <v>1065.32922595741</v>
      </c>
      <c r="AL169" s="16">
        <v>747.12452663399904</v>
      </c>
      <c r="AM169" s="16">
        <v>1386.0673881026601</v>
      </c>
      <c r="AN169" s="16">
        <v>545.65635683601499</v>
      </c>
      <c r="AO169" s="16">
        <v>26.419162862882501</v>
      </c>
      <c r="AP169" s="16">
        <v>9.2425045810370499</v>
      </c>
      <c r="AQ169" s="16">
        <v>-0.96513476613355897</v>
      </c>
      <c r="AR169" s="16">
        <v>2.1621433045254199</v>
      </c>
      <c r="AS169" s="16">
        <v>12.4927734482701</v>
      </c>
      <c r="AT169" s="16">
        <v>2.5150099787332998</v>
      </c>
      <c r="AU169" s="16">
        <v>4.2143861637803601</v>
      </c>
      <c r="AV169" s="16">
        <v>6.9614651158668899</v>
      </c>
      <c r="AW169" s="16">
        <v>9.2519655783619008</v>
      </c>
      <c r="AX169" s="16">
        <v>14.7234965538356</v>
      </c>
      <c r="AY169" s="16">
        <v>11.329188542411</v>
      </c>
      <c r="AZ169" s="16">
        <v>20.582482818270002</v>
      </c>
      <c r="BA169" s="16">
        <v>27.971036308702001</v>
      </c>
      <c r="BB169" s="16">
        <v>-18.8989109955121</v>
      </c>
      <c r="BC169" s="16">
        <v>13.8272201415175</v>
      </c>
      <c r="BD169" s="16">
        <v>24.606950030232898</v>
      </c>
      <c r="BE169" s="16">
        <v>2.8449825771686399</v>
      </c>
      <c r="BF169" s="16">
        <v>0.41316405727836503</v>
      </c>
      <c r="BG169" s="16">
        <v>-1.3302044231250001</v>
      </c>
      <c r="BH169" s="16">
        <v>-8.8096155262962004</v>
      </c>
      <c r="BI169" s="16">
        <v>14.6283390014428</v>
      </c>
      <c r="BJ169" s="16">
        <v>16.226204566646899</v>
      </c>
      <c r="BK169" s="16">
        <v>12.1844329641445</v>
      </c>
      <c r="BL169" s="16">
        <v>-0.22198654695139899</v>
      </c>
      <c r="BM169" s="16">
        <v>-7.5724754724493399</v>
      </c>
    </row>
    <row r="170" spans="1:65">
      <c r="A170" s="16" t="s">
        <v>53</v>
      </c>
      <c r="B170" s="16" t="s">
        <v>54</v>
      </c>
      <c r="C170" s="16" t="s">
        <v>383</v>
      </c>
      <c r="D170" s="16" t="s">
        <v>384</v>
      </c>
      <c r="AQ170" s="16">
        <v>3.0621631347503899</v>
      </c>
      <c r="AR170" s="16">
        <v>12.755094785641999</v>
      </c>
      <c r="AS170" s="16">
        <v>27.716227966674399</v>
      </c>
      <c r="AT170" s="16">
        <v>20.732720284273601</v>
      </c>
      <c r="AU170" s="16">
        <v>9.5621571270076906</v>
      </c>
      <c r="AV170" s="16">
        <v>9.8121233583607204</v>
      </c>
      <c r="AW170" s="16">
        <v>11.4128596903847</v>
      </c>
      <c r="AX170" s="16">
        <v>20.573116952319399</v>
      </c>
      <c r="AY170" s="16">
        <v>27.9028122619196</v>
      </c>
      <c r="AZ170" s="16">
        <v>30.153919873610501</v>
      </c>
      <c r="BA170" s="16">
        <v>30.594569655474501</v>
      </c>
      <c r="BB170" s="16">
        <v>20.917054918827301</v>
      </c>
      <c r="BC170" s="16">
        <v>23.969531206395398</v>
      </c>
      <c r="BD170" s="16">
        <v>25.326528162393199</v>
      </c>
      <c r="BE170" s="16">
        <v>21.8497443250894</v>
      </c>
      <c r="BF170" s="16">
        <v>18.619001655578401</v>
      </c>
      <c r="BG170" s="16">
        <v>15.328465751971301</v>
      </c>
      <c r="BH170" s="16">
        <v>9.3923912682779402</v>
      </c>
      <c r="BI170" s="16">
        <v>10.282643221020299</v>
      </c>
      <c r="BJ170" s="16">
        <v>13.4926899454868</v>
      </c>
      <c r="BK170" s="16">
        <v>18.576285847403302</v>
      </c>
      <c r="BL170" s="16">
        <v>16.778808320722099</v>
      </c>
    </row>
    <row r="171" spans="1:65">
      <c r="A171" s="16" t="s">
        <v>53</v>
      </c>
      <c r="B171" s="16" t="s">
        <v>54</v>
      </c>
      <c r="C171" s="16" t="s">
        <v>385</v>
      </c>
      <c r="D171" s="16" t="s">
        <v>386</v>
      </c>
      <c r="AK171" s="16">
        <v>2405080000</v>
      </c>
      <c r="AL171" s="16">
        <v>2107691700</v>
      </c>
      <c r="AM171" s="16">
        <v>2008883700</v>
      </c>
      <c r="AN171" s="16">
        <v>1769173800</v>
      </c>
      <c r="AO171" s="16">
        <v>1665145500</v>
      </c>
      <c r="AP171" s="16">
        <v>1709501400</v>
      </c>
      <c r="AQ171" s="16">
        <v>1746908900</v>
      </c>
      <c r="AR171" s="16">
        <v>2006785400</v>
      </c>
      <c r="AS171" s="16">
        <v>2133402300</v>
      </c>
      <c r="AT171" s="16">
        <v>2388900000</v>
      </c>
      <c r="AU171" s="16">
        <v>2532500000</v>
      </c>
      <c r="AV171" s="16">
        <v>2723000000</v>
      </c>
      <c r="AW171" s="16">
        <v>2947100000</v>
      </c>
      <c r="AX171" s="16">
        <v>3141300000</v>
      </c>
      <c r="AY171" s="16">
        <v>3678200000</v>
      </c>
      <c r="AZ171" s="16">
        <v>4132200000</v>
      </c>
      <c r="BA171" s="16">
        <v>4684700000</v>
      </c>
      <c r="BB171" s="16">
        <v>5074600000</v>
      </c>
      <c r="BC171" s="16">
        <v>5522100000</v>
      </c>
      <c r="BD171" s="16">
        <v>5911800000</v>
      </c>
      <c r="BE171" s="16">
        <v>6433500000</v>
      </c>
      <c r="BF171" s="16">
        <v>6988100000</v>
      </c>
      <c r="BG171" s="16">
        <v>7693300000</v>
      </c>
      <c r="BH171" s="16">
        <v>8250900000</v>
      </c>
      <c r="BI171" s="16">
        <v>8138600000</v>
      </c>
      <c r="BJ171" s="16">
        <v>8537000000</v>
      </c>
      <c r="BK171" s="16">
        <v>8975200000</v>
      </c>
      <c r="BL171" s="16">
        <v>9338100000</v>
      </c>
      <c r="BM171" s="16">
        <v>9060900000</v>
      </c>
    </row>
    <row r="172" spans="1:65">
      <c r="A172" s="16" t="s">
        <v>53</v>
      </c>
      <c r="B172" s="16" t="s">
        <v>54</v>
      </c>
      <c r="C172" s="16" t="s">
        <v>387</v>
      </c>
      <c r="D172" s="16" t="s">
        <v>388</v>
      </c>
      <c r="AI172" s="16">
        <v>88100</v>
      </c>
      <c r="AJ172" s="16">
        <v>158200</v>
      </c>
      <c r="AK172" s="16">
        <v>1761100</v>
      </c>
      <c r="AL172" s="16">
        <v>10094700</v>
      </c>
      <c r="AM172" s="16">
        <v>103611700</v>
      </c>
      <c r="AN172" s="16">
        <v>661400000</v>
      </c>
      <c r="AO172" s="16">
        <v>960500000</v>
      </c>
      <c r="AP172" s="16">
        <v>1168300000</v>
      </c>
      <c r="AQ172" s="16">
        <v>1202700000</v>
      </c>
      <c r="AR172" s="16">
        <v>1476200000</v>
      </c>
      <c r="AS172" s="16">
        <v>2007000000</v>
      </c>
      <c r="AT172" s="16">
        <v>2310300000</v>
      </c>
      <c r="AU172" s="16">
        <v>2798100000</v>
      </c>
      <c r="AV172" s="16">
        <v>3468900000</v>
      </c>
      <c r="AW172" s="16">
        <v>4330700000</v>
      </c>
      <c r="AX172" s="16">
        <v>7361700000</v>
      </c>
      <c r="AY172" s="16">
        <v>12177200000</v>
      </c>
      <c r="AZ172" s="16">
        <v>18763400000</v>
      </c>
      <c r="BA172" s="16">
        <v>26297300000</v>
      </c>
      <c r="BB172" s="16">
        <v>20030100000</v>
      </c>
      <c r="BC172" s="16">
        <v>25476800000</v>
      </c>
      <c r="BD172" s="16">
        <v>32152300000</v>
      </c>
      <c r="BE172" s="16">
        <v>32582000000</v>
      </c>
      <c r="BF172" s="16">
        <v>33195400000</v>
      </c>
      <c r="BG172" s="16">
        <v>31623800000</v>
      </c>
      <c r="BH172" s="16">
        <v>24411900000</v>
      </c>
      <c r="BI172" s="16">
        <v>28736900000</v>
      </c>
      <c r="BJ172" s="16">
        <v>34959100000</v>
      </c>
      <c r="BK172" s="16">
        <v>41848800000</v>
      </c>
      <c r="BL172" s="16">
        <v>39984400000</v>
      </c>
      <c r="BM172" s="16">
        <v>29978200000</v>
      </c>
    </row>
    <row r="173" spans="1:65">
      <c r="A173" s="16" t="s">
        <v>53</v>
      </c>
      <c r="B173" s="16" t="s">
        <v>54</v>
      </c>
      <c r="C173" s="16" t="s">
        <v>389</v>
      </c>
      <c r="D173" s="16" t="s">
        <v>390</v>
      </c>
      <c r="AK173" s="16">
        <v>116305555.555556</v>
      </c>
      <c r="AL173" s="16">
        <v>425620000</v>
      </c>
      <c r="AM173" s="16">
        <v>385984713.37579602</v>
      </c>
      <c r="AN173" s="16">
        <v>612665684.83063304</v>
      </c>
      <c r="AO173" s="16">
        <v>792862954.78321505</v>
      </c>
      <c r="AP173" s="16">
        <v>797515995.48362803</v>
      </c>
      <c r="AQ173" s="16">
        <v>806926854.48436296</v>
      </c>
      <c r="AR173" s="16">
        <v>842961165.04854405</v>
      </c>
      <c r="AS173" s="16">
        <v>848122485.471614</v>
      </c>
      <c r="AT173" s="16">
        <v>846880704.391711</v>
      </c>
      <c r="AU173" s="16">
        <v>870191318.65871203</v>
      </c>
      <c r="AV173" s="16">
        <v>904184909.88697696</v>
      </c>
      <c r="AW173" s="16">
        <v>953800753.02737403</v>
      </c>
      <c r="AX173" s="16">
        <v>1211656441.7177899</v>
      </c>
      <c r="AY173" s="16">
        <v>1487911349.89926</v>
      </c>
      <c r="AZ173" s="16">
        <v>2161519636.4060102</v>
      </c>
      <c r="BA173" s="16">
        <v>2721518987.3417702</v>
      </c>
      <c r="BB173" s="16">
        <v>2711495396.8648901</v>
      </c>
      <c r="BC173" s="16">
        <v>2933590829.8031402</v>
      </c>
      <c r="BD173" s="16">
        <v>3347853615.2969499</v>
      </c>
      <c r="BE173" s="16">
        <v>3581593686.3543801</v>
      </c>
      <c r="BF173" s="16">
        <v>3979859783.3014698</v>
      </c>
      <c r="BG173" s="16">
        <v>4002550044.6257801</v>
      </c>
      <c r="BH173" s="16">
        <v>3278742924.0679302</v>
      </c>
      <c r="BI173" s="16">
        <v>2122516763.8027201</v>
      </c>
      <c r="BJ173" s="16">
        <v>2291482686.4977899</v>
      </c>
      <c r="BK173" s="16">
        <v>2455705882.3529401</v>
      </c>
      <c r="BL173" s="16">
        <v>2743705882.3529401</v>
      </c>
      <c r="BM173" s="16">
        <v>2950882352.9411802</v>
      </c>
    </row>
    <row r="174" spans="1:65">
      <c r="A174" s="16" t="s">
        <v>53</v>
      </c>
      <c r="B174" s="16" t="s">
        <v>54</v>
      </c>
      <c r="C174" s="16" t="s">
        <v>391</v>
      </c>
      <c r="D174" s="16" t="s">
        <v>392</v>
      </c>
      <c r="AL174" s="16">
        <v>262393622.84805101</v>
      </c>
      <c r="AM174" s="16">
        <v>382045196.64275998</v>
      </c>
      <c r="AN174" s="16">
        <v>592552153.14731896</v>
      </c>
      <c r="AO174" s="16">
        <v>1252655165.0708799</v>
      </c>
      <c r="AP174" s="16">
        <v>1741190701.9369199</v>
      </c>
      <c r="AQ174" s="16">
        <v>2141664324.1876099</v>
      </c>
      <c r="AR174" s="16">
        <v>2670354942.7122002</v>
      </c>
      <c r="AS174" s="16">
        <v>2356864405.2221398</v>
      </c>
      <c r="AT174" s="16">
        <v>2661026550.1709099</v>
      </c>
      <c r="AU174" s="16">
        <v>4993614728.1622105</v>
      </c>
      <c r="AV174" s="16">
        <v>8615350201.4888191</v>
      </c>
      <c r="AW174" s="16">
        <v>10773599106.9676</v>
      </c>
      <c r="AX174" s="16">
        <v>10633333030.696199</v>
      </c>
      <c r="AY174" s="16">
        <v>10919426564.4286</v>
      </c>
      <c r="AZ174" s="16">
        <v>9903196849.5746098</v>
      </c>
      <c r="BA174" s="16">
        <v>10061603908.8207</v>
      </c>
      <c r="BB174" s="16">
        <v>9159986730.7595406</v>
      </c>
      <c r="BC174" s="16">
        <v>9555195614.2536793</v>
      </c>
      <c r="BD174" s="16">
        <v>10632044445.406401</v>
      </c>
      <c r="BE174" s="16">
        <v>10865949354.9224</v>
      </c>
      <c r="BF174" s="16">
        <v>12979085099.978901</v>
      </c>
      <c r="BG174" s="16">
        <v>13171011323.0791</v>
      </c>
    </row>
    <row r="175" spans="1:65">
      <c r="A175" s="16" t="s">
        <v>53</v>
      </c>
      <c r="B175" s="16" t="s">
        <v>54</v>
      </c>
      <c r="C175" s="16" t="s">
        <v>393</v>
      </c>
      <c r="D175" s="16" t="s">
        <v>394</v>
      </c>
      <c r="AT175" s="16">
        <v>230000000</v>
      </c>
      <c r="AU175" s="16">
        <v>145200000</v>
      </c>
    </row>
    <row r="176" spans="1:65">
      <c r="A176" s="16" t="s">
        <v>53</v>
      </c>
      <c r="B176" s="16" t="s">
        <v>54</v>
      </c>
      <c r="C176" s="16" t="s">
        <v>395</v>
      </c>
      <c r="D176" s="16" t="s">
        <v>396</v>
      </c>
      <c r="AV176" s="16">
        <v>14</v>
      </c>
      <c r="AW176" s="16">
        <v>13</v>
      </c>
      <c r="AX176" s="16">
        <v>13</v>
      </c>
      <c r="AY176" s="16">
        <v>13</v>
      </c>
      <c r="AZ176" s="16">
        <v>12</v>
      </c>
      <c r="BA176" s="16">
        <v>6</v>
      </c>
      <c r="BB176" s="16">
        <v>6</v>
      </c>
      <c r="BC176" s="16">
        <v>6</v>
      </c>
      <c r="BD176" s="16">
        <v>6</v>
      </c>
      <c r="BE176" s="16">
        <v>6</v>
      </c>
      <c r="BF176" s="16">
        <v>3</v>
      </c>
      <c r="BG176" s="16">
        <v>4</v>
      </c>
      <c r="BH176" s="16">
        <v>3</v>
      </c>
      <c r="BI176" s="16">
        <v>3</v>
      </c>
      <c r="BJ176" s="16">
        <v>3</v>
      </c>
      <c r="BK176" s="16">
        <v>3</v>
      </c>
      <c r="BL176" s="16">
        <v>3</v>
      </c>
    </row>
    <row r="177" spans="1:65">
      <c r="A177" s="16" t="s">
        <v>53</v>
      </c>
      <c r="B177" s="16" t="s">
        <v>54</v>
      </c>
      <c r="C177" s="16" t="s">
        <v>397</v>
      </c>
      <c r="D177" s="16" t="s">
        <v>398</v>
      </c>
      <c r="BG177" s="16">
        <v>423</v>
      </c>
      <c r="BH177" s="16">
        <v>423</v>
      </c>
      <c r="BI177" s="16">
        <v>300</v>
      </c>
      <c r="BJ177" s="16">
        <v>300</v>
      </c>
      <c r="BK177" s="16">
        <v>300</v>
      </c>
      <c r="BL177" s="16">
        <v>300</v>
      </c>
    </row>
    <row r="178" spans="1:65">
      <c r="A178" s="16" t="s">
        <v>53</v>
      </c>
      <c r="B178" s="16" t="s">
        <v>54</v>
      </c>
      <c r="C178" s="16" t="s">
        <v>399</v>
      </c>
      <c r="D178" s="16" t="s">
        <v>400</v>
      </c>
      <c r="AU178" s="16">
        <v>3.9</v>
      </c>
      <c r="AX178" s="16">
        <v>0.4</v>
      </c>
      <c r="BB178" s="16">
        <v>19</v>
      </c>
      <c r="BF178" s="16">
        <v>24.4</v>
      </c>
      <c r="BL178" s="16">
        <v>0</v>
      </c>
    </row>
    <row r="179" spans="1:65">
      <c r="A179" s="16" t="s">
        <v>53</v>
      </c>
      <c r="B179" s="16" t="s">
        <v>54</v>
      </c>
      <c r="C179" s="16" t="s">
        <v>401</v>
      </c>
      <c r="D179" s="16" t="s">
        <v>402</v>
      </c>
      <c r="BL179" s="16">
        <v>34</v>
      </c>
    </row>
    <row r="180" spans="1:65">
      <c r="A180" s="16" t="s">
        <v>53</v>
      </c>
      <c r="B180" s="16" t="s">
        <v>54</v>
      </c>
      <c r="C180" s="16" t="s">
        <v>403</v>
      </c>
      <c r="D180" s="16" t="s">
        <v>404</v>
      </c>
      <c r="AM180" s="16">
        <v>128138600</v>
      </c>
      <c r="AN180" s="16">
        <v>423067800</v>
      </c>
      <c r="AO180" s="16">
        <v>431967800</v>
      </c>
      <c r="AP180" s="16">
        <v>512319600</v>
      </c>
      <c r="AQ180" s="16">
        <v>645726600</v>
      </c>
      <c r="AR180" s="16">
        <v>717629200</v>
      </c>
      <c r="BA180" s="16">
        <v>7428500000</v>
      </c>
      <c r="BB180" s="16">
        <v>8216400000</v>
      </c>
      <c r="BC180" s="16">
        <v>8863500000</v>
      </c>
      <c r="BD180" s="16">
        <v>9623900000</v>
      </c>
      <c r="BE180" s="16">
        <v>12145100000</v>
      </c>
      <c r="BF180" s="16">
        <v>12174900000</v>
      </c>
      <c r="BG180" s="16">
        <v>13042700000</v>
      </c>
      <c r="BH180" s="16">
        <v>13480100000</v>
      </c>
      <c r="BI180" s="16">
        <v>16433200000</v>
      </c>
      <c r="BJ180" s="16">
        <v>19665556000</v>
      </c>
      <c r="BK180" s="16">
        <v>17141500000</v>
      </c>
      <c r="BL180" s="16">
        <v>21070650000</v>
      </c>
    </row>
    <row r="181" spans="1:65">
      <c r="A181" s="16" t="s">
        <v>53</v>
      </c>
      <c r="B181" s="16" t="s">
        <v>54</v>
      </c>
      <c r="C181" s="16" t="s">
        <v>405</v>
      </c>
      <c r="D181" s="16" t="s">
        <v>406</v>
      </c>
      <c r="AM181" s="16">
        <v>980000</v>
      </c>
      <c r="AN181" s="16">
        <v>6160000</v>
      </c>
      <c r="AO181" s="16">
        <v>5171000</v>
      </c>
      <c r="AP181" s="16">
        <v>8905000</v>
      </c>
      <c r="AQ181" s="16">
        <v>16620000</v>
      </c>
      <c r="AR181" s="16">
        <v>14263600</v>
      </c>
      <c r="BA181" s="16">
        <v>152200000</v>
      </c>
      <c r="BB181" s="16">
        <v>101700000</v>
      </c>
      <c r="BC181" s="16">
        <v>150900000</v>
      </c>
      <c r="BD181" s="16">
        <v>211000000</v>
      </c>
      <c r="BE181" s="16">
        <v>261400000</v>
      </c>
      <c r="BF181" s="16">
        <v>379800000</v>
      </c>
      <c r="BG181" s="16">
        <v>270000000</v>
      </c>
      <c r="BH181" s="16">
        <v>292500000</v>
      </c>
      <c r="BI181" s="16">
        <v>225000000</v>
      </c>
      <c r="BJ181" s="16">
        <v>228900000</v>
      </c>
      <c r="BK181" s="16">
        <v>232827000</v>
      </c>
      <c r="BL181" s="16">
        <v>262600000</v>
      </c>
    </row>
    <row r="182" spans="1:65">
      <c r="A182" s="16" t="s">
        <v>53</v>
      </c>
      <c r="B182" s="16" t="s">
        <v>54</v>
      </c>
      <c r="C182" s="16" t="s">
        <v>407</v>
      </c>
      <c r="D182" s="16" t="s">
        <v>408</v>
      </c>
      <c r="AM182" s="16">
        <v>-11.1666399786496</v>
      </c>
      <c r="AN182" s="16">
        <v>-3.1313993813853198</v>
      </c>
      <c r="AO182" s="16">
        <v>-2.3630535021591199</v>
      </c>
      <c r="AP182" s="16">
        <v>-3.9676028243042101</v>
      </c>
      <c r="AQ182" s="16">
        <v>-4.9416671510782999</v>
      </c>
      <c r="AR182" s="16">
        <v>-4.6662128155545499</v>
      </c>
      <c r="BA182" s="16">
        <v>19.566387291589798</v>
      </c>
      <c r="BB182" s="16">
        <v>7.5704675364801997</v>
      </c>
      <c r="BC182" s="16">
        <v>15.4463675968445</v>
      </c>
      <c r="BD182" s="16">
        <v>12.8562651203871</v>
      </c>
      <c r="BE182" s="16">
        <v>5.9727420689504003</v>
      </c>
      <c r="BF182" s="16">
        <v>4.8774535079577896</v>
      </c>
      <c r="BG182" s="16">
        <v>4.6227935357821304</v>
      </c>
      <c r="BH182" s="16">
        <v>-2.7236116219198201</v>
      </c>
      <c r="BI182" s="16">
        <v>2.4759380324765199</v>
      </c>
      <c r="BJ182" s="16">
        <v>1.86548911111806</v>
      </c>
      <c r="BK182" s="16">
        <v>9.5077735604055302</v>
      </c>
      <c r="BL182" s="16">
        <v>4.5771964999597001</v>
      </c>
    </row>
    <row r="183" spans="1:65">
      <c r="A183" s="16" t="s">
        <v>53</v>
      </c>
      <c r="B183" s="16" t="s">
        <v>54</v>
      </c>
      <c r="C183" s="16" t="s">
        <v>409</v>
      </c>
      <c r="D183" s="16" t="s">
        <v>410</v>
      </c>
      <c r="BD183" s="16">
        <v>15.616258621215801</v>
      </c>
      <c r="BG183" s="16">
        <v>32.613555908203097</v>
      </c>
      <c r="BJ183" s="16">
        <v>29.436094284057599</v>
      </c>
    </row>
    <row r="184" spans="1:65">
      <c r="A184" s="16" t="s">
        <v>53</v>
      </c>
      <c r="B184" s="16" t="s">
        <v>54</v>
      </c>
      <c r="C184" s="16" t="s">
        <v>411</v>
      </c>
      <c r="D184" s="16" t="s">
        <v>412</v>
      </c>
      <c r="AL184" s="16">
        <v>825.81604919689505</v>
      </c>
      <c r="AM184" s="16">
        <v>1116.5474849145601</v>
      </c>
      <c r="AN184" s="16">
        <v>25.419653295171099</v>
      </c>
      <c r="AO184" s="16">
        <v>17.0926798507748</v>
      </c>
      <c r="AP184" s="16">
        <v>41.425241989361602</v>
      </c>
      <c r="AQ184" s="16">
        <v>-15.1713043317722</v>
      </c>
      <c r="AR184" s="16">
        <v>20.069511918664301</v>
      </c>
      <c r="AS184" s="16">
        <v>73.412454918267898</v>
      </c>
      <c r="AT184" s="16">
        <v>-10.5675313375298</v>
      </c>
      <c r="AU184" s="16">
        <v>14.477307075981001</v>
      </c>
      <c r="AV184" s="16">
        <v>29.7303398116529</v>
      </c>
      <c r="AW184" s="16">
        <v>47.511241828410597</v>
      </c>
      <c r="AX184" s="16">
        <v>22.1025660452243</v>
      </c>
      <c r="AY184" s="16">
        <v>86.812645197405899</v>
      </c>
      <c r="AZ184" s="16">
        <v>71.683192332454794</v>
      </c>
      <c r="BA184" s="16">
        <v>44.0368318141483</v>
      </c>
      <c r="BB184" s="16">
        <v>-0.294840725668573</v>
      </c>
      <c r="BC184" s="16">
        <v>24.303483400141701</v>
      </c>
      <c r="BD184" s="16">
        <v>32.065446628607901</v>
      </c>
      <c r="BE184" s="16">
        <v>20.6580569250793</v>
      </c>
      <c r="BF184" s="16">
        <v>14.9894846184655</v>
      </c>
      <c r="BG184" s="16">
        <v>11.803073057059301</v>
      </c>
      <c r="BH184" s="16">
        <v>-1.1487018294028499</v>
      </c>
      <c r="BI184" s="16">
        <v>-2.0108551247888098</v>
      </c>
      <c r="BJ184" s="16">
        <v>9.0083995016203193</v>
      </c>
      <c r="BK184" s="16">
        <v>5.65746854977911</v>
      </c>
      <c r="BL184" s="16">
        <v>19.974374325352201</v>
      </c>
      <c r="BM184" s="16">
        <v>1.1068316069542401</v>
      </c>
    </row>
    <row r="185" spans="1:65">
      <c r="A185" s="16" t="s">
        <v>53</v>
      </c>
      <c r="B185" s="16" t="s">
        <v>54</v>
      </c>
      <c r="C185" s="16" t="s">
        <v>413</v>
      </c>
      <c r="D185" s="16" t="s">
        <v>414</v>
      </c>
      <c r="AX185" s="16">
        <v>93.22</v>
      </c>
      <c r="AY185" s="16">
        <v>143.84</v>
      </c>
      <c r="AZ185" s="16">
        <v>194.3</v>
      </c>
      <c r="BA185" s="16">
        <v>262.52999999999997</v>
      </c>
      <c r="BB185" s="16">
        <v>303.95</v>
      </c>
      <c r="BC185" s="16">
        <v>360.86</v>
      </c>
      <c r="BD185" s="16">
        <v>401.75</v>
      </c>
      <c r="BE185" s="16">
        <v>465.09</v>
      </c>
      <c r="BF185" s="16">
        <v>542.1</v>
      </c>
      <c r="BG185" s="16">
        <v>625.71</v>
      </c>
    </row>
    <row r="186" spans="1:65">
      <c r="A186" s="16" t="s">
        <v>53</v>
      </c>
      <c r="B186" s="16" t="s">
        <v>54</v>
      </c>
      <c r="C186" s="16" t="s">
        <v>415</v>
      </c>
      <c r="D186" s="16" t="s">
        <v>416</v>
      </c>
      <c r="AK186" s="16">
        <v>67.460807310000007</v>
      </c>
      <c r="AP186" s="16">
        <v>73.949767859999994</v>
      </c>
      <c r="AU186" s="16">
        <v>63.285987949999999</v>
      </c>
      <c r="AZ186" s="16">
        <v>69.934800330000002</v>
      </c>
      <c r="BE186" s="16">
        <v>74.243943189999996</v>
      </c>
      <c r="BJ186" s="16">
        <v>72.526131309999997</v>
      </c>
    </row>
    <row r="187" spans="1:65">
      <c r="A187" s="16" t="s">
        <v>53</v>
      </c>
      <c r="B187" s="16" t="s">
        <v>54</v>
      </c>
      <c r="C187" s="16" t="s">
        <v>417</v>
      </c>
      <c r="D187" s="16" t="s">
        <v>418</v>
      </c>
      <c r="BK187" s="16">
        <v>8</v>
      </c>
    </row>
    <row r="188" spans="1:65">
      <c r="A188" s="16" t="s">
        <v>53</v>
      </c>
      <c r="B188" s="16" t="s">
        <v>54</v>
      </c>
      <c r="C188" s="16" t="s">
        <v>419</v>
      </c>
      <c r="D188" s="16" t="s">
        <v>420</v>
      </c>
      <c r="AI188" s="16">
        <v>2.3318916601500401</v>
      </c>
      <c r="AN188" s="16">
        <v>0.143007624461577</v>
      </c>
      <c r="AS188" s="16">
        <v>0.41786951568358899</v>
      </c>
      <c r="AX188" s="16">
        <v>0.459593146793702</v>
      </c>
      <c r="BC188" s="16">
        <v>0.49885787885727301</v>
      </c>
      <c r="BD188" s="16">
        <v>0.57727959352343905</v>
      </c>
      <c r="BE188" s="16">
        <v>0.48888586759932001</v>
      </c>
      <c r="BF188" s="16">
        <v>0.49327675016697098</v>
      </c>
      <c r="BG188" s="16">
        <v>0.53025086361042595</v>
      </c>
      <c r="BH188" s="16">
        <v>0.58859137134074102</v>
      </c>
      <c r="BI188" s="16">
        <v>0.55905732740958403</v>
      </c>
      <c r="BJ188" s="16">
        <v>0.56349784041581596</v>
      </c>
    </row>
    <row r="189" spans="1:65">
      <c r="A189" s="16" t="s">
        <v>53</v>
      </c>
      <c r="B189" s="16" t="s">
        <v>54</v>
      </c>
      <c r="C189" s="16" t="s">
        <v>421</v>
      </c>
      <c r="D189" s="16" t="s">
        <v>422</v>
      </c>
      <c r="AJ189" s="16">
        <v>1.1215460046105199</v>
      </c>
      <c r="AL189" s="16">
        <v>-32.821711771118999</v>
      </c>
      <c r="AM189" s="16">
        <v>-37.951779379878602</v>
      </c>
      <c r="AN189" s="16">
        <v>-45.545924567100499</v>
      </c>
      <c r="AO189" s="16">
        <v>-50.0989147035028</v>
      </c>
      <c r="AP189" s="16">
        <v>-51.771227285029099</v>
      </c>
      <c r="AQ189" s="16">
        <v>-48.841152201733401</v>
      </c>
      <c r="AR189" s="16">
        <v>-48.195393139721602</v>
      </c>
      <c r="AS189" s="16">
        <v>-45.392566713477599</v>
      </c>
      <c r="AT189" s="16">
        <v>-46.916892864633901</v>
      </c>
      <c r="AU189" s="16">
        <v>-48.399116297323701</v>
      </c>
      <c r="AV189" s="16">
        <v>-43.509959243065801</v>
      </c>
      <c r="AW189" s="16">
        <v>-42.371727010523699</v>
      </c>
      <c r="AX189" s="16">
        <v>-39.0278775532583</v>
      </c>
      <c r="AY189" s="16">
        <v>-37.907319325072898</v>
      </c>
      <c r="AZ189" s="16">
        <v>-42.194545590620201</v>
      </c>
      <c r="BA189" s="16">
        <v>-31.0689540946622</v>
      </c>
      <c r="BB189" s="16">
        <v>-36.459250165752401</v>
      </c>
      <c r="BC189" s="16">
        <v>-35.048956388522001</v>
      </c>
      <c r="BD189" s="16">
        <v>-30.876864330912401</v>
      </c>
      <c r="BE189" s="16">
        <v>-27.6062371666393</v>
      </c>
    </row>
    <row r="190" spans="1:65">
      <c r="A190" s="16" t="s">
        <v>53</v>
      </c>
      <c r="B190" s="16" t="s">
        <v>54</v>
      </c>
      <c r="C190" s="16" t="s">
        <v>423</v>
      </c>
      <c r="D190" s="16" t="s">
        <v>424</v>
      </c>
      <c r="AI190" s="16">
        <v>3165.4949015225602</v>
      </c>
      <c r="AJ190" s="16">
        <v>3087.8747077430899</v>
      </c>
      <c r="AK190" s="16">
        <v>2464.5973990788402</v>
      </c>
      <c r="AL190" s="16">
        <v>2175.2844563041999</v>
      </c>
      <c r="AM190" s="16">
        <v>1947.6919836777699</v>
      </c>
      <c r="AN190" s="16">
        <v>1809.1543266102799</v>
      </c>
      <c r="AO190" s="16">
        <v>1513.67319335309</v>
      </c>
      <c r="AP190" s="16">
        <v>1444.31945906293</v>
      </c>
      <c r="AQ190" s="16">
        <v>1485.1534184253801</v>
      </c>
      <c r="AR190" s="16">
        <v>1369.1118975290501</v>
      </c>
      <c r="AS190" s="16">
        <v>1403.43326789752</v>
      </c>
      <c r="AT190" s="16">
        <v>1410.96545517309</v>
      </c>
      <c r="AU190" s="16">
        <v>1414.5281114054801</v>
      </c>
      <c r="AV190" s="16">
        <v>1476.5908842496401</v>
      </c>
      <c r="AW190" s="16">
        <v>1539.23012098959</v>
      </c>
      <c r="AX190" s="16">
        <v>1599.9606761322</v>
      </c>
      <c r="AY190" s="16">
        <v>1559.5687455433699</v>
      </c>
      <c r="AZ190" s="16">
        <v>1411.5573397969999</v>
      </c>
      <c r="BA190" s="16">
        <v>1520.31391925508</v>
      </c>
      <c r="BB190" s="16">
        <v>1334.1661783411901</v>
      </c>
      <c r="BC190" s="16">
        <v>1279.5525942720001</v>
      </c>
      <c r="BD190" s="16">
        <v>1369.3509989336201</v>
      </c>
      <c r="BE190" s="16">
        <v>1472.89739090323</v>
      </c>
      <c r="BF190" s="16">
        <v>1474.00343280059</v>
      </c>
      <c r="BG190" s="16">
        <v>1502.07816841371</v>
      </c>
    </row>
    <row r="191" spans="1:65">
      <c r="A191" s="16" t="s">
        <v>53</v>
      </c>
      <c r="B191" s="16" t="s">
        <v>54</v>
      </c>
      <c r="C191" s="16" t="s">
        <v>425</v>
      </c>
      <c r="D191" s="16" t="s">
        <v>426</v>
      </c>
      <c r="AI191" s="16">
        <v>13.4286454733932</v>
      </c>
      <c r="AJ191" s="16">
        <v>11.1513859275053</v>
      </c>
      <c r="AK191" s="16">
        <v>12.3867833830896</v>
      </c>
      <c r="AL191" s="16">
        <v>16.875754553566701</v>
      </c>
      <c r="AM191" s="16">
        <v>16.658129873086299</v>
      </c>
      <c r="AN191" s="16">
        <v>14.3334897911288</v>
      </c>
      <c r="AO191" s="16">
        <v>18.4116579856031</v>
      </c>
      <c r="AP191" s="16">
        <v>20.551199809931099</v>
      </c>
      <c r="AQ191" s="16">
        <v>16.174019335481699</v>
      </c>
      <c r="AR191" s="16">
        <v>15.300396126760599</v>
      </c>
      <c r="AS191" s="16">
        <v>14.8136263971335</v>
      </c>
      <c r="AT191" s="16">
        <v>13.4949920927781</v>
      </c>
      <c r="AU191" s="16">
        <v>20.501577455751001</v>
      </c>
      <c r="AV191" s="16">
        <v>20.877572113126</v>
      </c>
      <c r="AW191" s="16">
        <v>19.1041206769684</v>
      </c>
      <c r="AX191" s="16">
        <v>17.6241692899615</v>
      </c>
      <c r="AY191" s="16">
        <v>15.3811677464043</v>
      </c>
      <c r="AZ191" s="16">
        <v>15.7092506980363</v>
      </c>
      <c r="BA191" s="16">
        <v>14.6144249872938</v>
      </c>
      <c r="BB191" s="16">
        <v>21.7299130803477</v>
      </c>
      <c r="BC191" s="16">
        <v>20.470336718332401</v>
      </c>
      <c r="BD191" s="16">
        <v>19.5772149403765</v>
      </c>
      <c r="BE191" s="16">
        <v>14.6511223246911</v>
      </c>
      <c r="BF191" s="16">
        <v>14.0489851845508</v>
      </c>
      <c r="BG191" s="16">
        <v>13.5999676480104</v>
      </c>
    </row>
    <row r="192" spans="1:65">
      <c r="A192" s="16" t="s">
        <v>53</v>
      </c>
      <c r="B192" s="16" t="s">
        <v>54</v>
      </c>
      <c r="C192" s="16" t="s">
        <v>427</v>
      </c>
      <c r="D192" s="16" t="s">
        <v>428</v>
      </c>
      <c r="AM192" s="16">
        <v>2.9354048014034399E-2</v>
      </c>
      <c r="AN192" s="16">
        <v>0.42024287997646398</v>
      </c>
      <c r="AO192" s="16">
        <v>0.31110683764150399</v>
      </c>
      <c r="AP192" s="16">
        <v>1.9700175798591</v>
      </c>
      <c r="AQ192" s="16">
        <v>0.538126539993522</v>
      </c>
      <c r="AR192" s="16">
        <v>1.5110609130336601</v>
      </c>
      <c r="AS192" s="16">
        <v>2.7965217605391</v>
      </c>
      <c r="AT192" s="16">
        <v>2.6324278598164002</v>
      </c>
      <c r="AU192" s="16">
        <v>2.7956276594631699</v>
      </c>
      <c r="AV192" s="16">
        <v>3.2494448310226201</v>
      </c>
      <c r="AW192" s="16">
        <v>2.9782865555280602</v>
      </c>
      <c r="AX192" s="16">
        <v>2.0894404434029199</v>
      </c>
      <c r="AY192" s="16">
        <v>1.54042759778716</v>
      </c>
      <c r="AZ192" s="16">
        <v>0.96543629854784496</v>
      </c>
      <c r="BA192" s="16">
        <v>0.76042397783846205</v>
      </c>
      <c r="BB192" s="16">
        <v>0.89331561531904202</v>
      </c>
      <c r="BC192" s="16">
        <v>0.83794024035396397</v>
      </c>
      <c r="BD192" s="16">
        <v>1.8287132516017599</v>
      </c>
      <c r="BE192" s="16">
        <v>1.9730431240196</v>
      </c>
      <c r="BF192" s="16">
        <v>2.7729655163014</v>
      </c>
      <c r="BG192" s="16">
        <v>2.5774668712046598</v>
      </c>
      <c r="BH192" s="16">
        <v>3.73674056261037</v>
      </c>
      <c r="BI192" s="16">
        <v>4.9845207454750096</v>
      </c>
      <c r="BJ192" s="16">
        <v>5.7091686148086298</v>
      </c>
      <c r="BK192" s="16">
        <v>6.0071932659531502</v>
      </c>
      <c r="BL192" s="16">
        <v>4.6903220358537396</v>
      </c>
    </row>
    <row r="193" spans="1:65">
      <c r="A193" s="16" t="s">
        <v>53</v>
      </c>
      <c r="B193" s="16" t="s">
        <v>54</v>
      </c>
      <c r="C193" s="16" t="s">
        <v>429</v>
      </c>
      <c r="D193" s="16" t="s">
        <v>430</v>
      </c>
    </row>
    <row r="194" spans="1:65">
      <c r="A194" s="16" t="s">
        <v>53</v>
      </c>
      <c r="B194" s="16" t="s">
        <v>54</v>
      </c>
      <c r="C194" s="16" t="s">
        <v>431</v>
      </c>
      <c r="D194" s="16" t="s">
        <v>432</v>
      </c>
      <c r="AQ194" s="16">
        <v>69441000</v>
      </c>
      <c r="AR194" s="16">
        <v>49074000</v>
      </c>
      <c r="AS194" s="16">
        <v>-1848000</v>
      </c>
      <c r="AT194" s="16">
        <v>-2687000</v>
      </c>
      <c r="AU194" s="16">
        <v>-32092000</v>
      </c>
      <c r="AV194" s="16">
        <v>3392000</v>
      </c>
      <c r="AW194" s="16">
        <v>140705000</v>
      </c>
      <c r="AX194" s="16">
        <v>27286000</v>
      </c>
      <c r="AY194" s="16">
        <v>-91109000</v>
      </c>
      <c r="AZ194" s="16">
        <v>36456000</v>
      </c>
      <c r="BA194" s="16">
        <v>192708000</v>
      </c>
      <c r="BB194" s="16">
        <v>-2430000</v>
      </c>
      <c r="BC194" s="16">
        <v>1841826000</v>
      </c>
      <c r="BD194" s="16">
        <v>454763000</v>
      </c>
      <c r="BE194" s="16">
        <v>134014000</v>
      </c>
      <c r="BF194" s="16">
        <v>-612057000</v>
      </c>
      <c r="BG194" s="16">
        <v>-676317000</v>
      </c>
      <c r="BH194" s="16">
        <v>1411085000</v>
      </c>
      <c r="BI194" s="16">
        <v>-483027000</v>
      </c>
      <c r="BJ194" s="16">
        <v>-445149000</v>
      </c>
      <c r="BK194" s="16">
        <v>-463770000</v>
      </c>
      <c r="BL194" s="16">
        <v>-442650000</v>
      </c>
    </row>
    <row r="195" spans="1:65">
      <c r="A195" s="16" t="s">
        <v>53</v>
      </c>
      <c r="B195" s="16" t="s">
        <v>54</v>
      </c>
      <c r="C195" s="16" t="s">
        <v>433</v>
      </c>
      <c r="D195" s="16" t="s">
        <v>434</v>
      </c>
      <c r="BF195" s="16">
        <v>692265.80858230602</v>
      </c>
      <c r="BK195" s="16">
        <v>212105.09538650501</v>
      </c>
      <c r="BL195" s="16">
        <v>313018.292188644</v>
      </c>
    </row>
    <row r="196" spans="1:65">
      <c r="A196" s="16" t="s">
        <v>53</v>
      </c>
      <c r="B196" s="16" t="s">
        <v>54</v>
      </c>
      <c r="C196" s="16" t="s">
        <v>435</v>
      </c>
      <c r="D196" s="16" t="s">
        <v>436</v>
      </c>
      <c r="AL196" s="16">
        <v>35500000</v>
      </c>
      <c r="AM196" s="16">
        <v>103199844.40000001</v>
      </c>
      <c r="AN196" s="16">
        <v>206082378.90000001</v>
      </c>
      <c r="AO196" s="16">
        <v>247857892</v>
      </c>
      <c r="AP196" s="16">
        <v>237273458.69999999</v>
      </c>
      <c r="AQ196" s="16">
        <v>383895180.60000002</v>
      </c>
      <c r="AR196" s="16">
        <v>642012466.20000005</v>
      </c>
      <c r="AS196" s="16">
        <v>893109703.29999995</v>
      </c>
      <c r="AT196" s="16">
        <v>924303291.10000002</v>
      </c>
      <c r="AU196" s="16">
        <v>1121644072.7</v>
      </c>
      <c r="AV196" s="16">
        <v>1350660458.7</v>
      </c>
      <c r="AW196" s="16">
        <v>1584344206.0999999</v>
      </c>
      <c r="AX196" s="16">
        <v>1677888325</v>
      </c>
      <c r="AY196" s="16">
        <v>1911296500.8</v>
      </c>
      <c r="AZ196" s="16">
        <v>2421387783</v>
      </c>
      <c r="BA196" s="16">
        <v>3038664647.0999999</v>
      </c>
      <c r="BB196" s="16">
        <v>3650989305.4000001</v>
      </c>
      <c r="BC196" s="16">
        <v>5970084143.5</v>
      </c>
      <c r="BD196" s="16">
        <v>7331984415.3000002</v>
      </c>
      <c r="BE196" s="16">
        <v>8943867873.7000008</v>
      </c>
      <c r="BF196" s="16">
        <v>8725802887.7999992</v>
      </c>
      <c r="BG196" s="16">
        <v>9852461731</v>
      </c>
      <c r="BH196" s="16">
        <v>11558483817.5</v>
      </c>
      <c r="BI196" s="16">
        <v>12987567544.6</v>
      </c>
      <c r="BJ196" s="16">
        <v>14407499192.700001</v>
      </c>
      <c r="BK196" s="16">
        <v>15427715363.5</v>
      </c>
      <c r="BL196" s="16">
        <v>15011138813.200001</v>
      </c>
    </row>
    <row r="197" spans="1:65">
      <c r="A197" s="16" t="s">
        <v>53</v>
      </c>
      <c r="B197" s="16" t="s">
        <v>54</v>
      </c>
      <c r="C197" s="16" t="s">
        <v>437</v>
      </c>
      <c r="D197" s="16" t="s">
        <v>438</v>
      </c>
    </row>
    <row r="198" spans="1:65">
      <c r="A198" s="16" t="s">
        <v>53</v>
      </c>
      <c r="B198" s="16" t="s">
        <v>54</v>
      </c>
      <c r="C198" s="16" t="s">
        <v>439</v>
      </c>
      <c r="D198" s="16" t="s">
        <v>440</v>
      </c>
      <c r="AL198" s="16">
        <v>819999.99284744298</v>
      </c>
      <c r="AM198" s="16">
        <v>2109999.8950958299</v>
      </c>
      <c r="AN198" s="16">
        <v>5820000.1716613797</v>
      </c>
      <c r="AO198" s="16">
        <v>4130000.1144409198</v>
      </c>
      <c r="AP198" s="16">
        <v>3630000.1144409198</v>
      </c>
      <c r="AQ198" s="16">
        <v>15260000.228881801</v>
      </c>
      <c r="AR198" s="16">
        <v>19200000.762939502</v>
      </c>
      <c r="AS198" s="16">
        <v>9170000.0762939509</v>
      </c>
      <c r="AT198" s="16">
        <v>6809999.9427795401</v>
      </c>
      <c r="AU198" s="16">
        <v>9829999.9237060491</v>
      </c>
      <c r="AV198" s="16">
        <v>13579999.923706099</v>
      </c>
      <c r="AW198" s="16">
        <v>16959999.084472701</v>
      </c>
      <c r="AX198" s="16">
        <v>19110000.6103516</v>
      </c>
      <c r="AY198" s="16">
        <v>12010000.228881801</v>
      </c>
      <c r="AZ198" s="16">
        <v>24270000.457763702</v>
      </c>
      <c r="BA198" s="16">
        <v>26430000.3051758</v>
      </c>
      <c r="BB198" s="16">
        <v>42650001.525878899</v>
      </c>
      <c r="BC198" s="16">
        <v>15869999.885559101</v>
      </c>
      <c r="BD198" s="16">
        <v>13829999.923706099</v>
      </c>
      <c r="BE198" s="16">
        <v>6260000.2288818397</v>
      </c>
      <c r="BF198" s="16">
        <v>-2220000.02861023</v>
      </c>
      <c r="BG198" s="16">
        <v>33529998.779296901</v>
      </c>
      <c r="BH198" s="16">
        <v>11609999.6566772</v>
      </c>
      <c r="BI198" s="16">
        <v>3579999.92370605</v>
      </c>
      <c r="BJ198" s="16">
        <v>280000.00119209301</v>
      </c>
      <c r="BK198" s="16">
        <v>9420000.0762939509</v>
      </c>
      <c r="BL198" s="16">
        <v>26809999.465942401</v>
      </c>
    </row>
    <row r="199" spans="1:65">
      <c r="A199" s="16" t="s">
        <v>53</v>
      </c>
      <c r="B199" s="16" t="s">
        <v>54</v>
      </c>
      <c r="C199" s="16" t="s">
        <v>441</v>
      </c>
      <c r="D199" s="16" t="s">
        <v>442</v>
      </c>
      <c r="AN199" s="16">
        <v>3000000</v>
      </c>
      <c r="AO199" s="16">
        <v>4098000.05</v>
      </c>
      <c r="AP199" s="16">
        <v>5196000.0990000004</v>
      </c>
      <c r="AQ199" s="16">
        <v>6294000</v>
      </c>
      <c r="AR199" s="16">
        <v>54492000</v>
      </c>
      <c r="AS199" s="16">
        <v>57132000</v>
      </c>
      <c r="AT199" s="16">
        <v>104125000</v>
      </c>
      <c r="AU199" s="16">
        <v>163317000</v>
      </c>
      <c r="AV199" s="16">
        <v>155957000</v>
      </c>
      <c r="AW199" s="16">
        <v>203578000</v>
      </c>
      <c r="AX199" s="16">
        <v>623235000</v>
      </c>
      <c r="AY199" s="16">
        <v>790214000</v>
      </c>
      <c r="AZ199" s="16">
        <v>1267735000</v>
      </c>
      <c r="BA199" s="16">
        <v>1518327000</v>
      </c>
      <c r="BB199" s="16">
        <v>1254645000</v>
      </c>
      <c r="BC199" s="16">
        <v>1410296000</v>
      </c>
      <c r="BD199" s="16">
        <v>1893080000</v>
      </c>
      <c r="BE199" s="16">
        <v>1990180000</v>
      </c>
      <c r="BF199" s="16">
        <v>1733168000</v>
      </c>
      <c r="BG199" s="16">
        <v>1846424000</v>
      </c>
      <c r="BH199" s="16">
        <v>1269964000</v>
      </c>
      <c r="BI199" s="16">
        <v>643148000</v>
      </c>
      <c r="BJ199" s="16">
        <v>1133371000</v>
      </c>
      <c r="BK199" s="16">
        <v>1225790000</v>
      </c>
      <c r="BL199" s="16">
        <v>1275168754.82216</v>
      </c>
      <c r="BM199" s="16">
        <v>1403087000</v>
      </c>
    </row>
    <row r="200" spans="1:65">
      <c r="A200" s="16" t="s">
        <v>53</v>
      </c>
      <c r="B200" s="16" t="s">
        <v>54</v>
      </c>
      <c r="C200" s="16" t="s">
        <v>443</v>
      </c>
      <c r="D200" s="16" t="s">
        <v>444</v>
      </c>
      <c r="AN200" s="16">
        <v>4.83622060035042</v>
      </c>
      <c r="AO200" s="16">
        <v>5.0343034785871303</v>
      </c>
      <c r="AP200" s="16">
        <v>3.7162517993188899</v>
      </c>
      <c r="AQ200" s="16">
        <v>4.7388478190084502</v>
      </c>
      <c r="AR200" s="16">
        <v>6.1700221971260598</v>
      </c>
      <c r="AS200" s="16">
        <v>6.1993779064395902</v>
      </c>
      <c r="AT200" s="16">
        <v>4.8190152192139601</v>
      </c>
      <c r="AU200" s="16">
        <v>6.2723301794199502</v>
      </c>
      <c r="AV200" s="16">
        <v>5.2423234396982998</v>
      </c>
      <c r="AW200" s="16">
        <v>6.8124112166258399</v>
      </c>
      <c r="AX200" s="16">
        <v>4.81590375745151</v>
      </c>
      <c r="AY200" s="16">
        <v>0.37273193446630898</v>
      </c>
      <c r="AZ200" s="16">
        <v>0.32588575928015201</v>
      </c>
      <c r="BA200" s="16">
        <v>3.3187620087571799</v>
      </c>
      <c r="BB200" s="16">
        <v>3.8568140872623902</v>
      </c>
      <c r="BC200" s="16">
        <v>3.4001577607754698</v>
      </c>
      <c r="BD200" s="16">
        <v>2.45070842870421</v>
      </c>
      <c r="BE200" s="16">
        <v>1.9831581801817699</v>
      </c>
      <c r="BF200" s="16">
        <v>2.7563089411252601</v>
      </c>
      <c r="BG200" s="16">
        <v>2.9582089197961201</v>
      </c>
      <c r="BH200" s="16">
        <v>1.9535165052275101</v>
      </c>
      <c r="BI200" s="16">
        <v>1.66742592639225</v>
      </c>
      <c r="BJ200" s="16">
        <v>1.41403140789504</v>
      </c>
    </row>
    <row r="201" spans="1:65">
      <c r="A201" s="16" t="s">
        <v>53</v>
      </c>
      <c r="B201" s="16" t="s">
        <v>54</v>
      </c>
      <c r="C201" s="16" t="s">
        <v>445</v>
      </c>
      <c r="D201" s="16" t="s">
        <v>446</v>
      </c>
      <c r="AN201" s="16">
        <v>9310000</v>
      </c>
      <c r="AO201" s="16">
        <v>14861000</v>
      </c>
      <c r="AP201" s="16">
        <v>19039000</v>
      </c>
      <c r="AQ201" s="16">
        <v>30272000</v>
      </c>
      <c r="AR201" s="16">
        <v>77030000</v>
      </c>
      <c r="AS201" s="16">
        <v>100962000</v>
      </c>
      <c r="AT201" s="16">
        <v>141882000</v>
      </c>
      <c r="AU201" s="16">
        <v>187881000</v>
      </c>
      <c r="AV201" s="16">
        <v>131284000</v>
      </c>
      <c r="AW201" s="16">
        <v>172305000</v>
      </c>
      <c r="AX201" s="16">
        <v>239397000</v>
      </c>
      <c r="AY201" s="16">
        <v>274348000</v>
      </c>
      <c r="AZ201" s="16">
        <v>404535000</v>
      </c>
      <c r="BA201" s="16">
        <v>567345000</v>
      </c>
      <c r="BB201" s="16">
        <v>638101000</v>
      </c>
      <c r="BC201" s="16">
        <v>953589000</v>
      </c>
      <c r="BD201" s="16">
        <v>1279630000</v>
      </c>
      <c r="BE201" s="16">
        <v>2072681000</v>
      </c>
      <c r="BF201" s="16">
        <v>1902602000</v>
      </c>
      <c r="BG201" s="16">
        <v>2031324000</v>
      </c>
      <c r="BH201" s="16">
        <v>1293019000</v>
      </c>
      <c r="BI201" s="16">
        <v>740236000</v>
      </c>
      <c r="BJ201" s="16">
        <v>603318000</v>
      </c>
      <c r="BK201" s="16">
        <v>579500000</v>
      </c>
      <c r="BL201" s="16">
        <v>621549000</v>
      </c>
      <c r="BM201" s="16">
        <v>731878000</v>
      </c>
    </row>
    <row r="202" spans="1:65">
      <c r="A202" s="16" t="s">
        <v>53</v>
      </c>
      <c r="B202" s="16" t="s">
        <v>54</v>
      </c>
      <c r="C202" s="16" t="s">
        <v>447</v>
      </c>
      <c r="D202" s="16" t="s">
        <v>448</v>
      </c>
      <c r="F202" s="16">
        <v>86600</v>
      </c>
      <c r="G202" s="16">
        <v>86600</v>
      </c>
      <c r="H202" s="16">
        <v>86600</v>
      </c>
      <c r="I202" s="16">
        <v>86600</v>
      </c>
      <c r="J202" s="16">
        <v>86600</v>
      </c>
      <c r="K202" s="16">
        <v>86600</v>
      </c>
      <c r="L202" s="16">
        <v>86600</v>
      </c>
      <c r="M202" s="16">
        <v>86600</v>
      </c>
      <c r="N202" s="16">
        <v>86600</v>
      </c>
      <c r="O202" s="16">
        <v>86600</v>
      </c>
      <c r="P202" s="16">
        <v>86600</v>
      </c>
      <c r="Q202" s="16">
        <v>86600</v>
      </c>
      <c r="R202" s="16">
        <v>86600</v>
      </c>
      <c r="S202" s="16">
        <v>86600</v>
      </c>
      <c r="T202" s="16">
        <v>86600</v>
      </c>
      <c r="U202" s="16">
        <v>86600</v>
      </c>
      <c r="V202" s="16">
        <v>86600</v>
      </c>
      <c r="W202" s="16">
        <v>86600</v>
      </c>
      <c r="X202" s="16">
        <v>86600</v>
      </c>
      <c r="Y202" s="16">
        <v>86600</v>
      </c>
      <c r="Z202" s="16">
        <v>86600</v>
      </c>
      <c r="AA202" s="16">
        <v>86600</v>
      </c>
      <c r="AB202" s="16">
        <v>86600</v>
      </c>
      <c r="AC202" s="16">
        <v>86600</v>
      </c>
      <c r="AD202" s="16">
        <v>86600</v>
      </c>
      <c r="AE202" s="16">
        <v>86600</v>
      </c>
      <c r="AF202" s="16">
        <v>86600</v>
      </c>
      <c r="AG202" s="16">
        <v>86600</v>
      </c>
      <c r="AH202" s="16">
        <v>86600</v>
      </c>
      <c r="AI202" s="16">
        <v>86600</v>
      </c>
      <c r="AJ202" s="16">
        <v>86600</v>
      </c>
      <c r="AK202" s="16">
        <v>86600</v>
      </c>
      <c r="AL202" s="16">
        <v>86600</v>
      </c>
      <c r="AM202" s="16">
        <v>86600</v>
      </c>
      <c r="AN202" s="16">
        <v>86600</v>
      </c>
      <c r="AO202" s="16">
        <v>86600</v>
      </c>
      <c r="AP202" s="16">
        <v>86600</v>
      </c>
      <c r="AQ202" s="16">
        <v>86600</v>
      </c>
      <c r="AR202" s="16">
        <v>86600</v>
      </c>
      <c r="AS202" s="16">
        <v>86600</v>
      </c>
      <c r="AT202" s="16">
        <v>86600</v>
      </c>
      <c r="AU202" s="16">
        <v>86600</v>
      </c>
      <c r="AV202" s="16">
        <v>86600</v>
      </c>
      <c r="AW202" s="16">
        <v>86600</v>
      </c>
      <c r="AX202" s="16">
        <v>86600</v>
      </c>
      <c r="AY202" s="16">
        <v>86600</v>
      </c>
      <c r="AZ202" s="16">
        <v>86600</v>
      </c>
      <c r="BA202" s="16">
        <v>86600</v>
      </c>
      <c r="BB202" s="16">
        <v>86600</v>
      </c>
      <c r="BC202" s="16">
        <v>86600</v>
      </c>
      <c r="BD202" s="16">
        <v>86600</v>
      </c>
      <c r="BE202" s="16">
        <v>86600</v>
      </c>
      <c r="BF202" s="16">
        <v>86600</v>
      </c>
      <c r="BG202" s="16">
        <v>86600</v>
      </c>
      <c r="BH202" s="16">
        <v>86600</v>
      </c>
      <c r="BI202" s="16">
        <v>86600</v>
      </c>
      <c r="BJ202" s="16">
        <v>86600</v>
      </c>
      <c r="BK202" s="16">
        <v>86600</v>
      </c>
    </row>
    <row r="203" spans="1:65">
      <c r="A203" s="16" t="s">
        <v>53</v>
      </c>
      <c r="B203" s="16" t="s">
        <v>54</v>
      </c>
      <c r="C203" s="16" t="s">
        <v>449</v>
      </c>
      <c r="D203" s="16" t="s">
        <v>450</v>
      </c>
    </row>
    <row r="204" spans="1:65">
      <c r="A204" s="16" t="s">
        <v>53</v>
      </c>
      <c r="B204" s="16" t="s">
        <v>54</v>
      </c>
      <c r="C204" s="16" t="s">
        <v>451</v>
      </c>
      <c r="D204" s="16" t="s">
        <v>452</v>
      </c>
      <c r="AK204" s="16">
        <v>59.792939510175401</v>
      </c>
      <c r="AL204" s="16">
        <v>50.885112551736398</v>
      </c>
      <c r="AM204" s="16">
        <v>45.633358491768902</v>
      </c>
      <c r="AN204" s="16">
        <v>44.355365321131202</v>
      </c>
      <c r="AO204" s="16">
        <v>52.231913647515498</v>
      </c>
      <c r="AP204" s="16">
        <v>54.273199777348403</v>
      </c>
      <c r="AQ204" s="16">
        <v>62.4080451902798</v>
      </c>
      <c r="AR204" s="16">
        <v>30.368226176616801</v>
      </c>
      <c r="AS204" s="16">
        <v>19.7762019446156</v>
      </c>
      <c r="AT204" s="16">
        <v>12.626262509126599</v>
      </c>
      <c r="AU204" s="16">
        <v>15.2302456148301</v>
      </c>
      <c r="AV204" s="16">
        <v>17.503646440108898</v>
      </c>
      <c r="AW204" s="16">
        <v>23.468113272160402</v>
      </c>
      <c r="AX204" s="16">
        <v>29.496112866726801</v>
      </c>
      <c r="AY204" s="16">
        <v>20.7908499169923</v>
      </c>
      <c r="AZ204" s="16">
        <v>35.9204056252538</v>
      </c>
      <c r="BA204" s="16">
        <v>5.1261901431865997</v>
      </c>
      <c r="BB204" s="16">
        <v>11.9999247693122</v>
      </c>
      <c r="BC204" s="16">
        <v>12.6834744350971</v>
      </c>
      <c r="BD204" s="16">
        <v>16.2807935627829</v>
      </c>
      <c r="BE204" s="16">
        <v>12.633117614180099</v>
      </c>
      <c r="BF204" s="16">
        <v>11.153004439113699</v>
      </c>
      <c r="BG204" s="16">
        <v>8.8495868373911808</v>
      </c>
      <c r="BH204" s="16">
        <v>19.6428919336756</v>
      </c>
      <c r="BI204" s="16">
        <v>16.840582499153001</v>
      </c>
      <c r="BJ204" s="16">
        <v>19.6496462125913</v>
      </c>
      <c r="BK204" s="16">
        <v>17.9307605506194</v>
      </c>
      <c r="BL204" s="16">
        <v>23.979861404418301</v>
      </c>
    </row>
    <row r="205" spans="1:65">
      <c r="A205" s="16" t="s">
        <v>53</v>
      </c>
      <c r="B205" s="16" t="s">
        <v>54</v>
      </c>
      <c r="C205" s="16" t="s">
        <v>453</v>
      </c>
      <c r="D205" s="16" t="s">
        <v>454</v>
      </c>
      <c r="AS205" s="16">
        <v>0.13639062369999999</v>
      </c>
      <c r="AT205" s="16">
        <v>3.89655135E-2</v>
      </c>
      <c r="AU205" s="16">
        <v>2.8519076099999999E-2</v>
      </c>
      <c r="AV205" s="16">
        <v>2.2852396800000001E-2</v>
      </c>
      <c r="AW205" s="16">
        <v>1.0438286200000001E-2</v>
      </c>
      <c r="AX205" s="16">
        <v>1.0153362000000001E-2</v>
      </c>
      <c r="AY205" s="16">
        <v>3.6672685099999998E-2</v>
      </c>
      <c r="AZ205" s="16">
        <v>2.69388583E-2</v>
      </c>
      <c r="BA205" s="16">
        <v>3.8617370000000001E-3</v>
      </c>
      <c r="BB205" s="16">
        <v>1.3193402700000001E-2</v>
      </c>
      <c r="BC205" s="16">
        <v>6.5711505000000002E-3</v>
      </c>
      <c r="BD205" s="16">
        <v>3.8078882999999998E-3</v>
      </c>
      <c r="BE205" s="16">
        <v>3.0328045999999998E-3</v>
      </c>
      <c r="BF205" s="16">
        <v>3.8362347599999999E-2</v>
      </c>
      <c r="BG205" s="16">
        <v>7.8171870999999993E-3</v>
      </c>
      <c r="BH205" s="16">
        <v>1.9239898700000001E-2</v>
      </c>
      <c r="BI205" s="16">
        <v>2.2704110999999999E-2</v>
      </c>
      <c r="BJ205" s="16">
        <v>1.9036279199999999E-2</v>
      </c>
      <c r="BK205" s="16">
        <v>2.2317699399999998E-2</v>
      </c>
      <c r="BL205" s="16">
        <v>2.0839779700000002E-2</v>
      </c>
    </row>
    <row r="206" spans="1:65">
      <c r="A206" s="16" t="s">
        <v>53</v>
      </c>
      <c r="B206" s="16" t="s">
        <v>54</v>
      </c>
      <c r="C206" s="16" t="s">
        <v>455</v>
      </c>
      <c r="D206" s="16" t="s">
        <v>456</v>
      </c>
      <c r="AL206" s="16">
        <v>2.1867901003603998</v>
      </c>
      <c r="AM206" s="16">
        <v>0.22368744036379301</v>
      </c>
      <c r="AN206" s="16">
        <v>0.21385794767934799</v>
      </c>
      <c r="AO206" s="16">
        <v>6.6934780540320897E-3</v>
      </c>
      <c r="AQ206" s="16">
        <v>3.3070211496078702E-3</v>
      </c>
      <c r="AR206" s="16">
        <v>6.7879177381615302E-3</v>
      </c>
      <c r="AS206" s="16">
        <v>2.0694215339447402</v>
      </c>
      <c r="AT206" s="16">
        <v>0.26154136486678398</v>
      </c>
      <c r="AU206" s="16">
        <v>0.29217624716780599</v>
      </c>
      <c r="AV206" s="16">
        <v>4.8803709851959101E-2</v>
      </c>
      <c r="AW206" s="16">
        <v>0.71208924154735298</v>
      </c>
      <c r="AX206" s="16">
        <v>1.2026949651193499</v>
      </c>
      <c r="AY206" s="16">
        <v>0.86090339562387996</v>
      </c>
      <c r="AZ206" s="16">
        <v>0.253775638562658</v>
      </c>
      <c r="BA206" s="16">
        <v>0.38476414848193302</v>
      </c>
      <c r="BB206" s="16">
        <v>0.48369885616409802</v>
      </c>
      <c r="BC206" s="16">
        <v>0.28899897700388899</v>
      </c>
      <c r="BD206" s="16">
        <v>3.4293877962113598E-2</v>
      </c>
      <c r="BE206" s="16">
        <v>0.12999345500394499</v>
      </c>
      <c r="BF206" s="16">
        <v>0.70566891349617</v>
      </c>
      <c r="BG206" s="16">
        <v>2.1713818704699201E-2</v>
      </c>
      <c r="BH206" s="16">
        <v>4.7814413457414301E-2</v>
      </c>
      <c r="BI206" s="16">
        <v>0.10236490024790899</v>
      </c>
      <c r="BJ206" s="16">
        <v>0.118666210376105</v>
      </c>
      <c r="BK206" s="16">
        <v>1.45284460881411</v>
      </c>
      <c r="BL206" s="16">
        <v>7.5664113468352695E-2</v>
      </c>
    </row>
    <row r="207" spans="1:65">
      <c r="A207" s="16" t="s">
        <v>53</v>
      </c>
      <c r="B207" s="16" t="s">
        <v>54</v>
      </c>
      <c r="C207" s="16" t="s">
        <v>457</v>
      </c>
      <c r="D207" s="16" t="s">
        <v>458</v>
      </c>
      <c r="AO207" s="16">
        <v>1.0068449028297299</v>
      </c>
      <c r="AP207" s="16">
        <v>2.02056185357486</v>
      </c>
      <c r="AQ207" s="16">
        <v>1.71873249866351</v>
      </c>
      <c r="AR207" s="16">
        <v>1.7322226389676101</v>
      </c>
      <c r="AS207" s="16">
        <v>1.66315686926282</v>
      </c>
      <c r="AT207" s="16">
        <v>1.42835278750573</v>
      </c>
      <c r="AU207" s="16">
        <v>1.15815186109014</v>
      </c>
      <c r="AV207" s="16">
        <v>0.95139250047267698</v>
      </c>
      <c r="AW207" s="16">
        <v>0.85255499211760399</v>
      </c>
      <c r="AX207" s="16">
        <v>1.0214205529051901</v>
      </c>
      <c r="AY207" s="16">
        <v>0.98956214540156695</v>
      </c>
      <c r="AZ207" s="16">
        <v>1.0343199392798801</v>
      </c>
      <c r="BA207" s="16">
        <v>0.87763045790595695</v>
      </c>
      <c r="BB207" s="16">
        <v>1.00835020318424</v>
      </c>
      <c r="BC207" s="16">
        <v>1.6967987338477899</v>
      </c>
      <c r="BD207" s="16">
        <v>2.0031497294218998</v>
      </c>
      <c r="BE207" s="16">
        <v>1.9874991396909201</v>
      </c>
      <c r="BF207" s="16">
        <v>2.1406258041450599</v>
      </c>
      <c r="BG207" s="16">
        <v>0.62024135809296899</v>
      </c>
      <c r="BH207" s="16">
        <v>1.50115952954555</v>
      </c>
      <c r="BI207" s="16">
        <v>1.4558731097424999</v>
      </c>
      <c r="BJ207" s="16">
        <v>1.6979250447954399</v>
      </c>
      <c r="BK207" s="16">
        <v>1.7180810604840899</v>
      </c>
    </row>
    <row r="208" spans="1:65">
      <c r="A208" s="16" t="s">
        <v>53</v>
      </c>
      <c r="B208" s="16" t="s">
        <v>54</v>
      </c>
      <c r="C208" s="16" t="s">
        <v>459</v>
      </c>
      <c r="D208" s="16" t="s">
        <v>460</v>
      </c>
    </row>
    <row r="209" spans="1:65">
      <c r="A209" s="16" t="s">
        <v>53</v>
      </c>
      <c r="B209" s="16" t="s">
        <v>54</v>
      </c>
      <c r="C209" s="16" t="s">
        <v>461</v>
      </c>
      <c r="D209" s="16" t="s">
        <v>462</v>
      </c>
      <c r="AN209" s="16">
        <v>19000000</v>
      </c>
      <c r="AO209" s="16">
        <v>15000000</v>
      </c>
      <c r="AP209" s="16">
        <v>7000000</v>
      </c>
      <c r="AQ209" s="16">
        <v>11000000</v>
      </c>
      <c r="AR209" s="16">
        <v>10000000</v>
      </c>
      <c r="AS209" s="16">
        <v>6000000</v>
      </c>
      <c r="AT209" s="16">
        <v>10000000</v>
      </c>
      <c r="AU209" s="16">
        <v>5000000</v>
      </c>
      <c r="AV209" s="16">
        <v>9000000</v>
      </c>
      <c r="AW209" s="16">
        <v>14000000</v>
      </c>
      <c r="AX209" s="16">
        <v>24000000</v>
      </c>
      <c r="AY209" s="16">
        <v>55000000</v>
      </c>
      <c r="AZ209" s="16">
        <v>117000000</v>
      </c>
      <c r="BA209" s="16">
        <v>113000000</v>
      </c>
      <c r="BB209" s="16">
        <v>82000000</v>
      </c>
      <c r="BC209" s="16">
        <v>74000000</v>
      </c>
      <c r="BD209" s="16">
        <v>89000000</v>
      </c>
      <c r="BE209" s="16">
        <v>140000000</v>
      </c>
      <c r="BF209" s="16">
        <v>155000000</v>
      </c>
      <c r="BG209" s="16">
        <v>155000000</v>
      </c>
      <c r="BH209" s="16">
        <v>140000000</v>
      </c>
      <c r="BI209" s="16">
        <v>99000000</v>
      </c>
      <c r="BJ209" s="16">
        <v>145000000</v>
      </c>
      <c r="BK209" s="16">
        <v>169000000</v>
      </c>
      <c r="BL209" s="16">
        <v>137000000</v>
      </c>
    </row>
    <row r="210" spans="1:65">
      <c r="A210" s="16" t="s">
        <v>53</v>
      </c>
      <c r="B210" s="16" t="s">
        <v>54</v>
      </c>
      <c r="C210" s="16" t="s">
        <v>463</v>
      </c>
      <c r="D210" s="16" t="s">
        <v>464</v>
      </c>
      <c r="AY210" s="16">
        <v>91.7</v>
      </c>
    </row>
    <row r="211" spans="1:65">
      <c r="A211" s="16" t="s">
        <v>53</v>
      </c>
      <c r="B211" s="16" t="s">
        <v>54</v>
      </c>
      <c r="C211" s="16" t="s">
        <v>465</v>
      </c>
      <c r="D211" s="16" t="s">
        <v>466</v>
      </c>
      <c r="E211" s="16">
        <v>1.1092521331771801</v>
      </c>
      <c r="F211" s="16">
        <v>1.12809563864339</v>
      </c>
      <c r="G211" s="16">
        <v>1.12376191029836</v>
      </c>
      <c r="H211" s="16">
        <v>1.1039742178115901</v>
      </c>
      <c r="I211" s="16">
        <v>1.0793637033505299</v>
      </c>
      <c r="J211" s="16">
        <v>1.05504591021198</v>
      </c>
      <c r="K211" s="16">
        <v>1.09435351509353</v>
      </c>
      <c r="L211" s="16">
        <v>1.13372780116898</v>
      </c>
      <c r="M211" s="16">
        <v>1.15761468623013</v>
      </c>
      <c r="N211" s="16">
        <v>1.1476297608244901</v>
      </c>
      <c r="O211" s="16">
        <v>1.10010198799526</v>
      </c>
      <c r="P211" s="16">
        <v>1.09133534033596</v>
      </c>
      <c r="Q211" s="16">
        <v>1.0584345109494999</v>
      </c>
      <c r="R211" s="16">
        <v>1.01794978617642</v>
      </c>
      <c r="S211" s="16">
        <v>0.986896366950756</v>
      </c>
      <c r="T211" s="16">
        <v>0.96910478772917596</v>
      </c>
      <c r="U211" s="16">
        <v>1.00888858732528</v>
      </c>
      <c r="V211" s="16">
        <v>1.0447404685346799</v>
      </c>
      <c r="W211" s="16">
        <v>1.07404229446624</v>
      </c>
      <c r="X211" s="16">
        <v>1.0949567318097999</v>
      </c>
      <c r="Y211" s="16">
        <v>1.1059405902688699</v>
      </c>
      <c r="Z211" s="16">
        <v>1.1786374089701599</v>
      </c>
      <c r="AA211" s="16">
        <v>1.24806082201979</v>
      </c>
      <c r="AB211" s="16">
        <v>1.30600664487809</v>
      </c>
      <c r="AC211" s="16">
        <v>1.34374950433507</v>
      </c>
      <c r="AD211" s="16">
        <v>1.3576932369602199</v>
      </c>
      <c r="AE211" s="16">
        <v>1.39206384747701</v>
      </c>
      <c r="AF211" s="16">
        <v>1.4035996543813201</v>
      </c>
      <c r="AG211" s="16">
        <v>1.4017754052057201</v>
      </c>
      <c r="AH211" s="16">
        <v>1.39630351787175</v>
      </c>
      <c r="AI211" s="16">
        <v>1.3906153792534599</v>
      </c>
      <c r="AJ211" s="16">
        <v>1.40898950242873</v>
      </c>
      <c r="AK211" s="16">
        <v>1.4217474892711399</v>
      </c>
      <c r="AL211" s="16">
        <v>1.41731296667433</v>
      </c>
      <c r="AM211" s="16">
        <v>1.3829273008507299</v>
      </c>
      <c r="AN211" s="16">
        <v>1.31507933335797</v>
      </c>
      <c r="AO211" s="16">
        <v>1.29009546034676</v>
      </c>
      <c r="AP211" s="16">
        <v>1.2373727909165</v>
      </c>
      <c r="AQ211" s="16">
        <v>1.16365653810101</v>
      </c>
      <c r="AR211" s="16">
        <v>1.0782028431306401</v>
      </c>
      <c r="AS211" s="16">
        <v>0.98709123529853904</v>
      </c>
      <c r="AT211" s="16">
        <v>0.98612527992112198</v>
      </c>
      <c r="AU211" s="16">
        <v>0.98024995082041</v>
      </c>
      <c r="AV211" s="16">
        <v>0.97214349568390601</v>
      </c>
      <c r="AW211" s="16">
        <v>0.96414125083979096</v>
      </c>
      <c r="AX211" s="16">
        <v>0.95482225522363495</v>
      </c>
      <c r="AY211" s="16">
        <v>1.02344383934836</v>
      </c>
      <c r="AZ211" s="16">
        <v>1.0852720552694901</v>
      </c>
      <c r="BA211" s="16">
        <v>1.1343170598702701</v>
      </c>
      <c r="BB211" s="16">
        <v>1.16753920196522</v>
      </c>
      <c r="BC211" s="16">
        <v>1.1861213966373201</v>
      </c>
      <c r="BD211" s="16">
        <v>1.26034107378422</v>
      </c>
      <c r="BE211" s="16">
        <v>1.3198089863512099</v>
      </c>
      <c r="BF211" s="16">
        <v>1.37166886166433</v>
      </c>
      <c r="BG211" s="16">
        <v>1.42689426616403</v>
      </c>
      <c r="BH211" s="16">
        <v>1.48890370913412</v>
      </c>
      <c r="BI211" s="16">
        <v>1.5825508327007201</v>
      </c>
      <c r="BJ211" s="16">
        <v>1.6732328512010901</v>
      </c>
      <c r="BK211" s="16">
        <v>1.73714498870402</v>
      </c>
      <c r="BL211" s="16">
        <v>1.7471583710676999</v>
      </c>
      <c r="BM211" s="16">
        <v>1.6963802029397499</v>
      </c>
    </row>
    <row r="212" spans="1:65">
      <c r="A212" s="16" t="s">
        <v>53</v>
      </c>
      <c r="B212" s="16" t="s">
        <v>54</v>
      </c>
      <c r="C212" s="16" t="s">
        <v>467</v>
      </c>
      <c r="D212" s="16" t="s">
        <v>468</v>
      </c>
      <c r="E212" s="16">
        <v>4.1718745386727596</v>
      </c>
      <c r="F212" s="16">
        <v>4.02685011544978</v>
      </c>
      <c r="G212" s="16">
        <v>3.81074182957685</v>
      </c>
      <c r="H212" s="16">
        <v>3.5729798232568801</v>
      </c>
      <c r="I212" s="16">
        <v>3.3775735772181501</v>
      </c>
      <c r="J212" s="16">
        <v>3.2545398319644998</v>
      </c>
      <c r="K212" s="16">
        <v>3.1731080600219901</v>
      </c>
      <c r="L212" s="16">
        <v>3.16754734214943</v>
      </c>
      <c r="M212" s="16">
        <v>3.1899917036243202</v>
      </c>
      <c r="N212" s="16">
        <v>3.1723105315923199</v>
      </c>
      <c r="O212" s="16">
        <v>3.0817065565161199</v>
      </c>
      <c r="P212" s="16">
        <v>2.94403826534188</v>
      </c>
      <c r="Q212" s="16">
        <v>2.75389314658401</v>
      </c>
      <c r="R212" s="16">
        <v>2.5609690961725402</v>
      </c>
      <c r="S212" s="16">
        <v>2.43447745695308</v>
      </c>
      <c r="T212" s="16">
        <v>2.4082185048698199</v>
      </c>
      <c r="U212" s="16">
        <v>2.4480594381869998</v>
      </c>
      <c r="V212" s="16">
        <v>2.5575813254269901</v>
      </c>
      <c r="W212" s="16">
        <v>2.7191743774864698</v>
      </c>
      <c r="X212" s="16">
        <v>2.9081770852908901</v>
      </c>
      <c r="Y212" s="16">
        <v>3.10636427095656</v>
      </c>
      <c r="Z212" s="16">
        <v>3.2834188588267099</v>
      </c>
      <c r="AA212" s="16">
        <v>3.49843474561757</v>
      </c>
      <c r="AB212" s="16">
        <v>3.7237115547317199</v>
      </c>
      <c r="AC212" s="16">
        <v>3.91561081930683</v>
      </c>
      <c r="AD212" s="16">
        <v>4.0493896045459099</v>
      </c>
      <c r="AE212" s="16">
        <v>4.1147463302107399</v>
      </c>
      <c r="AF212" s="16">
        <v>4.1141303621575398</v>
      </c>
      <c r="AG212" s="16">
        <v>4.0930221120883798</v>
      </c>
      <c r="AH212" s="16">
        <v>4.1133678687018698</v>
      </c>
      <c r="AI212" s="16">
        <v>4.1976478064123803</v>
      </c>
      <c r="AJ212" s="16">
        <v>4.2302117804187098</v>
      </c>
      <c r="AK212" s="16">
        <v>4.3367158666758101</v>
      </c>
      <c r="AL212" s="16">
        <v>4.4422961279761699</v>
      </c>
      <c r="AM212" s="16">
        <v>4.4382199698782898</v>
      </c>
      <c r="AN212" s="16">
        <v>4.2716511730387001</v>
      </c>
      <c r="AO212" s="16">
        <v>3.9612187676484698</v>
      </c>
      <c r="AP212" s="16">
        <v>3.5140430543199299</v>
      </c>
      <c r="AQ212" s="16">
        <v>3.0169942289289402</v>
      </c>
      <c r="AR212" s="16">
        <v>2.59558629676869</v>
      </c>
      <c r="AS212" s="16">
        <v>2.3219299648687399</v>
      </c>
      <c r="AT212" s="16">
        <v>2.1870588800383102</v>
      </c>
      <c r="AU212" s="16">
        <v>2.1763212718908398</v>
      </c>
      <c r="AV212" s="16">
        <v>2.2688048324464298</v>
      </c>
      <c r="AW212" s="16">
        <v>2.4302705130439102</v>
      </c>
      <c r="AX212" s="16">
        <v>2.6390870679424099</v>
      </c>
      <c r="AY212" s="16">
        <v>2.8841905256773499</v>
      </c>
      <c r="AZ212" s="16">
        <v>3.1805051028058302</v>
      </c>
      <c r="BA212" s="16">
        <v>3.5114319642959599</v>
      </c>
      <c r="BB212" s="16">
        <v>3.8556993165559299</v>
      </c>
      <c r="BC212" s="16">
        <v>4.1984475712444098</v>
      </c>
      <c r="BD212" s="16">
        <v>4.5282093170846203</v>
      </c>
      <c r="BE212" s="16">
        <v>4.8457433197301203</v>
      </c>
      <c r="BF212" s="16">
        <v>5.1518571374124997</v>
      </c>
      <c r="BG212" s="16">
        <v>5.4536293887156999</v>
      </c>
      <c r="BH212" s="16">
        <v>5.7527075677853796</v>
      </c>
      <c r="BI212" s="16">
        <v>6.0254833633783598</v>
      </c>
      <c r="BJ212" s="16">
        <v>6.30319287895363</v>
      </c>
      <c r="BK212" s="16">
        <v>6.5524333246094004</v>
      </c>
      <c r="BL212" s="16">
        <v>6.7243786374291199</v>
      </c>
      <c r="BM212" s="16">
        <v>6.79393541564892</v>
      </c>
    </row>
    <row r="213" spans="1:65">
      <c r="A213" s="16" t="s">
        <v>53</v>
      </c>
      <c r="B213" s="16" t="s">
        <v>54</v>
      </c>
      <c r="C213" s="16" t="s">
        <v>469</v>
      </c>
      <c r="D213" s="16" t="s">
        <v>470</v>
      </c>
      <c r="E213" s="16">
        <v>2145755</v>
      </c>
      <c r="F213" s="16">
        <v>2175607</v>
      </c>
      <c r="G213" s="16">
        <v>2205641</v>
      </c>
      <c r="H213" s="16">
        <v>2238765</v>
      </c>
      <c r="I213" s="16">
        <v>2278929</v>
      </c>
      <c r="J213" s="16">
        <v>2328179</v>
      </c>
      <c r="K213" s="16">
        <v>2371229</v>
      </c>
      <c r="L213" s="16">
        <v>2427806</v>
      </c>
      <c r="M213" s="16">
        <v>2494655</v>
      </c>
      <c r="N213" s="16">
        <v>2566567</v>
      </c>
      <c r="O213" s="16">
        <v>2641458</v>
      </c>
      <c r="P213" s="16">
        <v>2725021</v>
      </c>
      <c r="Q213" s="16">
        <v>2809673</v>
      </c>
      <c r="R213" s="16">
        <v>2898625</v>
      </c>
      <c r="S213" s="16">
        <v>2996371</v>
      </c>
      <c r="T213" s="16">
        <v>3104149</v>
      </c>
      <c r="U213" s="16">
        <v>3211915</v>
      </c>
      <c r="V213" s="16">
        <v>3327913</v>
      </c>
      <c r="W213" s="16">
        <v>3449620</v>
      </c>
      <c r="X213" s="16">
        <v>3572213</v>
      </c>
      <c r="Y213" s="16">
        <v>3692227</v>
      </c>
      <c r="Z213" s="16">
        <v>3802925</v>
      </c>
      <c r="AA213" s="16">
        <v>3908788</v>
      </c>
      <c r="AB213" s="16">
        <v>4009040</v>
      </c>
      <c r="AC213" s="16">
        <v>4103603</v>
      </c>
      <c r="AD213" s="16">
        <v>4192283</v>
      </c>
      <c r="AE213" s="16">
        <v>4261363</v>
      </c>
      <c r="AF213" s="16">
        <v>4325899</v>
      </c>
      <c r="AG213" s="16">
        <v>4387343</v>
      </c>
      <c r="AH213" s="16">
        <v>4446080</v>
      </c>
      <c r="AI213" s="16">
        <v>4449764</v>
      </c>
      <c r="AJ213" s="16">
        <v>4492422</v>
      </c>
      <c r="AK213" s="16">
        <v>4538262</v>
      </c>
      <c r="AL213" s="16">
        <v>4590034</v>
      </c>
      <c r="AM213" s="16">
        <v>4641596</v>
      </c>
      <c r="AN213" s="16">
        <v>4693519</v>
      </c>
      <c r="AO213" s="16">
        <v>4751866</v>
      </c>
      <c r="AP213" s="16">
        <v>4819284</v>
      </c>
      <c r="AQ213" s="16">
        <v>4897180</v>
      </c>
      <c r="AR213" s="16">
        <v>4981375</v>
      </c>
      <c r="AS213" s="16">
        <v>5070809</v>
      </c>
      <c r="AT213" s="16">
        <v>5171814</v>
      </c>
      <c r="AU213" s="16">
        <v>5272095</v>
      </c>
      <c r="AV213" s="16">
        <v>5377560</v>
      </c>
      <c r="AW213" s="16">
        <v>5498648</v>
      </c>
      <c r="AX213" s="16">
        <v>5638033</v>
      </c>
      <c r="AY213" s="16">
        <v>5772684</v>
      </c>
      <c r="AZ213" s="16">
        <v>5918363</v>
      </c>
      <c r="BA213" s="16">
        <v>6124539</v>
      </c>
      <c r="BB213" s="16">
        <v>6323530</v>
      </c>
      <c r="BC213" s="16">
        <v>6452695</v>
      </c>
      <c r="BD213" s="16">
        <v>6565755</v>
      </c>
      <c r="BE213" s="16">
        <v>6665639</v>
      </c>
      <c r="BF213" s="16">
        <v>6749582</v>
      </c>
      <c r="BG213" s="16">
        <v>6822750</v>
      </c>
      <c r="BH213" s="16">
        <v>6888625</v>
      </c>
      <c r="BI213" s="16">
        <v>6930695</v>
      </c>
      <c r="BJ213" s="16">
        <v>6969033</v>
      </c>
      <c r="BK213" s="16">
        <v>7001102</v>
      </c>
      <c r="BL213" s="16">
        <v>7028194</v>
      </c>
      <c r="BM213" s="16">
        <v>7051107</v>
      </c>
    </row>
    <row r="214" spans="1:65">
      <c r="A214" s="16" t="s">
        <v>53</v>
      </c>
      <c r="B214" s="16" t="s">
        <v>54</v>
      </c>
      <c r="C214" s="16" t="s">
        <v>471</v>
      </c>
      <c r="D214" s="16" t="s">
        <v>472</v>
      </c>
      <c r="E214" s="16">
        <v>748278</v>
      </c>
      <c r="F214" s="16">
        <v>798172</v>
      </c>
      <c r="G214" s="16">
        <v>850991</v>
      </c>
      <c r="H214" s="16">
        <v>903427</v>
      </c>
      <c r="I214" s="16">
        <v>951065</v>
      </c>
      <c r="J214" s="16">
        <v>991103</v>
      </c>
      <c r="K214" s="16">
        <v>1029491</v>
      </c>
      <c r="L214" s="16">
        <v>1057786</v>
      </c>
      <c r="M214" s="16">
        <v>1078399</v>
      </c>
      <c r="N214" s="16">
        <v>1094973</v>
      </c>
      <c r="O214" s="16">
        <v>1109005</v>
      </c>
      <c r="P214" s="16">
        <v>1116679</v>
      </c>
      <c r="Q214" s="16">
        <v>1122534</v>
      </c>
      <c r="R214" s="16">
        <v>1125262</v>
      </c>
      <c r="S214" s="16">
        <v>1122748</v>
      </c>
      <c r="T214" s="16">
        <v>1114542</v>
      </c>
      <c r="U214" s="16">
        <v>1105421</v>
      </c>
      <c r="V214" s="16">
        <v>1091802</v>
      </c>
      <c r="W214" s="16">
        <v>1075721</v>
      </c>
      <c r="X214" s="16">
        <v>1060681</v>
      </c>
      <c r="Y214" s="16">
        <v>1049088</v>
      </c>
      <c r="Z214" s="16">
        <v>1041823</v>
      </c>
      <c r="AA214" s="16">
        <v>1038437</v>
      </c>
      <c r="AB214" s="16">
        <v>1039443</v>
      </c>
      <c r="AC214" s="16">
        <v>1044878</v>
      </c>
      <c r="AD214" s="16">
        <v>1054766</v>
      </c>
      <c r="AE214" s="16">
        <v>1073646</v>
      </c>
      <c r="AF214" s="16">
        <v>1097094</v>
      </c>
      <c r="AG214" s="16">
        <v>1123244</v>
      </c>
      <c r="AH214" s="16">
        <v>1149680</v>
      </c>
      <c r="AI214" s="16">
        <v>1161152</v>
      </c>
      <c r="AJ214" s="16">
        <v>1191723</v>
      </c>
      <c r="AK214" s="16">
        <v>1216957</v>
      </c>
      <c r="AL214" s="16">
        <v>1238150</v>
      </c>
      <c r="AM214" s="16">
        <v>1253890</v>
      </c>
      <c r="AN214" s="16">
        <v>1263341</v>
      </c>
      <c r="AO214" s="16">
        <v>1263568</v>
      </c>
      <c r="AP214" s="16">
        <v>1258939</v>
      </c>
      <c r="AQ214" s="16">
        <v>1249231</v>
      </c>
      <c r="AR214" s="16">
        <v>1233420</v>
      </c>
      <c r="AS214" s="16">
        <v>1212117</v>
      </c>
      <c r="AT214" s="16">
        <v>1181380</v>
      </c>
      <c r="AU214" s="16">
        <v>1149522</v>
      </c>
      <c r="AV214" s="16">
        <v>1116218</v>
      </c>
      <c r="AW214" s="16">
        <v>1082247</v>
      </c>
      <c r="AX214" s="16">
        <v>1048744</v>
      </c>
      <c r="AY214" s="16">
        <v>1023662</v>
      </c>
      <c r="AZ214" s="16">
        <v>997918</v>
      </c>
      <c r="BA214" s="16">
        <v>983478</v>
      </c>
      <c r="BB214" s="16">
        <v>974474</v>
      </c>
      <c r="BC214" s="16">
        <v>965003</v>
      </c>
      <c r="BD214" s="16">
        <v>965175</v>
      </c>
      <c r="BE214" s="16">
        <v>973808</v>
      </c>
      <c r="BF214" s="16">
        <v>989029</v>
      </c>
      <c r="BG214" s="16">
        <v>1006895</v>
      </c>
      <c r="BH214" s="16">
        <v>1024447</v>
      </c>
      <c r="BI214" s="16">
        <v>1048538</v>
      </c>
      <c r="BJ214" s="16">
        <v>1067071</v>
      </c>
      <c r="BK214" s="16">
        <v>1081862</v>
      </c>
      <c r="BL214" s="16">
        <v>1096189</v>
      </c>
      <c r="BM214" s="16">
        <v>1110594</v>
      </c>
    </row>
    <row r="215" spans="1:65">
      <c r="A215" s="16" t="s">
        <v>53</v>
      </c>
      <c r="B215" s="16" t="s">
        <v>54</v>
      </c>
      <c r="C215" s="16" t="s">
        <v>473</v>
      </c>
      <c r="D215" s="16" t="s">
        <v>474</v>
      </c>
      <c r="AA215" s="16">
        <v>79.3</v>
      </c>
      <c r="AB215" s="16">
        <v>77.599999999999994</v>
      </c>
      <c r="AC215" s="16">
        <v>75.900000000000006</v>
      </c>
      <c r="AD215" s="16">
        <v>74.2</v>
      </c>
      <c r="AE215" s="16">
        <v>72.8</v>
      </c>
      <c r="AF215" s="16">
        <v>71.599999999999994</v>
      </c>
      <c r="AG215" s="16">
        <v>70.599999999999994</v>
      </c>
      <c r="AH215" s="16">
        <v>69.900000000000006</v>
      </c>
      <c r="AI215" s="16">
        <v>69.7</v>
      </c>
      <c r="AJ215" s="16">
        <v>69.900000000000006</v>
      </c>
      <c r="AK215" s="16">
        <v>70.099999999999994</v>
      </c>
      <c r="AL215" s="16">
        <v>70.2</v>
      </c>
      <c r="AM215" s="16">
        <v>70</v>
      </c>
      <c r="AN215" s="16">
        <v>69.099999999999994</v>
      </c>
      <c r="AO215" s="16">
        <v>67.599999999999994</v>
      </c>
      <c r="AP215" s="16">
        <v>65.5</v>
      </c>
      <c r="AQ215" s="16">
        <v>62.7</v>
      </c>
      <c r="AR215" s="16">
        <v>59.5</v>
      </c>
      <c r="AS215" s="16">
        <v>56</v>
      </c>
      <c r="AT215" s="16">
        <v>52.5</v>
      </c>
      <c r="AU215" s="16">
        <v>49.1</v>
      </c>
      <c r="AV215" s="16">
        <v>45.9</v>
      </c>
      <c r="AW215" s="16">
        <v>43.1</v>
      </c>
      <c r="AX215" s="16">
        <v>40.4</v>
      </c>
      <c r="AY215" s="16">
        <v>38</v>
      </c>
      <c r="AZ215" s="16">
        <v>35.700000000000003</v>
      </c>
      <c r="BA215" s="16">
        <v>33.5</v>
      </c>
      <c r="BB215" s="16">
        <v>31.5</v>
      </c>
      <c r="BC215" s="16">
        <v>29.5</v>
      </c>
      <c r="BD215" s="16">
        <v>27.6</v>
      </c>
      <c r="BE215" s="16">
        <v>25.8</v>
      </c>
      <c r="BF215" s="16">
        <v>24.1</v>
      </c>
      <c r="BG215" s="16">
        <v>22.5</v>
      </c>
      <c r="BH215" s="16">
        <v>21</v>
      </c>
      <c r="BI215" s="16">
        <v>19.600000000000001</v>
      </c>
      <c r="BJ215" s="16">
        <v>18.3</v>
      </c>
      <c r="BK215" s="16">
        <v>17.2</v>
      </c>
      <c r="BL215" s="16">
        <v>16.3</v>
      </c>
    </row>
    <row r="216" spans="1:65">
      <c r="A216" s="16" t="s">
        <v>53</v>
      </c>
      <c r="B216" s="16" t="s">
        <v>54</v>
      </c>
      <c r="C216" s="16" t="s">
        <v>475</v>
      </c>
      <c r="D216" s="16" t="s">
        <v>476</v>
      </c>
      <c r="AK216" s="16">
        <v>246000</v>
      </c>
      <c r="AL216" s="16">
        <v>228840</v>
      </c>
      <c r="AM216" s="16">
        <v>231635</v>
      </c>
      <c r="AN216" s="16">
        <v>233682</v>
      </c>
      <c r="AO216" s="16">
        <v>233693</v>
      </c>
      <c r="AP216" s="16">
        <v>233716</v>
      </c>
      <c r="AQ216" s="16">
        <v>221636</v>
      </c>
      <c r="AR216" s="16">
        <v>221642</v>
      </c>
      <c r="AS216" s="16">
        <v>280</v>
      </c>
      <c r="AT216" s="16">
        <v>363</v>
      </c>
      <c r="AU216" s="16">
        <v>453</v>
      </c>
      <c r="AV216" s="16">
        <v>324</v>
      </c>
      <c r="AW216" s="16">
        <v>8604</v>
      </c>
      <c r="AX216" s="16">
        <v>3004</v>
      </c>
      <c r="AY216" s="16">
        <v>2619</v>
      </c>
      <c r="AZ216" s="16">
        <v>2351</v>
      </c>
      <c r="BA216" s="16">
        <v>2060</v>
      </c>
      <c r="BB216" s="16">
        <v>1643</v>
      </c>
      <c r="BC216" s="16">
        <v>1894</v>
      </c>
      <c r="BD216" s="16">
        <v>1727</v>
      </c>
      <c r="BE216" s="16">
        <v>1467</v>
      </c>
      <c r="BF216" s="16">
        <v>1377</v>
      </c>
      <c r="BG216" s="16">
        <v>1298</v>
      </c>
      <c r="BH216" s="16">
        <v>1279</v>
      </c>
      <c r="BI216" s="16">
        <v>1193</v>
      </c>
      <c r="BJ216" s="16">
        <v>1120</v>
      </c>
      <c r="BK216" s="16">
        <v>1130</v>
      </c>
      <c r="BL216" s="16">
        <v>1109</v>
      </c>
      <c r="BM216" s="16">
        <v>1582</v>
      </c>
    </row>
    <row r="217" spans="1:65">
      <c r="A217" s="16" t="s">
        <v>53</v>
      </c>
      <c r="B217" s="16" t="s">
        <v>54</v>
      </c>
      <c r="C217" s="16" t="s">
        <v>477</v>
      </c>
      <c r="D217" s="16" t="s">
        <v>478</v>
      </c>
      <c r="AZ217" s="16">
        <v>5.6799998283386204</v>
      </c>
      <c r="BA217" s="16">
        <v>5.5599999427795401</v>
      </c>
      <c r="BB217" s="16">
        <v>6.0599999427795401</v>
      </c>
      <c r="BC217" s="16">
        <v>5.3299999237060502</v>
      </c>
      <c r="BD217" s="16">
        <v>5.2600002288818404</v>
      </c>
      <c r="BE217" s="16">
        <v>5.5199999809265101</v>
      </c>
    </row>
    <row r="218" spans="1:65">
      <c r="A218" s="16" t="s">
        <v>53</v>
      </c>
      <c r="B218" s="16" t="s">
        <v>54</v>
      </c>
      <c r="C218" s="16" t="s">
        <v>479</v>
      </c>
      <c r="D218" s="16" t="s">
        <v>480</v>
      </c>
      <c r="AS218" s="16">
        <v>21.700000762939499</v>
      </c>
      <c r="AT218" s="16">
        <v>21.690000534057599</v>
      </c>
      <c r="AU218" s="16">
        <v>21.379999160766602</v>
      </c>
      <c r="AV218" s="16">
        <v>21.610000610351602</v>
      </c>
      <c r="AW218" s="16">
        <v>22.0200004577637</v>
      </c>
      <c r="AX218" s="16">
        <v>22.219999313354499</v>
      </c>
      <c r="AY218" s="16">
        <v>22.030000686645501</v>
      </c>
      <c r="AZ218" s="16">
        <v>22.2600002288818</v>
      </c>
      <c r="BA218" s="16">
        <v>22.709999084472699</v>
      </c>
      <c r="BB218" s="16">
        <v>18.559999465942401</v>
      </c>
      <c r="BC218" s="16">
        <v>19.2299995422363</v>
      </c>
      <c r="BD218" s="16">
        <v>13.800000190734901</v>
      </c>
      <c r="BE218" s="16">
        <v>15.039999961853001</v>
      </c>
      <c r="BF218" s="16">
        <v>14.2600002288818</v>
      </c>
      <c r="BH218" s="16">
        <v>14.210000038146999</v>
      </c>
      <c r="BI218" s="16">
        <v>14.2799997329712</v>
      </c>
      <c r="BJ218" s="16">
        <v>14.430000305175801</v>
      </c>
      <c r="BK218" s="16">
        <v>14.7200002670288</v>
      </c>
      <c r="BL218" s="16">
        <v>15.0299997329712</v>
      </c>
    </row>
    <row r="219" spans="1:65">
      <c r="A219" s="16" t="s">
        <v>53</v>
      </c>
      <c r="B219" s="16" t="s">
        <v>54</v>
      </c>
      <c r="C219" s="16" t="s">
        <v>481</v>
      </c>
      <c r="D219" s="16" t="s">
        <v>482</v>
      </c>
    </row>
    <row r="220" spans="1:65">
      <c r="A220" s="16" t="s">
        <v>53</v>
      </c>
      <c r="B220" s="16" t="s">
        <v>54</v>
      </c>
      <c r="C220" s="16" t="s">
        <v>483</v>
      </c>
      <c r="D220" s="16" t="s">
        <v>484</v>
      </c>
      <c r="AX220" s="16">
        <v>16.7</v>
      </c>
    </row>
    <row r="221" spans="1:65">
      <c r="A221" s="16" t="s">
        <v>53</v>
      </c>
      <c r="B221" s="16" t="s">
        <v>54</v>
      </c>
      <c r="C221" s="16" t="s">
        <v>485</v>
      </c>
      <c r="D221" s="16" t="s">
        <v>486</v>
      </c>
      <c r="AX221" s="16">
        <v>7.5</v>
      </c>
    </row>
    <row r="222" spans="1:65">
      <c r="A222" s="16" t="s">
        <v>53</v>
      </c>
      <c r="B222" s="16" t="s">
        <v>54</v>
      </c>
      <c r="C222" s="16" t="s">
        <v>487</v>
      </c>
      <c r="D222" s="16" t="s">
        <v>488</v>
      </c>
      <c r="AX222" s="16">
        <v>96.3</v>
      </c>
    </row>
    <row r="223" spans="1:65">
      <c r="A223" s="16" t="s">
        <v>53</v>
      </c>
      <c r="B223" s="16" t="s">
        <v>54</v>
      </c>
      <c r="C223" s="16" t="s">
        <v>489</v>
      </c>
      <c r="D223" s="16" t="s">
        <v>490</v>
      </c>
      <c r="AJ223" s="16">
        <v>56.099998474121101</v>
      </c>
      <c r="AK223" s="16">
        <v>57.529998779296903</v>
      </c>
      <c r="AL223" s="16">
        <v>58.849998474121101</v>
      </c>
      <c r="AM223" s="16">
        <v>60.330001831054702</v>
      </c>
      <c r="AN223" s="16">
        <v>62.119998931884801</v>
      </c>
      <c r="AO223" s="16">
        <v>64.150001525878906</v>
      </c>
      <c r="AP223" s="16">
        <v>65.980003356933594</v>
      </c>
      <c r="AQ223" s="16">
        <v>67.550003051757798</v>
      </c>
      <c r="AR223" s="16">
        <v>68.889999389648395</v>
      </c>
      <c r="AS223" s="16">
        <v>69.800003051757798</v>
      </c>
      <c r="AT223" s="16">
        <v>70.349998474121094</v>
      </c>
      <c r="AU223" s="16">
        <v>70.860000610351605</v>
      </c>
      <c r="AV223" s="16">
        <v>71.330001831054702</v>
      </c>
      <c r="AW223" s="16">
        <v>71.580001831054702</v>
      </c>
      <c r="AX223" s="16">
        <v>71.959999084472699</v>
      </c>
      <c r="AY223" s="16">
        <v>71.949996948242202</v>
      </c>
      <c r="AZ223" s="16">
        <v>71.699996948242202</v>
      </c>
      <c r="BA223" s="16">
        <v>71.470001220703097</v>
      </c>
      <c r="BB223" s="16">
        <v>71.129997253417997</v>
      </c>
      <c r="BC223" s="16">
        <v>71.650001525878906</v>
      </c>
      <c r="BD223" s="16">
        <v>71.430000305175795</v>
      </c>
      <c r="BE223" s="16">
        <v>71.050003051757798</v>
      </c>
      <c r="BF223" s="16">
        <v>70.839996337890597</v>
      </c>
      <c r="BG223" s="16">
        <v>71.330001831054702</v>
      </c>
      <c r="BH223" s="16">
        <v>72.529998779296903</v>
      </c>
      <c r="BI223" s="16">
        <v>72.709999084472699</v>
      </c>
      <c r="BJ223" s="16">
        <v>72.949996948242202</v>
      </c>
      <c r="BK223" s="16">
        <v>73.069999694824205</v>
      </c>
      <c r="BL223" s="16">
        <v>72.779998779296903</v>
      </c>
    </row>
    <row r="224" spans="1:65">
      <c r="A224" s="16" t="s">
        <v>53</v>
      </c>
      <c r="B224" s="16" t="s">
        <v>54</v>
      </c>
      <c r="C224" s="16" t="s">
        <v>491</v>
      </c>
      <c r="D224" s="16" t="s">
        <v>492</v>
      </c>
    </row>
    <row r="225" spans="1:64">
      <c r="A225" s="16" t="s">
        <v>53</v>
      </c>
      <c r="B225" s="16" t="s">
        <v>54</v>
      </c>
      <c r="C225" s="16" t="s">
        <v>493</v>
      </c>
      <c r="D225" s="16" t="s">
        <v>494</v>
      </c>
    </row>
    <row r="226" spans="1:64">
      <c r="A226" s="16" t="s">
        <v>53</v>
      </c>
      <c r="B226" s="16" t="s">
        <v>54</v>
      </c>
      <c r="C226" s="16" t="s">
        <v>495</v>
      </c>
      <c r="D226" s="16" t="s">
        <v>496</v>
      </c>
      <c r="AS226" s="16">
        <v>68.607910160000003</v>
      </c>
      <c r="AT226" s="16">
        <v>70.083549500000004</v>
      </c>
      <c r="AU226" s="16">
        <v>72.290733340000003</v>
      </c>
      <c r="AV226" s="16">
        <v>68.867835999999997</v>
      </c>
      <c r="AW226" s="16">
        <v>65.775047299999997</v>
      </c>
      <c r="AX226" s="16">
        <v>58.510494229999999</v>
      </c>
      <c r="AY226" s="16">
        <v>56.387954710000002</v>
      </c>
      <c r="AZ226" s="16">
        <v>52.713870999999997</v>
      </c>
      <c r="BA226" s="16">
        <v>54.168121339999999</v>
      </c>
      <c r="BB226" s="16">
        <v>55.535091399999999</v>
      </c>
      <c r="BC226" s="16">
        <v>57.922195430000002</v>
      </c>
      <c r="BD226" s="16">
        <v>59.868495940000003</v>
      </c>
      <c r="BE226" s="16">
        <v>60.627738950000001</v>
      </c>
      <c r="BF226" s="16">
        <v>64.205596920000005</v>
      </c>
      <c r="BG226" s="16">
        <v>65.577224729999998</v>
      </c>
      <c r="BH226" s="16">
        <v>67.448890689999999</v>
      </c>
      <c r="BI226" s="16">
        <v>70.670501709999996</v>
      </c>
      <c r="BJ226" s="16">
        <v>72.512283330000002</v>
      </c>
      <c r="BK226" s="16">
        <v>72.804809570000003</v>
      </c>
    </row>
    <row r="227" spans="1:64">
      <c r="A227" s="16" t="s">
        <v>53</v>
      </c>
      <c r="B227" s="16" t="s">
        <v>54</v>
      </c>
      <c r="C227" s="16" t="s">
        <v>497</v>
      </c>
      <c r="D227" s="16" t="s">
        <v>498</v>
      </c>
      <c r="BH227" s="16">
        <v>63</v>
      </c>
      <c r="BJ227" s="16">
        <v>65</v>
      </c>
    </row>
    <row r="228" spans="1:64">
      <c r="A228" s="16" t="s">
        <v>53</v>
      </c>
      <c r="B228" s="16" t="s">
        <v>54</v>
      </c>
      <c r="C228" s="16" t="s">
        <v>499</v>
      </c>
      <c r="D228" s="16" t="s">
        <v>500</v>
      </c>
      <c r="AS228" s="16">
        <v>4.0999999999999996</v>
      </c>
      <c r="AY228" s="16">
        <v>2.2000000000000002</v>
      </c>
      <c r="BD228" s="16">
        <v>2.9</v>
      </c>
      <c r="BF228" s="16">
        <v>1.1000000000000001</v>
      </c>
    </row>
    <row r="229" spans="1:64">
      <c r="A229" s="16" t="s">
        <v>53</v>
      </c>
      <c r="B229" s="16" t="s">
        <v>54</v>
      </c>
      <c r="C229" s="16" t="s">
        <v>501</v>
      </c>
      <c r="D229" s="16" t="s">
        <v>502</v>
      </c>
      <c r="AS229" s="16">
        <v>70.230195598655797</v>
      </c>
      <c r="AT229" s="16">
        <v>71.073270957535399</v>
      </c>
      <c r="AU229" s="16">
        <v>71.915429670490994</v>
      </c>
      <c r="AV229" s="16">
        <v>72.756671737522794</v>
      </c>
      <c r="AW229" s="16">
        <v>73.5969971586307</v>
      </c>
      <c r="AX229" s="16">
        <v>75.401730586836194</v>
      </c>
      <c r="AY229" s="16">
        <v>77.228346435191895</v>
      </c>
      <c r="AZ229" s="16">
        <v>79.076845786418204</v>
      </c>
      <c r="BA229" s="16">
        <v>80.947229723236504</v>
      </c>
      <c r="BB229" s="16">
        <v>82.839499328367694</v>
      </c>
      <c r="BC229" s="16">
        <v>84.7536556845333</v>
      </c>
      <c r="BD229" s="16">
        <v>86.689699874453495</v>
      </c>
      <c r="BE229" s="16">
        <v>88.647632980850105</v>
      </c>
      <c r="BF229" s="16">
        <v>90.627456086443402</v>
      </c>
      <c r="BG229" s="16">
        <v>91.556244161787305</v>
      </c>
      <c r="BH229" s="16">
        <v>92.364077659811599</v>
      </c>
      <c r="BI229" s="16">
        <v>92.285014064021894</v>
      </c>
      <c r="BJ229" s="16">
        <v>92.205950468232004</v>
      </c>
    </row>
    <row r="230" spans="1:64">
      <c r="A230" s="16" t="s">
        <v>53</v>
      </c>
      <c r="B230" s="16" t="s">
        <v>54</v>
      </c>
      <c r="C230" s="16" t="s">
        <v>503</v>
      </c>
      <c r="D230" s="16" t="s">
        <v>504</v>
      </c>
      <c r="AO230" s="16">
        <v>8.8000000000000007</v>
      </c>
      <c r="AS230" s="16">
        <v>14</v>
      </c>
      <c r="AT230" s="16">
        <v>5.9</v>
      </c>
      <c r="AY230" s="16">
        <v>8.4</v>
      </c>
      <c r="BD230" s="16">
        <v>6.5</v>
      </c>
      <c r="BF230" s="16">
        <v>4.9000000000000004</v>
      </c>
    </row>
    <row r="231" spans="1:64">
      <c r="A231" s="16" t="s">
        <v>53</v>
      </c>
      <c r="B231" s="16" t="s">
        <v>54</v>
      </c>
      <c r="C231" s="16" t="s">
        <v>505</v>
      </c>
      <c r="D231" s="16" t="s">
        <v>506</v>
      </c>
      <c r="BI231" s="16">
        <v>63.9</v>
      </c>
    </row>
    <row r="232" spans="1:64">
      <c r="A232" s="16" t="s">
        <v>53</v>
      </c>
      <c r="B232" s="16" t="s">
        <v>54</v>
      </c>
      <c r="C232" s="16" t="s">
        <v>507</v>
      </c>
      <c r="D232" s="16" t="s">
        <v>508</v>
      </c>
      <c r="BE232" s="16">
        <v>62.93</v>
      </c>
      <c r="BG232" s="16">
        <v>67.63</v>
      </c>
    </row>
    <row r="233" spans="1:64">
      <c r="A233" s="16" t="s">
        <v>53</v>
      </c>
      <c r="B233" s="16" t="s">
        <v>54</v>
      </c>
      <c r="C233" s="16" t="s">
        <v>509</v>
      </c>
      <c r="D233" s="16" t="s">
        <v>510</v>
      </c>
      <c r="AS233" s="16">
        <v>0</v>
      </c>
      <c r="AT233" s="16">
        <v>0</v>
      </c>
      <c r="AU233" s="16">
        <v>0</v>
      </c>
      <c r="AV233" s="16">
        <v>0</v>
      </c>
      <c r="AW233" s="16">
        <v>0</v>
      </c>
      <c r="AX233" s="16">
        <v>0</v>
      </c>
      <c r="AY233" s="16">
        <v>0</v>
      </c>
      <c r="AZ233" s="16">
        <v>1</v>
      </c>
      <c r="BA233" s="16">
        <v>2</v>
      </c>
      <c r="BB233" s="16">
        <v>4</v>
      </c>
      <c r="BC233" s="16">
        <v>6</v>
      </c>
      <c r="BD233" s="16">
        <v>10</v>
      </c>
      <c r="BE233" s="16">
        <v>14</v>
      </c>
      <c r="BF233" s="16">
        <v>19</v>
      </c>
      <c r="BG233" s="16">
        <v>19</v>
      </c>
      <c r="BH233" s="16">
        <v>25</v>
      </c>
      <c r="BI233" s="16">
        <v>30</v>
      </c>
      <c r="BJ233" s="16">
        <v>38</v>
      </c>
      <c r="BK233" s="16">
        <v>45</v>
      </c>
      <c r="BL233" s="16">
        <v>52</v>
      </c>
    </row>
    <row r="234" spans="1:64">
      <c r="A234" s="16" t="s">
        <v>53</v>
      </c>
      <c r="B234" s="16" t="s">
        <v>54</v>
      </c>
      <c r="C234" s="16" t="s">
        <v>511</v>
      </c>
      <c r="D234" s="16" t="s">
        <v>512</v>
      </c>
      <c r="AA234" s="16">
        <v>103.3</v>
      </c>
      <c r="AB234" s="16">
        <v>100.6</v>
      </c>
      <c r="AC234" s="16">
        <v>98.1</v>
      </c>
      <c r="AD234" s="16">
        <v>95.7</v>
      </c>
      <c r="AE234" s="16">
        <v>93.7</v>
      </c>
      <c r="AF234" s="16">
        <v>91.9</v>
      </c>
      <c r="AG234" s="16">
        <v>90.3</v>
      </c>
      <c r="AH234" s="16">
        <v>89.4</v>
      </c>
      <c r="AI234" s="16">
        <v>89.1</v>
      </c>
      <c r="AJ234" s="16">
        <v>89.3</v>
      </c>
      <c r="AK234" s="16">
        <v>89.7</v>
      </c>
      <c r="AL234" s="16">
        <v>89.8</v>
      </c>
      <c r="AM234" s="16">
        <v>89.4</v>
      </c>
      <c r="AN234" s="16">
        <v>88.1</v>
      </c>
      <c r="AO234" s="16">
        <v>85.9</v>
      </c>
      <c r="AP234" s="16">
        <v>82.8</v>
      </c>
      <c r="AQ234" s="16">
        <v>78.8</v>
      </c>
      <c r="AR234" s="16">
        <v>74.3</v>
      </c>
      <c r="AS234" s="16">
        <v>69.3</v>
      </c>
      <c r="AT234" s="16">
        <v>64.400000000000006</v>
      </c>
      <c r="AU234" s="16">
        <v>59.7</v>
      </c>
      <c r="AV234" s="16">
        <v>55.3</v>
      </c>
      <c r="AW234" s="16">
        <v>51.4</v>
      </c>
      <c r="AX234" s="16">
        <v>47.9</v>
      </c>
      <c r="AY234" s="16">
        <v>44.7</v>
      </c>
      <c r="AZ234" s="16">
        <v>41.8</v>
      </c>
      <c r="BA234" s="16">
        <v>39</v>
      </c>
      <c r="BB234" s="16">
        <v>36.4</v>
      </c>
      <c r="BC234" s="16">
        <v>33.9</v>
      </c>
      <c r="BD234" s="16">
        <v>31.6</v>
      </c>
      <c r="BE234" s="16">
        <v>29.4</v>
      </c>
      <c r="BF234" s="16">
        <v>27.4</v>
      </c>
      <c r="BG234" s="16">
        <v>25.5</v>
      </c>
      <c r="BH234" s="16">
        <v>23.7</v>
      </c>
      <c r="BI234" s="16">
        <v>22.1</v>
      </c>
      <c r="BJ234" s="16">
        <v>20.6</v>
      </c>
      <c r="BK234" s="16">
        <v>19.399999999999999</v>
      </c>
      <c r="BL234" s="16">
        <v>18.3</v>
      </c>
    </row>
    <row r="235" spans="1:64">
      <c r="A235" s="16" t="s">
        <v>53</v>
      </c>
      <c r="B235" s="16" t="s">
        <v>54</v>
      </c>
      <c r="C235" s="16" t="s">
        <v>513</v>
      </c>
      <c r="D235" s="16" t="s">
        <v>514</v>
      </c>
      <c r="AI235" s="16">
        <v>355</v>
      </c>
      <c r="AJ235" s="16">
        <v>374</v>
      </c>
      <c r="AK235" s="16">
        <v>397</v>
      </c>
      <c r="AL235" s="16">
        <v>420</v>
      </c>
      <c r="AM235" s="16">
        <v>438</v>
      </c>
      <c r="AN235" s="16">
        <v>450</v>
      </c>
      <c r="AO235" s="16">
        <v>456</v>
      </c>
      <c r="AP235" s="16">
        <v>456</v>
      </c>
      <c r="AQ235" s="16">
        <v>452</v>
      </c>
      <c r="AR235" s="16">
        <v>445</v>
      </c>
      <c r="AS235" s="16">
        <v>436</v>
      </c>
      <c r="AT235" s="16">
        <v>425</v>
      </c>
      <c r="AU235" s="16">
        <v>411</v>
      </c>
      <c r="AV235" s="16">
        <v>395</v>
      </c>
      <c r="AW235" s="16">
        <v>377</v>
      </c>
      <c r="AX235" s="16">
        <v>355</v>
      </c>
      <c r="AY235" s="16">
        <v>330</v>
      </c>
      <c r="AZ235" s="16">
        <v>304</v>
      </c>
      <c r="BA235" s="16">
        <v>279</v>
      </c>
      <c r="BB235" s="16">
        <v>257</v>
      </c>
      <c r="BC235" s="16">
        <v>238</v>
      </c>
      <c r="BD235" s="16">
        <v>223</v>
      </c>
      <c r="BE235" s="16">
        <v>211</v>
      </c>
      <c r="BF235" s="16">
        <v>202</v>
      </c>
      <c r="BG235" s="16">
        <v>195</v>
      </c>
      <c r="BH235" s="16">
        <v>191</v>
      </c>
      <c r="BI235" s="16">
        <v>190</v>
      </c>
      <c r="BJ235" s="16">
        <v>190</v>
      </c>
      <c r="BK235" s="16">
        <v>192</v>
      </c>
      <c r="BL235" s="16">
        <v>195</v>
      </c>
    </row>
    <row r="236" spans="1:64">
      <c r="A236" s="16" t="s">
        <v>53</v>
      </c>
      <c r="B236" s="16" t="s">
        <v>54</v>
      </c>
      <c r="C236" s="16" t="s">
        <v>515</v>
      </c>
      <c r="D236" s="16" t="s">
        <v>516</v>
      </c>
      <c r="AY236" s="16">
        <v>9.8000000000000007</v>
      </c>
    </row>
    <row r="237" spans="1:64">
      <c r="A237" s="16" t="s">
        <v>53</v>
      </c>
      <c r="B237" s="16" t="s">
        <v>54</v>
      </c>
      <c r="C237" s="16" t="s">
        <v>517</v>
      </c>
      <c r="D237" s="16" t="s">
        <v>518</v>
      </c>
      <c r="AS237" s="16">
        <v>99.102592468261705</v>
      </c>
      <c r="AT237" s="16">
        <v>98.820777893066406</v>
      </c>
      <c r="AU237" s="16">
        <v>99.563018798828097</v>
      </c>
      <c r="AV237" s="16">
        <v>99.459197998046903</v>
      </c>
      <c r="AW237" s="16">
        <v>98.63720703125</v>
      </c>
      <c r="AX237" s="16">
        <v>99.361869812011705</v>
      </c>
      <c r="AY237" s="16">
        <v>99.113739013671903</v>
      </c>
      <c r="AZ237" s="16">
        <v>98.312812805175795</v>
      </c>
      <c r="BA237" s="16">
        <v>97.844833374023395</v>
      </c>
      <c r="BB237" s="16">
        <v>98.477943420410199</v>
      </c>
      <c r="BC237" s="16">
        <v>98.538520812988295</v>
      </c>
      <c r="BD237" s="16">
        <v>99.412132263183594</v>
      </c>
      <c r="BE237" s="16">
        <v>99.757713317871094</v>
      </c>
      <c r="BG237" s="16">
        <v>99.787803649902301</v>
      </c>
      <c r="BH237" s="16">
        <v>99.855766296386705</v>
      </c>
      <c r="BI237" s="16">
        <v>98.461631774902301</v>
      </c>
      <c r="BJ237" s="16">
        <v>99.077110290527301</v>
      </c>
      <c r="BK237" s="16">
        <v>96.390899658203097</v>
      </c>
    </row>
    <row r="238" spans="1:64">
      <c r="A238" s="16" t="s">
        <v>53</v>
      </c>
      <c r="B238" s="16" t="s">
        <v>54</v>
      </c>
      <c r="C238" s="16" t="s">
        <v>519</v>
      </c>
      <c r="D238" s="16" t="s">
        <v>520</v>
      </c>
      <c r="BF238" s="16">
        <v>0</v>
      </c>
      <c r="BG238" s="16">
        <v>0</v>
      </c>
      <c r="BH238" s="16">
        <v>0</v>
      </c>
    </row>
    <row r="239" spans="1:64">
      <c r="A239" s="16" t="s">
        <v>53</v>
      </c>
      <c r="B239" s="16" t="s">
        <v>54</v>
      </c>
      <c r="C239" s="16" t="s">
        <v>521</v>
      </c>
      <c r="D239" s="16" t="s">
        <v>522</v>
      </c>
      <c r="BI239" s="16">
        <v>91.537246704101605</v>
      </c>
      <c r="BJ239" s="16">
        <v>97.287277221679702</v>
      </c>
      <c r="BK239" s="16">
        <v>99.636428833007798</v>
      </c>
      <c r="BL239" s="16">
        <v>98.809631347656307</v>
      </c>
    </row>
    <row r="240" spans="1:64">
      <c r="A240" s="16" t="s">
        <v>53</v>
      </c>
      <c r="B240" s="16" t="s">
        <v>54</v>
      </c>
      <c r="C240" s="16" t="s">
        <v>523</v>
      </c>
      <c r="D240" s="16" t="s">
        <v>524</v>
      </c>
      <c r="BK240" s="16">
        <v>7.6098400000000002</v>
      </c>
    </row>
    <row r="241" spans="1:65">
      <c r="A241" s="16" t="s">
        <v>53</v>
      </c>
      <c r="B241" s="16" t="s">
        <v>54</v>
      </c>
      <c r="C241" s="16" t="s">
        <v>525</v>
      </c>
      <c r="D241" s="16" t="s">
        <v>526</v>
      </c>
      <c r="AL241" s="16">
        <v>93.171592712402301</v>
      </c>
      <c r="AM241" s="16">
        <v>90.469902038574205</v>
      </c>
      <c r="AO241" s="16">
        <v>87.962272644042997</v>
      </c>
      <c r="AP241" s="16">
        <v>86.472076416015597</v>
      </c>
      <c r="AR241" s="16">
        <v>86.108566284179702</v>
      </c>
      <c r="AS241" s="16">
        <v>38.246681213378899</v>
      </c>
      <c r="AT241" s="16">
        <v>73.995071411132798</v>
      </c>
      <c r="AU241" s="16">
        <v>88.556068420410199</v>
      </c>
      <c r="AV241" s="16">
        <v>85.510009765625</v>
      </c>
      <c r="AW241" s="16">
        <v>83.643371582031307</v>
      </c>
      <c r="AX241" s="16">
        <v>82.840263366699205</v>
      </c>
      <c r="AY241" s="16">
        <v>88.869071960449205</v>
      </c>
      <c r="AZ241" s="16">
        <v>89.599319458007798</v>
      </c>
      <c r="BA241" s="16">
        <v>88.078681945800795</v>
      </c>
      <c r="BB241" s="16">
        <v>90.747467041015597</v>
      </c>
      <c r="BC241" s="16">
        <v>90.579109191894503</v>
      </c>
      <c r="BD241" s="16">
        <v>89.314437866210895</v>
      </c>
      <c r="BE241" s="16">
        <v>94.175979614257798</v>
      </c>
      <c r="BF241" s="16">
        <v>86.748619079589801</v>
      </c>
      <c r="BG241" s="16">
        <v>86.619140625</v>
      </c>
      <c r="BH241" s="16">
        <v>86.07421875</v>
      </c>
      <c r="BI241" s="16">
        <v>89.038291931152301</v>
      </c>
      <c r="BJ241" s="16">
        <v>88.454536437988295</v>
      </c>
      <c r="BK241" s="16">
        <v>84.713096618652301</v>
      </c>
    </row>
    <row r="242" spans="1:65">
      <c r="A242" s="16" t="s">
        <v>53</v>
      </c>
      <c r="B242" s="16" t="s">
        <v>54</v>
      </c>
      <c r="C242" s="16" t="s">
        <v>527</v>
      </c>
      <c r="D242" s="16" t="s">
        <v>528</v>
      </c>
      <c r="AR242" s="16">
        <v>99.968856811523395</v>
      </c>
      <c r="AS242" s="16">
        <v>99.984519958496094</v>
      </c>
      <c r="AT242" s="16">
        <v>99.939697265625</v>
      </c>
      <c r="AU242" s="16">
        <v>100</v>
      </c>
      <c r="AV242" s="16">
        <v>99.376899719238295</v>
      </c>
      <c r="AW242" s="16">
        <v>99.533576965332003</v>
      </c>
      <c r="AX242" s="16">
        <v>99.902656555175795</v>
      </c>
      <c r="AY242" s="16">
        <v>100</v>
      </c>
      <c r="AZ242" s="16">
        <v>99.983070373535199</v>
      </c>
      <c r="BA242" s="16">
        <v>99.859397888183594</v>
      </c>
      <c r="BC242" s="16">
        <v>99.920951843261705</v>
      </c>
      <c r="BD242" s="16">
        <v>99.959541320800795</v>
      </c>
      <c r="BE242" s="16">
        <v>99.976043701171903</v>
      </c>
      <c r="BF242" s="16">
        <v>99.552238464355497</v>
      </c>
      <c r="BJ242" s="16">
        <v>97.869430541992202</v>
      </c>
      <c r="BK242" s="16">
        <v>96.528022766113295</v>
      </c>
      <c r="BL242" s="16">
        <v>99.036537170410199</v>
      </c>
    </row>
    <row r="243" spans="1:65">
      <c r="A243" s="16" t="s">
        <v>53</v>
      </c>
      <c r="B243" s="16" t="s">
        <v>54</v>
      </c>
      <c r="C243" s="16" t="s">
        <v>529</v>
      </c>
      <c r="D243" s="16" t="s">
        <v>530</v>
      </c>
      <c r="AQ243" s="16">
        <v>83.179339999999996</v>
      </c>
      <c r="AR243" s="16">
        <v>84.993250000000003</v>
      </c>
      <c r="AU243" s="16">
        <v>64.611959999999996</v>
      </c>
      <c r="AV243" s="16">
        <v>64.419359999999998</v>
      </c>
      <c r="AW243" s="16">
        <v>68.085949999999997</v>
      </c>
      <c r="AX243" s="16">
        <v>66.303079999999994</v>
      </c>
      <c r="AY243" s="16">
        <v>68.33314</v>
      </c>
      <c r="AZ243" s="16">
        <v>67.479759999999999</v>
      </c>
      <c r="BA243" s="16">
        <v>71.404750000000007</v>
      </c>
      <c r="BB243" s="16">
        <v>72.419849999999997</v>
      </c>
      <c r="BC243" s="16">
        <v>69.447749999999999</v>
      </c>
      <c r="BD243" s="16">
        <v>77.445269999999994</v>
      </c>
      <c r="BE243" s="16">
        <v>79.919060000000002</v>
      </c>
      <c r="BF243" s="16">
        <v>83.186670000000007</v>
      </c>
      <c r="BG243" s="16">
        <v>80.202470000000005</v>
      </c>
      <c r="BH243" s="16">
        <v>73.789609999999996</v>
      </c>
      <c r="BK243" s="16">
        <v>74.757300000000001</v>
      </c>
    </row>
    <row r="244" spans="1:65">
      <c r="A244" s="16" t="s">
        <v>53</v>
      </c>
      <c r="B244" s="16" t="s">
        <v>54</v>
      </c>
      <c r="C244" s="16" t="s">
        <v>531</v>
      </c>
      <c r="D244" s="16" t="s">
        <v>532</v>
      </c>
      <c r="AR244" s="16">
        <v>98.566581726074205</v>
      </c>
      <c r="AZ244" s="16">
        <v>98.388648986816406</v>
      </c>
      <c r="BA244" s="16">
        <v>98.406509399414105</v>
      </c>
      <c r="BB244" s="16">
        <v>99.130073547363295</v>
      </c>
      <c r="BC244" s="16">
        <v>99.188247680664105</v>
      </c>
      <c r="BD244" s="16">
        <v>99.181686401367202</v>
      </c>
      <c r="BE244" s="16">
        <v>99.206016540527301</v>
      </c>
      <c r="BF244" s="16">
        <v>99.241386413574205</v>
      </c>
      <c r="BG244" s="16">
        <v>99.2486572265625</v>
      </c>
      <c r="BH244" s="16">
        <v>99.214012145996094</v>
      </c>
      <c r="BI244" s="16">
        <v>99.142723083496094</v>
      </c>
      <c r="BJ244" s="16">
        <v>99.214996337890597</v>
      </c>
    </row>
    <row r="245" spans="1:65">
      <c r="A245" s="16" t="s">
        <v>53</v>
      </c>
      <c r="B245" s="16" t="s">
        <v>54</v>
      </c>
      <c r="C245" s="16" t="s">
        <v>533</v>
      </c>
      <c r="D245" s="16" t="s">
        <v>534</v>
      </c>
      <c r="AJ245" s="16">
        <v>0.99663001298904397</v>
      </c>
      <c r="AK245" s="16">
        <v>0.98390001058578502</v>
      </c>
      <c r="AL245" s="16">
        <v>0.96126002073287997</v>
      </c>
      <c r="AM245" s="16">
        <v>0.93900001049041704</v>
      </c>
      <c r="AN245" s="16">
        <v>1.05991995334625</v>
      </c>
      <c r="AO245" s="16">
        <v>1.0600500106811499</v>
      </c>
      <c r="AP245" s="16">
        <v>1.03029000759125</v>
      </c>
      <c r="BK245" s="16">
        <v>1.00261998176575</v>
      </c>
      <c r="BL245" s="16">
        <v>1.01073002815247</v>
      </c>
    </row>
    <row r="246" spans="1:65">
      <c r="A246" s="16" t="s">
        <v>53</v>
      </c>
      <c r="B246" s="16" t="s">
        <v>54</v>
      </c>
      <c r="C246" s="16" t="s">
        <v>535</v>
      </c>
      <c r="D246" s="16" t="s">
        <v>536</v>
      </c>
      <c r="BH246" s="16">
        <v>50.612097190767102</v>
      </c>
    </row>
    <row r="247" spans="1:65">
      <c r="A247" s="16" t="s">
        <v>53</v>
      </c>
      <c r="B247" s="16" t="s">
        <v>54</v>
      </c>
      <c r="C247" s="16" t="s">
        <v>537</v>
      </c>
      <c r="D247" s="16" t="s">
        <v>538</v>
      </c>
      <c r="BH247" s="16">
        <v>3.61394276537616</v>
      </c>
    </row>
    <row r="248" spans="1:65">
      <c r="A248" s="16" t="s">
        <v>53</v>
      </c>
      <c r="B248" s="16" t="s">
        <v>54</v>
      </c>
      <c r="C248" s="16" t="s">
        <v>539</v>
      </c>
      <c r="D248" s="16" t="s">
        <v>540</v>
      </c>
      <c r="AI248" s="16">
        <v>25500</v>
      </c>
      <c r="AJ248" s="16">
        <v>30300</v>
      </c>
      <c r="AK248" s="16">
        <v>413600</v>
      </c>
      <c r="AL248" s="16">
        <v>1536400</v>
      </c>
      <c r="AM248" s="16">
        <v>7320200</v>
      </c>
      <c r="AN248" s="16">
        <v>165200000</v>
      </c>
      <c r="AO248" s="16">
        <v>275000000</v>
      </c>
      <c r="AP248" s="16">
        <v>233500000</v>
      </c>
      <c r="AQ248" s="16">
        <v>141700000</v>
      </c>
      <c r="AR248" s="16">
        <v>149200000</v>
      </c>
      <c r="AS248" s="16">
        <v>291200000</v>
      </c>
      <c r="AT248" s="16">
        <v>418300000</v>
      </c>
      <c r="AU248" s="16">
        <v>486200000</v>
      </c>
      <c r="AV248" s="16">
        <v>549800000</v>
      </c>
      <c r="AW248" s="16">
        <v>615700000</v>
      </c>
      <c r="AX248" s="16">
        <v>946500000</v>
      </c>
      <c r="AY248" s="16">
        <v>1024400000</v>
      </c>
      <c r="AZ248" s="16">
        <v>1870200000</v>
      </c>
      <c r="BA248" s="16">
        <v>2688600000</v>
      </c>
      <c r="BB248" s="16">
        <v>2810000000</v>
      </c>
      <c r="BC248" s="16">
        <v>2876500000</v>
      </c>
      <c r="BD248" s="16">
        <v>3055900000</v>
      </c>
      <c r="BE248" s="16">
        <v>3392000000</v>
      </c>
      <c r="BF248" s="16">
        <v>3878000000</v>
      </c>
      <c r="BG248" s="16">
        <v>4413000000</v>
      </c>
      <c r="BH248" s="16">
        <v>4859000000</v>
      </c>
      <c r="BI248" s="16">
        <v>4921400000</v>
      </c>
      <c r="BJ248" s="16">
        <v>5004400000</v>
      </c>
      <c r="BK248" s="16">
        <v>6198300000</v>
      </c>
      <c r="BL248" s="16">
        <v>7362500000</v>
      </c>
      <c r="BM248" s="16">
        <v>6992500000</v>
      </c>
    </row>
    <row r="249" spans="1:65">
      <c r="A249" s="16" t="s">
        <v>53</v>
      </c>
      <c r="B249" s="16" t="s">
        <v>54</v>
      </c>
      <c r="C249" s="16" t="s">
        <v>541</v>
      </c>
      <c r="D249" s="16" t="s">
        <v>542</v>
      </c>
      <c r="BJ249" s="16">
        <v>133161462622.119</v>
      </c>
    </row>
    <row r="250" spans="1:65">
      <c r="A250" s="16" t="s">
        <v>53</v>
      </c>
      <c r="B250" s="16" t="s">
        <v>54</v>
      </c>
      <c r="C250" s="16" t="s">
        <v>543</v>
      </c>
      <c r="D250" s="16" t="s">
        <v>544</v>
      </c>
      <c r="AI250" s="16">
        <v>5360.0705293567898</v>
      </c>
      <c r="AJ250" s="16">
        <v>5417.7863300656199</v>
      </c>
      <c r="AK250" s="16">
        <v>4224.4387863102002</v>
      </c>
      <c r="AL250" s="16">
        <v>3275.4231839211002</v>
      </c>
      <c r="AM250" s="16">
        <v>2650.2611757360801</v>
      </c>
      <c r="AN250" s="16">
        <v>2359.2164018912599</v>
      </c>
      <c r="AO250" s="16">
        <v>2409.1933061190198</v>
      </c>
      <c r="AP250" s="16">
        <v>2567.9874035849102</v>
      </c>
      <c r="AQ250" s="16">
        <v>2829.5950938757401</v>
      </c>
      <c r="AR250" s="16">
        <v>3055.9253070906698</v>
      </c>
      <c r="AS250" s="16">
        <v>3442.6319321494602</v>
      </c>
      <c r="AT250" s="16">
        <v>3836.5995908095701</v>
      </c>
      <c r="AU250" s="16">
        <v>4233.4400633969499</v>
      </c>
      <c r="AV250" s="16">
        <v>4716.3776119265103</v>
      </c>
      <c r="AW250" s="16">
        <v>5245.4252509437401</v>
      </c>
      <c r="AX250" s="16">
        <v>6850.8130189817202</v>
      </c>
      <c r="AY250" s="16">
        <v>9387.1093489158593</v>
      </c>
      <c r="AZ250" s="16">
        <v>11957.391171785501</v>
      </c>
      <c r="BA250" s="16">
        <v>13200.9407059818</v>
      </c>
      <c r="BB250" s="16">
        <v>14248.892460610599</v>
      </c>
      <c r="BC250" s="16">
        <v>14926.6376402283</v>
      </c>
      <c r="BD250" s="16">
        <v>14804.5744507911</v>
      </c>
      <c r="BE250" s="16">
        <v>15957.718850285</v>
      </c>
      <c r="BF250" s="16">
        <v>17188.945505661199</v>
      </c>
      <c r="BG250" s="16">
        <v>17443.878256309301</v>
      </c>
      <c r="BH250" s="16">
        <v>14938.401127671499</v>
      </c>
      <c r="BI250" s="16">
        <v>14371.022741009199</v>
      </c>
      <c r="BJ250" s="16">
        <v>14121.4069355591</v>
      </c>
      <c r="BK250" s="16">
        <v>14550.8204045494</v>
      </c>
      <c r="BL250" s="16">
        <v>15049.938564813699</v>
      </c>
      <c r="BM250" s="16">
        <v>14451.983696650699</v>
      </c>
    </row>
    <row r="251" spans="1:65">
      <c r="A251" s="16" t="s">
        <v>53</v>
      </c>
      <c r="B251" s="16" t="s">
        <v>54</v>
      </c>
      <c r="C251" s="16" t="s">
        <v>545</v>
      </c>
      <c r="D251" s="16" t="s">
        <v>546</v>
      </c>
      <c r="AI251" s="16">
        <v>0</v>
      </c>
      <c r="AJ251" s="16">
        <v>0</v>
      </c>
      <c r="AK251" s="16">
        <v>0</v>
      </c>
      <c r="AL251" s="16">
        <v>0</v>
      </c>
      <c r="AM251" s="16">
        <v>0</v>
      </c>
      <c r="AN251" s="16">
        <v>0</v>
      </c>
      <c r="AO251" s="16">
        <v>0</v>
      </c>
      <c r="AP251" s="16">
        <v>0</v>
      </c>
      <c r="AQ251" s="16">
        <v>3.6345552802190301E-3</v>
      </c>
      <c r="AR251" s="16">
        <v>3.6782742741673299E-3</v>
      </c>
      <c r="AS251" s="16">
        <v>3.16554317775047E-3</v>
      </c>
      <c r="AT251" s="16">
        <v>2.6247605895791202E-3</v>
      </c>
      <c r="AU251" s="16">
        <v>9.5106749170518305E-3</v>
      </c>
      <c r="AV251" s="16">
        <v>1.3458831515427E-3</v>
      </c>
      <c r="AW251" s="16">
        <v>1.27211191745808E-3</v>
      </c>
      <c r="AX251" s="16">
        <v>8.33949171225401E-4</v>
      </c>
      <c r="AY251" s="16">
        <v>6.4870211927858898E-4</v>
      </c>
      <c r="AZ251" s="16">
        <v>5.0189899841662105E-4</v>
      </c>
      <c r="BA251" s="16">
        <v>3.8456134660166198E-4</v>
      </c>
      <c r="BB251" s="16">
        <v>3.80189844350232E-4</v>
      </c>
      <c r="BC251" s="16">
        <v>3.1424599521286502E-4</v>
      </c>
      <c r="BD251" s="16">
        <v>3.1743744013781801E-4</v>
      </c>
      <c r="BE251" s="16">
        <v>2.7469287725511902E-4</v>
      </c>
      <c r="BF251" s="16">
        <v>9.6925344257408098E-3</v>
      </c>
      <c r="BG251" s="16">
        <v>1.02956108706923E-2</v>
      </c>
      <c r="BH251" s="16">
        <v>1.44864262404858E-2</v>
      </c>
      <c r="BI251" s="16">
        <v>1.7070142762783701E-2</v>
      </c>
      <c r="BJ251" s="16">
        <v>1.9223266991810602E-2</v>
      </c>
      <c r="BK251" s="16">
        <v>1.92364028432561E-2</v>
      </c>
      <c r="BL251" s="16">
        <v>1.8625832709749799E-2</v>
      </c>
    </row>
    <row r="252" spans="1:65">
      <c r="A252" s="16" t="s">
        <v>53</v>
      </c>
      <c r="B252" s="16" t="s">
        <v>54</v>
      </c>
      <c r="C252" s="16" t="s">
        <v>547</v>
      </c>
      <c r="D252" s="16" t="s">
        <v>548</v>
      </c>
      <c r="AQ252" s="16">
        <v>-1044873799.42767</v>
      </c>
      <c r="AR252" s="16">
        <v>-1208014760.81479</v>
      </c>
      <c r="AS252" s="16">
        <v>-1591405311.5119901</v>
      </c>
      <c r="AT252" s="16">
        <v>-1073846870.04795</v>
      </c>
      <c r="AU252" s="16">
        <v>-556685316.76059902</v>
      </c>
      <c r="AV252" s="16">
        <v>-205724057.895587</v>
      </c>
      <c r="AW252" s="16">
        <v>-82950998.7003901</v>
      </c>
      <c r="AX252" s="16">
        <v>967789946.89160502</v>
      </c>
      <c r="AY252" s="16">
        <v>1992611397.7379799</v>
      </c>
      <c r="AZ252" s="16">
        <v>4240027675.3951602</v>
      </c>
      <c r="BA252" s="16">
        <v>8228484434.9450197</v>
      </c>
      <c r="BB252" s="16">
        <v>6893967867.1927204</v>
      </c>
      <c r="BC252" s="16">
        <v>9099223773.7656307</v>
      </c>
      <c r="BD252" s="16">
        <v>12433003470.3291</v>
      </c>
      <c r="BE252" s="16">
        <v>13145260106.645</v>
      </c>
      <c r="BF252" s="16">
        <v>15344201490.6059</v>
      </c>
      <c r="BG252" s="16">
        <v>15191980093.1535</v>
      </c>
      <c r="BH252" s="16">
        <v>6375325007.5160103</v>
      </c>
      <c r="BI252" s="16">
        <v>1874286069.77738</v>
      </c>
      <c r="BJ252" s="16">
        <v>3340716736.2155299</v>
      </c>
      <c r="BK252" s="16">
        <v>3273967843.4990201</v>
      </c>
      <c r="BL252" s="16">
        <v>2699299262.76617</v>
      </c>
    </row>
    <row r="253" spans="1:65">
      <c r="A253" s="16" t="s">
        <v>53</v>
      </c>
      <c r="B253" s="16" t="s">
        <v>54</v>
      </c>
      <c r="C253" s="16" t="s">
        <v>549</v>
      </c>
      <c r="D253" s="16" t="s">
        <v>550</v>
      </c>
      <c r="O253" s="16">
        <v>0</v>
      </c>
      <c r="P253" s="16">
        <v>0</v>
      </c>
      <c r="Q253" s="16">
        <v>0</v>
      </c>
      <c r="R253" s="16">
        <v>0</v>
      </c>
      <c r="S253" s="16">
        <v>0</v>
      </c>
      <c r="T253" s="16">
        <v>0</v>
      </c>
      <c r="U253" s="16">
        <v>0</v>
      </c>
      <c r="V253" s="16">
        <v>0</v>
      </c>
      <c r="W253" s="16">
        <v>0</v>
      </c>
      <c r="X253" s="16">
        <v>0</v>
      </c>
      <c r="Y253" s="16">
        <v>0</v>
      </c>
      <c r="Z253" s="16">
        <v>0</v>
      </c>
      <c r="AA253" s="16">
        <v>0</v>
      </c>
      <c r="AB253" s="16">
        <v>0</v>
      </c>
      <c r="AC253" s="16">
        <v>0</v>
      </c>
      <c r="AD253" s="16">
        <v>0</v>
      </c>
      <c r="AE253" s="16">
        <v>0</v>
      </c>
      <c r="AF253" s="16">
        <v>0</v>
      </c>
      <c r="AG253" s="16">
        <v>0</v>
      </c>
      <c r="AH253" s="16">
        <v>0</v>
      </c>
      <c r="AI253" s="16">
        <v>0</v>
      </c>
      <c r="AJ253" s="16">
        <v>0</v>
      </c>
      <c r="AK253" s="16">
        <v>1113798.4734704599</v>
      </c>
      <c r="AL253" s="16">
        <v>619869.95333919895</v>
      </c>
      <c r="AM253" s="16">
        <v>0</v>
      </c>
      <c r="AN253" s="16">
        <v>0</v>
      </c>
      <c r="AO253" s="16">
        <v>0</v>
      </c>
      <c r="AP253" s="16">
        <v>0</v>
      </c>
      <c r="AQ253" s="16">
        <v>9423.7883090054092</v>
      </c>
      <c r="AR253" s="16">
        <v>0</v>
      </c>
      <c r="AS253" s="16">
        <v>0</v>
      </c>
      <c r="AT253" s="16">
        <v>0</v>
      </c>
      <c r="AU253" s="16">
        <v>1595.8457068198099</v>
      </c>
      <c r="AV253" s="16">
        <v>630.42523729682102</v>
      </c>
      <c r="AW253" s="16">
        <v>5179.6191777080303</v>
      </c>
      <c r="AX253" s="16">
        <v>15093.1876321946</v>
      </c>
      <c r="AY253" s="16">
        <v>40197.609745513801</v>
      </c>
      <c r="AZ253" s="16">
        <v>118712.445011164</v>
      </c>
      <c r="BA253" s="16">
        <v>262548.78055674001</v>
      </c>
      <c r="BB253" s="16">
        <v>4002686.1887296699</v>
      </c>
      <c r="BC253" s="16">
        <v>33559501.236307599</v>
      </c>
      <c r="BD253" s="16">
        <v>45031463.186990701</v>
      </c>
      <c r="BE253" s="16">
        <v>39291514.570486598</v>
      </c>
      <c r="BF253" s="16">
        <v>27572833.964504998</v>
      </c>
      <c r="BG253" s="16">
        <v>26883773.750275798</v>
      </c>
      <c r="BH253" s="16">
        <v>28360153.717937801</v>
      </c>
      <c r="BI253" s="16">
        <v>30767669.909775499</v>
      </c>
      <c r="BJ253" s="16">
        <v>95756687.026109904</v>
      </c>
      <c r="BK253" s="16">
        <v>56133125.962705299</v>
      </c>
      <c r="BL253" s="16">
        <v>1687949.2087400299</v>
      </c>
    </row>
    <row r="254" spans="1:65">
      <c r="A254" s="16" t="s">
        <v>53</v>
      </c>
      <c r="B254" s="16" t="s">
        <v>54</v>
      </c>
      <c r="C254" s="16" t="s">
        <v>551</v>
      </c>
      <c r="D254" s="16" t="s">
        <v>552</v>
      </c>
      <c r="AT254" s="16">
        <v>3.2781490474327</v>
      </c>
      <c r="AU254" s="16">
        <v>2.2757578038187898</v>
      </c>
      <c r="AV254" s="16">
        <v>1.6836433882775099</v>
      </c>
      <c r="AW254" s="16">
        <v>1.3866911592905</v>
      </c>
      <c r="AX254" s="16">
        <v>1.0832009079193099</v>
      </c>
      <c r="AY254" s="16">
        <v>1.339863241545</v>
      </c>
      <c r="AZ254" s="16">
        <v>1.1606568046918699</v>
      </c>
      <c r="BA254" s="16">
        <v>0.76775919682857197</v>
      </c>
      <c r="BB254" s="16">
        <v>1.0962757745327201</v>
      </c>
      <c r="BC254" s="16">
        <v>1.2133228424887199</v>
      </c>
      <c r="BD254" s="16">
        <v>1.8116779899566</v>
      </c>
      <c r="BE254" s="16">
        <v>1.8747393731684601</v>
      </c>
      <c r="BF254" s="16">
        <v>1.48810130504446</v>
      </c>
      <c r="BG254" s="16">
        <v>1.3529173442236899</v>
      </c>
      <c r="BH254" s="16">
        <v>0.98442848960737905</v>
      </c>
      <c r="BI254" s="16">
        <v>1.9323029830431599</v>
      </c>
      <c r="BJ254" s="16">
        <v>3.23247000981487</v>
      </c>
      <c r="BK254" s="16">
        <v>3.2324700043433499</v>
      </c>
    </row>
    <row r="255" spans="1:65">
      <c r="A255" s="16" t="s">
        <v>53</v>
      </c>
      <c r="B255" s="16" t="s">
        <v>54</v>
      </c>
      <c r="C255" s="16" t="s">
        <v>553</v>
      </c>
      <c r="D255" s="16" t="s">
        <v>554</v>
      </c>
      <c r="AI255" s="16">
        <v>51700</v>
      </c>
      <c r="AJ255" s="16">
        <v>89000</v>
      </c>
      <c r="AK255" s="16">
        <v>1054500</v>
      </c>
      <c r="AL255" s="16">
        <v>5621500</v>
      </c>
      <c r="AM255" s="16">
        <v>47454800</v>
      </c>
      <c r="AN255" s="16">
        <v>246100000</v>
      </c>
      <c r="AO255" s="16">
        <v>285000000</v>
      </c>
      <c r="AP255" s="16">
        <v>265100000</v>
      </c>
      <c r="AQ255" s="16">
        <v>286400000</v>
      </c>
      <c r="AR255" s="16">
        <v>228100000</v>
      </c>
      <c r="AS255" s="16">
        <v>249700000</v>
      </c>
      <c r="AT255" s="16">
        <v>328900000</v>
      </c>
      <c r="AU255" s="16">
        <v>450500000</v>
      </c>
      <c r="AV255" s="16">
        <v>617200000</v>
      </c>
      <c r="AW255" s="16">
        <v>706600000</v>
      </c>
      <c r="AX255" s="16">
        <v>812400000</v>
      </c>
      <c r="AY255" s="16">
        <v>1082200000</v>
      </c>
      <c r="AZ255" s="16">
        <v>1413500000</v>
      </c>
      <c r="BA255" s="16">
        <v>1888700000</v>
      </c>
      <c r="BB255" s="16">
        <v>1967300000</v>
      </c>
      <c r="BC255" s="16">
        <v>2041800000</v>
      </c>
      <c r="BD255" s="16">
        <v>2077200000</v>
      </c>
      <c r="BE255" s="16">
        <v>2319000000</v>
      </c>
      <c r="BF255" s="16">
        <v>2452800000</v>
      </c>
      <c r="BG255" s="16">
        <v>2777800000</v>
      </c>
      <c r="BH255" s="16">
        <v>2714000000</v>
      </c>
      <c r="BI255" s="16">
        <v>2979000000</v>
      </c>
      <c r="BJ255" s="16">
        <v>3305500000</v>
      </c>
      <c r="BK255" s="16">
        <v>3700400000</v>
      </c>
      <c r="BL255" s="16">
        <v>4097700000</v>
      </c>
      <c r="BM255" s="16">
        <v>4177700000</v>
      </c>
    </row>
    <row r="256" spans="1:65">
      <c r="A256" s="16" t="s">
        <v>53</v>
      </c>
      <c r="B256" s="16" t="s">
        <v>54</v>
      </c>
      <c r="C256" s="16" t="s">
        <v>555</v>
      </c>
      <c r="D256" s="16" t="s">
        <v>556</v>
      </c>
      <c r="AK256" s="16">
        <v>141064814.81481501</v>
      </c>
      <c r="AL256" s="16">
        <v>-291480000</v>
      </c>
      <c r="AM256" s="16">
        <v>-70490127.388534993</v>
      </c>
      <c r="AN256" s="16">
        <v>-505721083.04067099</v>
      </c>
      <c r="AO256" s="16">
        <v>-984424038.12623501</v>
      </c>
      <c r="AP256" s="16">
        <v>-951323547.86099601</v>
      </c>
      <c r="AQ256" s="16">
        <v>-1415223571.98242</v>
      </c>
      <c r="AR256" s="16">
        <v>-636165048.54368901</v>
      </c>
      <c r="AS256" s="16">
        <v>94546267.322306693</v>
      </c>
      <c r="AT256" s="16">
        <v>238698593.364115</v>
      </c>
      <c r="AU256" s="16">
        <v>-454124665.70664501</v>
      </c>
      <c r="AV256" s="16">
        <v>-1712860197.5358901</v>
      </c>
      <c r="AW256" s="16">
        <v>-2077134425.5622301</v>
      </c>
      <c r="AX256" s="16">
        <v>1329913264.2267799</v>
      </c>
      <c r="AY256" s="16">
        <v>5821916274.9048595</v>
      </c>
      <c r="AZ256" s="16">
        <v>13093229227.362801</v>
      </c>
      <c r="BA256" s="16">
        <v>20669182083.738998</v>
      </c>
      <c r="BB256" s="16">
        <v>12635232644.9366</v>
      </c>
      <c r="BC256" s="16">
        <v>17789932718.664299</v>
      </c>
      <c r="BD256" s="16">
        <v>21332657971.3815</v>
      </c>
      <c r="BE256" s="16">
        <v>19292897148.676201</v>
      </c>
      <c r="BF256" s="16">
        <v>16431739961.7591</v>
      </c>
      <c r="BG256" s="16">
        <v>12839602193.038401</v>
      </c>
      <c r="BH256" s="16">
        <v>1585887175.48312</v>
      </c>
      <c r="BI256" s="16">
        <v>1051952121.3260601</v>
      </c>
      <c r="BJ256" s="16">
        <v>2735300952.8236098</v>
      </c>
      <c r="BK256" s="16">
        <v>7779294117.6470604</v>
      </c>
      <c r="BL256" s="16">
        <v>5917294117.6470604</v>
      </c>
      <c r="BM256" s="16">
        <v>-329058823.52941197</v>
      </c>
    </row>
    <row r="257" spans="1:65">
      <c r="A257" s="16" t="s">
        <v>53</v>
      </c>
      <c r="B257" s="16" t="s">
        <v>54</v>
      </c>
      <c r="C257" s="16" t="s">
        <v>557</v>
      </c>
      <c r="D257" s="16" t="s">
        <v>558</v>
      </c>
      <c r="AI257" s="16">
        <v>20.2592087312415</v>
      </c>
      <c r="AJ257" s="16">
        <v>11.4520958083832</v>
      </c>
      <c r="AK257" s="16">
        <v>21.816974751561201</v>
      </c>
      <c r="AL257" s="16">
        <v>20.953821656051002</v>
      </c>
      <c r="AM257" s="16">
        <v>26.258713637576701</v>
      </c>
      <c r="AN257" s="16">
        <v>15.6434529946574</v>
      </c>
      <c r="AO257" s="16">
        <v>29.107809412281298</v>
      </c>
      <c r="AP257" s="16">
        <v>36.9914194345059</v>
      </c>
      <c r="AQ257" s="16">
        <v>35.514154507934698</v>
      </c>
      <c r="AR257" s="16">
        <v>28.510503033032201</v>
      </c>
      <c r="AS257" s="16">
        <v>23.1364320383205</v>
      </c>
      <c r="AT257" s="16">
        <v>22.881706674693401</v>
      </c>
      <c r="AU257" s="16">
        <v>34.08</v>
      </c>
      <c r="AV257" s="16">
        <v>52.881830266564101</v>
      </c>
      <c r="AW257" s="16">
        <v>57.7102529835174</v>
      </c>
      <c r="AX257" s="16">
        <v>41.308844080654801</v>
      </c>
      <c r="AY257" s="16">
        <v>29.700952726419199</v>
      </c>
      <c r="AZ257" s="16">
        <v>21.3994816734543</v>
      </c>
      <c r="BA257" s="16">
        <v>18.578774802427699</v>
      </c>
      <c r="BB257" s="16">
        <v>18.8194317655155</v>
      </c>
      <c r="BC257" s="16">
        <v>18.1667255386789</v>
      </c>
      <c r="BD257" s="16">
        <v>20.177604546676399</v>
      </c>
      <c r="BE257" s="16">
        <v>22.455186624214299</v>
      </c>
      <c r="BF257" s="16">
        <v>25.793888144099501</v>
      </c>
      <c r="BG257" s="16">
        <v>27.430393753357201</v>
      </c>
      <c r="BH257" s="16">
        <v>27.8253034203751</v>
      </c>
      <c r="BI257" s="16">
        <v>25.0345882181606</v>
      </c>
      <c r="BJ257" s="16">
        <v>23.817207817133902</v>
      </c>
      <c r="BK257" s="16">
        <v>20.694076811666601</v>
      </c>
      <c r="BL257" s="16">
        <v>21.129551798496099</v>
      </c>
      <c r="BM257" s="16">
        <v>23.509019469241601</v>
      </c>
    </row>
    <row r="258" spans="1:65">
      <c r="A258" s="16" t="s">
        <v>53</v>
      </c>
      <c r="B258" s="16" t="s">
        <v>54</v>
      </c>
      <c r="C258" s="16" t="s">
        <v>559</v>
      </c>
      <c r="D258" s="16" t="s">
        <v>560</v>
      </c>
      <c r="AL258" s="16">
        <v>7135581698.8752098</v>
      </c>
      <c r="AM258" s="16">
        <v>5716559976.4847898</v>
      </c>
      <c r="AN258" s="16">
        <v>5725492548.0194597</v>
      </c>
      <c r="AO258" s="16">
        <v>6851032349.7278605</v>
      </c>
      <c r="AP258" s="16">
        <v>8104086203.0071297</v>
      </c>
      <c r="AQ258" s="16">
        <v>9220221615.0366898</v>
      </c>
      <c r="AR258" s="16">
        <v>10705159452.988001</v>
      </c>
      <c r="AS258" s="16">
        <v>12026059618.0753</v>
      </c>
      <c r="AT258" s="16">
        <v>12183430040.8309</v>
      </c>
      <c r="AU258" s="16">
        <v>15640903655.540501</v>
      </c>
      <c r="AV258" s="16">
        <v>20241506344.299801</v>
      </c>
      <c r="AW258" s="16">
        <v>23799589372.406502</v>
      </c>
      <c r="AX258" s="16">
        <v>26572587405.027901</v>
      </c>
      <c r="AY258" s="16">
        <v>32914011597.109699</v>
      </c>
      <c r="AZ258" s="16">
        <v>35976554154.830498</v>
      </c>
      <c r="BA258" s="16">
        <v>39112139317.788399</v>
      </c>
      <c r="BB258" s="16">
        <v>40021476960.847198</v>
      </c>
      <c r="BC258" s="16">
        <v>36138923498.629501</v>
      </c>
      <c r="BD258" s="16">
        <v>42749574664.4758</v>
      </c>
      <c r="BE258" s="16">
        <v>43690065264.4897</v>
      </c>
    </row>
    <row r="259" spans="1:65">
      <c r="A259" s="16" t="s">
        <v>53</v>
      </c>
      <c r="B259" s="16" t="s">
        <v>54</v>
      </c>
      <c r="C259" s="16" t="s">
        <v>561</v>
      </c>
      <c r="D259" s="16" t="s">
        <v>562</v>
      </c>
      <c r="BB259" s="16">
        <v>586000</v>
      </c>
      <c r="BC259" s="16">
        <v>593000</v>
      </c>
      <c r="BD259" s="16">
        <v>599000</v>
      </c>
      <c r="BE259" s="16">
        <v>600000</v>
      </c>
      <c r="BF259" s="16">
        <v>543000</v>
      </c>
      <c r="BG259" s="16">
        <v>569000</v>
      </c>
      <c r="BH259" s="16">
        <v>564000</v>
      </c>
      <c r="BI259" s="16">
        <v>582000</v>
      </c>
      <c r="BJ259" s="16">
        <v>643000</v>
      </c>
      <c r="BK259" s="16">
        <v>644000</v>
      </c>
      <c r="BL259" s="16">
        <v>651000</v>
      </c>
      <c r="BM259" s="16">
        <v>735000</v>
      </c>
    </row>
    <row r="260" spans="1:65">
      <c r="A260" s="16" t="s">
        <v>53</v>
      </c>
      <c r="B260" s="16" t="s">
        <v>54</v>
      </c>
      <c r="C260" s="16" t="s">
        <v>563</v>
      </c>
      <c r="D260" s="16" t="s">
        <v>564</v>
      </c>
      <c r="AK260" s="16">
        <v>14.805055794273599</v>
      </c>
      <c r="AL260" s="16">
        <v>23.576955530608998</v>
      </c>
      <c r="AM260" s="16">
        <v>37.973731794594201</v>
      </c>
      <c r="AN260" s="16">
        <v>29.9157744173406</v>
      </c>
      <c r="AO260" s="16">
        <v>35.837938120093703</v>
      </c>
      <c r="AP260" s="16">
        <v>24.3378591066827</v>
      </c>
      <c r="AQ260" s="16">
        <v>7.7094523704684397</v>
      </c>
      <c r="AR260" s="16">
        <v>3.8598177970999101</v>
      </c>
      <c r="AS260" s="16">
        <v>0.66128934676668005</v>
      </c>
      <c r="AT260" s="16">
        <v>2.1281261924960799</v>
      </c>
      <c r="AU260" s="16">
        <v>1.53736849385923</v>
      </c>
      <c r="AV260" s="16">
        <v>2.4977559770738602</v>
      </c>
      <c r="AW260" s="16">
        <v>4.6169099401812499</v>
      </c>
      <c r="AX260" s="16">
        <v>5.15939279939436</v>
      </c>
      <c r="AY260" s="16">
        <v>5.3483456179523996</v>
      </c>
      <c r="AZ260" s="16">
        <v>8.1392394376052692</v>
      </c>
      <c r="BA260" s="16">
        <v>1.1104391673580101</v>
      </c>
      <c r="BB260" s="16">
        <v>2.36742299251461</v>
      </c>
      <c r="BC260" s="16">
        <v>2.4448570267346899</v>
      </c>
      <c r="BD260" s="16">
        <v>2.0284237059459902</v>
      </c>
      <c r="BE260" s="16">
        <v>3.9908221118621601</v>
      </c>
      <c r="BF260" s="16">
        <v>3.76271665066528</v>
      </c>
      <c r="BG260" s="16">
        <v>3.8937616404863999</v>
      </c>
      <c r="BH260" s="16">
        <v>4.1320722854266396</v>
      </c>
      <c r="BI260" s="16">
        <v>2.5827450959819198</v>
      </c>
      <c r="BJ260" s="16">
        <v>1.65565782732143</v>
      </c>
      <c r="BK260" s="16">
        <v>1.30425969039705</v>
      </c>
      <c r="BL260" s="16">
        <v>0.71802202641767399</v>
      </c>
    </row>
    <row r="261" spans="1:65">
      <c r="A261" s="16" t="s">
        <v>53</v>
      </c>
      <c r="B261" s="16" t="s">
        <v>54</v>
      </c>
      <c r="C261" s="16" t="s">
        <v>565</v>
      </c>
      <c r="D261" s="16" t="s">
        <v>566</v>
      </c>
      <c r="AS261" s="16">
        <v>100</v>
      </c>
      <c r="AT261" s="16">
        <v>149.50865200000001</v>
      </c>
      <c r="AU261" s="16">
        <v>140.2684879</v>
      </c>
      <c r="AV261" s="16">
        <v>145.85321759999999</v>
      </c>
      <c r="AW261" s="16">
        <v>160.51612109999999</v>
      </c>
      <c r="AX261" s="16">
        <v>253.49718369999999</v>
      </c>
      <c r="AY261" s="16">
        <v>360.40270170000002</v>
      </c>
      <c r="AZ261" s="16">
        <v>537.15472020000004</v>
      </c>
      <c r="BA261" s="16">
        <v>570.64737879999996</v>
      </c>
      <c r="BB261" s="16">
        <v>600.04777330000002</v>
      </c>
      <c r="BC261" s="16">
        <v>595.35044789999995</v>
      </c>
      <c r="BD261" s="16">
        <v>572.60321690000001</v>
      </c>
      <c r="BE261" s="16">
        <v>533.48049089999995</v>
      </c>
      <c r="BF261" s="16">
        <v>537.0160545</v>
      </c>
      <c r="BG261" s="16">
        <v>518.83140230000004</v>
      </c>
      <c r="BH261" s="16">
        <v>523.86090000000002</v>
      </c>
      <c r="BI261" s="16">
        <v>500.20367099999999</v>
      </c>
      <c r="BJ261" s="16">
        <v>475.17385630000001</v>
      </c>
      <c r="BK261" s="16">
        <v>486.21448479999998</v>
      </c>
      <c r="BL261" s="16">
        <v>523.93094329999997</v>
      </c>
    </row>
    <row r="262" spans="1:65">
      <c r="A262" s="16" t="s">
        <v>53</v>
      </c>
      <c r="B262" s="16" t="s">
        <v>54</v>
      </c>
      <c r="C262" s="16" t="s">
        <v>567</v>
      </c>
      <c r="D262" s="16" t="s">
        <v>568</v>
      </c>
      <c r="AK262" s="16">
        <v>5.3020069122693997E-2</v>
      </c>
      <c r="AL262" s="16">
        <v>0.71753436275968296</v>
      </c>
      <c r="AM262" s="16">
        <v>0.36445787864374601</v>
      </c>
      <c r="AN262" s="16">
        <v>0.43410847790198198</v>
      </c>
      <c r="AO262" s="16">
        <v>0.32730379000758503</v>
      </c>
      <c r="AP262" s="16">
        <v>0.88680371883963305</v>
      </c>
      <c r="AQ262" s="16">
        <v>1.0607270337367201</v>
      </c>
      <c r="AR262" s="16">
        <v>1.6851029924095999</v>
      </c>
      <c r="AS262" s="16">
        <v>2.3404390299678202</v>
      </c>
      <c r="AT262" s="16">
        <v>3.2681087504552702</v>
      </c>
      <c r="AU262" s="16">
        <v>3.5246286454825002</v>
      </c>
      <c r="AV262" s="16">
        <v>8.1107198351082097</v>
      </c>
      <c r="AW262" s="16">
        <v>7.86638526167095</v>
      </c>
      <c r="AX262" s="16">
        <v>4.84197707856866</v>
      </c>
      <c r="AY262" s="16">
        <v>4.5042543192161801</v>
      </c>
      <c r="AZ262" s="16">
        <v>5.4379066258148097</v>
      </c>
      <c r="BA262" s="16">
        <v>7.6406923704198197</v>
      </c>
      <c r="BB262" s="16">
        <v>8.9738215555173593</v>
      </c>
      <c r="BC262" s="16">
        <v>9.7955362197042497</v>
      </c>
      <c r="BD262" s="16">
        <v>7.1673005674977199</v>
      </c>
      <c r="BE262" s="16">
        <v>7.4384877799978</v>
      </c>
      <c r="BF262" s="16">
        <v>6.0968816576705596</v>
      </c>
      <c r="BG262" s="16">
        <v>8.5654767305358401</v>
      </c>
      <c r="BH262" s="16">
        <v>8.3916319123652894</v>
      </c>
      <c r="BI262" s="16">
        <v>10.780738303971701</v>
      </c>
      <c r="BJ262" s="16">
        <v>11.5587023280405</v>
      </c>
      <c r="BK262" s="16">
        <v>12.4493617301278</v>
      </c>
      <c r="BL262" s="16">
        <v>12.361637250399699</v>
      </c>
    </row>
    <row r="263" spans="1:65">
      <c r="A263" s="16" t="s">
        <v>53</v>
      </c>
      <c r="B263" s="16" t="s">
        <v>54</v>
      </c>
      <c r="C263" s="16" t="s">
        <v>569</v>
      </c>
      <c r="D263" s="16" t="s">
        <v>570</v>
      </c>
      <c r="AU263" s="16">
        <v>11.62</v>
      </c>
      <c r="AX263" s="16">
        <v>12.66</v>
      </c>
      <c r="AZ263" s="16">
        <v>11.77</v>
      </c>
      <c r="BA263" s="16">
        <v>9.77</v>
      </c>
      <c r="BB263" s="16">
        <v>11.67</v>
      </c>
      <c r="BD263" s="16">
        <v>12.38</v>
      </c>
      <c r="BE263" s="16">
        <v>11.94</v>
      </c>
      <c r="BF263" s="16">
        <v>11.66</v>
      </c>
      <c r="BG263" s="16">
        <v>11.36</v>
      </c>
      <c r="BH263" s="16">
        <v>10.119999999999999</v>
      </c>
      <c r="BL263" s="16">
        <v>29.92</v>
      </c>
    </row>
    <row r="264" spans="1:65">
      <c r="A264" s="16" t="s">
        <v>53</v>
      </c>
      <c r="B264" s="16" t="s">
        <v>54</v>
      </c>
      <c r="C264" s="16" t="s">
        <v>571</v>
      </c>
      <c r="D264" s="16" t="s">
        <v>572</v>
      </c>
      <c r="AU264" s="16">
        <v>9.5399999999999991</v>
      </c>
      <c r="AX264" s="16">
        <v>9.31</v>
      </c>
      <c r="AZ264" s="16">
        <v>8.85</v>
      </c>
      <c r="BA264" s="16">
        <v>8.5299999999999994</v>
      </c>
      <c r="BB264" s="16">
        <v>8.77</v>
      </c>
      <c r="BD264" s="16">
        <v>8.77</v>
      </c>
      <c r="BE264" s="16">
        <v>9.11</v>
      </c>
      <c r="BF264" s="16">
        <v>8.9700000000000006</v>
      </c>
      <c r="BG264" s="16">
        <v>9.06</v>
      </c>
      <c r="BH264" s="16">
        <v>8.3800000000000008</v>
      </c>
      <c r="BL264" s="16">
        <v>9.92</v>
      </c>
    </row>
    <row r="265" spans="1:65">
      <c r="A265" s="16" t="s">
        <v>53</v>
      </c>
      <c r="B265" s="16" t="s">
        <v>54</v>
      </c>
      <c r="C265" s="16" t="s">
        <v>573</v>
      </c>
      <c r="D265" s="16" t="s">
        <v>574</v>
      </c>
      <c r="AN265" s="16">
        <v>93000</v>
      </c>
      <c r="AO265" s="16">
        <v>210000</v>
      </c>
      <c r="AP265" s="16">
        <v>306000</v>
      </c>
      <c r="AQ265" s="16">
        <v>483000</v>
      </c>
      <c r="AR265" s="16">
        <v>602000</v>
      </c>
      <c r="AS265" s="16">
        <v>681000</v>
      </c>
      <c r="AT265" s="16">
        <v>767000</v>
      </c>
      <c r="AU265" s="16">
        <v>834000</v>
      </c>
      <c r="AV265" s="16">
        <v>1038000</v>
      </c>
      <c r="AW265" s="16">
        <v>1279000</v>
      </c>
      <c r="AX265" s="16">
        <v>1177000</v>
      </c>
      <c r="AY265" s="16">
        <v>1194000</v>
      </c>
      <c r="AZ265" s="16">
        <v>1333000</v>
      </c>
      <c r="BA265" s="16">
        <v>1899000</v>
      </c>
      <c r="BB265" s="16">
        <v>1830000</v>
      </c>
      <c r="BC265" s="16">
        <v>1963000</v>
      </c>
      <c r="BD265" s="16">
        <v>2239000</v>
      </c>
      <c r="BE265" s="16">
        <v>2484000</v>
      </c>
      <c r="BF265" s="16">
        <v>2509000</v>
      </c>
      <c r="BG265" s="16">
        <v>2298000</v>
      </c>
      <c r="BH265" s="16">
        <v>2006000</v>
      </c>
      <c r="BI265" s="16">
        <v>2249000</v>
      </c>
      <c r="BJ265" s="16">
        <v>2697000</v>
      </c>
      <c r="BK265" s="16">
        <v>2850000</v>
      </c>
      <c r="BL265" s="16">
        <v>3170000</v>
      </c>
    </row>
    <row r="266" spans="1:65">
      <c r="A266" s="16" t="s">
        <v>53</v>
      </c>
      <c r="B266" s="16" t="s">
        <v>54</v>
      </c>
      <c r="C266" s="16" t="s">
        <v>575</v>
      </c>
      <c r="D266" s="16" t="s">
        <v>576</v>
      </c>
      <c r="E266" s="16">
        <v>52.168738598726001</v>
      </c>
      <c r="F266" s="16">
        <v>52.063171084217799</v>
      </c>
      <c r="G266" s="16">
        <v>51.959472871160699</v>
      </c>
      <c r="H266" s="16">
        <v>51.859980019128102</v>
      </c>
      <c r="I266" s="16">
        <v>51.767107030754403</v>
      </c>
      <c r="J266" s="16">
        <v>51.681955388678404</v>
      </c>
      <c r="K266" s="16">
        <v>51.604205248809301</v>
      </c>
      <c r="L266" s="16">
        <v>51.532947195962201</v>
      </c>
      <c r="M266" s="16">
        <v>51.467742367955402</v>
      </c>
      <c r="N266" s="16">
        <v>51.407925582569199</v>
      </c>
      <c r="O266" s="16">
        <v>51.353292798191198</v>
      </c>
      <c r="P266" s="16">
        <v>51.304092445138799</v>
      </c>
      <c r="Q266" s="16">
        <v>51.260086316999001</v>
      </c>
      <c r="R266" s="16">
        <v>51.219130533742998</v>
      </c>
      <c r="S266" s="16">
        <v>51.1790403814542</v>
      </c>
      <c r="T266" s="16">
        <v>51.138192311101797</v>
      </c>
      <c r="U266" s="16">
        <v>51.096168480757498</v>
      </c>
      <c r="V266" s="16">
        <v>51.054145408141501</v>
      </c>
      <c r="W266" s="16">
        <v>51.0152608449214</v>
      </c>
      <c r="X266" s="16">
        <v>50.983120059270199</v>
      </c>
      <c r="Y266" s="16">
        <v>50.960348641259898</v>
      </c>
      <c r="Z266" s="16">
        <v>50.947144261640297</v>
      </c>
      <c r="AA266" s="16">
        <v>50.942436123476398</v>
      </c>
      <c r="AB266" s="16">
        <v>50.945580695302802</v>
      </c>
      <c r="AC266" s="16">
        <v>50.955847895740803</v>
      </c>
      <c r="AD266" s="16">
        <v>50.972324538093503</v>
      </c>
      <c r="AE266" s="16">
        <v>50.994632987103202</v>
      </c>
      <c r="AF266" s="16">
        <v>51.021660158590301</v>
      </c>
      <c r="AG266" s="16">
        <v>51.050816209409703</v>
      </c>
      <c r="AH266" s="16">
        <v>51.078838599291103</v>
      </c>
      <c r="AI266" s="16">
        <v>51.103612739787799</v>
      </c>
      <c r="AJ266" s="16">
        <v>51.123404700633102</v>
      </c>
      <c r="AK266" s="16">
        <v>51.138127207932001</v>
      </c>
      <c r="AL266" s="16">
        <v>51.148744736376301</v>
      </c>
      <c r="AM266" s="16">
        <v>51.156577608924003</v>
      </c>
      <c r="AN266" s="16">
        <v>51.162355515806397</v>
      </c>
      <c r="AO266" s="16">
        <v>51.167211800867598</v>
      </c>
      <c r="AP266" s="16">
        <v>51.169541797612503</v>
      </c>
      <c r="AQ266" s="16">
        <v>51.164275711482397</v>
      </c>
      <c r="AR266" s="16">
        <v>51.144742458709999</v>
      </c>
      <c r="AS266" s="16">
        <v>51.106972115207903</v>
      </c>
      <c r="AT266" s="16">
        <v>51.049291260104702</v>
      </c>
      <c r="AU266" s="16">
        <v>50.974953078174501</v>
      </c>
      <c r="AV266" s="16">
        <v>50.891228812094802</v>
      </c>
      <c r="AW266" s="16">
        <v>50.807947697095202</v>
      </c>
      <c r="AX266" s="16">
        <v>50.731922408916702</v>
      </c>
      <c r="AY266" s="16">
        <v>50.665289479804102</v>
      </c>
      <c r="AZ266" s="16">
        <v>50.606396868860799</v>
      </c>
      <c r="BA266" s="16">
        <v>50.553641184198099</v>
      </c>
      <c r="BB266" s="16">
        <v>50.504018036877198</v>
      </c>
      <c r="BC266" s="16">
        <v>50.455495814265497</v>
      </c>
      <c r="BD266" s="16">
        <v>50.408466745540302</v>
      </c>
      <c r="BE266" s="16">
        <v>50.363876414997002</v>
      </c>
      <c r="BF266" s="16">
        <v>50.3209909533537</v>
      </c>
      <c r="BG266" s="16">
        <v>50.279024526132801</v>
      </c>
      <c r="BH266" s="16">
        <v>50.237536269551498</v>
      </c>
      <c r="BI266" s="16">
        <v>50.196070456153599</v>
      </c>
      <c r="BJ266" s="16">
        <v>50.155078821238398</v>
      </c>
      <c r="BK266" s="16">
        <v>50.115749104707099</v>
      </c>
      <c r="BL266" s="16">
        <v>50.0798738499753</v>
      </c>
      <c r="BM266" s="16">
        <v>50.048559177645103</v>
      </c>
    </row>
    <row r="267" spans="1:65">
      <c r="A267" s="16" t="s">
        <v>53</v>
      </c>
      <c r="B267" s="16" t="s">
        <v>54</v>
      </c>
      <c r="C267" s="16" t="s">
        <v>577</v>
      </c>
      <c r="D267" s="16" t="s">
        <v>578</v>
      </c>
      <c r="E267" s="16">
        <v>5.3839955208673196</v>
      </c>
      <c r="F267" s="16">
        <v>5.2939938793972301</v>
      </c>
      <c r="G267" s="16">
        <v>5.2271813044268303</v>
      </c>
      <c r="H267" s="16">
        <v>5.1785266111518897</v>
      </c>
      <c r="I267" s="16">
        <v>5.1420932185724499</v>
      </c>
      <c r="J267" s="16">
        <v>5.1158284974836699</v>
      </c>
      <c r="K267" s="16">
        <v>5.1197463191432098</v>
      </c>
      <c r="L267" s="16">
        <v>5.1397973685492699</v>
      </c>
      <c r="M267" s="16">
        <v>5.1667744573237702</v>
      </c>
      <c r="N267" s="16">
        <v>5.1860565027848402</v>
      </c>
      <c r="O267" s="16">
        <v>5.1910387270481202</v>
      </c>
      <c r="P267" s="16">
        <v>5.20439751417865</v>
      </c>
      <c r="Q267" s="16">
        <v>5.1862276735602304</v>
      </c>
      <c r="R267" s="16">
        <v>5.1517741299509998</v>
      </c>
      <c r="S267" s="16">
        <v>5.1219450116435103</v>
      </c>
      <c r="T267" s="16">
        <v>5.1059254338944804</v>
      </c>
      <c r="U267" s="16">
        <v>5.1173735044561903</v>
      </c>
      <c r="V267" s="16">
        <v>5.13979559047963</v>
      </c>
      <c r="W267" s="16">
        <v>5.1558386518796402</v>
      </c>
      <c r="X267" s="16">
        <v>5.1385943002887497</v>
      </c>
      <c r="Y267" s="16">
        <v>5.0772647747837496</v>
      </c>
      <c r="Z267" s="16">
        <v>5.0261356686509897</v>
      </c>
      <c r="AA267" s="16">
        <v>4.9390878381517602</v>
      </c>
      <c r="AB267" s="16">
        <v>4.8336432855879297</v>
      </c>
      <c r="AC267" s="16">
        <v>4.7317448309063996</v>
      </c>
      <c r="AD267" s="16">
        <v>4.6460130861311901</v>
      </c>
      <c r="AE267" s="16">
        <v>4.6006977227236696</v>
      </c>
      <c r="AF267" s="16">
        <v>4.5604627787177199</v>
      </c>
      <c r="AG267" s="16">
        <v>4.5408526957171498</v>
      </c>
      <c r="AH267" s="16">
        <v>4.5639459954501804</v>
      </c>
      <c r="AI267" s="16">
        <v>4.6412272888750596</v>
      </c>
      <c r="AJ267" s="16">
        <v>4.7513246899814998</v>
      </c>
      <c r="AK267" s="16">
        <v>4.8957524472271299</v>
      </c>
      <c r="AL267" s="16">
        <v>5.0515619472750002</v>
      </c>
      <c r="AM267" s="16">
        <v>5.1938855562965198</v>
      </c>
      <c r="AN267" s="16">
        <v>5.3132793787194101</v>
      </c>
      <c r="AO267" s="16">
        <v>5.4463638651537298</v>
      </c>
      <c r="AP267" s="16">
        <v>5.5503838919318804</v>
      </c>
      <c r="AQ267" s="16">
        <v>5.6406928492892003</v>
      </c>
      <c r="AR267" s="16">
        <v>5.7382265934255301</v>
      </c>
      <c r="AS267" s="16">
        <v>5.8498972206549498</v>
      </c>
      <c r="AT267" s="16">
        <v>6.0621316926626303</v>
      </c>
      <c r="AU267" s="16">
        <v>6.2783516999572697</v>
      </c>
      <c r="AV267" s="16">
        <v>6.4646933127371797</v>
      </c>
      <c r="AW267" s="16">
        <v>6.5743940131703997</v>
      </c>
      <c r="AX267" s="16">
        <v>6.5858884443067698</v>
      </c>
      <c r="AY267" s="16">
        <v>6.5345823813409396</v>
      </c>
      <c r="AZ267" s="16">
        <v>6.4111694275365796</v>
      </c>
      <c r="BA267" s="16">
        <v>6.2437081105112204</v>
      </c>
      <c r="BB267" s="16">
        <v>6.0658052966769302</v>
      </c>
      <c r="BC267" s="16">
        <v>5.8982817639622196</v>
      </c>
      <c r="BD267" s="16">
        <v>5.8186420154653096</v>
      </c>
      <c r="BE267" s="16">
        <v>5.7464835312388196</v>
      </c>
      <c r="BF267" s="16">
        <v>5.6966685092315101</v>
      </c>
      <c r="BG267" s="16">
        <v>5.6891174507044404</v>
      </c>
      <c r="BH267" s="16">
        <v>5.7365232062161002</v>
      </c>
      <c r="BI267" s="16">
        <v>5.8355227067094901</v>
      </c>
      <c r="BJ267" s="16">
        <v>5.9896885017449897</v>
      </c>
      <c r="BK267" s="16">
        <v>6.1951827507149302</v>
      </c>
      <c r="BL267" s="16">
        <v>6.4463891203952999</v>
      </c>
      <c r="BM267" s="16">
        <v>6.7416221257405802</v>
      </c>
    </row>
    <row r="268" spans="1:65">
      <c r="A268" s="16" t="s">
        <v>53</v>
      </c>
      <c r="B268" s="16" t="s">
        <v>54</v>
      </c>
      <c r="C268" s="16" t="s">
        <v>579</v>
      </c>
      <c r="D268" s="16" t="s">
        <v>580</v>
      </c>
      <c r="E268" s="16">
        <v>2.5545588331585498</v>
      </c>
      <c r="F268" s="16">
        <v>2.5226577502186802</v>
      </c>
      <c r="G268" s="16">
        <v>2.59933252693645</v>
      </c>
      <c r="H268" s="16">
        <v>2.7886158157957701</v>
      </c>
      <c r="I268" s="16">
        <v>3.0971938382697002</v>
      </c>
      <c r="J268" s="16">
        <v>3.5175784286554399</v>
      </c>
      <c r="K268" s="16">
        <v>4.0232890638641798</v>
      </c>
      <c r="L268" s="16">
        <v>4.6448369072131603</v>
      </c>
      <c r="M268" s="16">
        <v>5.2872183324575301</v>
      </c>
      <c r="N268" s="16">
        <v>5.8139478267079303</v>
      </c>
      <c r="O268" s="16">
        <v>6.15076302176859</v>
      </c>
      <c r="P268" s="16">
        <v>6.2889376624345603</v>
      </c>
      <c r="Q268" s="16">
        <v>6.2395848175881001</v>
      </c>
      <c r="R268" s="16">
        <v>6.0889117201269096</v>
      </c>
      <c r="S268" s="16">
        <v>5.9639703409556502</v>
      </c>
      <c r="T268" s="16">
        <v>5.9317607832981398</v>
      </c>
      <c r="U268" s="16">
        <v>5.9601294516736196</v>
      </c>
      <c r="V268" s="16">
        <v>6.0940572444484102</v>
      </c>
      <c r="W268" s="16">
        <v>6.2412732677168696</v>
      </c>
      <c r="X268" s="16">
        <v>6.25217579734863</v>
      </c>
      <c r="Y268" s="16">
        <v>6.0456871152362597</v>
      </c>
      <c r="Z268" s="16">
        <v>5.6239736470735604</v>
      </c>
      <c r="AA268" s="16">
        <v>5.0086727275704099</v>
      </c>
      <c r="AB268" s="16">
        <v>4.3270445974501301</v>
      </c>
      <c r="AC268" s="16">
        <v>3.7547223198211501</v>
      </c>
      <c r="AD268" s="16">
        <v>3.3862092935879402</v>
      </c>
      <c r="AE268" s="16">
        <v>3.1870984405578402</v>
      </c>
      <c r="AF268" s="16">
        <v>3.1498542049542202</v>
      </c>
      <c r="AG268" s="16">
        <v>3.23767518974305</v>
      </c>
      <c r="AH268" s="16">
        <v>3.4052850510432799</v>
      </c>
      <c r="AI268" s="16">
        <v>3.6335712492661898</v>
      </c>
      <c r="AJ268" s="16">
        <v>3.91856882312524</v>
      </c>
      <c r="AK268" s="16">
        <v>4.2757144633602104</v>
      </c>
      <c r="AL268" s="16">
        <v>4.6744651818060596</v>
      </c>
      <c r="AM268" s="16">
        <v>5.0777194893450099</v>
      </c>
      <c r="AN268" s="16">
        <v>5.46281058985904</v>
      </c>
      <c r="AO268" s="16">
        <v>5.8244232144830903</v>
      </c>
      <c r="AP268" s="16">
        <v>6.16316205615301</v>
      </c>
      <c r="AQ268" s="16">
        <v>6.4811053615303402</v>
      </c>
      <c r="AR268" s="16">
        <v>6.7846309300651804</v>
      </c>
      <c r="AS268" s="16">
        <v>7.0746111941341399</v>
      </c>
      <c r="AT268" s="16">
        <v>7.3558166531011802</v>
      </c>
      <c r="AU268" s="16">
        <v>7.6195311046407799</v>
      </c>
      <c r="AV268" s="16">
        <v>7.8410266239052797</v>
      </c>
      <c r="AW268" s="16">
        <v>7.9792965026276397</v>
      </c>
      <c r="AX268" s="16">
        <v>8.0091584856835603</v>
      </c>
      <c r="AY268" s="16">
        <v>7.9152614545873901</v>
      </c>
      <c r="AZ268" s="16">
        <v>7.7187608415918003</v>
      </c>
      <c r="BA268" s="16">
        <v>7.4585984296987702</v>
      </c>
      <c r="BB268" s="16">
        <v>7.1949472189578403</v>
      </c>
      <c r="BC268" s="16">
        <v>6.9664073795163901</v>
      </c>
      <c r="BD268" s="16">
        <v>6.75842010821074</v>
      </c>
      <c r="BE268" s="16">
        <v>6.5902236100751699</v>
      </c>
      <c r="BF268" s="16">
        <v>6.4590260341478496</v>
      </c>
      <c r="BG268" s="16">
        <v>6.3580803950671596</v>
      </c>
      <c r="BH268" s="16">
        <v>6.2850617717859398</v>
      </c>
      <c r="BI268" s="16">
        <v>6.2300742163581999</v>
      </c>
      <c r="BJ268" s="16">
        <v>6.2141994013110802</v>
      </c>
      <c r="BK268" s="16">
        <v>6.2429834310246601</v>
      </c>
      <c r="BL268" s="16">
        <v>6.3265450969868597</v>
      </c>
      <c r="BM268" s="16">
        <v>6.4694716174656399</v>
      </c>
    </row>
    <row r="269" spans="1:65">
      <c r="A269" s="16" t="s">
        <v>53</v>
      </c>
      <c r="B269" s="16" t="s">
        <v>54</v>
      </c>
      <c r="C269" s="16" t="s">
        <v>581</v>
      </c>
      <c r="D269" s="16" t="s">
        <v>582</v>
      </c>
      <c r="E269" s="16">
        <v>6.7565362721914504</v>
      </c>
      <c r="F269" s="16">
        <v>6.4649768893535704</v>
      </c>
      <c r="G269" s="16">
        <v>6.4961356822636596</v>
      </c>
      <c r="H269" s="16">
        <v>6.7664178023138604</v>
      </c>
      <c r="I269" s="16">
        <v>7.1572220017668498</v>
      </c>
      <c r="J269" s="16">
        <v>7.59782880550505</v>
      </c>
      <c r="K269" s="16">
        <v>8.0041277519987801</v>
      </c>
      <c r="L269" s="16">
        <v>8.5354404898107994</v>
      </c>
      <c r="M269" s="16">
        <v>9.1494465826034403</v>
      </c>
      <c r="N269" s="16">
        <v>9.7721049957882897</v>
      </c>
      <c r="O269" s="16">
        <v>10.3459838923138</v>
      </c>
      <c r="P269" s="16">
        <v>10.781768780233</v>
      </c>
      <c r="Q269" s="16">
        <v>11.148616985691</v>
      </c>
      <c r="R269" s="16">
        <v>11.508551619659499</v>
      </c>
      <c r="S269" s="16">
        <v>11.916706195415401</v>
      </c>
      <c r="T269" s="16">
        <v>12.3693138494677</v>
      </c>
      <c r="U269" s="16">
        <v>12.8008280369923</v>
      </c>
      <c r="V269" s="16">
        <v>13.2208478539866</v>
      </c>
      <c r="W269" s="16">
        <v>13.5597872176393</v>
      </c>
      <c r="X269" s="16">
        <v>13.737087179839699</v>
      </c>
      <c r="Y269" s="16">
        <v>13.721252435517799</v>
      </c>
      <c r="Z269" s="16">
        <v>13.3801190422598</v>
      </c>
      <c r="AA269" s="16">
        <v>12.9039206892467</v>
      </c>
      <c r="AB269" s="16">
        <v>12.3638872880585</v>
      </c>
      <c r="AC269" s="16">
        <v>11.8387119843538</v>
      </c>
      <c r="AD269" s="16">
        <v>11.369371717817</v>
      </c>
      <c r="AE269" s="16">
        <v>10.7414055780845</v>
      </c>
      <c r="AF269" s="16">
        <v>10.2826602375667</v>
      </c>
      <c r="AG269" s="16">
        <v>10.037533321423499</v>
      </c>
      <c r="AH269" s="16">
        <v>9.9414579049610907</v>
      </c>
      <c r="AI269" s="16">
        <v>9.8855072516968292</v>
      </c>
      <c r="AJ269" s="16">
        <v>9.6402065115021998</v>
      </c>
      <c r="AK269" s="16">
        <v>9.3240282865533697</v>
      </c>
      <c r="AL269" s="16">
        <v>9.0108975096266501</v>
      </c>
      <c r="AM269" s="16">
        <v>8.7945219057688497</v>
      </c>
      <c r="AN269" s="16">
        <v>8.7262869631327895</v>
      </c>
      <c r="AO269" s="16">
        <v>8.8008669248463498</v>
      </c>
      <c r="AP269" s="16">
        <v>9.0076844765305708</v>
      </c>
      <c r="AQ269" s="16">
        <v>9.3246234488753892</v>
      </c>
      <c r="AR269" s="16">
        <v>9.7024191941576596</v>
      </c>
      <c r="AS269" s="16">
        <v>10.093605492193699</v>
      </c>
      <c r="AT269" s="16">
        <v>10.474566083026801</v>
      </c>
      <c r="AU269" s="16">
        <v>10.795806138002201</v>
      </c>
      <c r="AV269" s="16">
        <v>11.0353448702047</v>
      </c>
      <c r="AW269" s="16">
        <v>11.1773814868657</v>
      </c>
      <c r="AX269" s="16">
        <v>11.219358901247899</v>
      </c>
      <c r="AY269" s="16">
        <v>11.1482572238607</v>
      </c>
      <c r="AZ269" s="16">
        <v>11.003837125787401</v>
      </c>
      <c r="BA269" s="16">
        <v>10.7879176349518</v>
      </c>
      <c r="BB269" s="16">
        <v>10.4977326190666</v>
      </c>
      <c r="BC269" s="16">
        <v>10.1398854548177</v>
      </c>
      <c r="BD269" s="16">
        <v>9.7404216563461308</v>
      </c>
      <c r="BE269" s="16">
        <v>9.2804161239325609</v>
      </c>
      <c r="BF269" s="16">
        <v>8.7943933511874306</v>
      </c>
      <c r="BG269" s="16">
        <v>8.3325063977309899</v>
      </c>
      <c r="BH269" s="16">
        <v>7.9265943310585101</v>
      </c>
      <c r="BI269" s="16">
        <v>7.5583876116199598</v>
      </c>
      <c r="BJ269" s="16">
        <v>7.2604582069083596</v>
      </c>
      <c r="BK269" s="16">
        <v>7.0289801928251903</v>
      </c>
      <c r="BL269" s="16">
        <v>6.8565267510846697</v>
      </c>
      <c r="BM269" s="16">
        <v>6.7409012720290997</v>
      </c>
    </row>
    <row r="270" spans="1:65">
      <c r="A270" s="16" t="s">
        <v>53</v>
      </c>
      <c r="B270" s="16" t="s">
        <v>54</v>
      </c>
      <c r="C270" s="16" t="s">
        <v>583</v>
      </c>
      <c r="D270" s="16" t="s">
        <v>584</v>
      </c>
      <c r="AY270" s="16">
        <v>0.7</v>
      </c>
      <c r="BD270" s="16">
        <v>1.9</v>
      </c>
    </row>
    <row r="271" spans="1:65">
      <c r="A271" s="16" t="s">
        <v>53</v>
      </c>
      <c r="B271" s="16" t="s">
        <v>54</v>
      </c>
      <c r="C271" s="16" t="s">
        <v>585</v>
      </c>
      <c r="D271" s="16" t="s">
        <v>586</v>
      </c>
      <c r="E271" s="16">
        <v>221.357</v>
      </c>
      <c r="F271" s="16">
        <v>221.34800000000001</v>
      </c>
      <c r="G271" s="16">
        <v>221.34</v>
      </c>
      <c r="H271" s="16">
        <v>221.33</v>
      </c>
      <c r="I271" s="16">
        <v>221.321</v>
      </c>
      <c r="J271" s="16">
        <v>221.31100000000001</v>
      </c>
      <c r="K271" s="16">
        <v>221.30199999999999</v>
      </c>
      <c r="L271" s="16">
        <v>221.292</v>
      </c>
      <c r="M271" s="16">
        <v>221.28299999999999</v>
      </c>
      <c r="N271" s="16">
        <v>221.273</v>
      </c>
      <c r="O271" s="16">
        <v>221.26300000000001</v>
      </c>
      <c r="P271" s="16">
        <v>221.25299999999999</v>
      </c>
      <c r="Q271" s="16">
        <v>221.244</v>
      </c>
      <c r="R271" s="16">
        <v>221.232</v>
      </c>
      <c r="S271" s="16">
        <v>221.22</v>
      </c>
      <c r="T271" s="16">
        <v>221.20699999999999</v>
      </c>
      <c r="U271" s="16">
        <v>221.19499999999999</v>
      </c>
      <c r="V271" s="16">
        <v>221.18299999999999</v>
      </c>
      <c r="W271" s="16">
        <v>221.172</v>
      </c>
      <c r="X271" s="16">
        <v>221.16</v>
      </c>
      <c r="Y271" s="16">
        <v>221.149</v>
      </c>
      <c r="Z271" s="16">
        <v>221.13800000000001</v>
      </c>
      <c r="AA271" s="16">
        <v>221.126</v>
      </c>
      <c r="AB271" s="16">
        <v>221.11600000000001</v>
      </c>
      <c r="AC271" s="16">
        <v>221.107</v>
      </c>
      <c r="AD271" s="16">
        <v>221.09700000000001</v>
      </c>
      <c r="AE271" s="16">
        <v>221.08699999999999</v>
      </c>
      <c r="AF271" s="16">
        <v>221.078</v>
      </c>
      <c r="AG271" s="16">
        <v>228.83699999999999</v>
      </c>
      <c r="AH271" s="16">
        <v>236.59700000000001</v>
      </c>
      <c r="AI271" s="16">
        <v>244.35599999999999</v>
      </c>
      <c r="AJ271" s="16">
        <v>252.11600000000001</v>
      </c>
      <c r="AK271" s="16">
        <v>259.875</v>
      </c>
      <c r="AL271" s="16">
        <v>256.18700000000001</v>
      </c>
      <c r="AM271" s="16">
        <v>252.499</v>
      </c>
      <c r="AN271" s="16">
        <v>248.81100000000001</v>
      </c>
      <c r="AO271" s="16">
        <v>245.12299999999999</v>
      </c>
      <c r="AP271" s="16">
        <v>241.434</v>
      </c>
      <c r="AQ271" s="16">
        <v>234.596</v>
      </c>
      <c r="AR271" s="16">
        <v>227.75800000000001</v>
      </c>
      <c r="AS271" s="16">
        <v>220.92</v>
      </c>
      <c r="AT271" s="16">
        <v>214.08199999999999</v>
      </c>
      <c r="AU271" s="16">
        <v>207.244</v>
      </c>
      <c r="AV271" s="16">
        <v>204.095</v>
      </c>
      <c r="AW271" s="16">
        <v>200.946</v>
      </c>
      <c r="AX271" s="16">
        <v>197.79599999999999</v>
      </c>
      <c r="AY271" s="16">
        <v>194.64699999999999</v>
      </c>
      <c r="AZ271" s="16">
        <v>191.49799999999999</v>
      </c>
      <c r="BA271" s="16">
        <v>188.489</v>
      </c>
      <c r="BB271" s="16">
        <v>185.48</v>
      </c>
      <c r="BC271" s="16">
        <v>182.47200000000001</v>
      </c>
      <c r="BD271" s="16">
        <v>179.46299999999999</v>
      </c>
      <c r="BE271" s="16">
        <v>176.45400000000001</v>
      </c>
      <c r="BF271" s="16">
        <v>171.22800000000001</v>
      </c>
      <c r="BG271" s="16">
        <v>166.001</v>
      </c>
      <c r="BH271" s="16">
        <v>160.77500000000001</v>
      </c>
      <c r="BI271" s="16">
        <v>155.54900000000001</v>
      </c>
      <c r="BJ271" s="16">
        <v>150.322</v>
      </c>
      <c r="BK271" s="16">
        <v>149.499</v>
      </c>
      <c r="BL271" s="16">
        <v>148.67599999999999</v>
      </c>
    </row>
    <row r="272" spans="1:65">
      <c r="A272" s="16" t="s">
        <v>53</v>
      </c>
      <c r="B272" s="16" t="s">
        <v>54</v>
      </c>
      <c r="C272" s="16" t="s">
        <v>587</v>
      </c>
      <c r="D272" s="16" t="s">
        <v>588</v>
      </c>
      <c r="AJ272" s="16">
        <v>0.9</v>
      </c>
      <c r="AK272" s="16">
        <v>1.8</v>
      </c>
      <c r="AL272" s="16">
        <v>4.5</v>
      </c>
      <c r="AM272" s="16">
        <v>6.3</v>
      </c>
      <c r="AN272" s="16">
        <v>7.2</v>
      </c>
      <c r="AO272" s="16">
        <v>8.1</v>
      </c>
      <c r="AP272" s="16">
        <v>9.1</v>
      </c>
      <c r="AQ272" s="16">
        <v>10</v>
      </c>
      <c r="AR272" s="16">
        <v>10.9</v>
      </c>
      <c r="AS272" s="16">
        <v>11.78</v>
      </c>
      <c r="AT272" s="16">
        <v>10.91</v>
      </c>
      <c r="AU272" s="16">
        <v>10.039999999999999</v>
      </c>
      <c r="AV272" s="16">
        <v>9.17</v>
      </c>
      <c r="AW272" s="16">
        <v>7.99</v>
      </c>
      <c r="AX272" s="16">
        <v>7.26</v>
      </c>
      <c r="AY272" s="16">
        <v>6.62</v>
      </c>
      <c r="AZ272" s="16">
        <v>6.33</v>
      </c>
      <c r="BA272" s="16">
        <v>5.86</v>
      </c>
      <c r="BB272" s="16">
        <v>5.74</v>
      </c>
      <c r="BC272" s="16">
        <v>5.63</v>
      </c>
      <c r="BD272" s="16">
        <v>5.42</v>
      </c>
      <c r="BE272" s="16">
        <v>5.19</v>
      </c>
      <c r="BF272" s="16">
        <v>4.97</v>
      </c>
      <c r="BG272" s="16">
        <v>4.91</v>
      </c>
      <c r="BH272" s="16">
        <v>4.96</v>
      </c>
      <c r="BI272" s="16">
        <v>5</v>
      </c>
      <c r="BJ272" s="16">
        <v>5</v>
      </c>
      <c r="BK272" s="16">
        <v>4.9000000000000004</v>
      </c>
      <c r="BL272" s="16">
        <v>4.84</v>
      </c>
      <c r="BM272" s="16">
        <v>6.27</v>
      </c>
    </row>
    <row r="273" spans="1:65">
      <c r="A273" s="16" t="s">
        <v>53</v>
      </c>
      <c r="B273" s="16" t="s">
        <v>54</v>
      </c>
      <c r="C273" s="16" t="s">
        <v>589</v>
      </c>
      <c r="D273" s="16" t="s">
        <v>590</v>
      </c>
      <c r="AZ273" s="16">
        <v>4.9200000762939498</v>
      </c>
      <c r="BA273" s="16">
        <v>5.3800001144409197</v>
      </c>
      <c r="BB273" s="16">
        <v>5.5999999046325701</v>
      </c>
      <c r="BC273" s="16">
        <v>4.9000000953674299</v>
      </c>
      <c r="BD273" s="16">
        <v>5.4400000572204599</v>
      </c>
      <c r="BE273" s="16">
        <v>4.9099998474121103</v>
      </c>
    </row>
    <row r="274" spans="1:65">
      <c r="A274" s="16" t="s">
        <v>53</v>
      </c>
      <c r="B274" s="16" t="s">
        <v>54</v>
      </c>
      <c r="C274" s="16" t="s">
        <v>591</v>
      </c>
      <c r="D274" s="16" t="s">
        <v>592</v>
      </c>
      <c r="AI274" s="16">
        <v>72.63</v>
      </c>
      <c r="AJ274" s="16">
        <v>72.790000000000006</v>
      </c>
      <c r="AK274" s="16">
        <v>74.94</v>
      </c>
      <c r="AL274" s="16">
        <v>77.44</v>
      </c>
      <c r="AM274" s="16">
        <v>79.5</v>
      </c>
      <c r="AN274" s="16">
        <v>80.44</v>
      </c>
      <c r="AO274" s="16">
        <v>80.239999999999995</v>
      </c>
      <c r="AP274" s="16">
        <v>79.67</v>
      </c>
      <c r="AQ274" s="16">
        <v>78.760000000000005</v>
      </c>
      <c r="AR274" s="16">
        <v>78.08</v>
      </c>
      <c r="AS274" s="16">
        <v>77.14</v>
      </c>
      <c r="AT274" s="16">
        <v>75.150000000000006</v>
      </c>
      <c r="AU274" s="16">
        <v>73.239999999999995</v>
      </c>
      <c r="AV274" s="16">
        <v>71.430000000000007</v>
      </c>
      <c r="AW274" s="16">
        <v>69.59</v>
      </c>
      <c r="AX274" s="16">
        <v>68.400000000000006</v>
      </c>
      <c r="AY274" s="16">
        <v>66.98</v>
      </c>
      <c r="AZ274" s="16">
        <v>66.180000000000007</v>
      </c>
      <c r="BA274" s="16">
        <v>65.150000000000006</v>
      </c>
      <c r="BB274" s="16">
        <v>64.77</v>
      </c>
      <c r="BC274" s="16">
        <v>64.56</v>
      </c>
      <c r="BD274" s="16">
        <v>64.150000000000006</v>
      </c>
      <c r="BE274" s="16">
        <v>64.27</v>
      </c>
      <c r="BF274" s="16">
        <v>64.540000000000006</v>
      </c>
      <c r="BG274" s="16">
        <v>65.05</v>
      </c>
      <c r="BH274" s="16">
        <v>65.52</v>
      </c>
      <c r="BI274" s="16">
        <v>66.260000000000005</v>
      </c>
      <c r="BJ274" s="16">
        <v>66.59</v>
      </c>
      <c r="BK274" s="16">
        <v>66.84</v>
      </c>
      <c r="BL274" s="16">
        <v>66.5</v>
      </c>
      <c r="BM274" s="16">
        <v>63.13</v>
      </c>
    </row>
    <row r="275" spans="1:65">
      <c r="A275" s="16" t="s">
        <v>53</v>
      </c>
      <c r="B275" s="16" t="s">
        <v>54</v>
      </c>
      <c r="C275" s="16" t="s">
        <v>593</v>
      </c>
      <c r="D275" s="16" t="s">
        <v>594</v>
      </c>
      <c r="AI275" s="16">
        <v>72.760000000000005</v>
      </c>
      <c r="AJ275" s="16">
        <v>73.03</v>
      </c>
      <c r="AK275" s="16">
        <v>75.489999999999995</v>
      </c>
      <c r="AL275" s="16">
        <v>78.459999999999994</v>
      </c>
      <c r="AM275" s="16">
        <v>80.8</v>
      </c>
      <c r="AN275" s="16">
        <v>81.69</v>
      </c>
      <c r="AO275" s="16">
        <v>81.55</v>
      </c>
      <c r="AP275" s="16">
        <v>81.040000000000006</v>
      </c>
      <c r="AQ275" s="16">
        <v>80.260000000000005</v>
      </c>
      <c r="AR275" s="16">
        <v>79.72</v>
      </c>
      <c r="AS275" s="16">
        <v>78.91</v>
      </c>
      <c r="AT275" s="16">
        <v>77.260000000000005</v>
      </c>
      <c r="AU275" s="16">
        <v>75.34</v>
      </c>
      <c r="AV275" s="16">
        <v>73.14</v>
      </c>
      <c r="AW275" s="16">
        <v>72.010000000000005</v>
      </c>
      <c r="AX275" s="16">
        <v>70.44</v>
      </c>
      <c r="AY275" s="16">
        <v>68.599999999999994</v>
      </c>
      <c r="AZ275" s="16">
        <v>67.510000000000005</v>
      </c>
      <c r="BA275" s="16">
        <v>66.27</v>
      </c>
      <c r="BB275" s="16">
        <v>67.09</v>
      </c>
      <c r="BC275" s="16">
        <v>67.25</v>
      </c>
      <c r="BD275" s="16">
        <v>66.150000000000006</v>
      </c>
      <c r="BE275" s="16">
        <v>66.430000000000007</v>
      </c>
      <c r="BF275" s="16">
        <v>66.66</v>
      </c>
      <c r="BG275" s="16">
        <v>67.39</v>
      </c>
      <c r="BH275" s="16">
        <v>67.900000000000006</v>
      </c>
      <c r="BI275" s="16">
        <v>68.47</v>
      </c>
      <c r="BJ275" s="16">
        <v>69.099999999999994</v>
      </c>
      <c r="BK275" s="16">
        <v>69.72</v>
      </c>
      <c r="BL275" s="16">
        <v>69.540000000000006</v>
      </c>
    </row>
    <row r="276" spans="1:65">
      <c r="A276" s="16" t="s">
        <v>53</v>
      </c>
      <c r="B276" s="16" t="s">
        <v>54</v>
      </c>
      <c r="C276" s="16" t="s">
        <v>595</v>
      </c>
      <c r="D276" s="16" t="s">
        <v>596</v>
      </c>
      <c r="AS276" s="16">
        <v>96.699669999999998</v>
      </c>
      <c r="AX276" s="16">
        <v>93.7</v>
      </c>
    </row>
    <row r="277" spans="1:65">
      <c r="A277" s="16" t="s">
        <v>53</v>
      </c>
      <c r="B277" s="16" t="s">
        <v>54</v>
      </c>
      <c r="C277" s="16" t="s">
        <v>597</v>
      </c>
      <c r="D277" s="16" t="s">
        <v>598</v>
      </c>
      <c r="AX277" s="16">
        <v>0.7</v>
      </c>
    </row>
    <row r="278" spans="1:65">
      <c r="A278" s="16" t="s">
        <v>53</v>
      </c>
      <c r="B278" s="16" t="s">
        <v>54</v>
      </c>
      <c r="C278" s="16" t="s">
        <v>599</v>
      </c>
      <c r="D278" s="16" t="s">
        <v>600</v>
      </c>
      <c r="AJ278" s="16">
        <v>43.210000038147001</v>
      </c>
      <c r="AK278" s="16">
        <v>45.119998931884801</v>
      </c>
      <c r="AL278" s="16">
        <v>44.990000724792402</v>
      </c>
      <c r="AM278" s="16">
        <v>47.469999313354499</v>
      </c>
      <c r="AN278" s="16">
        <v>51.269999504089299</v>
      </c>
      <c r="AO278" s="16">
        <v>53.2600002288818</v>
      </c>
      <c r="AP278" s="16">
        <v>54.549999237060497</v>
      </c>
      <c r="AQ278" s="16">
        <v>54.889999389648402</v>
      </c>
      <c r="AR278" s="16">
        <v>56.079999923705998</v>
      </c>
      <c r="AS278" s="16">
        <v>57.290000915527301</v>
      </c>
      <c r="AT278" s="16">
        <v>57.769998550415004</v>
      </c>
      <c r="AU278" s="16">
        <v>58.730001449584897</v>
      </c>
      <c r="AV278" s="16">
        <v>57.7299995422363</v>
      </c>
      <c r="AW278" s="16">
        <v>56.419998168945298</v>
      </c>
      <c r="AX278" s="16">
        <v>56.780002593994197</v>
      </c>
      <c r="AY278" s="16">
        <v>56.110000610351499</v>
      </c>
      <c r="AZ278" s="16">
        <v>53.579999923705998</v>
      </c>
      <c r="BA278" s="16">
        <v>51.640001296997099</v>
      </c>
      <c r="BB278" s="16">
        <v>49.369998931884801</v>
      </c>
      <c r="BC278" s="16">
        <v>50.159999847412102</v>
      </c>
      <c r="BD278" s="16">
        <v>54.649999618530302</v>
      </c>
      <c r="BE278" s="16">
        <v>52.0100002288818</v>
      </c>
      <c r="BF278" s="16">
        <v>51.099998474121101</v>
      </c>
      <c r="BG278" s="16">
        <v>51.0200004577637</v>
      </c>
      <c r="BH278" s="16">
        <v>47.110000610351598</v>
      </c>
      <c r="BI278" s="16">
        <v>48.549999237060597</v>
      </c>
      <c r="BJ278" s="16">
        <v>48.709999084472599</v>
      </c>
      <c r="BK278" s="16">
        <v>48.179998397827099</v>
      </c>
      <c r="BL278" s="16">
        <v>46.550001144409102</v>
      </c>
    </row>
    <row r="279" spans="1:65">
      <c r="A279" s="16" t="s">
        <v>53</v>
      </c>
      <c r="B279" s="16" t="s">
        <v>54</v>
      </c>
      <c r="C279" s="16" t="s">
        <v>601</v>
      </c>
      <c r="D279" s="16" t="s">
        <v>602</v>
      </c>
      <c r="AZ279" s="16">
        <v>34.880000000000003</v>
      </c>
      <c r="BA279" s="16">
        <v>31.71</v>
      </c>
      <c r="BB279" s="16">
        <v>30.47</v>
      </c>
      <c r="BC279" s="16">
        <v>28.38</v>
      </c>
      <c r="BD279" s="16">
        <v>28.28</v>
      </c>
    </row>
    <row r="280" spans="1:65">
      <c r="A280" s="16" t="s">
        <v>53</v>
      </c>
      <c r="B280" s="16" t="s">
        <v>54</v>
      </c>
      <c r="C280" s="16" t="s">
        <v>603</v>
      </c>
      <c r="D280" s="16" t="s">
        <v>604</v>
      </c>
      <c r="BD280" s="16">
        <v>2.3432098765432099</v>
      </c>
      <c r="BE280" s="16">
        <v>2.0873015873015901</v>
      </c>
      <c r="BF280" s="16">
        <v>1.78</v>
      </c>
      <c r="BG280" s="16">
        <v>1.49175074560569</v>
      </c>
      <c r="BH280" s="16">
        <v>1.12775842044135</v>
      </c>
      <c r="BI280" s="16">
        <v>1.3411743450767799</v>
      </c>
      <c r="BJ280" s="16">
        <v>1.0419512167573</v>
      </c>
      <c r="BK280" s="16">
        <v>1.3191057369113</v>
      </c>
      <c r="BL280" s="16">
        <v>1</v>
      </c>
      <c r="BM280" s="16">
        <v>0.99666699999999997</v>
      </c>
    </row>
    <row r="281" spans="1:65">
      <c r="A281" s="16" t="s">
        <v>53</v>
      </c>
      <c r="B281" s="16" t="s">
        <v>54</v>
      </c>
      <c r="C281" s="16" t="s">
        <v>605</v>
      </c>
      <c r="D281" s="16" t="s">
        <v>606</v>
      </c>
      <c r="AN281" s="16">
        <v>7.1</v>
      </c>
      <c r="AT281" s="16">
        <v>2.6</v>
      </c>
      <c r="AU281" s="16">
        <v>0</v>
      </c>
      <c r="AV281" s="16">
        <v>0</v>
      </c>
      <c r="AW281" s="16">
        <v>0</v>
      </c>
      <c r="AX281" s="16">
        <v>0</v>
      </c>
    </row>
    <row r="282" spans="1:65">
      <c r="A282" s="16" t="s">
        <v>53</v>
      </c>
      <c r="B282" s="16" t="s">
        <v>54</v>
      </c>
      <c r="C282" s="16" t="s">
        <v>607</v>
      </c>
      <c r="D282" s="16" t="s">
        <v>608</v>
      </c>
      <c r="AS282" s="16">
        <v>5.62703753</v>
      </c>
      <c r="AT282" s="16">
        <v>5.5015010799999997</v>
      </c>
      <c r="AU282" s="16">
        <v>5.5340724000000003</v>
      </c>
      <c r="AV282" s="16">
        <v>6.7796416300000004</v>
      </c>
      <c r="AW282" s="16">
        <v>8.8798141499999996</v>
      </c>
      <c r="AX282" s="16">
        <v>14.238853450000001</v>
      </c>
      <c r="AY282" s="16">
        <v>21.056173319999999</v>
      </c>
      <c r="AZ282" s="16">
        <v>34.35571289</v>
      </c>
      <c r="BA282" s="16">
        <v>47.829559330000002</v>
      </c>
      <c r="BB282" s="16">
        <v>56.119667049999997</v>
      </c>
      <c r="BC282" s="16">
        <v>59.204479220000003</v>
      </c>
      <c r="BD282" s="16">
        <v>68.352722170000007</v>
      </c>
      <c r="BE282" s="16">
        <v>83.758544920000006</v>
      </c>
      <c r="BF282" s="16">
        <v>84.000076289999996</v>
      </c>
      <c r="BG282" s="16">
        <v>89.282798769999999</v>
      </c>
      <c r="BH282" s="16">
        <v>71.84861755</v>
      </c>
      <c r="BI282" s="16">
        <v>45.248600009999997</v>
      </c>
      <c r="BJ282" s="16">
        <v>41.592346190000001</v>
      </c>
      <c r="BK282" s="16">
        <v>43.974418640000003</v>
      </c>
    </row>
    <row r="283" spans="1:65">
      <c r="A283" s="16" t="s">
        <v>53</v>
      </c>
      <c r="B283" s="16" t="s">
        <v>54</v>
      </c>
      <c r="C283" s="16" t="s">
        <v>609</v>
      </c>
      <c r="D283" s="16" t="s">
        <v>610</v>
      </c>
    </row>
    <row r="284" spans="1:65">
      <c r="A284" s="16" t="s">
        <v>53</v>
      </c>
      <c r="B284" s="16" t="s">
        <v>54</v>
      </c>
      <c r="C284" s="16" t="s">
        <v>611</v>
      </c>
      <c r="D284" s="16" t="s">
        <v>612</v>
      </c>
      <c r="AS284" s="16">
        <v>8.6</v>
      </c>
      <c r="AY284" s="16">
        <v>5.7</v>
      </c>
      <c r="BD284" s="16">
        <v>5.5</v>
      </c>
      <c r="BF284" s="16">
        <v>2.1</v>
      </c>
    </row>
    <row r="285" spans="1:65">
      <c r="A285" s="16" t="s">
        <v>53</v>
      </c>
      <c r="B285" s="16" t="s">
        <v>54</v>
      </c>
      <c r="C285" s="16" t="s">
        <v>613</v>
      </c>
      <c r="D285" s="16" t="s">
        <v>614</v>
      </c>
      <c r="AO285" s="16">
        <v>6.1</v>
      </c>
      <c r="AS285" s="16">
        <v>6.2</v>
      </c>
      <c r="AT285" s="16">
        <v>4.4000000000000004</v>
      </c>
      <c r="AY285" s="16">
        <v>13.9</v>
      </c>
      <c r="BD285" s="16">
        <v>10.4</v>
      </c>
      <c r="BF285" s="16">
        <v>14.1</v>
      </c>
    </row>
    <row r="286" spans="1:65">
      <c r="A286" s="16" t="s">
        <v>53</v>
      </c>
      <c r="B286" s="16" t="s">
        <v>54</v>
      </c>
      <c r="C286" s="16" t="s">
        <v>615</v>
      </c>
      <c r="D286" s="16" t="s">
        <v>616</v>
      </c>
    </row>
    <row r="287" spans="1:65">
      <c r="A287" s="16" t="s">
        <v>53</v>
      </c>
      <c r="B287" s="16" t="s">
        <v>54</v>
      </c>
      <c r="C287" s="16" t="s">
        <v>617</v>
      </c>
      <c r="D287" s="16" t="s">
        <v>618</v>
      </c>
      <c r="AV287" s="16">
        <v>77.900000000000006</v>
      </c>
      <c r="AW287" s="16">
        <v>75.599999999999994</v>
      </c>
      <c r="AX287" s="16">
        <v>69</v>
      </c>
      <c r="AY287" s="16">
        <v>59.4</v>
      </c>
      <c r="AZ287" s="16">
        <v>38.1</v>
      </c>
      <c r="BA287" s="16">
        <v>37.6</v>
      </c>
      <c r="BB287" s="16">
        <v>28.7</v>
      </c>
      <c r="BC287" s="16">
        <v>42.9</v>
      </c>
      <c r="BD287" s="16">
        <v>31.5</v>
      </c>
      <c r="BE287" s="16">
        <v>27.2</v>
      </c>
      <c r="BF287" s="16">
        <v>30.8</v>
      </c>
      <c r="BG287" s="16">
        <v>24.8</v>
      </c>
      <c r="BH287" s="16">
        <v>30.2</v>
      </c>
      <c r="BI287" s="16">
        <v>29.9</v>
      </c>
      <c r="BJ287" s="16">
        <v>31.8</v>
      </c>
      <c r="BK287" s="16">
        <v>33.1</v>
      </c>
      <c r="BL287" s="16">
        <v>29.8</v>
      </c>
      <c r="BM287" s="16">
        <v>28.1</v>
      </c>
    </row>
    <row r="288" spans="1:65">
      <c r="A288" s="16" t="s">
        <v>53</v>
      </c>
      <c r="B288" s="16" t="s">
        <v>54</v>
      </c>
      <c r="C288" s="16" t="s">
        <v>619</v>
      </c>
      <c r="D288" s="16" t="s">
        <v>620</v>
      </c>
      <c r="AK288" s="16">
        <v>52</v>
      </c>
      <c r="AL288" s="16">
        <v>49</v>
      </c>
      <c r="AM288" s="16">
        <v>60</v>
      </c>
      <c r="AN288" s="16">
        <v>64</v>
      </c>
      <c r="AO288" s="16">
        <v>65</v>
      </c>
      <c r="AP288" s="16">
        <v>66</v>
      </c>
      <c r="AQ288" s="16">
        <v>67</v>
      </c>
      <c r="AR288" s="16">
        <v>68</v>
      </c>
      <c r="AS288" s="16">
        <v>67</v>
      </c>
      <c r="AT288" s="16">
        <v>68</v>
      </c>
      <c r="AU288" s="16">
        <v>66</v>
      </c>
      <c r="AV288" s="16">
        <v>67</v>
      </c>
      <c r="AW288" s="16">
        <v>67</v>
      </c>
      <c r="AX288" s="16">
        <v>67</v>
      </c>
      <c r="AY288" s="16">
        <v>69</v>
      </c>
      <c r="AZ288" s="16">
        <v>75</v>
      </c>
      <c r="BA288" s="16">
        <v>79</v>
      </c>
      <c r="BB288" s="16">
        <v>85</v>
      </c>
      <c r="BC288" s="16">
        <v>89</v>
      </c>
      <c r="BD288" s="16">
        <v>92</v>
      </c>
      <c r="BE288" s="16">
        <v>94</v>
      </c>
      <c r="BF288" s="16">
        <v>98</v>
      </c>
      <c r="BG288" s="16">
        <v>98</v>
      </c>
      <c r="BH288" s="16">
        <v>98</v>
      </c>
      <c r="BI288" s="16">
        <v>98</v>
      </c>
      <c r="BJ288" s="16">
        <v>98</v>
      </c>
      <c r="BK288" s="16">
        <v>96</v>
      </c>
      <c r="BL288" s="16">
        <v>98</v>
      </c>
    </row>
    <row r="289" spans="1:65">
      <c r="A289" s="16" t="s">
        <v>53</v>
      </c>
      <c r="B289" s="16" t="s">
        <v>54</v>
      </c>
      <c r="C289" s="16" t="s">
        <v>621</v>
      </c>
      <c r="D289" s="16" t="s">
        <v>622</v>
      </c>
    </row>
    <row r="290" spans="1:65">
      <c r="A290" s="16" t="s">
        <v>53</v>
      </c>
      <c r="B290" s="16" t="s">
        <v>54</v>
      </c>
      <c r="C290" s="16" t="s">
        <v>623</v>
      </c>
      <c r="D290" s="16" t="s">
        <v>624</v>
      </c>
      <c r="AI290" s="16">
        <v>3.7</v>
      </c>
      <c r="AJ290" s="16">
        <v>4.0999999999999996</v>
      </c>
      <c r="AK290" s="16">
        <v>11.8</v>
      </c>
      <c r="AL290" s="16">
        <v>16.600000000000001</v>
      </c>
      <c r="AM290" s="16">
        <v>11.4</v>
      </c>
      <c r="AN290" s="16">
        <v>5.4</v>
      </c>
      <c r="AO290" s="16">
        <v>5.2</v>
      </c>
      <c r="AP290" s="16">
        <v>4.8</v>
      </c>
      <c r="AQ290" s="16">
        <v>4.3</v>
      </c>
      <c r="AR290" s="16">
        <v>3.8</v>
      </c>
      <c r="AS290" s="16">
        <v>3.4</v>
      </c>
      <c r="AT290" s="16">
        <v>3.1</v>
      </c>
      <c r="AU290" s="16">
        <v>2.9</v>
      </c>
      <c r="AV290" s="16">
        <v>2.8</v>
      </c>
      <c r="AW290" s="16">
        <v>2.8</v>
      </c>
      <c r="AX290" s="16">
        <v>2.8</v>
      </c>
      <c r="AY290" s="16">
        <v>2.8</v>
      </c>
      <c r="AZ290" s="16">
        <v>2.7</v>
      </c>
      <c r="BA290" s="16">
        <v>2.7</v>
      </c>
      <c r="BB290" s="16">
        <v>2.7</v>
      </c>
      <c r="BC290" s="16">
        <v>2.8</v>
      </c>
      <c r="BD290" s="16">
        <v>2.8</v>
      </c>
      <c r="BE290" s="16">
        <v>2.8</v>
      </c>
      <c r="BF290" s="16">
        <v>2.8</v>
      </c>
      <c r="BG290" s="16">
        <v>2.8</v>
      </c>
      <c r="BH290" s="16">
        <v>2.8</v>
      </c>
      <c r="BI290" s="16">
        <v>2.8</v>
      </c>
      <c r="BJ290" s="16">
        <v>2.7</v>
      </c>
      <c r="BK290" s="16">
        <v>2.6</v>
      </c>
      <c r="BL290" s="16">
        <v>2.6</v>
      </c>
    </row>
    <row r="291" spans="1:65">
      <c r="A291" s="16" t="s">
        <v>53</v>
      </c>
      <c r="B291" s="16" t="s">
        <v>54</v>
      </c>
      <c r="C291" s="16" t="s">
        <v>625</v>
      </c>
      <c r="D291" s="16" t="s">
        <v>626</v>
      </c>
      <c r="AS291" s="16">
        <v>43.4</v>
      </c>
      <c r="AT291" s="16">
        <v>42.2</v>
      </c>
      <c r="AU291" s="16">
        <v>41.2</v>
      </c>
      <c r="AV291" s="16">
        <v>40.299999999999997</v>
      </c>
      <c r="AW291" s="16">
        <v>39.5</v>
      </c>
      <c r="AX291" s="16">
        <v>38.5</v>
      </c>
      <c r="AY291" s="16">
        <v>37.4</v>
      </c>
      <c r="AZ291" s="16">
        <v>36.1</v>
      </c>
      <c r="BA291" s="16">
        <v>34.6</v>
      </c>
      <c r="BB291" s="16">
        <v>33.200000000000003</v>
      </c>
      <c r="BC291" s="16">
        <v>31.8</v>
      </c>
      <c r="BD291" s="16">
        <v>30.4</v>
      </c>
      <c r="BE291" s="16">
        <v>29.1</v>
      </c>
      <c r="BF291" s="16">
        <v>28</v>
      </c>
      <c r="BG291" s="16">
        <v>27.1</v>
      </c>
      <c r="BH291" s="16">
        <v>26.3</v>
      </c>
      <c r="BI291" s="16">
        <v>25.7</v>
      </c>
      <c r="BJ291" s="16">
        <v>25.2</v>
      </c>
      <c r="BK291" s="16">
        <v>24.9</v>
      </c>
      <c r="BL291" s="16">
        <v>24.8</v>
      </c>
    </row>
    <row r="292" spans="1:65">
      <c r="A292" s="16" t="s">
        <v>53</v>
      </c>
      <c r="B292" s="16" t="s">
        <v>54</v>
      </c>
      <c r="C292" s="16" t="s">
        <v>627</v>
      </c>
      <c r="D292" s="16" t="s">
        <v>628</v>
      </c>
    </row>
    <row r="293" spans="1:65">
      <c r="A293" s="16" t="s">
        <v>53</v>
      </c>
      <c r="B293" s="16" t="s">
        <v>54</v>
      </c>
      <c r="C293" s="16" t="s">
        <v>629</v>
      </c>
      <c r="D293" s="16" t="s">
        <v>630</v>
      </c>
      <c r="Z293" s="16">
        <v>20.6533393859863</v>
      </c>
      <c r="AE293" s="16">
        <v>22.485500335693398</v>
      </c>
      <c r="AJ293" s="16">
        <v>19.68337059021</v>
      </c>
      <c r="AK293" s="16">
        <v>19.6609401702881</v>
      </c>
      <c r="AL293" s="16">
        <v>18.2753791809082</v>
      </c>
      <c r="AM293" s="16">
        <v>16.9203796386719</v>
      </c>
      <c r="AN293" s="16">
        <v>17.1692295074463</v>
      </c>
      <c r="AO293" s="16">
        <v>17.591619491577099</v>
      </c>
      <c r="AP293" s="16">
        <v>17.1486206054688</v>
      </c>
      <c r="AY293" s="16">
        <v>20.2459392547607</v>
      </c>
      <c r="AZ293" s="16">
        <v>19.550300598144499</v>
      </c>
      <c r="BA293" s="16">
        <v>18.870429992675799</v>
      </c>
      <c r="BB293" s="16">
        <v>18.931079864501999</v>
      </c>
      <c r="BC293" s="16">
        <v>19.156379699706999</v>
      </c>
      <c r="BD293" s="16">
        <v>19.808179855346701</v>
      </c>
      <c r="BE293" s="16">
        <v>20.925529479980501</v>
      </c>
      <c r="BF293" s="16">
        <v>22.6238193511963</v>
      </c>
      <c r="BG293" s="16">
        <v>24.753229141235401</v>
      </c>
      <c r="BH293" s="16">
        <v>27.480779647827099</v>
      </c>
      <c r="BI293" s="16">
        <v>28.133020401001001</v>
      </c>
      <c r="BJ293" s="16">
        <v>29.033849716186499</v>
      </c>
      <c r="BK293" s="16">
        <v>29.6934509277344</v>
      </c>
      <c r="BL293" s="16">
        <v>34.013580322265597</v>
      </c>
    </row>
    <row r="294" spans="1:65">
      <c r="A294" s="16" t="s">
        <v>53</v>
      </c>
      <c r="B294" s="16" t="s">
        <v>54</v>
      </c>
      <c r="C294" s="16" t="s">
        <v>631</v>
      </c>
      <c r="D294" s="16" t="s">
        <v>632</v>
      </c>
      <c r="AY294" s="16">
        <v>9.58306980133057</v>
      </c>
      <c r="AZ294" s="16">
        <v>10.3514404296875</v>
      </c>
      <c r="BA294" s="16">
        <v>10.076809883117701</v>
      </c>
      <c r="BB294" s="16">
        <v>10.065660476684601</v>
      </c>
      <c r="BC294" s="16">
        <v>10.7231397628784</v>
      </c>
      <c r="BD294" s="16">
        <v>11.638770103454601</v>
      </c>
      <c r="BE294" s="16">
        <v>12.260740280151399</v>
      </c>
      <c r="BF294" s="16">
        <v>11.7007503509521</v>
      </c>
      <c r="BG294" s="16">
        <v>11.6892099380493</v>
      </c>
      <c r="BH294" s="16">
        <v>8.7928199768066406</v>
      </c>
      <c r="BI294" s="16">
        <v>4.9219799041748002</v>
      </c>
      <c r="BJ294" s="16">
        <v>0.39651998877525302</v>
      </c>
      <c r="BK294" s="16">
        <v>0.19329999387264299</v>
      </c>
      <c r="BL294" s="16">
        <v>6.3720002770423903E-2</v>
      </c>
    </row>
    <row r="295" spans="1:65">
      <c r="A295" s="16" t="s">
        <v>53</v>
      </c>
      <c r="B295" s="16" t="s">
        <v>54</v>
      </c>
      <c r="C295" s="16" t="s">
        <v>633</v>
      </c>
      <c r="D295" s="16" t="s">
        <v>634</v>
      </c>
      <c r="AL295" s="16">
        <v>94.360299999999995</v>
      </c>
      <c r="AN295" s="16">
        <v>49.867170000000002</v>
      </c>
      <c r="AO295" s="16">
        <v>92.640889999999999</v>
      </c>
      <c r="AQ295" s="16">
        <v>98.209320000000005</v>
      </c>
      <c r="AR295" s="16">
        <v>99.092280000000002</v>
      </c>
      <c r="AS295" s="16">
        <v>96.991309999999999</v>
      </c>
      <c r="AT295" s="16">
        <v>97.279870000000003</v>
      </c>
      <c r="AU295" s="16">
        <v>97.644239999999996</v>
      </c>
      <c r="AV295" s="16">
        <v>99.424000000000007</v>
      </c>
      <c r="AW295" s="16">
        <v>98.847849999999994</v>
      </c>
      <c r="AX295" s="16">
        <v>98.060249999999996</v>
      </c>
      <c r="AY295" s="16">
        <v>99.430019999999999</v>
      </c>
      <c r="AZ295" s="16">
        <v>99.117159999999998</v>
      </c>
      <c r="BA295" s="16">
        <v>98.476789999999994</v>
      </c>
      <c r="BB295" s="16">
        <v>98.734290000000001</v>
      </c>
      <c r="BC295" s="16">
        <v>98.221980000000002</v>
      </c>
      <c r="BD295" s="16">
        <v>99.683109999999999</v>
      </c>
      <c r="BE295" s="16">
        <v>98.042720000000003</v>
      </c>
      <c r="BF295" s="16">
        <v>100</v>
      </c>
      <c r="BG295" s="16">
        <v>98.807169999999999</v>
      </c>
      <c r="BH295" s="16">
        <v>99.079560000000001</v>
      </c>
      <c r="BI295" s="16">
        <v>100</v>
      </c>
      <c r="BJ295" s="16">
        <v>98.356049999999996</v>
      </c>
    </row>
    <row r="296" spans="1:65">
      <c r="A296" s="16" t="s">
        <v>53</v>
      </c>
      <c r="B296" s="16" t="s">
        <v>54</v>
      </c>
      <c r="C296" s="16" t="s">
        <v>635</v>
      </c>
      <c r="D296" s="16" t="s">
        <v>636</v>
      </c>
      <c r="Z296" s="16">
        <v>1008831</v>
      </c>
      <c r="AE296" s="16">
        <v>930557</v>
      </c>
      <c r="AH296" s="16">
        <v>902723</v>
      </c>
      <c r="AI296" s="16">
        <v>867185</v>
      </c>
      <c r="AJ296" s="16">
        <v>867386</v>
      </c>
      <c r="AK296" s="16">
        <v>880096</v>
      </c>
      <c r="AL296" s="16">
        <v>887952</v>
      </c>
      <c r="AM296" s="16">
        <v>873936</v>
      </c>
      <c r="AN296" s="16">
        <v>877809</v>
      </c>
      <c r="AO296" s="16">
        <v>805382</v>
      </c>
      <c r="AP296" s="16">
        <v>819625</v>
      </c>
      <c r="BK296" s="16">
        <v>945226</v>
      </c>
      <c r="BL296" s="16">
        <v>967454</v>
      </c>
    </row>
    <row r="297" spans="1:65">
      <c r="A297" s="16" t="s">
        <v>53</v>
      </c>
      <c r="B297" s="16" t="s">
        <v>54</v>
      </c>
      <c r="C297" s="16" t="s">
        <v>637</v>
      </c>
      <c r="D297" s="16" t="s">
        <v>638</v>
      </c>
      <c r="AJ297" s="16">
        <v>2.4974999427795401</v>
      </c>
      <c r="AK297" s="16">
        <v>3.1775000095367401</v>
      </c>
      <c r="AL297" s="16">
        <v>11.0264596939087</v>
      </c>
      <c r="AM297" s="16">
        <v>14.9932403564453</v>
      </c>
      <c r="AN297" s="16">
        <v>20.859430313110401</v>
      </c>
      <c r="AO297" s="16">
        <v>10.202919960021999</v>
      </c>
      <c r="AP297" s="16">
        <v>8.96405029296875</v>
      </c>
      <c r="AQ297" s="16">
        <v>10.4496402740479</v>
      </c>
      <c r="AR297" s="16">
        <v>4.6590299606323198</v>
      </c>
      <c r="AS297" s="16">
        <v>8.1754999160766602</v>
      </c>
      <c r="AT297" s="16">
        <v>10.562780380249</v>
      </c>
      <c r="AU297" s="16">
        <v>10.694390296936</v>
      </c>
      <c r="AV297" s="16">
        <v>10.896559715271</v>
      </c>
      <c r="AW297" s="16">
        <v>10.868889808654799</v>
      </c>
      <c r="AX297" s="16">
        <v>10.5530500411987</v>
      </c>
      <c r="AY297" s="16">
        <v>9.9174003601074201</v>
      </c>
      <c r="AZ297" s="16">
        <v>12.779310226440399</v>
      </c>
      <c r="BA297" s="16">
        <v>12.940549850463899</v>
      </c>
      <c r="BB297" s="16">
        <v>11.1975803375244</v>
      </c>
      <c r="BC297" s="16">
        <v>11.8086996078491</v>
      </c>
      <c r="BD297" s="16">
        <v>8.7152595520019496</v>
      </c>
      <c r="BE297" s="16">
        <v>6.5925798416137704</v>
      </c>
      <c r="BF297" s="16">
        <v>6.9990001618862194E-2</v>
      </c>
      <c r="BJ297" s="16">
        <v>2.7839000225067099</v>
      </c>
      <c r="BK297" s="16">
        <v>3.7231600284576398</v>
      </c>
      <c r="BL297" s="16">
        <v>9.6910400390625</v>
      </c>
    </row>
    <row r="298" spans="1:65">
      <c r="A298" s="16" t="s">
        <v>53</v>
      </c>
      <c r="B298" s="16" t="s">
        <v>54</v>
      </c>
      <c r="C298" s="16" t="s">
        <v>639</v>
      </c>
      <c r="D298" s="16" t="s">
        <v>640</v>
      </c>
      <c r="AK298" s="16">
        <v>97.467018127441406</v>
      </c>
      <c r="AL298" s="16">
        <v>97.633621215820298</v>
      </c>
      <c r="AN298" s="16">
        <v>98.552726745605497</v>
      </c>
      <c r="AP298" s="16">
        <v>93.470977783203097</v>
      </c>
      <c r="AQ298" s="16">
        <v>97.389152526855497</v>
      </c>
      <c r="AR298" s="16">
        <v>96.834449768066406</v>
      </c>
      <c r="AS298" s="16">
        <v>95.982330322265597</v>
      </c>
      <c r="AT298" s="16">
        <v>96.737869262695298</v>
      </c>
      <c r="AU298" s="16">
        <v>96.523017883300795</v>
      </c>
      <c r="AV298" s="16">
        <v>97.712997436523395</v>
      </c>
      <c r="AW298" s="16">
        <v>97.8585205078125</v>
      </c>
      <c r="AX298" s="16">
        <v>96.908439636230497</v>
      </c>
      <c r="AY298" s="16">
        <v>98.676261901855497</v>
      </c>
      <c r="AZ298" s="16">
        <v>99.265007019042997</v>
      </c>
      <c r="BA298" s="16">
        <v>98.421653747558594</v>
      </c>
      <c r="BB298" s="16">
        <v>96.360939025878906</v>
      </c>
      <c r="BC298" s="16">
        <v>97.207359313964801</v>
      </c>
      <c r="BD298" s="16">
        <v>98.186431884765597</v>
      </c>
      <c r="BE298" s="16">
        <v>98.812316894531307</v>
      </c>
      <c r="BF298" s="16">
        <v>97.262619018554702</v>
      </c>
      <c r="BG298" s="16">
        <v>97.620643615722699</v>
      </c>
      <c r="BH298" s="16">
        <v>98.852043151855497</v>
      </c>
      <c r="BI298" s="16">
        <v>94.597480773925795</v>
      </c>
      <c r="BJ298" s="16">
        <v>94.413871765136705</v>
      </c>
      <c r="BK298" s="16">
        <v>95.750259399414105</v>
      </c>
    </row>
    <row r="299" spans="1:65">
      <c r="A299" s="16" t="s">
        <v>53</v>
      </c>
      <c r="B299" s="16" t="s">
        <v>54</v>
      </c>
      <c r="C299" s="16" t="s">
        <v>641</v>
      </c>
      <c r="D299" s="16" t="s">
        <v>642</v>
      </c>
      <c r="AJ299" s="16">
        <v>99.524510000000006</v>
      </c>
      <c r="AK299" s="16">
        <v>94.265590000000003</v>
      </c>
      <c r="AL299" s="16">
        <v>93.716719999999995</v>
      </c>
      <c r="AM299" s="16">
        <v>106.84318</v>
      </c>
      <c r="AN299" s="16">
        <v>100.75738</v>
      </c>
      <c r="AO299" s="16">
        <v>90.495400000000004</v>
      </c>
      <c r="AP299" s="16">
        <v>90.023439999999994</v>
      </c>
      <c r="AQ299" s="16">
        <v>94.05</v>
      </c>
      <c r="AR299" s="16">
        <v>97.696629999999999</v>
      </c>
      <c r="AS299" s="16">
        <v>94.85181</v>
      </c>
      <c r="AT299" s="16">
        <v>98.127780000000001</v>
      </c>
      <c r="AU299" s="16">
        <v>95.624039999999994</v>
      </c>
      <c r="AV299" s="16">
        <v>92.675460000000001</v>
      </c>
      <c r="AW299" s="16">
        <v>99.174379999999999</v>
      </c>
      <c r="AX299" s="16">
        <v>89.896569999999997</v>
      </c>
      <c r="AY299" s="16">
        <v>90.758859999999999</v>
      </c>
      <c r="AZ299" s="16">
        <v>90.402950000000004</v>
      </c>
      <c r="BA299" s="16">
        <v>95.037959999999998</v>
      </c>
      <c r="BB299" s="16">
        <v>94.434569999999994</v>
      </c>
      <c r="BC299" s="16">
        <v>89.505669999999995</v>
      </c>
      <c r="BD299" s="16">
        <v>98.938050000000004</v>
      </c>
      <c r="BE299" s="16">
        <v>103.76505</v>
      </c>
      <c r="BF299" s="16">
        <v>112.09085</v>
      </c>
      <c r="BG299" s="16">
        <v>110.41094</v>
      </c>
      <c r="BH299" s="16">
        <v>101.24678</v>
      </c>
      <c r="BI299" s="16">
        <v>104.30567000000001</v>
      </c>
      <c r="BJ299" s="16">
        <v>101.68906</v>
      </c>
      <c r="BK299" s="16">
        <v>94.851420000000005</v>
      </c>
    </row>
    <row r="300" spans="1:65">
      <c r="A300" s="16" t="s">
        <v>53</v>
      </c>
      <c r="B300" s="16" t="s">
        <v>54</v>
      </c>
      <c r="C300" s="16" t="s">
        <v>643</v>
      </c>
      <c r="D300" s="16" t="s">
        <v>644</v>
      </c>
      <c r="O300" s="16">
        <v>7</v>
      </c>
      <c r="P300" s="16">
        <v>7</v>
      </c>
      <c r="Q300" s="16">
        <v>7</v>
      </c>
      <c r="R300" s="16">
        <v>7</v>
      </c>
      <c r="S300" s="16">
        <v>7</v>
      </c>
      <c r="T300" s="16">
        <v>7</v>
      </c>
      <c r="U300" s="16">
        <v>7</v>
      </c>
      <c r="V300" s="16">
        <v>7</v>
      </c>
      <c r="W300" s="16">
        <v>7</v>
      </c>
      <c r="X300" s="16">
        <v>7</v>
      </c>
      <c r="Y300" s="16">
        <v>7</v>
      </c>
      <c r="Z300" s="16">
        <v>7</v>
      </c>
      <c r="AA300" s="16">
        <v>7</v>
      </c>
      <c r="AB300" s="16">
        <v>7</v>
      </c>
      <c r="AC300" s="16">
        <v>7</v>
      </c>
      <c r="AD300" s="16">
        <v>7</v>
      </c>
      <c r="AE300" s="16">
        <v>7</v>
      </c>
      <c r="AF300" s="16">
        <v>7</v>
      </c>
      <c r="AG300" s="16">
        <v>7</v>
      </c>
      <c r="AH300" s="16">
        <v>7</v>
      </c>
      <c r="AI300" s="16">
        <v>7</v>
      </c>
      <c r="AJ300" s="16">
        <v>7</v>
      </c>
      <c r="AK300" s="16">
        <v>7</v>
      </c>
      <c r="AL300" s="16">
        <v>7</v>
      </c>
      <c r="AM300" s="16">
        <v>7</v>
      </c>
      <c r="AN300" s="16">
        <v>7</v>
      </c>
      <c r="AO300" s="16">
        <v>6</v>
      </c>
      <c r="AP300" s="16">
        <v>6</v>
      </c>
      <c r="AQ300" s="16">
        <v>6</v>
      </c>
      <c r="AR300" s="16">
        <v>6</v>
      </c>
      <c r="AS300" s="16">
        <v>6</v>
      </c>
      <c r="AT300" s="16">
        <v>6</v>
      </c>
      <c r="AU300" s="16">
        <v>6</v>
      </c>
      <c r="AV300" s="16">
        <v>6</v>
      </c>
      <c r="AW300" s="16">
        <v>6</v>
      </c>
      <c r="AX300" s="16">
        <v>6</v>
      </c>
      <c r="AY300" s="16">
        <v>6</v>
      </c>
      <c r="AZ300" s="16">
        <v>6</v>
      </c>
      <c r="BA300" s="16">
        <v>6</v>
      </c>
      <c r="BB300" s="16">
        <v>6</v>
      </c>
      <c r="BC300" s="16">
        <v>6</v>
      </c>
      <c r="BD300" s="16">
        <v>6</v>
      </c>
      <c r="BE300" s="16">
        <v>6</v>
      </c>
      <c r="BF300" s="16">
        <v>6</v>
      </c>
      <c r="BG300" s="16">
        <v>6</v>
      </c>
      <c r="BH300" s="16">
        <v>6</v>
      </c>
      <c r="BI300" s="16">
        <v>6</v>
      </c>
      <c r="BJ300" s="16">
        <v>6</v>
      </c>
      <c r="BK300" s="16">
        <v>6</v>
      </c>
      <c r="BL300" s="16">
        <v>6</v>
      </c>
      <c r="BM300" s="16">
        <v>6</v>
      </c>
    </row>
    <row r="301" spans="1:65">
      <c r="A301" s="16" t="s">
        <v>53</v>
      </c>
      <c r="B301" s="16" t="s">
        <v>54</v>
      </c>
      <c r="C301" s="16" t="s">
        <v>645</v>
      </c>
      <c r="D301" s="16" t="s">
        <v>646</v>
      </c>
      <c r="AR301" s="16">
        <v>98.174781799316406</v>
      </c>
      <c r="AZ301" s="16">
        <v>99.383941650390597</v>
      </c>
      <c r="BB301" s="16">
        <v>99.682151794433594</v>
      </c>
      <c r="BC301" s="16">
        <v>99.692626953125</v>
      </c>
      <c r="BD301" s="16">
        <v>99.704963684082003</v>
      </c>
      <c r="BE301" s="16">
        <v>99.702857971191406</v>
      </c>
      <c r="BF301" s="16">
        <v>99.716819763183594</v>
      </c>
      <c r="BG301" s="16">
        <v>99.719657897949205</v>
      </c>
      <c r="BH301" s="16">
        <v>99.717140197753906</v>
      </c>
      <c r="BI301" s="16">
        <v>99.719551086425795</v>
      </c>
      <c r="BJ301" s="16">
        <v>99.721992492675795</v>
      </c>
    </row>
    <row r="302" spans="1:65">
      <c r="A302" s="16" t="s">
        <v>53</v>
      </c>
      <c r="B302" s="16" t="s">
        <v>54</v>
      </c>
      <c r="C302" s="16" t="s">
        <v>647</v>
      </c>
      <c r="D302" s="16" t="s">
        <v>648</v>
      </c>
      <c r="BH302" s="16">
        <v>26.717932819545801</v>
      </c>
    </row>
    <row r="303" spans="1:65">
      <c r="A303" s="16" t="s">
        <v>53</v>
      </c>
      <c r="B303" s="16" t="s">
        <v>54</v>
      </c>
      <c r="C303" s="16" t="s">
        <v>649</v>
      </c>
      <c r="D303" s="16" t="s">
        <v>650</v>
      </c>
      <c r="BH303" s="16">
        <v>2.5745189703799598</v>
      </c>
    </row>
    <row r="304" spans="1:65">
      <c r="A304" s="16" t="s">
        <v>53</v>
      </c>
      <c r="B304" s="16" t="s">
        <v>54</v>
      </c>
      <c r="C304" s="16" t="s">
        <v>651</v>
      </c>
      <c r="D304" s="16" t="s">
        <v>652</v>
      </c>
      <c r="AN304" s="16">
        <v>7.19042346049301</v>
      </c>
      <c r="AO304" s="16">
        <v>2.0117612603381398</v>
      </c>
      <c r="AP304" s="16">
        <v>13.8126775322167</v>
      </c>
      <c r="AQ304" s="16">
        <v>5.9799785735046198</v>
      </c>
      <c r="AR304" s="16">
        <v>9.4145445683557991</v>
      </c>
      <c r="AS304" s="16">
        <v>15.4623286238104</v>
      </c>
      <c r="AT304" s="16">
        <v>19.765770300624599</v>
      </c>
      <c r="AU304" s="16">
        <v>19.653909697319602</v>
      </c>
      <c r="AV304" s="16">
        <v>23.417289601903001</v>
      </c>
      <c r="AW304" s="16">
        <v>25.3881222233945</v>
      </c>
      <c r="AX304" s="16">
        <v>38.685820270712703</v>
      </c>
      <c r="AY304" s="16">
        <v>44.280185554405698</v>
      </c>
      <c r="AZ304" s="16">
        <v>44.610158032122101</v>
      </c>
      <c r="BA304" s="16">
        <v>49.439823206401996</v>
      </c>
      <c r="BB304" s="16">
        <v>39.804101314832202</v>
      </c>
      <c r="BC304" s="16">
        <v>44.165026117037598</v>
      </c>
      <c r="BD304" s="16">
        <v>46.2660496277025</v>
      </c>
      <c r="BE304" s="16">
        <v>43.807802410140297</v>
      </c>
      <c r="BF304" s="16">
        <v>42.167280766388203</v>
      </c>
      <c r="BG304" s="16">
        <v>40.181960091062997</v>
      </c>
      <c r="BH304" s="16">
        <v>27.498880888194201</v>
      </c>
      <c r="BI304" s="16">
        <v>22.081306691579002</v>
      </c>
      <c r="BJ304" s="16">
        <v>28.500778206881598</v>
      </c>
      <c r="BK304" s="16">
        <v>31.7246717524846</v>
      </c>
      <c r="BL304" s="16">
        <v>28.147369710611901</v>
      </c>
      <c r="BM304" s="16">
        <v>23.749446516880599</v>
      </c>
    </row>
    <row r="305" spans="1:65">
      <c r="A305" s="16" t="s">
        <v>53</v>
      </c>
      <c r="B305" s="16" t="s">
        <v>54</v>
      </c>
      <c r="C305" s="16" t="s">
        <v>653</v>
      </c>
      <c r="D305" s="16" t="s">
        <v>654</v>
      </c>
      <c r="AL305" s="16">
        <v>31403900</v>
      </c>
      <c r="AM305" s="16">
        <v>374394700</v>
      </c>
      <c r="AN305" s="16">
        <v>2128466700</v>
      </c>
      <c r="AO305" s="16">
        <v>2722168600</v>
      </c>
      <c r="AP305" s="16">
        <v>3150739700</v>
      </c>
      <c r="AQ305" s="16">
        <v>3430319300</v>
      </c>
      <c r="AR305" s="16">
        <v>3738044000</v>
      </c>
      <c r="AS305" s="16">
        <v>4417926300</v>
      </c>
      <c r="AT305" s="16">
        <v>4973634500</v>
      </c>
      <c r="AU305" s="16">
        <v>5688517200</v>
      </c>
      <c r="AV305" s="16">
        <v>6712383600</v>
      </c>
      <c r="AW305" s="16">
        <v>7841721600</v>
      </c>
      <c r="AX305" s="16">
        <v>10966680200</v>
      </c>
      <c r="AY305" s="16">
        <v>16351250099.999901</v>
      </c>
      <c r="AZ305" s="16">
        <v>24001750199.999901</v>
      </c>
      <c r="BA305" s="16">
        <v>35810511000.000099</v>
      </c>
      <c r="BB305" s="16">
        <v>32772861099.999901</v>
      </c>
      <c r="BC305" s="16">
        <v>39682149800</v>
      </c>
      <c r="BD305" s="16">
        <v>48244245000.000099</v>
      </c>
      <c r="BE305" s="16">
        <v>51391488000.000099</v>
      </c>
      <c r="BF305" s="16">
        <v>54943806700</v>
      </c>
      <c r="BG305" s="16">
        <v>56989149300</v>
      </c>
      <c r="BH305" s="16">
        <v>52302391499.999901</v>
      </c>
      <c r="BI305" s="16">
        <v>56480490100</v>
      </c>
      <c r="BJ305" s="16">
        <v>67309343799.999901</v>
      </c>
      <c r="BK305" s="16">
        <v>75910698499.999893</v>
      </c>
      <c r="BL305" s="16">
        <v>78392476199.999893</v>
      </c>
      <c r="BM305" s="16">
        <v>71656527399.999893</v>
      </c>
    </row>
    <row r="306" spans="1:65">
      <c r="A306" s="16" t="s">
        <v>53</v>
      </c>
      <c r="B306" s="16" t="s">
        <v>54</v>
      </c>
      <c r="C306" s="16" t="s">
        <v>655</v>
      </c>
      <c r="D306" s="16" t="s">
        <v>656</v>
      </c>
      <c r="AK306" s="16">
        <v>60.458623077154598</v>
      </c>
      <c r="AL306" s="16">
        <v>209.472981987992</v>
      </c>
      <c r="AM306" s="16">
        <v>157.076754233359</v>
      </c>
      <c r="AN306" s="16">
        <v>314.555086536923</v>
      </c>
      <c r="AO306" s="16">
        <v>409.16318910647902</v>
      </c>
      <c r="AP306" s="16">
        <v>505.500349333104</v>
      </c>
      <c r="AQ306" s="16">
        <v>561.90680787186898</v>
      </c>
      <c r="AR306" s="16">
        <v>573.91651233408902</v>
      </c>
      <c r="AS306" s="16">
        <v>655.11994517081598</v>
      </c>
      <c r="AT306" s="16">
        <v>703.68384343272203</v>
      </c>
      <c r="AU306" s="16">
        <v>763.08063798535795</v>
      </c>
      <c r="AV306" s="16">
        <v>883.73397149845198</v>
      </c>
      <c r="AW306" s="16">
        <v>1045.0093791680499</v>
      </c>
      <c r="AX306" s="16">
        <v>1578.40239029603</v>
      </c>
      <c r="AY306" s="16">
        <v>2473.0818186353599</v>
      </c>
      <c r="AZ306" s="16">
        <v>3851.4378687117201</v>
      </c>
      <c r="BA306" s="16">
        <v>5574.6038021861305</v>
      </c>
      <c r="BB306" s="16">
        <v>4950.2947914237502</v>
      </c>
      <c r="BC306" s="16">
        <v>5843.5337683582002</v>
      </c>
      <c r="BD306" s="16">
        <v>7189.6912292076504</v>
      </c>
      <c r="BE306" s="16">
        <v>7496.2946476826301</v>
      </c>
      <c r="BF306" s="16">
        <v>7875.7569525428798</v>
      </c>
      <c r="BG306" s="16">
        <v>7891.31314749986</v>
      </c>
      <c r="BH306" s="16">
        <v>5500.3103824440796</v>
      </c>
      <c r="BI306" s="16">
        <v>3880.7387308955599</v>
      </c>
      <c r="BJ306" s="16">
        <v>4147.0897156917099</v>
      </c>
      <c r="BK306" s="16">
        <v>4739.8417102839303</v>
      </c>
      <c r="BL306" s="16">
        <v>4805.7537176591704</v>
      </c>
      <c r="BM306" s="16">
        <v>4214.3113363475004</v>
      </c>
    </row>
    <row r="307" spans="1:65">
      <c r="A307" s="16" t="s">
        <v>53</v>
      </c>
      <c r="B307" s="16" t="s">
        <v>54</v>
      </c>
      <c r="C307" s="16" t="s">
        <v>657</v>
      </c>
      <c r="D307" s="16" t="s">
        <v>658</v>
      </c>
      <c r="AX307" s="16">
        <v>-515500000</v>
      </c>
      <c r="AY307" s="16">
        <v>-567643600</v>
      </c>
      <c r="AZ307" s="16">
        <v>-1688974100</v>
      </c>
      <c r="BA307" s="16">
        <v>-770452400.00000203</v>
      </c>
      <c r="BB307" s="16">
        <v>-764481600</v>
      </c>
      <c r="BC307" s="16">
        <v>-2251126600</v>
      </c>
      <c r="BD307" s="16">
        <v>-3011299000</v>
      </c>
      <c r="BE307" s="16">
        <v>-3076773000</v>
      </c>
    </row>
    <row r="308" spans="1:65">
      <c r="A308" s="16" t="s">
        <v>53</v>
      </c>
      <c r="B308" s="16" t="s">
        <v>54</v>
      </c>
      <c r="C308" s="16" t="s">
        <v>659</v>
      </c>
      <c r="D308" s="16" t="s">
        <v>660</v>
      </c>
      <c r="AQ308" s="16">
        <v>5700330778.1684198</v>
      </c>
      <c r="AR308" s="16">
        <v>6413839231.2107897</v>
      </c>
      <c r="AS308" s="16">
        <v>6540301387.7538204</v>
      </c>
      <c r="AT308" s="16">
        <v>7797729093.7362604</v>
      </c>
      <c r="AU308" s="16">
        <v>10375138821.531401</v>
      </c>
      <c r="AV308" s="16">
        <v>12223417330.6101</v>
      </c>
      <c r="AW308" s="16">
        <v>13732935083.535601</v>
      </c>
      <c r="AX308" s="16">
        <v>17243591339.866402</v>
      </c>
      <c r="AY308" s="16">
        <v>24173309439.874802</v>
      </c>
      <c r="AZ308" s="16">
        <v>29584175824.450199</v>
      </c>
      <c r="BA308" s="16">
        <v>36336838847.905701</v>
      </c>
      <c r="BB308" s="16">
        <v>36499386521.714897</v>
      </c>
      <c r="BC308" s="16">
        <v>34722093584.8162</v>
      </c>
      <c r="BD308" s="16">
        <v>40675293987.667801</v>
      </c>
      <c r="BE308" s="16">
        <v>41378078924.725502</v>
      </c>
    </row>
    <row r="309" spans="1:65">
      <c r="A309" s="16" t="s">
        <v>53</v>
      </c>
      <c r="B309" s="16" t="s">
        <v>54</v>
      </c>
      <c r="C309" s="16" t="s">
        <v>661</v>
      </c>
      <c r="D309" s="16" t="s">
        <v>662</v>
      </c>
      <c r="AL309" s="16">
        <v>17.1105755926549</v>
      </c>
      <c r="AM309" s="16">
        <v>18.567480799140402</v>
      </c>
      <c r="AN309" s="16">
        <v>16.7388374097393</v>
      </c>
      <c r="AO309" s="16">
        <v>15.725269574799</v>
      </c>
      <c r="AP309" s="16">
        <v>12.486529284604799</v>
      </c>
      <c r="AQ309" s="16">
        <v>12.2345781247075</v>
      </c>
      <c r="AR309" s="16">
        <v>11.188641250379099</v>
      </c>
      <c r="AS309" s="16">
        <v>11.0966081241772</v>
      </c>
      <c r="AT309" s="16">
        <v>10.451652390367499</v>
      </c>
      <c r="AU309" s="16">
        <v>10.1988924022747</v>
      </c>
      <c r="AV309" s="16">
        <v>9.4018457008204592</v>
      </c>
      <c r="AW309" s="16">
        <v>8.8618105025742295</v>
      </c>
      <c r="AX309" s="16">
        <v>6.8776961427796399</v>
      </c>
      <c r="AY309" s="16">
        <v>5.2379305431207701</v>
      </c>
      <c r="AZ309" s="16">
        <v>2.8031600405322501</v>
      </c>
      <c r="BA309" s="16">
        <v>2.18208410234302</v>
      </c>
      <c r="BB309" s="16">
        <v>2.15959622622962</v>
      </c>
      <c r="BC309" s="16">
        <v>1.77170448843461</v>
      </c>
      <c r="BD309" s="16">
        <v>1.6219471156180501</v>
      </c>
      <c r="BE309" s="16">
        <v>1.68052211898488</v>
      </c>
      <c r="BF309" s="16">
        <v>1.6377124845536499</v>
      </c>
      <c r="BG309" s="16">
        <v>1.7313710974960901</v>
      </c>
      <c r="BH309" s="16">
        <v>2.5607113536745301</v>
      </c>
      <c r="BI309" s="16">
        <v>3.8174292021998801</v>
      </c>
      <c r="BJ309" s="16">
        <v>3.5673117556434901</v>
      </c>
      <c r="BK309" s="16">
        <v>3.28661328862764</v>
      </c>
      <c r="BL309" s="16">
        <v>3.36470691624569</v>
      </c>
    </row>
    <row r="310" spans="1:65">
      <c r="A310" s="16" t="s">
        <v>53</v>
      </c>
      <c r="B310" s="16" t="s">
        <v>54</v>
      </c>
      <c r="C310" s="16" t="s">
        <v>663</v>
      </c>
      <c r="D310" s="16" t="s">
        <v>664</v>
      </c>
      <c r="AT310" s="16">
        <v>6.1870564469216998</v>
      </c>
      <c r="AU310" s="16">
        <v>6.6613689387868904</v>
      </c>
      <c r="AV310" s="16">
        <v>4.5261301383955104</v>
      </c>
      <c r="AW310" s="16">
        <v>5.1233390680168203</v>
      </c>
      <c r="AX310" s="16">
        <v>6.8192420794010902</v>
      </c>
      <c r="AY310" s="16">
        <v>4.1951580114581404</v>
      </c>
      <c r="AZ310" s="16">
        <v>5.0866283224030999</v>
      </c>
      <c r="BA310" s="16">
        <v>3.81232152907981</v>
      </c>
      <c r="BB310" s="16">
        <v>2.8833303838948501</v>
      </c>
      <c r="BC310" s="16">
        <v>2.20750102017334</v>
      </c>
      <c r="BD310" s="16">
        <v>3.8231402722846002</v>
      </c>
      <c r="BE310" s="16">
        <v>3.2412450207560202</v>
      </c>
      <c r="BF310" s="16">
        <v>2.9164339384945301</v>
      </c>
      <c r="BG310" s="16">
        <v>3.1999761677530998</v>
      </c>
      <c r="BH310" s="16">
        <v>4.6767299345449898</v>
      </c>
      <c r="BI310" s="16">
        <v>4.4882914600088997</v>
      </c>
      <c r="BJ310" s="16">
        <v>5.5713668776218004</v>
      </c>
      <c r="BK310" s="16">
        <v>5.5713668807707402</v>
      </c>
    </row>
    <row r="311" spans="1:65">
      <c r="A311" s="16" t="s">
        <v>53</v>
      </c>
      <c r="B311" s="16" t="s">
        <v>54</v>
      </c>
      <c r="C311" s="16" t="s">
        <v>665</v>
      </c>
      <c r="D311" s="16" t="s">
        <v>666</v>
      </c>
      <c r="AI311" s="16">
        <v>26.500682128240101</v>
      </c>
      <c r="AJ311" s="16">
        <v>30.482784431137699</v>
      </c>
      <c r="AK311" s="16">
        <v>26.059625318976799</v>
      </c>
      <c r="AL311" s="16">
        <v>27.109554140127401</v>
      </c>
      <c r="AM311" s="16">
        <v>32.345663197224397</v>
      </c>
      <c r="AN311" s="16">
        <v>25.3444559002718</v>
      </c>
      <c r="AO311" s="16">
        <v>24.961575056722499</v>
      </c>
      <c r="AP311" s="16">
        <v>20.1279169173289</v>
      </c>
      <c r="AQ311" s="16">
        <v>18.1479974423066</v>
      </c>
      <c r="AR311" s="16">
        <v>18.399512595692801</v>
      </c>
      <c r="AS311" s="16">
        <v>16.084864670100298</v>
      </c>
      <c r="AT311" s="16">
        <v>14.837459553013799</v>
      </c>
      <c r="AU311" s="16">
        <v>13.9546391752577</v>
      </c>
      <c r="AV311" s="16">
        <v>12.4256629119149</v>
      </c>
      <c r="AW311" s="16">
        <v>10.9880190382406</v>
      </c>
      <c r="AX311" s="16">
        <v>9.1475344380115793</v>
      </c>
      <c r="AY311" s="16">
        <v>7.0910371168556798</v>
      </c>
      <c r="AZ311" s="16">
        <v>6.5400821565205103</v>
      </c>
      <c r="BA311" s="16">
        <v>5.5708918409854196</v>
      </c>
      <c r="BB311" s="16">
        <v>6.1219330646180596</v>
      </c>
      <c r="BC311" s="16">
        <v>5.5445661132697497</v>
      </c>
      <c r="BD311" s="16">
        <v>5.0762259513843597</v>
      </c>
      <c r="BE311" s="16">
        <v>5.1397695077241803</v>
      </c>
      <c r="BF311" s="16">
        <v>5.3662644804235002</v>
      </c>
      <c r="BG311" s="16">
        <v>5.3194067180555198</v>
      </c>
      <c r="BH311" s="16">
        <v>6.1776388378080203</v>
      </c>
      <c r="BI311" s="16">
        <v>5.6051117745576304</v>
      </c>
      <c r="BJ311" s="16">
        <v>5.6073690106884202</v>
      </c>
      <c r="BK311" s="16">
        <v>5.2123807621235603</v>
      </c>
      <c r="BL311" s="16">
        <v>5.6953802496330699</v>
      </c>
      <c r="BM311" s="16">
        <v>6.9257871499139902</v>
      </c>
    </row>
    <row r="312" spans="1:65">
      <c r="A312" s="16" t="s">
        <v>53</v>
      </c>
      <c r="B312" s="16" t="s">
        <v>54</v>
      </c>
      <c r="C312" s="16" t="s">
        <v>667</v>
      </c>
      <c r="D312" s="16" t="s">
        <v>668</v>
      </c>
      <c r="AI312" s="16">
        <v>115000</v>
      </c>
      <c r="AJ312" s="16">
        <v>220200</v>
      </c>
      <c r="AK312" s="16">
        <v>2631600</v>
      </c>
      <c r="AL312" s="16">
        <v>23872800</v>
      </c>
      <c r="AM312" s="16">
        <v>114763900</v>
      </c>
      <c r="AN312" s="16">
        <v>1139600000</v>
      </c>
      <c r="AO312" s="16">
        <v>1528100000</v>
      </c>
      <c r="AP312" s="16">
        <v>1675300000</v>
      </c>
      <c r="AQ312" s="16">
        <v>1876100000</v>
      </c>
      <c r="AR312" s="16">
        <v>1580100000</v>
      </c>
      <c r="AS312" s="16">
        <v>1810700000</v>
      </c>
      <c r="AT312" s="16">
        <v>1983600000</v>
      </c>
      <c r="AU312" s="16">
        <v>3034300000</v>
      </c>
      <c r="AV312" s="16">
        <v>4684200000</v>
      </c>
      <c r="AW312" s="16">
        <v>6203000000</v>
      </c>
      <c r="AX312" s="16">
        <v>6624500000</v>
      </c>
      <c r="AY312" s="16">
        <v>7265700000</v>
      </c>
      <c r="AZ312" s="16">
        <v>8086400000</v>
      </c>
      <c r="BA312" s="16">
        <v>9418900000</v>
      </c>
      <c r="BB312" s="16">
        <v>8226900000</v>
      </c>
      <c r="BC312" s="16">
        <v>8782300000</v>
      </c>
      <c r="BD312" s="16">
        <v>12541900000</v>
      </c>
      <c r="BE312" s="16">
        <v>13843800000</v>
      </c>
      <c r="BF312" s="16">
        <v>15278600000</v>
      </c>
      <c r="BG312" s="16">
        <v>15467400000</v>
      </c>
      <c r="BH312" s="16">
        <v>18927900000</v>
      </c>
      <c r="BI312" s="16">
        <v>26375400000</v>
      </c>
      <c r="BJ312" s="16">
        <v>29439500000</v>
      </c>
      <c r="BK312" s="16">
        <v>30098800000</v>
      </c>
      <c r="BL312" s="16">
        <v>30111200000</v>
      </c>
      <c r="BM312" s="16">
        <v>26414300000</v>
      </c>
    </row>
    <row r="313" spans="1:65">
      <c r="A313" s="16" t="s">
        <v>53</v>
      </c>
      <c r="B313" s="16" t="s">
        <v>54</v>
      </c>
      <c r="C313" s="16" t="s">
        <v>669</v>
      </c>
      <c r="D313" s="16" t="s">
        <v>670</v>
      </c>
      <c r="AK313" s="16">
        <v>97370370.370370403</v>
      </c>
      <c r="AL313" s="16">
        <v>328975000</v>
      </c>
      <c r="AM313" s="16">
        <v>313348407.64331198</v>
      </c>
      <c r="AN313" s="16">
        <v>378157924.54967701</v>
      </c>
      <c r="AO313" s="16">
        <v>924561199.58154094</v>
      </c>
      <c r="AP313" s="16">
        <v>1465688119.43294</v>
      </c>
      <c r="AQ313" s="16">
        <v>1579090204.18713</v>
      </c>
      <c r="AR313" s="16">
        <v>1306189320.38835</v>
      </c>
      <c r="AS313" s="16">
        <v>1219937416.18239</v>
      </c>
      <c r="AT313" s="16">
        <v>1306023837.6463001</v>
      </c>
      <c r="AU313" s="16">
        <v>2125180004.1143799</v>
      </c>
      <c r="AV313" s="16">
        <v>3848080643.51899</v>
      </c>
      <c r="AW313" s="16">
        <v>5009463722.39748</v>
      </c>
      <c r="AX313" s="16">
        <v>5471652210.7044601</v>
      </c>
      <c r="AY313" s="16">
        <v>6232146854.7123299</v>
      </c>
      <c r="AZ313" s="16">
        <v>7072602260.8087597</v>
      </c>
      <c r="BA313" s="16">
        <v>9076192794.5472202</v>
      </c>
      <c r="BB313" s="16">
        <v>8335406817.6163197</v>
      </c>
      <c r="BC313" s="16">
        <v>9611886369.2997799</v>
      </c>
      <c r="BD313" s="16">
        <v>13307458528.555099</v>
      </c>
      <c r="BE313" s="16">
        <v>15647657841.140499</v>
      </c>
      <c r="BF313" s="16">
        <v>19129891650.733002</v>
      </c>
      <c r="BG313" s="16">
        <v>20639806196.608398</v>
      </c>
      <c r="BH313" s="16">
        <v>14768104626.195601</v>
      </c>
      <c r="BI313" s="16">
        <v>9479977439.3682995</v>
      </c>
      <c r="BJ313" s="16">
        <v>9733035091.7964191</v>
      </c>
      <c r="BK313" s="16">
        <v>9749588235.2941208</v>
      </c>
      <c r="BL313" s="16">
        <v>10179000000</v>
      </c>
      <c r="BM313" s="16">
        <v>10016529411.7647</v>
      </c>
    </row>
    <row r="314" spans="1:65">
      <c r="A314" s="16" t="s">
        <v>53</v>
      </c>
      <c r="B314" s="16" t="s">
        <v>54</v>
      </c>
      <c r="C314" s="16" t="s">
        <v>671</v>
      </c>
      <c r="D314" s="16" t="s">
        <v>672</v>
      </c>
      <c r="AK314" s="16">
        <v>3740922200</v>
      </c>
      <c r="AL314" s="16">
        <v>2837241600</v>
      </c>
      <c r="AM314" s="16">
        <v>2202079600</v>
      </c>
      <c r="AN314" s="16">
        <v>2118870000</v>
      </c>
      <c r="AO314" s="16">
        <v>2311001600</v>
      </c>
      <c r="AP314" s="16">
        <v>2626593600</v>
      </c>
      <c r="AQ314" s="16">
        <v>2922017700</v>
      </c>
      <c r="AR314" s="16">
        <v>3316755100</v>
      </c>
      <c r="AS314" s="16">
        <v>3991429100</v>
      </c>
      <c r="AT314" s="16">
        <v>3930833700</v>
      </c>
      <c r="AU314" s="16">
        <v>4395184700</v>
      </c>
      <c r="AV314" s="16">
        <v>4799259600</v>
      </c>
      <c r="AW314" s="16">
        <v>5377109000</v>
      </c>
      <c r="AX314" s="16">
        <v>6579700000</v>
      </c>
      <c r="AY314" s="16">
        <v>9079331300</v>
      </c>
      <c r="AZ314" s="16">
        <v>10763042300</v>
      </c>
      <c r="BA314" s="16">
        <v>11992016900</v>
      </c>
      <c r="BB314" s="16">
        <v>12739576300</v>
      </c>
      <c r="BC314" s="16">
        <v>10973722500</v>
      </c>
      <c r="BD314" s="16">
        <v>13258067700</v>
      </c>
      <c r="BE314" s="16">
        <v>13549745200</v>
      </c>
    </row>
    <row r="315" spans="1:65">
      <c r="A315" s="16" t="s">
        <v>53</v>
      </c>
      <c r="B315" s="16" t="s">
        <v>54</v>
      </c>
      <c r="C315" s="16" t="s">
        <v>673</v>
      </c>
      <c r="D315" s="16" t="s">
        <v>674</v>
      </c>
      <c r="AK315" s="16">
        <v>1571249060</v>
      </c>
      <c r="AL315" s="16">
        <v>993135859.70000005</v>
      </c>
      <c r="AM315" s="16">
        <v>637453520</v>
      </c>
      <c r="AN315" s="16">
        <v>547137800</v>
      </c>
      <c r="AO315" s="16">
        <v>631245300</v>
      </c>
      <c r="AP315" s="16">
        <v>781310300</v>
      </c>
      <c r="AQ315" s="16">
        <v>607050900</v>
      </c>
      <c r="AR315" s="16">
        <v>929227800</v>
      </c>
      <c r="AS315" s="16">
        <v>1742928728</v>
      </c>
      <c r="AT315" s="16">
        <v>2315361381</v>
      </c>
      <c r="AU315" s="16">
        <v>2164826854</v>
      </c>
      <c r="AV315" s="16">
        <v>2589529025</v>
      </c>
      <c r="AW315" s="16">
        <v>3612383719</v>
      </c>
      <c r="AX315" s="16">
        <v>4347044676</v>
      </c>
      <c r="AY315" s="16">
        <v>6372067483</v>
      </c>
      <c r="AZ315" s="16">
        <v>6056957788</v>
      </c>
      <c r="BA315" s="16">
        <v>47755700230</v>
      </c>
      <c r="BB315" s="16">
        <v>14693259257</v>
      </c>
      <c r="BC315" s="16">
        <v>21360210200</v>
      </c>
      <c r="BD315" s="16">
        <v>26570898300</v>
      </c>
      <c r="BE315" s="16">
        <v>23907983700</v>
      </c>
      <c r="BF315" s="16">
        <v>23975416800</v>
      </c>
      <c r="BG315" s="16">
        <v>21828608900</v>
      </c>
      <c r="BH315" s="16">
        <v>12729138400</v>
      </c>
      <c r="BI315" s="16">
        <v>13457592100</v>
      </c>
      <c r="BJ315" s="16">
        <v>15319977100</v>
      </c>
      <c r="BK315" s="16">
        <v>19458632500</v>
      </c>
      <c r="BL315" s="16">
        <v>19635748600</v>
      </c>
    </row>
    <row r="316" spans="1:65">
      <c r="A316" s="16" t="s">
        <v>53</v>
      </c>
      <c r="B316" s="16" t="s">
        <v>54</v>
      </c>
      <c r="C316" s="16" t="s">
        <v>675</v>
      </c>
      <c r="D316" s="16" t="s">
        <v>676</v>
      </c>
      <c r="AO316" s="16">
        <v>66.394799213764401</v>
      </c>
      <c r="AP316" s="16">
        <v>61.4496099387014</v>
      </c>
      <c r="AQ316" s="16">
        <v>68.932989198175306</v>
      </c>
      <c r="AR316" s="16">
        <v>78.603040802999402</v>
      </c>
      <c r="AS316" s="16">
        <v>85.082492353699905</v>
      </c>
      <c r="AT316" s="16">
        <v>91.328288683807898</v>
      </c>
      <c r="AU316" s="16">
        <v>88.920830012829796</v>
      </c>
      <c r="AV316" s="16">
        <v>86.008972941321801</v>
      </c>
      <c r="AW316" s="16">
        <v>82.216375146505399</v>
      </c>
      <c r="AX316" s="16">
        <v>76.763722955542505</v>
      </c>
      <c r="AY316" s="16">
        <v>84.591122464143496</v>
      </c>
      <c r="AZ316" s="16">
        <v>81.398942587887106</v>
      </c>
      <c r="BA316" s="16">
        <v>97.082784856317502</v>
      </c>
      <c r="BB316" s="16">
        <v>92.856707836970102</v>
      </c>
      <c r="BC316" s="16">
        <v>94.509462802698195</v>
      </c>
      <c r="BD316" s="16">
        <v>94.747389421921298</v>
      </c>
      <c r="BE316" s="16">
        <v>93.419331322351397</v>
      </c>
      <c r="BF316" s="16">
        <v>92.995809363982502</v>
      </c>
      <c r="BG316" s="16">
        <v>92.761296729985801</v>
      </c>
      <c r="BH316" s="16">
        <v>88.461645963086994</v>
      </c>
      <c r="BI316" s="16">
        <v>91.699624560046502</v>
      </c>
      <c r="BJ316" s="16">
        <v>90.598691204858</v>
      </c>
      <c r="BK316" s="16">
        <v>91.736388835308901</v>
      </c>
    </row>
    <row r="317" spans="1:65">
      <c r="A317" s="16" t="s">
        <v>53</v>
      </c>
      <c r="B317" s="16" t="s">
        <v>54</v>
      </c>
      <c r="C317" s="16" t="s">
        <v>677</v>
      </c>
      <c r="D317" s="16" t="s">
        <v>678</v>
      </c>
      <c r="AK317" s="16">
        <v>0.27289653041359402</v>
      </c>
      <c r="AL317" s="16">
        <v>0.57964021110222097</v>
      </c>
      <c r="AM317" s="16">
        <v>0.27201605302368598</v>
      </c>
      <c r="AN317" s="16">
        <v>0.34278651205224198</v>
      </c>
      <c r="AO317" s="16">
        <v>0.343438923730368</v>
      </c>
      <c r="AP317" s="16">
        <v>0.16221218045565</v>
      </c>
      <c r="AQ317" s="16">
        <v>0.26065086077766098</v>
      </c>
      <c r="AR317" s="16">
        <v>0.91999941679910202</v>
      </c>
      <c r="AS317" s="16">
        <v>1.4413305800693601</v>
      </c>
      <c r="AT317" s="16">
        <v>2.3913478622997699</v>
      </c>
      <c r="AU317" s="16">
        <v>1.8735163124840899</v>
      </c>
      <c r="AV317" s="16">
        <v>1.6196153347033599</v>
      </c>
      <c r="AW317" s="16">
        <v>1.6422966708273701</v>
      </c>
      <c r="AX317" s="16">
        <v>1.5876471152112099</v>
      </c>
      <c r="AY317" s="16">
        <v>1.2915009161962001</v>
      </c>
      <c r="AZ317" s="16">
        <v>1.4826386168807499</v>
      </c>
      <c r="BA317" s="16">
        <v>1.7864113045811201</v>
      </c>
      <c r="BB317" s="16">
        <v>1.17630547744715</v>
      </c>
      <c r="BC317" s="16">
        <v>0.77635684547777395</v>
      </c>
      <c r="BD317" s="16">
        <v>0.67091953667297</v>
      </c>
      <c r="BE317" s="16">
        <v>0.87060734036981702</v>
      </c>
      <c r="BF317" s="16">
        <v>0.63931093598344502</v>
      </c>
      <c r="BG317" s="16">
        <v>0.61326572176254501</v>
      </c>
      <c r="BH317" s="16">
        <v>0.57862829063694299</v>
      </c>
      <c r="BI317" s="16">
        <v>1.3952131289431</v>
      </c>
      <c r="BJ317" s="16">
        <v>1.8672986878428099</v>
      </c>
      <c r="BK317" s="16">
        <v>1.5025752225904201</v>
      </c>
      <c r="BL317" s="16">
        <v>1.58846495377132</v>
      </c>
    </row>
    <row r="318" spans="1:65">
      <c r="A318" s="16" t="s">
        <v>53</v>
      </c>
      <c r="B318" s="16" t="s">
        <v>54</v>
      </c>
      <c r="C318" s="16" t="s">
        <v>679</v>
      </c>
      <c r="D318" s="16" t="s">
        <v>680</v>
      </c>
      <c r="AS318" s="16">
        <v>100</v>
      </c>
      <c r="AT318" s="16">
        <v>100.8660199</v>
      </c>
      <c r="AU318" s="16">
        <v>98.416055749999998</v>
      </c>
      <c r="AV318" s="16">
        <v>105.3607919</v>
      </c>
      <c r="AW318" s="16">
        <v>114.480458</v>
      </c>
      <c r="AX318" s="16">
        <v>123.9192007</v>
      </c>
      <c r="AY318" s="16">
        <v>133.41714479999999</v>
      </c>
      <c r="AZ318" s="16">
        <v>144.44129469999999</v>
      </c>
      <c r="BA318" s="16">
        <v>156.10361169999999</v>
      </c>
      <c r="BB318" s="16">
        <v>152.74123660000001</v>
      </c>
      <c r="BC318" s="16">
        <v>157.6323999</v>
      </c>
      <c r="BD318" s="16">
        <v>173.2169332</v>
      </c>
      <c r="BE318" s="16">
        <v>169.93855809999999</v>
      </c>
      <c r="BF318" s="16">
        <v>165.6783653</v>
      </c>
      <c r="BG318" s="16">
        <v>163.49411180000001</v>
      </c>
      <c r="BH318" s="16">
        <v>151.49848829999999</v>
      </c>
      <c r="BI318" s="16">
        <v>146.3800229</v>
      </c>
      <c r="BJ318" s="16">
        <v>150.81242510000001</v>
      </c>
      <c r="BK318" s="16">
        <v>158.45790400000001</v>
      </c>
      <c r="BL318" s="16">
        <v>158.72775390000001</v>
      </c>
    </row>
    <row r="319" spans="1:65">
      <c r="A319" s="16" t="s">
        <v>53</v>
      </c>
      <c r="B319" s="16" t="s">
        <v>54</v>
      </c>
      <c r="C319" s="16" t="s">
        <v>681</v>
      </c>
      <c r="D319" s="16" t="s">
        <v>682</v>
      </c>
    </row>
    <row r="320" spans="1:65">
      <c r="A320" s="16" t="s">
        <v>53</v>
      </c>
      <c r="B320" s="16" t="s">
        <v>54</v>
      </c>
      <c r="C320" s="16" t="s">
        <v>683</v>
      </c>
      <c r="D320" s="16" t="s">
        <v>684</v>
      </c>
      <c r="AN320" s="16">
        <v>17000000</v>
      </c>
      <c r="AO320" s="16">
        <v>11000000</v>
      </c>
      <c r="AP320" s="16">
        <v>14000000</v>
      </c>
      <c r="AQ320" s="16">
        <v>18000000</v>
      </c>
      <c r="AR320" s="16">
        <v>12000000</v>
      </c>
      <c r="AS320" s="16">
        <v>5000000</v>
      </c>
      <c r="AT320" s="16">
        <v>14000000</v>
      </c>
      <c r="AU320" s="16">
        <v>12000000</v>
      </c>
      <c r="AV320" s="16">
        <v>12000000</v>
      </c>
      <c r="AW320" s="16">
        <v>14000000</v>
      </c>
      <c r="AX320" s="16">
        <v>22000000</v>
      </c>
      <c r="AY320" s="16">
        <v>84000000</v>
      </c>
      <c r="AZ320" s="16">
        <v>139000000</v>
      </c>
      <c r="BA320" s="16">
        <v>191000000</v>
      </c>
      <c r="BB320" s="16">
        <v>166000000</v>
      </c>
      <c r="BC320" s="16">
        <v>135000000</v>
      </c>
      <c r="BD320" s="16">
        <v>213000000</v>
      </c>
      <c r="BE320" s="16">
        <v>201000000</v>
      </c>
      <c r="BF320" s="16">
        <v>253000000</v>
      </c>
      <c r="BG320" s="16">
        <v>281000000</v>
      </c>
      <c r="BH320" s="16">
        <v>226000000</v>
      </c>
      <c r="BI320" s="16">
        <v>141000000</v>
      </c>
      <c r="BJ320" s="16">
        <v>202000000</v>
      </c>
      <c r="BK320" s="16">
        <v>196000000</v>
      </c>
      <c r="BL320" s="16">
        <v>212600006.10351601</v>
      </c>
    </row>
    <row r="321" spans="1:65">
      <c r="A321" s="16" t="s">
        <v>53</v>
      </c>
      <c r="B321" s="16" t="s">
        <v>54</v>
      </c>
      <c r="C321" s="16" t="s">
        <v>685</v>
      </c>
      <c r="D321" s="16" t="s">
        <v>686</v>
      </c>
      <c r="AY321" s="16">
        <v>93.4</v>
      </c>
    </row>
    <row r="322" spans="1:65">
      <c r="A322" s="16" t="s">
        <v>53</v>
      </c>
      <c r="B322" s="16" t="s">
        <v>54</v>
      </c>
      <c r="C322" s="16" t="s">
        <v>687</v>
      </c>
      <c r="D322" s="16" t="s">
        <v>688</v>
      </c>
      <c r="E322" s="16">
        <v>0.92608594378113596</v>
      </c>
      <c r="F322" s="16">
        <v>0.91857702599882995</v>
      </c>
      <c r="G322" s="16">
        <v>0.91313468823977895</v>
      </c>
      <c r="H322" s="16">
        <v>0.90059081414699704</v>
      </c>
      <c r="I322" s="16">
        <v>0.87063073859166695</v>
      </c>
      <c r="J322" s="16">
        <v>0.82291786368521702</v>
      </c>
      <c r="K322" s="16">
        <v>0.76743277195264303</v>
      </c>
      <c r="L322" s="16">
        <v>0.70005222172338499</v>
      </c>
      <c r="M322" s="16">
        <v>0.63859528146503497</v>
      </c>
      <c r="N322" s="16">
        <v>0.60193397918326896</v>
      </c>
      <c r="O322" s="16">
        <v>0.59565501217302996</v>
      </c>
      <c r="P322" s="16">
        <v>0.617212467513088</v>
      </c>
      <c r="Q322" s="16">
        <v>0.65117987301001901</v>
      </c>
      <c r="R322" s="16">
        <v>0.68254434706273404</v>
      </c>
      <c r="S322" s="16">
        <v>0.69730915691420203</v>
      </c>
      <c r="T322" s="16">
        <v>0.69410730168852297</v>
      </c>
      <c r="U322" s="16">
        <v>0.68582447458996898</v>
      </c>
      <c r="V322" s="16">
        <v>0.667929721025743</v>
      </c>
      <c r="W322" s="16">
        <v>0.64948303480413605</v>
      </c>
      <c r="X322" s="16">
        <v>0.637851948385453</v>
      </c>
      <c r="Y322" s="16">
        <v>0.633789952521285</v>
      </c>
      <c r="Z322" s="16">
        <v>0.63497686811727805</v>
      </c>
      <c r="AA322" s="16">
        <v>0.63285389078495002</v>
      </c>
      <c r="AB322" s="16">
        <v>0.62839965826483501</v>
      </c>
      <c r="AC322" s="16">
        <v>0.62476096899670697</v>
      </c>
      <c r="AD322" s="16">
        <v>0.62406605792919101</v>
      </c>
      <c r="AE322" s="16">
        <v>0.63635403066865803</v>
      </c>
      <c r="AF322" s="16">
        <v>0.65254574884156202</v>
      </c>
      <c r="AG322" s="16">
        <v>0.66020643181067795</v>
      </c>
      <c r="AH322" s="16">
        <v>0.64579580221255894</v>
      </c>
      <c r="AI322" s="16">
        <v>0.60785887802358696</v>
      </c>
      <c r="AJ322" s="16">
        <v>0.557487626911228</v>
      </c>
      <c r="AK322" s="16">
        <v>0.49721686741047899</v>
      </c>
      <c r="AL322" s="16">
        <v>0.44157566509043999</v>
      </c>
      <c r="AM322" s="16">
        <v>0.40610351656175497</v>
      </c>
      <c r="AN322" s="16">
        <v>0.39704202767680802</v>
      </c>
      <c r="AO322" s="16">
        <v>0.40942752095363799</v>
      </c>
      <c r="AP322" s="16">
        <v>0.43179316510513799</v>
      </c>
      <c r="AQ322" s="16">
        <v>0.467589475661641</v>
      </c>
      <c r="AR322" s="16">
        <v>0.52078038783551395</v>
      </c>
      <c r="AS322" s="16">
        <v>0.58917953243836296</v>
      </c>
      <c r="AT322" s="16">
        <v>0.67516748350335498</v>
      </c>
      <c r="AU322" s="16">
        <v>0.76424990173331298</v>
      </c>
      <c r="AV322" s="16">
        <v>0.84577042942654701</v>
      </c>
      <c r="AW322" s="16">
        <v>0.91128784280663699</v>
      </c>
      <c r="AX322" s="16">
        <v>0.96117983963617004</v>
      </c>
      <c r="AY322" s="16">
        <v>1.0063506700040199</v>
      </c>
      <c r="AZ322" s="16">
        <v>1.0379384644303</v>
      </c>
      <c r="BA322" s="16">
        <v>1.0634115320329001</v>
      </c>
      <c r="BB322" s="16">
        <v>1.0894657284879501</v>
      </c>
      <c r="BC322" s="16">
        <v>1.11649151190255</v>
      </c>
      <c r="BD322" s="16">
        <v>1.1579929269040701</v>
      </c>
      <c r="BE322" s="16">
        <v>1.2025320584608901</v>
      </c>
      <c r="BF322" s="16">
        <v>1.23094226041354</v>
      </c>
      <c r="BG322" s="16">
        <v>1.21877965463361</v>
      </c>
      <c r="BH322" s="16">
        <v>1.1601513872887099</v>
      </c>
      <c r="BI322" s="16">
        <v>1.0684623064341401</v>
      </c>
      <c r="BJ322" s="16">
        <v>0.95325621155033502</v>
      </c>
      <c r="BK322" s="16">
        <v>0.84160546351464705</v>
      </c>
      <c r="BL322" s="16">
        <v>0.76079072792281399</v>
      </c>
      <c r="BM322" s="16">
        <v>0.72075857352037598</v>
      </c>
    </row>
    <row r="323" spans="1:65">
      <c r="A323" s="16" t="s">
        <v>53</v>
      </c>
      <c r="B323" s="16" t="s">
        <v>54</v>
      </c>
      <c r="C323" s="16" t="s">
        <v>689</v>
      </c>
      <c r="D323" s="16" t="s">
        <v>690</v>
      </c>
      <c r="E323" s="16">
        <v>3.0784910837057202</v>
      </c>
      <c r="F323" s="16">
        <v>3.0705845207840499</v>
      </c>
      <c r="G323" s="16">
        <v>3.0672024016255701</v>
      </c>
      <c r="H323" s="16">
        <v>3.0418287558435102</v>
      </c>
      <c r="I323" s="16">
        <v>2.9589349787936401</v>
      </c>
      <c r="J323" s="16">
        <v>2.8059692076131499</v>
      </c>
      <c r="K323" s="16">
        <v>2.5794948930447501</v>
      </c>
      <c r="L323" s="16">
        <v>2.3083620354034302</v>
      </c>
      <c r="M323" s="16">
        <v>2.0411952735724199</v>
      </c>
      <c r="N323" s="16">
        <v>1.8463366220933899</v>
      </c>
      <c r="O323" s="16">
        <v>1.76255945141007</v>
      </c>
      <c r="P323" s="16">
        <v>1.76466885111357</v>
      </c>
      <c r="Q323" s="16">
        <v>1.8403870199872401</v>
      </c>
      <c r="R323" s="16">
        <v>1.9938699621415199</v>
      </c>
      <c r="S323" s="16">
        <v>2.23357011420994</v>
      </c>
      <c r="T323" s="16">
        <v>2.5561933314625702</v>
      </c>
      <c r="U323" s="16">
        <v>2.9352777078688299</v>
      </c>
      <c r="V323" s="16">
        <v>3.3900360413037598</v>
      </c>
      <c r="W323" s="16">
        <v>3.85125793436641</v>
      </c>
      <c r="X323" s="16">
        <v>4.2243073929423396</v>
      </c>
      <c r="Y323" s="16">
        <v>4.4608641252077499</v>
      </c>
      <c r="Z323" s="16">
        <v>4.5921892462679397</v>
      </c>
      <c r="AA323" s="16">
        <v>4.6090498780553197</v>
      </c>
      <c r="AB323" s="16">
        <v>4.57427810973945</v>
      </c>
      <c r="AC323" s="16">
        <v>4.5694332594345299</v>
      </c>
      <c r="AD323" s="16">
        <v>4.6265394363732302</v>
      </c>
      <c r="AE323" s="16">
        <v>4.70737618580731</v>
      </c>
      <c r="AF323" s="16">
        <v>4.8382630175205801</v>
      </c>
      <c r="AG323" s="16">
        <v>4.9419018922867401</v>
      </c>
      <c r="AH323" s="16">
        <v>4.9174958289725303</v>
      </c>
      <c r="AI323" s="16">
        <v>4.7240294715691098</v>
      </c>
      <c r="AJ323" s="16">
        <v>4.3343557693671304</v>
      </c>
      <c r="AK323" s="16">
        <v>3.8301831701690698</v>
      </c>
      <c r="AL323" s="16">
        <v>3.2965493109475701</v>
      </c>
      <c r="AM323" s="16">
        <v>2.8518373646144002</v>
      </c>
      <c r="AN323" s="16">
        <v>2.5621680069501398</v>
      </c>
      <c r="AO323" s="16">
        <v>2.3952526636510898</v>
      </c>
      <c r="AP323" s="16">
        <v>2.3525247148682</v>
      </c>
      <c r="AQ323" s="16">
        <v>2.4147555810244499</v>
      </c>
      <c r="AR323" s="16">
        <v>2.5524897429746001</v>
      </c>
      <c r="AS323" s="16">
        <v>2.7459709350854999</v>
      </c>
      <c r="AT323" s="16">
        <v>3.0067780913983202</v>
      </c>
      <c r="AU323" s="16">
        <v>3.3222395686369701</v>
      </c>
      <c r="AV323" s="16">
        <v>3.67315547695349</v>
      </c>
      <c r="AW323" s="16">
        <v>4.0355314438215997</v>
      </c>
      <c r="AX323" s="16">
        <v>4.3929971624573403</v>
      </c>
      <c r="AY323" s="16">
        <v>4.71643937833473</v>
      </c>
      <c r="AZ323" s="16">
        <v>5.0285260772553704</v>
      </c>
      <c r="BA323" s="16">
        <v>5.3297809102190197</v>
      </c>
      <c r="BB323" s="16">
        <v>5.6222580266145297</v>
      </c>
      <c r="BC323" s="16">
        <v>5.9036801494495101</v>
      </c>
      <c r="BD323" s="16">
        <v>6.1561200402400598</v>
      </c>
      <c r="BE323" s="16">
        <v>6.3969704020545199</v>
      </c>
      <c r="BF323" s="16">
        <v>6.5969531637558099</v>
      </c>
      <c r="BG323" s="16">
        <v>6.7166072295682602</v>
      </c>
      <c r="BH323" s="16">
        <v>6.73708101032617</v>
      </c>
      <c r="BI323" s="16">
        <v>6.6425568852186201</v>
      </c>
      <c r="BJ323" s="16">
        <v>6.4709142741864802</v>
      </c>
      <c r="BK323" s="16">
        <v>6.25458872529543</v>
      </c>
      <c r="BL323" s="16">
        <v>6.0427837125391299</v>
      </c>
      <c r="BM323" s="16">
        <v>5.86812866559361</v>
      </c>
    </row>
    <row r="324" spans="1:65">
      <c r="A324" s="16" t="s">
        <v>53</v>
      </c>
      <c r="B324" s="16" t="s">
        <v>54</v>
      </c>
      <c r="C324" s="16" t="s">
        <v>691</v>
      </c>
      <c r="D324" s="16" t="s">
        <v>692</v>
      </c>
      <c r="E324" s="16">
        <v>52.907496599968503</v>
      </c>
      <c r="F324" s="16">
        <v>51.862516239564002</v>
      </c>
      <c r="G324" s="16">
        <v>50.85310402919</v>
      </c>
      <c r="H324" s="16">
        <v>49.987555980037598</v>
      </c>
      <c r="I324" s="16">
        <v>49.390418921553</v>
      </c>
      <c r="J324" s="16">
        <v>49.116177832455698</v>
      </c>
      <c r="K324" s="16">
        <v>48.770667753162897</v>
      </c>
      <c r="L324" s="16">
        <v>48.831315314424998</v>
      </c>
      <c r="M324" s="16">
        <v>49.191900519873798</v>
      </c>
      <c r="N324" s="16">
        <v>49.695239223616802</v>
      </c>
      <c r="O324" s="16">
        <v>50.259473037781</v>
      </c>
      <c r="P324" s="16">
        <v>50.941187808548001</v>
      </c>
      <c r="Q324" s="16">
        <v>51.615110481892899</v>
      </c>
      <c r="R324" s="16">
        <v>52.357275475586398</v>
      </c>
      <c r="S324" s="16">
        <v>53.2588455059851</v>
      </c>
      <c r="T324" s="16">
        <v>54.334599827879899</v>
      </c>
      <c r="U324" s="16">
        <v>55.377596920382999</v>
      </c>
      <c r="V324" s="16">
        <v>56.543031602261202</v>
      </c>
      <c r="W324" s="16">
        <v>57.773837363691698</v>
      </c>
      <c r="X324" s="16">
        <v>58.9753051845396</v>
      </c>
      <c r="Y324" s="16">
        <v>60.084892114475402</v>
      </c>
      <c r="Z324" s="16">
        <v>60.954125734880101</v>
      </c>
      <c r="AA324" s="16">
        <v>61.6748589136795</v>
      </c>
      <c r="AB324" s="16">
        <v>62.247332089740901</v>
      </c>
      <c r="AC324" s="16">
        <v>62.683210462328702</v>
      </c>
      <c r="AD324" s="16">
        <v>62.988724772090599</v>
      </c>
      <c r="AE324" s="16">
        <v>62.905216995249397</v>
      </c>
      <c r="AF324" s="16">
        <v>62.757829171744902</v>
      </c>
      <c r="AG324" s="16">
        <v>62.576547837863302</v>
      </c>
      <c r="AH324" s="16">
        <v>62.360137568617198</v>
      </c>
      <c r="AI324" s="16">
        <v>62.101395277128198</v>
      </c>
      <c r="AJ324" s="16">
        <v>61.7413445381423</v>
      </c>
      <c r="AK324" s="16">
        <v>61.395176341757001</v>
      </c>
      <c r="AL324" s="16">
        <v>61.085695648394001</v>
      </c>
      <c r="AM324" s="16">
        <v>60.852431025551901</v>
      </c>
      <c r="AN324" s="16">
        <v>60.734816111632099</v>
      </c>
      <c r="AO324" s="16">
        <v>60.759502910256501</v>
      </c>
      <c r="AP324" s="16">
        <v>60.919630814389102</v>
      </c>
      <c r="AQ324" s="16">
        <v>61.219366738537097</v>
      </c>
      <c r="AR324" s="16">
        <v>61.643655282622198</v>
      </c>
      <c r="AS324" s="16">
        <v>62.170489153219698</v>
      </c>
      <c r="AT324" s="16">
        <v>62.967018671525999</v>
      </c>
      <c r="AU324" s="16">
        <v>63.767452348358198</v>
      </c>
      <c r="AV324" s="16">
        <v>64.603086505591406</v>
      </c>
      <c r="AW324" s="16">
        <v>65.514197323231798</v>
      </c>
      <c r="AX324" s="16">
        <v>66.502615165081195</v>
      </c>
      <c r="AY324" s="16">
        <v>67.345310018810807</v>
      </c>
      <c r="AZ324" s="16">
        <v>68.250690671038697</v>
      </c>
      <c r="BA324" s="16">
        <v>69.139883079063196</v>
      </c>
      <c r="BB324" s="16">
        <v>69.9031130729322</v>
      </c>
      <c r="BC324" s="16">
        <v>70.478917742436494</v>
      </c>
      <c r="BD324" s="16">
        <v>70.774832724433907</v>
      </c>
      <c r="BE324" s="16">
        <v>70.899811465588698</v>
      </c>
      <c r="BF324" s="16">
        <v>70.876400262771497</v>
      </c>
      <c r="BG324" s="16">
        <v>70.774974424944801</v>
      </c>
      <c r="BH324" s="16">
        <v>70.646169280526095</v>
      </c>
      <c r="BI324" s="16">
        <v>70.296916990569699</v>
      </c>
      <c r="BJ324" s="16">
        <v>70.033846912513596</v>
      </c>
      <c r="BK324" s="16">
        <v>69.806933035034305</v>
      </c>
      <c r="BL324" s="16">
        <v>69.550886253412699</v>
      </c>
      <c r="BM324" s="16">
        <v>69.251444913226194</v>
      </c>
    </row>
    <row r="325" spans="1:65">
      <c r="A325" s="16" t="s">
        <v>53</v>
      </c>
      <c r="B325" s="16" t="s">
        <v>54</v>
      </c>
      <c r="C325" s="16" t="s">
        <v>693</v>
      </c>
      <c r="D325" s="16" t="s">
        <v>694</v>
      </c>
      <c r="E325" s="16">
        <v>19.2238374682941</v>
      </c>
      <c r="F325" s="16">
        <v>19.3166702035704</v>
      </c>
      <c r="G325" s="16">
        <v>19.490053773099099</v>
      </c>
      <c r="H325" s="16">
        <v>19.645376721643402</v>
      </c>
      <c r="I325" s="16">
        <v>19.631129828883701</v>
      </c>
      <c r="J325" s="16">
        <v>19.362160919851</v>
      </c>
      <c r="K325" s="16">
        <v>19.144463004935201</v>
      </c>
      <c r="L325" s="16">
        <v>18.496201785420698</v>
      </c>
      <c r="M325" s="16">
        <v>17.578048572787502</v>
      </c>
      <c r="N325" s="16">
        <v>16.627944343727599</v>
      </c>
      <c r="O325" s="16">
        <v>15.807636368687</v>
      </c>
      <c r="P325" s="16">
        <v>14.8414669783752</v>
      </c>
      <c r="Q325" s="16">
        <v>14.177068197109501</v>
      </c>
      <c r="R325" s="16">
        <v>13.7390838143222</v>
      </c>
      <c r="S325" s="16">
        <v>13.380934268708399</v>
      </c>
      <c r="T325" s="16">
        <v>13.003835552403901</v>
      </c>
      <c r="U325" s="16">
        <v>12.7275949708096</v>
      </c>
      <c r="V325" s="16">
        <v>12.4339884513111</v>
      </c>
      <c r="W325" s="16">
        <v>12.144698858136501</v>
      </c>
      <c r="X325" s="16">
        <v>11.927868505508201</v>
      </c>
      <c r="Y325" s="16">
        <v>11.8300606140174</v>
      </c>
      <c r="Z325" s="16">
        <v>11.8870997101256</v>
      </c>
      <c r="AA325" s="16">
        <v>11.991414272584</v>
      </c>
      <c r="AB325" s="16">
        <v>12.138296581637301</v>
      </c>
      <c r="AC325" s="16">
        <v>12.3171471125055</v>
      </c>
      <c r="AD325" s="16">
        <v>12.5322328573824</v>
      </c>
      <c r="AE325" s="16">
        <v>12.8979771473675</v>
      </c>
      <c r="AF325" s="16">
        <v>13.1949773643751</v>
      </c>
      <c r="AG325" s="16">
        <v>13.4178345497153</v>
      </c>
      <c r="AH325" s="16">
        <v>13.545277266846201</v>
      </c>
      <c r="AI325" s="16">
        <v>13.5709499535077</v>
      </c>
      <c r="AJ325" s="16">
        <v>13.6179192411784</v>
      </c>
      <c r="AK325" s="16">
        <v>13.4248828104243</v>
      </c>
      <c r="AL325" s="16">
        <v>13.0594349235457</v>
      </c>
      <c r="AM325" s="16">
        <v>12.6048232553083</v>
      </c>
      <c r="AN325" s="16">
        <v>12.123594177068</v>
      </c>
      <c r="AO325" s="16">
        <v>11.523745023576099</v>
      </c>
      <c r="AP325" s="16">
        <v>10.9443844408729</v>
      </c>
      <c r="AQ325" s="16">
        <v>10.4022960962622</v>
      </c>
      <c r="AR325" s="16">
        <v>9.9093132570782601</v>
      </c>
      <c r="AS325" s="16">
        <v>9.46927511453611</v>
      </c>
      <c r="AT325" s="16">
        <v>8.9373962339949298</v>
      </c>
      <c r="AU325" s="16">
        <v>8.6046869820976006</v>
      </c>
      <c r="AV325" s="16">
        <v>8.4160112142695507</v>
      </c>
      <c r="AW325" s="16">
        <v>8.3005750918024805</v>
      </c>
      <c r="AX325" s="16">
        <v>8.2102610315799893</v>
      </c>
      <c r="AY325" s="16">
        <v>8.2740734877671098</v>
      </c>
      <c r="AZ325" s="16">
        <v>8.2777025513927693</v>
      </c>
      <c r="BA325" s="16">
        <v>8.2553031308594296</v>
      </c>
      <c r="BB325" s="16">
        <v>8.2832810114798701</v>
      </c>
      <c r="BC325" s="16">
        <v>8.4229590913255397</v>
      </c>
      <c r="BD325" s="16">
        <v>8.6847926232737507</v>
      </c>
      <c r="BE325" s="16">
        <v>8.9942656834752892</v>
      </c>
      <c r="BF325" s="16">
        <v>9.3117434087839701</v>
      </c>
      <c r="BG325" s="16">
        <v>9.5486835855222392</v>
      </c>
      <c r="BH325" s="16">
        <v>9.6529757776579093</v>
      </c>
      <c r="BI325" s="16">
        <v>9.80713068509327</v>
      </c>
      <c r="BJ325" s="16">
        <v>9.6717807225429393</v>
      </c>
      <c r="BK325" s="16">
        <v>9.3417380378832195</v>
      </c>
      <c r="BL325" s="16">
        <v>8.9563171348972102</v>
      </c>
      <c r="BM325" s="16">
        <v>8.6066716370523295</v>
      </c>
    </row>
    <row r="326" spans="1:65">
      <c r="A326" s="16" t="s">
        <v>53</v>
      </c>
      <c r="B326" s="16" t="s">
        <v>54</v>
      </c>
      <c r="C326" s="16" t="s">
        <v>695</v>
      </c>
      <c r="D326" s="16" t="s">
        <v>696</v>
      </c>
      <c r="AS326" s="16">
        <v>55.1</v>
      </c>
      <c r="AT326" s="16">
        <v>55.4</v>
      </c>
      <c r="AY326" s="16">
        <v>51.1</v>
      </c>
      <c r="BD326" s="16">
        <v>54.9</v>
      </c>
    </row>
    <row r="327" spans="1:65">
      <c r="A327" s="16" t="s">
        <v>53</v>
      </c>
      <c r="B327" s="16" t="s">
        <v>54</v>
      </c>
      <c r="C327" s="16" t="s">
        <v>697</v>
      </c>
      <c r="D327" s="16" t="s">
        <v>698</v>
      </c>
      <c r="G327" s="16">
        <v>0</v>
      </c>
      <c r="L327" s="16">
        <v>-40000</v>
      </c>
      <c r="Q327" s="16">
        <v>-50466</v>
      </c>
      <c r="V327" s="16">
        <v>-50466</v>
      </c>
      <c r="AA327" s="16">
        <v>-101568</v>
      </c>
      <c r="AF327" s="16">
        <v>-161568</v>
      </c>
      <c r="AK327" s="16">
        <v>-115116</v>
      </c>
      <c r="AP327" s="16">
        <v>-111849</v>
      </c>
      <c r="AU327" s="16">
        <v>36523</v>
      </c>
      <c r="AZ327" s="16">
        <v>53579</v>
      </c>
      <c r="BE327" s="16">
        <v>8499</v>
      </c>
      <c r="BJ327" s="16">
        <v>6002</v>
      </c>
    </row>
    <row r="328" spans="1:65">
      <c r="A328" s="16" t="s">
        <v>53</v>
      </c>
      <c r="B328" s="16" t="s">
        <v>54</v>
      </c>
      <c r="C328" s="16" t="s">
        <v>699</v>
      </c>
      <c r="D328" s="16" t="s">
        <v>700</v>
      </c>
      <c r="AZ328" s="16">
        <v>12.210000038146999</v>
      </c>
      <c r="BA328" s="16">
        <v>20.959999084472699</v>
      </c>
      <c r="BB328" s="16">
        <v>8.1300001144409197</v>
      </c>
      <c r="BC328" s="16">
        <v>9.0900001525878906</v>
      </c>
      <c r="BD328" s="16">
        <v>11.1599998474121</v>
      </c>
      <c r="BE328" s="16">
        <v>9.5399999618530291</v>
      </c>
    </row>
    <row r="329" spans="1:65">
      <c r="A329" s="16" t="s">
        <v>53</v>
      </c>
      <c r="B329" s="16" t="s">
        <v>54</v>
      </c>
      <c r="C329" s="16" t="s">
        <v>701</v>
      </c>
      <c r="D329" s="16" t="s">
        <v>702</v>
      </c>
      <c r="AS329" s="16">
        <v>29.860000610351602</v>
      </c>
      <c r="AT329" s="16">
        <v>30.840000152587901</v>
      </c>
      <c r="AU329" s="16">
        <v>29.899999618530298</v>
      </c>
      <c r="AV329" s="16">
        <v>28.610000610351602</v>
      </c>
      <c r="AW329" s="16">
        <v>28.559999465942401</v>
      </c>
      <c r="AX329" s="16">
        <v>28.7700004577637</v>
      </c>
      <c r="AY329" s="16">
        <v>28.549999237060501</v>
      </c>
      <c r="AZ329" s="16">
        <v>28.809999465942401</v>
      </c>
      <c r="BA329" s="16">
        <v>28.850000381469702</v>
      </c>
      <c r="BB329" s="16">
        <v>27.829999923706101</v>
      </c>
      <c r="BC329" s="16">
        <v>28.540000915527301</v>
      </c>
      <c r="BD329" s="16">
        <v>20.680000305175799</v>
      </c>
      <c r="BE329" s="16">
        <v>22.350000381469702</v>
      </c>
      <c r="BF329" s="16">
        <v>22.870000839233398</v>
      </c>
      <c r="BH329" s="16">
        <v>23.329999923706101</v>
      </c>
      <c r="BI329" s="16">
        <v>23.469999313354499</v>
      </c>
      <c r="BJ329" s="16">
        <v>23.7299995422363</v>
      </c>
      <c r="BK329" s="16">
        <v>23.909999847412099</v>
      </c>
      <c r="BL329" s="16">
        <v>24.100000381469702</v>
      </c>
    </row>
    <row r="330" spans="1:65">
      <c r="A330" s="16" t="s">
        <v>53</v>
      </c>
      <c r="B330" s="16" t="s">
        <v>54</v>
      </c>
      <c r="C330" s="16" t="s">
        <v>703</v>
      </c>
      <c r="D330" s="16" t="s">
        <v>704</v>
      </c>
    </row>
    <row r="331" spans="1:65">
      <c r="A331" s="16" t="s">
        <v>53</v>
      </c>
      <c r="B331" s="16" t="s">
        <v>54</v>
      </c>
      <c r="C331" s="16" t="s">
        <v>705</v>
      </c>
      <c r="D331" s="16" t="s">
        <v>706</v>
      </c>
      <c r="AS331" s="16">
        <v>5.6818179999999998</v>
      </c>
      <c r="AX331" s="16">
        <v>6.3</v>
      </c>
    </row>
    <row r="332" spans="1:65">
      <c r="A332" s="16" t="s">
        <v>53</v>
      </c>
      <c r="B332" s="16" t="s">
        <v>54</v>
      </c>
      <c r="C332" s="16" t="s">
        <v>707</v>
      </c>
      <c r="D332" s="16" t="s">
        <v>708</v>
      </c>
      <c r="AX332" s="16">
        <v>4.0999999999999996</v>
      </c>
    </row>
    <row r="333" spans="1:65">
      <c r="A333" s="16" t="s">
        <v>53</v>
      </c>
      <c r="B333" s="16" t="s">
        <v>54</v>
      </c>
      <c r="C333" s="16" t="s">
        <v>709</v>
      </c>
      <c r="D333" s="16" t="s">
        <v>710</v>
      </c>
      <c r="AJ333" s="16">
        <v>47.740001678466797</v>
      </c>
      <c r="AK333" s="16">
        <v>45.840000152587898</v>
      </c>
      <c r="AL333" s="16">
        <v>43.950000762939503</v>
      </c>
      <c r="AM333" s="16">
        <v>41.830001831054702</v>
      </c>
      <c r="AN333" s="16">
        <v>39.430000305175803</v>
      </c>
      <c r="AO333" s="16">
        <v>37.169998168945298</v>
      </c>
      <c r="AP333" s="16">
        <v>35.25</v>
      </c>
      <c r="AQ333" s="16">
        <v>33.709999084472699</v>
      </c>
      <c r="AR333" s="16">
        <v>32.369998931884801</v>
      </c>
      <c r="AS333" s="16">
        <v>31.590000152587901</v>
      </c>
      <c r="AT333" s="16">
        <v>30.969999313354499</v>
      </c>
      <c r="AU333" s="16">
        <v>30.559999465942401</v>
      </c>
      <c r="AV333" s="16">
        <v>30.370000839233398</v>
      </c>
      <c r="AW333" s="16">
        <v>30.340000152587901</v>
      </c>
      <c r="AX333" s="16">
        <v>30.329999923706101</v>
      </c>
      <c r="AY333" s="16">
        <v>30.700000762939499</v>
      </c>
      <c r="AZ333" s="16">
        <v>31.2600002288818</v>
      </c>
      <c r="BA333" s="16">
        <v>31.7600002288818</v>
      </c>
      <c r="BB333" s="16">
        <v>32.430000305175803</v>
      </c>
      <c r="BC333" s="16">
        <v>31.950000762939499</v>
      </c>
      <c r="BD333" s="16">
        <v>31.709999084472699</v>
      </c>
      <c r="BE333" s="16">
        <v>33.310001373291001</v>
      </c>
      <c r="BF333" s="16">
        <v>33.490001678466797</v>
      </c>
      <c r="BG333" s="16">
        <v>33.209999084472699</v>
      </c>
      <c r="BH333" s="16">
        <v>32.290000915527301</v>
      </c>
      <c r="BI333" s="16">
        <v>31.819999694824201</v>
      </c>
      <c r="BJ333" s="16">
        <v>31.620000839233398</v>
      </c>
      <c r="BK333" s="16">
        <v>31.799999237060501</v>
      </c>
      <c r="BL333" s="16">
        <v>32.150001525878899</v>
      </c>
    </row>
    <row r="334" spans="1:65">
      <c r="A334" s="16" t="s">
        <v>53</v>
      </c>
      <c r="B334" s="16" t="s">
        <v>54</v>
      </c>
      <c r="C334" s="16" t="s">
        <v>711</v>
      </c>
      <c r="D334" s="16" t="s">
        <v>712</v>
      </c>
      <c r="AJ334" s="16">
        <v>5.5100002288818404</v>
      </c>
      <c r="AK334" s="16">
        <v>5.8699998855590803</v>
      </c>
      <c r="AL334" s="16">
        <v>7.9400000572204599</v>
      </c>
      <c r="AM334" s="16">
        <v>7.8299999237060502</v>
      </c>
      <c r="AN334" s="16">
        <v>7.0199999809265101</v>
      </c>
      <c r="AO334" s="16">
        <v>7.5900001525878897</v>
      </c>
      <c r="AP334" s="16">
        <v>8.3400001525878906</v>
      </c>
      <c r="AQ334" s="16">
        <v>9.4899997711181605</v>
      </c>
      <c r="AR334" s="16">
        <v>10.0299997329712</v>
      </c>
      <c r="AS334" s="16">
        <v>10.079999923706101</v>
      </c>
      <c r="AT334" s="16">
        <v>10.039999961853001</v>
      </c>
      <c r="AU334" s="16">
        <v>9.7100000381469709</v>
      </c>
      <c r="AV334" s="16">
        <v>10.319999694824199</v>
      </c>
      <c r="AW334" s="16">
        <v>11.0200004577637</v>
      </c>
      <c r="AX334" s="16">
        <v>10.4799995422363</v>
      </c>
      <c r="AY334" s="16">
        <v>10.210000038146999</v>
      </c>
      <c r="AZ334" s="16">
        <v>11.2200002670288</v>
      </c>
      <c r="BA334" s="16">
        <v>11.6000003814697</v>
      </c>
      <c r="BB334" s="16">
        <v>12.199999809265099</v>
      </c>
      <c r="BC334" s="16">
        <v>12.0900001525879</v>
      </c>
      <c r="BD334" s="16">
        <v>10.75</v>
      </c>
      <c r="BE334" s="16">
        <v>9.5600004196166992</v>
      </c>
      <c r="BF334" s="16">
        <v>10.079999923706101</v>
      </c>
      <c r="BG334" s="16">
        <v>10.050000190734901</v>
      </c>
      <c r="BH334" s="16">
        <v>12.3999996185303</v>
      </c>
      <c r="BI334" s="16">
        <v>13.1400003433228</v>
      </c>
      <c r="BJ334" s="16">
        <v>13.1599998474121</v>
      </c>
      <c r="BK334" s="16">
        <v>12.7299995422363</v>
      </c>
      <c r="BL334" s="16">
        <v>13.689999580383301</v>
      </c>
    </row>
    <row r="335" spans="1:65">
      <c r="A335" s="16" t="s">
        <v>53</v>
      </c>
      <c r="B335" s="16" t="s">
        <v>54</v>
      </c>
      <c r="C335" s="16" t="s">
        <v>713</v>
      </c>
      <c r="D335" s="16" t="s">
        <v>714</v>
      </c>
    </row>
    <row r="336" spans="1:65">
      <c r="A336" s="16" t="s">
        <v>53</v>
      </c>
      <c r="B336" s="16" t="s">
        <v>54</v>
      </c>
      <c r="C336" s="16" t="s">
        <v>715</v>
      </c>
      <c r="D336" s="16" t="s">
        <v>716</v>
      </c>
      <c r="AN336" s="16">
        <v>7.6</v>
      </c>
      <c r="AT336" s="16">
        <v>3.8</v>
      </c>
      <c r="AU336" s="16">
        <v>0.1</v>
      </c>
      <c r="AV336" s="16">
        <v>0.1</v>
      </c>
      <c r="AW336" s="16">
        <v>0</v>
      </c>
      <c r="AX336" s="16">
        <v>0</v>
      </c>
    </row>
    <row r="337" spans="1:64">
      <c r="A337" s="16" t="s">
        <v>53</v>
      </c>
      <c r="B337" s="16" t="s">
        <v>54</v>
      </c>
      <c r="C337" s="16" t="s">
        <v>717</v>
      </c>
      <c r="D337" s="16" t="s">
        <v>718</v>
      </c>
      <c r="AS337" s="16">
        <v>73.441055300000002</v>
      </c>
      <c r="AT337" s="16">
        <v>78.030426030000001</v>
      </c>
      <c r="AU337" s="16">
        <v>87.873764039999998</v>
      </c>
      <c r="AV337" s="16">
        <v>93.095634459999999</v>
      </c>
      <c r="AW337" s="16">
        <v>96.203994750000007</v>
      </c>
      <c r="AX337" s="16">
        <v>94.793479919999996</v>
      </c>
      <c r="AY337" s="16">
        <v>114.45069884999999</v>
      </c>
      <c r="AZ337" s="16">
        <v>131.30865478999999</v>
      </c>
      <c r="BA337" s="16">
        <v>146.55223083000001</v>
      </c>
      <c r="BB337" s="16">
        <v>220.66627502</v>
      </c>
      <c r="BC337" s="16">
        <v>229.64126587000001</v>
      </c>
      <c r="BD337" s="16">
        <v>231.41691589000001</v>
      </c>
      <c r="BE337" s="16">
        <v>292.05480956999997</v>
      </c>
      <c r="BF337" s="16">
        <v>336.79241943</v>
      </c>
      <c r="BG337" s="16">
        <v>395.62338256999999</v>
      </c>
      <c r="BH337" s="16">
        <v>499.20812988</v>
      </c>
      <c r="BI337" s="16">
        <v>497.95831299000002</v>
      </c>
      <c r="BJ337" s="16">
        <v>475.25714111000002</v>
      </c>
      <c r="BK337" s="16">
        <v>461.26370238999999</v>
      </c>
    </row>
    <row r="338" spans="1:64">
      <c r="A338" s="16" t="s">
        <v>53</v>
      </c>
      <c r="B338" s="16" t="s">
        <v>54</v>
      </c>
      <c r="C338" s="16" t="s">
        <v>719</v>
      </c>
      <c r="D338" s="16" t="s">
        <v>720</v>
      </c>
      <c r="AU338" s="16">
        <v>1.19439531117678</v>
      </c>
      <c r="AV338" s="16">
        <v>1.1981459334492699</v>
      </c>
      <c r="AW338" s="16">
        <v>1.1458739638328601</v>
      </c>
      <c r="AX338" s="16">
        <v>1.0978774167597301</v>
      </c>
    </row>
    <row r="339" spans="1:64">
      <c r="A339" s="16" t="s">
        <v>53</v>
      </c>
      <c r="B339" s="16" t="s">
        <v>54</v>
      </c>
      <c r="C339" s="16" t="s">
        <v>721</v>
      </c>
      <c r="D339" s="16" t="s">
        <v>722</v>
      </c>
      <c r="AS339" s="16">
        <v>4.0999999999999996</v>
      </c>
      <c r="AY339" s="16">
        <v>3.2</v>
      </c>
      <c r="BD339" s="16">
        <v>3.1</v>
      </c>
      <c r="BF339" s="16">
        <v>1.4</v>
      </c>
    </row>
    <row r="340" spans="1:64">
      <c r="A340" s="16" t="s">
        <v>53</v>
      </c>
      <c r="B340" s="16" t="s">
        <v>54</v>
      </c>
      <c r="C340" s="16" t="s">
        <v>723</v>
      </c>
      <c r="D340" s="16" t="s">
        <v>724</v>
      </c>
    </row>
    <row r="341" spans="1:64">
      <c r="A341" s="16" t="s">
        <v>53</v>
      </c>
      <c r="B341" s="16" t="s">
        <v>54</v>
      </c>
      <c r="C341" s="16" t="s">
        <v>725</v>
      </c>
      <c r="D341" s="16" t="s">
        <v>726</v>
      </c>
      <c r="AS341" s="16">
        <v>13.2</v>
      </c>
      <c r="AY341" s="16">
        <v>8.6999999999999993</v>
      </c>
      <c r="BD341" s="16">
        <v>7.6</v>
      </c>
      <c r="BF341" s="16">
        <v>4.9000000000000004</v>
      </c>
    </row>
    <row r="342" spans="1:64">
      <c r="A342" s="16" t="s">
        <v>53</v>
      </c>
      <c r="B342" s="16" t="s">
        <v>54</v>
      </c>
      <c r="C342" s="16" t="s">
        <v>727</v>
      </c>
      <c r="D342" s="16" t="s">
        <v>728</v>
      </c>
      <c r="BI342" s="16">
        <v>80</v>
      </c>
    </row>
    <row r="343" spans="1:64">
      <c r="A343" s="16" t="s">
        <v>53</v>
      </c>
      <c r="B343" s="16" t="s">
        <v>54</v>
      </c>
      <c r="C343" s="16" t="s">
        <v>729</v>
      </c>
      <c r="D343" s="16" t="s">
        <v>730</v>
      </c>
      <c r="Y343" s="16">
        <v>3.3620000000000001</v>
      </c>
      <c r="AD343" s="16">
        <v>3.7989999999999999</v>
      </c>
      <c r="AE343" s="16">
        <v>3.8769999999999998</v>
      </c>
      <c r="AF343" s="16">
        <v>3.9060000000000001</v>
      </c>
      <c r="AG343" s="16">
        <v>3.964</v>
      </c>
      <c r="AH343" s="16">
        <v>3.99</v>
      </c>
      <c r="AI343" s="16">
        <v>3.7959000000000001</v>
      </c>
      <c r="AJ343" s="16">
        <v>3.8231999999999999</v>
      </c>
      <c r="AK343" s="16">
        <v>3.7711000000000001</v>
      </c>
      <c r="AL343" s="16">
        <v>3.8020999999999998</v>
      </c>
      <c r="AM343" s="16">
        <v>3.7507000000000001</v>
      </c>
      <c r="AN343" s="16">
        <v>3.7576000000000001</v>
      </c>
      <c r="AO343" s="16">
        <v>3.7170999999999998</v>
      </c>
      <c r="AP343" s="16">
        <v>3.6429999999999998</v>
      </c>
      <c r="AQ343" s="16">
        <v>3.5640999999999998</v>
      </c>
      <c r="AR343" s="16">
        <v>3.5367000000000002</v>
      </c>
      <c r="AS343" s="16">
        <v>3.5743</v>
      </c>
      <c r="AT343" s="16">
        <v>3.548</v>
      </c>
      <c r="AU343" s="16">
        <v>3.5617999999999999</v>
      </c>
      <c r="AV343" s="16">
        <v>3.5505</v>
      </c>
      <c r="AW343" s="16">
        <v>3.5568</v>
      </c>
      <c r="AX343" s="16">
        <v>3.5819000000000001</v>
      </c>
      <c r="AY343" s="16">
        <v>3.5649000000000002</v>
      </c>
      <c r="AZ343" s="16">
        <v>3.7124000000000001</v>
      </c>
      <c r="BA343" s="16">
        <v>3.6844000000000001</v>
      </c>
      <c r="BB343" s="16">
        <v>3.6751</v>
      </c>
      <c r="BC343" s="16">
        <v>3.6629</v>
      </c>
      <c r="BD343" s="16">
        <v>3.4376000000000002</v>
      </c>
      <c r="BE343" s="16">
        <v>3.4901</v>
      </c>
      <c r="BF343" s="16">
        <v>3.4558</v>
      </c>
      <c r="BG343" s="16">
        <v>3.4460000000000002</v>
      </c>
    </row>
    <row r="344" spans="1:64">
      <c r="A344" s="16" t="s">
        <v>53</v>
      </c>
      <c r="B344" s="16" t="s">
        <v>54</v>
      </c>
      <c r="C344" s="16" t="s">
        <v>731</v>
      </c>
      <c r="D344" s="16" t="s">
        <v>732</v>
      </c>
      <c r="AI344" s="16">
        <v>0.1</v>
      </c>
      <c r="AJ344" s="16">
        <v>0.1</v>
      </c>
      <c r="AK344" s="16">
        <v>0.1</v>
      </c>
      <c r="AL344" s="16">
        <v>0.1</v>
      </c>
      <c r="AM344" s="16">
        <v>0.1</v>
      </c>
      <c r="AN344" s="16">
        <v>0.1</v>
      </c>
      <c r="AO344" s="16">
        <v>0.1</v>
      </c>
      <c r="AP344" s="16">
        <v>0.1</v>
      </c>
      <c r="AQ344" s="16">
        <v>0.1</v>
      </c>
      <c r="AR344" s="16">
        <v>0.1</v>
      </c>
      <c r="AS344" s="16">
        <v>0.1</v>
      </c>
      <c r="AT344" s="16">
        <v>0.1</v>
      </c>
      <c r="AU344" s="16">
        <v>0.1</v>
      </c>
      <c r="AV344" s="16">
        <v>0.1</v>
      </c>
      <c r="AW344" s="16">
        <v>0.1</v>
      </c>
      <c r="AX344" s="16">
        <v>0.1</v>
      </c>
      <c r="AY344" s="16">
        <v>0.1</v>
      </c>
      <c r="AZ344" s="16">
        <v>0.1</v>
      </c>
      <c r="BA344" s="16">
        <v>0.1</v>
      </c>
      <c r="BB344" s="16">
        <v>0.1</v>
      </c>
      <c r="BC344" s="16">
        <v>0.1</v>
      </c>
      <c r="BD344" s="16">
        <v>0.1</v>
      </c>
      <c r="BE344" s="16">
        <v>0.1</v>
      </c>
      <c r="BF344" s="16">
        <v>0.1</v>
      </c>
      <c r="BG344" s="16">
        <v>0.1</v>
      </c>
      <c r="BH344" s="16">
        <v>0.1</v>
      </c>
      <c r="BI344" s="16">
        <v>0.1</v>
      </c>
      <c r="BJ344" s="16">
        <v>0.1</v>
      </c>
      <c r="BK344" s="16">
        <v>0.1</v>
      </c>
      <c r="BL344" s="16">
        <v>0.1</v>
      </c>
    </row>
    <row r="345" spans="1:64">
      <c r="A345" s="16" t="s">
        <v>53</v>
      </c>
      <c r="B345" s="16" t="s">
        <v>54</v>
      </c>
      <c r="C345" s="16" t="s">
        <v>733</v>
      </c>
      <c r="D345" s="16" t="s">
        <v>734</v>
      </c>
      <c r="AA345" s="16">
        <v>109.4</v>
      </c>
      <c r="AB345" s="16">
        <v>106.7</v>
      </c>
      <c r="AC345" s="16">
        <v>104.2</v>
      </c>
      <c r="AD345" s="16">
        <v>101.8</v>
      </c>
      <c r="AE345" s="16">
        <v>99.8</v>
      </c>
      <c r="AF345" s="16">
        <v>98</v>
      </c>
      <c r="AG345" s="16">
        <v>96.5</v>
      </c>
      <c r="AH345" s="16">
        <v>95.5</v>
      </c>
      <c r="AI345" s="16">
        <v>95.2</v>
      </c>
      <c r="AJ345" s="16">
        <v>95.3</v>
      </c>
      <c r="AK345" s="16">
        <v>95.7</v>
      </c>
      <c r="AL345" s="16">
        <v>95.8</v>
      </c>
      <c r="AM345" s="16">
        <v>95.3</v>
      </c>
      <c r="AN345" s="16">
        <v>94</v>
      </c>
      <c r="AO345" s="16">
        <v>91.8</v>
      </c>
      <c r="AP345" s="16">
        <v>88.6</v>
      </c>
      <c r="AQ345" s="16">
        <v>84.5</v>
      </c>
      <c r="AR345" s="16">
        <v>79.7</v>
      </c>
      <c r="AS345" s="16">
        <v>74.599999999999994</v>
      </c>
      <c r="AT345" s="16">
        <v>69.5</v>
      </c>
      <c r="AU345" s="16">
        <v>64.599999999999994</v>
      </c>
      <c r="AV345" s="16">
        <v>60</v>
      </c>
      <c r="AW345" s="16">
        <v>55.9</v>
      </c>
      <c r="AX345" s="16">
        <v>52.2</v>
      </c>
      <c r="AY345" s="16">
        <v>48.9</v>
      </c>
      <c r="AZ345" s="16">
        <v>45.8</v>
      </c>
      <c r="BA345" s="16">
        <v>42.9</v>
      </c>
      <c r="BB345" s="16">
        <v>40.1</v>
      </c>
      <c r="BC345" s="16">
        <v>37.4</v>
      </c>
      <c r="BD345" s="16">
        <v>35</v>
      </c>
      <c r="BE345" s="16">
        <v>32.6</v>
      </c>
      <c r="BF345" s="16">
        <v>30.4</v>
      </c>
      <c r="BG345" s="16">
        <v>28.3</v>
      </c>
      <c r="BH345" s="16">
        <v>26.3</v>
      </c>
      <c r="BI345" s="16">
        <v>24.6</v>
      </c>
      <c r="BJ345" s="16">
        <v>23</v>
      </c>
      <c r="BK345" s="16">
        <v>21.6</v>
      </c>
      <c r="BL345" s="16">
        <v>20.399999999999999</v>
      </c>
    </row>
    <row r="346" spans="1:64">
      <c r="A346" s="16" t="s">
        <v>53</v>
      </c>
      <c r="B346" s="16" t="s">
        <v>54</v>
      </c>
      <c r="C346" s="16" t="s">
        <v>735</v>
      </c>
      <c r="D346" s="16" t="s">
        <v>736</v>
      </c>
      <c r="AI346" s="16">
        <v>568</v>
      </c>
      <c r="AJ346" s="16">
        <v>613</v>
      </c>
      <c r="AK346" s="16">
        <v>659</v>
      </c>
      <c r="AL346" s="16">
        <v>701</v>
      </c>
      <c r="AM346" s="16">
        <v>728</v>
      </c>
      <c r="AN346" s="16">
        <v>736</v>
      </c>
      <c r="AO346" s="16">
        <v>725</v>
      </c>
      <c r="AP346" s="16">
        <v>697</v>
      </c>
      <c r="AQ346" s="16">
        <v>659</v>
      </c>
      <c r="AR346" s="16">
        <v>617</v>
      </c>
      <c r="AS346" s="16">
        <v>576</v>
      </c>
      <c r="AT346" s="16">
        <v>537</v>
      </c>
      <c r="AU346" s="16">
        <v>497</v>
      </c>
      <c r="AV346" s="16">
        <v>455</v>
      </c>
      <c r="AW346" s="16">
        <v>414</v>
      </c>
      <c r="AX346" s="16">
        <v>376</v>
      </c>
      <c r="AY346" s="16">
        <v>345</v>
      </c>
      <c r="AZ346" s="16">
        <v>319</v>
      </c>
      <c r="BA346" s="16">
        <v>298</v>
      </c>
      <c r="BB346" s="16">
        <v>281</v>
      </c>
      <c r="BC346" s="16">
        <v>267</v>
      </c>
      <c r="BD346" s="16">
        <v>255</v>
      </c>
      <c r="BE346" s="16">
        <v>248</v>
      </c>
      <c r="BF346" s="16">
        <v>245</v>
      </c>
      <c r="BG346" s="16">
        <v>245</v>
      </c>
      <c r="BH346" s="16">
        <v>247</v>
      </c>
      <c r="BI346" s="16">
        <v>250</v>
      </c>
      <c r="BJ346" s="16">
        <v>256</v>
      </c>
      <c r="BK346" s="16">
        <v>262</v>
      </c>
      <c r="BL346" s="16">
        <v>268</v>
      </c>
    </row>
    <row r="347" spans="1:64">
      <c r="A347" s="16" t="s">
        <v>53</v>
      </c>
      <c r="B347" s="16" t="s">
        <v>54</v>
      </c>
      <c r="C347" s="16" t="s">
        <v>737</v>
      </c>
      <c r="D347" s="16" t="s">
        <v>738</v>
      </c>
      <c r="BA347" s="16">
        <v>8.88889</v>
      </c>
    </row>
    <row r="348" spans="1:64">
      <c r="A348" s="16" t="s">
        <v>53</v>
      </c>
      <c r="B348" s="16" t="s">
        <v>54</v>
      </c>
      <c r="C348" s="16" t="s">
        <v>739</v>
      </c>
      <c r="D348" s="16" t="s">
        <v>740</v>
      </c>
      <c r="BH348" s="16">
        <v>99.490226745605497</v>
      </c>
      <c r="BI348" s="16">
        <v>98.336860656738295</v>
      </c>
    </row>
    <row r="349" spans="1:64">
      <c r="A349" s="16" t="s">
        <v>53</v>
      </c>
      <c r="B349" s="16" t="s">
        <v>54</v>
      </c>
      <c r="C349" s="16" t="s">
        <v>741</v>
      </c>
      <c r="D349" s="16" t="s">
        <v>742</v>
      </c>
      <c r="AR349" s="16">
        <v>13.2777099609375</v>
      </c>
      <c r="AZ349" s="16">
        <v>14.882260322570801</v>
      </c>
      <c r="BA349" s="16">
        <v>13.9396095275879</v>
      </c>
      <c r="BF349" s="16">
        <v>15.660570144653301</v>
      </c>
      <c r="BG349" s="16">
        <v>15.681449890136699</v>
      </c>
      <c r="BH349" s="16">
        <v>15.6877899169922</v>
      </c>
      <c r="BI349" s="16">
        <v>15.741900444030801</v>
      </c>
      <c r="BJ349" s="16">
        <v>15.71702003479</v>
      </c>
    </row>
    <row r="350" spans="1:64">
      <c r="A350" s="16" t="s">
        <v>53</v>
      </c>
      <c r="B350" s="16" t="s">
        <v>54</v>
      </c>
      <c r="C350" s="16" t="s">
        <v>743</v>
      </c>
      <c r="D350" s="16" t="s">
        <v>744</v>
      </c>
      <c r="BI350" s="16">
        <v>91.616943359375</v>
      </c>
      <c r="BJ350" s="16">
        <v>97.740272521972699</v>
      </c>
      <c r="BK350" s="16">
        <v>99.801200866699205</v>
      </c>
      <c r="BL350" s="16">
        <v>99.843467712402301</v>
      </c>
    </row>
    <row r="351" spans="1:64">
      <c r="A351" s="16" t="s">
        <v>53</v>
      </c>
      <c r="B351" s="16" t="s">
        <v>54</v>
      </c>
      <c r="C351" s="16" t="s">
        <v>745</v>
      </c>
      <c r="D351" s="16" t="s">
        <v>746</v>
      </c>
      <c r="BI351" s="16">
        <v>6.9377000000000004</v>
      </c>
      <c r="BJ351" s="16">
        <v>6.5617599999999996</v>
      </c>
      <c r="BK351" s="16">
        <v>6.9911099999999999</v>
      </c>
    </row>
    <row r="352" spans="1:64">
      <c r="A352" s="16" t="s">
        <v>53</v>
      </c>
      <c r="B352" s="16" t="s">
        <v>54</v>
      </c>
      <c r="C352" s="16" t="s">
        <v>747</v>
      </c>
      <c r="D352" s="16" t="s">
        <v>748</v>
      </c>
      <c r="AM352" s="16">
        <v>90.607490539550795</v>
      </c>
      <c r="AO352" s="16">
        <v>85.485969543457003</v>
      </c>
      <c r="AP352" s="16">
        <v>87.928428649902301</v>
      </c>
      <c r="AR352" s="16">
        <v>86.263099670410199</v>
      </c>
      <c r="AS352" s="16">
        <v>39.665729522705099</v>
      </c>
      <c r="AT352" s="16">
        <v>75</v>
      </c>
      <c r="AU352" s="16">
        <v>91.788017272949205</v>
      </c>
      <c r="AV352" s="16">
        <v>88.007736206054702</v>
      </c>
      <c r="AW352" s="16">
        <v>84.867378234863295</v>
      </c>
      <c r="AX352" s="16">
        <v>87.694023132324205</v>
      </c>
      <c r="AY352" s="16">
        <v>90.120872497558594</v>
      </c>
      <c r="AZ352" s="16">
        <v>91.259559631347699</v>
      </c>
      <c r="BA352" s="16">
        <v>89.619636535644503</v>
      </c>
      <c r="BB352" s="16">
        <v>91.993751525878906</v>
      </c>
      <c r="BC352" s="16">
        <v>91.826766967773395</v>
      </c>
      <c r="BD352" s="16">
        <v>92.053230285644503</v>
      </c>
      <c r="BE352" s="16">
        <v>95.3719482421875</v>
      </c>
      <c r="BF352" s="16">
        <v>89.047988891601605</v>
      </c>
      <c r="BG352" s="16">
        <v>87.058410644531307</v>
      </c>
      <c r="BH352" s="16">
        <v>87.753890991210895</v>
      </c>
      <c r="BI352" s="16">
        <v>89.887367248535199</v>
      </c>
      <c r="BJ352" s="16">
        <v>89.188987731933594</v>
      </c>
      <c r="BK352" s="16">
        <v>85.771209716796903</v>
      </c>
    </row>
    <row r="353" spans="1:65">
      <c r="A353" s="16" t="s">
        <v>53</v>
      </c>
      <c r="B353" s="16" t="s">
        <v>54</v>
      </c>
      <c r="C353" s="16" t="s">
        <v>749</v>
      </c>
      <c r="D353" s="16" t="s">
        <v>750</v>
      </c>
      <c r="AR353" s="16">
        <v>99.976959228515597</v>
      </c>
      <c r="AS353" s="16">
        <v>99.922599792480497</v>
      </c>
      <c r="AT353" s="16">
        <v>99.943931579589801</v>
      </c>
      <c r="AU353" s="16">
        <v>100</v>
      </c>
      <c r="AV353" s="16">
        <v>99.669418334960895</v>
      </c>
      <c r="AW353" s="16">
        <v>99.869812011718807</v>
      </c>
      <c r="AX353" s="16">
        <v>99.988906860351605</v>
      </c>
      <c r="AY353" s="16">
        <v>99.978500366210895</v>
      </c>
      <c r="AZ353" s="16">
        <v>100</v>
      </c>
      <c r="BA353" s="16">
        <v>99.952980041503906</v>
      </c>
      <c r="BC353" s="16">
        <v>99.987030029296903</v>
      </c>
      <c r="BD353" s="16">
        <v>99.992172241210895</v>
      </c>
      <c r="BE353" s="16">
        <v>99.994598388671903</v>
      </c>
      <c r="BF353" s="16">
        <v>99.570182800292997</v>
      </c>
      <c r="BJ353" s="16">
        <v>98.055122375488295</v>
      </c>
      <c r="BK353" s="16">
        <v>99.749046325683594</v>
      </c>
      <c r="BL353" s="16">
        <v>99.894561767578097</v>
      </c>
    </row>
    <row r="354" spans="1:65">
      <c r="A354" s="16" t="s">
        <v>53</v>
      </c>
      <c r="B354" s="16" t="s">
        <v>54</v>
      </c>
      <c r="C354" s="16" t="s">
        <v>751</v>
      </c>
      <c r="D354" s="16" t="s">
        <v>752</v>
      </c>
      <c r="AQ354" s="16">
        <v>81.090609999999998</v>
      </c>
      <c r="AR354" s="16">
        <v>86.958920000000006</v>
      </c>
      <c r="AU354" s="16">
        <v>57.129469999999998</v>
      </c>
      <c r="AV354" s="16">
        <v>60.892699999999998</v>
      </c>
      <c r="AW354" s="16">
        <v>64.235810000000001</v>
      </c>
      <c r="AX354" s="16">
        <v>58.686999999999998</v>
      </c>
      <c r="AY354" s="16">
        <v>60.769379999999998</v>
      </c>
      <c r="AZ354" s="16">
        <v>65.529210000000006</v>
      </c>
      <c r="BA354" s="16">
        <v>70.394480000000001</v>
      </c>
      <c r="BB354" s="16">
        <v>69.470569999999995</v>
      </c>
      <c r="BC354" s="16">
        <v>66.321389999999994</v>
      </c>
      <c r="BD354" s="16">
        <v>75.048739999999995</v>
      </c>
      <c r="BE354" s="16">
        <v>75.619560000000007</v>
      </c>
      <c r="BF354" s="16">
        <v>77.982860000000002</v>
      </c>
      <c r="BG354" s="16">
        <v>78.372060000000005</v>
      </c>
      <c r="BH354" s="16">
        <v>71.896330000000006</v>
      </c>
      <c r="BK354" s="16">
        <v>73.214240000000004</v>
      </c>
    </row>
    <row r="355" spans="1:65">
      <c r="A355" s="16" t="s">
        <v>53</v>
      </c>
      <c r="B355" s="16" t="s">
        <v>54</v>
      </c>
      <c r="C355" s="16" t="s">
        <v>753</v>
      </c>
      <c r="D355" s="16" t="s">
        <v>754</v>
      </c>
      <c r="AR355" s="16">
        <v>95.587379455566406</v>
      </c>
      <c r="AZ355" s="16">
        <v>95.992172241210895</v>
      </c>
      <c r="BA355" s="16">
        <v>95.992950439453097</v>
      </c>
      <c r="BB355" s="16">
        <v>97.693550109863295</v>
      </c>
      <c r="BC355" s="16">
        <v>97.773162841796903</v>
      </c>
      <c r="BD355" s="16">
        <v>97.776283264160199</v>
      </c>
      <c r="BE355" s="16">
        <v>97.788871765136705</v>
      </c>
      <c r="BF355" s="16">
        <v>97.861412048339801</v>
      </c>
      <c r="BG355" s="16">
        <v>97.885116577148395</v>
      </c>
      <c r="BH355" s="16">
        <v>97.8565673828125</v>
      </c>
      <c r="BI355" s="16">
        <v>97.901016235351605</v>
      </c>
      <c r="BJ355" s="16">
        <v>97.839141845703097</v>
      </c>
    </row>
    <row r="356" spans="1:65">
      <c r="A356" s="16" t="s">
        <v>53</v>
      </c>
      <c r="B356" s="16" t="s">
        <v>54</v>
      </c>
      <c r="C356" s="16" t="s">
        <v>755</v>
      </c>
      <c r="D356" s="16" t="s">
        <v>756</v>
      </c>
      <c r="AJ356" s="16">
        <v>0.98800998926162698</v>
      </c>
      <c r="AK356" s="16">
        <v>0.99581998586654696</v>
      </c>
      <c r="AL356" s="16">
        <v>0.97970002889633201</v>
      </c>
      <c r="AM356" s="16">
        <v>0.95586001873016402</v>
      </c>
      <c r="AN356" s="16">
        <v>1.1244299411773699</v>
      </c>
      <c r="AO356" s="16">
        <v>1.08429002761841</v>
      </c>
      <c r="AP356" s="16">
        <v>0.97886002063751198</v>
      </c>
      <c r="AQ356" s="16">
        <v>0.98154997825622603</v>
      </c>
      <c r="AR356" s="16">
        <v>1.0006300210952801</v>
      </c>
      <c r="AS356" s="16">
        <v>0.98161000013351396</v>
      </c>
      <c r="AT356" s="16">
        <v>0.983919978141785</v>
      </c>
      <c r="AU356" s="16">
        <v>0.97565001249313399</v>
      </c>
      <c r="AV356" s="16">
        <v>0.94349002838134799</v>
      </c>
      <c r="AW356" s="16">
        <v>0.96351999044418302</v>
      </c>
      <c r="AX356" s="16">
        <v>0.945110023021698</v>
      </c>
      <c r="AY356" s="16">
        <v>0.93628001213073697</v>
      </c>
      <c r="AZ356" s="16">
        <v>0.99687999486923196</v>
      </c>
      <c r="BA356" s="16">
        <v>0.994690001010895</v>
      </c>
      <c r="BB356" s="16">
        <v>0.98922997713089</v>
      </c>
      <c r="BC356" s="16">
        <v>0.98953002691268899</v>
      </c>
      <c r="BD356" s="16">
        <v>0.98052000999450695</v>
      </c>
      <c r="BE356" s="16">
        <v>0.97977000474929798</v>
      </c>
      <c r="BF356" s="16">
        <v>0.96903002262115501</v>
      </c>
      <c r="BG356" s="16">
        <v>0.99001997709274303</v>
      </c>
      <c r="BH356" s="16">
        <v>0.98317998647689797</v>
      </c>
      <c r="BI356" s="16">
        <v>0.99010998010635398</v>
      </c>
      <c r="BJ356" s="16">
        <v>1.0163300037384</v>
      </c>
      <c r="BK356" s="16">
        <v>1.00546002388</v>
      </c>
      <c r="BL356" s="16">
        <v>1.0308099985122701</v>
      </c>
    </row>
    <row r="357" spans="1:65">
      <c r="A357" s="16" t="s">
        <v>53</v>
      </c>
      <c r="B357" s="16" t="s">
        <v>54</v>
      </c>
      <c r="C357" s="16" t="s">
        <v>757</v>
      </c>
      <c r="D357" s="16" t="s">
        <v>758</v>
      </c>
      <c r="BH357" s="16">
        <v>15.9234863992885</v>
      </c>
    </row>
    <row r="358" spans="1:65">
      <c r="A358" s="16" t="s">
        <v>53</v>
      </c>
      <c r="B358" s="16" t="s">
        <v>54</v>
      </c>
      <c r="C358" s="16" t="s">
        <v>759</v>
      </c>
      <c r="D358" s="16" t="s">
        <v>760</v>
      </c>
    </row>
    <row r="359" spans="1:65">
      <c r="A359" s="16" t="s">
        <v>53</v>
      </c>
      <c r="B359" s="16" t="s">
        <v>54</v>
      </c>
      <c r="C359" s="16" t="s">
        <v>761</v>
      </c>
      <c r="D359" s="16" t="s">
        <v>762</v>
      </c>
      <c r="AK359" s="16">
        <v>38296296.296296299</v>
      </c>
      <c r="AL359" s="16">
        <v>76820000</v>
      </c>
      <c r="AM359" s="16">
        <v>23312738.853503201</v>
      </c>
      <c r="AN359" s="16">
        <v>187153053.13243499</v>
      </c>
      <c r="AO359" s="16">
        <v>319655933.97652</v>
      </c>
      <c r="AP359" s="16">
        <v>292936896.24890202</v>
      </c>
      <c r="AQ359" s="16">
        <v>183122253.81235501</v>
      </c>
      <c r="AR359" s="16">
        <v>181067961.16504899</v>
      </c>
      <c r="AS359" s="16">
        <v>325435851.58694702</v>
      </c>
      <c r="AT359" s="16">
        <v>449157092.23665798</v>
      </c>
      <c r="AU359" s="16">
        <v>500102859.493931</v>
      </c>
      <c r="AV359" s="16">
        <v>559820792.180022</v>
      </c>
      <c r="AW359" s="16">
        <v>626539126.89528799</v>
      </c>
      <c r="AX359" s="16">
        <v>1001163528.66512</v>
      </c>
      <c r="AY359" s="16">
        <v>1146630848.44415</v>
      </c>
      <c r="AZ359" s="16">
        <v>2179466262.6733499</v>
      </c>
      <c r="BA359" s="16">
        <v>3272395326.19279</v>
      </c>
      <c r="BB359" s="16">
        <v>3495894501.1196799</v>
      </c>
      <c r="BC359" s="16">
        <v>3583977074.5078502</v>
      </c>
      <c r="BD359" s="16">
        <v>3869697353.4253502</v>
      </c>
      <c r="BE359" s="16">
        <v>4317718940.9368601</v>
      </c>
      <c r="BF359" s="16">
        <v>4943275971.9566603</v>
      </c>
      <c r="BG359" s="16">
        <v>5626673466.7856703</v>
      </c>
      <c r="BH359" s="16">
        <v>4742338473.5506496</v>
      </c>
      <c r="BI359" s="16">
        <v>3084163689.9166498</v>
      </c>
      <c r="BJ359" s="16">
        <v>2907506390.89008</v>
      </c>
      <c r="BK359" s="16">
        <v>3646058823.5294099</v>
      </c>
      <c r="BL359" s="16">
        <v>4330882352.9411802</v>
      </c>
      <c r="BM359" s="16">
        <v>4113235294.11765</v>
      </c>
    </row>
    <row r="360" spans="1:65">
      <c r="A360" s="16" t="s">
        <v>53</v>
      </c>
      <c r="B360" s="16" t="s">
        <v>54</v>
      </c>
      <c r="C360" s="16" t="s">
        <v>763</v>
      </c>
      <c r="D360" s="16" t="s">
        <v>764</v>
      </c>
      <c r="AL360" s="16">
        <v>24552345879.965698</v>
      </c>
      <c r="AM360" s="16">
        <v>20117629239.7995</v>
      </c>
      <c r="AN360" s="16">
        <v>18085261799.632801</v>
      </c>
      <c r="AO360" s="16">
        <v>18631172640.147598</v>
      </c>
      <c r="AP360" s="16">
        <v>20080343843.2034</v>
      </c>
      <c r="AQ360" s="16">
        <v>22323681688.685001</v>
      </c>
      <c r="AR360" s="16">
        <v>24155231956.169701</v>
      </c>
      <c r="AS360" s="16">
        <v>25945513009.4743</v>
      </c>
      <c r="AT360" s="16">
        <v>29117438062.086102</v>
      </c>
      <c r="AU360" s="16">
        <v>32461339751.671501</v>
      </c>
      <c r="AV360" s="16">
        <v>36476072965.071198</v>
      </c>
      <c r="AW360" s="16">
        <v>40054468927.895699</v>
      </c>
      <c r="AX360" s="16">
        <v>50348201964.766098</v>
      </c>
      <c r="AY360" s="16">
        <v>69470177009.396393</v>
      </c>
      <c r="AZ360" s="16">
        <v>86839747136.056396</v>
      </c>
      <c r="BA360" s="16">
        <v>103214559006.616</v>
      </c>
      <c r="BB360" s="16">
        <v>117359000513.351</v>
      </c>
      <c r="BC360" s="16">
        <v>126293927377.13699</v>
      </c>
      <c r="BD360" s="16">
        <v>125796646904.16499</v>
      </c>
      <c r="BE360" s="16">
        <v>139255987866.20999</v>
      </c>
      <c r="BF360" s="16">
        <v>152856083251.66199</v>
      </c>
      <c r="BG360" s="16">
        <v>160621518912.43701</v>
      </c>
      <c r="BH360" s="16">
        <v>138638584391.013</v>
      </c>
      <c r="BI360" s="16">
        <v>131075186140.226</v>
      </c>
      <c r="BJ360" s="16">
        <v>133161462622.119</v>
      </c>
      <c r="BK360" s="16">
        <v>137081140253.972</v>
      </c>
      <c r="BL360" s="16">
        <v>144410468841.12299</v>
      </c>
      <c r="BM360" s="16">
        <v>144546534149.53299</v>
      </c>
    </row>
    <row r="361" spans="1:65">
      <c r="A361" s="16" t="s">
        <v>53</v>
      </c>
      <c r="B361" s="16" t="s">
        <v>54</v>
      </c>
      <c r="C361" s="16" t="s">
        <v>765</v>
      </c>
      <c r="D361" s="16" t="s">
        <v>766</v>
      </c>
      <c r="AI361" s="16">
        <v>1603.0202507044701</v>
      </c>
      <c r="AJ361" s="16">
        <v>1567.27957639939</v>
      </c>
      <c r="AK361" s="16">
        <v>1194.8339068003299</v>
      </c>
      <c r="AL361" s="16">
        <v>904.97438292194795</v>
      </c>
      <c r="AM361" s="16">
        <v>716.93756746084</v>
      </c>
      <c r="AN361" s="16">
        <v>625.098100195185</v>
      </c>
      <c r="AO361" s="16">
        <v>626.86194770063105</v>
      </c>
      <c r="AP361" s="16">
        <v>656.85279239626198</v>
      </c>
      <c r="AQ361" s="16">
        <v>715.71263743207396</v>
      </c>
      <c r="AR361" s="16">
        <v>761.95899909179195</v>
      </c>
      <c r="AS361" s="16">
        <v>839.61046641652001</v>
      </c>
      <c r="AT361" s="16">
        <v>915.61051385738199</v>
      </c>
      <c r="AU361" s="16">
        <v>994.58513573871596</v>
      </c>
      <c r="AV361" s="16">
        <v>1087.84202280759</v>
      </c>
      <c r="AW361" s="16">
        <v>1178.14964184675</v>
      </c>
      <c r="AX361" s="16">
        <v>1492.2454524330201</v>
      </c>
      <c r="AY361" s="16">
        <v>1984.64267403693</v>
      </c>
      <c r="AZ361" s="16">
        <v>2461.9230186568502</v>
      </c>
      <c r="BA361" s="16">
        <v>2666.0999155578902</v>
      </c>
      <c r="BB361" s="16">
        <v>2855.9747399282701</v>
      </c>
      <c r="BC361" s="16">
        <v>2957.3578702437699</v>
      </c>
      <c r="BD361" s="16">
        <v>2873.1564811041699</v>
      </c>
      <c r="BE361" s="16">
        <v>2897.6899635361601</v>
      </c>
      <c r="BF361" s="16">
        <v>3027.5992876986602</v>
      </c>
      <c r="BG361" s="16">
        <v>3073.6924151336302</v>
      </c>
      <c r="BH361" s="16">
        <v>3069.1733248933801</v>
      </c>
      <c r="BI361" s="16">
        <v>2942.0734894256998</v>
      </c>
      <c r="BJ361" s="16">
        <v>2917.8205512402901</v>
      </c>
      <c r="BK361" s="16">
        <v>2936.0535569682602</v>
      </c>
      <c r="BL361" s="16">
        <v>2983.5051544334901</v>
      </c>
      <c r="BM361" s="16">
        <v>2830.6786984442101</v>
      </c>
    </row>
    <row r="362" spans="1:65">
      <c r="A362" s="16" t="s">
        <v>53</v>
      </c>
      <c r="B362" s="16" t="s">
        <v>54</v>
      </c>
      <c r="C362" s="16" t="s">
        <v>767</v>
      </c>
      <c r="D362" s="16" t="s">
        <v>768</v>
      </c>
      <c r="AK362" s="16">
        <v>8347890200</v>
      </c>
      <c r="AL362" s="16">
        <v>6692339900</v>
      </c>
      <c r="AM362" s="16">
        <v>5534744600</v>
      </c>
      <c r="AN362" s="16">
        <v>4881754800</v>
      </c>
      <c r="AO362" s="16">
        <v>4947647800</v>
      </c>
      <c r="AP362" s="16">
        <v>5342722200</v>
      </c>
      <c r="AQ362" s="16">
        <v>5913478900</v>
      </c>
      <c r="AR362" s="16">
        <v>6340604200</v>
      </c>
      <c r="AS362" s="16">
        <v>6223429000</v>
      </c>
      <c r="AT362" s="16">
        <v>6788200000</v>
      </c>
      <c r="AU362" s="16">
        <v>7411800000</v>
      </c>
      <c r="AV362" s="16">
        <v>8161400000</v>
      </c>
      <c r="AW362" s="16">
        <v>8909100000</v>
      </c>
      <c r="AX362" s="16">
        <v>11576200000</v>
      </c>
      <c r="AY362" s="16">
        <v>15789100000</v>
      </c>
      <c r="AZ362" s="16">
        <v>19958200000</v>
      </c>
      <c r="BA362" s="16">
        <v>22013600000</v>
      </c>
      <c r="BB362" s="16">
        <v>24178400000</v>
      </c>
      <c r="BC362" s="16">
        <v>25297500000</v>
      </c>
      <c r="BD362" s="16">
        <v>24753600000</v>
      </c>
      <c r="BE362" s="16">
        <v>25223700000</v>
      </c>
      <c r="BF362" s="16">
        <v>26652100000</v>
      </c>
      <c r="BG362" s="16">
        <v>27358600000</v>
      </c>
      <c r="BH362" s="16">
        <v>27594200000</v>
      </c>
      <c r="BI362" s="16">
        <v>26775800000</v>
      </c>
      <c r="BJ362" s="16">
        <v>26646500000</v>
      </c>
      <c r="BK362" s="16">
        <v>27046200000</v>
      </c>
      <c r="BL362" s="16">
        <v>27839600000</v>
      </c>
      <c r="BM362" s="16">
        <v>26439960000</v>
      </c>
    </row>
    <row r="363" spans="1:65">
      <c r="A363" s="16" t="s">
        <v>53</v>
      </c>
      <c r="B363" s="16" t="s">
        <v>54</v>
      </c>
      <c r="C363" s="16" t="s">
        <v>769</v>
      </c>
      <c r="D363" s="16" t="s">
        <v>770</v>
      </c>
      <c r="AR363" s="16">
        <v>11.5338386200022</v>
      </c>
      <c r="AS363" s="16">
        <v>1.1374212862561599</v>
      </c>
      <c r="AT363" s="16">
        <v>18.305685270840002</v>
      </c>
      <c r="AU363" s="16">
        <v>32.064223654497603</v>
      </c>
      <c r="AV363" s="16">
        <v>16.925244569403802</v>
      </c>
      <c r="AW363" s="16">
        <v>11.370147565594401</v>
      </c>
      <c r="AX363" s="16">
        <v>24.286715646586199</v>
      </c>
      <c r="AY363" s="16">
        <v>38.655559846069103</v>
      </c>
      <c r="AZ363" s="16">
        <v>21.003823029835601</v>
      </c>
      <c r="BA363" s="16">
        <v>20.272992769063698</v>
      </c>
      <c r="BB363" s="16">
        <v>-1.61660053389951</v>
      </c>
      <c r="BC363" s="16">
        <v>-5.9945233165569896</v>
      </c>
      <c r="BD363" s="16">
        <v>15.628778147160901</v>
      </c>
      <c r="BE363" s="16">
        <v>0.38501196930609199</v>
      </c>
    </row>
    <row r="364" spans="1:65">
      <c r="A364" s="16" t="s">
        <v>53</v>
      </c>
      <c r="B364" s="16" t="s">
        <v>54</v>
      </c>
      <c r="C364" s="16" t="s">
        <v>771</v>
      </c>
      <c r="D364" s="16" t="s">
        <v>772</v>
      </c>
      <c r="AL364" s="16">
        <v>13.578935332575</v>
      </c>
      <c r="AM364" s="16">
        <v>13.982354772816199</v>
      </c>
      <c r="AN364" s="16">
        <v>14.0993514243604</v>
      </c>
      <c r="AO364" s="16">
        <v>11.185036187533001</v>
      </c>
      <c r="AP364" s="16">
        <v>14.1059832524206</v>
      </c>
      <c r="AQ364" s="16">
        <v>16.7849288247963</v>
      </c>
      <c r="AR364" s="16">
        <v>15.7254198754306</v>
      </c>
      <c r="AS364" s="16">
        <v>13.354681810331</v>
      </c>
      <c r="AT364" s="16">
        <v>13.1875392125446</v>
      </c>
      <c r="AU364" s="16">
        <v>13.5016743481068</v>
      </c>
      <c r="AV364" s="16">
        <v>11.707614564747701</v>
      </c>
      <c r="AW364" s="16">
        <v>11.6130111012986</v>
      </c>
      <c r="AX364" s="16">
        <v>11.346186605911599</v>
      </c>
      <c r="AY364" s="16">
        <v>9.2696276476938895</v>
      </c>
      <c r="AZ364" s="16">
        <v>7.2103075217719699</v>
      </c>
      <c r="BA364" s="16">
        <v>6.1981801934509804</v>
      </c>
      <c r="BB364" s="16">
        <v>6.47609005979103</v>
      </c>
      <c r="BC364" s="16">
        <v>5.7937889241566198</v>
      </c>
      <c r="BD364" s="16">
        <v>4.9885742848542796</v>
      </c>
      <c r="BE364" s="16">
        <v>4.9934339320624703</v>
      </c>
      <c r="BF364" s="16">
        <v>4.7645042402323403</v>
      </c>
      <c r="BG364" s="16">
        <v>6.0823859323692204</v>
      </c>
      <c r="BH364" s="16">
        <v>6.9658382638440397</v>
      </c>
      <c r="BI364" s="16">
        <v>7.0776652130199604</v>
      </c>
      <c r="BJ364" s="16">
        <v>6.5375767337628599</v>
      </c>
      <c r="BK364" s="16">
        <v>6.6386591932868599</v>
      </c>
      <c r="BL364" s="16">
        <v>6.8913284153097996</v>
      </c>
    </row>
    <row r="365" spans="1:65">
      <c r="A365" s="16" t="s">
        <v>53</v>
      </c>
      <c r="B365" s="16" t="s">
        <v>54</v>
      </c>
      <c r="C365" s="16" t="s">
        <v>773</v>
      </c>
      <c r="D365" s="16" t="s">
        <v>774</v>
      </c>
      <c r="AI365" s="16">
        <v>23.818148886071398</v>
      </c>
      <c r="AJ365" s="16">
        <v>18.495242310245601</v>
      </c>
      <c r="AK365" s="16">
        <v>20.718486388674499</v>
      </c>
      <c r="AL365" s="16">
        <v>25.928066259363099</v>
      </c>
      <c r="AM365" s="16">
        <v>14.889084730500899</v>
      </c>
      <c r="AN365" s="16">
        <v>11.407359095698499</v>
      </c>
      <c r="AO365" s="16">
        <v>10.620377541877399</v>
      </c>
      <c r="AP365" s="16">
        <v>10.3441331612227</v>
      </c>
      <c r="AQ365" s="16">
        <v>9.9090112948758993</v>
      </c>
      <c r="AR365" s="16">
        <v>10.718755606369699</v>
      </c>
      <c r="AS365" s="16">
        <v>16.534768393416599</v>
      </c>
      <c r="AT365" s="16">
        <v>23.818216706983399</v>
      </c>
      <c r="AU365" s="16">
        <v>24.885870118601201</v>
      </c>
      <c r="AV365" s="16">
        <v>19.818016789088801</v>
      </c>
      <c r="AW365" s="16">
        <v>18.470805444875499</v>
      </c>
      <c r="AX365" s="16">
        <v>38.504099546163403</v>
      </c>
      <c r="AY365" s="16">
        <v>24.218905932359998</v>
      </c>
      <c r="AZ365" s="16">
        <v>19.920340146160999</v>
      </c>
      <c r="BA365" s="16">
        <v>13.173371145915</v>
      </c>
      <c r="BB365" s="16">
        <v>13.876701266631301</v>
      </c>
      <c r="BC365" s="16">
        <v>10.0707634972288</v>
      </c>
      <c r="BD365" s="16">
        <v>12.4947322533004</v>
      </c>
      <c r="BE365" s="16">
        <v>12.496002617832101</v>
      </c>
      <c r="BF365" s="16">
        <v>15.717978302259899</v>
      </c>
      <c r="BG365" s="16">
        <v>17.538642872340201</v>
      </c>
      <c r="BH365" s="16">
        <v>29.907243363288199</v>
      </c>
      <c r="BI365" s="16">
        <v>28.037161768776599</v>
      </c>
      <c r="BJ365" s="16">
        <v>20.369440592756401</v>
      </c>
      <c r="BK365" s="16">
        <v>15.5949206437383</v>
      </c>
    </row>
    <row r="366" spans="1:65">
      <c r="A366" s="16" t="s">
        <v>53</v>
      </c>
      <c r="B366" s="16" t="s">
        <v>54</v>
      </c>
      <c r="C366" s="16" t="s">
        <v>775</v>
      </c>
      <c r="D366" s="16" t="s">
        <v>776</v>
      </c>
      <c r="AK366" s="16">
        <v>97638888.888888896</v>
      </c>
      <c r="AL366" s="16">
        <v>281075000</v>
      </c>
      <c r="AM366" s="16">
        <v>151129936.30573201</v>
      </c>
      <c r="AN366" s="16">
        <v>278803670.55624801</v>
      </c>
      <c r="AO366" s="16">
        <v>331279786.12112099</v>
      </c>
      <c r="AP366" s="16">
        <v>332580604.69200897</v>
      </c>
      <c r="AQ366" s="16">
        <v>370121478.41819602</v>
      </c>
      <c r="AR366" s="16">
        <v>276820388.34951502</v>
      </c>
      <c r="AS366" s="16">
        <v>279056772.46311998</v>
      </c>
      <c r="AT366" s="16">
        <v>353162246.32234502</v>
      </c>
      <c r="AU366" s="16">
        <v>463382020.16046101</v>
      </c>
      <c r="AV366" s="16">
        <v>628449241.42144406</v>
      </c>
      <c r="AW366" s="16">
        <v>719039381.29642797</v>
      </c>
      <c r="AX366" s="16">
        <v>859318806.85424197</v>
      </c>
      <c r="AY366" s="16">
        <v>1211327512.87217</v>
      </c>
      <c r="AZ366" s="16">
        <v>1647243910.96609</v>
      </c>
      <c r="BA366" s="16">
        <v>2298807205.4527798</v>
      </c>
      <c r="BB366" s="16">
        <v>2447499377.95472</v>
      </c>
      <c r="BC366" s="16">
        <v>2543982058.3104901</v>
      </c>
      <c r="BD366" s="16">
        <v>2630365961.7576299</v>
      </c>
      <c r="BE366" s="16">
        <v>2951883910.38697</v>
      </c>
      <c r="BF366" s="16">
        <v>3126577437.85851</v>
      </c>
      <c r="BG366" s="16">
        <v>3541756980.74716</v>
      </c>
      <c r="BH366" s="16">
        <v>2648838571.1497202</v>
      </c>
      <c r="BI366" s="16">
        <v>1866892272.98364</v>
      </c>
      <c r="BJ366" s="16">
        <v>1920462468.0455501</v>
      </c>
      <c r="BK366" s="16">
        <v>2176705882.3529401</v>
      </c>
      <c r="BL366" s="16">
        <v>2410411764.7058802</v>
      </c>
      <c r="BM366" s="16">
        <v>2457470588.2352901</v>
      </c>
    </row>
    <row r="367" spans="1:65">
      <c r="A367" s="16" t="s">
        <v>53</v>
      </c>
      <c r="B367" s="16" t="s">
        <v>54</v>
      </c>
      <c r="C367" s="16" t="s">
        <v>777</v>
      </c>
      <c r="D367" s="16" t="s">
        <v>778</v>
      </c>
      <c r="AI367" s="16">
        <v>39.222373806275598</v>
      </c>
      <c r="AJ367" s="16">
        <v>41.205089820359298</v>
      </c>
      <c r="AK367" s="16">
        <v>54.596377668513099</v>
      </c>
      <c r="AL367" s="16">
        <v>76.028025477707004</v>
      </c>
      <c r="AM367" s="16">
        <v>30.628209234053902</v>
      </c>
      <c r="AN367" s="16">
        <v>53.407067204049099</v>
      </c>
      <c r="AO367" s="16">
        <v>55.9211007831369</v>
      </c>
      <c r="AP367" s="16">
        <v>53.044359307222201</v>
      </c>
      <c r="AQ367" s="16">
        <v>54.528279951171299</v>
      </c>
      <c r="AR367" s="16">
        <v>41.855844878281403</v>
      </c>
      <c r="AS367" s="16">
        <v>38.377736800830803</v>
      </c>
      <c r="AT367" s="16">
        <v>37.316577620588497</v>
      </c>
      <c r="AU367" s="16">
        <v>50.050309278350497</v>
      </c>
      <c r="AV367" s="16">
        <v>65.545371860351196</v>
      </c>
      <c r="AW367" s="16">
        <v>72.718107430071996</v>
      </c>
      <c r="AX367" s="16">
        <v>52.900778598522699</v>
      </c>
      <c r="AY367" s="16">
        <v>38.758255006348001</v>
      </c>
      <c r="AZ367" s="16">
        <v>28.512896458101899</v>
      </c>
      <c r="BA367" s="16">
        <v>23.466759016573199</v>
      </c>
      <c r="BB367" s="16">
        <v>23.108295998764099</v>
      </c>
      <c r="BC367" s="16">
        <v>20.6812669257035</v>
      </c>
      <c r="BD367" s="16">
        <v>24.081064475250599</v>
      </c>
      <c r="BE367" s="16">
        <v>25.288389348911402</v>
      </c>
      <c r="BF367" s="16">
        <v>26.2600116874635</v>
      </c>
      <c r="BG367" s="16">
        <v>26.2096685368412</v>
      </c>
      <c r="BH367" s="16">
        <v>34.806730415593996</v>
      </c>
      <c r="BI367" s="16">
        <v>43.649669343254097</v>
      </c>
      <c r="BJ367" s="16">
        <v>41.854450949560601</v>
      </c>
      <c r="BK367" s="16">
        <v>37.580282674923801</v>
      </c>
      <c r="BL367" s="16">
        <v>36.767517906813701</v>
      </c>
      <c r="BM367" s="16">
        <v>36.467620754305401</v>
      </c>
    </row>
    <row r="368" spans="1:65">
      <c r="A368" s="16" t="s">
        <v>53</v>
      </c>
      <c r="B368" s="16" t="s">
        <v>54</v>
      </c>
      <c r="C368" s="16" t="s">
        <v>779</v>
      </c>
      <c r="D368" s="16" t="s">
        <v>780</v>
      </c>
      <c r="AI368" s="16">
        <v>471727770.18848997</v>
      </c>
      <c r="AJ368" s="16">
        <v>372665000</v>
      </c>
      <c r="AK368" s="16">
        <v>223598900</v>
      </c>
      <c r="AL368" s="16">
        <v>136395400</v>
      </c>
      <c r="AM368" s="16">
        <v>257787200</v>
      </c>
      <c r="AN368" s="16">
        <v>305739400</v>
      </c>
      <c r="AO368" s="16">
        <v>646333000</v>
      </c>
      <c r="AP368" s="16">
        <v>898402800</v>
      </c>
      <c r="AQ368" s="16">
        <v>1105035500</v>
      </c>
      <c r="AR368" s="16">
        <v>1399631600</v>
      </c>
      <c r="AS368" s="16">
        <v>1290092300</v>
      </c>
      <c r="AT368" s="16">
        <v>1439744300</v>
      </c>
      <c r="AU368" s="16">
        <v>2407192200</v>
      </c>
      <c r="AV368" s="16">
        <v>4190578400</v>
      </c>
      <c r="AW368" s="16">
        <v>5243298800</v>
      </c>
      <c r="AX368" s="16">
        <v>5172900000</v>
      </c>
      <c r="AY368" s="16">
        <v>5314295300</v>
      </c>
      <c r="AZ368" s="16">
        <v>4819142200</v>
      </c>
      <c r="BA368" s="16">
        <v>4896526300</v>
      </c>
      <c r="BB368" s="16">
        <v>4455099800</v>
      </c>
      <c r="BC368" s="16">
        <v>4648540300</v>
      </c>
      <c r="BD368" s="16">
        <v>5205088300</v>
      </c>
      <c r="BE368" s="16">
        <v>5319600100</v>
      </c>
      <c r="BF368" s="16">
        <v>6354119700</v>
      </c>
      <c r="BG368" s="16">
        <v>6442070800</v>
      </c>
    </row>
    <row r="369" spans="1:65">
      <c r="A369" s="16" t="s">
        <v>53</v>
      </c>
      <c r="B369" s="16" t="s">
        <v>54</v>
      </c>
      <c r="C369" s="16" t="s">
        <v>781</v>
      </c>
      <c r="D369" s="16" t="s">
        <v>782</v>
      </c>
      <c r="AI369" s="16">
        <v>283600</v>
      </c>
      <c r="AJ369" s="16">
        <v>391700</v>
      </c>
      <c r="AK369" s="16">
        <v>3897800</v>
      </c>
      <c r="AL369" s="16">
        <v>36935600</v>
      </c>
      <c r="AM369" s="16">
        <v>436145200</v>
      </c>
      <c r="AN369" s="16">
        <v>2580200000</v>
      </c>
      <c r="AO369" s="16">
        <v>3516900000</v>
      </c>
      <c r="AP369" s="16">
        <v>3831500000</v>
      </c>
      <c r="AQ369" s="16">
        <v>4422100000</v>
      </c>
      <c r="AR369" s="16">
        <v>4450200000</v>
      </c>
      <c r="AS369" s="16">
        <v>4729200000</v>
      </c>
      <c r="AT369" s="16">
        <v>5093400000</v>
      </c>
      <c r="AU369" s="16">
        <v>6661600000</v>
      </c>
      <c r="AV369" s="16">
        <v>8970500000</v>
      </c>
      <c r="AW369" s="16">
        <v>10808000000</v>
      </c>
      <c r="AX369" s="16">
        <v>11780900000</v>
      </c>
      <c r="AY369" s="16">
        <v>14153800000</v>
      </c>
      <c r="AZ369" s="16">
        <v>18317100000</v>
      </c>
      <c r="BA369" s="16">
        <v>24332900000</v>
      </c>
      <c r="BB369" s="16">
        <v>25928100000</v>
      </c>
      <c r="BC369" s="16">
        <v>29005100000</v>
      </c>
      <c r="BD369" s="16">
        <v>35235600000</v>
      </c>
      <c r="BE369" s="16">
        <v>39587200000</v>
      </c>
      <c r="BF369" s="16">
        <v>45291300000</v>
      </c>
      <c r="BG369" s="16">
        <v>49473600000</v>
      </c>
      <c r="BH369" s="16">
        <v>52755100000</v>
      </c>
      <c r="BI369" s="16">
        <v>58746500000</v>
      </c>
      <c r="BJ369" s="16">
        <v>65629900000</v>
      </c>
      <c r="BK369" s="16">
        <v>67867200000</v>
      </c>
      <c r="BL369" s="16">
        <v>72836800000</v>
      </c>
      <c r="BM369" s="16">
        <v>72991600000</v>
      </c>
    </row>
    <row r="370" spans="1:65">
      <c r="A370" s="16" t="s">
        <v>53</v>
      </c>
      <c r="B370" s="16" t="s">
        <v>54</v>
      </c>
      <c r="C370" s="16" t="s">
        <v>783</v>
      </c>
      <c r="D370" s="16" t="s">
        <v>784</v>
      </c>
      <c r="AK370" s="16">
        <v>8550236673.11724</v>
      </c>
      <c r="AL370" s="16">
        <v>6387027097.94034</v>
      </c>
      <c r="AM370" s="16">
        <v>4675303642.4267797</v>
      </c>
      <c r="AN370" s="16">
        <v>4553745716.1908798</v>
      </c>
      <c r="AO370" s="16">
        <v>4986351571.9438496</v>
      </c>
      <c r="AP370" s="16">
        <v>5579727407.7336903</v>
      </c>
      <c r="AQ370" s="16">
        <v>6355309424.33605</v>
      </c>
      <c r="AR370" s="16">
        <v>7130657487.9072704</v>
      </c>
      <c r="AS370" s="16">
        <v>8681339883.0239601</v>
      </c>
      <c r="AT370" s="16">
        <v>8410142800.80159</v>
      </c>
      <c r="AU370" s="16">
        <v>9455465033.4138908</v>
      </c>
      <c r="AV370" s="16">
        <v>10001714591.2339</v>
      </c>
      <c r="AW370" s="16">
        <v>11067139746.6411</v>
      </c>
      <c r="AX370" s="16">
        <v>13413137587.943899</v>
      </c>
      <c r="AY370" s="16">
        <v>18291660970.722099</v>
      </c>
      <c r="AZ370" s="16">
        <v>21600172606.3722</v>
      </c>
      <c r="BA370" s="16">
        <v>23022613647.465401</v>
      </c>
      <c r="BB370" s="16">
        <v>24493553660.508999</v>
      </c>
      <c r="BC370" s="16">
        <v>20826439073.012699</v>
      </c>
      <c r="BD370" s="16">
        <v>25805076043.754501</v>
      </c>
      <c r="BE370" s="16">
        <v>26372787740.620998</v>
      </c>
    </row>
    <row r="371" spans="1:65">
      <c r="A371" s="16" t="s">
        <v>53</v>
      </c>
      <c r="B371" s="16" t="s">
        <v>54</v>
      </c>
      <c r="C371" s="16" t="s">
        <v>785</v>
      </c>
      <c r="D371" s="16" t="s">
        <v>786</v>
      </c>
      <c r="AK371" s="16">
        <v>43000</v>
      </c>
      <c r="AL371" s="16">
        <v>45000</v>
      </c>
      <c r="AM371" s="16">
        <v>50000</v>
      </c>
      <c r="AN371" s="16">
        <v>126700</v>
      </c>
      <c r="AO371" s="16">
        <v>110700</v>
      </c>
      <c r="AP371" s="16">
        <v>106700</v>
      </c>
      <c r="AQ371" s="16">
        <v>87150</v>
      </c>
      <c r="AR371" s="16">
        <v>84900</v>
      </c>
      <c r="AS371" s="16">
        <v>87100</v>
      </c>
      <c r="AT371" s="16">
        <v>87100</v>
      </c>
      <c r="AU371" s="16">
        <v>87100</v>
      </c>
      <c r="AV371" s="16">
        <v>81500</v>
      </c>
      <c r="AW371" s="16">
        <v>81000</v>
      </c>
      <c r="AX371" s="16">
        <v>82000</v>
      </c>
      <c r="AY371" s="16">
        <v>82000</v>
      </c>
      <c r="AZ371" s="16">
        <v>82000</v>
      </c>
      <c r="BA371" s="16">
        <v>82000</v>
      </c>
      <c r="BB371" s="16">
        <v>81940</v>
      </c>
      <c r="BC371" s="16">
        <v>81940</v>
      </c>
      <c r="BD371" s="16">
        <v>81950</v>
      </c>
      <c r="BE371" s="16">
        <v>81950</v>
      </c>
      <c r="BF371" s="16">
        <v>81950</v>
      </c>
      <c r="BG371" s="16">
        <v>81950</v>
      </c>
      <c r="BH371" s="16">
        <v>81950</v>
      </c>
      <c r="BI371" s="16">
        <v>81950</v>
      </c>
      <c r="BJ371" s="16">
        <v>82000</v>
      </c>
      <c r="BK371" s="16">
        <v>81950</v>
      </c>
    </row>
    <row r="372" spans="1:65">
      <c r="A372" s="16" t="s">
        <v>53</v>
      </c>
      <c r="B372" s="16" t="s">
        <v>54</v>
      </c>
      <c r="C372" s="16" t="s">
        <v>787</v>
      </c>
      <c r="D372" s="16" t="s">
        <v>788</v>
      </c>
      <c r="T372" s="16">
        <v>3.701005951</v>
      </c>
      <c r="U372" s="16">
        <v>3.9870189599999999</v>
      </c>
      <c r="V372" s="16">
        <v>4.6050472679999999</v>
      </c>
      <c r="W372" s="16">
        <v>4.8674664419999996</v>
      </c>
      <c r="X372" s="16">
        <v>5.2860758160000003</v>
      </c>
      <c r="Y372" s="16">
        <v>5.5277964429999997</v>
      </c>
      <c r="Z372" s="16">
        <v>6.240684978</v>
      </c>
      <c r="AA372" s="16">
        <v>6.4571474560000004</v>
      </c>
      <c r="AB372" s="16">
        <v>6.664528851</v>
      </c>
      <c r="AC372" s="16">
        <v>6.8622865659999999</v>
      </c>
      <c r="AD372" s="16">
        <v>7.0502323049999998</v>
      </c>
      <c r="AE372" s="16">
        <v>7.3761282530000001</v>
      </c>
      <c r="AF372" s="16">
        <v>7.6884143859999998</v>
      </c>
      <c r="AG372" s="16">
        <v>7.9742916819999996</v>
      </c>
      <c r="AH372" s="16">
        <v>8.2785162260000007</v>
      </c>
      <c r="AI372" s="16">
        <v>8.5602714209999995</v>
      </c>
      <c r="AJ372" s="16">
        <v>8.4283009339999992</v>
      </c>
      <c r="AK372" s="16">
        <v>8.3017417459999994</v>
      </c>
      <c r="AL372" s="16">
        <v>8.1826711870000004</v>
      </c>
      <c r="AM372" s="16">
        <v>8.2673235369999993</v>
      </c>
      <c r="AN372" s="16">
        <v>8.2250434190000004</v>
      </c>
      <c r="AO372" s="16">
        <v>8.2116179470000006</v>
      </c>
      <c r="AP372" s="16">
        <v>8.3058740289999999</v>
      </c>
      <c r="AQ372" s="16">
        <v>8.5132426480000003</v>
      </c>
      <c r="AR372" s="16">
        <v>9.0636774239999998</v>
      </c>
      <c r="AS372" s="16">
        <v>9.8636654789999998</v>
      </c>
      <c r="AT372" s="16">
        <v>10.54981776</v>
      </c>
      <c r="AU372" s="16">
        <v>11.18754592</v>
      </c>
      <c r="AV372" s="16">
        <v>11.25842903</v>
      </c>
      <c r="AW372" s="16">
        <v>11.99439551</v>
      </c>
      <c r="AX372" s="16">
        <v>12.814739640000001</v>
      </c>
      <c r="AY372" s="16">
        <v>13.63796163</v>
      </c>
      <c r="AZ372" s="16">
        <v>14.36571631</v>
      </c>
      <c r="BA372" s="16">
        <v>14.855122039999999</v>
      </c>
      <c r="BB372" s="16">
        <v>15.699675989999999</v>
      </c>
      <c r="BC372" s="16">
        <v>16.67967346</v>
      </c>
      <c r="BD372" s="16">
        <v>18.410511379999999</v>
      </c>
      <c r="BE372" s="16">
        <v>18.60832503</v>
      </c>
      <c r="BF372" s="16">
        <v>18.729540180000001</v>
      </c>
      <c r="BG372" s="16">
        <v>18.888274750000001</v>
      </c>
      <c r="BH372" s="16">
        <v>18.664393579999999</v>
      </c>
      <c r="BI372" s="16">
        <v>17.46328565</v>
      </c>
      <c r="BJ372" s="16">
        <v>17.148503049999999</v>
      </c>
      <c r="BK372" s="16">
        <v>16.899349189999999</v>
      </c>
      <c r="BL372" s="16">
        <v>16.652646900000001</v>
      </c>
    </row>
    <row r="373" spans="1:65">
      <c r="A373" s="16" t="s">
        <v>53</v>
      </c>
      <c r="B373" s="16" t="s">
        <v>54</v>
      </c>
      <c r="C373" s="16" t="s">
        <v>789</v>
      </c>
      <c r="D373" s="16" t="s">
        <v>790</v>
      </c>
      <c r="AW373" s="16">
        <v>40</v>
      </c>
      <c r="AX373" s="16">
        <v>40</v>
      </c>
      <c r="AY373" s="16">
        <v>40</v>
      </c>
      <c r="AZ373" s="16">
        <v>40</v>
      </c>
      <c r="BA373" s="16">
        <v>40</v>
      </c>
      <c r="BB373" s="16">
        <v>40</v>
      </c>
      <c r="BC373" s="16">
        <v>50</v>
      </c>
      <c r="BD373" s="16">
        <v>40</v>
      </c>
      <c r="BE373" s="16">
        <v>40</v>
      </c>
      <c r="BF373" s="16">
        <v>40</v>
      </c>
      <c r="BG373" s="16">
        <v>40</v>
      </c>
      <c r="BH373" s="16">
        <v>60</v>
      </c>
      <c r="BI373" s="16">
        <v>80</v>
      </c>
      <c r="BJ373" s="16">
        <v>80</v>
      </c>
      <c r="BK373" s="16">
        <v>80</v>
      </c>
      <c r="BL373" s="16">
        <v>80</v>
      </c>
    </row>
    <row r="374" spans="1:65">
      <c r="A374" s="16" t="s">
        <v>53</v>
      </c>
      <c r="B374" s="16" t="s">
        <v>54</v>
      </c>
      <c r="C374" s="16" t="s">
        <v>791</v>
      </c>
      <c r="D374" s="16" t="s">
        <v>792</v>
      </c>
      <c r="AX374" s="16">
        <v>4.5</v>
      </c>
      <c r="AY374" s="16">
        <v>4.5</v>
      </c>
      <c r="AZ374" s="16">
        <v>4.5</v>
      </c>
      <c r="BA374" s="16">
        <v>4</v>
      </c>
      <c r="BB374" s="16">
        <v>4</v>
      </c>
      <c r="BC374" s="16">
        <v>4</v>
      </c>
    </row>
    <row r="375" spans="1:65">
      <c r="A375" s="16" t="s">
        <v>53</v>
      </c>
      <c r="B375" s="16" t="s">
        <v>54</v>
      </c>
      <c r="C375" s="16" t="s">
        <v>793</v>
      </c>
      <c r="D375" s="16" t="s">
        <v>794</v>
      </c>
      <c r="AZ375" s="16">
        <v>2</v>
      </c>
      <c r="BC375" s="16">
        <v>2.23</v>
      </c>
      <c r="BE375" s="16">
        <v>2.42</v>
      </c>
      <c r="BG375" s="16">
        <v>2.714286</v>
      </c>
    </row>
    <row r="376" spans="1:65">
      <c r="A376" s="16" t="s">
        <v>53</v>
      </c>
      <c r="B376" s="16" t="s">
        <v>54</v>
      </c>
      <c r="C376" s="16" t="s">
        <v>795</v>
      </c>
      <c r="D376" s="16" t="s">
        <v>796</v>
      </c>
      <c r="AN376" s="16">
        <v>791</v>
      </c>
      <c r="AO376" s="16">
        <v>558</v>
      </c>
      <c r="AP376" s="16">
        <v>489</v>
      </c>
      <c r="AQ376" s="16">
        <v>533</v>
      </c>
      <c r="AR376" s="16">
        <v>422</v>
      </c>
      <c r="AS376" s="16">
        <v>493</v>
      </c>
      <c r="AT376" s="16">
        <v>537</v>
      </c>
      <c r="AU376" s="16">
        <v>584</v>
      </c>
      <c r="AV376" s="16">
        <v>654</v>
      </c>
      <c r="AW376" s="16">
        <v>789</v>
      </c>
      <c r="AX376" s="16">
        <v>878</v>
      </c>
      <c r="AY376" s="16">
        <v>964</v>
      </c>
      <c r="AZ376" s="16">
        <v>1108</v>
      </c>
      <c r="BA376" s="16">
        <v>1049</v>
      </c>
      <c r="BB376" s="16">
        <v>1024</v>
      </c>
      <c r="BC376" s="16">
        <v>917</v>
      </c>
      <c r="BD376" s="16">
        <v>660</v>
      </c>
      <c r="BE376" s="16">
        <v>591</v>
      </c>
      <c r="BF376" s="16">
        <v>609</v>
      </c>
      <c r="BG376" s="16">
        <v>612</v>
      </c>
      <c r="BH376" s="16">
        <v>495</v>
      </c>
      <c r="BI376" s="16">
        <v>448</v>
      </c>
      <c r="BJ376" s="16">
        <v>467</v>
      </c>
      <c r="BK376" s="16">
        <v>466</v>
      </c>
    </row>
    <row r="377" spans="1:65">
      <c r="A377" s="16" t="s">
        <v>53</v>
      </c>
      <c r="B377" s="16" t="s">
        <v>54</v>
      </c>
      <c r="C377" s="16" t="s">
        <v>797</v>
      </c>
      <c r="D377" s="16" t="s">
        <v>798</v>
      </c>
      <c r="AX377" s="16">
        <v>4</v>
      </c>
      <c r="AY377" s="16">
        <v>4</v>
      </c>
      <c r="AZ377" s="16">
        <v>4</v>
      </c>
      <c r="BA377" s="16">
        <v>4</v>
      </c>
      <c r="BB377" s="16">
        <v>4</v>
      </c>
      <c r="BC377" s="16">
        <v>3.5</v>
      </c>
    </row>
    <row r="378" spans="1:65">
      <c r="A378" s="16" t="s">
        <v>53</v>
      </c>
      <c r="B378" s="16" t="s">
        <v>54</v>
      </c>
      <c r="C378" s="16" t="s">
        <v>799</v>
      </c>
      <c r="D378" s="16" t="s">
        <v>800</v>
      </c>
      <c r="AX378" s="16">
        <v>3</v>
      </c>
      <c r="AY378" s="16">
        <v>3</v>
      </c>
      <c r="AZ378" s="16">
        <v>3</v>
      </c>
      <c r="BA378" s="16">
        <v>3</v>
      </c>
      <c r="BB378" s="16">
        <v>3</v>
      </c>
      <c r="BC378" s="16">
        <v>3</v>
      </c>
    </row>
    <row r="379" spans="1:65">
      <c r="A379" s="16" t="s">
        <v>53</v>
      </c>
      <c r="B379" s="16" t="s">
        <v>54</v>
      </c>
      <c r="C379" s="16" t="s">
        <v>801</v>
      </c>
      <c r="D379" s="16" t="s">
        <v>802</v>
      </c>
    </row>
    <row r="380" spans="1:65">
      <c r="A380" s="16" t="s">
        <v>53</v>
      </c>
      <c r="B380" s="16" t="s">
        <v>54</v>
      </c>
      <c r="C380" s="16" t="s">
        <v>803</v>
      </c>
      <c r="D380" s="16" t="s">
        <v>804</v>
      </c>
      <c r="AV380" s="16">
        <v>14</v>
      </c>
      <c r="AW380" s="16">
        <v>13</v>
      </c>
      <c r="AX380" s="16">
        <v>13</v>
      </c>
      <c r="AY380" s="16">
        <v>13</v>
      </c>
      <c r="AZ380" s="16">
        <v>12</v>
      </c>
      <c r="BA380" s="16">
        <v>6</v>
      </c>
      <c r="BB380" s="16">
        <v>6</v>
      </c>
      <c r="BC380" s="16">
        <v>6</v>
      </c>
      <c r="BD380" s="16">
        <v>6</v>
      </c>
      <c r="BE380" s="16">
        <v>6</v>
      </c>
      <c r="BF380" s="16">
        <v>3</v>
      </c>
      <c r="BG380" s="16">
        <v>4</v>
      </c>
      <c r="BH380" s="16">
        <v>3</v>
      </c>
      <c r="BI380" s="16">
        <v>3</v>
      </c>
      <c r="BJ380" s="16">
        <v>3</v>
      </c>
      <c r="BK380" s="16">
        <v>3</v>
      </c>
      <c r="BL380" s="16">
        <v>3</v>
      </c>
    </row>
    <row r="381" spans="1:65">
      <c r="A381" s="16" t="s">
        <v>53</v>
      </c>
      <c r="B381" s="16" t="s">
        <v>54</v>
      </c>
      <c r="C381" s="16" t="s">
        <v>805</v>
      </c>
      <c r="D381" s="16" t="s">
        <v>806</v>
      </c>
      <c r="BG381" s="16">
        <v>200</v>
      </c>
      <c r="BH381" s="16">
        <v>200</v>
      </c>
      <c r="BI381" s="16">
        <v>200</v>
      </c>
      <c r="BJ381" s="16">
        <v>200</v>
      </c>
      <c r="BK381" s="16">
        <v>200</v>
      </c>
      <c r="BL381" s="16">
        <v>200</v>
      </c>
    </row>
    <row r="382" spans="1:65">
      <c r="A382" s="16" t="s">
        <v>53</v>
      </c>
      <c r="B382" s="16" t="s">
        <v>54</v>
      </c>
      <c r="C382" s="16" t="s">
        <v>807</v>
      </c>
      <c r="D382" s="16" t="s">
        <v>808</v>
      </c>
      <c r="BB382" s="16">
        <v>52</v>
      </c>
      <c r="BF382" s="16">
        <v>16</v>
      </c>
      <c r="BL382" s="16">
        <v>12.1</v>
      </c>
    </row>
    <row r="383" spans="1:65">
      <c r="A383" s="16" t="s">
        <v>53</v>
      </c>
      <c r="B383" s="16" t="s">
        <v>54</v>
      </c>
      <c r="C383" s="16" t="s">
        <v>809</v>
      </c>
      <c r="D383" s="16" t="s">
        <v>810</v>
      </c>
      <c r="BA383" s="16">
        <v>1.00464704363871</v>
      </c>
      <c r="BB383" s="16">
        <v>0.73961853584943904</v>
      </c>
      <c r="BC383" s="16">
        <v>0.54876295873274705</v>
      </c>
      <c r="BD383" s="16">
        <v>0.635722776740832</v>
      </c>
      <c r="BE383" s="16">
        <v>0.69925779058841897</v>
      </c>
      <c r="BF383" s="16">
        <v>1.06258432003641</v>
      </c>
      <c r="BG383" s="16">
        <v>0.99710527280055705</v>
      </c>
      <c r="BH383" s="16">
        <v>0.75602896078680404</v>
      </c>
      <c r="BI383" s="16">
        <v>1.0415982812690501</v>
      </c>
      <c r="BJ383" s="16">
        <v>1.58673376923312</v>
      </c>
      <c r="BK383" s="16">
        <v>1.6580254945516899</v>
      </c>
    </row>
    <row r="384" spans="1:65">
      <c r="A384" s="16" t="s">
        <v>53</v>
      </c>
      <c r="B384" s="16" t="s">
        <v>54</v>
      </c>
      <c r="C384" s="16" t="s">
        <v>811</v>
      </c>
      <c r="D384" s="16" t="s">
        <v>812</v>
      </c>
      <c r="AM384" s="16">
        <v>34.197651454496899</v>
      </c>
      <c r="AN384" s="16">
        <v>19.8269659761927</v>
      </c>
      <c r="AO384" s="16">
        <v>15.807941154944</v>
      </c>
      <c r="AP384" s="16">
        <v>16.221372257226999</v>
      </c>
      <c r="AQ384" s="16">
        <v>18.767848631052701</v>
      </c>
      <c r="AR384" s="16">
        <v>19.009541469100199</v>
      </c>
      <c r="BA384" s="16">
        <v>18.507768354543899</v>
      </c>
      <c r="BB384" s="16">
        <v>23.078802859430098</v>
      </c>
      <c r="BC384" s="16">
        <v>20.8724832214765</v>
      </c>
      <c r="BD384" s="16">
        <v>18.478361046042799</v>
      </c>
      <c r="BE384" s="16">
        <v>22.185383888922399</v>
      </c>
      <c r="BF384" s="16">
        <v>20.925543982675102</v>
      </c>
      <c r="BG384" s="16">
        <v>22.100989424561199</v>
      </c>
      <c r="BH384" s="16">
        <v>24.788709084222099</v>
      </c>
      <c r="BI384" s="16">
        <v>27.195938118533299</v>
      </c>
      <c r="BJ384" s="16">
        <v>27.9587305829867</v>
      </c>
      <c r="BK384" s="16">
        <v>21.402262398242001</v>
      </c>
      <c r="BL384" s="16">
        <v>25.728483128643301</v>
      </c>
    </row>
    <row r="385" spans="1:65">
      <c r="A385" s="16" t="s">
        <v>53</v>
      </c>
      <c r="B385" s="16" t="s">
        <v>54</v>
      </c>
      <c r="C385" s="16" t="s">
        <v>813</v>
      </c>
      <c r="D385" s="16" t="s">
        <v>814</v>
      </c>
      <c r="AM385" s="16">
        <v>1.0214632356619899</v>
      </c>
      <c r="AN385" s="16">
        <v>1.6039619944329999</v>
      </c>
      <c r="AO385" s="16">
        <v>1.3186146258867699</v>
      </c>
      <c r="AP385" s="16">
        <v>1.8536396907450401</v>
      </c>
      <c r="AQ385" s="16">
        <v>2.6439505393531801</v>
      </c>
      <c r="AR385" s="16">
        <v>2.1098926326826</v>
      </c>
      <c r="BA385" s="16">
        <v>0.76913747447999803</v>
      </c>
      <c r="BB385" s="16">
        <v>0.69861376344676895</v>
      </c>
      <c r="BC385" s="16">
        <v>0.758710845190809</v>
      </c>
      <c r="BD385" s="16">
        <v>0.89050953182833004</v>
      </c>
      <c r="BE385" s="16">
        <v>1.1562841433367701</v>
      </c>
      <c r="BF385" s="16">
        <v>1.61555836300295</v>
      </c>
      <c r="BG385" s="16">
        <v>1.14676463717641</v>
      </c>
      <c r="BH385" s="16">
        <v>1.5722678821954801</v>
      </c>
      <c r="BI385" s="16">
        <v>1.0663304961043401</v>
      </c>
      <c r="BJ385" s="16">
        <v>0.92778741548987498</v>
      </c>
      <c r="BK385" s="16">
        <v>0.73750459540685498</v>
      </c>
      <c r="BL385" s="16">
        <v>0.72586351775684399</v>
      </c>
    </row>
    <row r="386" spans="1:65">
      <c r="A386" s="16" t="s">
        <v>53</v>
      </c>
      <c r="B386" s="16" t="s">
        <v>54</v>
      </c>
      <c r="C386" s="16" t="s">
        <v>815</v>
      </c>
      <c r="D386" s="16" t="s">
        <v>816</v>
      </c>
      <c r="AM386" s="16">
        <v>170600</v>
      </c>
      <c r="AN386" s="16">
        <v>945000</v>
      </c>
      <c r="AO386" s="16">
        <v>33599600</v>
      </c>
      <c r="AP386" s="16">
        <v>32899400</v>
      </c>
      <c r="AQ386" s="16">
        <v>47571600</v>
      </c>
      <c r="AR386" s="16">
        <v>48733000</v>
      </c>
      <c r="BA386" s="16">
        <v>12242100000</v>
      </c>
      <c r="BB386" s="16">
        <v>8567300000</v>
      </c>
      <c r="BC386" s="16">
        <v>13616300000</v>
      </c>
      <c r="BD386" s="16">
        <v>16100600000</v>
      </c>
      <c r="BE386" s="16">
        <v>14188900000</v>
      </c>
      <c r="BF386" s="16">
        <v>14135100000</v>
      </c>
      <c r="BG386" s="16">
        <v>13413300000</v>
      </c>
      <c r="BH386" s="16">
        <v>8313500000</v>
      </c>
      <c r="BI386" s="16">
        <v>10384200000</v>
      </c>
      <c r="BJ386" s="16">
        <v>13326600000</v>
      </c>
      <c r="BK386" s="16">
        <v>18853515000</v>
      </c>
      <c r="BL386" s="16">
        <v>21611300000</v>
      </c>
    </row>
    <row r="387" spans="1:65">
      <c r="A387" s="16" t="s">
        <v>53</v>
      </c>
      <c r="B387" s="16" t="s">
        <v>54</v>
      </c>
      <c r="C387" s="16" t="s">
        <v>817</v>
      </c>
      <c r="D387" s="16" t="s">
        <v>818</v>
      </c>
      <c r="BD387" s="16">
        <v>18.560718536376999</v>
      </c>
      <c r="BG387" s="16">
        <v>36.3055610656738</v>
      </c>
      <c r="BJ387" s="16">
        <v>34.541717529296903</v>
      </c>
    </row>
    <row r="388" spans="1:65">
      <c r="A388" s="16" t="s">
        <v>53</v>
      </c>
      <c r="B388" s="16" t="s">
        <v>54</v>
      </c>
      <c r="C388" s="16" t="s">
        <v>819</v>
      </c>
      <c r="D388" s="16" t="s">
        <v>820</v>
      </c>
      <c r="AJ388" s="16">
        <v>4.3021778631455898E-2</v>
      </c>
      <c r="AK388" s="16">
        <v>3.8448521763995901E-2</v>
      </c>
      <c r="AL388" s="16">
        <v>0.47214785660257103</v>
      </c>
      <c r="AM388" s="16">
        <v>8.3202648307742297</v>
      </c>
      <c r="AN388" s="16">
        <v>42.579757492890202</v>
      </c>
      <c r="AO388" s="16">
        <v>51.008336523961702</v>
      </c>
      <c r="AP388" s="16">
        <v>52.882560366263299</v>
      </c>
      <c r="AQ388" s="16">
        <v>52.473937940233</v>
      </c>
      <c r="AR388" s="16">
        <v>48.000445522320703</v>
      </c>
      <c r="AS388" s="16">
        <v>48.866855021793</v>
      </c>
      <c r="AT388" s="16">
        <v>49.622920999893303</v>
      </c>
      <c r="AU388" s="16">
        <v>50.998053879667196</v>
      </c>
      <c r="AV388" s="16">
        <v>52.137281520099599</v>
      </c>
      <c r="AW388" s="16">
        <v>55.635135464321998</v>
      </c>
      <c r="AX388" s="16">
        <v>61.020342473621497</v>
      </c>
      <c r="AY388" s="16">
        <v>66.102680928423297</v>
      </c>
      <c r="AZ388" s="16">
        <v>77.141666666666694</v>
      </c>
      <c r="BA388" s="16">
        <v>93.224999999999994</v>
      </c>
      <c r="BB388" s="16">
        <v>94.5833333333333</v>
      </c>
      <c r="BC388" s="16">
        <v>100</v>
      </c>
      <c r="BD388" s="16">
        <v>107.85833333333299</v>
      </c>
      <c r="BE388" s="16">
        <v>109.008333333333</v>
      </c>
      <c r="BF388" s="16">
        <v>111.64166666666701</v>
      </c>
      <c r="BG388" s="16">
        <v>113.175</v>
      </c>
      <c r="BH388" s="16">
        <v>117.73333333333299</v>
      </c>
      <c r="BI388" s="16">
        <v>132.38333333333301</v>
      </c>
      <c r="BJ388" s="16">
        <v>149.50833333333301</v>
      </c>
      <c r="BK388" s="16">
        <v>152.9</v>
      </c>
      <c r="BL388" s="16">
        <v>156.89156432499999</v>
      </c>
      <c r="BM388" s="16">
        <v>161.22147257500001</v>
      </c>
    </row>
    <row r="389" spans="1:65">
      <c r="A389" s="16" t="s">
        <v>53</v>
      </c>
      <c r="B389" s="16" t="s">
        <v>54</v>
      </c>
      <c r="C389" s="16" t="s">
        <v>821</v>
      </c>
      <c r="D389" s="16" t="s">
        <v>822</v>
      </c>
      <c r="AK389" s="16">
        <v>10.810692724217301</v>
      </c>
      <c r="AL389" s="16">
        <v>9.6036337579617808</v>
      </c>
      <c r="AM389" s="16">
        <v>3.3338724312783601</v>
      </c>
      <c r="AN389" s="16">
        <v>1.18585153247727</v>
      </c>
      <c r="AO389" s="16">
        <v>1.1660616262899799</v>
      </c>
      <c r="AP389" s="16">
        <v>2.4494737801982098</v>
      </c>
      <c r="AQ389" s="16">
        <v>3.0812004920577798</v>
      </c>
      <c r="AR389" s="16">
        <v>2.9651560575433802</v>
      </c>
      <c r="AS389" s="16">
        <v>5.8996605020368396</v>
      </c>
      <c r="AT389" s="16">
        <v>5.1887818154749796</v>
      </c>
      <c r="AU389" s="16">
        <v>5.5808687229234204</v>
      </c>
      <c r="AV389" s="16">
        <v>7.00102698460329</v>
      </c>
      <c r="AW389" s="16">
        <v>9.3144999023780901</v>
      </c>
      <c r="AX389" s="16">
        <v>9.4758039448059908</v>
      </c>
      <c r="AY389" s="16">
        <v>11.6353270497487</v>
      </c>
      <c r="AZ389" s="16">
        <v>14.258393258969299</v>
      </c>
      <c r="BA389" s="16">
        <v>15.527908382747199</v>
      </c>
      <c r="BB389" s="16">
        <v>18.937844916085002</v>
      </c>
      <c r="BC389" s="16">
        <v>17.698515272436101</v>
      </c>
      <c r="BD389" s="16">
        <v>17.189202474674602</v>
      </c>
      <c r="BE389" s="16">
        <v>19.734281719595099</v>
      </c>
      <c r="BF389" s="16">
        <v>25.123970239232101</v>
      </c>
      <c r="BG389" s="16">
        <v>30.575470651996699</v>
      </c>
      <c r="BH389" s="16">
        <v>38.418914241449102</v>
      </c>
      <c r="BI389" s="16">
        <v>31.748631774623799</v>
      </c>
      <c r="BJ389" s="16">
        <v>21.1466313265413</v>
      </c>
      <c r="BK389" s="16">
        <v>19.919621543887001</v>
      </c>
      <c r="BL389" s="16">
        <v>22.1534167178453</v>
      </c>
      <c r="BM389" s="16">
        <v>25.074760910520499</v>
      </c>
    </row>
    <row r="390" spans="1:65">
      <c r="A390" s="16" t="s">
        <v>53</v>
      </c>
      <c r="B390" s="16" t="s">
        <v>54</v>
      </c>
      <c r="C390" s="16" t="s">
        <v>823</v>
      </c>
      <c r="D390" s="16" t="s">
        <v>824</v>
      </c>
      <c r="AK390" s="16">
        <v>6.2523145291000004</v>
      </c>
      <c r="AP390" s="16">
        <v>2.8440374303999998</v>
      </c>
      <c r="AU390" s="16">
        <v>8.1281203784000002</v>
      </c>
      <c r="AZ390" s="16">
        <v>4.8981255093999998</v>
      </c>
      <c r="BE390" s="16">
        <v>4.0835421888000001</v>
      </c>
      <c r="BJ390" s="16">
        <v>3.5175564874999998</v>
      </c>
    </row>
    <row r="391" spans="1:65">
      <c r="A391" s="16" t="s">
        <v>53</v>
      </c>
      <c r="B391" s="16" t="s">
        <v>54</v>
      </c>
      <c r="C391" s="16" t="s">
        <v>825</v>
      </c>
      <c r="D391" s="16" t="s">
        <v>826</v>
      </c>
      <c r="F391" s="16">
        <v>48.431510388502303</v>
      </c>
      <c r="G391" s="16">
        <v>50.127113450376697</v>
      </c>
      <c r="H391" s="16">
        <v>51.853912061237502</v>
      </c>
      <c r="I391" s="16">
        <v>53.555054856579801</v>
      </c>
      <c r="J391" s="16">
        <v>55.188254803706002</v>
      </c>
      <c r="K391" s="16">
        <v>56.737541608084904</v>
      </c>
      <c r="L391" s="16">
        <v>58.2077219798839</v>
      </c>
      <c r="M391" s="16">
        <v>59.6060540514558</v>
      </c>
      <c r="N391" s="16">
        <v>60.948243748272603</v>
      </c>
      <c r="O391" s="16">
        <v>62.247281204561602</v>
      </c>
      <c r="P391" s="16">
        <v>63.502866000937303</v>
      </c>
      <c r="Q391" s="16">
        <v>64.713532090798793</v>
      </c>
      <c r="R391" s="16">
        <v>65.889037095785696</v>
      </c>
      <c r="S391" s="16">
        <v>67.042443250778106</v>
      </c>
      <c r="T391" s="16">
        <v>68.184733888508305</v>
      </c>
      <c r="U391" s="16">
        <v>69.321532859872406</v>
      </c>
      <c r="V391" s="16">
        <v>70.456012593580596</v>
      </c>
      <c r="W391" s="16">
        <v>71.595070718723306</v>
      </c>
      <c r="X391" s="16">
        <v>72.745172260475599</v>
      </c>
      <c r="Y391" s="16">
        <v>73.912001153610404</v>
      </c>
      <c r="Z391" s="16">
        <v>75.096578824038303</v>
      </c>
      <c r="AA391" s="16">
        <v>76.301176442313505</v>
      </c>
      <c r="AB391" s="16">
        <v>77.533040124013098</v>
      </c>
      <c r="AC391" s="16">
        <v>78.800978165519098</v>
      </c>
      <c r="AD391" s="16">
        <v>80.109196438227798</v>
      </c>
      <c r="AE391" s="16">
        <v>81.457286371774998</v>
      </c>
      <c r="AF391" s="16">
        <v>82.837473112465005</v>
      </c>
      <c r="AG391" s="16">
        <v>84.237920136510596</v>
      </c>
      <c r="AH391" s="16">
        <v>85.642080344160405</v>
      </c>
      <c r="AI391" s="16">
        <v>86.028095220928407</v>
      </c>
      <c r="AJ391" s="16">
        <v>87.373974067798599</v>
      </c>
      <c r="AK391" s="16">
        <v>88.707836139250404</v>
      </c>
      <c r="AL391" s="16">
        <v>90.065731761539098</v>
      </c>
      <c r="AM391" s="16">
        <v>91.291442854224499</v>
      </c>
      <c r="AN391" s="16">
        <v>92.348919091051101</v>
      </c>
      <c r="AO391" s="16">
        <v>93.286227573692898</v>
      </c>
      <c r="AP391" s="16">
        <v>94.190489923933796</v>
      </c>
      <c r="AQ391" s="16">
        <v>95.231791267510701</v>
      </c>
      <c r="AR391" s="16">
        <v>96.520766580013301</v>
      </c>
      <c r="AS391" s="16">
        <v>97.434779976998996</v>
      </c>
      <c r="AT391" s="16">
        <v>98.193792068180699</v>
      </c>
      <c r="AU391" s="16">
        <v>98.912464596092903</v>
      </c>
      <c r="AV391" s="16">
        <v>99.623723563858107</v>
      </c>
      <c r="AW391" s="16">
        <v>100.475372556609</v>
      </c>
      <c r="AX391" s="16">
        <v>101.52250181466199</v>
      </c>
      <c r="AY391" s="16">
        <v>102.672531674674</v>
      </c>
      <c r="AZ391" s="16">
        <v>103.853368672016</v>
      </c>
      <c r="BA391" s="16">
        <v>106.059762547351</v>
      </c>
      <c r="BB391" s="16">
        <v>108.291290455327</v>
      </c>
      <c r="BC391" s="16">
        <v>109.542344173442</v>
      </c>
      <c r="BD391" s="16">
        <v>110.976336228798</v>
      </c>
      <c r="BE391" s="16">
        <v>112.460790244138</v>
      </c>
      <c r="BF391" s="16">
        <v>113.923480806688</v>
      </c>
      <c r="BG391" s="16">
        <v>115.34881385867899</v>
      </c>
      <c r="BH391" s="16">
        <v>116.731076781631</v>
      </c>
      <c r="BI391" s="16">
        <v>118.033288980283</v>
      </c>
      <c r="BJ391" s="16">
        <v>119.208741622511</v>
      </c>
      <c r="BK391" s="16">
        <v>120.25759188908</v>
      </c>
    </row>
    <row r="392" spans="1:65">
      <c r="A392" s="16" t="s">
        <v>53</v>
      </c>
      <c r="B392" s="16" t="s">
        <v>54</v>
      </c>
      <c r="C392" s="16" t="s">
        <v>827</v>
      </c>
      <c r="D392" s="16" t="s">
        <v>828</v>
      </c>
      <c r="AI392" s="16">
        <v>29.9880450270824</v>
      </c>
      <c r="AN392" s="16">
        <v>23.928050683492899</v>
      </c>
      <c r="AS392" s="16">
        <v>19.870023922851399</v>
      </c>
      <c r="AX392" s="16">
        <v>16.677795780827701</v>
      </c>
      <c r="BC392" s="16">
        <v>17.604769796191299</v>
      </c>
      <c r="BD392" s="16">
        <v>26.5086807943173</v>
      </c>
      <c r="BE392" s="16">
        <v>15.2488342035633</v>
      </c>
      <c r="BF392" s="16">
        <v>11.443695778755901</v>
      </c>
      <c r="BG392" s="16">
        <v>7.3437431295089004</v>
      </c>
      <c r="BH392" s="16">
        <v>10.6191685349655</v>
      </c>
      <c r="BI392" s="16">
        <v>5.5679440880120401</v>
      </c>
      <c r="BJ392" s="16">
        <v>5.7023377971376599</v>
      </c>
    </row>
    <row r="393" spans="1:65">
      <c r="A393" s="16" t="s">
        <v>53</v>
      </c>
      <c r="B393" s="16" t="s">
        <v>54</v>
      </c>
      <c r="C393" s="16" t="s">
        <v>829</v>
      </c>
      <c r="D393" s="16" t="s">
        <v>830</v>
      </c>
      <c r="AI393" s="16">
        <v>0</v>
      </c>
      <c r="AS393" s="16">
        <v>8.5</v>
      </c>
      <c r="AX393" s="16">
        <v>55.4</v>
      </c>
      <c r="BA393" s="16">
        <v>73.099999999999994</v>
      </c>
      <c r="BC393" s="16">
        <v>86</v>
      </c>
    </row>
    <row r="394" spans="1:65">
      <c r="A394" s="16" t="s">
        <v>53</v>
      </c>
      <c r="B394" s="16" t="s">
        <v>54</v>
      </c>
      <c r="C394" s="16" t="s">
        <v>831</v>
      </c>
      <c r="D394" s="16" t="s">
        <v>832</v>
      </c>
      <c r="AI394" s="16">
        <v>2.5381944876522899</v>
      </c>
      <c r="AJ394" s="16">
        <v>2.9854885126392401</v>
      </c>
      <c r="AK394" s="16">
        <v>2.4525029546009902</v>
      </c>
      <c r="AL394" s="16">
        <v>3.2826789555315399</v>
      </c>
      <c r="AM394" s="16">
        <v>3.2156001074840401</v>
      </c>
      <c r="AN394" s="16">
        <v>3.2920121199558299</v>
      </c>
      <c r="AO394" s="16">
        <v>3.4364071078651399</v>
      </c>
      <c r="AP394" s="16">
        <v>3.4864605288413899</v>
      </c>
      <c r="AQ394" s="16">
        <v>3.3517644925523</v>
      </c>
      <c r="AR394" s="16">
        <v>3.5482673237884499</v>
      </c>
      <c r="AS394" s="16">
        <v>3.5420642931147199</v>
      </c>
      <c r="AT394" s="16">
        <v>3.3832481856326799</v>
      </c>
      <c r="AU394" s="16">
        <v>3.2985989908</v>
      </c>
      <c r="AV394" s="16">
        <v>2.8243854843693601</v>
      </c>
      <c r="AW394" s="16">
        <v>2.6662776878546701</v>
      </c>
      <c r="AX394" s="16">
        <v>2.7296499568394998</v>
      </c>
      <c r="AY394" s="16">
        <v>2.5823294153015199</v>
      </c>
      <c r="AZ394" s="16">
        <v>2.2711142419997299</v>
      </c>
      <c r="BA394" s="16">
        <v>2.2202008403587801</v>
      </c>
      <c r="BB394" s="16">
        <v>2.10603756738755</v>
      </c>
      <c r="BC394" s="16">
        <v>2.0845032589892201</v>
      </c>
      <c r="BD394" s="16">
        <v>2.2736737321184002</v>
      </c>
      <c r="BE394" s="16">
        <v>2.24661065623819</v>
      </c>
      <c r="BF394" s="16">
        <v>2.26146269447481</v>
      </c>
      <c r="BG394" s="16">
        <v>2.2782440470663001</v>
      </c>
    </row>
    <row r="395" spans="1:65">
      <c r="A395" s="16" t="s">
        <v>53</v>
      </c>
      <c r="B395" s="16" t="s">
        <v>54</v>
      </c>
      <c r="C395" s="16" t="s">
        <v>833</v>
      </c>
      <c r="D395" s="16" t="s">
        <v>834</v>
      </c>
      <c r="AI395" s="16">
        <v>58.422598479613001</v>
      </c>
      <c r="AJ395" s="16">
        <v>54.558635394456303</v>
      </c>
      <c r="AK395" s="16">
        <v>33.157921368213302</v>
      </c>
      <c r="AL395" s="16">
        <v>26.948716602803</v>
      </c>
      <c r="AM395" s="16">
        <v>18.319959023390801</v>
      </c>
      <c r="AN395" s="16">
        <v>18.5813189392161</v>
      </c>
      <c r="AO395" s="16">
        <v>18.5813776555276</v>
      </c>
      <c r="AP395" s="16">
        <v>18.531717747683501</v>
      </c>
      <c r="AQ395" s="16">
        <v>19.7410823424825</v>
      </c>
      <c r="AR395" s="16">
        <v>19.5587588028169</v>
      </c>
      <c r="AS395" s="16">
        <v>19.845981068506301</v>
      </c>
      <c r="AT395" s="16">
        <v>59.388508170796001</v>
      </c>
      <c r="AU395" s="16">
        <v>58.226832789690398</v>
      </c>
      <c r="AV395" s="16">
        <v>52.706003946255798</v>
      </c>
      <c r="AW395" s="16">
        <v>59.059970566593101</v>
      </c>
      <c r="AX395" s="16">
        <v>61.17086393844</v>
      </c>
      <c r="AY395" s="16">
        <v>64.845373426231504</v>
      </c>
      <c r="AZ395" s="16">
        <v>70.906760653636695</v>
      </c>
      <c r="BA395" s="16">
        <v>81.735434089544</v>
      </c>
      <c r="BB395" s="16">
        <v>85.122959508161998</v>
      </c>
      <c r="BC395" s="16">
        <v>81.453768038482096</v>
      </c>
      <c r="BD395" s="16">
        <v>85.148319700404102</v>
      </c>
      <c r="BE395" s="16">
        <v>89.890377588306904</v>
      </c>
      <c r="BF395" s="16">
        <v>92.964802603408401</v>
      </c>
      <c r="BG395" s="16">
        <v>93.861209964412794</v>
      </c>
      <c r="BH395" s="16">
        <v>86.082307193778306</v>
      </c>
    </row>
    <row r="396" spans="1:65">
      <c r="A396" s="16" t="s">
        <v>53</v>
      </c>
      <c r="B396" s="16" t="s">
        <v>54</v>
      </c>
      <c r="C396" s="16" t="s">
        <v>835</v>
      </c>
      <c r="D396" s="16" t="s">
        <v>836</v>
      </c>
      <c r="AN396" s="16">
        <v>1140962.6000000001</v>
      </c>
      <c r="AO396" s="16">
        <v>4936069.0999999996</v>
      </c>
      <c r="AP396" s="16">
        <v>8146452.9000000004</v>
      </c>
      <c r="AQ396" s="16">
        <v>9810858</v>
      </c>
      <c r="AR396" s="16">
        <v>35619265.100000001</v>
      </c>
      <c r="AS396" s="16">
        <v>74223323.599999994</v>
      </c>
      <c r="AT396" s="16">
        <v>53980076.5</v>
      </c>
      <c r="AU396" s="16">
        <v>58486971.100000001</v>
      </c>
      <c r="AV396" s="16">
        <v>85399742.799999997</v>
      </c>
      <c r="AW396" s="16">
        <v>67515142.599999994</v>
      </c>
      <c r="AX396" s="16">
        <v>57407008.700000003</v>
      </c>
      <c r="AY396" s="16">
        <v>48311535</v>
      </c>
      <c r="AZ396" s="16">
        <v>46228839</v>
      </c>
      <c r="BA396" s="16">
        <v>24371021.800000001</v>
      </c>
      <c r="BB396" s="16">
        <v>19470753</v>
      </c>
      <c r="BC396" s="16">
        <v>15495820.6</v>
      </c>
      <c r="BD396" s="16">
        <v>17512032.899999999</v>
      </c>
      <c r="BE396" s="16">
        <v>13095984.800000001</v>
      </c>
      <c r="BF396" s="16">
        <v>10121146</v>
      </c>
      <c r="BG396" s="16">
        <v>4028543.9</v>
      </c>
      <c r="BH396" s="16">
        <v>1908406</v>
      </c>
      <c r="BI396" s="16">
        <v>180707.6</v>
      </c>
      <c r="BJ396" s="16">
        <v>113712.6</v>
      </c>
      <c r="BK396" s="16">
        <v>205324.4</v>
      </c>
      <c r="BL396" s="16">
        <v>2108448.7000000002</v>
      </c>
    </row>
    <row r="397" spans="1:65">
      <c r="A397" s="16" t="s">
        <v>53</v>
      </c>
      <c r="B397" s="16" t="s">
        <v>54</v>
      </c>
      <c r="C397" s="16" t="s">
        <v>837</v>
      </c>
      <c r="D397" s="16" t="s">
        <v>838</v>
      </c>
      <c r="AL397" s="16">
        <v>1210000.0381469701</v>
      </c>
      <c r="AM397" s="16">
        <v>8560000.4196166992</v>
      </c>
      <c r="AN397" s="16">
        <v>4940000.0572204599</v>
      </c>
      <c r="AR397" s="16">
        <v>3920000.07629395</v>
      </c>
      <c r="AS397" s="16">
        <v>2410000.0858306899</v>
      </c>
      <c r="AT397" s="16">
        <v>3109999.8950958299</v>
      </c>
      <c r="AU397" s="16">
        <v>3259999.9904632601</v>
      </c>
      <c r="AV397" s="16">
        <v>1929999.94754791</v>
      </c>
      <c r="AW397" s="16">
        <v>1350000.02384186</v>
      </c>
      <c r="AX397" s="16">
        <v>1889999.9856948899</v>
      </c>
      <c r="AY397" s="16">
        <v>1720000.02861023</v>
      </c>
      <c r="AZ397" s="16">
        <v>2519999.9809265099</v>
      </c>
      <c r="BA397" s="16">
        <v>1039999.96185303</v>
      </c>
      <c r="BB397" s="16">
        <v>259999.99046325701</v>
      </c>
      <c r="BC397" s="16">
        <v>0</v>
      </c>
    </row>
    <row r="398" spans="1:65">
      <c r="A398" s="16" t="s">
        <v>53</v>
      </c>
      <c r="B398" s="16" t="s">
        <v>54</v>
      </c>
      <c r="C398" s="16" t="s">
        <v>839</v>
      </c>
      <c r="D398" s="16" t="s">
        <v>840</v>
      </c>
      <c r="AP398" s="16">
        <v>8057000</v>
      </c>
      <c r="AQ398" s="16">
        <v>-2686000</v>
      </c>
      <c r="AR398" s="16">
        <v>18818000</v>
      </c>
      <c r="AS398" s="16">
        <v>1122000</v>
      </c>
      <c r="AT398" s="16">
        <v>-5400000</v>
      </c>
      <c r="AU398" s="16">
        <v>-8432000</v>
      </c>
      <c r="AV398" s="16">
        <v>-7972000</v>
      </c>
      <c r="AW398" s="16">
        <v>-2775000</v>
      </c>
      <c r="AY398" s="16">
        <v>35094000</v>
      </c>
      <c r="AZ398" s="16">
        <v>62171000</v>
      </c>
      <c r="BA398" s="16">
        <v>31069000</v>
      </c>
      <c r="BB398" s="16">
        <v>-8795000</v>
      </c>
      <c r="BC398" s="16">
        <v>-12442000</v>
      </c>
      <c r="BD398" s="16">
        <v>-15391000</v>
      </c>
      <c r="BE398" s="16">
        <v>-15543000</v>
      </c>
      <c r="BF398" s="16">
        <v>-15540000</v>
      </c>
      <c r="BG398" s="16">
        <v>-16267000</v>
      </c>
      <c r="BH398" s="16">
        <v>-16270000</v>
      </c>
      <c r="BI398" s="16">
        <v>-15867000</v>
      </c>
      <c r="BJ398" s="16">
        <v>-10189000</v>
      </c>
      <c r="BK398" s="16">
        <v>-2030000</v>
      </c>
    </row>
    <row r="399" spans="1:65">
      <c r="A399" s="16" t="s">
        <v>53</v>
      </c>
      <c r="B399" s="16" t="s">
        <v>54</v>
      </c>
      <c r="C399" s="16" t="s">
        <v>841</v>
      </c>
      <c r="D399" s="16" t="s">
        <v>842</v>
      </c>
      <c r="AY399" s="16">
        <v>990000.00953674305</v>
      </c>
      <c r="AZ399" s="16">
        <v>180000.00715255699</v>
      </c>
      <c r="BA399" s="16">
        <v>439999.99761581398</v>
      </c>
      <c r="BB399" s="16">
        <v>540000.021457672</v>
      </c>
      <c r="BC399" s="16">
        <v>259999.99046325701</v>
      </c>
      <c r="BD399" s="16">
        <v>1039999.96185303</v>
      </c>
      <c r="BE399" s="16">
        <v>259999.99046325701</v>
      </c>
      <c r="BF399" s="16">
        <v>200000.00298023201</v>
      </c>
      <c r="BG399" s="16">
        <v>519999.98092651402</v>
      </c>
      <c r="BH399" s="16">
        <v>376350.52204132098</v>
      </c>
      <c r="BI399" s="16">
        <v>196360.49866676299</v>
      </c>
      <c r="BJ399" s="16">
        <v>210213.050246239</v>
      </c>
      <c r="BK399" s="16">
        <v>93327.000737190203</v>
      </c>
      <c r="BL399" s="16">
        <v>1202669.97814178</v>
      </c>
    </row>
    <row r="400" spans="1:65">
      <c r="A400" s="16" t="s">
        <v>53</v>
      </c>
      <c r="B400" s="16" t="s">
        <v>54</v>
      </c>
      <c r="C400" s="16" t="s">
        <v>843</v>
      </c>
      <c r="D400" s="16" t="s">
        <v>844</v>
      </c>
      <c r="AQ400" s="16">
        <v>72338500</v>
      </c>
      <c r="AR400" s="16">
        <v>108496805.2</v>
      </c>
      <c r="AS400" s="16">
        <v>98632996.900000006</v>
      </c>
      <c r="AT400" s="16">
        <v>95180400</v>
      </c>
      <c r="AU400" s="16">
        <v>72487192.700000003</v>
      </c>
      <c r="AV400" s="16">
        <v>76412763</v>
      </c>
      <c r="AW400" s="16">
        <v>230222142</v>
      </c>
      <c r="AX400" s="16">
        <v>187239624.59999999</v>
      </c>
      <c r="AY400" s="16">
        <v>103833597</v>
      </c>
      <c r="AZ400" s="16">
        <v>143007154.5</v>
      </c>
      <c r="BA400" s="16">
        <v>326849095.19999999</v>
      </c>
      <c r="BB400" s="16">
        <v>313823185.19999999</v>
      </c>
      <c r="BC400" s="16">
        <v>2158024150.1999998</v>
      </c>
      <c r="BD400" s="16">
        <v>2616442359.1999998</v>
      </c>
      <c r="BE400" s="16">
        <v>2752361527.8000002</v>
      </c>
      <c r="BF400" s="16">
        <v>2142357531.3</v>
      </c>
      <c r="BG400" s="16">
        <v>1448486084.8</v>
      </c>
      <c r="BH400" s="16">
        <v>2846856667.6999998</v>
      </c>
      <c r="BI400" s="16">
        <v>2363097647</v>
      </c>
      <c r="BJ400" s="16">
        <v>1937439107.3</v>
      </c>
      <c r="BK400" s="16">
        <v>1471373665</v>
      </c>
      <c r="BL400" s="16">
        <v>1034859562.2</v>
      </c>
    </row>
    <row r="401" spans="1:65">
      <c r="A401" s="16" t="s">
        <v>53</v>
      </c>
      <c r="B401" s="16" t="s">
        <v>54</v>
      </c>
      <c r="C401" s="16" t="s">
        <v>845</v>
      </c>
      <c r="D401" s="16" t="s">
        <v>846</v>
      </c>
      <c r="AX401" s="16">
        <v>29999.999329447699</v>
      </c>
      <c r="AY401" s="16">
        <v>129999.995231628</v>
      </c>
      <c r="AZ401" s="16">
        <v>469999.99880790699</v>
      </c>
      <c r="BA401" s="16">
        <v>330000.01311302203</v>
      </c>
      <c r="BB401" s="16">
        <v>219999.99880790699</v>
      </c>
      <c r="BC401" s="16">
        <v>180000.00715255699</v>
      </c>
      <c r="BD401" s="16">
        <v>400000.00596046401</v>
      </c>
      <c r="BE401" s="16">
        <v>430000.00715255702</v>
      </c>
      <c r="BF401" s="16">
        <v>300000.01192092901</v>
      </c>
      <c r="BG401" s="16">
        <v>159999.99642372099</v>
      </c>
      <c r="BH401" s="16">
        <v>129999.995231628</v>
      </c>
      <c r="BI401" s="16">
        <v>50000.000745058103</v>
      </c>
      <c r="BJ401" s="16">
        <v>569999.99284744298</v>
      </c>
      <c r="BK401" s="16">
        <v>1360000.0143051101</v>
      </c>
      <c r="BL401" s="16">
        <v>79999.9982118607</v>
      </c>
    </row>
    <row r="402" spans="1:65">
      <c r="A402" s="16" t="s">
        <v>53</v>
      </c>
      <c r="B402" s="16" t="s">
        <v>54</v>
      </c>
      <c r="C402" s="16" t="s">
        <v>847</v>
      </c>
      <c r="D402" s="16" t="s">
        <v>848</v>
      </c>
      <c r="AK402" s="16">
        <v>29999.999329447699</v>
      </c>
      <c r="BC402" s="16">
        <v>19999.999552965201</v>
      </c>
      <c r="BD402" s="16">
        <v>79999.9982118607</v>
      </c>
      <c r="BF402" s="16">
        <v>19999.999552965201</v>
      </c>
      <c r="BH402" s="16">
        <v>50000.000745058103</v>
      </c>
    </row>
    <row r="403" spans="1:65">
      <c r="A403" s="16" t="s">
        <v>53</v>
      </c>
      <c r="B403" s="16" t="s">
        <v>54</v>
      </c>
      <c r="C403" s="16" t="s">
        <v>849</v>
      </c>
      <c r="D403" s="16" t="s">
        <v>850</v>
      </c>
      <c r="AN403" s="16">
        <v>0.12410254006936</v>
      </c>
      <c r="AO403" s="16">
        <v>0.12901666702096901</v>
      </c>
      <c r="AP403" s="16">
        <v>0.131138007121328</v>
      </c>
      <c r="AQ403" s="16">
        <v>0.14155371737487599</v>
      </c>
      <c r="AR403" s="16">
        <v>1.1894097639797601</v>
      </c>
      <c r="AS403" s="16">
        <v>1.0835233165893099</v>
      </c>
      <c r="AT403" s="16">
        <v>1.8242834769358101</v>
      </c>
      <c r="AU403" s="16">
        <v>2.61899855505155</v>
      </c>
      <c r="AV403" s="16">
        <v>2.1432221325124199</v>
      </c>
      <c r="AW403" s="16">
        <v>2.3452685822137802</v>
      </c>
      <c r="AX403" s="16">
        <v>4.7051816250748599</v>
      </c>
      <c r="AY403" s="16">
        <v>3.7659749047807001</v>
      </c>
      <c r="AZ403" s="16">
        <v>3.8357694804393399</v>
      </c>
      <c r="BA403" s="16">
        <v>3.1079832753655001</v>
      </c>
      <c r="BB403" s="16">
        <v>2.83269988904962</v>
      </c>
      <c r="BC403" s="16">
        <v>2.6654976324031598</v>
      </c>
      <c r="BD403" s="16">
        <v>2.8704068123344002</v>
      </c>
      <c r="BE403" s="16">
        <v>2.8560097472403201</v>
      </c>
      <c r="BF403" s="16">
        <v>2.33692601835619</v>
      </c>
      <c r="BG403" s="16">
        <v>2.4539056652562699</v>
      </c>
      <c r="BH403" s="16">
        <v>2.3928008723795502</v>
      </c>
      <c r="BI403" s="16">
        <v>1.69841599796112</v>
      </c>
      <c r="BJ403" s="16">
        <v>2.7734136768565398</v>
      </c>
      <c r="BK403" s="16">
        <v>2.6018116665834299</v>
      </c>
      <c r="BL403" s="16">
        <v>2.6469932465702599</v>
      </c>
      <c r="BM403" s="16">
        <v>3.29307669793269</v>
      </c>
    </row>
    <row r="404" spans="1:65">
      <c r="A404" s="16" t="s">
        <v>53</v>
      </c>
      <c r="B404" s="16" t="s">
        <v>54</v>
      </c>
      <c r="C404" s="16" t="s">
        <v>851</v>
      </c>
      <c r="D404" s="16" t="s">
        <v>852</v>
      </c>
      <c r="AN404" s="16">
        <v>14.9495840246916</v>
      </c>
      <c r="AO404" s="16">
        <v>32.637883904164703</v>
      </c>
      <c r="AP404" s="16">
        <v>23.997355147514899</v>
      </c>
      <c r="AQ404" s="16">
        <v>22.199442843188098</v>
      </c>
      <c r="AR404" s="16">
        <v>24.005218271739601</v>
      </c>
      <c r="AS404" s="16">
        <v>29.785423916725701</v>
      </c>
      <c r="AT404" s="16">
        <v>29.527552263215501</v>
      </c>
      <c r="AU404" s="16">
        <v>26.8326386938739</v>
      </c>
      <c r="AV404" s="16">
        <v>39.029020757203703</v>
      </c>
      <c r="AW404" s="16">
        <v>48.080414900320299</v>
      </c>
      <c r="AX404" s="16">
        <v>56.194669975453799</v>
      </c>
      <c r="AY404" s="16">
        <v>40.968398589046998</v>
      </c>
      <c r="AZ404" s="16">
        <v>43.392138890683</v>
      </c>
      <c r="BA404" s="16">
        <v>40.659149669118698</v>
      </c>
      <c r="BB404" s="16">
        <v>50.2015559961064</v>
      </c>
      <c r="BC404" s="16">
        <v>47.331440792188502</v>
      </c>
      <c r="BD404" s="16">
        <v>32.012898569206698</v>
      </c>
      <c r="BE404" s="16">
        <v>33.7208426982181</v>
      </c>
      <c r="BF404" s="16">
        <v>22.528112966521</v>
      </c>
      <c r="BG404" s="16">
        <v>16.909117438234201</v>
      </c>
      <c r="BH404" s="16">
        <v>13.410978342416</v>
      </c>
      <c r="BI404" s="16">
        <v>12.358520153195</v>
      </c>
      <c r="BJ404" s="16">
        <v>14.411470427577299</v>
      </c>
      <c r="BK404" s="16">
        <v>4.2729620116724503</v>
      </c>
      <c r="BL404" s="16">
        <v>2.7407826939077302</v>
      </c>
      <c r="BM404" s="16">
        <v>3.60261696294162</v>
      </c>
    </row>
    <row r="405" spans="1:65">
      <c r="A405" s="16" t="s">
        <v>53</v>
      </c>
      <c r="B405" s="16" t="s">
        <v>54</v>
      </c>
      <c r="C405" s="16" t="s">
        <v>853</v>
      </c>
      <c r="D405" s="16" t="s">
        <v>854</v>
      </c>
      <c r="AN405" s="16">
        <v>-400650000</v>
      </c>
      <c r="AO405" s="16">
        <v>-931182000</v>
      </c>
      <c r="AP405" s="16">
        <v>-915755000</v>
      </c>
      <c r="AQ405" s="16">
        <v>-1364521000</v>
      </c>
      <c r="AR405" s="16">
        <v>-599703000</v>
      </c>
      <c r="AS405" s="16">
        <v>-167773000</v>
      </c>
      <c r="AT405" s="16">
        <v>-51755000</v>
      </c>
      <c r="AU405" s="16">
        <v>-768373000</v>
      </c>
      <c r="AV405" s="16">
        <v>-2020854000</v>
      </c>
      <c r="AW405" s="16">
        <v>-2589213000</v>
      </c>
      <c r="AX405" s="16">
        <v>167315000</v>
      </c>
      <c r="AY405" s="16">
        <v>3707605000</v>
      </c>
      <c r="AZ405" s="16">
        <v>9018885000</v>
      </c>
      <c r="BA405" s="16">
        <v>16452805000</v>
      </c>
      <c r="BB405" s="16">
        <v>10174876000</v>
      </c>
      <c r="BC405" s="16">
        <v>15040436000</v>
      </c>
      <c r="BD405" s="16">
        <v>17144935000</v>
      </c>
      <c r="BE405" s="16">
        <v>14975987000</v>
      </c>
      <c r="BF405" s="16">
        <v>12231737000</v>
      </c>
      <c r="BG405" s="16">
        <v>10208803000</v>
      </c>
      <c r="BH405" s="16">
        <v>-222495000</v>
      </c>
      <c r="BI405" s="16">
        <v>-1363404000</v>
      </c>
      <c r="BJ405" s="16">
        <v>1684559000</v>
      </c>
      <c r="BK405" s="16">
        <v>6051077000</v>
      </c>
      <c r="BL405" s="16">
        <v>4364886019.2297001</v>
      </c>
      <c r="BM405" s="16">
        <v>-227568000</v>
      </c>
    </row>
    <row r="406" spans="1:65">
      <c r="A406" s="16" t="s">
        <v>53</v>
      </c>
      <c r="B406" s="16" t="s">
        <v>54</v>
      </c>
      <c r="C406" s="16" t="s">
        <v>855</v>
      </c>
      <c r="D406" s="16" t="s">
        <v>856</v>
      </c>
      <c r="AK406" s="16">
        <v>2113.9</v>
      </c>
      <c r="AL406" s="16">
        <v>1617.9</v>
      </c>
      <c r="AM406" s="16">
        <v>1622.7</v>
      </c>
      <c r="AN406" s="16">
        <v>1507</v>
      </c>
      <c r="AO406" s="16">
        <v>1608.4</v>
      </c>
      <c r="AP406" s="16">
        <v>1669.4</v>
      </c>
      <c r="AQ406" s="16">
        <v>1581.1</v>
      </c>
      <c r="AR406" s="16">
        <v>2080</v>
      </c>
      <c r="AS406" s="16">
        <v>2335.1999999999998</v>
      </c>
      <c r="AT406" s="16">
        <v>2600.6999999999998</v>
      </c>
      <c r="AU406" s="16">
        <v>2623.2</v>
      </c>
      <c r="AV406" s="16">
        <v>2604.1</v>
      </c>
      <c r="AW406" s="16">
        <v>2588.8000000000002</v>
      </c>
      <c r="AX406" s="16">
        <v>2593.1</v>
      </c>
      <c r="AY406" s="16">
        <v>2599.3000000000002</v>
      </c>
      <c r="AZ406" s="16">
        <v>2667.4</v>
      </c>
      <c r="BA406" s="16">
        <v>2741.5</v>
      </c>
      <c r="BB406" s="16">
        <v>2606.6999999999998</v>
      </c>
      <c r="BC406" s="16">
        <v>2020.6</v>
      </c>
      <c r="BD406" s="16">
        <v>2484.4</v>
      </c>
      <c r="BE406" s="16">
        <v>2659.7</v>
      </c>
      <c r="BF406" s="16">
        <v>2692.3</v>
      </c>
      <c r="BG406" s="16">
        <v>2343.6</v>
      </c>
      <c r="BH406" s="16">
        <v>3083.6</v>
      </c>
      <c r="BI406" s="16">
        <v>3005.1</v>
      </c>
      <c r="BJ406" s="16">
        <v>2942.2</v>
      </c>
      <c r="BK406" s="16">
        <v>3013.7</v>
      </c>
    </row>
    <row r="407" spans="1:65">
      <c r="A407" s="16" t="s">
        <v>53</v>
      </c>
      <c r="B407" s="16" t="s">
        <v>54</v>
      </c>
      <c r="C407" s="16" t="s">
        <v>857</v>
      </c>
      <c r="D407" s="16" t="s">
        <v>858</v>
      </c>
    </row>
    <row r="408" spans="1:65">
      <c r="A408" s="16" t="s">
        <v>53</v>
      </c>
      <c r="B408" s="16" t="s">
        <v>54</v>
      </c>
      <c r="C408" s="16" t="s">
        <v>859</v>
      </c>
      <c r="D408" s="16" t="s">
        <v>860</v>
      </c>
      <c r="BC408" s="16">
        <v>3.2178123792000002</v>
      </c>
      <c r="BE408" s="16">
        <v>3.1313673854999999</v>
      </c>
      <c r="BF408" s="16">
        <v>3.2385315768999998</v>
      </c>
      <c r="BG408" s="16">
        <v>3.1525817846000002</v>
      </c>
      <c r="BH408" s="16">
        <v>3.1742630749999998</v>
      </c>
      <c r="BI408" s="16">
        <v>2.4747722744999998</v>
      </c>
      <c r="BJ408" s="16">
        <v>2.5268014158000001</v>
      </c>
      <c r="BK408" s="16">
        <v>3.0826562907000001</v>
      </c>
    </row>
    <row r="409" spans="1:65">
      <c r="A409" s="16" t="s">
        <v>53</v>
      </c>
      <c r="B409" s="16" t="s">
        <v>54</v>
      </c>
      <c r="C409" s="16" t="s">
        <v>861</v>
      </c>
      <c r="D409" s="16" t="s">
        <v>862</v>
      </c>
      <c r="AK409" s="16">
        <v>2.0092295234213201E-2</v>
      </c>
      <c r="AP409" s="40">
        <v>2.5598024242096901E-5</v>
      </c>
      <c r="AQ409" s="16">
        <v>1.3738551413069299E-2</v>
      </c>
      <c r="AR409" s="16">
        <v>0.104129471804438</v>
      </c>
      <c r="AS409" s="16">
        <v>0.37216100095172699</v>
      </c>
      <c r="AT409" s="16">
        <v>3.4132900655822099E-2</v>
      </c>
      <c r="AU409" s="16">
        <v>0.22469764688164801</v>
      </c>
      <c r="AV409" s="16">
        <v>1.37325357841857E-2</v>
      </c>
      <c r="AW409" s="16">
        <v>0.22456659178625901</v>
      </c>
      <c r="AX409" s="16">
        <v>3.8548028025833903E-2</v>
      </c>
      <c r="AY409" s="16">
        <v>2.8201521794837502E-3</v>
      </c>
      <c r="AZ409" s="16">
        <v>1.49248192185024E-3</v>
      </c>
      <c r="BA409" s="16">
        <v>0.228564348285759</v>
      </c>
      <c r="BB409" s="16">
        <v>5.5600325680689097E-4</v>
      </c>
      <c r="BC409" s="16">
        <v>7.6891097260831306E-2</v>
      </c>
      <c r="BD409" s="16">
        <v>1.89041407004294E-3</v>
      </c>
      <c r="BE409" s="16">
        <v>9.8962757783710594E-4</v>
      </c>
      <c r="BF409" s="16">
        <v>6.33565627939365E-4</v>
      </c>
      <c r="BG409" s="16">
        <v>2.3130195896267098E-3</v>
      </c>
      <c r="BH409" s="16">
        <v>8.2165812573771705E-3</v>
      </c>
      <c r="BI409" s="16">
        <v>6.4319827318885706E-2</v>
      </c>
      <c r="BJ409" s="16">
        <v>4.8374745938752099E-3</v>
      </c>
      <c r="BK409" s="16">
        <v>1.9816397683650199E-3</v>
      </c>
      <c r="BL409" s="16">
        <v>1.7664719948594199E-2</v>
      </c>
    </row>
    <row r="410" spans="1:65">
      <c r="A410" s="16" t="s">
        <v>53</v>
      </c>
      <c r="B410" s="16" t="s">
        <v>54</v>
      </c>
      <c r="C410" s="16" t="s">
        <v>863</v>
      </c>
      <c r="D410" s="16" t="s">
        <v>864</v>
      </c>
      <c r="AO410" s="16">
        <v>8.3466337715818604</v>
      </c>
      <c r="AP410" s="16">
        <v>15.820458520974</v>
      </c>
      <c r="AQ410" s="16">
        <v>9.1126925729734207</v>
      </c>
      <c r="AR410" s="16">
        <v>2.8324390529529802</v>
      </c>
      <c r="AS410" s="16">
        <v>2.3774764057903899</v>
      </c>
      <c r="AT410" s="16">
        <v>0.84539477398986096</v>
      </c>
      <c r="AU410" s="16">
        <v>1.25974066512678</v>
      </c>
      <c r="AV410" s="16">
        <v>1.5089876306049399</v>
      </c>
      <c r="AW410" s="16">
        <v>1.14510473055999</v>
      </c>
      <c r="AX410" s="16">
        <v>1.0337524705291401</v>
      </c>
      <c r="AY410" s="16">
        <v>0.70702641969506597</v>
      </c>
      <c r="AZ410" s="16">
        <v>0.62310971701705198</v>
      </c>
      <c r="BA410" s="16">
        <v>4.2726415532789198E-2</v>
      </c>
      <c r="BB410" s="16">
        <v>0.14817349370113</v>
      </c>
      <c r="BC410" s="16">
        <v>5.66502212632801E-2</v>
      </c>
      <c r="BD410" s="16">
        <v>5.30651804863084E-2</v>
      </c>
      <c r="BE410" s="16">
        <v>8.2188773512292895E-2</v>
      </c>
      <c r="BF410" s="16">
        <v>8.7782957596518704E-2</v>
      </c>
      <c r="BG410" s="16">
        <v>8.0392411343659598E-2</v>
      </c>
      <c r="BH410" s="16">
        <v>0.104834264794213</v>
      </c>
      <c r="BI410" s="16">
        <v>0.16033575145328399</v>
      </c>
      <c r="BJ410" s="16">
        <v>0.29594268150170899</v>
      </c>
      <c r="BK410" s="16">
        <v>0.440598160472218</v>
      </c>
    </row>
    <row r="411" spans="1:65">
      <c r="A411" s="16" t="s">
        <v>53</v>
      </c>
      <c r="B411" s="16" t="s">
        <v>54</v>
      </c>
      <c r="C411" s="16" t="s">
        <v>865</v>
      </c>
      <c r="D411" s="16" t="s">
        <v>866</v>
      </c>
      <c r="AK411" s="16">
        <v>0.151484480235828</v>
      </c>
      <c r="AL411" s="16">
        <v>2.2026516850273299</v>
      </c>
      <c r="AM411" s="16">
        <v>0.19536237126222</v>
      </c>
      <c r="AN411" s="16">
        <v>1.0123586084833601E-2</v>
      </c>
      <c r="AO411" s="16">
        <v>0.79384857916094398</v>
      </c>
      <c r="AP411" s="16">
        <v>9.1358850134340794E-2</v>
      </c>
      <c r="AQ411" s="16">
        <v>9.2865984361319903E-2</v>
      </c>
      <c r="AR411" s="16">
        <v>0.19462881628466799</v>
      </c>
      <c r="AS411" s="16">
        <v>0.55239964391507901</v>
      </c>
      <c r="AT411" s="16">
        <v>0.73081727680405995</v>
      </c>
      <c r="AU411" s="16">
        <v>0.57314092068773903</v>
      </c>
      <c r="AV411" s="16">
        <v>0.44339558102671101</v>
      </c>
      <c r="AW411" s="16">
        <v>0.42692074825751603</v>
      </c>
      <c r="AX411" s="16">
        <v>0.35511847044517098</v>
      </c>
      <c r="AY411" s="16">
        <v>1.81172692757425</v>
      </c>
      <c r="AZ411" s="16">
        <v>2.31658688990571</v>
      </c>
      <c r="BA411" s="16">
        <v>1.74103024070832</v>
      </c>
      <c r="BB411" s="16">
        <v>2.59452118257009</v>
      </c>
      <c r="BC411" s="16">
        <v>3.4242932882159001</v>
      </c>
      <c r="BD411" s="16">
        <v>2.3729575926171198</v>
      </c>
      <c r="BE411" s="16">
        <v>2.38087828505647</v>
      </c>
      <c r="BF411" s="16">
        <v>3.8161466006658999</v>
      </c>
      <c r="BG411" s="16">
        <v>2.9015571866448902</v>
      </c>
      <c r="BH411" s="16">
        <v>2.1542645158799001</v>
      </c>
      <c r="BI411" s="16">
        <v>2.6248723913774898</v>
      </c>
      <c r="BJ411" s="16">
        <v>2.8735193393657101</v>
      </c>
      <c r="BK411" s="16">
        <v>2.2279552216189402</v>
      </c>
      <c r="BL411" s="16">
        <v>2.2315466300850799</v>
      </c>
    </row>
    <row r="412" spans="1:65">
      <c r="A412" s="16" t="s">
        <v>53</v>
      </c>
      <c r="B412" s="16" t="s">
        <v>54</v>
      </c>
      <c r="C412" s="16" t="s">
        <v>867</v>
      </c>
      <c r="D412" s="16" t="s">
        <v>868</v>
      </c>
      <c r="AU412" s="16">
        <v>5.47</v>
      </c>
      <c r="AX412" s="16">
        <v>6.06</v>
      </c>
      <c r="AZ412" s="16">
        <v>3.92</v>
      </c>
      <c r="BA412" s="16">
        <v>3.21</v>
      </c>
      <c r="BB412" s="16">
        <v>4.1900000000000004</v>
      </c>
      <c r="BD412" s="16">
        <v>4.33</v>
      </c>
      <c r="BE412" s="16">
        <v>4.28</v>
      </c>
      <c r="BF412" s="16">
        <v>4.1900000000000004</v>
      </c>
      <c r="BG412" s="16">
        <v>3.7</v>
      </c>
      <c r="BH412" s="16">
        <v>3.13</v>
      </c>
      <c r="BL412" s="16">
        <v>27.23</v>
      </c>
    </row>
    <row r="413" spans="1:65">
      <c r="A413" s="16" t="s">
        <v>53</v>
      </c>
      <c r="B413" s="16" t="s">
        <v>54</v>
      </c>
      <c r="C413" s="16" t="s">
        <v>869</v>
      </c>
      <c r="D413" s="16" t="s">
        <v>870</v>
      </c>
      <c r="AU413" s="16">
        <v>7.42</v>
      </c>
      <c r="AX413" s="16">
        <v>6.1</v>
      </c>
      <c r="AZ413" s="16">
        <v>4.0599999999999996</v>
      </c>
      <c r="BA413" s="16">
        <v>4.01</v>
      </c>
      <c r="BB413" s="16">
        <v>4.45</v>
      </c>
      <c r="BD413" s="16">
        <v>4.01</v>
      </c>
      <c r="BE413" s="16">
        <v>4.8600000000000003</v>
      </c>
      <c r="BF413" s="16">
        <v>4.8600000000000003</v>
      </c>
      <c r="BG413" s="16">
        <v>5.0999999999999996</v>
      </c>
      <c r="BH413" s="16">
        <v>5.2</v>
      </c>
      <c r="BL413" s="16">
        <v>6.31</v>
      </c>
    </row>
    <row r="414" spans="1:65">
      <c r="A414" s="16" t="s">
        <v>53</v>
      </c>
      <c r="B414" s="16" t="s">
        <v>54</v>
      </c>
      <c r="C414" s="16" t="s">
        <v>871</v>
      </c>
      <c r="D414" s="16" t="s">
        <v>872</v>
      </c>
      <c r="AN414" s="16">
        <v>87000000</v>
      </c>
      <c r="AO414" s="16">
        <v>57000000</v>
      </c>
      <c r="AP414" s="16">
        <v>176000000</v>
      </c>
      <c r="AQ414" s="16">
        <v>143000000</v>
      </c>
      <c r="AR414" s="16">
        <v>93000000</v>
      </c>
      <c r="AS414" s="16">
        <v>68000000</v>
      </c>
      <c r="AT414" s="16">
        <v>57000000</v>
      </c>
      <c r="AU414" s="16">
        <v>63000000</v>
      </c>
      <c r="AV414" s="16">
        <v>70000000</v>
      </c>
      <c r="AW414" s="16">
        <v>79000000</v>
      </c>
      <c r="AX414" s="16">
        <v>100000000</v>
      </c>
      <c r="AY414" s="16">
        <v>201000000</v>
      </c>
      <c r="AZ414" s="16">
        <v>317000000</v>
      </c>
      <c r="BA414" s="16">
        <v>382000000</v>
      </c>
      <c r="BB414" s="16">
        <v>545000000</v>
      </c>
      <c r="BC414" s="16">
        <v>792000000</v>
      </c>
      <c r="BD414" s="16">
        <v>1500000000</v>
      </c>
      <c r="BE414" s="16">
        <v>2634000000</v>
      </c>
      <c r="BF414" s="16">
        <v>2618000000</v>
      </c>
      <c r="BG414" s="16">
        <v>2713000000</v>
      </c>
      <c r="BH414" s="16">
        <v>2535000000</v>
      </c>
      <c r="BI414" s="16">
        <v>2855000000</v>
      </c>
      <c r="BJ414" s="16">
        <v>3214000000</v>
      </c>
      <c r="BK414" s="16">
        <v>2830000000</v>
      </c>
      <c r="BL414" s="16">
        <v>2004099975.5859399</v>
      </c>
    </row>
    <row r="415" spans="1:65">
      <c r="A415" s="16" t="s">
        <v>53</v>
      </c>
      <c r="B415" s="16" t="s">
        <v>54</v>
      </c>
      <c r="C415" s="16" t="s">
        <v>873</v>
      </c>
      <c r="D415" s="16" t="s">
        <v>874</v>
      </c>
      <c r="E415" s="16">
        <v>47.831261401273999</v>
      </c>
      <c r="F415" s="16">
        <v>47.936828915782201</v>
      </c>
      <c r="G415" s="16">
        <v>48.040527128839301</v>
      </c>
      <c r="H415" s="16">
        <v>48.140019980871898</v>
      </c>
      <c r="I415" s="16">
        <v>48.232892969245597</v>
      </c>
      <c r="J415" s="16">
        <v>48.318044611321596</v>
      </c>
      <c r="K415" s="16">
        <v>48.395794751190699</v>
      </c>
      <c r="L415" s="16">
        <v>48.467052804037799</v>
      </c>
      <c r="M415" s="16">
        <v>48.532257632044598</v>
      </c>
      <c r="N415" s="16">
        <v>48.592074417430801</v>
      </c>
      <c r="O415" s="16">
        <v>48.646707201808802</v>
      </c>
      <c r="P415" s="16">
        <v>48.695907554861201</v>
      </c>
      <c r="Q415" s="16">
        <v>48.739913683000999</v>
      </c>
      <c r="R415" s="16">
        <v>48.780869466257002</v>
      </c>
      <c r="S415" s="16">
        <v>48.8209596185458</v>
      </c>
      <c r="T415" s="16">
        <v>48.861807688898203</v>
      </c>
      <c r="U415" s="16">
        <v>48.903831519242502</v>
      </c>
      <c r="V415" s="16">
        <v>48.945854591858499</v>
      </c>
      <c r="W415" s="16">
        <v>48.9847391550786</v>
      </c>
      <c r="X415" s="16">
        <v>49.016879940729801</v>
      </c>
      <c r="Y415" s="16">
        <v>49.039651358740102</v>
      </c>
      <c r="Z415" s="16">
        <v>49.052855738359703</v>
      </c>
      <c r="AA415" s="16">
        <v>49.057563876523602</v>
      </c>
      <c r="AB415" s="16">
        <v>49.054419304697198</v>
      </c>
      <c r="AC415" s="16">
        <v>49.044152104259197</v>
      </c>
      <c r="AD415" s="16">
        <v>49.027675461906497</v>
      </c>
      <c r="AE415" s="16">
        <v>49.005367012896897</v>
      </c>
      <c r="AF415" s="16">
        <v>48.978339841409699</v>
      </c>
      <c r="AG415" s="16">
        <v>48.949183790590197</v>
      </c>
      <c r="AH415" s="16">
        <v>48.921161400708897</v>
      </c>
      <c r="AI415" s="16">
        <v>48.896387260212201</v>
      </c>
      <c r="AJ415" s="16">
        <v>48.876595299366898</v>
      </c>
      <c r="AK415" s="16">
        <v>48.861872792067999</v>
      </c>
      <c r="AL415" s="16">
        <v>48.851255263623699</v>
      </c>
      <c r="AM415" s="16">
        <v>48.843422391075997</v>
      </c>
      <c r="AN415" s="16">
        <v>48.837644484193603</v>
      </c>
      <c r="AO415" s="16">
        <v>48.832788199132402</v>
      </c>
      <c r="AP415" s="16">
        <v>48.830458202387497</v>
      </c>
      <c r="AQ415" s="16">
        <v>48.835724288517603</v>
      </c>
      <c r="AR415" s="16">
        <v>48.855257541290001</v>
      </c>
      <c r="AS415" s="16">
        <v>48.893027884792097</v>
      </c>
      <c r="AT415" s="16">
        <v>48.950708739895298</v>
      </c>
      <c r="AU415" s="16">
        <v>49.025046921825599</v>
      </c>
      <c r="AV415" s="16">
        <v>49.108771187905198</v>
      </c>
      <c r="AW415" s="16">
        <v>49.192052302904798</v>
      </c>
      <c r="AX415" s="16">
        <v>49.268077591083298</v>
      </c>
      <c r="AY415" s="16">
        <v>49.334710520195898</v>
      </c>
      <c r="AZ415" s="16">
        <v>49.393603131139102</v>
      </c>
      <c r="BA415" s="16">
        <v>49.446358815802</v>
      </c>
      <c r="BB415" s="16">
        <v>49.495981963122802</v>
      </c>
      <c r="BC415" s="16">
        <v>49.544504185734503</v>
      </c>
      <c r="BD415" s="16">
        <v>49.591533254459698</v>
      </c>
      <c r="BE415" s="16">
        <v>49.636123585002998</v>
      </c>
      <c r="BF415" s="16">
        <v>49.6790090466463</v>
      </c>
      <c r="BG415" s="16">
        <v>49.720975473867199</v>
      </c>
      <c r="BH415" s="16">
        <v>49.762463730448502</v>
      </c>
      <c r="BI415" s="16">
        <v>49.803929543846401</v>
      </c>
      <c r="BJ415" s="16">
        <v>49.844921178761602</v>
      </c>
      <c r="BK415" s="16">
        <v>49.884250895292901</v>
      </c>
      <c r="BL415" s="16">
        <v>49.9201261500247</v>
      </c>
      <c r="BM415" s="16">
        <v>49.951440822354897</v>
      </c>
    </row>
    <row r="416" spans="1:65">
      <c r="A416" s="16" t="s">
        <v>53</v>
      </c>
      <c r="B416" s="16" t="s">
        <v>54</v>
      </c>
      <c r="C416" s="16" t="s">
        <v>875</v>
      </c>
      <c r="D416" s="16" t="s">
        <v>876</v>
      </c>
      <c r="E416" s="16">
        <v>1.46751480503087</v>
      </c>
      <c r="F416" s="16">
        <v>1.3582227835259699</v>
      </c>
      <c r="G416" s="16">
        <v>1.2272602067090601</v>
      </c>
      <c r="H416" s="16">
        <v>1.10643464145577</v>
      </c>
      <c r="I416" s="16">
        <v>1.0299633744279699</v>
      </c>
      <c r="J416" s="16">
        <v>1.0072756195768</v>
      </c>
      <c r="K416" s="16">
        <v>1.01220076314397</v>
      </c>
      <c r="L416" s="16">
        <v>1.0521442001088701</v>
      </c>
      <c r="M416" s="16">
        <v>1.1019746065637399</v>
      </c>
      <c r="N416" s="16">
        <v>1.1320091732547399</v>
      </c>
      <c r="O416" s="16">
        <v>1.13099052944246</v>
      </c>
      <c r="P416" s="16">
        <v>1.10366122834724</v>
      </c>
      <c r="Q416" s="16">
        <v>1.0580339488275901</v>
      </c>
      <c r="R416" s="16">
        <v>1.01372192299841</v>
      </c>
      <c r="S416" s="16">
        <v>0.988928523700361</v>
      </c>
      <c r="T416" s="16">
        <v>0.98709387473029597</v>
      </c>
      <c r="U416" s="16">
        <v>0.98627145859992305</v>
      </c>
      <c r="V416" s="16">
        <v>0.98952422203505996</v>
      </c>
      <c r="W416" s="16">
        <v>0.99390949040166499</v>
      </c>
      <c r="X416" s="16">
        <v>0.99807805269633698</v>
      </c>
      <c r="Y416" s="16">
        <v>1.0019563710361601</v>
      </c>
      <c r="Z416" s="16">
        <v>1.00934083105146</v>
      </c>
      <c r="AA416" s="16">
        <v>1.02554241064908</v>
      </c>
      <c r="AB416" s="16">
        <v>1.03657981740423</v>
      </c>
      <c r="AC416" s="16">
        <v>1.0223841846205499</v>
      </c>
      <c r="AD416" s="16">
        <v>0.97601153345792002</v>
      </c>
      <c r="AE416" s="16">
        <v>0.90180508523302805</v>
      </c>
      <c r="AF416" s="16">
        <v>0.80996589476989</v>
      </c>
      <c r="AG416" s="16">
        <v>0.72420454800456202</v>
      </c>
      <c r="AH416" s="16">
        <v>0.67017519606051901</v>
      </c>
      <c r="AI416" s="16">
        <v>0.65800787079405698</v>
      </c>
      <c r="AJ416" s="16">
        <v>0.66626570045488298</v>
      </c>
      <c r="AK416" s="16">
        <v>0.69579684255100505</v>
      </c>
      <c r="AL416" s="16">
        <v>0.75139411552839797</v>
      </c>
      <c r="AM416" s="16">
        <v>0.83903901535418202</v>
      </c>
      <c r="AN416" s="16">
        <v>0.95585557329608595</v>
      </c>
      <c r="AO416" s="16">
        <v>1.0864714260986701</v>
      </c>
      <c r="AP416" s="16">
        <v>1.2299296666270501</v>
      </c>
      <c r="AQ416" s="16">
        <v>1.36527413249915</v>
      </c>
      <c r="AR416" s="16">
        <v>1.47242700128899</v>
      </c>
      <c r="AS416" s="16">
        <v>1.54777027562946</v>
      </c>
      <c r="AT416" s="16">
        <v>1.6101892173569801</v>
      </c>
      <c r="AU416" s="16">
        <v>1.6493277819329799</v>
      </c>
      <c r="AV416" s="16">
        <v>1.68065487359715</v>
      </c>
      <c r="AW416" s="16">
        <v>1.7196452726356699</v>
      </c>
      <c r="AX416" s="16">
        <v>1.7691319002122501</v>
      </c>
      <c r="AY416" s="16">
        <v>1.8115345491339001</v>
      </c>
      <c r="AZ416" s="16">
        <v>1.8633788288586199</v>
      </c>
      <c r="BA416" s="16">
        <v>1.8952140635240899</v>
      </c>
      <c r="BB416" s="16">
        <v>1.8691205831009701</v>
      </c>
      <c r="BC416" s="16">
        <v>1.7742883383351</v>
      </c>
      <c r="BD416" s="16">
        <v>1.6381530052500399</v>
      </c>
      <c r="BE416" s="16">
        <v>1.4601957539528101</v>
      </c>
      <c r="BF416" s="16">
        <v>1.2804424649128701</v>
      </c>
      <c r="BG416" s="16">
        <v>1.1444295043570201</v>
      </c>
      <c r="BH416" s="16">
        <v>1.0715852708346001</v>
      </c>
      <c r="BI416" s="16">
        <v>1.03719768336567</v>
      </c>
      <c r="BJ416" s="16">
        <v>1.04261124548895</v>
      </c>
      <c r="BK416" s="16">
        <v>1.0844099795859601</v>
      </c>
      <c r="BL416" s="16">
        <v>1.16202011470077</v>
      </c>
      <c r="BM416" s="16">
        <v>1.27589905273084</v>
      </c>
    </row>
    <row r="417" spans="1:65">
      <c r="A417" s="16" t="s">
        <v>53</v>
      </c>
      <c r="B417" s="16" t="s">
        <v>54</v>
      </c>
      <c r="C417" s="16" t="s">
        <v>877</v>
      </c>
      <c r="D417" s="16" t="s">
        <v>878</v>
      </c>
      <c r="E417" s="16">
        <v>3.4850994354927902</v>
      </c>
      <c r="F417" s="16">
        <v>3.1973954586156399</v>
      </c>
      <c r="G417" s="16">
        <v>2.8364611153027801</v>
      </c>
      <c r="H417" s="16">
        <v>2.4766728782464602</v>
      </c>
      <c r="I417" s="16">
        <v>2.2117230673183901</v>
      </c>
      <c r="J417" s="16">
        <v>2.0889072150081902</v>
      </c>
      <c r="K417" s="16">
        <v>2.0709656497686502</v>
      </c>
      <c r="L417" s="16">
        <v>2.1547637201290502</v>
      </c>
      <c r="M417" s="16">
        <v>2.3409483179392798</v>
      </c>
      <c r="N417" s="16">
        <v>2.6309404209115099</v>
      </c>
      <c r="O417" s="16">
        <v>3.0162922162057102</v>
      </c>
      <c r="P417" s="16">
        <v>3.4734571048410201</v>
      </c>
      <c r="Q417" s="16">
        <v>4.0104405179264999</v>
      </c>
      <c r="R417" s="16">
        <v>4.5476909916558803</v>
      </c>
      <c r="S417" s="16">
        <v>4.9824213328947202</v>
      </c>
      <c r="T417" s="16">
        <v>5.2620720350934604</v>
      </c>
      <c r="U417" s="16">
        <v>5.3779513882734902</v>
      </c>
      <c r="V417" s="16">
        <v>5.3503372926614503</v>
      </c>
      <c r="W417" s="16">
        <v>5.2489399429496597</v>
      </c>
      <c r="X417" s="16">
        <v>5.1750360512559697</v>
      </c>
      <c r="Y417" s="16">
        <v>5.1839025242524004</v>
      </c>
      <c r="Z417" s="16">
        <v>5.2885597165325002</v>
      </c>
      <c r="AA417" s="16">
        <v>5.4629997332209301</v>
      </c>
      <c r="AB417" s="16">
        <v>5.6124060986583304</v>
      </c>
      <c r="AC417" s="16">
        <v>5.60863900799413</v>
      </c>
      <c r="AD417" s="16">
        <v>5.3954162337336502</v>
      </c>
      <c r="AE417" s="16">
        <v>5.0012748755002097</v>
      </c>
      <c r="AF417" s="16">
        <v>4.4496440646088997</v>
      </c>
      <c r="AG417" s="16">
        <v>3.8487755988821899</v>
      </c>
      <c r="AH417" s="16">
        <v>3.3454838320162201</v>
      </c>
      <c r="AI417" s="16">
        <v>3.01746715396277</v>
      </c>
      <c r="AJ417" s="16">
        <v>2.8025647378301102</v>
      </c>
      <c r="AK417" s="16">
        <v>2.7389793591865299</v>
      </c>
      <c r="AL417" s="16">
        <v>2.8010557856806901</v>
      </c>
      <c r="AM417" s="16">
        <v>2.9502124176388702</v>
      </c>
      <c r="AN417" s="16">
        <v>3.1609833327671502</v>
      </c>
      <c r="AO417" s="16">
        <v>3.4264333873466901</v>
      </c>
      <c r="AP417" s="16">
        <v>3.7542827908034302</v>
      </c>
      <c r="AQ417" s="16">
        <v>4.1209638212093704</v>
      </c>
      <c r="AR417" s="16">
        <v>4.4972075273757897</v>
      </c>
      <c r="AS417" s="16">
        <v>4.8638597189191399</v>
      </c>
      <c r="AT417" s="16">
        <v>5.2313019328451098</v>
      </c>
      <c r="AU417" s="16">
        <v>5.5746229208432601</v>
      </c>
      <c r="AV417" s="16">
        <v>5.8968432347498201</v>
      </c>
      <c r="AW417" s="16">
        <v>6.2070070636537302</v>
      </c>
      <c r="AX417" s="16">
        <v>6.5078305195220398</v>
      </c>
      <c r="AY417" s="16">
        <v>6.7746821552960697</v>
      </c>
      <c r="AZ417" s="16">
        <v>7.0420250556075699</v>
      </c>
      <c r="BA417" s="16">
        <v>7.2765069428826896</v>
      </c>
      <c r="BB417" s="16">
        <v>7.4245038328483703</v>
      </c>
      <c r="BC417" s="16">
        <v>7.4545539866237398</v>
      </c>
      <c r="BD417" s="16">
        <v>7.3524084837466699</v>
      </c>
      <c r="BE417" s="16">
        <v>7.1409528490006799</v>
      </c>
      <c r="BF417" s="16">
        <v>6.86618022921511</v>
      </c>
      <c r="BG417" s="16">
        <v>6.5981844091077901</v>
      </c>
      <c r="BH417" s="16">
        <v>6.37974669798328</v>
      </c>
      <c r="BI417" s="16">
        <v>6.1865182243261403</v>
      </c>
      <c r="BJ417" s="16">
        <v>6.0495701380978497</v>
      </c>
      <c r="BK417" s="16">
        <v>5.9577470577758298</v>
      </c>
      <c r="BL417" s="16">
        <v>5.8925793796206198</v>
      </c>
      <c r="BM417" s="16">
        <v>5.8464885330991399</v>
      </c>
    </row>
    <row r="418" spans="1:65">
      <c r="A418" s="16" t="s">
        <v>53</v>
      </c>
      <c r="B418" s="16" t="s">
        <v>54</v>
      </c>
      <c r="C418" s="16" t="s">
        <v>879</v>
      </c>
      <c r="D418" s="16" t="s">
        <v>880</v>
      </c>
      <c r="E418" s="16">
        <v>57.080130697083902</v>
      </c>
      <c r="F418" s="16">
        <v>55.932355246948099</v>
      </c>
      <c r="G418" s="16">
        <v>54.745110849052203</v>
      </c>
      <c r="H418" s="16">
        <v>53.640724203512001</v>
      </c>
      <c r="I418" s="16">
        <v>52.760651900654501</v>
      </c>
      <c r="J418" s="16">
        <v>52.169412347601401</v>
      </c>
      <c r="K418" s="16">
        <v>51.582531878627897</v>
      </c>
      <c r="L418" s="16">
        <v>51.334313493764498</v>
      </c>
      <c r="M418" s="16">
        <v>51.331219676903601</v>
      </c>
      <c r="N418" s="16">
        <v>51.461662193456</v>
      </c>
      <c r="O418" s="16">
        <v>51.687952071281103</v>
      </c>
      <c r="P418" s="16">
        <v>52.159249092828396</v>
      </c>
      <c r="Q418" s="16">
        <v>52.703938283465398</v>
      </c>
      <c r="R418" s="16">
        <v>53.348146090820698</v>
      </c>
      <c r="S418" s="16">
        <v>54.135147960908</v>
      </c>
      <c r="T418" s="16">
        <v>55.063107262875199</v>
      </c>
      <c r="U418" s="16">
        <v>55.965463427873502</v>
      </c>
      <c r="V418" s="16">
        <v>56.967870714494502</v>
      </c>
      <c r="W418" s="16">
        <v>58.020491851820701</v>
      </c>
      <c r="X418" s="16">
        <v>59.042157486621697</v>
      </c>
      <c r="Y418" s="16">
        <v>59.975415034794104</v>
      </c>
      <c r="Z418" s="16">
        <v>60.756581819598097</v>
      </c>
      <c r="AA418" s="16">
        <v>61.449574571093102</v>
      </c>
      <c r="AB418" s="16">
        <v>62.028424939983999</v>
      </c>
      <c r="AC418" s="16">
        <v>62.476825326330797</v>
      </c>
      <c r="AD418" s="16">
        <v>62.787786970323801</v>
      </c>
      <c r="AE418" s="16">
        <v>62.825733393737103</v>
      </c>
      <c r="AF418" s="16">
        <v>62.749124225122998</v>
      </c>
      <c r="AG418" s="16">
        <v>62.596418340190603</v>
      </c>
      <c r="AH418" s="16">
        <v>62.408311783065599</v>
      </c>
      <c r="AI418" s="16">
        <v>62.208579608684602</v>
      </c>
      <c r="AJ418" s="16">
        <v>61.827712014359697</v>
      </c>
      <c r="AK418" s="16">
        <v>61.556000232399803</v>
      </c>
      <c r="AL418" s="16">
        <v>61.3898965748077</v>
      </c>
      <c r="AM418" s="16">
        <v>61.332020596735497</v>
      </c>
      <c r="AN418" s="16">
        <v>61.397375170527901</v>
      </c>
      <c r="AO418" s="16">
        <v>61.6434505046685</v>
      </c>
      <c r="AP418" s="16">
        <v>62.023489913027397</v>
      </c>
      <c r="AQ418" s="16">
        <v>62.526565713693003</v>
      </c>
      <c r="AR418" s="16">
        <v>63.126744547931203</v>
      </c>
      <c r="AS418" s="16">
        <v>63.798247676383802</v>
      </c>
      <c r="AT418" s="16">
        <v>64.5239363475321</v>
      </c>
      <c r="AU418" s="16">
        <v>65.233774883094796</v>
      </c>
      <c r="AV418" s="16">
        <v>65.989336431633902</v>
      </c>
      <c r="AW418" s="16">
        <v>66.8580288729881</v>
      </c>
      <c r="AX418" s="16">
        <v>67.846976350021606</v>
      </c>
      <c r="AY418" s="16">
        <v>68.711229202935101</v>
      </c>
      <c r="AZ418" s="16">
        <v>69.667897464610604</v>
      </c>
      <c r="BA418" s="16">
        <v>70.618591606394602</v>
      </c>
      <c r="BB418" s="16">
        <v>71.432796440872494</v>
      </c>
      <c r="BC418" s="16">
        <v>72.039540305548698</v>
      </c>
      <c r="BD418" s="16">
        <v>72.364720687439799</v>
      </c>
      <c r="BE418" s="16">
        <v>72.500618295459105</v>
      </c>
      <c r="BF418" s="16">
        <v>72.4656034690844</v>
      </c>
      <c r="BG418" s="16">
        <v>72.324934180118504</v>
      </c>
      <c r="BH418" s="16">
        <v>72.125931999897404</v>
      </c>
      <c r="BI418" s="16">
        <v>71.752078426718498</v>
      </c>
      <c r="BJ418" s="16">
        <v>71.407611211670698</v>
      </c>
      <c r="BK418" s="16">
        <v>71.060759663757693</v>
      </c>
      <c r="BL418" s="16">
        <v>70.670673117529503</v>
      </c>
      <c r="BM418" s="16">
        <v>70.233880663575306</v>
      </c>
    </row>
    <row r="419" spans="1:65">
      <c r="A419" s="16" t="s">
        <v>53</v>
      </c>
      <c r="B419" s="16" t="s">
        <v>54</v>
      </c>
      <c r="C419" s="16" t="s">
        <v>881</v>
      </c>
      <c r="D419" s="16" t="s">
        <v>882</v>
      </c>
      <c r="AT419" s="16">
        <v>6.8</v>
      </c>
      <c r="AY419" s="16">
        <v>6.3</v>
      </c>
    </row>
    <row r="420" spans="1:65">
      <c r="A420" s="16" t="s">
        <v>53</v>
      </c>
      <c r="B420" s="16" t="s">
        <v>54</v>
      </c>
      <c r="C420" s="16" t="s">
        <v>883</v>
      </c>
      <c r="D420" s="16" t="s">
        <v>884</v>
      </c>
      <c r="E420" s="16">
        <v>12.83</v>
      </c>
      <c r="F420" s="16">
        <v>12.595000000000001</v>
      </c>
      <c r="G420" s="16">
        <v>12.321</v>
      </c>
      <c r="H420" s="16">
        <v>12.007</v>
      </c>
      <c r="I420" s="16">
        <v>11.657</v>
      </c>
      <c r="J420" s="16">
        <v>11.28</v>
      </c>
      <c r="K420" s="16">
        <v>10.888999999999999</v>
      </c>
      <c r="L420" s="16">
        <v>10.500999999999999</v>
      </c>
      <c r="M420" s="16">
        <v>10.132</v>
      </c>
      <c r="N420" s="16">
        <v>9.7919999999999998</v>
      </c>
      <c r="O420" s="16">
        <v>9.4909999999999997</v>
      </c>
      <c r="P420" s="16">
        <v>9.2319999999999993</v>
      </c>
      <c r="Q420" s="16">
        <v>9.0129999999999999</v>
      </c>
      <c r="R420" s="16">
        <v>8.827</v>
      </c>
      <c r="S420" s="16">
        <v>8.6760000000000002</v>
      </c>
      <c r="T420" s="16">
        <v>8.5570000000000004</v>
      </c>
      <c r="U420" s="16">
        <v>8.4719999999999995</v>
      </c>
      <c r="V420" s="16">
        <v>8.4139999999999997</v>
      </c>
      <c r="W420" s="16">
        <v>8.3789999999999996</v>
      </c>
      <c r="X420" s="16">
        <v>8.3620000000000001</v>
      </c>
      <c r="Y420" s="16">
        <v>8.3580000000000005</v>
      </c>
      <c r="Z420" s="16">
        <v>6.9</v>
      </c>
      <c r="AA420" s="16">
        <v>6.7</v>
      </c>
      <c r="AB420" s="16">
        <v>6.6</v>
      </c>
      <c r="AC420" s="16">
        <v>6.8</v>
      </c>
      <c r="AD420" s="16">
        <v>6.8</v>
      </c>
      <c r="AE420" s="16">
        <v>6.7</v>
      </c>
      <c r="AF420" s="16">
        <v>6.7</v>
      </c>
      <c r="AG420" s="16">
        <v>6.8</v>
      </c>
      <c r="AH420" s="16">
        <v>6.4</v>
      </c>
      <c r="AI420" s="16">
        <v>6.1</v>
      </c>
      <c r="AJ420" s="16">
        <v>6.3</v>
      </c>
      <c r="AK420" s="16">
        <v>7.1</v>
      </c>
      <c r="AL420" s="16">
        <v>7.2</v>
      </c>
      <c r="AM420" s="16">
        <v>7.3</v>
      </c>
      <c r="AN420" s="16">
        <v>6.7</v>
      </c>
      <c r="AO420" s="16">
        <v>6.2</v>
      </c>
      <c r="AP420" s="16">
        <v>6</v>
      </c>
      <c r="AQ420" s="16">
        <v>5.9</v>
      </c>
      <c r="AR420" s="16">
        <v>5.8</v>
      </c>
      <c r="AS420" s="16">
        <v>5.8</v>
      </c>
      <c r="AT420" s="16">
        <v>5.6</v>
      </c>
      <c r="AU420" s="16">
        <v>5.7</v>
      </c>
      <c r="AV420" s="16">
        <v>6</v>
      </c>
      <c r="AW420" s="16">
        <v>6</v>
      </c>
      <c r="AX420" s="16">
        <v>6.2</v>
      </c>
      <c r="AY420" s="16">
        <v>6.2</v>
      </c>
      <c r="AZ420" s="16">
        <v>6.3</v>
      </c>
      <c r="BA420" s="16">
        <v>6</v>
      </c>
      <c r="BB420" s="16">
        <v>5.9</v>
      </c>
      <c r="BC420" s="16">
        <v>5.9</v>
      </c>
      <c r="BD420" s="16">
        <v>5.9</v>
      </c>
      <c r="BE420" s="16">
        <v>5.9</v>
      </c>
      <c r="BF420" s="16">
        <v>5.8</v>
      </c>
      <c r="BG420" s="16">
        <v>5.8</v>
      </c>
      <c r="BH420" s="16">
        <v>5.7</v>
      </c>
      <c r="BI420" s="16">
        <v>5.8</v>
      </c>
      <c r="BJ420" s="16">
        <v>5.8</v>
      </c>
      <c r="BK420" s="16">
        <v>5.8</v>
      </c>
      <c r="BL420" s="16">
        <v>5.6</v>
      </c>
    </row>
    <row r="421" spans="1:65">
      <c r="A421" s="16" t="s">
        <v>53</v>
      </c>
      <c r="B421" s="16" t="s">
        <v>54</v>
      </c>
      <c r="C421" s="16" t="s">
        <v>885</v>
      </c>
      <c r="D421" s="16" t="s">
        <v>886</v>
      </c>
      <c r="AX421" s="16">
        <v>5.3</v>
      </c>
    </row>
    <row r="422" spans="1:65">
      <c r="A422" s="16" t="s">
        <v>53</v>
      </c>
      <c r="B422" s="16" t="s">
        <v>54</v>
      </c>
      <c r="C422" s="16" t="s">
        <v>887</v>
      </c>
      <c r="D422" s="16" t="s">
        <v>888</v>
      </c>
      <c r="AZ422" s="16">
        <v>6.2199997901916504</v>
      </c>
      <c r="BA422" s="16">
        <v>11.430000305175801</v>
      </c>
      <c r="BB422" s="16">
        <v>5.4299998283386204</v>
      </c>
      <c r="BC422" s="16">
        <v>9.1599998474121094</v>
      </c>
      <c r="BD422" s="16">
        <v>10.9700002670288</v>
      </c>
      <c r="BE422" s="16">
        <v>8.0299997329711896</v>
      </c>
    </row>
    <row r="423" spans="1:65">
      <c r="A423" s="16" t="s">
        <v>53</v>
      </c>
      <c r="B423" s="16" t="s">
        <v>54</v>
      </c>
      <c r="C423" s="16" t="s">
        <v>889</v>
      </c>
      <c r="D423" s="16" t="s">
        <v>890</v>
      </c>
    </row>
    <row r="424" spans="1:65">
      <c r="A424" s="16" t="s">
        <v>53</v>
      </c>
      <c r="B424" s="16" t="s">
        <v>54</v>
      </c>
      <c r="C424" s="16" t="s">
        <v>891</v>
      </c>
      <c r="D424" s="16" t="s">
        <v>892</v>
      </c>
      <c r="AI424" s="16">
        <v>77.400000000000006</v>
      </c>
      <c r="AJ424" s="16">
        <v>77.7</v>
      </c>
      <c r="AK424" s="16">
        <v>80</v>
      </c>
      <c r="AL424" s="16">
        <v>82.6</v>
      </c>
      <c r="AM424" s="16">
        <v>84.64</v>
      </c>
      <c r="AN424" s="16">
        <v>85.51</v>
      </c>
      <c r="AO424" s="16">
        <v>85.4</v>
      </c>
      <c r="AP424" s="16">
        <v>84.94</v>
      </c>
      <c r="AQ424" s="16">
        <v>84.17</v>
      </c>
      <c r="AR424" s="16">
        <v>83.58</v>
      </c>
      <c r="AS424" s="16">
        <v>82.76</v>
      </c>
      <c r="AT424" s="16">
        <v>80.849999999999994</v>
      </c>
      <c r="AU424" s="16">
        <v>79.03</v>
      </c>
      <c r="AV424" s="16">
        <v>77.09</v>
      </c>
      <c r="AW424" s="16">
        <v>75.53</v>
      </c>
      <c r="AX424" s="16">
        <v>74.08</v>
      </c>
      <c r="AY424" s="16">
        <v>72.61</v>
      </c>
      <c r="AZ424" s="16">
        <v>71.62</v>
      </c>
      <c r="BA424" s="16">
        <v>70.19</v>
      </c>
      <c r="BB424" s="16">
        <v>69.89</v>
      </c>
      <c r="BC424" s="16">
        <v>69.36</v>
      </c>
      <c r="BD424" s="16">
        <v>68.69</v>
      </c>
      <c r="BE424" s="16">
        <v>68.959999999999994</v>
      </c>
      <c r="BF424" s="16">
        <v>69.290000000000006</v>
      </c>
      <c r="BG424" s="16">
        <v>69.900000000000006</v>
      </c>
      <c r="BH424" s="16">
        <v>70.3</v>
      </c>
      <c r="BI424" s="16">
        <v>71.2</v>
      </c>
      <c r="BJ424" s="16">
        <v>71.709999999999994</v>
      </c>
      <c r="BK424" s="16">
        <v>72.16</v>
      </c>
      <c r="BL424" s="16">
        <v>72.040000000000006</v>
      </c>
    </row>
    <row r="425" spans="1:65">
      <c r="A425" s="16" t="s">
        <v>53</v>
      </c>
      <c r="B425" s="16" t="s">
        <v>54</v>
      </c>
      <c r="C425" s="16" t="s">
        <v>893</v>
      </c>
      <c r="D425" s="16" t="s">
        <v>894</v>
      </c>
      <c r="AS425" s="16">
        <v>95.824640000000002</v>
      </c>
      <c r="AX425" s="16">
        <v>93.7</v>
      </c>
    </row>
    <row r="426" spans="1:65">
      <c r="A426" s="16" t="s">
        <v>53</v>
      </c>
      <c r="B426" s="16" t="s">
        <v>54</v>
      </c>
      <c r="C426" s="16" t="s">
        <v>895</v>
      </c>
      <c r="D426" s="16" t="s">
        <v>896</v>
      </c>
      <c r="AX426" s="16">
        <v>2.2000000000000002</v>
      </c>
    </row>
    <row r="427" spans="1:65">
      <c r="A427" s="16" t="s">
        <v>53</v>
      </c>
      <c r="B427" s="16" t="s">
        <v>54</v>
      </c>
      <c r="C427" s="16" t="s">
        <v>897</v>
      </c>
      <c r="D427" s="16" t="s">
        <v>898</v>
      </c>
      <c r="AJ427" s="16">
        <v>43.900001525878899</v>
      </c>
      <c r="AK427" s="16">
        <v>42.470001220703097</v>
      </c>
      <c r="AL427" s="16">
        <v>41.150001525878899</v>
      </c>
      <c r="AM427" s="16">
        <v>39.669998168945298</v>
      </c>
      <c r="AN427" s="16">
        <v>37.880001068115199</v>
      </c>
      <c r="AO427" s="16">
        <v>35.860000610351598</v>
      </c>
      <c r="AP427" s="16">
        <v>34.0200004577637</v>
      </c>
      <c r="AQ427" s="16">
        <v>32.450000762939503</v>
      </c>
      <c r="AR427" s="16">
        <v>31.110000610351602</v>
      </c>
      <c r="AS427" s="16">
        <v>30.200000762939499</v>
      </c>
      <c r="AT427" s="16">
        <v>29.649999618530298</v>
      </c>
      <c r="AU427" s="16">
        <v>29.139999389648398</v>
      </c>
      <c r="AV427" s="16">
        <v>28.680000305175799</v>
      </c>
      <c r="AW427" s="16">
        <v>28.420000076293899</v>
      </c>
      <c r="AX427" s="16">
        <v>28.049999237060501</v>
      </c>
      <c r="AY427" s="16">
        <v>28.049999237060501</v>
      </c>
      <c r="AZ427" s="16">
        <v>28.299999237060501</v>
      </c>
      <c r="BA427" s="16">
        <v>28.530000686645501</v>
      </c>
      <c r="BB427" s="16">
        <v>28.870000839233398</v>
      </c>
      <c r="BC427" s="16">
        <v>28.350000381469702</v>
      </c>
      <c r="BD427" s="16">
        <v>28.569999694824201</v>
      </c>
      <c r="BE427" s="16">
        <v>28.950000762939499</v>
      </c>
      <c r="BF427" s="16">
        <v>29.159999847412099</v>
      </c>
      <c r="BG427" s="16">
        <v>28.670000076293899</v>
      </c>
      <c r="BH427" s="16">
        <v>27.469999313354499</v>
      </c>
      <c r="BI427" s="16">
        <v>27.290000915527301</v>
      </c>
      <c r="BJ427" s="16">
        <v>27.049999237060501</v>
      </c>
      <c r="BK427" s="16">
        <v>26.930000305175799</v>
      </c>
      <c r="BL427" s="16">
        <v>27.219999313354499</v>
      </c>
    </row>
    <row r="428" spans="1:65">
      <c r="A428" s="16" t="s">
        <v>53</v>
      </c>
      <c r="B428" s="16" t="s">
        <v>54</v>
      </c>
      <c r="C428" s="16" t="s">
        <v>899</v>
      </c>
      <c r="D428" s="16" t="s">
        <v>900</v>
      </c>
      <c r="AJ428" s="16">
        <v>4.9299998283386204</v>
      </c>
      <c r="AK428" s="16">
        <v>5.3400001525878897</v>
      </c>
      <c r="AL428" s="16">
        <v>6.9400000572204599</v>
      </c>
      <c r="AM428" s="16">
        <v>6.5599999427795401</v>
      </c>
      <c r="AN428" s="16">
        <v>5.9099998474121103</v>
      </c>
      <c r="AO428" s="16">
        <v>6.5900001525878897</v>
      </c>
      <c r="AP428" s="16">
        <v>7.3800001144409197</v>
      </c>
      <c r="AQ428" s="16">
        <v>8.5100002288818395</v>
      </c>
      <c r="AR428" s="16">
        <v>9.5100002288818395</v>
      </c>
      <c r="AS428" s="16">
        <v>10.2600002288818</v>
      </c>
      <c r="AT428" s="16">
        <v>9.9600000381469709</v>
      </c>
      <c r="AU428" s="16">
        <v>10</v>
      </c>
      <c r="AV428" s="16">
        <v>10.25</v>
      </c>
      <c r="AW428" s="16">
        <v>10.4799995422363</v>
      </c>
      <c r="AX428" s="16">
        <v>10.1099996566772</v>
      </c>
      <c r="AY428" s="16">
        <v>9.6099996566772496</v>
      </c>
      <c r="AZ428" s="16">
        <v>10</v>
      </c>
      <c r="BA428" s="16">
        <v>9.5100002288818395</v>
      </c>
      <c r="BB428" s="16">
        <v>9.2899999618530291</v>
      </c>
      <c r="BC428" s="16">
        <v>9.4099998474121094</v>
      </c>
      <c r="BD428" s="16">
        <v>10.819999694824199</v>
      </c>
      <c r="BE428" s="16">
        <v>8.4799995422363299</v>
      </c>
      <c r="BF428" s="16">
        <v>8.7100000381469709</v>
      </c>
      <c r="BG428" s="16">
        <v>8.5</v>
      </c>
      <c r="BH428" s="16">
        <v>8.5200004577636701</v>
      </c>
      <c r="BI428" s="16">
        <v>10.710000038146999</v>
      </c>
      <c r="BJ428" s="16">
        <v>10.7700004577637</v>
      </c>
      <c r="BK428" s="16">
        <v>9.8100004196166992</v>
      </c>
      <c r="BL428" s="16">
        <v>10.4700002670288</v>
      </c>
    </row>
    <row r="429" spans="1:65">
      <c r="A429" s="16" t="s">
        <v>53</v>
      </c>
      <c r="B429" s="16" t="s">
        <v>54</v>
      </c>
      <c r="C429" s="16" t="s">
        <v>901</v>
      </c>
      <c r="D429" s="16" t="s">
        <v>902</v>
      </c>
    </row>
    <row r="430" spans="1:65">
      <c r="A430" s="16" t="s">
        <v>53</v>
      </c>
      <c r="B430" s="16" t="s">
        <v>54</v>
      </c>
      <c r="C430" s="16" t="s">
        <v>903</v>
      </c>
      <c r="D430" s="16" t="s">
        <v>904</v>
      </c>
      <c r="AN430" s="16">
        <v>34.700000000000003</v>
      </c>
      <c r="AT430" s="16">
        <v>36.5</v>
      </c>
      <c r="AU430" s="16">
        <v>25.3</v>
      </c>
      <c r="AV430" s="16">
        <v>26.8</v>
      </c>
      <c r="AW430" s="16">
        <v>26.6</v>
      </c>
      <c r="AX430" s="16">
        <v>26.6</v>
      </c>
    </row>
    <row r="431" spans="1:65">
      <c r="A431" s="16" t="s">
        <v>53</v>
      </c>
      <c r="B431" s="16" t="s">
        <v>54</v>
      </c>
      <c r="C431" s="16" t="s">
        <v>905</v>
      </c>
      <c r="D431" s="16" t="s">
        <v>906</v>
      </c>
      <c r="AS431" s="16">
        <v>68.607910160000003</v>
      </c>
      <c r="AT431" s="16">
        <v>70.083549500000004</v>
      </c>
      <c r="AU431" s="16">
        <v>72.290733340000003</v>
      </c>
      <c r="AV431" s="16">
        <v>68.867835999999997</v>
      </c>
      <c r="AW431" s="16">
        <v>65.775047299999997</v>
      </c>
      <c r="AX431" s="16">
        <v>58.510494229999999</v>
      </c>
      <c r="AY431" s="16">
        <v>56.387954710000002</v>
      </c>
      <c r="AZ431" s="16">
        <v>52.713870999999997</v>
      </c>
      <c r="BA431" s="16">
        <v>54.168121339999999</v>
      </c>
      <c r="BB431" s="16">
        <v>55.535091399999999</v>
      </c>
      <c r="BC431" s="16">
        <v>57.922195430000002</v>
      </c>
      <c r="BD431" s="16">
        <v>59.868495940000003</v>
      </c>
      <c r="BE431" s="16">
        <v>60.627738950000001</v>
      </c>
      <c r="BF431" s="16">
        <v>64.205596920000005</v>
      </c>
      <c r="BG431" s="16">
        <v>65.577224729999998</v>
      </c>
      <c r="BH431" s="16">
        <v>67.448890689999999</v>
      </c>
      <c r="BI431" s="16">
        <v>70.670501709999996</v>
      </c>
      <c r="BJ431" s="16">
        <v>72.512283330000002</v>
      </c>
      <c r="BK431" s="16">
        <v>72.804809570000003</v>
      </c>
    </row>
    <row r="432" spans="1:65">
      <c r="A432" s="16" t="s">
        <v>53</v>
      </c>
      <c r="B432" s="16" t="s">
        <v>54</v>
      </c>
      <c r="C432" s="16" t="s">
        <v>907</v>
      </c>
      <c r="D432" s="16" t="s">
        <v>908</v>
      </c>
      <c r="AU432" s="16">
        <v>6.97321593761444</v>
      </c>
      <c r="AV432" s="16">
        <v>6.9913104176521301</v>
      </c>
      <c r="AW432" s="16">
        <v>7.6282963156700099</v>
      </c>
      <c r="AX432" s="16">
        <v>8.1218644976615906</v>
      </c>
    </row>
    <row r="433" spans="1:65">
      <c r="A433" s="16" t="s">
        <v>53</v>
      </c>
      <c r="B433" s="16" t="s">
        <v>54</v>
      </c>
      <c r="C433" s="16" t="s">
        <v>909</v>
      </c>
      <c r="D433" s="16" t="s">
        <v>910</v>
      </c>
      <c r="AO433" s="16">
        <v>3.8</v>
      </c>
      <c r="AS433" s="16">
        <v>9</v>
      </c>
      <c r="AT433" s="16">
        <v>3.2</v>
      </c>
      <c r="AY433" s="16">
        <v>6.8</v>
      </c>
      <c r="BD433" s="16">
        <v>6.6</v>
      </c>
      <c r="BF433" s="16">
        <v>3.2</v>
      </c>
    </row>
    <row r="434" spans="1:65">
      <c r="A434" s="16" t="s">
        <v>53</v>
      </c>
      <c r="B434" s="16" t="s">
        <v>54</v>
      </c>
      <c r="C434" s="16" t="s">
        <v>911</v>
      </c>
      <c r="D434" s="16" t="s">
        <v>912</v>
      </c>
      <c r="AS434" s="16">
        <v>0.8</v>
      </c>
      <c r="AT434" s="16">
        <v>0.7</v>
      </c>
      <c r="AU434" s="16">
        <v>0.7</v>
      </c>
      <c r="AV434" s="16">
        <v>0.6</v>
      </c>
      <c r="AW434" s="16">
        <v>0.6</v>
      </c>
      <c r="AX434" s="16">
        <v>0.6</v>
      </c>
      <c r="AY434" s="16">
        <v>0.6</v>
      </c>
      <c r="AZ434" s="16">
        <v>0.6</v>
      </c>
      <c r="BA434" s="16">
        <v>0.6</v>
      </c>
      <c r="BB434" s="16">
        <v>0.6</v>
      </c>
      <c r="BC434" s="16">
        <v>0.6</v>
      </c>
      <c r="BD434" s="16">
        <v>0.6</v>
      </c>
      <c r="BE434" s="16">
        <v>0.6</v>
      </c>
      <c r="BF434" s="16">
        <v>0.6</v>
      </c>
      <c r="BG434" s="16">
        <v>0.6</v>
      </c>
      <c r="BH434" s="16">
        <v>0.6</v>
      </c>
      <c r="BI434" s="16">
        <v>0.6</v>
      </c>
      <c r="BJ434" s="16">
        <v>0.6</v>
      </c>
      <c r="BK434" s="16">
        <v>0.6</v>
      </c>
      <c r="BL434" s="16">
        <v>0.6</v>
      </c>
    </row>
    <row r="435" spans="1:65">
      <c r="A435" s="16" t="s">
        <v>53</v>
      </c>
      <c r="B435" s="16" t="s">
        <v>54</v>
      </c>
      <c r="C435" s="16" t="s">
        <v>913</v>
      </c>
      <c r="D435" s="16" t="s">
        <v>914</v>
      </c>
      <c r="BG435" s="16">
        <v>83.241299999999995</v>
      </c>
      <c r="BH435" s="16">
        <v>83.241299999999995</v>
      </c>
      <c r="BI435" s="16">
        <v>83.241299999999995</v>
      </c>
      <c r="BJ435" s="16">
        <v>83.241299999999995</v>
      </c>
    </row>
    <row r="436" spans="1:65">
      <c r="A436" s="16" t="s">
        <v>53</v>
      </c>
      <c r="B436" s="16" t="s">
        <v>54</v>
      </c>
      <c r="C436" s="16" t="s">
        <v>915</v>
      </c>
      <c r="D436" s="16" t="s">
        <v>916</v>
      </c>
      <c r="BH436" s="16">
        <v>1842</v>
      </c>
    </row>
    <row r="437" spans="1:65">
      <c r="A437" s="16" t="s">
        <v>53</v>
      </c>
      <c r="B437" s="16" t="s">
        <v>54</v>
      </c>
      <c r="C437" s="16" t="s">
        <v>917</v>
      </c>
      <c r="D437" s="16" t="s">
        <v>918</v>
      </c>
    </row>
    <row r="438" spans="1:65">
      <c r="A438" s="16" t="s">
        <v>53</v>
      </c>
      <c r="B438" s="16" t="s">
        <v>54</v>
      </c>
      <c r="C438" s="16" t="s">
        <v>919</v>
      </c>
      <c r="D438" s="16" t="s">
        <v>920</v>
      </c>
      <c r="AI438" s="16">
        <v>100</v>
      </c>
      <c r="AJ438" s="16">
        <v>100</v>
      </c>
      <c r="AK438" s="16">
        <v>100</v>
      </c>
      <c r="AL438" s="16">
        <v>100</v>
      </c>
      <c r="AM438" s="16">
        <v>100</v>
      </c>
      <c r="AN438" s="16">
        <v>100</v>
      </c>
      <c r="AO438" s="16">
        <v>100</v>
      </c>
      <c r="AP438" s="16">
        <v>100</v>
      </c>
      <c r="AQ438" s="16">
        <v>100</v>
      </c>
      <c r="AR438" s="16">
        <v>100</v>
      </c>
      <c r="AS438" s="16">
        <v>100</v>
      </c>
      <c r="AT438" s="16">
        <v>100</v>
      </c>
      <c r="AU438" s="16">
        <v>100</v>
      </c>
      <c r="AV438" s="16">
        <v>100</v>
      </c>
      <c r="AW438" s="16">
        <v>200</v>
      </c>
      <c r="AX438" s="16">
        <v>200</v>
      </c>
      <c r="AY438" s="16">
        <v>200</v>
      </c>
      <c r="AZ438" s="16">
        <v>200</v>
      </c>
      <c r="BA438" s="16">
        <v>200</v>
      </c>
      <c r="BB438" s="16">
        <v>200</v>
      </c>
      <c r="BC438" s="16">
        <v>200</v>
      </c>
      <c r="BD438" s="16">
        <v>200</v>
      </c>
      <c r="BE438" s="16">
        <v>200</v>
      </c>
      <c r="BF438" s="16">
        <v>200</v>
      </c>
      <c r="BG438" s="16">
        <v>200</v>
      </c>
      <c r="BH438" s="16">
        <v>200</v>
      </c>
      <c r="BI438" s="16">
        <v>200</v>
      </c>
      <c r="BJ438" s="16">
        <v>200</v>
      </c>
      <c r="BK438" s="16">
        <v>200</v>
      </c>
      <c r="BL438" s="16">
        <v>200</v>
      </c>
    </row>
    <row r="439" spans="1:65">
      <c r="A439" s="16" t="s">
        <v>53</v>
      </c>
      <c r="B439" s="16" t="s">
        <v>54</v>
      </c>
      <c r="C439" s="16" t="s">
        <v>921</v>
      </c>
      <c r="D439" s="16" t="s">
        <v>922</v>
      </c>
      <c r="AI439" s="16">
        <v>26.9</v>
      </c>
      <c r="AJ439" s="16">
        <v>28</v>
      </c>
      <c r="AK439" s="16">
        <v>28.5</v>
      </c>
      <c r="AL439" s="16">
        <v>29.5</v>
      </c>
      <c r="AM439" s="16">
        <v>30.1</v>
      </c>
      <c r="AN439" s="16">
        <v>30.8</v>
      </c>
      <c r="AO439" s="16">
        <v>31.2</v>
      </c>
      <c r="AP439" s="16">
        <v>31.6</v>
      </c>
      <c r="AQ439" s="16">
        <v>32</v>
      </c>
      <c r="AR439" s="16">
        <v>32.4</v>
      </c>
      <c r="AS439" s="16">
        <v>32.6</v>
      </c>
      <c r="AT439" s="16">
        <v>32.9</v>
      </c>
      <c r="AU439" s="16">
        <v>33.200000000000003</v>
      </c>
      <c r="AV439" s="16">
        <v>33.4</v>
      </c>
      <c r="AW439" s="16">
        <v>33.700000000000003</v>
      </c>
      <c r="AX439" s="16">
        <v>34</v>
      </c>
      <c r="AY439" s="16">
        <v>34.200000000000003</v>
      </c>
      <c r="AZ439" s="16">
        <v>34.4</v>
      </c>
      <c r="BA439" s="16">
        <v>34.6</v>
      </c>
      <c r="BB439" s="16">
        <v>34.700000000000003</v>
      </c>
      <c r="BC439" s="16">
        <v>34.700000000000003</v>
      </c>
      <c r="BD439" s="16">
        <v>34.700000000000003</v>
      </c>
      <c r="BE439" s="16">
        <v>34.6</v>
      </c>
      <c r="BF439" s="16">
        <v>34.4</v>
      </c>
      <c r="BG439" s="16">
        <v>34.200000000000003</v>
      </c>
      <c r="BH439" s="16">
        <v>34.1</v>
      </c>
      <c r="BI439" s="16">
        <v>34</v>
      </c>
      <c r="BJ439" s="16">
        <v>34</v>
      </c>
      <c r="BK439" s="16">
        <v>34.1</v>
      </c>
      <c r="BL439" s="16">
        <v>34.1</v>
      </c>
    </row>
    <row r="440" spans="1:65">
      <c r="A440" s="16" t="s">
        <v>53</v>
      </c>
      <c r="B440" s="16" t="s">
        <v>54</v>
      </c>
      <c r="C440" s="16" t="s">
        <v>923</v>
      </c>
      <c r="D440" s="16" t="s">
        <v>924</v>
      </c>
      <c r="AY440" s="16">
        <v>1.4</v>
      </c>
    </row>
    <row r="441" spans="1:65">
      <c r="A441" s="16" t="s">
        <v>53</v>
      </c>
      <c r="B441" s="16" t="s">
        <v>54</v>
      </c>
      <c r="C441" s="16" t="s">
        <v>925</v>
      </c>
      <c r="D441" s="16" t="s">
        <v>926</v>
      </c>
      <c r="O441" s="16">
        <v>53.125</v>
      </c>
      <c r="P441" s="16">
        <v>50</v>
      </c>
      <c r="Q441" s="16">
        <v>61.25</v>
      </c>
      <c r="R441" s="16">
        <v>61.25</v>
      </c>
      <c r="S441" s="16">
        <v>61.25</v>
      </c>
      <c r="T441" s="16">
        <v>61.25</v>
      </c>
      <c r="U441" s="16">
        <v>61.25</v>
      </c>
      <c r="V441" s="16">
        <v>61.25</v>
      </c>
      <c r="W441" s="16">
        <v>61.25</v>
      </c>
      <c r="X441" s="16">
        <v>61.25</v>
      </c>
      <c r="Y441" s="16">
        <v>61.25</v>
      </c>
      <c r="Z441" s="16">
        <v>61.25</v>
      </c>
      <c r="AA441" s="16">
        <v>61.25</v>
      </c>
      <c r="AB441" s="16">
        <v>61.25</v>
      </c>
      <c r="AC441" s="16">
        <v>61.25</v>
      </c>
      <c r="AD441" s="16">
        <v>61.25</v>
      </c>
      <c r="AE441" s="16">
        <v>61.25</v>
      </c>
      <c r="AF441" s="16">
        <v>61.25</v>
      </c>
      <c r="AG441" s="16">
        <v>61.25</v>
      </c>
      <c r="AH441" s="16">
        <v>61.25</v>
      </c>
      <c r="AI441" s="16">
        <v>61.25</v>
      </c>
      <c r="AJ441" s="16">
        <v>61.25</v>
      </c>
      <c r="AK441" s="16">
        <v>61.25</v>
      </c>
      <c r="AL441" s="16">
        <v>64.375</v>
      </c>
      <c r="AM441" s="16">
        <v>64.375</v>
      </c>
      <c r="AN441" s="16">
        <v>64.375</v>
      </c>
      <c r="AO441" s="16">
        <v>64.375</v>
      </c>
      <c r="AP441" s="16">
        <v>64.375</v>
      </c>
      <c r="AQ441" s="16">
        <v>64.375</v>
      </c>
      <c r="AR441" s="16">
        <v>64.375</v>
      </c>
      <c r="AS441" s="16">
        <v>66.875</v>
      </c>
      <c r="AT441" s="16">
        <v>66.875</v>
      </c>
      <c r="AU441" s="16">
        <v>66.875</v>
      </c>
      <c r="AV441" s="16">
        <v>66.875</v>
      </c>
      <c r="AW441" s="16">
        <v>66.875</v>
      </c>
      <c r="AX441" s="16">
        <v>66.875</v>
      </c>
      <c r="AY441" s="16">
        <v>66.875</v>
      </c>
      <c r="AZ441" s="16">
        <v>76.25</v>
      </c>
      <c r="BA441" s="16">
        <v>76.25</v>
      </c>
      <c r="BB441" s="16">
        <v>76.25</v>
      </c>
      <c r="BC441" s="16">
        <v>76.25</v>
      </c>
      <c r="BD441" s="16">
        <v>78.75</v>
      </c>
      <c r="BE441" s="16">
        <v>78.75</v>
      </c>
      <c r="BF441" s="16">
        <v>78.75</v>
      </c>
      <c r="BG441" s="16">
        <v>78.75</v>
      </c>
      <c r="BH441" s="16">
        <v>78.75</v>
      </c>
      <c r="BI441" s="16">
        <v>78.75</v>
      </c>
      <c r="BJ441" s="16">
        <v>78.75</v>
      </c>
      <c r="BK441" s="16">
        <v>78.75</v>
      </c>
      <c r="BL441" s="16">
        <v>78.75</v>
      </c>
      <c r="BM441" s="16">
        <v>78.75</v>
      </c>
    </row>
    <row r="442" spans="1:65">
      <c r="A442" s="16" t="s">
        <v>53</v>
      </c>
      <c r="B442" s="16" t="s">
        <v>54</v>
      </c>
      <c r="C442" s="16" t="s">
        <v>927</v>
      </c>
      <c r="D442" s="16" t="s">
        <v>928</v>
      </c>
      <c r="AY442" s="16">
        <v>49.604530334472699</v>
      </c>
      <c r="AZ442" s="16">
        <v>50.090900421142599</v>
      </c>
      <c r="BA442" s="16">
        <v>53.862728118896499</v>
      </c>
      <c r="BB442" s="16">
        <v>51.927539825439503</v>
      </c>
      <c r="BC442" s="16">
        <v>52.3792915344238</v>
      </c>
      <c r="BD442" s="16">
        <v>52.804290771484403</v>
      </c>
      <c r="BE442" s="16">
        <v>53.746940612792997</v>
      </c>
      <c r="BF442" s="16">
        <v>54.029788970947301</v>
      </c>
      <c r="BG442" s="16">
        <v>55.887039184570298</v>
      </c>
      <c r="BH442" s="16">
        <v>56.326381683349602</v>
      </c>
      <c r="BI442" s="16">
        <v>60.061008453369098</v>
      </c>
      <c r="BJ442" s="16">
        <v>59.079418182372997</v>
      </c>
      <c r="BK442" s="16">
        <v>59.143508911132798</v>
      </c>
      <c r="BL442" s="16">
        <v>56.162979125976598</v>
      </c>
    </row>
    <row r="443" spans="1:65">
      <c r="A443" s="16" t="s">
        <v>53</v>
      </c>
      <c r="B443" s="16" t="s">
        <v>54</v>
      </c>
      <c r="C443" s="16" t="s">
        <v>929</v>
      </c>
      <c r="D443" s="16" t="s">
        <v>930</v>
      </c>
      <c r="AR443" s="16">
        <v>10.3054504394531</v>
      </c>
      <c r="AZ443" s="16">
        <v>11.542070388793899</v>
      </c>
      <c r="BA443" s="16">
        <v>10.795280456543001</v>
      </c>
      <c r="BF443" s="16">
        <v>12.5984001159668</v>
      </c>
      <c r="BG443" s="16">
        <v>12.596920013427701</v>
      </c>
      <c r="BH443" s="16">
        <v>12.5801801681519</v>
      </c>
      <c r="BI443" s="16">
        <v>12.628620147705099</v>
      </c>
      <c r="BJ443" s="16">
        <v>12.550310134887701</v>
      </c>
    </row>
    <row r="444" spans="1:65">
      <c r="A444" s="16" t="s">
        <v>53</v>
      </c>
      <c r="B444" s="16" t="s">
        <v>54</v>
      </c>
      <c r="C444" s="16" t="s">
        <v>931</v>
      </c>
      <c r="D444" s="16" t="s">
        <v>932</v>
      </c>
      <c r="AK444" s="16">
        <v>95.856729999999999</v>
      </c>
      <c r="AL444" s="16">
        <v>96.787469999999999</v>
      </c>
      <c r="AN444" s="16">
        <v>49.333820000000003</v>
      </c>
      <c r="AO444" s="16">
        <v>96.237290000000002</v>
      </c>
      <c r="AQ444" s="16">
        <v>97.918130000000005</v>
      </c>
      <c r="AR444" s="16">
        <v>97.956519999999998</v>
      </c>
      <c r="AS444" s="16">
        <v>98.232259999999997</v>
      </c>
      <c r="AT444" s="16">
        <v>98.261369999999999</v>
      </c>
      <c r="AU444" s="16">
        <v>98.100809999999996</v>
      </c>
      <c r="AV444" s="16">
        <v>99.240170000000006</v>
      </c>
      <c r="AW444" s="16">
        <v>99.267529999999994</v>
      </c>
      <c r="AX444" s="16">
        <v>99.069100000000006</v>
      </c>
      <c r="AY444" s="16">
        <v>99.083709999999996</v>
      </c>
      <c r="AZ444" s="16">
        <v>99.580160000000006</v>
      </c>
      <c r="BA444" s="16">
        <v>99.187939999999998</v>
      </c>
      <c r="BB444" s="16">
        <v>98.553790000000006</v>
      </c>
      <c r="BC444" s="16">
        <v>98.72166</v>
      </c>
      <c r="BD444" s="16">
        <v>99.039839999999998</v>
      </c>
      <c r="BE444" s="16">
        <v>99.088560000000001</v>
      </c>
      <c r="BF444" s="16">
        <v>99.074889999999996</v>
      </c>
      <c r="BG444" s="16">
        <v>99.447710000000001</v>
      </c>
      <c r="BH444" s="16">
        <v>99.415220000000005</v>
      </c>
      <c r="BI444" s="16">
        <v>97.567620000000005</v>
      </c>
      <c r="BJ444" s="16">
        <v>99.230630000000005</v>
      </c>
    </row>
    <row r="445" spans="1:65">
      <c r="A445" s="16" t="s">
        <v>53</v>
      </c>
      <c r="B445" s="16" t="s">
        <v>54</v>
      </c>
      <c r="C445" s="16" t="s">
        <v>933</v>
      </c>
      <c r="D445" s="16" t="s">
        <v>934</v>
      </c>
      <c r="Z445" s="16">
        <v>941742</v>
      </c>
      <c r="AE445" s="16">
        <v>853074</v>
      </c>
      <c r="AH445" s="16">
        <v>848765</v>
      </c>
      <c r="AI445" s="16">
        <v>822142</v>
      </c>
      <c r="AJ445" s="16">
        <v>816869</v>
      </c>
      <c r="AK445" s="16">
        <v>831338</v>
      </c>
      <c r="AL445" s="16">
        <v>843440</v>
      </c>
      <c r="AM445" s="16">
        <v>838546</v>
      </c>
      <c r="AN445" s="16">
        <v>851059</v>
      </c>
      <c r="AO445" s="16">
        <v>786025</v>
      </c>
      <c r="AP445" s="16">
        <v>802338</v>
      </c>
      <c r="AQ445" s="16">
        <v>862986</v>
      </c>
      <c r="AR445" s="16">
        <v>905538</v>
      </c>
      <c r="AS445" s="16">
        <v>922697</v>
      </c>
      <c r="AT445" s="16">
        <v>997187</v>
      </c>
      <c r="AU445" s="16">
        <v>1018556</v>
      </c>
      <c r="AV445" s="16">
        <v>1073634</v>
      </c>
      <c r="AW445" s="16">
        <v>1082859</v>
      </c>
      <c r="AX445" s="16">
        <v>1066920</v>
      </c>
      <c r="AY445" s="16">
        <v>1050711</v>
      </c>
      <c r="AZ445" s="16">
        <v>1027034</v>
      </c>
      <c r="BA445" s="16">
        <v>995320</v>
      </c>
      <c r="BB445" s="16">
        <v>941273</v>
      </c>
      <c r="BC445" s="16">
        <v>886337</v>
      </c>
      <c r="BD445" s="16">
        <v>844759</v>
      </c>
      <c r="BE445" s="16">
        <v>802580</v>
      </c>
      <c r="BF445" s="16">
        <v>777179</v>
      </c>
      <c r="BG445" s="16">
        <v>762004</v>
      </c>
      <c r="BH445" s="16">
        <v>760526</v>
      </c>
      <c r="BI445" s="16">
        <v>762999</v>
      </c>
      <c r="BJ445" s="16">
        <v>775092</v>
      </c>
      <c r="BK445" s="16">
        <v>792449</v>
      </c>
    </row>
    <row r="446" spans="1:65">
      <c r="A446" s="16" t="s">
        <v>53</v>
      </c>
      <c r="B446" s="16" t="s">
        <v>54</v>
      </c>
      <c r="C446" s="16" t="s">
        <v>935</v>
      </c>
      <c r="D446" s="16" t="s">
        <v>936</v>
      </c>
      <c r="O446" s="16">
        <v>10</v>
      </c>
      <c r="P446" s="16">
        <v>10</v>
      </c>
      <c r="Q446" s="16">
        <v>10</v>
      </c>
      <c r="R446" s="16">
        <v>10</v>
      </c>
      <c r="S446" s="16">
        <v>10</v>
      </c>
      <c r="T446" s="16">
        <v>10</v>
      </c>
      <c r="U446" s="16">
        <v>10</v>
      </c>
      <c r="V446" s="16">
        <v>10</v>
      </c>
      <c r="W446" s="16">
        <v>10</v>
      </c>
      <c r="X446" s="16">
        <v>10</v>
      </c>
      <c r="Y446" s="16">
        <v>10</v>
      </c>
      <c r="Z446" s="16">
        <v>10</v>
      </c>
      <c r="AA446" s="16">
        <v>10</v>
      </c>
      <c r="AB446" s="16">
        <v>10</v>
      </c>
      <c r="AC446" s="16">
        <v>10</v>
      </c>
      <c r="AD446" s="16">
        <v>10</v>
      </c>
      <c r="AE446" s="16">
        <v>10</v>
      </c>
      <c r="AF446" s="16">
        <v>10</v>
      </c>
      <c r="AG446" s="16">
        <v>10</v>
      </c>
      <c r="AH446" s="16">
        <v>10</v>
      </c>
      <c r="AI446" s="16">
        <v>10</v>
      </c>
      <c r="AJ446" s="16">
        <v>10</v>
      </c>
      <c r="AK446" s="16">
        <v>10</v>
      </c>
      <c r="AL446" s="16">
        <v>10</v>
      </c>
      <c r="AM446" s="16">
        <v>10</v>
      </c>
      <c r="AN446" s="16">
        <v>10</v>
      </c>
      <c r="AO446" s="16">
        <v>10</v>
      </c>
      <c r="AP446" s="16">
        <v>10</v>
      </c>
      <c r="AQ446" s="16">
        <v>10</v>
      </c>
      <c r="AR446" s="16">
        <v>10</v>
      </c>
      <c r="AS446" s="16">
        <v>10</v>
      </c>
      <c r="AT446" s="16">
        <v>10</v>
      </c>
      <c r="AU446" s="16">
        <v>10</v>
      </c>
      <c r="AV446" s="16">
        <v>10</v>
      </c>
      <c r="AW446" s="16">
        <v>10</v>
      </c>
      <c r="AX446" s="16">
        <v>10</v>
      </c>
      <c r="AY446" s="16">
        <v>10</v>
      </c>
      <c r="AZ446" s="16">
        <v>10</v>
      </c>
      <c r="BA446" s="16">
        <v>10</v>
      </c>
      <c r="BB446" s="16">
        <v>10</v>
      </c>
      <c r="BC446" s="16">
        <v>10</v>
      </c>
      <c r="BD446" s="16">
        <v>10</v>
      </c>
      <c r="BE446" s="16">
        <v>10</v>
      </c>
      <c r="BF446" s="16">
        <v>10</v>
      </c>
      <c r="BG446" s="16">
        <v>10</v>
      </c>
      <c r="BH446" s="16">
        <v>10</v>
      </c>
      <c r="BI446" s="16">
        <v>10</v>
      </c>
      <c r="BJ446" s="16">
        <v>10</v>
      </c>
      <c r="BK446" s="16">
        <v>10</v>
      </c>
      <c r="BL446" s="16">
        <v>10</v>
      </c>
      <c r="BM446" s="16">
        <v>10</v>
      </c>
    </row>
    <row r="447" spans="1:65">
      <c r="A447" s="16" t="s">
        <v>53</v>
      </c>
      <c r="B447" s="16" t="s">
        <v>54</v>
      </c>
      <c r="C447" s="16" t="s">
        <v>937</v>
      </c>
      <c r="D447" s="16" t="s">
        <v>938</v>
      </c>
      <c r="AL447" s="16">
        <v>0.18706</v>
      </c>
      <c r="AM447" s="16">
        <v>0.31902000000000003</v>
      </c>
      <c r="AN447" s="16">
        <v>0.34588000000000002</v>
      </c>
      <c r="AO447" s="16">
        <v>0.42831000000000002</v>
      </c>
      <c r="AP447" s="16">
        <v>0.46300999999999998</v>
      </c>
      <c r="AQ447" s="16">
        <v>0.43275000000000002</v>
      </c>
      <c r="AR447" s="16">
        <v>0.44174000000000002</v>
      </c>
      <c r="AS447" s="16">
        <v>0.44824999999999998</v>
      </c>
      <c r="AT447" s="16">
        <v>0.39644000000000001</v>
      </c>
      <c r="AU447" s="16">
        <v>0.29344999999999999</v>
      </c>
      <c r="AV447" s="16">
        <v>0.38113999999999998</v>
      </c>
      <c r="AW447" s="16">
        <v>0.27626000000000001</v>
      </c>
      <c r="AX447" s="16">
        <v>0.28799999999999998</v>
      </c>
      <c r="AY447" s="16">
        <v>0.29276000000000002</v>
      </c>
      <c r="AZ447" s="16">
        <v>0.32401999999999997</v>
      </c>
      <c r="BA447" s="16">
        <v>0.32357999999999998</v>
      </c>
      <c r="BB447" s="16">
        <v>0.28675</v>
      </c>
      <c r="BC447" s="16">
        <v>0.28847</v>
      </c>
      <c r="BD447" s="16">
        <v>0.28222999999999998</v>
      </c>
      <c r="BE447" s="16">
        <v>0.24525</v>
      </c>
      <c r="BF447" s="16">
        <v>0.22</v>
      </c>
      <c r="BG447" s="16">
        <v>0.14635000000000001</v>
      </c>
      <c r="BH447" s="16">
        <v>0.14355999999999999</v>
      </c>
      <c r="BI447" s="16">
        <v>0.13741999999999999</v>
      </c>
      <c r="BJ447" s="16">
        <v>7.7149999999999996E-2</v>
      </c>
      <c r="BK447" s="16">
        <v>0.1308</v>
      </c>
    </row>
    <row r="448" spans="1:65">
      <c r="A448" s="16" t="s">
        <v>53</v>
      </c>
      <c r="B448" s="16" t="s">
        <v>54</v>
      </c>
      <c r="C448" s="16" t="s">
        <v>939</v>
      </c>
      <c r="D448" s="16" t="s">
        <v>940</v>
      </c>
      <c r="AJ448" s="16">
        <v>94.780839999999998</v>
      </c>
      <c r="AK448" s="16">
        <v>95.446740000000005</v>
      </c>
      <c r="AL448" s="16">
        <v>93.769379999999998</v>
      </c>
      <c r="AM448" s="16">
        <v>81.448869999999999</v>
      </c>
      <c r="AN448" s="16">
        <v>90.409769999999995</v>
      </c>
      <c r="AO448" s="16">
        <v>97.36618</v>
      </c>
      <c r="AP448" s="16">
        <v>89.180869999999999</v>
      </c>
      <c r="AQ448" s="16">
        <v>87.866439999999997</v>
      </c>
      <c r="AR448" s="16">
        <v>92.181370000000001</v>
      </c>
      <c r="AS448" s="16">
        <v>88.010440000000003</v>
      </c>
      <c r="AT448" s="16">
        <v>84.723979999999997</v>
      </c>
      <c r="AU448" s="16">
        <v>83.803790000000006</v>
      </c>
      <c r="AV448" s="16">
        <v>80.81174</v>
      </c>
      <c r="AW448" s="16">
        <v>82.613129999999998</v>
      </c>
      <c r="AX448" s="16">
        <v>81.432609999999997</v>
      </c>
      <c r="AY448" s="16">
        <v>80.276359999999997</v>
      </c>
      <c r="AZ448" s="16">
        <v>83.051010000000005</v>
      </c>
      <c r="BA448" s="16">
        <v>83.562430000000006</v>
      </c>
      <c r="BB448" s="16">
        <v>84.355189999999993</v>
      </c>
      <c r="BC448" s="16">
        <v>83.847579999999994</v>
      </c>
      <c r="BD448" s="16">
        <v>85.407870000000003</v>
      </c>
      <c r="BE448" s="16">
        <v>87.942369999999997</v>
      </c>
      <c r="BF448" s="16">
        <v>91.667100000000005</v>
      </c>
      <c r="BJ448" s="16">
        <v>94.687340000000006</v>
      </c>
      <c r="BK448" s="16">
        <v>92.247460000000004</v>
      </c>
    </row>
    <row r="449" spans="1:65">
      <c r="A449" s="16" t="s">
        <v>53</v>
      </c>
      <c r="B449" s="16" t="s">
        <v>54</v>
      </c>
      <c r="C449" s="16" t="s">
        <v>941</v>
      </c>
      <c r="D449" s="16" t="s">
        <v>942</v>
      </c>
      <c r="AL449" s="16">
        <v>100.763671875</v>
      </c>
      <c r="AM449" s="16">
        <v>96.263038635253906</v>
      </c>
      <c r="AN449" s="16">
        <v>88.031532287597699</v>
      </c>
      <c r="AO449" s="16">
        <v>79.078689575195298</v>
      </c>
      <c r="AP449" s="16">
        <v>101.60337066650401</v>
      </c>
      <c r="AQ449" s="16">
        <v>96.26806640625</v>
      </c>
      <c r="AR449" s="16">
        <v>92.554557800292997</v>
      </c>
      <c r="AS449" s="16">
        <v>93.765243530273395</v>
      </c>
      <c r="AT449" s="16">
        <v>96.321609497070298</v>
      </c>
      <c r="AU449" s="16">
        <v>94.598213195800795</v>
      </c>
      <c r="AV449" s="16">
        <v>95.095352172851605</v>
      </c>
      <c r="AW449" s="16">
        <v>96.286422729492202</v>
      </c>
      <c r="AX449" s="16">
        <v>97.251892089843807</v>
      </c>
      <c r="AY449" s="16">
        <v>92.217742919921903</v>
      </c>
      <c r="AZ449" s="16">
        <v>97.804580688476605</v>
      </c>
      <c r="BA449" s="16">
        <v>91.660377502441406</v>
      </c>
      <c r="BB449" s="16">
        <v>92.075332641601605</v>
      </c>
      <c r="BC449" s="16">
        <v>89.987083435058594</v>
      </c>
      <c r="BD449" s="16">
        <v>93.349380493164105</v>
      </c>
      <c r="BE449" s="16">
        <v>92.339530944824205</v>
      </c>
      <c r="BF449" s="16">
        <v>89.439613342285199</v>
      </c>
      <c r="BG449" s="16">
        <v>98.574180603027301</v>
      </c>
      <c r="BH449" s="16">
        <v>104.73699951171901</v>
      </c>
      <c r="BI449" s="16">
        <v>112.694541931152</v>
      </c>
      <c r="BJ449" s="16">
        <v>106.78256225585901</v>
      </c>
      <c r="BK449" s="16">
        <v>99.857383728027301</v>
      </c>
      <c r="BL449" s="16">
        <v>100.39202117919901</v>
      </c>
    </row>
    <row r="450" spans="1:65">
      <c r="A450" s="16" t="s">
        <v>53</v>
      </c>
      <c r="B450" s="16" t="s">
        <v>54</v>
      </c>
      <c r="C450" s="16" t="s">
        <v>943</v>
      </c>
      <c r="D450" s="16" t="s">
        <v>944</v>
      </c>
      <c r="AR450" s="16">
        <v>98.791801452636705</v>
      </c>
      <c r="AZ450" s="16">
        <v>99.593193054199205</v>
      </c>
      <c r="BB450" s="16">
        <v>99.759841918945298</v>
      </c>
      <c r="BC450" s="16">
        <v>99.771141052246094</v>
      </c>
      <c r="BD450" s="16">
        <v>99.778633117675795</v>
      </c>
      <c r="BE450" s="16">
        <v>99.775772094726605</v>
      </c>
      <c r="BF450" s="16">
        <v>99.789360046386705</v>
      </c>
      <c r="BG450" s="16">
        <v>99.788986206054702</v>
      </c>
      <c r="BH450" s="16">
        <v>99.788063049316406</v>
      </c>
      <c r="BI450" s="16">
        <v>99.790061950683594</v>
      </c>
      <c r="BJ450" s="16">
        <v>99.791229248046903</v>
      </c>
    </row>
    <row r="451" spans="1:65">
      <c r="A451" s="16" t="s">
        <v>53</v>
      </c>
      <c r="B451" s="16" t="s">
        <v>54</v>
      </c>
      <c r="C451" s="16" t="s">
        <v>945</v>
      </c>
      <c r="D451" s="16" t="s">
        <v>946</v>
      </c>
      <c r="BH451" s="16">
        <v>24.4667574123491</v>
      </c>
    </row>
    <row r="452" spans="1:65">
      <c r="A452" s="16" t="s">
        <v>53</v>
      </c>
      <c r="B452" s="16" t="s">
        <v>54</v>
      </c>
      <c r="C452" s="16" t="s">
        <v>947</v>
      </c>
      <c r="D452" s="16" t="s">
        <v>948</v>
      </c>
      <c r="BH452" s="16">
        <v>64.643615103561601</v>
      </c>
    </row>
    <row r="453" spans="1:65">
      <c r="A453" s="16" t="s">
        <v>53</v>
      </c>
      <c r="B453" s="16" t="s">
        <v>54</v>
      </c>
      <c r="C453" s="16" t="s">
        <v>949</v>
      </c>
      <c r="D453" s="16" t="s">
        <v>950</v>
      </c>
      <c r="AL453" s="16">
        <v>3900</v>
      </c>
      <c r="AM453" s="16">
        <v>-305300</v>
      </c>
      <c r="AN453" s="16">
        <v>-5333300</v>
      </c>
      <c r="AO453" s="16">
        <v>-10431400</v>
      </c>
      <c r="AP453" s="16">
        <v>-7560300</v>
      </c>
      <c r="AQ453" s="16">
        <v>-10280700</v>
      </c>
      <c r="AR453" s="16">
        <v>-37056000</v>
      </c>
      <c r="AS453" s="16">
        <v>-300173700</v>
      </c>
      <c r="AT453" s="16">
        <v>-341965500</v>
      </c>
      <c r="AU453" s="16">
        <v>-373982800</v>
      </c>
      <c r="AV453" s="16">
        <v>-434116400</v>
      </c>
      <c r="AW453" s="16">
        <v>-688478400</v>
      </c>
      <c r="AX453" s="16">
        <v>-1555819800</v>
      </c>
      <c r="AY453" s="16">
        <v>-2394949900</v>
      </c>
      <c r="AZ453" s="16">
        <v>-4358749800</v>
      </c>
      <c r="BA453" s="16">
        <v>-4326689000</v>
      </c>
      <c r="BB453" s="16">
        <v>-2828638900</v>
      </c>
      <c r="BC453" s="16">
        <v>-2782850200</v>
      </c>
      <c r="BD453" s="16">
        <v>-3837755000</v>
      </c>
      <c r="BE453" s="16">
        <v>-3352212000</v>
      </c>
      <c r="BF453" s="16">
        <v>-3238193300</v>
      </c>
      <c r="BG453" s="16">
        <v>-2024950700</v>
      </c>
      <c r="BH453" s="16">
        <v>-2077608500</v>
      </c>
      <c r="BI453" s="16">
        <v>-3944709900</v>
      </c>
      <c r="BJ453" s="16">
        <v>-3028456200</v>
      </c>
      <c r="BK453" s="16">
        <v>-4181301500</v>
      </c>
      <c r="BL453" s="16">
        <v>-3503723800</v>
      </c>
      <c r="BM453" s="16">
        <v>-775672600</v>
      </c>
    </row>
    <row r="454" spans="1:65">
      <c r="A454" s="16" t="s">
        <v>53</v>
      </c>
      <c r="B454" s="16" t="s">
        <v>54</v>
      </c>
      <c r="C454" s="16" t="s">
        <v>951</v>
      </c>
      <c r="D454" s="16" t="s">
        <v>952</v>
      </c>
      <c r="AM454" s="16">
        <v>-19.728361005308301</v>
      </c>
      <c r="AN454" s="16">
        <v>-11.8643516595072</v>
      </c>
      <c r="AO454" s="16">
        <v>1.2243895308504</v>
      </c>
      <c r="AP454" s="16">
        <v>5.84758770576211</v>
      </c>
      <c r="AQ454" s="16">
        <v>9.9673461182025793</v>
      </c>
      <c r="AR454" s="16">
        <v>6.89448699832964</v>
      </c>
      <c r="AS454" s="16">
        <v>6.4052561798766998</v>
      </c>
      <c r="AT454" s="16">
        <v>10.017291841842001</v>
      </c>
      <c r="AU454" s="16">
        <v>9.4472191287441802</v>
      </c>
      <c r="AV454" s="16">
        <v>10.038721333408599</v>
      </c>
      <c r="AW454" s="16">
        <v>6.8872178339376298</v>
      </c>
      <c r="AX454" s="16">
        <v>20.408220752657598</v>
      </c>
      <c r="AY454" s="16">
        <v>31.2928257157999</v>
      </c>
      <c r="AZ454" s="16">
        <v>20.931684766438099</v>
      </c>
      <c r="BA454" s="16">
        <v>16.907491602921599</v>
      </c>
      <c r="BB454" s="16">
        <v>16.298368673274702</v>
      </c>
      <c r="BC454" s="16">
        <v>6.7632115019735899</v>
      </c>
      <c r="BD454" s="16">
        <v>-3.6809287474555501</v>
      </c>
      <c r="BE454" s="16">
        <v>4.0813280272943304</v>
      </c>
    </row>
    <row r="455" spans="1:65">
      <c r="A455" s="16" t="s">
        <v>53</v>
      </c>
      <c r="B455" s="16" t="s">
        <v>54</v>
      </c>
      <c r="C455" s="16" t="s">
        <v>953</v>
      </c>
      <c r="D455" s="16" t="s">
        <v>954</v>
      </c>
      <c r="AI455" s="16">
        <v>3167.4566884871001</v>
      </c>
      <c r="AJ455" s="16">
        <v>3096.8355981865302</v>
      </c>
      <c r="AK455" s="16">
        <v>2360.9088207480099</v>
      </c>
      <c r="AL455" s="16">
        <v>1788.16653179266</v>
      </c>
      <c r="AM455" s="16">
        <v>1416.6188432638601</v>
      </c>
      <c r="AN455" s="16">
        <v>1235.15043403456</v>
      </c>
      <c r="AO455" s="16">
        <v>1238.6356742092501</v>
      </c>
      <c r="AP455" s="16">
        <v>1297.8955005170001</v>
      </c>
      <c r="AQ455" s="16">
        <v>1414.19846659623</v>
      </c>
      <c r="AR455" s="16">
        <v>1505.5780655082799</v>
      </c>
      <c r="AS455" s="16">
        <v>1659.0119721856599</v>
      </c>
      <c r="AT455" s="16">
        <v>1809.1827878607101</v>
      </c>
      <c r="AU455" s="16">
        <v>1965.2311560512101</v>
      </c>
      <c r="AV455" s="16">
        <v>2149.50028837439</v>
      </c>
      <c r="AW455" s="16">
        <v>2327.9418718922602</v>
      </c>
      <c r="AX455" s="16">
        <v>2948.5733802154</v>
      </c>
      <c r="AY455" s="16">
        <v>3921.5160939935699</v>
      </c>
      <c r="AZ455" s="16">
        <v>4864.5889086916004</v>
      </c>
      <c r="BA455" s="16">
        <v>5268.0282772457604</v>
      </c>
      <c r="BB455" s="16">
        <v>5643.2077437328298</v>
      </c>
      <c r="BC455" s="16">
        <v>5843.5337683582002</v>
      </c>
      <c r="BD455" s="16">
        <v>5677.1576710550498</v>
      </c>
      <c r="BE455" s="16">
        <v>5725.6341285339404</v>
      </c>
      <c r="BF455" s="16">
        <v>5982.3259311075599</v>
      </c>
      <c r="BG455" s="16">
        <v>6073.4027498333699</v>
      </c>
      <c r="BH455" s="16">
        <v>6064.4733413614003</v>
      </c>
      <c r="BI455" s="16">
        <v>5813.3328933347602</v>
      </c>
      <c r="BJ455" s="16">
        <v>5765.4107718038003</v>
      </c>
      <c r="BK455" s="16">
        <v>5801.4379248724599</v>
      </c>
      <c r="BL455" s="16">
        <v>5895.1989860347103</v>
      </c>
      <c r="BM455" s="16">
        <v>5593.2245225254201</v>
      </c>
    </row>
    <row r="456" spans="1:65">
      <c r="A456" s="16" t="s">
        <v>53</v>
      </c>
      <c r="B456" s="16" t="s">
        <v>54</v>
      </c>
      <c r="C456" s="16" t="s">
        <v>955</v>
      </c>
      <c r="D456" s="16" t="s">
        <v>956</v>
      </c>
      <c r="AI456" s="16">
        <v>267700</v>
      </c>
      <c r="AJ456" s="16">
        <v>504100</v>
      </c>
      <c r="AK456" s="16">
        <v>4406500</v>
      </c>
      <c r="AL456" s="16">
        <v>29880000</v>
      </c>
      <c r="AM456" s="16">
        <v>367357200</v>
      </c>
      <c r="AN456" s="16">
        <v>1968600000</v>
      </c>
      <c r="AO456" s="16">
        <v>2457600000</v>
      </c>
      <c r="AP456" s="16">
        <v>2924800000</v>
      </c>
      <c r="AQ456" s="16">
        <v>3298900000</v>
      </c>
      <c r="AR456" s="16">
        <v>3625900000</v>
      </c>
      <c r="AS456" s="16">
        <v>4426900000</v>
      </c>
      <c r="AT456" s="16">
        <v>4897300000</v>
      </c>
      <c r="AU456" s="16">
        <v>5576300000</v>
      </c>
      <c r="AV456" s="16">
        <v>6596700000</v>
      </c>
      <c r="AW456" s="16">
        <v>7914500000</v>
      </c>
      <c r="AX456" s="16">
        <v>11576000000</v>
      </c>
      <c r="AY456" s="16">
        <v>17721800000</v>
      </c>
      <c r="AZ456" s="16">
        <v>26490300000</v>
      </c>
      <c r="BA456" s="16">
        <v>37448600000</v>
      </c>
      <c r="BB456" s="16">
        <v>32791500000</v>
      </c>
      <c r="BC456" s="16">
        <v>39588500000</v>
      </c>
      <c r="BD456" s="16">
        <v>49026100000</v>
      </c>
      <c r="BE456" s="16">
        <v>51351700000</v>
      </c>
      <c r="BF456" s="16">
        <v>54304000000</v>
      </c>
      <c r="BG456" s="16">
        <v>54601100000</v>
      </c>
      <c r="BH456" s="16">
        <v>49521000000</v>
      </c>
      <c r="BI456" s="16">
        <v>55503800000</v>
      </c>
      <c r="BJ456" s="16">
        <v>65333400000</v>
      </c>
      <c r="BK456" s="16">
        <v>73893700000</v>
      </c>
      <c r="BL456" s="16">
        <v>74533700000</v>
      </c>
      <c r="BM456" s="16">
        <v>65439700000</v>
      </c>
    </row>
    <row r="457" spans="1:65">
      <c r="A457" s="16" t="s">
        <v>53</v>
      </c>
      <c r="B457" s="16" t="s">
        <v>54</v>
      </c>
      <c r="C457" s="16" t="s">
        <v>957</v>
      </c>
      <c r="D457" s="16" t="s">
        <v>958</v>
      </c>
      <c r="AQ457" s="16">
        <v>449.039055029628</v>
      </c>
      <c r="AR457" s="16">
        <v>406.416640288314</v>
      </c>
      <c r="AS457" s="16">
        <v>361.48223504710597</v>
      </c>
      <c r="AT457" s="16">
        <v>435.07835992484598</v>
      </c>
      <c r="AU457" s="16">
        <v>550.86897357079295</v>
      </c>
      <c r="AV457" s="16">
        <v>651.36009063737595</v>
      </c>
      <c r="AW457" s="16">
        <v>739.46424371271098</v>
      </c>
      <c r="AX457" s="16">
        <v>941.07851504959501</v>
      </c>
      <c r="AY457" s="16">
        <v>1355.2717758793201</v>
      </c>
      <c r="AZ457" s="16">
        <v>2041.6174226165799</v>
      </c>
      <c r="BA457" s="16">
        <v>3143.7235543903598</v>
      </c>
      <c r="BB457" s="16">
        <v>3308.6798647010901</v>
      </c>
      <c r="BC457" s="16">
        <v>3834.85977594109</v>
      </c>
      <c r="BD457" s="16">
        <v>4640.9486845064803</v>
      </c>
      <c r="BE457" s="16">
        <v>5148.2369053160301</v>
      </c>
      <c r="BF457" s="16">
        <v>5698.2917355044701</v>
      </c>
      <c r="BG457" s="16">
        <v>5988.9163314124698</v>
      </c>
      <c r="BH457" s="16">
        <v>4424.7909627065901</v>
      </c>
      <c r="BI457" s="16">
        <v>2997.6674534172698</v>
      </c>
      <c r="BJ457" s="16">
        <v>3173.6253364105601</v>
      </c>
      <c r="BK457" s="16">
        <v>3359.6381524782801</v>
      </c>
      <c r="BL457" s="16">
        <v>3501.6503558047398</v>
      </c>
    </row>
    <row r="458" spans="1:65">
      <c r="A458" s="16" t="s">
        <v>53</v>
      </c>
      <c r="B458" s="16" t="s">
        <v>54</v>
      </c>
      <c r="C458" s="16" t="s">
        <v>959</v>
      </c>
      <c r="D458" s="16" t="s">
        <v>960</v>
      </c>
      <c r="AQ458" s="16">
        <v>0</v>
      </c>
      <c r="AR458" s="16">
        <v>0</v>
      </c>
      <c r="AS458" s="16">
        <v>0</v>
      </c>
      <c r="AT458" s="16">
        <v>0</v>
      </c>
      <c r="AU458" s="16">
        <v>0</v>
      </c>
      <c r="AV458" s="16">
        <v>0</v>
      </c>
      <c r="AW458" s="16">
        <v>0</v>
      </c>
      <c r="AX458" s="16">
        <v>0</v>
      </c>
      <c r="AY458" s="16">
        <v>0</v>
      </c>
      <c r="AZ458" s="16">
        <v>0</v>
      </c>
      <c r="BA458" s="16">
        <v>0</v>
      </c>
      <c r="BB458" s="16">
        <v>0</v>
      </c>
      <c r="BC458" s="16">
        <v>0</v>
      </c>
      <c r="BD458" s="16">
        <v>0</v>
      </c>
      <c r="BE458" s="16">
        <v>0</v>
      </c>
      <c r="BF458" s="16">
        <v>0</v>
      </c>
      <c r="BG458" s="16">
        <v>0</v>
      </c>
      <c r="BH458" s="16">
        <v>0</v>
      </c>
      <c r="BI458" s="16">
        <v>0</v>
      </c>
      <c r="BJ458" s="16">
        <v>0</v>
      </c>
      <c r="BK458" s="16">
        <v>0</v>
      </c>
      <c r="BL458" s="16">
        <v>0</v>
      </c>
    </row>
    <row r="459" spans="1:65">
      <c r="A459" s="16" t="s">
        <v>53</v>
      </c>
      <c r="B459" s="16" t="s">
        <v>54</v>
      </c>
      <c r="C459" s="16" t="s">
        <v>961</v>
      </c>
      <c r="D459" s="16" t="s">
        <v>962</v>
      </c>
      <c r="AT459" s="16">
        <v>11.401102678429799</v>
      </c>
      <c r="AU459" s="16">
        <v>11.627258359416199</v>
      </c>
      <c r="AV459" s="16">
        <v>9.5660978420315708</v>
      </c>
      <c r="AW459" s="16">
        <v>8.6559399232974297</v>
      </c>
      <c r="AX459" s="16">
        <v>17.391775304742598</v>
      </c>
      <c r="AY459" s="16">
        <v>11.7309184993532</v>
      </c>
      <c r="AZ459" s="16">
        <v>9.3623674399190708</v>
      </c>
      <c r="BA459" s="16">
        <v>5.52659544332269</v>
      </c>
      <c r="BB459" s="16">
        <v>6.1714966264526003</v>
      </c>
      <c r="BC459" s="16">
        <v>5.7155055909475196</v>
      </c>
      <c r="BD459" s="16">
        <v>5.6767547178388602</v>
      </c>
      <c r="BE459" s="16">
        <v>5.5053702559723696</v>
      </c>
      <c r="BF459" s="16">
        <v>8.3743410565111596</v>
      </c>
      <c r="BG459" s="16">
        <v>9.1686399671100602</v>
      </c>
      <c r="BH459" s="16">
        <v>14.7493403334189</v>
      </c>
      <c r="BI459" s="16">
        <v>13.9263865780961</v>
      </c>
      <c r="BJ459" s="16">
        <v>8.9337684710718399</v>
      </c>
      <c r="BK459" s="16">
        <v>8.9337684685938008</v>
      </c>
    </row>
    <row r="460" spans="1:65">
      <c r="A460" s="16" t="s">
        <v>53</v>
      </c>
      <c r="B460" s="16" t="s">
        <v>54</v>
      </c>
      <c r="C460" s="16" t="s">
        <v>963</v>
      </c>
      <c r="D460" s="16" t="s">
        <v>964</v>
      </c>
      <c r="AT460" s="16">
        <v>98900000</v>
      </c>
      <c r="AU460" s="16">
        <v>96200000</v>
      </c>
      <c r="AV460" s="16">
        <v>81100000</v>
      </c>
      <c r="AW460" s="16">
        <v>71500000</v>
      </c>
      <c r="AX460" s="16">
        <v>72500000</v>
      </c>
      <c r="AY460" s="16">
        <v>74000000</v>
      </c>
      <c r="AZ460" s="16">
        <v>68500000</v>
      </c>
      <c r="BA460" s="16">
        <v>60100000</v>
      </c>
      <c r="BB460" s="16">
        <v>45200000</v>
      </c>
      <c r="BC460" s="16">
        <v>33800000</v>
      </c>
      <c r="BD460" s="16">
        <v>25400000</v>
      </c>
      <c r="BE460" s="16">
        <v>19000000</v>
      </c>
      <c r="BF460" s="16">
        <v>14300000</v>
      </c>
      <c r="BG460" s="16">
        <v>10600000</v>
      </c>
      <c r="BH460" s="16">
        <v>8000000</v>
      </c>
      <c r="BI460" s="16">
        <v>6000000</v>
      </c>
      <c r="BJ460" s="16">
        <v>4600000</v>
      </c>
      <c r="BK460" s="16">
        <v>3400000</v>
      </c>
      <c r="BL460" s="16">
        <v>2330000</v>
      </c>
      <c r="BM460" s="16">
        <v>1890000</v>
      </c>
    </row>
    <row r="461" spans="1:65">
      <c r="A461" s="16" t="s">
        <v>53</v>
      </c>
      <c r="B461" s="16" t="s">
        <v>54</v>
      </c>
      <c r="C461" s="16" t="s">
        <v>965</v>
      </c>
      <c r="D461" s="16" t="s">
        <v>966</v>
      </c>
      <c r="AN461" s="16">
        <v>17.880530578730902</v>
      </c>
      <c r="AO461" s="16">
        <v>46.441501319582102</v>
      </c>
      <c r="AP461" s="16">
        <v>28.037197162930799</v>
      </c>
      <c r="AQ461" s="16">
        <v>19.9529187382273</v>
      </c>
      <c r="AR461" s="16">
        <v>-20.637605966189899</v>
      </c>
      <c r="AS461" s="16">
        <v>7.7368775849877096</v>
      </c>
      <c r="AT461" s="16">
        <v>10.3559833986693</v>
      </c>
      <c r="AU461" s="16">
        <v>47.575700654833803</v>
      </c>
      <c r="AV461" s="16">
        <v>43.162514991048702</v>
      </c>
      <c r="AW461" s="16">
        <v>24.261591922061701</v>
      </c>
      <c r="AX461" s="16">
        <v>9.4636691660086303</v>
      </c>
      <c r="AY461" s="16">
        <v>14.7285183787456</v>
      </c>
      <c r="AZ461" s="16">
        <v>10.6570615392585</v>
      </c>
      <c r="BA461" s="16">
        <v>14.327743613825</v>
      </c>
      <c r="BB461" s="16">
        <v>-5.2747751640354501</v>
      </c>
      <c r="BC461" s="16">
        <v>1.34649977154588</v>
      </c>
      <c r="BD461" s="16">
        <v>35.5877548553457</v>
      </c>
      <c r="BE461" s="16">
        <v>2.1999990683593502</v>
      </c>
      <c r="BF461" s="16">
        <v>9.9999996872776098</v>
      </c>
      <c r="BG461" s="16">
        <v>4.1308623516790597</v>
      </c>
    </row>
    <row r="462" spans="1:65">
      <c r="A462" s="16" t="s">
        <v>53</v>
      </c>
      <c r="B462" s="16" t="s">
        <v>54</v>
      </c>
      <c r="C462" s="16" t="s">
        <v>967</v>
      </c>
      <c r="D462" s="16" t="s">
        <v>968</v>
      </c>
      <c r="AI462" s="16">
        <v>975401616.781708</v>
      </c>
      <c r="AJ462" s="16">
        <v>770567404.52806306</v>
      </c>
      <c r="AK462" s="16">
        <v>462340235.944695</v>
      </c>
      <c r="AL462" s="16">
        <v>282027690.73448497</v>
      </c>
      <c r="AM462" s="16">
        <v>533032116.30970597</v>
      </c>
      <c r="AN462" s="16">
        <v>632183907.58447194</v>
      </c>
      <c r="AO462" s="16">
        <v>1336436591.2302899</v>
      </c>
      <c r="AP462" s="16">
        <v>1857646717.0696001</v>
      </c>
      <c r="AQ462" s="16">
        <v>2284905577.7880101</v>
      </c>
      <c r="AR462" s="16">
        <v>2894048245.22684</v>
      </c>
      <c r="AS462" s="16">
        <v>2667551487.8312702</v>
      </c>
      <c r="AT462" s="16">
        <v>2976990134.3970399</v>
      </c>
      <c r="AU462" s="16">
        <v>4977402883.9687004</v>
      </c>
      <c r="AV462" s="16">
        <v>8664948737.2287693</v>
      </c>
      <c r="AW462" s="16">
        <v>10841681261.940599</v>
      </c>
      <c r="AX462" s="16">
        <v>10696116154.946699</v>
      </c>
      <c r="AY462" s="16">
        <v>10988482246.0298</v>
      </c>
      <c r="AZ462" s="16">
        <v>9964643572.9291897</v>
      </c>
      <c r="BA462" s="16">
        <v>10124652334.387199</v>
      </c>
      <c r="BB462" s="16">
        <v>9211905303.1529408</v>
      </c>
      <c r="BC462" s="16">
        <v>9611886369.2997799</v>
      </c>
      <c r="BD462" s="16">
        <v>10762672592.4634</v>
      </c>
      <c r="BE462" s="16">
        <v>10999451094.6406</v>
      </c>
      <c r="BF462" s="16">
        <v>13138549435.255899</v>
      </c>
      <c r="BG462" s="16">
        <v>13320407809.0028</v>
      </c>
    </row>
    <row r="463" spans="1:65">
      <c r="A463" s="16" t="s">
        <v>53</v>
      </c>
      <c r="B463" s="16" t="s">
        <v>54</v>
      </c>
      <c r="C463" s="16" t="s">
        <v>969</v>
      </c>
      <c r="D463" s="16" t="s">
        <v>970</v>
      </c>
      <c r="AL463" s="16">
        <v>1.24547261115844</v>
      </c>
      <c r="AM463" s="16">
        <v>18.256746384693301</v>
      </c>
      <c r="AN463" s="16">
        <v>107.11950737481401</v>
      </c>
      <c r="AO463" s="16">
        <v>120.28826086925299</v>
      </c>
      <c r="AP463" s="16">
        <v>110.154971643324</v>
      </c>
      <c r="AQ463" s="16">
        <v>111.399310211521</v>
      </c>
      <c r="AR463" s="16">
        <v>96.263512572552898</v>
      </c>
      <c r="AS463" s="16">
        <v>91.931441445229396</v>
      </c>
      <c r="AT463" s="16">
        <v>97.342524615280198</v>
      </c>
      <c r="AU463" s="16">
        <v>97.423620823102695</v>
      </c>
      <c r="AV463" s="16">
        <v>99.524248463781305</v>
      </c>
      <c r="AW463" s="16">
        <v>101.51293629183201</v>
      </c>
      <c r="AX463" s="16">
        <v>100</v>
      </c>
      <c r="AY463" s="16">
        <v>98.150744226017494</v>
      </c>
      <c r="AZ463" s="16">
        <v>117.36387177102399</v>
      </c>
      <c r="BA463" s="16">
        <v>143.86621736013299</v>
      </c>
      <c r="BB463" s="16">
        <v>150.56879366586301</v>
      </c>
      <c r="BC463" s="16">
        <v>185.364988379148</v>
      </c>
      <c r="BD463" s="16">
        <v>190.88949653456001</v>
      </c>
      <c r="BE463" s="16">
        <v>209.84771823419001</v>
      </c>
    </row>
    <row r="464" spans="1:65">
      <c r="A464" s="16" t="s">
        <v>53</v>
      </c>
      <c r="B464" s="16" t="s">
        <v>54</v>
      </c>
      <c r="C464" s="16" t="s">
        <v>971</v>
      </c>
      <c r="D464" s="16" t="s">
        <v>972</v>
      </c>
      <c r="AI464" s="16">
        <v>154200</v>
      </c>
      <c r="AJ464" s="16">
        <v>271300</v>
      </c>
      <c r="AK464" s="16">
        <v>3077100</v>
      </c>
      <c r="AL464" s="16">
        <v>20627200</v>
      </c>
      <c r="AM464" s="16">
        <v>290670800</v>
      </c>
      <c r="AN464" s="16">
        <v>1799800000</v>
      </c>
      <c r="AO464" s="16">
        <v>2396000000</v>
      </c>
      <c r="AP464" s="16">
        <v>2351900000</v>
      </c>
      <c r="AQ464" s="16">
        <v>2752600000</v>
      </c>
      <c r="AR464" s="16">
        <v>2860600000</v>
      </c>
      <c r="AS464" s="16">
        <v>3039000000</v>
      </c>
      <c r="AT464" s="16">
        <v>3268900000</v>
      </c>
      <c r="AU464" s="16">
        <v>3813400000</v>
      </c>
      <c r="AV464" s="16">
        <v>4285200000</v>
      </c>
      <c r="AW464" s="16">
        <v>4760900000</v>
      </c>
      <c r="AX464" s="16">
        <v>5274600000</v>
      </c>
      <c r="AY464" s="16">
        <v>6955400000</v>
      </c>
      <c r="AZ464" s="16">
        <v>9472800000</v>
      </c>
      <c r="BA464" s="16">
        <v>13420100000</v>
      </c>
      <c r="BB464" s="16">
        <v>15222000000</v>
      </c>
      <c r="BC464" s="16">
        <v>16715300000</v>
      </c>
      <c r="BD464" s="16">
        <v>19405000000</v>
      </c>
      <c r="BE464" s="16">
        <v>21607900000</v>
      </c>
      <c r="BF464" s="16">
        <v>24380000000</v>
      </c>
      <c r="BG464" s="16">
        <v>26814600000</v>
      </c>
      <c r="BH464" s="16">
        <v>30828100000</v>
      </c>
      <c r="BI464" s="16">
        <v>35474700000</v>
      </c>
      <c r="BJ464" s="16">
        <v>40505000000</v>
      </c>
      <c r="BK464" s="16">
        <v>43362300000</v>
      </c>
      <c r="BL464" s="16">
        <v>47095800000</v>
      </c>
      <c r="BM464" s="16">
        <v>43863400000</v>
      </c>
    </row>
    <row r="465" spans="1:65">
      <c r="A465" s="16" t="s">
        <v>53</v>
      </c>
      <c r="B465" s="16" t="s">
        <v>54</v>
      </c>
      <c r="C465" s="16" t="s">
        <v>973</v>
      </c>
      <c r="D465" s="16" t="s">
        <v>974</v>
      </c>
      <c r="AZ465" s="16">
        <v>2.38</v>
      </c>
      <c r="BC465" s="16">
        <v>2.65</v>
      </c>
      <c r="BE465" s="16">
        <v>2.75</v>
      </c>
      <c r="BG465" s="16">
        <v>2.1428569999999998</v>
      </c>
    </row>
    <row r="466" spans="1:65">
      <c r="A466" s="16" t="s">
        <v>53</v>
      </c>
      <c r="B466" s="16" t="s">
        <v>54</v>
      </c>
      <c r="C466" s="16" t="s">
        <v>975</v>
      </c>
      <c r="D466" s="16" t="s">
        <v>976</v>
      </c>
      <c r="AZ466" s="16">
        <v>4.3095310575317898</v>
      </c>
      <c r="BA466" s="16">
        <v>1.1499929885095701</v>
      </c>
      <c r="BB466" s="16">
        <v>1.01646064617202</v>
      </c>
      <c r="BC466" s="16">
        <v>1.36855164011305</v>
      </c>
      <c r="BD466" s="16">
        <v>1.78946920420328</v>
      </c>
      <c r="BE466" s="16">
        <v>8.5596006089794106</v>
      </c>
      <c r="BF466" s="16">
        <v>13.776142031927201</v>
      </c>
      <c r="BG466" s="16">
        <v>8.6378131074168198</v>
      </c>
      <c r="BH466" s="16">
        <v>4.46466879062333</v>
      </c>
      <c r="BI466" s="16">
        <v>2.85377777807726</v>
      </c>
      <c r="BJ466" s="16">
        <v>3.3010822913225502</v>
      </c>
      <c r="BK466" s="16">
        <v>4.3455254536371903</v>
      </c>
    </row>
    <row r="467" spans="1:65">
      <c r="A467" s="16" t="s">
        <v>53</v>
      </c>
      <c r="B467" s="16" t="s">
        <v>54</v>
      </c>
      <c r="C467" s="16" t="s">
        <v>977</v>
      </c>
      <c r="D467" s="16" t="s">
        <v>978</v>
      </c>
      <c r="AK467" s="16">
        <v>1571000000</v>
      </c>
      <c r="AL467" s="16">
        <v>993000000</v>
      </c>
      <c r="AM467" s="16">
        <v>655000000</v>
      </c>
      <c r="AN467" s="16">
        <v>635000000</v>
      </c>
      <c r="AO467" s="16">
        <v>630000000</v>
      </c>
      <c r="AP467" s="16">
        <v>780000000</v>
      </c>
      <c r="AQ467" s="16">
        <v>605000000</v>
      </c>
      <c r="AR467" s="16">
        <v>929000000</v>
      </c>
      <c r="AS467" s="16">
        <v>1745000000</v>
      </c>
      <c r="AT467" s="16">
        <v>2314000000</v>
      </c>
      <c r="AU467" s="16">
        <v>2167000000</v>
      </c>
      <c r="AV467" s="16">
        <v>2592000000</v>
      </c>
      <c r="AW467" s="16">
        <v>3615000000</v>
      </c>
      <c r="AX467" s="16">
        <v>7649000000</v>
      </c>
      <c r="AY467" s="16">
        <v>13015000000</v>
      </c>
      <c r="AZ467" s="16">
        <v>21269000000</v>
      </c>
      <c r="BA467" s="16">
        <v>30586000000</v>
      </c>
      <c r="BB467" s="16">
        <v>21097000000</v>
      </c>
      <c r="BC467" s="16">
        <v>26476000000</v>
      </c>
      <c r="BD467" s="16">
        <v>34495000000</v>
      </c>
      <c r="BE467" s="16">
        <v>32634000000</v>
      </c>
      <c r="BF467" s="16">
        <v>31703000000</v>
      </c>
      <c r="BG467" s="16">
        <v>28260000000</v>
      </c>
      <c r="BH467" s="16">
        <v>16592000000</v>
      </c>
      <c r="BI467" s="16">
        <v>13108000000</v>
      </c>
      <c r="BJ467" s="16">
        <v>15481000000</v>
      </c>
      <c r="BK467" s="16">
        <v>20317000000</v>
      </c>
      <c r="BL467" s="16">
        <v>19636000000</v>
      </c>
      <c r="BM467" s="16">
        <v>13741000000</v>
      </c>
    </row>
    <row r="468" spans="1:65">
      <c r="A468" s="16" t="s">
        <v>53</v>
      </c>
      <c r="B468" s="16" t="s">
        <v>54</v>
      </c>
      <c r="C468" s="16" t="s">
        <v>979</v>
      </c>
      <c r="D468" s="16" t="s">
        <v>980</v>
      </c>
      <c r="AN468" s="16">
        <v>19.027918268258102</v>
      </c>
      <c r="AO468" s="16">
        <v>49.362017872745703</v>
      </c>
      <c r="AP468" s="16">
        <v>57.253261674744103</v>
      </c>
      <c r="AQ468" s="16">
        <v>46.425444995623003</v>
      </c>
      <c r="AR468" s="16">
        <v>56.519600837333599</v>
      </c>
      <c r="AS468" s="16">
        <v>41.986742424242401</v>
      </c>
      <c r="AT468" s="16">
        <v>57.3626613600224</v>
      </c>
      <c r="AU468" s="16">
        <v>77.391850286936105</v>
      </c>
      <c r="AV468" s="16">
        <v>83.926882454294102</v>
      </c>
      <c r="AW468" s="16">
        <v>83.295129775767805</v>
      </c>
      <c r="AX468" s="16">
        <v>77.427160294863299</v>
      </c>
      <c r="AY468" s="16">
        <v>70.635539069445699</v>
      </c>
      <c r="AZ468" s="16">
        <v>69.715854133732194</v>
      </c>
      <c r="BA468" s="16">
        <v>71.690283579470503</v>
      </c>
      <c r="BB468" s="16">
        <v>64.053954181020003</v>
      </c>
      <c r="BC468" s="16">
        <v>55.713214702806901</v>
      </c>
      <c r="BD468" s="16">
        <v>51.109002242878901</v>
      </c>
      <c r="BE468" s="16">
        <v>50.602035867446901</v>
      </c>
      <c r="BF468" s="16">
        <v>50.723959989035698</v>
      </c>
      <c r="BG468" s="16">
        <v>59.232818961993601</v>
      </c>
      <c r="BH468" s="16">
        <v>55.907672389412802</v>
      </c>
      <c r="BI468" s="16">
        <v>52.3313283423104</v>
      </c>
      <c r="BJ468" s="16">
        <v>51.655825232711301</v>
      </c>
      <c r="BK468" s="16">
        <v>39.9770319568728</v>
      </c>
      <c r="BL468" s="16">
        <v>46.580622108126001</v>
      </c>
      <c r="BM468" s="16">
        <v>64.979014985476496</v>
      </c>
    </row>
    <row r="469" spans="1:65">
      <c r="A469" s="16" t="s">
        <v>53</v>
      </c>
      <c r="B469" s="16" t="s">
        <v>54</v>
      </c>
      <c r="C469" s="16" t="s">
        <v>981</v>
      </c>
      <c r="D469" s="16" t="s">
        <v>982</v>
      </c>
      <c r="AO469" s="16">
        <v>53.1126607748024</v>
      </c>
      <c r="AP469" s="16">
        <v>63.322148337070502</v>
      </c>
      <c r="AQ469" s="16">
        <v>75.150413025595995</v>
      </c>
      <c r="AR469" s="16">
        <v>71.282509062648003</v>
      </c>
      <c r="AS469" s="16">
        <v>71.236120365051903</v>
      </c>
      <c r="AT469" s="16">
        <v>65.466590614125394</v>
      </c>
      <c r="AU469" s="16">
        <v>65.096277263386597</v>
      </c>
      <c r="AV469" s="16">
        <v>74.033915631217994</v>
      </c>
      <c r="AW469" s="16">
        <v>73.630293556804901</v>
      </c>
      <c r="AX469" s="16">
        <v>74.238927583396801</v>
      </c>
      <c r="AY469" s="16">
        <v>74.370271905987906</v>
      </c>
      <c r="AZ469" s="16">
        <v>77.611251566033104</v>
      </c>
      <c r="BA469" s="16">
        <v>78.613467290194805</v>
      </c>
      <c r="BB469" s="16">
        <v>79.146508198009499</v>
      </c>
      <c r="BC469" s="16">
        <v>76.309378469034996</v>
      </c>
      <c r="BD469" s="16">
        <v>81.706249265052307</v>
      </c>
      <c r="BE469" s="16">
        <v>80.238877484431498</v>
      </c>
      <c r="BF469" s="16">
        <v>71.865058359806397</v>
      </c>
      <c r="BG469" s="16">
        <v>72.315159321490995</v>
      </c>
      <c r="BH469" s="16">
        <v>73.884096968382806</v>
      </c>
      <c r="BI469" s="16">
        <v>75.475002023003896</v>
      </c>
      <c r="BJ469" s="16">
        <v>68.175017888115093</v>
      </c>
      <c r="BK469" s="16">
        <v>67.9030420496196</v>
      </c>
    </row>
    <row r="470" spans="1:65">
      <c r="A470" s="16" t="s">
        <v>53</v>
      </c>
      <c r="B470" s="16" t="s">
        <v>54</v>
      </c>
      <c r="C470" s="16" t="s">
        <v>983</v>
      </c>
      <c r="D470" s="16" t="s">
        <v>984</v>
      </c>
      <c r="AU470" s="16">
        <v>6.75</v>
      </c>
      <c r="AX470" s="16">
        <v>6.09</v>
      </c>
      <c r="AZ470" s="16">
        <v>4.04</v>
      </c>
      <c r="BA470" s="16">
        <v>3.86</v>
      </c>
      <c r="BB470" s="16">
        <v>4.4000000000000004</v>
      </c>
      <c r="BD470" s="16">
        <v>4.0599999999999996</v>
      </c>
      <c r="BE470" s="16">
        <v>4.76</v>
      </c>
      <c r="BF470" s="16">
        <v>4.74</v>
      </c>
      <c r="BG470" s="16">
        <v>5.23</v>
      </c>
      <c r="BH470" s="16">
        <v>5.19</v>
      </c>
      <c r="BL470" s="16">
        <v>11.98</v>
      </c>
    </row>
    <row r="471" spans="1:65">
      <c r="A471" s="16" t="s">
        <v>53</v>
      </c>
      <c r="B471" s="16" t="s">
        <v>54</v>
      </c>
      <c r="C471" s="16" t="s">
        <v>985</v>
      </c>
      <c r="D471" s="16" t="s">
        <v>986</v>
      </c>
      <c r="AK471" s="16">
        <v>575.61461380469302</v>
      </c>
      <c r="AL471" s="16">
        <v>103.757961783439</v>
      </c>
      <c r="AM471" s="16">
        <v>120.085935414999</v>
      </c>
      <c r="AN471" s="16">
        <v>53.901869903458604</v>
      </c>
      <c r="AO471" s="16">
        <v>50.089193442142999</v>
      </c>
      <c r="AP471" s="16">
        <v>39.725022955387402</v>
      </c>
      <c r="AQ471" s="16">
        <v>37.8061326512818</v>
      </c>
      <c r="AR471" s="16">
        <v>42.890519456438199</v>
      </c>
      <c r="AS471" s="16">
        <v>55.321667620440401</v>
      </c>
      <c r="AT471" s="16">
        <v>65.612884716682998</v>
      </c>
      <c r="AU471" s="16">
        <v>61.467094432989697</v>
      </c>
      <c r="AV471" s="16">
        <v>71.707798222906305</v>
      </c>
      <c r="AW471" s="16">
        <v>82.150872195259197</v>
      </c>
      <c r="AX471" s="16">
        <v>90.587778798163299</v>
      </c>
      <c r="AY471" s="16">
        <v>87.137263018638393</v>
      </c>
      <c r="AZ471" s="16">
        <v>82.643618412933506</v>
      </c>
      <c r="BA471" s="16">
        <v>78.112713393061796</v>
      </c>
      <c r="BB471" s="16">
        <v>62.339288513124401</v>
      </c>
      <c r="BC471" s="16">
        <v>62.790479689155802</v>
      </c>
      <c r="BD471" s="16">
        <v>67.717813640029206</v>
      </c>
      <c r="BE471" s="16">
        <v>61.780379477455902</v>
      </c>
      <c r="BF471" s="16">
        <v>56.6632773022584</v>
      </c>
      <c r="BG471" s="16">
        <v>49.768557683672199</v>
      </c>
      <c r="BH471" s="16">
        <v>48.627990805443197</v>
      </c>
      <c r="BI471" s="16">
        <v>57.033047304766903</v>
      </c>
      <c r="BJ471" s="16">
        <v>59.375182050049901</v>
      </c>
      <c r="BK471" s="16">
        <v>67.461294511312005</v>
      </c>
      <c r="BL471" s="16">
        <v>69.130313738610596</v>
      </c>
      <c r="BM471" s="16">
        <v>57.436333564354001</v>
      </c>
    </row>
    <row r="472" spans="1:65">
      <c r="A472" s="16" t="s">
        <v>53</v>
      </c>
      <c r="B472" s="16" t="s">
        <v>54</v>
      </c>
      <c r="C472" s="16" t="s">
        <v>987</v>
      </c>
      <c r="D472" s="16" t="s">
        <v>988</v>
      </c>
      <c r="F472" s="16">
        <v>4.0347664799878098</v>
      </c>
      <c r="G472" s="16">
        <v>4.0689352848660603</v>
      </c>
      <c r="H472" s="16">
        <v>4.0107201925745004</v>
      </c>
      <c r="I472" s="16">
        <v>3.84800139359881</v>
      </c>
      <c r="J472" s="16">
        <v>3.62018795592649</v>
      </c>
      <c r="K472" s="16">
        <v>3.3809997013545598</v>
      </c>
      <c r="L472" s="16">
        <v>3.1669047022050401</v>
      </c>
      <c r="M472" s="16">
        <v>2.98091261231122</v>
      </c>
      <c r="N472" s="16">
        <v>2.8281685905954399</v>
      </c>
      <c r="O472" s="16">
        <v>2.0190082338402302</v>
      </c>
      <c r="P472" s="16">
        <v>1.0847264284962701</v>
      </c>
      <c r="Q472" s="16">
        <v>0.96577603958875402</v>
      </c>
      <c r="R472" s="16">
        <v>0.870915123414014</v>
      </c>
      <c r="S472" s="16">
        <v>1.0606731494267101</v>
      </c>
      <c r="T472" s="16">
        <v>1.2766227320727901</v>
      </c>
      <c r="U472" s="16">
        <v>1.2389292182609499</v>
      </c>
      <c r="V472" s="16">
        <v>1.2091460341820599</v>
      </c>
      <c r="W472" s="16">
        <v>1.18784649307517</v>
      </c>
      <c r="X472" s="16">
        <v>1.2499230151532399</v>
      </c>
      <c r="Y472" s="16">
        <v>1.33328261232266</v>
      </c>
      <c r="Z472" s="16">
        <v>1.33551340118985</v>
      </c>
      <c r="AA472" s="16">
        <v>1.3341380362445501</v>
      </c>
      <c r="AB472" s="16">
        <v>1.34369741742704</v>
      </c>
      <c r="AC472" s="16">
        <v>1.2801115462506101</v>
      </c>
      <c r="AD472" s="16">
        <v>1.2194903020405701</v>
      </c>
      <c r="AE472" s="16">
        <v>1.23997760406299</v>
      </c>
      <c r="AF472" s="16">
        <v>1.2516326254724399</v>
      </c>
      <c r="AG472" s="16">
        <v>1.2438982104651799</v>
      </c>
      <c r="AH472" s="16">
        <v>1.7337215351088699</v>
      </c>
      <c r="AI472" s="16">
        <v>1.11787673988476</v>
      </c>
      <c r="AJ472" s="16">
        <v>2.2160827111468802</v>
      </c>
      <c r="AK472" s="16">
        <v>2.1765622091366401</v>
      </c>
      <c r="AL472" s="16">
        <v>2.1741549907166098</v>
      </c>
      <c r="AM472" s="16">
        <v>2.0045815784499501</v>
      </c>
      <c r="AN472" s="16">
        <v>1.8003333349039901</v>
      </c>
      <c r="AO472" s="16">
        <v>1.6563806875807801</v>
      </c>
      <c r="AP472" s="16">
        <v>1.60291003852069</v>
      </c>
      <c r="AQ472" s="16">
        <v>1.5874266318530601</v>
      </c>
      <c r="AR472" s="16">
        <v>1.0682814044386399</v>
      </c>
      <c r="AS472" s="16">
        <v>0.408911483054132</v>
      </c>
      <c r="AT472" s="16">
        <v>0.36045148860167697</v>
      </c>
      <c r="AU472" s="16">
        <v>0.33220582142330801</v>
      </c>
      <c r="AV472" s="16">
        <v>0.339883605390427</v>
      </c>
      <c r="AW472" s="16">
        <v>0.455912672142888</v>
      </c>
      <c r="AX472" s="16">
        <v>0.60307468017792598</v>
      </c>
      <c r="AY472" s="16">
        <v>0.67762337218316404</v>
      </c>
      <c r="AZ472" s="16">
        <v>0.709008670237258</v>
      </c>
      <c r="BA472" s="16">
        <v>1.6753001626574799</v>
      </c>
      <c r="BB472" s="16">
        <v>1.64979684064879</v>
      </c>
      <c r="BC472" s="16">
        <v>0.72727991233838696</v>
      </c>
      <c r="BD472" s="16">
        <v>0.80600637652104001</v>
      </c>
      <c r="BE472" s="16">
        <v>0.79676266042551602</v>
      </c>
      <c r="BF472" s="16">
        <v>0.72369775929200497</v>
      </c>
      <c r="BG472" s="16">
        <v>0.642294219202037</v>
      </c>
      <c r="BH472" s="16">
        <v>0.54850586117100797</v>
      </c>
      <c r="BI472" s="16">
        <v>0.43761937235794501</v>
      </c>
      <c r="BJ472" s="16">
        <v>0.26281427388135797</v>
      </c>
      <c r="BK472" s="16">
        <v>0.10881437141615299</v>
      </c>
      <c r="BL472" s="16">
        <v>5.1515486875855401E-2</v>
      </c>
      <c r="BM472" s="16">
        <v>1.67198074866498E-2</v>
      </c>
    </row>
    <row r="473" spans="1:65">
      <c r="A473" s="16" t="s">
        <v>53</v>
      </c>
      <c r="B473" s="16" t="s">
        <v>54</v>
      </c>
      <c r="C473" s="16" t="s">
        <v>989</v>
      </c>
      <c r="D473" s="16" t="s">
        <v>990</v>
      </c>
      <c r="E473" s="16">
        <v>71.765648920776101</v>
      </c>
      <c r="F473" s="16">
        <v>75.443450954147494</v>
      </c>
      <c r="G473" s="16">
        <v>79.239504524988405</v>
      </c>
      <c r="H473" s="16">
        <v>82.764470589811793</v>
      </c>
      <c r="I473" s="16">
        <v>85.504857764326999</v>
      </c>
      <c r="J473" s="16">
        <v>87.169929803507401</v>
      </c>
      <c r="K473" s="16">
        <v>88.923043704340699</v>
      </c>
      <c r="L473" s="16">
        <v>89.261703776990402</v>
      </c>
      <c r="M473" s="16">
        <v>88.561263982394394</v>
      </c>
      <c r="N473" s="16">
        <v>87.366899052313897</v>
      </c>
      <c r="O473" s="16">
        <v>85.925159514177395</v>
      </c>
      <c r="P473" s="16">
        <v>83.833078717558493</v>
      </c>
      <c r="Q473" s="16">
        <v>81.728407540663994</v>
      </c>
      <c r="R473" s="16">
        <v>79.416516451765901</v>
      </c>
      <c r="S473" s="16">
        <v>76.657496685156801</v>
      </c>
      <c r="T473" s="16">
        <v>73.458554985601495</v>
      </c>
      <c r="U473" s="16">
        <v>70.413071329720793</v>
      </c>
      <c r="V473" s="16">
        <v>67.125282421745993</v>
      </c>
      <c r="W473" s="16">
        <v>63.807781726682897</v>
      </c>
      <c r="X473" s="16">
        <v>60.756455452124499</v>
      </c>
      <c r="Y473" s="16">
        <v>58.1280349230965</v>
      </c>
      <c r="Z473" s="16">
        <v>56.0696832043756</v>
      </c>
      <c r="AA473" s="16">
        <v>54.419861092492098</v>
      </c>
      <c r="AB473" s="16">
        <v>53.1587861433161</v>
      </c>
      <c r="AC473" s="16">
        <v>52.239215148249002</v>
      </c>
      <c r="AD473" s="16">
        <v>51.629148127643099</v>
      </c>
      <c r="AE473" s="16">
        <v>51.753464795184101</v>
      </c>
      <c r="AF473" s="16">
        <v>52.086560504533303</v>
      </c>
      <c r="AG473" s="16">
        <v>52.523110228673701</v>
      </c>
      <c r="AH473" s="16">
        <v>52.979950878076899</v>
      </c>
      <c r="AI473" s="16">
        <v>53.417889128502097</v>
      </c>
      <c r="AJ473" s="16">
        <v>54.160294825374798</v>
      </c>
      <c r="AK473" s="16">
        <v>54.697899768677999</v>
      </c>
      <c r="AL473" s="16">
        <v>55.0399408806122</v>
      </c>
      <c r="AM473" s="16">
        <v>55.171195425021899</v>
      </c>
      <c r="AN473" s="16">
        <v>55.036657995844898</v>
      </c>
      <c r="AO473" s="16">
        <v>54.469823012686</v>
      </c>
      <c r="AP473" s="16">
        <v>53.616118078951096</v>
      </c>
      <c r="AQ473" s="16">
        <v>52.468400181328803</v>
      </c>
      <c r="AR473" s="16">
        <v>51.056324809916902</v>
      </c>
      <c r="AS473" s="16">
        <v>49.4389751221156</v>
      </c>
      <c r="AT473" s="16">
        <v>47.3272047293271</v>
      </c>
      <c r="AU473" s="16">
        <v>45.2721546178512</v>
      </c>
      <c r="AV473" s="16">
        <v>43.220921756335599</v>
      </c>
      <c r="AW473" s="16">
        <v>41.132838472293599</v>
      </c>
      <c r="AX473" s="16">
        <v>39.040903095104298</v>
      </c>
      <c r="AY473" s="16">
        <v>37.373187238379899</v>
      </c>
      <c r="AZ473" s="16">
        <v>35.698638288999803</v>
      </c>
      <c r="BA473" s="16">
        <v>34.152774600667897</v>
      </c>
      <c r="BB473" s="16">
        <v>32.908691822447302</v>
      </c>
      <c r="BC473" s="16">
        <v>32.042224217943001</v>
      </c>
      <c r="BD473" s="16">
        <v>31.581714517218501</v>
      </c>
      <c r="BE473" s="16">
        <v>31.4443071399456</v>
      </c>
      <c r="BF473" s="16">
        <v>31.568991976095699</v>
      </c>
      <c r="BG473" s="16">
        <v>31.8034077168297</v>
      </c>
      <c r="BH473" s="16">
        <v>32.040937052024198</v>
      </c>
      <c r="BI473" s="16">
        <v>32.575347782581701</v>
      </c>
      <c r="BJ473" s="16">
        <v>32.928155168730001</v>
      </c>
      <c r="BK473" s="16">
        <v>33.1788052795117</v>
      </c>
      <c r="BL473" s="16">
        <v>33.435104381011698</v>
      </c>
      <c r="BM473" s="16">
        <v>33.717017767564698</v>
      </c>
    </row>
    <row r="474" spans="1:65">
      <c r="A474" s="16" t="s">
        <v>53</v>
      </c>
      <c r="B474" s="16" t="s">
        <v>54</v>
      </c>
      <c r="C474" s="16" t="s">
        <v>991</v>
      </c>
      <c r="D474" s="16" t="s">
        <v>992</v>
      </c>
      <c r="E474" s="16">
        <v>1.54372703569845</v>
      </c>
      <c r="F474" s="16">
        <v>1.5361204134554201</v>
      </c>
      <c r="G474" s="16">
        <v>1.57721449757881</v>
      </c>
      <c r="H474" s="16">
        <v>1.6321162584370199</v>
      </c>
      <c r="I474" s="16">
        <v>1.6615718990263699</v>
      </c>
      <c r="J474" s="16">
        <v>1.65101811356636</v>
      </c>
      <c r="K474" s="16">
        <v>1.5942960699267099</v>
      </c>
      <c r="L474" s="16">
        <v>1.51698569056627</v>
      </c>
      <c r="M474" s="16">
        <v>1.4392798615885301</v>
      </c>
      <c r="N474" s="16">
        <v>1.3855233965063101</v>
      </c>
      <c r="O474" s="16">
        <v>1.3661571918100399</v>
      </c>
      <c r="P474" s="16">
        <v>1.3687248964771099</v>
      </c>
      <c r="Q474" s="16">
        <v>1.38373818088719</v>
      </c>
      <c r="R474" s="16">
        <v>1.4031864531995799</v>
      </c>
      <c r="S474" s="16">
        <v>1.4219702499049101</v>
      </c>
      <c r="T474" s="16">
        <v>1.4384583921554801</v>
      </c>
      <c r="U474" s="16">
        <v>1.44406673921443</v>
      </c>
      <c r="V474" s="16">
        <v>1.4592842684221701</v>
      </c>
      <c r="W474" s="16">
        <v>1.4661766847411699</v>
      </c>
      <c r="X474" s="16">
        <v>1.43925308605154</v>
      </c>
      <c r="Y474" s="16">
        <v>1.3700896363391</v>
      </c>
      <c r="Z474" s="16">
        <v>1.2723351033741701</v>
      </c>
      <c r="AA474" s="16">
        <v>1.1486909687097999</v>
      </c>
      <c r="AB474" s="16">
        <v>1.02798588573104</v>
      </c>
      <c r="AC474" s="16">
        <v>0.94589426356685602</v>
      </c>
      <c r="AD474" s="16">
        <v>0.91974553941311998</v>
      </c>
      <c r="AE474" s="16">
        <v>0.93157726633579097</v>
      </c>
      <c r="AF474" s="16">
        <v>0.975412542964741</v>
      </c>
      <c r="AG474" s="16">
        <v>1.05628949064086</v>
      </c>
      <c r="AH474" s="16">
        <v>1.1835191855791001</v>
      </c>
      <c r="AI474" s="16">
        <v>1.35760890957849</v>
      </c>
      <c r="AJ474" s="16">
        <v>1.5473625349072799</v>
      </c>
      <c r="AK474" s="16">
        <v>1.7649240383661999</v>
      </c>
      <c r="AL474" s="16">
        <v>1.97611522492415</v>
      </c>
      <c r="AM474" s="16">
        <v>2.1440272593754699</v>
      </c>
      <c r="AN474" s="16">
        <v>2.2572433111572301</v>
      </c>
      <c r="AO474" s="16">
        <v>2.32325222987585</v>
      </c>
      <c r="AP474" s="16">
        <v>2.3515169993850402</v>
      </c>
      <c r="AQ474" s="16">
        <v>2.3667792862347201</v>
      </c>
      <c r="AR474" s="16">
        <v>2.3955592874366198</v>
      </c>
      <c r="AS474" s="16">
        <v>2.4444189849815698</v>
      </c>
      <c r="AT474" s="16">
        <v>2.5019475985101098</v>
      </c>
      <c r="AU474" s="16">
        <v>2.5743530725128099</v>
      </c>
      <c r="AV474" s="16">
        <v>2.6238146878973398</v>
      </c>
      <c r="AW474" s="16">
        <v>2.6005929446230498</v>
      </c>
      <c r="AX474" s="16">
        <v>2.4871345478247302</v>
      </c>
      <c r="AY474" s="16">
        <v>2.28421191823398</v>
      </c>
      <c r="AZ474" s="16">
        <v>2.0246378980858499</v>
      </c>
      <c r="BA474" s="16">
        <v>1.7605310111453401</v>
      </c>
      <c r="BB474" s="16">
        <v>1.55394433274752</v>
      </c>
      <c r="BC474" s="16">
        <v>1.4336471445267001</v>
      </c>
      <c r="BD474" s="16">
        <v>1.3788590669871701</v>
      </c>
      <c r="BE474" s="16">
        <v>1.3802371575882399</v>
      </c>
      <c r="BF474" s="16">
        <v>1.43098056516451</v>
      </c>
      <c r="BG474" s="16">
        <v>1.5262515908372001</v>
      </c>
      <c r="BH474" s="16">
        <v>1.66385681734601</v>
      </c>
      <c r="BI474" s="16">
        <v>1.82574262244606</v>
      </c>
      <c r="BJ474" s="16">
        <v>2.0273098327216701</v>
      </c>
      <c r="BK474" s="16">
        <v>2.2563029239700101</v>
      </c>
      <c r="BL474" s="16">
        <v>2.49673334484355</v>
      </c>
      <c r="BM474" s="16">
        <v>2.7394512251948</v>
      </c>
    </row>
    <row r="475" spans="1:65">
      <c r="A475" s="16" t="s">
        <v>53</v>
      </c>
      <c r="B475" s="16" t="s">
        <v>54</v>
      </c>
      <c r="C475" s="16" t="s">
        <v>993</v>
      </c>
      <c r="D475" s="16" t="s">
        <v>994</v>
      </c>
      <c r="E475" s="16">
        <v>9.4081851935737006</v>
      </c>
      <c r="F475" s="16">
        <v>9.2492792480370198</v>
      </c>
      <c r="G475" s="16">
        <v>9.1716168257504105</v>
      </c>
      <c r="H475" s="16">
        <v>9.0750843762320592</v>
      </c>
      <c r="I475" s="16">
        <v>8.8153048649719903</v>
      </c>
      <c r="J475" s="16">
        <v>8.3315645623925505</v>
      </c>
      <c r="K475" s="16">
        <v>7.6424242928183199</v>
      </c>
      <c r="L475" s="16">
        <v>6.7612223461269503</v>
      </c>
      <c r="M475" s="16">
        <v>5.8151924446946097</v>
      </c>
      <c r="N475" s="16">
        <v>5.0129516229292399</v>
      </c>
      <c r="O475" s="16">
        <v>4.4907070278164101</v>
      </c>
      <c r="P475" s="16">
        <v>4.3310183170225196</v>
      </c>
      <c r="Q475" s="16">
        <v>4.4114655204600499</v>
      </c>
      <c r="R475" s="16">
        <v>4.6752567953466198</v>
      </c>
      <c r="S475" s="16">
        <v>5.0295254053593599</v>
      </c>
      <c r="T475" s="16">
        <v>5.4099900378072796</v>
      </c>
      <c r="U475" s="16">
        <v>5.8130607238943304</v>
      </c>
      <c r="V475" s="16">
        <v>6.2407244082525297</v>
      </c>
      <c r="W475" s="16">
        <v>6.6743761724873396</v>
      </c>
      <c r="X475" s="16">
        <v>7.1124519471048302</v>
      </c>
      <c r="Y475" s="16">
        <v>7.5695745017320899</v>
      </c>
      <c r="Z475" s="16">
        <v>8.1370988945889504</v>
      </c>
      <c r="AA475" s="16">
        <v>8.6868209533611793</v>
      </c>
      <c r="AB475" s="16">
        <v>9.1838166156086007</v>
      </c>
      <c r="AC475" s="16">
        <v>9.5978371386550805</v>
      </c>
      <c r="AD475" s="16">
        <v>9.91009679341966</v>
      </c>
      <c r="AE475" s="16">
        <v>10.136088067857701</v>
      </c>
      <c r="AF475" s="16">
        <v>10.284378086760301</v>
      </c>
      <c r="AG475" s="16">
        <v>10.338988928850499</v>
      </c>
      <c r="AH475" s="16">
        <v>10.255120318045</v>
      </c>
      <c r="AI475" s="16">
        <v>9.9934857136080204</v>
      </c>
      <c r="AJ475" s="16">
        <v>9.68761617801343</v>
      </c>
      <c r="AK475" s="16">
        <v>9.2757391146674699</v>
      </c>
      <c r="AL475" s="16">
        <v>8.83996412315844</v>
      </c>
      <c r="AM475" s="16">
        <v>8.4841288958332903</v>
      </c>
      <c r="AN475" s="16">
        <v>8.2492677093463804</v>
      </c>
      <c r="AO475" s="16">
        <v>8.1153769152323907</v>
      </c>
      <c r="AP475" s="16">
        <v>8.0481584645516708</v>
      </c>
      <c r="AQ475" s="16">
        <v>7.98859127810438</v>
      </c>
      <c r="AR475" s="16">
        <v>7.8784425586246396</v>
      </c>
      <c r="AS475" s="16">
        <v>7.7091897050325402</v>
      </c>
      <c r="AT475" s="16">
        <v>7.60684876816575</v>
      </c>
      <c r="AU475" s="16">
        <v>7.5144504397049197</v>
      </c>
      <c r="AV475" s="16">
        <v>7.4751649762541801</v>
      </c>
      <c r="AW475" s="16">
        <v>7.5371865590877896</v>
      </c>
      <c r="AX475" s="16">
        <v>7.7145408788466501</v>
      </c>
      <c r="AY475" s="16">
        <v>7.9689763933765496</v>
      </c>
      <c r="AZ475" s="16">
        <v>8.3063388575413395</v>
      </c>
      <c r="BA475" s="16">
        <v>8.6832399034133392</v>
      </c>
      <c r="BB475" s="16">
        <v>9.0391652108083598</v>
      </c>
      <c r="BC475" s="16">
        <v>9.3314547863841906</v>
      </c>
      <c r="BD475" s="16">
        <v>9.5294986814833802</v>
      </c>
      <c r="BE475" s="16">
        <v>9.6724459241121803</v>
      </c>
      <c r="BF475" s="16">
        <v>9.7575240632547402</v>
      </c>
      <c r="BG475" s="16">
        <v>9.7902898365206497</v>
      </c>
      <c r="BH475" s="16">
        <v>9.7744331068956107</v>
      </c>
      <c r="BI475" s="16">
        <v>9.6885684700400994</v>
      </c>
      <c r="BJ475" s="16">
        <v>9.5692822457558897</v>
      </c>
      <c r="BK475" s="16">
        <v>9.4053052313281693</v>
      </c>
      <c r="BL475" s="16">
        <v>9.1823812351046694</v>
      </c>
      <c r="BM475" s="16">
        <v>8.8995439776458998</v>
      </c>
    </row>
    <row r="476" spans="1:65">
      <c r="A476" s="16" t="s">
        <v>53</v>
      </c>
      <c r="B476" s="16" t="s">
        <v>54</v>
      </c>
      <c r="C476" s="16" t="s">
        <v>995</v>
      </c>
      <c r="D476" s="16" t="s">
        <v>996</v>
      </c>
      <c r="E476" s="16">
        <v>39.531657492163198</v>
      </c>
      <c r="F476" s="16">
        <v>40.725083504494201</v>
      </c>
      <c r="G476" s="16">
        <v>41.897854594567903</v>
      </c>
      <c r="H476" s="16">
        <v>42.9396863638081</v>
      </c>
      <c r="I476" s="16">
        <v>43.722904480390902</v>
      </c>
      <c r="J476" s="16">
        <v>44.190045353305699</v>
      </c>
      <c r="K476" s="16">
        <v>44.658619686910399</v>
      </c>
      <c r="L476" s="16">
        <v>44.739018486878699</v>
      </c>
      <c r="M476" s="16">
        <v>44.540174733762399</v>
      </c>
      <c r="N476" s="16">
        <v>44.210592936373097</v>
      </c>
      <c r="O476" s="16">
        <v>43.815886531777899</v>
      </c>
      <c r="P476" s="16">
        <v>43.229474857844501</v>
      </c>
      <c r="Q476" s="16">
        <v>42.640443001576699</v>
      </c>
      <c r="R476" s="16">
        <v>41.983395469919998</v>
      </c>
      <c r="S476" s="16">
        <v>41.170700073417201</v>
      </c>
      <c r="T476" s="16">
        <v>40.1870206426251</v>
      </c>
      <c r="U476" s="16">
        <v>39.204600118466502</v>
      </c>
      <c r="V476" s="16">
        <v>38.100267911416601</v>
      </c>
      <c r="W476" s="16">
        <v>36.944489902105197</v>
      </c>
      <c r="X476" s="16">
        <v>35.852016307543899</v>
      </c>
      <c r="Y476" s="16">
        <v>34.893694784019999</v>
      </c>
      <c r="Z476" s="16">
        <v>34.120369051707101</v>
      </c>
      <c r="AA476" s="16">
        <v>33.500877935816902</v>
      </c>
      <c r="AB476" s="16">
        <v>33.030613900750303</v>
      </c>
      <c r="AC476" s="16">
        <v>32.6902557513205</v>
      </c>
      <c r="AD476" s="16">
        <v>32.467669809720199</v>
      </c>
      <c r="AE476" s="16">
        <v>32.5346412487254</v>
      </c>
      <c r="AF476" s="16">
        <v>32.686104235460398</v>
      </c>
      <c r="AG476" s="16">
        <v>32.872469678076897</v>
      </c>
      <c r="AH476" s="16">
        <v>33.051372683225701</v>
      </c>
      <c r="AI476" s="16">
        <v>33.2025452724451</v>
      </c>
      <c r="AJ476" s="16">
        <v>33.463201968809798</v>
      </c>
      <c r="AK476" s="16">
        <v>33.626845340813098</v>
      </c>
      <c r="AL476" s="16">
        <v>33.7071606385541</v>
      </c>
      <c r="AM476" s="16">
        <v>33.708360598815098</v>
      </c>
      <c r="AN476" s="16">
        <v>33.6129579557334</v>
      </c>
      <c r="AO476" s="16">
        <v>33.341917494541804</v>
      </c>
      <c r="AP476" s="16">
        <v>32.965435847174</v>
      </c>
      <c r="AQ476" s="16">
        <v>32.471525005616499</v>
      </c>
      <c r="AR476" s="16">
        <v>31.8600304986537</v>
      </c>
      <c r="AS476" s="16">
        <v>31.1477246412264</v>
      </c>
      <c r="AT476" s="16">
        <v>30.176480103565801</v>
      </c>
      <c r="AU476" s="16">
        <v>29.207118323762501</v>
      </c>
      <c r="AV476" s="16">
        <v>28.226896035643701</v>
      </c>
      <c r="AW476" s="16">
        <v>27.228674440575201</v>
      </c>
      <c r="AX476" s="16">
        <v>26.229483621739099</v>
      </c>
      <c r="AY476" s="16">
        <v>25.4278201087212</v>
      </c>
      <c r="AZ476" s="16">
        <v>24.6206920187803</v>
      </c>
      <c r="BA476" s="16">
        <v>23.8685934381508</v>
      </c>
      <c r="BB476" s="16">
        <v>23.2584576107628</v>
      </c>
      <c r="BC476" s="16">
        <v>22.835338010316299</v>
      </c>
      <c r="BD476" s="16">
        <v>22.605027729868201</v>
      </c>
      <c r="BE476" s="16">
        <v>22.547473785421001</v>
      </c>
      <c r="BF476" s="16">
        <v>22.6273745752476</v>
      </c>
      <c r="BG476" s="16">
        <v>22.75668020462</v>
      </c>
      <c r="BH476" s="16">
        <v>22.8738888955283</v>
      </c>
      <c r="BI476" s="16">
        <v>23.1373361847313</v>
      </c>
      <c r="BJ476" s="16">
        <v>23.287663580259501</v>
      </c>
      <c r="BK476" s="16">
        <v>23.369569860386498</v>
      </c>
      <c r="BL476" s="16">
        <v>23.441919846874701</v>
      </c>
      <c r="BM476" s="16">
        <v>23.5152912312311</v>
      </c>
    </row>
    <row r="477" spans="1:65">
      <c r="A477" s="16" t="s">
        <v>53</v>
      </c>
      <c r="B477" s="16" t="s">
        <v>54</v>
      </c>
      <c r="C477" s="16" t="s">
        <v>997</v>
      </c>
      <c r="D477" s="16" t="s">
        <v>998</v>
      </c>
      <c r="E477" s="16">
        <v>57.555</v>
      </c>
      <c r="F477" s="16">
        <v>57.752000000000002</v>
      </c>
      <c r="G477" s="16">
        <v>57.94</v>
      </c>
      <c r="H477" s="16">
        <v>58.127000000000002</v>
      </c>
      <c r="I477" s="16">
        <v>58.316000000000003</v>
      </c>
      <c r="J477" s="16">
        <v>58.511000000000003</v>
      </c>
      <c r="K477" s="16">
        <v>58.712000000000003</v>
      </c>
      <c r="L477" s="16">
        <v>58.914000000000001</v>
      </c>
      <c r="M477" s="16">
        <v>59.110999999999997</v>
      </c>
      <c r="N477" s="16">
        <v>59.301000000000002</v>
      </c>
      <c r="O477" s="16">
        <v>59.478999999999999</v>
      </c>
      <c r="P477" s="16">
        <v>59.637</v>
      </c>
      <c r="Q477" s="16">
        <v>59.774999999999999</v>
      </c>
      <c r="R477" s="16">
        <v>59.893000000000001</v>
      </c>
      <c r="S477" s="16">
        <v>59.991</v>
      </c>
      <c r="T477" s="16">
        <v>60.073</v>
      </c>
      <c r="U477" s="16">
        <v>60.143000000000001</v>
      </c>
      <c r="V477" s="16">
        <v>60.21</v>
      </c>
      <c r="W477" s="16">
        <v>60.277999999999999</v>
      </c>
      <c r="X477" s="16">
        <v>60.353999999999999</v>
      </c>
      <c r="Y477" s="16">
        <v>60.45</v>
      </c>
      <c r="Z477" s="16">
        <v>60.579000000000001</v>
      </c>
      <c r="AA477" s="16">
        <v>60.738</v>
      </c>
      <c r="AB477" s="16">
        <v>60.918999999999997</v>
      </c>
      <c r="AC477" s="16">
        <v>61.106999999999999</v>
      </c>
      <c r="AD477" s="16">
        <v>61.26</v>
      </c>
      <c r="AE477" s="16">
        <v>61.329000000000001</v>
      </c>
      <c r="AF477" s="16">
        <v>61.290999999999997</v>
      </c>
      <c r="AG477" s="16">
        <v>61.149000000000001</v>
      </c>
      <c r="AH477" s="16">
        <v>60.924999999999997</v>
      </c>
      <c r="AI477" s="16">
        <v>60.676000000000002</v>
      </c>
      <c r="AJ477" s="16">
        <v>60.478000000000002</v>
      </c>
      <c r="AK477" s="16">
        <v>60.398000000000003</v>
      </c>
      <c r="AL477" s="16">
        <v>60.475999999999999</v>
      </c>
      <c r="AM477" s="16">
        <v>60.725000000000001</v>
      </c>
      <c r="AN477" s="16">
        <v>61.124000000000002</v>
      </c>
      <c r="AO477" s="16">
        <v>61.628999999999998</v>
      </c>
      <c r="AP477" s="16">
        <v>62.171999999999997</v>
      </c>
      <c r="AQ477" s="16">
        <v>62.698</v>
      </c>
      <c r="AR477" s="16">
        <v>63.183999999999997</v>
      </c>
      <c r="AS477" s="16">
        <v>63.625</v>
      </c>
      <c r="AT477" s="16">
        <v>64.031999999999996</v>
      </c>
      <c r="AU477" s="16">
        <v>64.435000000000002</v>
      </c>
      <c r="AV477" s="16">
        <v>64.855000000000004</v>
      </c>
      <c r="AW477" s="16">
        <v>65.290999999999997</v>
      </c>
      <c r="AX477" s="16">
        <v>65.736999999999995</v>
      </c>
      <c r="AY477" s="16">
        <v>66.183000000000007</v>
      </c>
      <c r="AZ477" s="16">
        <v>66.614999999999995</v>
      </c>
      <c r="BA477" s="16">
        <v>67.024000000000001</v>
      </c>
      <c r="BB477" s="16">
        <v>67.408000000000001</v>
      </c>
      <c r="BC477" s="16">
        <v>67.772000000000006</v>
      </c>
      <c r="BD477" s="16">
        <v>68.126000000000005</v>
      </c>
      <c r="BE477" s="16">
        <v>68.481999999999999</v>
      </c>
      <c r="BF477" s="16">
        <v>68.84</v>
      </c>
      <c r="BG477" s="16">
        <v>69.198999999999998</v>
      </c>
      <c r="BH477" s="16">
        <v>69.543000000000006</v>
      </c>
      <c r="BI477" s="16">
        <v>69.858000000000004</v>
      </c>
      <c r="BJ477" s="16">
        <v>70.128</v>
      </c>
      <c r="BK477" s="16">
        <v>70.344999999999999</v>
      </c>
      <c r="BL477" s="16">
        <v>70.510999999999996</v>
      </c>
    </row>
    <row r="478" spans="1:65">
      <c r="A478" s="16" t="s">
        <v>53</v>
      </c>
      <c r="B478" s="16" t="s">
        <v>54</v>
      </c>
      <c r="C478" s="16" t="s">
        <v>999</v>
      </c>
      <c r="D478" s="16" t="s">
        <v>1000</v>
      </c>
      <c r="BH478" s="16">
        <v>5.9</v>
      </c>
      <c r="BI478" s="16">
        <v>7.7</v>
      </c>
      <c r="BJ478" s="16">
        <v>8.6</v>
      </c>
      <c r="BK478" s="16">
        <v>9.6</v>
      </c>
    </row>
    <row r="479" spans="1:65">
      <c r="A479" s="16" t="s">
        <v>53</v>
      </c>
      <c r="B479" s="16" t="s">
        <v>54</v>
      </c>
      <c r="C479" s="16" t="s">
        <v>1001</v>
      </c>
      <c r="D479" s="16" t="s">
        <v>1002</v>
      </c>
    </row>
    <row r="480" spans="1:65">
      <c r="A480" s="16" t="s">
        <v>53</v>
      </c>
      <c r="B480" s="16" t="s">
        <v>54</v>
      </c>
      <c r="C480" s="16" t="s">
        <v>1003</v>
      </c>
      <c r="D480" s="16" t="s">
        <v>1004</v>
      </c>
      <c r="AJ480" s="16">
        <v>2.69</v>
      </c>
      <c r="AK480" s="16">
        <v>4.6900000000000004</v>
      </c>
      <c r="AL480" s="16">
        <v>10.41</v>
      </c>
      <c r="AM480" s="16">
        <v>13.86</v>
      </c>
      <c r="AN480" s="16">
        <v>15.83</v>
      </c>
      <c r="AO480" s="16">
        <v>17.84</v>
      </c>
      <c r="AP480" s="16">
        <v>20.100000000000001</v>
      </c>
      <c r="AQ480" s="16">
        <v>21.9</v>
      </c>
      <c r="AR480" s="16">
        <v>23.76</v>
      </c>
      <c r="AS480" s="16">
        <v>25.38</v>
      </c>
      <c r="AT480" s="16">
        <v>25.78</v>
      </c>
      <c r="AU480" s="16">
        <v>24.7</v>
      </c>
      <c r="AV480" s="16">
        <v>20.91</v>
      </c>
      <c r="AW480" s="16">
        <v>21.4</v>
      </c>
      <c r="AX480" s="16">
        <v>16.260000000000002</v>
      </c>
      <c r="AY480" s="16">
        <v>14.33</v>
      </c>
      <c r="AZ480" s="16">
        <v>11.72</v>
      </c>
      <c r="BA480" s="16">
        <v>12.05</v>
      </c>
      <c r="BB480" s="16">
        <v>14.77</v>
      </c>
      <c r="BC480" s="16">
        <v>13.38</v>
      </c>
      <c r="BD480" s="16">
        <v>15.15</v>
      </c>
      <c r="BE480" s="16">
        <v>16.18</v>
      </c>
      <c r="BF480" s="16">
        <v>15.8</v>
      </c>
      <c r="BG480" s="16">
        <v>15.71</v>
      </c>
      <c r="BH480" s="16">
        <v>15.59</v>
      </c>
      <c r="BI480" s="16">
        <v>15.58</v>
      </c>
      <c r="BJ480" s="16">
        <v>15.6</v>
      </c>
      <c r="BK480" s="16">
        <v>15.29</v>
      </c>
      <c r="BL480" s="16">
        <v>15.41</v>
      </c>
    </row>
    <row r="481" spans="1:64">
      <c r="A481" s="16" t="s">
        <v>53</v>
      </c>
      <c r="B481" s="16" t="s">
        <v>54</v>
      </c>
      <c r="C481" s="16" t="s">
        <v>1005</v>
      </c>
      <c r="D481" s="16" t="s">
        <v>1006</v>
      </c>
      <c r="AI481" s="16">
        <v>66.92</v>
      </c>
      <c r="AJ481" s="16">
        <v>67.08</v>
      </c>
      <c r="AK481" s="16">
        <v>69.37</v>
      </c>
      <c r="AL481" s="16">
        <v>72.2</v>
      </c>
      <c r="AM481" s="16">
        <v>74.56</v>
      </c>
      <c r="AN481" s="16">
        <v>75.55</v>
      </c>
      <c r="AO481" s="16">
        <v>75.38</v>
      </c>
      <c r="AP481" s="16">
        <v>74.83</v>
      </c>
      <c r="AQ481" s="16">
        <v>73.989999999999995</v>
      </c>
      <c r="AR481" s="16">
        <v>73.42</v>
      </c>
      <c r="AS481" s="16">
        <v>72.55</v>
      </c>
      <c r="AT481" s="16">
        <v>70.66</v>
      </c>
      <c r="AU481" s="16">
        <v>68.849999999999994</v>
      </c>
      <c r="AV481" s="16">
        <v>66.98</v>
      </c>
      <c r="AW481" s="16">
        <v>65.41</v>
      </c>
      <c r="AX481" s="16">
        <v>64.13</v>
      </c>
      <c r="AY481" s="16">
        <v>62.49</v>
      </c>
      <c r="AZ481" s="16">
        <v>61.57</v>
      </c>
      <c r="BA481" s="16">
        <v>61.01</v>
      </c>
      <c r="BB481" s="16">
        <v>61.48</v>
      </c>
      <c r="BC481" s="16">
        <v>61.75</v>
      </c>
      <c r="BD481" s="16">
        <v>61.11</v>
      </c>
      <c r="BE481" s="16">
        <v>61.1</v>
      </c>
      <c r="BF481" s="16">
        <v>61.32</v>
      </c>
      <c r="BG481" s="16">
        <v>61.92</v>
      </c>
      <c r="BH481" s="16">
        <v>62.52</v>
      </c>
      <c r="BI481" s="16">
        <v>62.98</v>
      </c>
      <c r="BJ481" s="16">
        <v>63.3</v>
      </c>
      <c r="BK481" s="16">
        <v>63.66</v>
      </c>
      <c r="BL481" s="16">
        <v>63.25</v>
      </c>
    </row>
    <row r="482" spans="1:64">
      <c r="A482" s="16" t="s">
        <v>53</v>
      </c>
      <c r="B482" s="16" t="s">
        <v>54</v>
      </c>
      <c r="C482" s="16" t="s">
        <v>1007</v>
      </c>
      <c r="D482" s="16" t="s">
        <v>1008</v>
      </c>
      <c r="AR482" s="16">
        <v>49.4</v>
      </c>
      <c r="AZ482" s="16">
        <v>39.119999999999997</v>
      </c>
      <c r="BA482" s="16">
        <v>35.36</v>
      </c>
      <c r="BB482" s="16">
        <v>37.78</v>
      </c>
      <c r="BC482" s="16">
        <v>41.67</v>
      </c>
      <c r="BD482" s="16">
        <v>32.24</v>
      </c>
    </row>
    <row r="483" spans="1:64">
      <c r="A483" s="16" t="s">
        <v>53</v>
      </c>
      <c r="B483" s="16" t="s">
        <v>54</v>
      </c>
      <c r="C483" s="16" t="s">
        <v>1009</v>
      </c>
      <c r="D483" s="16" t="s">
        <v>1010</v>
      </c>
      <c r="AJ483" s="16">
        <v>45.380001068115199</v>
      </c>
      <c r="AK483" s="16">
        <v>45.330001831054702</v>
      </c>
      <c r="AL483" s="16">
        <v>46.0200004577637</v>
      </c>
      <c r="AM483" s="16">
        <v>45.659999847412102</v>
      </c>
      <c r="AN483" s="16">
        <v>45.0200004577637</v>
      </c>
      <c r="AO483" s="16">
        <v>45.200000762939503</v>
      </c>
      <c r="AP483" s="16">
        <v>45.869998931884801</v>
      </c>
      <c r="AQ483" s="16">
        <v>46.580001831054702</v>
      </c>
      <c r="AR483" s="16">
        <v>46.5200004577637</v>
      </c>
      <c r="AS483" s="16">
        <v>48.110000610351598</v>
      </c>
      <c r="AT483" s="16">
        <v>49.2299995422363</v>
      </c>
      <c r="AU483" s="16">
        <v>48.279998779296903</v>
      </c>
      <c r="AV483" s="16">
        <v>48.409999847412102</v>
      </c>
      <c r="AW483" s="16">
        <v>48.560001373291001</v>
      </c>
      <c r="AX483" s="16">
        <v>48.610000610351598</v>
      </c>
      <c r="AY483" s="16">
        <v>48.099998474121101</v>
      </c>
      <c r="AZ483" s="16">
        <v>48.830001831054702</v>
      </c>
      <c r="BA483" s="16">
        <v>48.279998779296903</v>
      </c>
      <c r="BB483" s="16">
        <v>49.220001220703097</v>
      </c>
      <c r="BC483" s="16">
        <v>48.049999237060497</v>
      </c>
      <c r="BD483" s="16">
        <v>48.040000915527301</v>
      </c>
      <c r="BE483" s="16">
        <v>48.060001373291001</v>
      </c>
      <c r="BF483" s="16">
        <v>48.5200004577637</v>
      </c>
      <c r="BG483" s="16">
        <v>48.950000762939503</v>
      </c>
      <c r="BH483" s="16">
        <v>49.580001831054702</v>
      </c>
      <c r="BI483" s="16">
        <v>49.330001831054702</v>
      </c>
      <c r="BJ483" s="16">
        <v>49.279998779296903</v>
      </c>
      <c r="BK483" s="16">
        <v>49.0200004577637</v>
      </c>
      <c r="BL483" s="16">
        <v>49.220001220703097</v>
      </c>
    </row>
    <row r="484" spans="1:64">
      <c r="A484" s="16" t="s">
        <v>53</v>
      </c>
      <c r="B484" s="16" t="s">
        <v>54</v>
      </c>
      <c r="C484" s="16" t="s">
        <v>1011</v>
      </c>
      <c r="D484" s="16" t="s">
        <v>1012</v>
      </c>
      <c r="AJ484" s="16">
        <v>36.959999084472699</v>
      </c>
      <c r="AK484" s="16">
        <v>37.610000610351598</v>
      </c>
      <c r="AL484" s="16">
        <v>36.75</v>
      </c>
      <c r="AM484" s="16">
        <v>37.529998779296903</v>
      </c>
      <c r="AN484" s="16">
        <v>38.849998474121101</v>
      </c>
      <c r="AO484" s="16">
        <v>38.970001220703097</v>
      </c>
      <c r="AP484" s="16">
        <v>38.75</v>
      </c>
      <c r="AQ484" s="16">
        <v>38.049999237060497</v>
      </c>
      <c r="AR484" s="16">
        <v>37.819999694824197</v>
      </c>
      <c r="AS484" s="16">
        <v>37.799999237060497</v>
      </c>
      <c r="AT484" s="16">
        <v>37.860000610351598</v>
      </c>
      <c r="AU484" s="16">
        <v>38.090000152587898</v>
      </c>
      <c r="AV484" s="16">
        <v>37.659999847412102</v>
      </c>
      <c r="AW484" s="16">
        <v>37.139999389648402</v>
      </c>
      <c r="AX484" s="16">
        <v>37.380001068115199</v>
      </c>
      <c r="AY484" s="16">
        <v>37.209999084472699</v>
      </c>
      <c r="AZ484" s="16">
        <v>36.159999847412102</v>
      </c>
      <c r="BA484" s="16">
        <v>35.650001525878899</v>
      </c>
      <c r="BB484" s="16">
        <v>34.790000915527301</v>
      </c>
      <c r="BC484" s="16">
        <v>35.110000610351598</v>
      </c>
      <c r="BD484" s="16">
        <v>36.119998931884801</v>
      </c>
      <c r="BE484" s="16">
        <v>35.630001068115199</v>
      </c>
      <c r="BF484" s="16">
        <v>34.790000915527301</v>
      </c>
      <c r="BG484" s="16">
        <v>34.689998626708999</v>
      </c>
      <c r="BH484" s="16">
        <v>33.610000610351598</v>
      </c>
      <c r="BI484" s="16">
        <v>33.400001525878899</v>
      </c>
      <c r="BJ484" s="16">
        <v>33.4799995422363</v>
      </c>
      <c r="BK484" s="16">
        <v>33.849998474121101</v>
      </c>
      <c r="BL484" s="16">
        <v>32.959999084472699</v>
      </c>
    </row>
    <row r="485" spans="1:64">
      <c r="A485" s="16" t="s">
        <v>53</v>
      </c>
      <c r="B485" s="16" t="s">
        <v>54</v>
      </c>
      <c r="C485" s="16" t="s">
        <v>1013</v>
      </c>
      <c r="D485" s="16" t="s">
        <v>1014</v>
      </c>
      <c r="AJ485" s="16">
        <v>66.47</v>
      </c>
      <c r="AK485" s="16">
        <v>68.11</v>
      </c>
      <c r="AL485" s="16">
        <v>68.81</v>
      </c>
      <c r="AM485" s="16">
        <v>69.7</v>
      </c>
      <c r="AN485" s="16">
        <v>69.8</v>
      </c>
      <c r="AO485" s="16">
        <v>68.819999999999993</v>
      </c>
      <c r="AP485" s="16">
        <v>67.41</v>
      </c>
      <c r="AQ485" s="16">
        <v>65.95</v>
      </c>
      <c r="AR485" s="16">
        <v>64.7</v>
      </c>
      <c r="AS485" s="16">
        <v>63.33</v>
      </c>
      <c r="AT485" s="16">
        <v>62.52</v>
      </c>
      <c r="AU485" s="16">
        <v>61.7</v>
      </c>
      <c r="AV485" s="16">
        <v>60.77</v>
      </c>
      <c r="AW485" s="16">
        <v>60.15</v>
      </c>
      <c r="AX485" s="16">
        <v>59.45</v>
      </c>
      <c r="AY485" s="16">
        <v>58.53</v>
      </c>
      <c r="AZ485" s="16">
        <v>58.19</v>
      </c>
      <c r="BA485" s="16">
        <v>57.62</v>
      </c>
      <c r="BB485" s="16">
        <v>57.44</v>
      </c>
      <c r="BC485" s="16">
        <v>57.48</v>
      </c>
      <c r="BD485" s="16">
        <v>57.17</v>
      </c>
      <c r="BE485" s="16">
        <v>57.38</v>
      </c>
      <c r="BF485" s="16">
        <v>57.68</v>
      </c>
      <c r="BG485" s="16">
        <v>58.31</v>
      </c>
      <c r="BH485" s="16">
        <v>58.85</v>
      </c>
      <c r="BI485" s="16">
        <v>59.26</v>
      </c>
      <c r="BJ485" s="16">
        <v>59.55</v>
      </c>
      <c r="BK485" s="16">
        <v>59.99</v>
      </c>
      <c r="BL485" s="16">
        <v>59.63</v>
      </c>
    </row>
    <row r="486" spans="1:64">
      <c r="A486" s="16" t="s">
        <v>53</v>
      </c>
      <c r="B486" s="16" t="s">
        <v>54</v>
      </c>
      <c r="C486" s="16" t="s">
        <v>1015</v>
      </c>
      <c r="D486" s="16" t="s">
        <v>1016</v>
      </c>
      <c r="AJ486" s="16">
        <v>37.470001220703097</v>
      </c>
      <c r="AK486" s="16">
        <v>37.7700004577637</v>
      </c>
      <c r="AL486" s="16">
        <v>37.720001220703097</v>
      </c>
      <c r="AM486" s="16">
        <v>39.209999084472699</v>
      </c>
      <c r="AN486" s="16">
        <v>39.819999694824197</v>
      </c>
      <c r="AO486" s="16">
        <v>40.0200004577637</v>
      </c>
      <c r="AP486" s="16">
        <v>38.860000610351598</v>
      </c>
      <c r="AQ486" s="16">
        <v>37.930000305175803</v>
      </c>
      <c r="AR486" s="16">
        <v>37.700000762939503</v>
      </c>
      <c r="AS486" s="16">
        <v>36.560001373291001</v>
      </c>
      <c r="AT486" s="16">
        <v>37.4799995422363</v>
      </c>
      <c r="AU486" s="16">
        <v>40.939998626708999</v>
      </c>
      <c r="AV486" s="16">
        <v>40.919998168945298</v>
      </c>
      <c r="AW486" s="16">
        <v>40.909999847412102</v>
      </c>
      <c r="AX486" s="16">
        <v>41.099998474121101</v>
      </c>
      <c r="AY486" s="16">
        <v>36.090000152587898</v>
      </c>
      <c r="AZ486" s="16">
        <v>35.310001373291001</v>
      </c>
      <c r="BA486" s="16">
        <v>38.560001373291001</v>
      </c>
      <c r="BB486" s="16">
        <v>32.529998779296903</v>
      </c>
      <c r="BC486" s="16">
        <v>32.409999847412102</v>
      </c>
      <c r="BD486" s="16">
        <v>32.189998626708999</v>
      </c>
      <c r="BE486" s="16">
        <v>31.7399997711182</v>
      </c>
      <c r="BF486" s="16">
        <v>31.059999465942401</v>
      </c>
      <c r="BG486" s="16">
        <v>31.200000762939499</v>
      </c>
      <c r="BH486" s="16">
        <v>30.9799995422363</v>
      </c>
      <c r="BI486" s="16">
        <v>30.950000762939499</v>
      </c>
      <c r="BJ486" s="16">
        <v>30.909999847412099</v>
      </c>
      <c r="BK486" s="16">
        <v>30.909999847412099</v>
      </c>
      <c r="BL486" s="16">
        <v>30.569999694824201</v>
      </c>
    </row>
    <row r="487" spans="1:64">
      <c r="A487" s="16" t="s">
        <v>53</v>
      </c>
      <c r="B487" s="16" t="s">
        <v>54</v>
      </c>
      <c r="C487" s="16" t="s">
        <v>1017</v>
      </c>
      <c r="D487" s="16" t="s">
        <v>1018</v>
      </c>
    </row>
    <row r="488" spans="1:64">
      <c r="A488" s="16" t="s">
        <v>53</v>
      </c>
      <c r="B488" s="16" t="s">
        <v>54</v>
      </c>
      <c r="C488" s="16" t="s">
        <v>1019</v>
      </c>
      <c r="D488" s="16" t="s">
        <v>1020</v>
      </c>
      <c r="AN488" s="16">
        <v>22.5</v>
      </c>
      <c r="AT488" s="16">
        <v>21.2</v>
      </c>
      <c r="AU488" s="16">
        <v>21</v>
      </c>
      <c r="AV488" s="16">
        <v>21.4</v>
      </c>
      <c r="AW488" s="16">
        <v>20.8</v>
      </c>
      <c r="AX488" s="16">
        <v>20.9</v>
      </c>
    </row>
    <row r="489" spans="1:64">
      <c r="A489" s="16" t="s">
        <v>53</v>
      </c>
      <c r="B489" s="16" t="s">
        <v>54</v>
      </c>
      <c r="C489" s="16" t="s">
        <v>1021</v>
      </c>
      <c r="D489" s="16" t="s">
        <v>1022</v>
      </c>
      <c r="AS489" s="16">
        <v>1.9953692000000001</v>
      </c>
      <c r="AT489" s="16">
        <v>1.2476753</v>
      </c>
      <c r="AU489" s="16">
        <v>0.83265913000000003</v>
      </c>
      <c r="AV489" s="16">
        <v>2.6482045699999999</v>
      </c>
      <c r="AW489" s="16">
        <v>1.7962476000000001</v>
      </c>
      <c r="AX489" s="16">
        <v>0.89534754000000005</v>
      </c>
      <c r="AY489" s="16">
        <v>1.7074433600000001</v>
      </c>
      <c r="AZ489" s="16">
        <v>1.7186222099999999</v>
      </c>
      <c r="BA489" s="16">
        <v>1.2818393699999999</v>
      </c>
      <c r="BB489" s="16">
        <v>1.20471382</v>
      </c>
      <c r="BC489" s="16">
        <v>1.4837706100000001</v>
      </c>
      <c r="BD489" s="16">
        <v>1.3846571400000001</v>
      </c>
      <c r="BE489" s="16">
        <v>1.80993509</v>
      </c>
      <c r="BF489" s="16">
        <v>0.78719240000000001</v>
      </c>
      <c r="BG489" s="16">
        <v>1.0222679400000001</v>
      </c>
      <c r="BH489" s="16">
        <v>0.83127200999999995</v>
      </c>
      <c r="BI489" s="16">
        <v>0.50794773999999998</v>
      </c>
      <c r="BJ489" s="16">
        <v>0.67094832999999998</v>
      </c>
      <c r="BK489" s="16">
        <v>0.66741472000000002</v>
      </c>
    </row>
    <row r="490" spans="1:64">
      <c r="A490" s="16" t="s">
        <v>53</v>
      </c>
      <c r="B490" s="16" t="s">
        <v>54</v>
      </c>
      <c r="C490" s="16" t="s">
        <v>1023</v>
      </c>
      <c r="D490" s="16" t="s">
        <v>1024</v>
      </c>
    </row>
    <row r="491" spans="1:64">
      <c r="A491" s="16" t="s">
        <v>53</v>
      </c>
      <c r="B491" s="16" t="s">
        <v>54</v>
      </c>
      <c r="C491" s="16" t="s">
        <v>1025</v>
      </c>
      <c r="D491" s="16" t="s">
        <v>1026</v>
      </c>
      <c r="AO491" s="16">
        <v>28</v>
      </c>
      <c r="AS491" s="16">
        <v>24.2</v>
      </c>
      <c r="AT491" s="16">
        <v>18</v>
      </c>
      <c r="AY491" s="16">
        <v>26.5</v>
      </c>
      <c r="BD491" s="16">
        <v>16.399999999999999</v>
      </c>
      <c r="BF491" s="16">
        <v>17.8</v>
      </c>
    </row>
    <row r="492" spans="1:64">
      <c r="A492" s="16" t="s">
        <v>53</v>
      </c>
      <c r="B492" s="16" t="s">
        <v>54</v>
      </c>
      <c r="C492" s="16" t="s">
        <v>1027</v>
      </c>
      <c r="D492" s="16" t="s">
        <v>1028</v>
      </c>
      <c r="AS492" s="16">
        <v>0.14250564985316</v>
      </c>
      <c r="AT492" s="16">
        <v>0.15212071927716</v>
      </c>
      <c r="AU492" s="16">
        <v>0.161728182300728</v>
      </c>
      <c r="AV492" s="16">
        <v>0.17132552103114701</v>
      </c>
      <c r="AW492" s="16">
        <v>0.180913970787284</v>
      </c>
      <c r="AX492" s="16">
        <v>0.190494875743388</v>
      </c>
      <c r="AY492" s="16">
        <v>0.20006694353959001</v>
      </c>
      <c r="AZ492" s="16">
        <v>0.20962879643198101</v>
      </c>
      <c r="BA492" s="16">
        <v>0.21918316238789901</v>
      </c>
      <c r="BB492" s="16">
        <v>0.22872870208190699</v>
      </c>
      <c r="BC492" s="16">
        <v>0.23824242072452401</v>
      </c>
      <c r="BD492" s="16">
        <v>0.24772472756376299</v>
      </c>
      <c r="BE492" s="16">
        <v>0.25717462428614601</v>
      </c>
      <c r="BF492" s="16">
        <v>0.26658961791699798</v>
      </c>
      <c r="BG492" s="16">
        <v>0.26617350262563</v>
      </c>
      <c r="BH492" s="16">
        <v>0.15756247644882301</v>
      </c>
      <c r="BI492" s="16">
        <v>0.15649434036823301</v>
      </c>
      <c r="BJ492" s="16">
        <v>0.15537401677521601</v>
      </c>
    </row>
    <row r="493" spans="1:64">
      <c r="A493" s="16" t="s">
        <v>53</v>
      </c>
      <c r="B493" s="16" t="s">
        <v>54</v>
      </c>
      <c r="C493" s="16" t="s">
        <v>1029</v>
      </c>
      <c r="D493" s="16" t="s">
        <v>1030</v>
      </c>
      <c r="AS493" s="16">
        <v>63.210341837374997</v>
      </c>
      <c r="AT493" s="16">
        <v>64.785525421011599</v>
      </c>
      <c r="AU493" s="16">
        <v>66.355490775035094</v>
      </c>
      <c r="AV493" s="16">
        <v>67.920593940828894</v>
      </c>
      <c r="AW493" s="16">
        <v>69.480647020739895</v>
      </c>
      <c r="AX493" s="16">
        <v>71.618638226717394</v>
      </c>
      <c r="AY493" s="16">
        <v>73.772244205683506</v>
      </c>
      <c r="AZ493" s="16">
        <v>75.941667799618301</v>
      </c>
      <c r="BA493" s="16">
        <v>78.126708608892201</v>
      </c>
      <c r="BB493" s="16">
        <v>80.327575042617397</v>
      </c>
      <c r="BC493" s="16">
        <v>82.546332548871504</v>
      </c>
      <c r="BD493" s="16">
        <v>84.782744622027593</v>
      </c>
      <c r="BE493" s="16">
        <v>87.036719422240907</v>
      </c>
      <c r="BF493" s="16">
        <v>89.308288400439096</v>
      </c>
      <c r="BG493" s="16">
        <v>90.918436568107197</v>
      </c>
      <c r="BH493" s="16">
        <v>92.456065054091098</v>
      </c>
      <c r="BI493" s="16">
        <v>92.483094882356895</v>
      </c>
      <c r="BJ493" s="16">
        <v>92.5114453471259</v>
      </c>
    </row>
    <row r="494" spans="1:64">
      <c r="A494" s="16" t="s">
        <v>53</v>
      </c>
      <c r="B494" s="16" t="s">
        <v>54</v>
      </c>
      <c r="C494" s="16" t="s">
        <v>1031</v>
      </c>
      <c r="D494" s="16" t="s">
        <v>1032</v>
      </c>
      <c r="AS494" s="16">
        <v>1000</v>
      </c>
      <c r="AT494" s="16">
        <v>1100</v>
      </c>
      <c r="AU494" s="16">
        <v>1200</v>
      </c>
      <c r="AV494" s="16">
        <v>1200</v>
      </c>
      <c r="AW494" s="16">
        <v>1400</v>
      </c>
      <c r="AX494" s="16">
        <v>1300</v>
      </c>
      <c r="AY494" s="16">
        <v>1500</v>
      </c>
      <c r="AZ494" s="16">
        <v>1500</v>
      </c>
      <c r="BA494" s="16">
        <v>1600</v>
      </c>
      <c r="BB494" s="16">
        <v>1500</v>
      </c>
      <c r="BC494" s="16">
        <v>1500</v>
      </c>
      <c r="BD494" s="16">
        <v>1500</v>
      </c>
      <c r="BE494" s="16">
        <v>1500</v>
      </c>
      <c r="BF494" s="16">
        <v>1500</v>
      </c>
      <c r="BG494" s="16">
        <v>1600</v>
      </c>
      <c r="BH494" s="16">
        <v>1600</v>
      </c>
      <c r="BI494" s="16">
        <v>1700</v>
      </c>
      <c r="BJ494" s="16">
        <v>1700</v>
      </c>
    </row>
    <row r="495" spans="1:64">
      <c r="A495" s="16" t="s">
        <v>53</v>
      </c>
      <c r="B495" s="16" t="s">
        <v>54</v>
      </c>
      <c r="C495" s="16" t="s">
        <v>1033</v>
      </c>
      <c r="D495" s="16" t="s">
        <v>1034</v>
      </c>
      <c r="AI495" s="16">
        <v>100</v>
      </c>
      <c r="AJ495" s="16">
        <v>100</v>
      </c>
      <c r="AK495" s="16">
        <v>100</v>
      </c>
      <c r="AL495" s="16">
        <v>100</v>
      </c>
      <c r="AM495" s="16">
        <v>100</v>
      </c>
      <c r="AN495" s="16">
        <v>100</v>
      </c>
      <c r="AO495" s="16">
        <v>200</v>
      </c>
      <c r="AP495" s="16">
        <v>200</v>
      </c>
      <c r="AQ495" s="16">
        <v>500</v>
      </c>
      <c r="AR495" s="16">
        <v>500</v>
      </c>
      <c r="AS495" s="16">
        <v>500</v>
      </c>
      <c r="AT495" s="16">
        <v>500</v>
      </c>
      <c r="AU495" s="16">
        <v>500</v>
      </c>
      <c r="AV495" s="16">
        <v>500</v>
      </c>
      <c r="AW495" s="16">
        <v>500</v>
      </c>
      <c r="AX495" s="16">
        <v>200</v>
      </c>
      <c r="AY495" s="16">
        <v>200</v>
      </c>
      <c r="AZ495" s="16">
        <v>200</v>
      </c>
      <c r="BA495" s="16">
        <v>200</v>
      </c>
      <c r="BB495" s="16">
        <v>200</v>
      </c>
      <c r="BC495" s="16">
        <v>200</v>
      </c>
      <c r="BD495" s="16">
        <v>200</v>
      </c>
      <c r="BE495" s="16">
        <v>200</v>
      </c>
      <c r="BF495" s="16">
        <v>200</v>
      </c>
      <c r="BG495" s="16">
        <v>200</v>
      </c>
      <c r="BH495" s="16">
        <v>200</v>
      </c>
      <c r="BI495" s="16">
        <v>200</v>
      </c>
      <c r="BJ495" s="16">
        <v>200</v>
      </c>
      <c r="BK495" s="16">
        <v>200</v>
      </c>
      <c r="BL495" s="16">
        <v>100</v>
      </c>
    </row>
    <row r="496" spans="1:64">
      <c r="A496" s="16" t="s">
        <v>53</v>
      </c>
      <c r="B496" s="16" t="s">
        <v>54</v>
      </c>
      <c r="C496" s="16" t="s">
        <v>1035</v>
      </c>
      <c r="D496" s="16" t="s">
        <v>1036</v>
      </c>
      <c r="AB496" s="16">
        <v>32.9</v>
      </c>
      <c r="AC496" s="16">
        <v>32.5</v>
      </c>
      <c r="AD496" s="16">
        <v>32.1</v>
      </c>
      <c r="AE496" s="16">
        <v>31.8</v>
      </c>
      <c r="AF496" s="16">
        <v>31.6</v>
      </c>
      <c r="AG496" s="16">
        <v>31.8</v>
      </c>
      <c r="AH496" s="16">
        <v>32.200000000000003</v>
      </c>
      <c r="AI496" s="16">
        <v>32.9</v>
      </c>
      <c r="AJ496" s="16">
        <v>33.799999999999997</v>
      </c>
      <c r="AK496" s="16">
        <v>34.700000000000003</v>
      </c>
      <c r="AL496" s="16">
        <v>35.5</v>
      </c>
      <c r="AM496" s="16">
        <v>36.1</v>
      </c>
      <c r="AN496" s="16">
        <v>36.5</v>
      </c>
      <c r="AO496" s="16">
        <v>36.6</v>
      </c>
      <c r="AP496" s="16">
        <v>36.4</v>
      </c>
      <c r="AQ496" s="16">
        <v>35.700000000000003</v>
      </c>
      <c r="AR496" s="16">
        <v>34.700000000000003</v>
      </c>
      <c r="AS496" s="16">
        <v>33.5</v>
      </c>
      <c r="AT496" s="16">
        <v>32.1</v>
      </c>
      <c r="AU496" s="16">
        <v>30.7</v>
      </c>
      <c r="AV496" s="16">
        <v>29.2</v>
      </c>
      <c r="AW496" s="16">
        <v>27.8</v>
      </c>
      <c r="AX496" s="16">
        <v>26.3</v>
      </c>
      <c r="AY496" s="16">
        <v>25</v>
      </c>
      <c r="AZ496" s="16">
        <v>23.7</v>
      </c>
      <c r="BA496" s="16">
        <v>22.4</v>
      </c>
      <c r="BB496" s="16">
        <v>21.2</v>
      </c>
      <c r="BC496" s="16">
        <v>19.899999999999999</v>
      </c>
      <c r="BD496" s="16">
        <v>18.7</v>
      </c>
      <c r="BE496" s="16">
        <v>17.600000000000001</v>
      </c>
      <c r="BF496" s="16">
        <v>16.600000000000001</v>
      </c>
      <c r="BG496" s="16">
        <v>15.4</v>
      </c>
      <c r="BH496" s="16">
        <v>14.2</v>
      </c>
      <c r="BI496" s="16">
        <v>13.2</v>
      </c>
      <c r="BJ496" s="16">
        <v>12.2</v>
      </c>
      <c r="BK496" s="16">
        <v>11.5</v>
      </c>
      <c r="BL496" s="16">
        <v>10.9</v>
      </c>
    </row>
    <row r="497" spans="1:65">
      <c r="A497" s="16" t="s">
        <v>53</v>
      </c>
      <c r="B497" s="16" t="s">
        <v>54</v>
      </c>
      <c r="C497" s="16" t="s">
        <v>1037</v>
      </c>
      <c r="D497" s="16" t="s">
        <v>1038</v>
      </c>
      <c r="AS497" s="16">
        <v>5.1828222558082704</v>
      </c>
      <c r="BC497" s="16">
        <v>4.8011839760545003</v>
      </c>
      <c r="BH497" s="16">
        <v>4.3732412950515496</v>
      </c>
      <c r="BL497" s="16">
        <v>3.7636405524940999</v>
      </c>
    </row>
    <row r="498" spans="1:65">
      <c r="A498" s="16" t="s">
        <v>53</v>
      </c>
      <c r="B498" s="16" t="s">
        <v>54</v>
      </c>
      <c r="C498" s="16" t="s">
        <v>1039</v>
      </c>
      <c r="D498" s="16" t="s">
        <v>1040</v>
      </c>
      <c r="AY498" s="16">
        <v>49</v>
      </c>
    </row>
    <row r="499" spans="1:65">
      <c r="A499" s="16" t="s">
        <v>53</v>
      </c>
      <c r="B499" s="16" t="s">
        <v>54</v>
      </c>
      <c r="C499" s="16" t="s">
        <v>1041</v>
      </c>
      <c r="D499" s="16" t="s">
        <v>1042</v>
      </c>
    </row>
    <row r="500" spans="1:65">
      <c r="A500" s="16" t="s">
        <v>53</v>
      </c>
      <c r="B500" s="16" t="s">
        <v>54</v>
      </c>
      <c r="C500" s="16" t="s">
        <v>1043</v>
      </c>
      <c r="D500" s="16" t="s">
        <v>1044</v>
      </c>
    </row>
    <row r="501" spans="1:65">
      <c r="A501" s="16" t="s">
        <v>53</v>
      </c>
      <c r="B501" s="16" t="s">
        <v>54</v>
      </c>
      <c r="C501" s="16" t="s">
        <v>1045</v>
      </c>
      <c r="D501" s="16" t="s">
        <v>1046</v>
      </c>
      <c r="BK501" s="16">
        <v>71.893470764160199</v>
      </c>
      <c r="BL501" s="16">
        <v>70.597473144531307</v>
      </c>
    </row>
    <row r="502" spans="1:65">
      <c r="A502" s="16" t="s">
        <v>53</v>
      </c>
      <c r="B502" s="16" t="s">
        <v>54</v>
      </c>
      <c r="C502" s="16" t="s">
        <v>1047</v>
      </c>
      <c r="D502" s="16" t="s">
        <v>1048</v>
      </c>
      <c r="Z502" s="16">
        <v>91.694473266601605</v>
      </c>
      <c r="AE502" s="16">
        <v>94.6588134765625</v>
      </c>
      <c r="AJ502" s="16">
        <v>91.208549499511705</v>
      </c>
      <c r="AK502" s="16">
        <v>90.865783691406307</v>
      </c>
      <c r="AL502" s="16">
        <v>89.003189086914105</v>
      </c>
      <c r="AM502" s="16">
        <v>84.517471313476605</v>
      </c>
      <c r="AN502" s="16">
        <v>86.248191833496094</v>
      </c>
      <c r="AO502" s="16">
        <v>77.051597595214801</v>
      </c>
      <c r="AP502" s="16">
        <v>76.6878662109375</v>
      </c>
      <c r="BK502" s="16">
        <v>94.539436340332003</v>
      </c>
      <c r="BL502" s="16">
        <v>94.662277221679702</v>
      </c>
    </row>
    <row r="503" spans="1:65">
      <c r="A503" s="16" t="s">
        <v>53</v>
      </c>
      <c r="B503" s="16" t="s">
        <v>54</v>
      </c>
      <c r="C503" s="16" t="s">
        <v>1049</v>
      </c>
      <c r="D503" s="16" t="s">
        <v>1050</v>
      </c>
      <c r="AR503" s="16">
        <v>39.772811889648402</v>
      </c>
      <c r="AZ503" s="16">
        <v>40.595359802246101</v>
      </c>
      <c r="BA503" s="16">
        <v>40.659671783447301</v>
      </c>
      <c r="BB503" s="16">
        <v>34.532459259033203</v>
      </c>
      <c r="BC503" s="16">
        <v>34.264450073242202</v>
      </c>
      <c r="BD503" s="16">
        <v>34.267990112304702</v>
      </c>
      <c r="BE503" s="16">
        <v>34.307540893554702</v>
      </c>
      <c r="BF503" s="16">
        <v>34.288341522216797</v>
      </c>
      <c r="BG503" s="16">
        <v>34.345901489257798</v>
      </c>
      <c r="BH503" s="16">
        <v>34.401210784912102</v>
      </c>
      <c r="BI503" s="16">
        <v>34.452369689941399</v>
      </c>
      <c r="BJ503" s="16">
        <v>34.469459533691399</v>
      </c>
    </row>
    <row r="504" spans="1:65">
      <c r="A504" s="16" t="s">
        <v>53</v>
      </c>
      <c r="B504" s="16" t="s">
        <v>54</v>
      </c>
      <c r="C504" s="16" t="s">
        <v>1051</v>
      </c>
      <c r="D504" s="16" t="s">
        <v>1052</v>
      </c>
      <c r="AJ504" s="16">
        <v>94.780839999999998</v>
      </c>
      <c r="AK504" s="16">
        <v>95.446740000000005</v>
      </c>
      <c r="AL504" s="16">
        <v>93.769379999999998</v>
      </c>
      <c r="AM504" s="16">
        <v>81.448869999999999</v>
      </c>
      <c r="AN504" s="16">
        <v>90.409769999999995</v>
      </c>
      <c r="AO504" s="16">
        <v>97.36618</v>
      </c>
      <c r="AP504" s="16">
        <v>89.180869999999999</v>
      </c>
      <c r="AQ504" s="16">
        <v>87.866439999999997</v>
      </c>
      <c r="AR504" s="16">
        <v>92.181370000000001</v>
      </c>
      <c r="AS504" s="16">
        <v>88.010440000000003</v>
      </c>
      <c r="AT504" s="16">
        <v>84.798760000000001</v>
      </c>
      <c r="AU504" s="16">
        <v>83.882509999999996</v>
      </c>
      <c r="AV504" s="16">
        <v>80.869879999999995</v>
      </c>
      <c r="AW504" s="16">
        <v>82.681820000000002</v>
      </c>
      <c r="AX504" s="16">
        <v>81.51585</v>
      </c>
      <c r="AY504" s="16">
        <v>80.846760000000003</v>
      </c>
      <c r="AZ504" s="16">
        <v>83.126869999999997</v>
      </c>
      <c r="BA504" s="16">
        <v>83.640209999999996</v>
      </c>
      <c r="BB504" s="16">
        <v>84.699290000000005</v>
      </c>
      <c r="BC504" s="16">
        <v>84.093969999999999</v>
      </c>
      <c r="BD504" s="16">
        <v>85.965429999999998</v>
      </c>
      <c r="BE504" s="16">
        <v>88.106809999999996</v>
      </c>
      <c r="BF504" s="16">
        <v>91.826539999999994</v>
      </c>
      <c r="BJ504" s="16">
        <v>98.761920000000003</v>
      </c>
      <c r="BK504" s="16">
        <v>92.434460000000001</v>
      </c>
    </row>
    <row r="505" spans="1:65">
      <c r="A505" s="16" t="s">
        <v>53</v>
      </c>
      <c r="B505" s="16" t="s">
        <v>54</v>
      </c>
      <c r="C505" s="16" t="s">
        <v>1053</v>
      </c>
      <c r="D505" s="16" t="s">
        <v>1054</v>
      </c>
      <c r="AJ505" s="16">
        <v>0</v>
      </c>
      <c r="AK505" s="16">
        <v>0</v>
      </c>
      <c r="AL505" s="16">
        <v>0</v>
      </c>
      <c r="AM505" s="16">
        <v>0</v>
      </c>
      <c r="AN505" s="16">
        <v>0</v>
      </c>
      <c r="AO505" s="16">
        <v>0</v>
      </c>
      <c r="AQ505" s="16">
        <v>0</v>
      </c>
      <c r="AR505" s="16">
        <v>0</v>
      </c>
      <c r="AS505" s="16">
        <v>0</v>
      </c>
      <c r="AT505" s="16">
        <v>0</v>
      </c>
      <c r="AU505" s="16">
        <v>0</v>
      </c>
      <c r="AV505" s="16">
        <v>8.4480002522468595E-2</v>
      </c>
      <c r="AW505" s="16">
        <v>0.13689999282360099</v>
      </c>
      <c r="AX505" s="16">
        <v>0.170389994978905</v>
      </c>
      <c r="AY505" s="16">
        <v>0.22077000141143799</v>
      </c>
      <c r="AZ505" s="16">
        <v>0.26096999645233199</v>
      </c>
      <c r="BA505" s="16">
        <v>0.31126001477241499</v>
      </c>
      <c r="BB505" s="16">
        <v>0.33309999108314498</v>
      </c>
      <c r="BC505" s="16">
        <v>0.31854999065399198</v>
      </c>
      <c r="BD505" s="16">
        <v>0.30428001284599299</v>
      </c>
      <c r="BE505" s="16">
        <v>0.31273001432418801</v>
      </c>
      <c r="BG505" s="16">
        <v>0.45971998572349498</v>
      </c>
      <c r="BH505" s="16">
        <v>0.571020007133484</v>
      </c>
      <c r="BJ505" s="16">
        <v>0.59994000196456898</v>
      </c>
      <c r="BK505" s="16">
        <v>0.70140999555587802</v>
      </c>
      <c r="BL505" s="16">
        <v>0.76867997646331798</v>
      </c>
    </row>
    <row r="506" spans="1:65">
      <c r="A506" s="16" t="s">
        <v>53</v>
      </c>
      <c r="B506" s="16" t="s">
        <v>54</v>
      </c>
      <c r="C506" s="16" t="s">
        <v>1055</v>
      </c>
      <c r="D506" s="16" t="s">
        <v>1056</v>
      </c>
      <c r="AJ506" s="16">
        <v>19.784120000000001</v>
      </c>
      <c r="AK506" s="16">
        <v>19.816680000000002</v>
      </c>
      <c r="AL506" s="16">
        <v>19.575900000000001</v>
      </c>
      <c r="AM506" s="16">
        <v>18.857700000000001</v>
      </c>
      <c r="AN506" s="16">
        <v>18.982890000000001</v>
      </c>
      <c r="AO506" s="16">
        <v>20.16771</v>
      </c>
      <c r="AP506" s="16">
        <v>20.003070000000001</v>
      </c>
      <c r="AQ506" s="16">
        <v>19.2807</v>
      </c>
      <c r="AR506" s="16">
        <v>18.779109999999999</v>
      </c>
      <c r="AS506" s="16">
        <v>18.685739999999999</v>
      </c>
      <c r="AT506" s="16">
        <v>17.120149999999999</v>
      </c>
      <c r="AU506" s="16">
        <v>16.185199999999998</v>
      </c>
      <c r="AV506" s="16">
        <v>15.26139</v>
      </c>
      <c r="AW506" s="16">
        <v>14.27144</v>
      </c>
      <c r="AX506" s="16">
        <v>13.448309999999999</v>
      </c>
      <c r="AY506" s="16">
        <v>12.496</v>
      </c>
      <c r="AZ506" s="16">
        <v>11.615589999999999</v>
      </c>
      <c r="BA506" s="16">
        <v>11.296010000000001</v>
      </c>
      <c r="BB506" s="16">
        <v>11.08342</v>
      </c>
      <c r="BC506" s="16">
        <v>11.04222</v>
      </c>
      <c r="BD506" s="16">
        <v>11.16445</v>
      </c>
      <c r="BE506" s="16">
        <v>11.923019999999999</v>
      </c>
      <c r="BF506" s="16">
        <v>12.148569999999999</v>
      </c>
      <c r="BG506" s="16">
        <v>12.623329999999999</v>
      </c>
      <c r="BH506" s="16">
        <v>13.497870000000001</v>
      </c>
      <c r="BI506" s="16">
        <v>15.486190000000001</v>
      </c>
      <c r="BJ506" s="16">
        <v>15.458</v>
      </c>
      <c r="BK506" s="16">
        <v>15.429819999999999</v>
      </c>
    </row>
    <row r="507" spans="1:65">
      <c r="A507" s="16" t="s">
        <v>53</v>
      </c>
      <c r="B507" s="16" t="s">
        <v>54</v>
      </c>
      <c r="C507" s="16" t="s">
        <v>1057</v>
      </c>
      <c r="D507" s="16" t="s">
        <v>1058</v>
      </c>
      <c r="Z507" s="16">
        <v>20.2901496887207</v>
      </c>
      <c r="AE507" s="16">
        <v>21.784730911254901</v>
      </c>
      <c r="AH507" s="16">
        <v>19.04953956604</v>
      </c>
      <c r="AI507" s="16">
        <v>21.018049240112301</v>
      </c>
      <c r="AJ507" s="16">
        <v>19.266370773315401</v>
      </c>
      <c r="AK507" s="16">
        <v>18.073389053344702</v>
      </c>
      <c r="AL507" s="16">
        <v>16.7045707702637</v>
      </c>
      <c r="AM507" s="16">
        <v>16.445009231567401</v>
      </c>
      <c r="AN507" s="16">
        <v>19.073270797729499</v>
      </c>
      <c r="AO507" s="16">
        <v>18.199159622192401</v>
      </c>
      <c r="AP507" s="16">
        <v>17.2776393890381</v>
      </c>
      <c r="AQ507" s="16">
        <v>16.863100051879901</v>
      </c>
      <c r="AR507" s="16">
        <v>18.0730590820313</v>
      </c>
      <c r="AS507" s="16">
        <v>19.2713298797607</v>
      </c>
      <c r="AT507" s="16">
        <v>20.898490905761701</v>
      </c>
      <c r="AU507" s="16">
        <v>22.367259979248001</v>
      </c>
      <c r="AV507" s="16">
        <v>23.420600891113299</v>
      </c>
      <c r="AW507" s="16">
        <v>24.081140518188501</v>
      </c>
      <c r="AX507" s="16">
        <v>25.449979782104499</v>
      </c>
      <c r="AY507" s="16">
        <v>26.748210906982401</v>
      </c>
      <c r="AZ507" s="16">
        <v>26.057090759277301</v>
      </c>
      <c r="BA507" s="16">
        <v>24.1597499847412</v>
      </c>
      <c r="BB507" s="16">
        <v>23.530969619751001</v>
      </c>
      <c r="BC507" s="16">
        <v>25.582939147949201</v>
      </c>
      <c r="BD507" s="16">
        <v>26.557659149169901</v>
      </c>
      <c r="BE507" s="16">
        <v>24.849330902099599</v>
      </c>
      <c r="BF507" s="16">
        <v>25.736530303955099</v>
      </c>
      <c r="BG507" s="16">
        <v>23.1055393218994</v>
      </c>
      <c r="BH507" s="16">
        <v>23.875789642333999</v>
      </c>
      <c r="BI507" s="16">
        <v>22.736869812011701</v>
      </c>
      <c r="BJ507" s="16">
        <v>35.9799995422363</v>
      </c>
      <c r="BK507" s="16">
        <v>39.712329864502003</v>
      </c>
      <c r="BL507" s="16">
        <v>41.138721466064503</v>
      </c>
    </row>
    <row r="508" spans="1:65">
      <c r="A508" s="16" t="s">
        <v>53</v>
      </c>
      <c r="B508" s="16" t="s">
        <v>54</v>
      </c>
      <c r="C508" s="16" t="s">
        <v>1059</v>
      </c>
      <c r="D508" s="16" t="s">
        <v>1060</v>
      </c>
      <c r="BH508" s="16">
        <v>46.090958666889698</v>
      </c>
    </row>
    <row r="509" spans="1:65">
      <c r="A509" s="16" t="s">
        <v>53</v>
      </c>
      <c r="B509" s="16" t="s">
        <v>54</v>
      </c>
      <c r="C509" s="16" t="s">
        <v>1061</v>
      </c>
      <c r="D509" s="16" t="s">
        <v>1062</v>
      </c>
      <c r="BH509" s="16">
        <v>3.6918154977896398</v>
      </c>
    </row>
    <row r="510" spans="1:65">
      <c r="A510" s="16" t="s">
        <v>53</v>
      </c>
      <c r="B510" s="16" t="s">
        <v>54</v>
      </c>
      <c r="C510" s="16" t="s">
        <v>1063</v>
      </c>
      <c r="D510" s="16" t="s">
        <v>1064</v>
      </c>
      <c r="AM510" s="16">
        <v>-1143148246.5422499</v>
      </c>
      <c r="AN510" s="16">
        <v>-682744759.599859</v>
      </c>
      <c r="AO510" s="16">
        <v>-907733932.46515298</v>
      </c>
      <c r="AP510" s="16">
        <v>-974103385.42350602</v>
      </c>
      <c r="AQ510" s="16">
        <v>-1381400660.79633</v>
      </c>
      <c r="AR510" s="16">
        <v>-1425491777.59003</v>
      </c>
      <c r="AS510" s="16">
        <v>-1160128655.0947101</v>
      </c>
      <c r="AT510" s="16">
        <v>-1688327943.1034501</v>
      </c>
      <c r="AU510" s="16">
        <v>-1789946507.3229401</v>
      </c>
      <c r="AV510" s="16">
        <v>-1611730278.8608501</v>
      </c>
      <c r="AW510" s="16">
        <v>-1231470220.0419099</v>
      </c>
      <c r="AX510" s="16">
        <v>0</v>
      </c>
      <c r="AY510" s="16">
        <v>2454779811.2184701</v>
      </c>
      <c r="AZ510" s="16">
        <v>4476745889.9943104</v>
      </c>
      <c r="BA510" s="16">
        <v>10114604844.796101</v>
      </c>
      <c r="BB510" s="16">
        <v>2146393362.08657</v>
      </c>
      <c r="BC510" s="16">
        <v>1626567914.5781901</v>
      </c>
      <c r="BD510" s="16">
        <v>5902651947.0638399</v>
      </c>
      <c r="BE510" s="16">
        <v>2855413226.5577402</v>
      </c>
      <c r="BF510" s="16">
        <v>1642637311.8132601</v>
      </c>
      <c r="BG510" s="16">
        <v>158201876.02117899</v>
      </c>
    </row>
    <row r="511" spans="1:65">
      <c r="A511" s="16" t="s">
        <v>53</v>
      </c>
      <c r="B511" s="16" t="s">
        <v>54</v>
      </c>
      <c r="C511" s="16" t="s">
        <v>1065</v>
      </c>
      <c r="D511" s="16" t="s">
        <v>1066</v>
      </c>
      <c r="AL511" s="16">
        <v>905.01616199386604</v>
      </c>
      <c r="AM511" s="16">
        <v>716.71744655297903</v>
      </c>
      <c r="AN511" s="16">
        <v>624.45023660256595</v>
      </c>
      <c r="AO511" s="16">
        <v>625.74485357759204</v>
      </c>
      <c r="AP511" s="16">
        <v>655.97717210954397</v>
      </c>
      <c r="AQ511" s="16">
        <v>714.54636766187105</v>
      </c>
      <c r="AR511" s="16">
        <v>757.13680924169205</v>
      </c>
      <c r="AS511" s="16">
        <v>799.04203421218097</v>
      </c>
      <c r="AT511" s="16">
        <v>872.29987620970405</v>
      </c>
      <c r="AU511" s="16">
        <v>947.61069030226702</v>
      </c>
      <c r="AV511" s="16">
        <v>1034.86822018416</v>
      </c>
      <c r="AW511" s="16">
        <v>1096.5006437397401</v>
      </c>
      <c r="AX511" s="16">
        <v>1306.8489308078699</v>
      </c>
      <c r="AY511" s="16">
        <v>1697.052513975</v>
      </c>
      <c r="AZ511" s="16">
        <v>2029.1357992487799</v>
      </c>
      <c r="BA511" s="16">
        <v>2322.9181381006601</v>
      </c>
      <c r="BB511" s="16">
        <v>2646.0066458512902</v>
      </c>
      <c r="BC511" s="16">
        <v>2791.5497843558501</v>
      </c>
      <c r="BD511" s="16">
        <v>2653.98707141978</v>
      </c>
      <c r="BE511" s="16">
        <v>2725.84326170538</v>
      </c>
    </row>
    <row r="512" spans="1:65">
      <c r="A512" s="16" t="s">
        <v>53</v>
      </c>
      <c r="B512" s="16" t="s">
        <v>54</v>
      </c>
      <c r="C512" s="16" t="s">
        <v>1067</v>
      </c>
      <c r="D512" s="16" t="s">
        <v>1068</v>
      </c>
      <c r="AI512" s="16">
        <v>87400</v>
      </c>
      <c r="AJ512" s="16">
        <v>159300</v>
      </c>
      <c r="AK512" s="16">
        <v>888900</v>
      </c>
      <c r="AL512" s="16">
        <v>1308800</v>
      </c>
      <c r="AM512" s="16">
        <v>-4067200</v>
      </c>
      <c r="AN512" s="16">
        <v>61000000</v>
      </c>
      <c r="AO512" s="16">
        <v>8200000</v>
      </c>
      <c r="AP512" s="16">
        <v>408100000</v>
      </c>
      <c r="AQ512" s="16">
        <v>166500000</v>
      </c>
      <c r="AR512" s="16">
        <v>325100000</v>
      </c>
      <c r="AS512" s="16">
        <v>964300000</v>
      </c>
      <c r="AT512" s="16">
        <v>1321300000</v>
      </c>
      <c r="AU512" s="16">
        <v>1497100000</v>
      </c>
      <c r="AV512" s="16">
        <v>1975900000</v>
      </c>
      <c r="AW512" s="16">
        <v>2668900000</v>
      </c>
      <c r="AX512" s="16">
        <v>5942800000</v>
      </c>
      <c r="AY512" s="16">
        <v>10189900000</v>
      </c>
      <c r="AZ512" s="16">
        <v>16148000000</v>
      </c>
      <c r="BA512" s="16">
        <v>23307400000</v>
      </c>
      <c r="BB512" s="16">
        <v>16419400000</v>
      </c>
      <c r="BC512" s="16">
        <v>21128900000</v>
      </c>
      <c r="BD512" s="16">
        <v>27402300000</v>
      </c>
      <c r="BE512" s="16">
        <v>27373500000</v>
      </c>
      <c r="BF512" s="16">
        <v>27819000000</v>
      </c>
      <c r="BG512" s="16">
        <v>25775300000</v>
      </c>
      <c r="BH512" s="16">
        <v>16804300000</v>
      </c>
      <c r="BI512" s="16">
        <v>17196700000</v>
      </c>
      <c r="BJ512" s="16">
        <v>21855500000</v>
      </c>
      <c r="BK512" s="16">
        <v>28346900000</v>
      </c>
      <c r="BL512" s="16">
        <v>25690700000</v>
      </c>
      <c r="BM512" s="16">
        <v>17029700000</v>
      </c>
    </row>
    <row r="513" spans="1:65">
      <c r="A513" s="16" t="s">
        <v>53</v>
      </c>
      <c r="B513" s="16" t="s">
        <v>54</v>
      </c>
      <c r="C513" s="16" t="s">
        <v>1069</v>
      </c>
      <c r="D513" s="16" t="s">
        <v>1070</v>
      </c>
      <c r="AI513" s="16">
        <v>22675822432.8792</v>
      </c>
      <c r="AJ513" s="16">
        <v>22517091634.414299</v>
      </c>
      <c r="AK513" s="16">
        <v>17428228914.761799</v>
      </c>
      <c r="AL513" s="16">
        <v>13402308155.785999</v>
      </c>
      <c r="AM513" s="16">
        <v>10762053352.2756</v>
      </c>
      <c r="AN513" s="16">
        <v>9492131085.5556202</v>
      </c>
      <c r="AO513" s="16">
        <v>9615528738.8864307</v>
      </c>
      <c r="AP513" s="16">
        <v>10173229406.927401</v>
      </c>
      <c r="AQ513" s="16">
        <v>11190552466.176001</v>
      </c>
      <c r="AR513" s="16">
        <v>12018653302.436199</v>
      </c>
      <c r="AS513" s="16">
        <v>13352723759.3335</v>
      </c>
      <c r="AT513" s="16">
        <v>14674643428.8958</v>
      </c>
      <c r="AU513" s="16">
        <v>16059770745.692699</v>
      </c>
      <c r="AV513" s="16">
        <v>17699200324.503601</v>
      </c>
      <c r="AW513" s="16">
        <v>19337049158.8731</v>
      </c>
      <c r="AX513" s="16">
        <v>24743985520.760601</v>
      </c>
      <c r="AY513" s="16">
        <v>33272299375.293201</v>
      </c>
      <c r="AZ513" s="16">
        <v>41744496802.155197</v>
      </c>
      <c r="BA513" s="16">
        <v>46165839004.815498</v>
      </c>
      <c r="BB513" s="16">
        <v>50491150982.659302</v>
      </c>
      <c r="BC513" s="16">
        <v>52909294791.926201</v>
      </c>
      <c r="BD513" s="16">
        <v>52077032843.516998</v>
      </c>
      <c r="BE513" s="16">
        <v>53224258121.879799</v>
      </c>
      <c r="BF513" s="16">
        <v>56334372810.379601</v>
      </c>
      <c r="BG513" s="16">
        <v>57910375018.478401</v>
      </c>
      <c r="BH513" s="16">
        <v>58518171256.205597</v>
      </c>
      <c r="BI513" s="16">
        <v>56725409466.576698</v>
      </c>
      <c r="BJ513" s="16">
        <v>56812548003.910103</v>
      </c>
      <c r="BK513" s="16">
        <v>57664964443.947502</v>
      </c>
      <c r="BL513" s="16">
        <v>59095142977.324997</v>
      </c>
      <c r="BM513" s="16">
        <v>56548148736.776604</v>
      </c>
    </row>
    <row r="514" spans="1:65">
      <c r="A514" s="16" t="s">
        <v>53</v>
      </c>
      <c r="B514" s="16" t="s">
        <v>54</v>
      </c>
      <c r="C514" s="16" t="s">
        <v>1071</v>
      </c>
      <c r="D514" s="16" t="s">
        <v>1072</v>
      </c>
      <c r="AI514" s="16">
        <v>0</v>
      </c>
      <c r="AJ514" s="16">
        <v>0</v>
      </c>
      <c r="AK514" s="16">
        <v>0</v>
      </c>
      <c r="AL514" s="16">
        <v>0</v>
      </c>
      <c r="AM514" s="16">
        <v>0</v>
      </c>
      <c r="AN514" s="16">
        <v>0</v>
      </c>
      <c r="AO514" s="16">
        <v>0</v>
      </c>
      <c r="AP514" s="16">
        <v>0</v>
      </c>
      <c r="AQ514" s="16">
        <v>0</v>
      </c>
      <c r="AR514" s="16">
        <v>0</v>
      </c>
      <c r="AS514" s="16">
        <v>0</v>
      </c>
      <c r="AT514" s="16">
        <v>0</v>
      </c>
      <c r="AU514" s="16">
        <v>0</v>
      </c>
      <c r="AV514" s="16">
        <v>0</v>
      </c>
      <c r="AW514" s="16">
        <v>0</v>
      </c>
      <c r="AX514" s="16">
        <v>0</v>
      </c>
      <c r="AY514" s="16">
        <v>0</v>
      </c>
      <c r="AZ514" s="16">
        <v>0</v>
      </c>
      <c r="BA514" s="16">
        <v>0</v>
      </c>
      <c r="BB514" s="16">
        <v>0</v>
      </c>
      <c r="BC514" s="16">
        <v>0</v>
      </c>
      <c r="BD514" s="16">
        <v>0</v>
      </c>
      <c r="BE514" s="16">
        <v>0</v>
      </c>
      <c r="BF514" s="16">
        <v>0</v>
      </c>
      <c r="BG514" s="16">
        <v>0</v>
      </c>
      <c r="BH514" s="16">
        <v>0</v>
      </c>
      <c r="BI514" s="16">
        <v>0</v>
      </c>
      <c r="BJ514" s="16">
        <v>0</v>
      </c>
      <c r="BK514" s="16">
        <v>0</v>
      </c>
      <c r="BL514" s="16">
        <v>0</v>
      </c>
    </row>
    <row r="515" spans="1:65">
      <c r="A515" s="16" t="s">
        <v>53</v>
      </c>
      <c r="B515" s="16" t="s">
        <v>54</v>
      </c>
      <c r="C515" s="16" t="s">
        <v>1073</v>
      </c>
      <c r="D515" s="16" t="s">
        <v>1074</v>
      </c>
      <c r="AL515" s="16">
        <v>1.93352364591368</v>
      </c>
      <c r="AM515" s="16">
        <v>2.2955643079988599</v>
      </c>
      <c r="AN515" s="16">
        <v>2.1511616499325701</v>
      </c>
      <c r="AO515" s="16">
        <v>1.6052844796510899</v>
      </c>
      <c r="AP515" s="16">
        <v>1.1690814549156401</v>
      </c>
      <c r="AQ515" s="16">
        <v>0.84777549191811097</v>
      </c>
      <c r="AR515" s="16">
        <v>0.68887850014061403</v>
      </c>
      <c r="AS515" s="16">
        <v>0.61862760877633205</v>
      </c>
      <c r="AT515" s="16">
        <v>0.54036756922217999</v>
      </c>
      <c r="AU515" s="16">
        <v>0.48737106999232499</v>
      </c>
      <c r="AV515" s="16">
        <v>0.45068393041552401</v>
      </c>
      <c r="AW515" s="16">
        <v>0.42895385770690903</v>
      </c>
      <c r="AX515" s="16">
        <v>0.37411013522956099</v>
      </c>
      <c r="AY515" s="16">
        <v>0.29825094827297</v>
      </c>
      <c r="AZ515" s="16">
        <v>0.235274539630771</v>
      </c>
      <c r="BA515" s="16">
        <v>0.209796643076582</v>
      </c>
      <c r="BB515" s="16">
        <v>0.198453168714608</v>
      </c>
      <c r="BC515" s="16">
        <v>0.22123036756346001</v>
      </c>
      <c r="BD515" s="16">
        <v>0.218068210864235</v>
      </c>
      <c r="BE515" s="16">
        <v>0.21207840456229701</v>
      </c>
      <c r="BF515" s="16">
        <v>0.195809647987646</v>
      </c>
      <c r="BG515" s="16">
        <v>0.180531949370278</v>
      </c>
      <c r="BH515" s="16">
        <v>0.18498584404700799</v>
      </c>
      <c r="BI515" s="16">
        <v>0.196042753718769</v>
      </c>
      <c r="BJ515" s="16">
        <v>0.194478045998903</v>
      </c>
      <c r="BK515" s="16">
        <v>0.194478045998903</v>
      </c>
      <c r="BL515" s="16">
        <v>0.185893973283277</v>
      </c>
    </row>
    <row r="516" spans="1:65">
      <c r="A516" s="16" t="s">
        <v>53</v>
      </c>
      <c r="B516" s="16" t="s">
        <v>54</v>
      </c>
      <c r="C516" s="16" t="s">
        <v>1075</v>
      </c>
      <c r="D516" s="16" t="s">
        <v>1076</v>
      </c>
      <c r="AL516" s="16">
        <v>-12.365006569427999</v>
      </c>
      <c r="AM516" s="16">
        <v>-4.6879721545613098</v>
      </c>
      <c r="AN516" s="16">
        <v>-11.9324926574893</v>
      </c>
      <c r="AO516" s="16">
        <v>-5.8800497723852798</v>
      </c>
      <c r="AP516" s="16">
        <v>2.6637852367856101</v>
      </c>
      <c r="AQ516" s="16">
        <v>2.18821113571477</v>
      </c>
      <c r="AR516" s="16">
        <v>14.8763624708764</v>
      </c>
      <c r="AS516" s="16">
        <v>6.3094389664186403</v>
      </c>
      <c r="AT516" s="16">
        <v>11.9760675236921</v>
      </c>
      <c r="AU516" s="16">
        <v>6.0111348319309998</v>
      </c>
      <c r="AV516" s="16">
        <v>7.5222112537018697</v>
      </c>
      <c r="AW516" s="16">
        <v>8.2298934998163702</v>
      </c>
      <c r="AX516" s="16">
        <v>6.5895286892199199</v>
      </c>
      <c r="AY516" s="16">
        <v>17.0916499538408</v>
      </c>
      <c r="AZ516" s="16">
        <v>12.342993855690301</v>
      </c>
      <c r="BA516" s="16">
        <v>13.3706016165723</v>
      </c>
      <c r="BB516" s="16">
        <v>8.3228381753367398</v>
      </c>
      <c r="BC516" s="16">
        <v>8.8184290387419697</v>
      </c>
      <c r="BD516" s="16">
        <v>7.0570978432118201</v>
      </c>
      <c r="BE516" s="16">
        <v>8.8247234344869394</v>
      </c>
      <c r="BF516" s="16">
        <v>8.6205020595321304</v>
      </c>
      <c r="BG516" s="16">
        <v>10.091441164264999</v>
      </c>
      <c r="BH516" s="16">
        <v>7.2478650254117296</v>
      </c>
      <c r="BI516" s="16">
        <v>-1.36106364154213</v>
      </c>
      <c r="BJ516" s="16">
        <v>4.8951908190597804</v>
      </c>
      <c r="BK516" s="16">
        <v>5.1329506852524398</v>
      </c>
      <c r="BL516" s="16">
        <v>4.0433639361797002</v>
      </c>
      <c r="BM516" s="16">
        <v>-2.96848395283837</v>
      </c>
    </row>
    <row r="517" spans="1:65">
      <c r="A517" s="16" t="s">
        <v>53</v>
      </c>
      <c r="B517" s="16" t="s">
        <v>54</v>
      </c>
      <c r="C517" s="16" t="s">
        <v>1077</v>
      </c>
      <c r="D517" s="16" t="s">
        <v>1078</v>
      </c>
      <c r="AK517" s="16">
        <v>163064814.81481501</v>
      </c>
      <c r="AL517" s="16">
        <v>504735000</v>
      </c>
      <c r="AM517" s="16">
        <v>329973566.87898099</v>
      </c>
      <c r="AN517" s="16">
        <v>749291945.16823399</v>
      </c>
      <c r="AO517" s="16">
        <v>1116470998.4888999</v>
      </c>
      <c r="AP517" s="16">
        <v>1465688119.43294</v>
      </c>
      <c r="AQ517" s="16">
        <v>1554277591.1088099</v>
      </c>
      <c r="AR517" s="16">
        <v>1791504854.3689301</v>
      </c>
      <c r="AS517" s="16">
        <v>2242959320.5185499</v>
      </c>
      <c r="AT517" s="16">
        <v>2480725867.0675402</v>
      </c>
      <c r="AU517" s="16">
        <v>2878111499.6914201</v>
      </c>
      <c r="AV517" s="16">
        <v>3532125038.1834798</v>
      </c>
      <c r="AW517" s="16">
        <v>4406940063.0914803</v>
      </c>
      <c r="AX517" s="16">
        <v>7786862703.6175203</v>
      </c>
      <c r="AY517" s="16">
        <v>13630176852.4737</v>
      </c>
      <c r="AZ517" s="16">
        <v>21866216058.734402</v>
      </c>
      <c r="BA517" s="16">
        <v>32007424537.487801</v>
      </c>
      <c r="BB517" s="16">
        <v>24919258522.020401</v>
      </c>
      <c r="BC517" s="16">
        <v>31742835783.702999</v>
      </c>
      <c r="BD517" s="16">
        <v>40714575155.1222</v>
      </c>
      <c r="BE517" s="16">
        <v>41474032586.557999</v>
      </c>
      <c r="BF517" s="16">
        <v>42314085404.7164</v>
      </c>
      <c r="BG517" s="16">
        <v>40321050618.385803</v>
      </c>
      <c r="BH517" s="16">
        <v>23825785672.4575</v>
      </c>
      <c r="BI517" s="16">
        <v>18008961584.257702</v>
      </c>
      <c r="BJ517" s="16">
        <v>20310887752.730701</v>
      </c>
      <c r="BK517" s="16">
        <v>24616941176.4706</v>
      </c>
      <c r="BL517" s="16">
        <v>23520235294.117599</v>
      </c>
      <c r="BM517" s="16">
        <v>17634235294.117599</v>
      </c>
    </row>
    <row r="518" spans="1:65">
      <c r="A518" s="16" t="s">
        <v>53</v>
      </c>
      <c r="B518" s="16" t="s">
        <v>54</v>
      </c>
      <c r="C518" s="16" t="s">
        <v>1079</v>
      </c>
      <c r="D518" s="16" t="s">
        <v>1080</v>
      </c>
      <c r="AK518" s="16">
        <v>1397.2510433939101</v>
      </c>
      <c r="AL518" s="16">
        <v>1150.14765274517</v>
      </c>
      <c r="AM518" s="16">
        <v>961.82399517327895</v>
      </c>
      <c r="AN518" s="16">
        <v>858.50850933740105</v>
      </c>
      <c r="AO518" s="16">
        <v>881.764216656597</v>
      </c>
      <c r="AP518" s="16">
        <v>831.45845059556495</v>
      </c>
      <c r="AQ518" s="16">
        <v>900.01106396347495</v>
      </c>
      <c r="AR518" s="16">
        <v>964.65335667552495</v>
      </c>
      <c r="AS518" s="16">
        <v>1194.3163022220799</v>
      </c>
      <c r="AT518" s="16">
        <v>1354.4744478632999</v>
      </c>
      <c r="AU518" s="16">
        <v>1425.20271603331</v>
      </c>
      <c r="AV518" s="16">
        <v>1507.5667494311001</v>
      </c>
      <c r="AW518" s="16">
        <v>1581.9828123151401</v>
      </c>
      <c r="AX518" s="16">
        <v>1685.3259638453201</v>
      </c>
      <c r="AY518" s="16">
        <v>1677.94880724359</v>
      </c>
      <c r="AZ518" s="16">
        <v>1766.6852387123499</v>
      </c>
      <c r="BA518" s="16">
        <v>1788.9222507227</v>
      </c>
      <c r="BB518" s="16">
        <v>1876.81579889249</v>
      </c>
      <c r="BC518" s="16">
        <v>1802.55758597196</v>
      </c>
      <c r="BD518" s="16">
        <v>1901.8714208229801</v>
      </c>
      <c r="BE518" s="16">
        <v>2002.6643523699299</v>
      </c>
      <c r="BF518" s="16">
        <v>2092.7725370432299</v>
      </c>
      <c r="BG518" s="16">
        <v>2018.8222327747401</v>
      </c>
      <c r="BH518" s="16">
        <v>2138.2210194685699</v>
      </c>
      <c r="BI518" s="16">
        <v>2154.6251329022598</v>
      </c>
      <c r="BJ518" s="16">
        <v>2216.1085434398401</v>
      </c>
      <c r="BK518" s="16">
        <v>2295.2151383248902</v>
      </c>
      <c r="BL518" s="16">
        <v>2473.6919654436101</v>
      </c>
    </row>
    <row r="519" spans="1:65">
      <c r="A519" s="16" t="s">
        <v>53</v>
      </c>
      <c r="B519" s="16" t="s">
        <v>54</v>
      </c>
      <c r="C519" s="16" t="s">
        <v>1081</v>
      </c>
      <c r="D519" s="16" t="s">
        <v>1082</v>
      </c>
      <c r="AI519" s="16">
        <v>77800</v>
      </c>
      <c r="AJ519" s="16">
        <v>16600</v>
      </c>
      <c r="AK519" s="16">
        <v>-33400</v>
      </c>
      <c r="AL519" s="16">
        <v>6844400</v>
      </c>
      <c r="AM519" s="16">
        <v>57378000</v>
      </c>
      <c r="AN519" s="16">
        <v>507400000</v>
      </c>
      <c r="AO519" s="16">
        <v>792500000</v>
      </c>
      <c r="AP519" s="16">
        <v>1081300000</v>
      </c>
      <c r="AQ519" s="16">
        <v>1148000000</v>
      </c>
      <c r="AR519" s="16">
        <v>1000200000</v>
      </c>
      <c r="AS519" s="16">
        <v>975400000</v>
      </c>
      <c r="AT519" s="16">
        <v>1099100000</v>
      </c>
      <c r="AU519" s="16">
        <v>2096200000</v>
      </c>
      <c r="AV519" s="16">
        <v>3799900000</v>
      </c>
      <c r="AW519" s="16">
        <v>4946700000</v>
      </c>
      <c r="AX519" s="16">
        <v>5201200000</v>
      </c>
      <c r="AY519" s="16">
        <v>5597500000</v>
      </c>
      <c r="AZ519" s="16">
        <v>6104600000</v>
      </c>
      <c r="BA519" s="16">
        <v>7503100000</v>
      </c>
      <c r="BB519" s="16">
        <v>6746000000</v>
      </c>
      <c r="BC519" s="16">
        <v>7669000000</v>
      </c>
      <c r="BD519" s="16">
        <v>10555900000</v>
      </c>
      <c r="BE519" s="16">
        <v>12217000000</v>
      </c>
      <c r="BF519" s="16">
        <v>14928300000</v>
      </c>
      <c r="BG519" s="16">
        <v>16234800000</v>
      </c>
      <c r="BH519" s="16">
        <v>15179400000</v>
      </c>
      <c r="BI519" s="16">
        <v>15518000000</v>
      </c>
      <c r="BJ519" s="16">
        <v>17147600000</v>
      </c>
      <c r="BK519" s="16">
        <v>16122100000</v>
      </c>
      <c r="BL519" s="16">
        <v>16631300000</v>
      </c>
      <c r="BM519" s="16">
        <v>17589100000</v>
      </c>
    </row>
    <row r="520" spans="1:65">
      <c r="A520" s="16" t="s">
        <v>53</v>
      </c>
      <c r="B520" s="16" t="s">
        <v>54</v>
      </c>
      <c r="C520" s="16" t="s">
        <v>1083</v>
      </c>
      <c r="D520" s="16" t="s">
        <v>1084</v>
      </c>
      <c r="AM520" s="16">
        <v>2397697710.2024002</v>
      </c>
      <c r="AN520" s="16">
        <v>1707171458.93086</v>
      </c>
      <c r="AO520" s="16">
        <v>2054527899.3065</v>
      </c>
      <c r="AP520" s="16">
        <v>2654390692.2635899</v>
      </c>
      <c r="AQ520" s="16">
        <v>3047690394.0868201</v>
      </c>
      <c r="AR520" s="16">
        <v>3457770287.8148298</v>
      </c>
      <c r="AS520" s="16">
        <v>4252540017.0040898</v>
      </c>
      <c r="AT520" s="16">
        <v>5402870821.4558496</v>
      </c>
      <c r="AU520" s="16">
        <v>5968336972.1092501</v>
      </c>
      <c r="AV520" s="16">
        <v>6014210979.5104599</v>
      </c>
      <c r="AW520" s="16">
        <v>6724391783.2911196</v>
      </c>
      <c r="AX520" s="16">
        <v>10015532896.267599</v>
      </c>
      <c r="AY520" s="16">
        <v>13452011313.4307</v>
      </c>
      <c r="AZ520" s="16">
        <v>19846709106.6805</v>
      </c>
      <c r="BA520" s="16">
        <v>21393939425.5797</v>
      </c>
      <c r="BB520" s="16">
        <v>23133945689.2286</v>
      </c>
      <c r="BC520" s="16">
        <v>28732245203.09</v>
      </c>
      <c r="BD520" s="16">
        <v>29765156470.7794</v>
      </c>
      <c r="BE520" s="16">
        <v>30419989821.899101</v>
      </c>
      <c r="BF520" s="16">
        <v>30876289612.0453</v>
      </c>
      <c r="BG520" s="16">
        <v>30537484966.2901</v>
      </c>
    </row>
    <row r="521" spans="1:65">
      <c r="A521" s="16" t="s">
        <v>53</v>
      </c>
      <c r="B521" s="16" t="s">
        <v>54</v>
      </c>
      <c r="C521" s="16" t="s">
        <v>1085</v>
      </c>
      <c r="D521" s="16" t="s">
        <v>1086</v>
      </c>
      <c r="BJ521" s="16">
        <v>83178284242.058197</v>
      </c>
    </row>
    <row r="522" spans="1:65">
      <c r="A522" s="16" t="s">
        <v>53</v>
      </c>
      <c r="B522" s="16" t="s">
        <v>54</v>
      </c>
      <c r="C522" s="16" t="s">
        <v>1087</v>
      </c>
      <c r="D522" s="16" t="s">
        <v>1088</v>
      </c>
    </row>
    <row r="523" spans="1:65">
      <c r="A523" s="16" t="s">
        <v>53</v>
      </c>
      <c r="B523" s="16" t="s">
        <v>54</v>
      </c>
      <c r="C523" s="16" t="s">
        <v>1089</v>
      </c>
      <c r="D523" s="16" t="s">
        <v>1090</v>
      </c>
      <c r="BC523" s="16">
        <v>7</v>
      </c>
      <c r="BK523" s="16">
        <v>3</v>
      </c>
    </row>
    <row r="524" spans="1:65">
      <c r="A524" s="16" t="s">
        <v>53</v>
      </c>
      <c r="B524" s="16" t="s">
        <v>54</v>
      </c>
      <c r="C524" s="16" t="s">
        <v>1091</v>
      </c>
      <c r="D524" s="16" t="s">
        <v>1092</v>
      </c>
      <c r="AN524" s="16">
        <v>221</v>
      </c>
      <c r="AO524" s="16">
        <v>165</v>
      </c>
      <c r="AT524" s="16">
        <v>203</v>
      </c>
      <c r="AU524" s="16">
        <v>234</v>
      </c>
      <c r="AV524" s="16">
        <v>246</v>
      </c>
      <c r="AW524" s="16">
        <v>270</v>
      </c>
      <c r="AX524" s="16">
        <v>281</v>
      </c>
      <c r="AY524" s="16">
        <v>246</v>
      </c>
      <c r="AZ524" s="16">
        <v>287</v>
      </c>
      <c r="BA524" s="16">
        <v>226</v>
      </c>
      <c r="BB524" s="16">
        <v>264</v>
      </c>
      <c r="BC524" s="16">
        <v>254</v>
      </c>
      <c r="BD524" s="16">
        <v>193</v>
      </c>
      <c r="BE524" s="16">
        <v>144</v>
      </c>
      <c r="BF524" s="16">
        <v>156</v>
      </c>
      <c r="BG524" s="16">
        <v>168</v>
      </c>
      <c r="BH524" s="16">
        <v>184</v>
      </c>
      <c r="BI524" s="16">
        <v>144</v>
      </c>
      <c r="BJ524" s="16">
        <v>204</v>
      </c>
      <c r="BK524" s="16">
        <v>155</v>
      </c>
      <c r="BL524" s="16">
        <v>147</v>
      </c>
    </row>
    <row r="525" spans="1:65">
      <c r="A525" s="16" t="s">
        <v>53</v>
      </c>
      <c r="B525" s="16" t="s">
        <v>54</v>
      </c>
      <c r="C525" s="16" t="s">
        <v>1093</v>
      </c>
      <c r="D525" s="16" t="s">
        <v>1094</v>
      </c>
      <c r="AX525" s="16">
        <v>13.7</v>
      </c>
      <c r="AY525" s="16">
        <v>15.1</v>
      </c>
      <c r="AZ525" s="16">
        <v>13.8</v>
      </c>
      <c r="BA525" s="16">
        <v>13.8</v>
      </c>
      <c r="BB525" s="16">
        <v>13.8</v>
      </c>
      <c r="BC525" s="16">
        <v>13.8</v>
      </c>
      <c r="BD525" s="16">
        <v>12.9</v>
      </c>
      <c r="BE525" s="16">
        <v>12.9</v>
      </c>
      <c r="BF525" s="16">
        <v>12.9</v>
      </c>
      <c r="BG525" s="16">
        <v>12.9</v>
      </c>
      <c r="BH525" s="16">
        <v>12.9</v>
      </c>
      <c r="BI525" s="16">
        <v>13</v>
      </c>
      <c r="BJ525" s="16">
        <v>13</v>
      </c>
      <c r="BK525" s="16">
        <v>13.8</v>
      </c>
      <c r="BL525" s="16">
        <v>12.7</v>
      </c>
    </row>
    <row r="526" spans="1:65">
      <c r="A526" s="16" t="s">
        <v>53</v>
      </c>
      <c r="B526" s="16" t="s">
        <v>54</v>
      </c>
      <c r="C526" s="16" t="s">
        <v>1095</v>
      </c>
      <c r="D526" s="16" t="s">
        <v>1096</v>
      </c>
      <c r="AW526" s="16">
        <v>7</v>
      </c>
      <c r="AX526" s="16">
        <v>7</v>
      </c>
      <c r="AY526" s="16">
        <v>7</v>
      </c>
      <c r="AZ526" s="16">
        <v>7</v>
      </c>
      <c r="BA526" s="16">
        <v>3</v>
      </c>
      <c r="BB526" s="16">
        <v>3</v>
      </c>
      <c r="BC526" s="16">
        <v>3</v>
      </c>
      <c r="BD526" s="16">
        <v>3</v>
      </c>
      <c r="BE526" s="16">
        <v>3</v>
      </c>
      <c r="BF526" s="16">
        <v>3</v>
      </c>
      <c r="BG526" s="16">
        <v>3</v>
      </c>
      <c r="BH526" s="16">
        <v>3</v>
      </c>
      <c r="BI526" s="16">
        <v>3</v>
      </c>
      <c r="BJ526" s="16">
        <v>3</v>
      </c>
      <c r="BK526" s="16">
        <v>3</v>
      </c>
      <c r="BL526" s="16">
        <v>4</v>
      </c>
    </row>
    <row r="527" spans="1:65">
      <c r="A527" s="16" t="s">
        <v>53</v>
      </c>
      <c r="B527" s="16" t="s">
        <v>54</v>
      </c>
      <c r="C527" s="16" t="s">
        <v>1097</v>
      </c>
      <c r="D527" s="16" t="s">
        <v>1098</v>
      </c>
      <c r="BB527" s="16">
        <v>85.1</v>
      </c>
      <c r="BF527" s="16">
        <v>97.1</v>
      </c>
      <c r="BL527" s="16">
        <v>97.1</v>
      </c>
    </row>
    <row r="528" spans="1:65">
      <c r="A528" s="16" t="s">
        <v>53</v>
      </c>
      <c r="B528" s="16" t="s">
        <v>54</v>
      </c>
      <c r="C528" s="16" t="s">
        <v>1099</v>
      </c>
      <c r="D528" s="16" t="s">
        <v>1100</v>
      </c>
      <c r="BB528" s="16">
        <v>0.9</v>
      </c>
      <c r="BF528" s="16">
        <v>0.6</v>
      </c>
      <c r="BL528" s="16">
        <v>2.1</v>
      </c>
    </row>
    <row r="529" spans="1:65">
      <c r="A529" s="16" t="s">
        <v>53</v>
      </c>
      <c r="B529" s="16" t="s">
        <v>54</v>
      </c>
      <c r="C529" s="16" t="s">
        <v>1101</v>
      </c>
      <c r="D529" s="16" t="s">
        <v>1102</v>
      </c>
      <c r="BC529" s="16">
        <v>0.49595800042152399</v>
      </c>
      <c r="BK529" s="16">
        <v>0.62451744079589799</v>
      </c>
      <c r="BM529" s="16">
        <v>0.56971788406372104</v>
      </c>
    </row>
    <row r="530" spans="1:65">
      <c r="A530" s="16" t="s">
        <v>53</v>
      </c>
      <c r="B530" s="16" t="s">
        <v>54</v>
      </c>
      <c r="C530" s="16" t="s">
        <v>1103</v>
      </c>
      <c r="D530" s="16" t="s">
        <v>1104</v>
      </c>
      <c r="AM530" s="16">
        <v>14.9030815070556</v>
      </c>
      <c r="AN530" s="16">
        <v>9.9241776377214208</v>
      </c>
      <c r="AO530" s="16">
        <v>11.5316002720573</v>
      </c>
      <c r="AP530" s="16">
        <v>12.3558809774211</v>
      </c>
      <c r="AQ530" s="16">
        <v>11.864185244962799</v>
      </c>
      <c r="BA530" s="16">
        <v>18.274214175136301</v>
      </c>
      <c r="BB530" s="16">
        <v>18.952339223991</v>
      </c>
      <c r="BC530" s="16">
        <v>17.908275511930999</v>
      </c>
      <c r="BD530" s="16">
        <v>18.3480709483681</v>
      </c>
      <c r="BE530" s="16">
        <v>14.0336431976682</v>
      </c>
      <c r="BF530" s="16">
        <v>14.161923301218099</v>
      </c>
      <c r="BG530" s="16">
        <v>14.9217569981676</v>
      </c>
      <c r="BH530" s="16">
        <v>14.4182906654995</v>
      </c>
      <c r="BI530" s="16">
        <v>13.502543631185601</v>
      </c>
      <c r="BJ530" s="16">
        <v>12.1952514335216</v>
      </c>
      <c r="BK530" s="16">
        <v>16.340460286439299</v>
      </c>
      <c r="BL530" s="16">
        <v>14.9236022619141</v>
      </c>
    </row>
    <row r="531" spans="1:65">
      <c r="A531" s="16" t="s">
        <v>53</v>
      </c>
      <c r="B531" s="16" t="s">
        <v>54</v>
      </c>
      <c r="C531" s="16" t="s">
        <v>1105</v>
      </c>
      <c r="D531" s="16" t="s">
        <v>1106</v>
      </c>
      <c r="AM531" s="16">
        <v>0</v>
      </c>
      <c r="AN531" s="16">
        <v>16.190120698295999</v>
      </c>
      <c r="AO531" s="16">
        <v>10.9966207681585</v>
      </c>
      <c r="AP531" s="16">
        <v>2.7134273260169102</v>
      </c>
      <c r="AQ531" s="16">
        <v>0</v>
      </c>
      <c r="AR531" s="16">
        <v>0</v>
      </c>
      <c r="BA531" s="16">
        <v>1.21377636170536E-2</v>
      </c>
      <c r="BB531" s="16">
        <v>3.9823185058340997E-3</v>
      </c>
      <c r="BC531" s="16">
        <v>3.8738668939335202E-3</v>
      </c>
      <c r="BD531" s="16">
        <v>3.1412461323406999E-3</v>
      </c>
      <c r="BE531" s="16">
        <v>1.14359230934172E-2</v>
      </c>
      <c r="BF531" s="16">
        <v>8.9863407620416995E-3</v>
      </c>
      <c r="BG531" s="16">
        <v>8.3458521115005804E-3</v>
      </c>
      <c r="BH531" s="16">
        <v>1.2964054213317601E-2</v>
      </c>
      <c r="BI531" s="16">
        <v>1.81917409496089E-2</v>
      </c>
      <c r="BJ531" s="16">
        <v>6.0479733889170897E-2</v>
      </c>
      <c r="BK531" s="16">
        <v>5.58285432282817E-2</v>
      </c>
      <c r="BL531" s="16">
        <v>4.2937988956349198E-2</v>
      </c>
    </row>
    <row r="532" spans="1:65">
      <c r="A532" s="16" t="s">
        <v>53</v>
      </c>
      <c r="B532" s="16" t="s">
        <v>54</v>
      </c>
      <c r="C532" s="16" t="s">
        <v>1107</v>
      </c>
      <c r="D532" s="16" t="s">
        <v>1108</v>
      </c>
      <c r="BA532" s="16">
        <v>19.550691129426099</v>
      </c>
      <c r="BB532" s="16">
        <v>7.2165498644720003</v>
      </c>
      <c r="BC532" s="16">
        <v>15.571647238902599</v>
      </c>
      <c r="BD532" s="16">
        <v>12.313659229676301</v>
      </c>
      <c r="BE532" s="16">
        <v>5.8333653004820603</v>
      </c>
      <c r="BF532" s="16">
        <v>3.2606304355298898</v>
      </c>
      <c r="BG532" s="16">
        <v>5.8182705489027198</v>
      </c>
      <c r="BH532" s="16">
        <v>-3.7905479955866102</v>
      </c>
      <c r="BI532" s="16">
        <v>1.26288369753017</v>
      </c>
      <c r="BJ532" s="16">
        <v>0.22292423135213199</v>
      </c>
      <c r="BK532" s="16">
        <v>7.0784847425460704</v>
      </c>
      <c r="BL532" s="16">
        <v>3.70310221963901</v>
      </c>
    </row>
    <row r="533" spans="1:65">
      <c r="A533" s="16" t="s">
        <v>53</v>
      </c>
      <c r="B533" s="16" t="s">
        <v>54</v>
      </c>
      <c r="C533" s="16" t="s">
        <v>1109</v>
      </c>
      <c r="D533" s="16" t="s">
        <v>1110</v>
      </c>
      <c r="AQ533" s="16">
        <v>5.75</v>
      </c>
      <c r="AR533" s="16">
        <v>1.1783333333332999</v>
      </c>
      <c r="AS533" s="16">
        <v>2.9233333333333</v>
      </c>
      <c r="AT533" s="16">
        <v>3.1958333333333</v>
      </c>
      <c r="AU533" s="16">
        <v>3.2516666666665999</v>
      </c>
      <c r="AV533" s="16">
        <v>7.4591666666667003</v>
      </c>
      <c r="AW533" s="16">
        <v>11.0979166666667</v>
      </c>
      <c r="AX533" s="16">
        <v>9.5133333333332999</v>
      </c>
      <c r="AY533" s="16">
        <v>7.8250000000000002</v>
      </c>
      <c r="AZ533" s="16">
        <v>8.4916666666665996</v>
      </c>
      <c r="BA533" s="16">
        <v>9.3120833333333</v>
      </c>
      <c r="BB533" s="16">
        <v>16.7225</v>
      </c>
      <c r="BC533" s="16">
        <v>18.870833333333302</v>
      </c>
      <c r="BD533" s="16">
        <v>16.706666666666599</v>
      </c>
      <c r="BE533" s="16">
        <v>15.9170833333333</v>
      </c>
      <c r="BF533" s="16">
        <v>16.32</v>
      </c>
      <c r="BG533" s="16">
        <v>15.967499999999999</v>
      </c>
      <c r="BI533" s="16">
        <v>3.4193933825912</v>
      </c>
      <c r="BJ533" s="16">
        <v>2.2158333333333</v>
      </c>
    </row>
    <row r="534" spans="1:65">
      <c r="A534" s="16" t="s">
        <v>53</v>
      </c>
      <c r="B534" s="16" t="s">
        <v>54</v>
      </c>
      <c r="C534" s="16" t="s">
        <v>1111</v>
      </c>
      <c r="D534" s="16" t="s">
        <v>1112</v>
      </c>
      <c r="AU534" s="16">
        <v>-23.920119228952</v>
      </c>
      <c r="AV534" s="16">
        <v>21.225978663877299</v>
      </c>
      <c r="AW534" s="16">
        <v>35.123529206452297</v>
      </c>
      <c r="AX534" s="16">
        <v>33.854476971660397</v>
      </c>
      <c r="AY534" s="16">
        <v>51.921710318673803</v>
      </c>
      <c r="AZ534" s="16">
        <v>67.549490621630596</v>
      </c>
      <c r="BA534" s="16">
        <v>42.880958224832</v>
      </c>
      <c r="BB534" s="16">
        <v>13.2004216538823</v>
      </c>
      <c r="BC534" s="16">
        <v>12.8794712696892</v>
      </c>
      <c r="BD534" s="16">
        <v>18.892933375808902</v>
      </c>
      <c r="BE534" s="16">
        <v>24.047939659714299</v>
      </c>
      <c r="BF534" s="16">
        <v>16.812372661907599</v>
      </c>
      <c r="BG534" s="16">
        <v>19.438412147142198</v>
      </c>
      <c r="BH534" s="16">
        <v>36.143267238752998</v>
      </c>
      <c r="BI534" s="16">
        <v>19.464425488896499</v>
      </c>
      <c r="BJ534" s="16">
        <v>-34.581533662707201</v>
      </c>
      <c r="BK534" s="16">
        <v>9.4847534845618604</v>
      </c>
      <c r="BL534" s="16">
        <v>6.82891701380297</v>
      </c>
      <c r="BM534" s="16">
        <v>-5.4373056796993099E-2</v>
      </c>
    </row>
    <row r="535" spans="1:65">
      <c r="A535" s="16" t="s">
        <v>53</v>
      </c>
      <c r="B535" s="16" t="s">
        <v>54</v>
      </c>
      <c r="C535" s="16" t="s">
        <v>1113</v>
      </c>
      <c r="D535" s="16" t="s">
        <v>1114</v>
      </c>
      <c r="BI535" s="16">
        <v>10.15</v>
      </c>
      <c r="BJ535" s="16">
        <v>10.1551256208372</v>
      </c>
      <c r="BK535" s="16">
        <v>10.1551256208372</v>
      </c>
    </row>
    <row r="536" spans="1:65">
      <c r="A536" s="16" t="s">
        <v>53</v>
      </c>
      <c r="B536" s="16" t="s">
        <v>54</v>
      </c>
      <c r="C536" s="16" t="s">
        <v>1115</v>
      </c>
      <c r="D536" s="16" t="s">
        <v>1116</v>
      </c>
      <c r="E536" s="16">
        <v>1005297</v>
      </c>
      <c r="F536" s="16">
        <v>1029427</v>
      </c>
      <c r="G536" s="16">
        <v>1054171</v>
      </c>
      <c r="H536" s="16">
        <v>1079510</v>
      </c>
      <c r="I536" s="16">
        <v>1105494</v>
      </c>
      <c r="J536" s="16">
        <v>1132029</v>
      </c>
      <c r="K536" s="16">
        <v>1159239</v>
      </c>
      <c r="L536" s="16">
        <v>1187103</v>
      </c>
      <c r="M536" s="16">
        <v>1215677</v>
      </c>
      <c r="N536" s="16">
        <v>1244857</v>
      </c>
      <c r="O536" s="16">
        <v>1274298</v>
      </c>
      <c r="P536" s="16">
        <v>1303852</v>
      </c>
      <c r="Q536" s="16">
        <v>1334134</v>
      </c>
      <c r="R536" s="16">
        <v>1365033</v>
      </c>
      <c r="S536" s="16">
        <v>1396692</v>
      </c>
      <c r="T536" s="16">
        <v>1429085</v>
      </c>
      <c r="U536" s="16">
        <v>1462275</v>
      </c>
      <c r="V536" s="16">
        <v>1496142</v>
      </c>
      <c r="W536" s="16">
        <v>1530841</v>
      </c>
      <c r="X536" s="16">
        <v>1557576</v>
      </c>
      <c r="Y536" s="16">
        <v>1574287</v>
      </c>
      <c r="Z536" s="16">
        <v>1591131</v>
      </c>
      <c r="AA536" s="16">
        <v>1608178</v>
      </c>
      <c r="AB536" s="16">
        <v>1625408</v>
      </c>
      <c r="AC536" s="16">
        <v>1642846</v>
      </c>
      <c r="AD536" s="16">
        <v>1660424</v>
      </c>
      <c r="AE536" s="16">
        <v>1678213</v>
      </c>
      <c r="AF536" s="16">
        <v>1696194</v>
      </c>
      <c r="AG536" s="16">
        <v>1714392</v>
      </c>
      <c r="AH536" s="16">
        <v>1727104</v>
      </c>
      <c r="AI536" s="16">
        <v>1733452</v>
      </c>
      <c r="AJ536" s="16">
        <v>1739823</v>
      </c>
      <c r="AK536" s="16">
        <v>1746226</v>
      </c>
      <c r="AL536" s="16">
        <v>1752636</v>
      </c>
      <c r="AM536" s="16">
        <v>1759077</v>
      </c>
      <c r="AN536" s="16">
        <v>1765543</v>
      </c>
      <c r="AO536" s="16">
        <v>1772041</v>
      </c>
      <c r="AP536" s="16">
        <v>1778545</v>
      </c>
      <c r="AQ536" s="16">
        <v>1785082</v>
      </c>
      <c r="AR536" s="16">
        <v>1793936</v>
      </c>
      <c r="AS536" s="16">
        <v>1805977</v>
      </c>
      <c r="AT536" s="16">
        <v>1818065</v>
      </c>
      <c r="AU536" s="16">
        <v>1830251</v>
      </c>
      <c r="AV536" s="16">
        <v>1842519</v>
      </c>
      <c r="AW536" s="16">
        <v>1854885</v>
      </c>
      <c r="AX536" s="16">
        <v>1867301</v>
      </c>
      <c r="AY536" s="16">
        <v>1884268</v>
      </c>
      <c r="AZ536" s="16">
        <v>1905967</v>
      </c>
      <c r="BA536" s="16">
        <v>1945022</v>
      </c>
      <c r="BB536" s="16">
        <v>2002541</v>
      </c>
      <c r="BC536" s="16">
        <v>2061843</v>
      </c>
      <c r="BD536" s="16">
        <v>2104671</v>
      </c>
      <c r="BE536" s="16">
        <v>2129670</v>
      </c>
      <c r="BF536" s="16">
        <v>2154896</v>
      </c>
      <c r="BG536" s="16">
        <v>2180456</v>
      </c>
      <c r="BH536" s="16">
        <v>2206320</v>
      </c>
      <c r="BI536" s="16">
        <v>2232526</v>
      </c>
      <c r="BJ536" s="16">
        <v>2258971</v>
      </c>
      <c r="BK536" s="16">
        <v>2285729</v>
      </c>
      <c r="BL536" s="16">
        <v>2313138</v>
      </c>
      <c r="BM536" s="16">
        <v>2341443</v>
      </c>
    </row>
    <row r="537" spans="1:65">
      <c r="A537" s="16" t="s">
        <v>53</v>
      </c>
      <c r="B537" s="16" t="s">
        <v>54</v>
      </c>
      <c r="C537" s="16" t="s">
        <v>1117</v>
      </c>
      <c r="D537" s="16" t="s">
        <v>1118</v>
      </c>
      <c r="BB537" s="16">
        <v>1.1055650666624099</v>
      </c>
    </row>
    <row r="538" spans="1:65">
      <c r="A538" s="16" t="s">
        <v>53</v>
      </c>
      <c r="B538" s="16" t="s">
        <v>54</v>
      </c>
      <c r="C538" s="16" t="s">
        <v>1119</v>
      </c>
      <c r="D538" s="16" t="s">
        <v>1120</v>
      </c>
      <c r="N538" s="16">
        <v>0</v>
      </c>
      <c r="O538" s="16">
        <v>1606.839244</v>
      </c>
      <c r="P538" s="16">
        <v>1697.853012</v>
      </c>
      <c r="Q538" s="16">
        <v>1734.7442209999999</v>
      </c>
      <c r="R538" s="16">
        <v>1817.670926</v>
      </c>
      <c r="S538" s="16">
        <v>1874.825564</v>
      </c>
      <c r="T538" s="16">
        <v>1955.9837190000001</v>
      </c>
      <c r="U538" s="16">
        <v>1925.5256919999999</v>
      </c>
      <c r="V538" s="16">
        <v>1978.3305339999999</v>
      </c>
      <c r="W538" s="16">
        <v>1985.318771</v>
      </c>
      <c r="X538" s="16">
        <v>1993.6418060000001</v>
      </c>
      <c r="Y538" s="16">
        <v>2036.3780959999999</v>
      </c>
      <c r="Z538" s="16">
        <v>2028.5569820000001</v>
      </c>
      <c r="AA538" s="16">
        <v>2037.8206809999999</v>
      </c>
      <c r="AB538" s="16">
        <v>2126.6133300000001</v>
      </c>
      <c r="AC538" s="16">
        <v>2179.1902599999999</v>
      </c>
      <c r="AD538" s="16">
        <v>2219.204471</v>
      </c>
      <c r="AE538" s="16">
        <v>2278.6343539999998</v>
      </c>
      <c r="AF538" s="16">
        <v>2301.898862</v>
      </c>
      <c r="AG538" s="16">
        <v>2258.9736269999999</v>
      </c>
      <c r="AH538" s="16">
        <v>2184.8745749999998</v>
      </c>
      <c r="AI538" s="16">
        <v>2580</v>
      </c>
      <c r="AJ538" s="16">
        <v>2420</v>
      </c>
      <c r="AK538" s="16">
        <v>2070</v>
      </c>
      <c r="AL538" s="16">
        <v>1840</v>
      </c>
      <c r="AM538" s="16">
        <v>1720</v>
      </c>
      <c r="AN538" s="16">
        <v>1700</v>
      </c>
      <c r="AO538" s="16">
        <v>1630</v>
      </c>
      <c r="AP538" s="16">
        <v>1730</v>
      </c>
      <c r="AQ538" s="16">
        <v>1760</v>
      </c>
      <c r="AR538" s="16">
        <v>1830</v>
      </c>
      <c r="AS538" s="16">
        <v>1840</v>
      </c>
      <c r="AT538" s="16">
        <v>2030</v>
      </c>
      <c r="AU538" s="16">
        <v>2140</v>
      </c>
      <c r="AV538" s="16">
        <v>2210</v>
      </c>
      <c r="AW538" s="16">
        <v>2330</v>
      </c>
      <c r="AX538" s="16">
        <v>2370</v>
      </c>
      <c r="AY538" s="16">
        <v>2490</v>
      </c>
      <c r="AZ538" s="16">
        <v>2500</v>
      </c>
      <c r="BA538" s="16">
        <v>2680</v>
      </c>
      <c r="BB538" s="16">
        <v>2720</v>
      </c>
      <c r="BC538" s="16">
        <v>2680</v>
      </c>
      <c r="BD538" s="16">
        <v>2760</v>
      </c>
      <c r="BE538" s="16">
        <v>2840</v>
      </c>
      <c r="BF538" s="16">
        <v>2870</v>
      </c>
      <c r="BG538" s="16">
        <v>2950</v>
      </c>
      <c r="BH538" s="16">
        <v>3340</v>
      </c>
      <c r="BI538" s="16">
        <v>3300</v>
      </c>
      <c r="BJ538" s="16">
        <v>3190</v>
      </c>
      <c r="BK538" s="16">
        <v>3480</v>
      </c>
    </row>
    <row r="539" spans="1:65">
      <c r="A539" s="16" t="s">
        <v>53</v>
      </c>
      <c r="B539" s="16" t="s">
        <v>54</v>
      </c>
      <c r="C539" s="16" t="s">
        <v>1121</v>
      </c>
      <c r="D539" s="16" t="s">
        <v>1122</v>
      </c>
      <c r="AI539" s="16">
        <v>8.0346417097360003</v>
      </c>
      <c r="AJ539" s="16">
        <v>9.2188144684362499</v>
      </c>
      <c r="AK539" s="16">
        <v>6.0444324031427801</v>
      </c>
      <c r="AL539" s="16">
        <v>7.1407605070046696</v>
      </c>
      <c r="AM539" s="16">
        <v>6.2629985520600204</v>
      </c>
      <c r="AN539" s="16">
        <v>5.9557579700715699</v>
      </c>
      <c r="AO539" s="16">
        <v>5.2015973206234696</v>
      </c>
      <c r="AP539" s="16">
        <v>5.0355627850604403</v>
      </c>
      <c r="AQ539" s="16">
        <v>4.9778844938708504</v>
      </c>
      <c r="AR539" s="16">
        <v>4.8579750086123203</v>
      </c>
      <c r="AS539" s="16">
        <v>4.9710508659891204</v>
      </c>
      <c r="AT539" s="16">
        <v>4.7736463162047498</v>
      </c>
      <c r="AU539" s="16">
        <v>4.6659610007403396</v>
      </c>
      <c r="AV539" s="16">
        <v>4.1704618598268199</v>
      </c>
      <c r="AW539" s="16">
        <v>4.1040149280683798</v>
      </c>
      <c r="AX539" s="16">
        <v>4.36733259054916</v>
      </c>
      <c r="AY539" s="16">
        <v>4.0273202468015397</v>
      </c>
      <c r="AZ539" s="16">
        <v>3.2058079778122202</v>
      </c>
      <c r="BA539" s="16">
        <v>3.3754022411392799</v>
      </c>
      <c r="BB539" s="16">
        <v>2.8098040927244301</v>
      </c>
      <c r="BC539" s="16">
        <v>2.6672315528080901</v>
      </c>
      <c r="BD539" s="16">
        <v>3.1134573963254701</v>
      </c>
      <c r="BE539" s="16">
        <v>3.3090269739486202</v>
      </c>
      <c r="BF539" s="16">
        <v>3.3334037748063299</v>
      </c>
      <c r="BG539" s="16">
        <v>3.4221006454167799</v>
      </c>
      <c r="BH539" s="16">
        <v>3.3339064294649798</v>
      </c>
      <c r="BI539" s="16">
        <v>3.3470618208262302</v>
      </c>
      <c r="BJ539" s="16">
        <v>3.2443569044268501</v>
      </c>
      <c r="BK539" s="16">
        <v>3.2214021832092499</v>
      </c>
    </row>
    <row r="540" spans="1:65">
      <c r="A540" s="16" t="s">
        <v>53</v>
      </c>
      <c r="B540" s="16" t="s">
        <v>54</v>
      </c>
      <c r="C540" s="16" t="s">
        <v>1123</v>
      </c>
      <c r="D540" s="16" t="s">
        <v>1124</v>
      </c>
      <c r="AI540" s="16">
        <v>1.6932804177882801</v>
      </c>
      <c r="AJ540" s="16">
        <v>1.7545356735103601</v>
      </c>
      <c r="AK540" s="16">
        <v>1.7140482205690499</v>
      </c>
      <c r="AL540" s="16">
        <v>1.50574476566896</v>
      </c>
      <c r="AM540" s="16">
        <v>1.3607188395013401</v>
      </c>
      <c r="AN540" s="16">
        <v>1.3040437552453601</v>
      </c>
      <c r="AO540" s="16">
        <v>1.5916205140570501</v>
      </c>
      <c r="AP540" s="16">
        <v>1.7779912798869399</v>
      </c>
      <c r="AQ540" s="16">
        <v>1.9052544058887899</v>
      </c>
      <c r="AR540" s="16">
        <v>2.2320493398720398</v>
      </c>
      <c r="AS540" s="16">
        <v>2.4530072151609001</v>
      </c>
      <c r="AT540" s="16">
        <v>2.7191307744234599</v>
      </c>
      <c r="AU540" s="16">
        <v>2.9928285123938601</v>
      </c>
      <c r="AV540" s="16">
        <v>3.19409909829101</v>
      </c>
      <c r="AW540" s="16">
        <v>3.40782393705459</v>
      </c>
      <c r="AX540" s="16">
        <v>4.2818633740068703</v>
      </c>
      <c r="AY540" s="16">
        <v>6.01904172274579</v>
      </c>
      <c r="AZ540" s="16">
        <v>8.4710630129308893</v>
      </c>
      <c r="BA540" s="16">
        <v>8.6830361406214696</v>
      </c>
      <c r="BB540" s="16">
        <v>10.6799982580331</v>
      </c>
      <c r="BC540" s="16">
        <v>11.6655131700317</v>
      </c>
      <c r="BD540" s="16">
        <v>10.8113803271186</v>
      </c>
      <c r="BE540" s="16">
        <v>10.8342366201757</v>
      </c>
      <c r="BF540" s="16">
        <v>11.6614012716391</v>
      </c>
      <c r="BG540" s="16">
        <v>11.6131627655112</v>
      </c>
    </row>
    <row r="541" spans="1:65">
      <c r="A541" s="16" t="s">
        <v>53</v>
      </c>
      <c r="B541" s="16" t="s">
        <v>54</v>
      </c>
      <c r="C541" s="16" t="s">
        <v>1125</v>
      </c>
      <c r="D541" s="16" t="s">
        <v>1126</v>
      </c>
      <c r="AS541" s="16">
        <v>73.19</v>
      </c>
      <c r="AT541" s="16">
        <v>76.11</v>
      </c>
      <c r="AU541" s="16">
        <v>78.64</v>
      </c>
      <c r="AV541" s="16">
        <v>80.900000000000006</v>
      </c>
      <c r="AW541" s="16">
        <v>83.01</v>
      </c>
      <c r="AX541" s="16">
        <v>84.79</v>
      </c>
      <c r="AY541" s="16">
        <v>86.11</v>
      </c>
      <c r="AZ541" s="16">
        <v>87.67</v>
      </c>
      <c r="BA541" s="16">
        <v>89.21</v>
      </c>
      <c r="BB541" s="16">
        <v>90.38</v>
      </c>
      <c r="BC541" s="16">
        <v>91.38</v>
      </c>
      <c r="BD541" s="16">
        <v>92.25</v>
      </c>
      <c r="BE541" s="16">
        <v>92.96</v>
      </c>
      <c r="BF541" s="16">
        <v>93.71</v>
      </c>
      <c r="BG541" s="16">
        <v>94.44</v>
      </c>
      <c r="BH541" s="16">
        <v>95.1</v>
      </c>
      <c r="BI541" s="16">
        <v>95.54</v>
      </c>
    </row>
    <row r="542" spans="1:65">
      <c r="A542" s="16" t="s">
        <v>53</v>
      </c>
      <c r="B542" s="16" t="s">
        <v>54</v>
      </c>
      <c r="C542" s="16" t="s">
        <v>1127</v>
      </c>
      <c r="D542" s="16" t="s">
        <v>1128</v>
      </c>
      <c r="AK542" s="16">
        <v>-240.251491455261</v>
      </c>
      <c r="AL542" s="16">
        <v>6.9750455377340304</v>
      </c>
      <c r="AM542" s="16">
        <v>81.561849300857105</v>
      </c>
      <c r="AN542" s="16">
        <v>20.795813718592001</v>
      </c>
      <c r="AO542" s="16">
        <v>10.4603796246165</v>
      </c>
      <c r="AP542" s="16">
        <v>13.568318140567399</v>
      </c>
      <c r="AQ542" s="16">
        <v>8.1127672885270403</v>
      </c>
      <c r="AR542" s="16">
        <v>14.087582483503301</v>
      </c>
      <c r="AS542" s="16">
        <v>12.8991007326372</v>
      </c>
      <c r="AT542" s="16">
        <v>19.565688873671402</v>
      </c>
      <c r="AU542" s="16">
        <v>16.270273811013499</v>
      </c>
      <c r="AV542" s="16">
        <v>7.8060912603265198</v>
      </c>
      <c r="AW542" s="16">
        <v>3.49299821698057</v>
      </c>
      <c r="AX542" s="16">
        <v>3.8243511926043201</v>
      </c>
      <c r="AY542" s="16">
        <v>3.25358812778707</v>
      </c>
      <c r="AZ542" s="16">
        <v>2.9984160945029901</v>
      </c>
      <c r="BA542" s="16">
        <v>2.4648767178186199</v>
      </c>
      <c r="BB542" s="16">
        <v>2.59251119881118</v>
      </c>
      <c r="BC542" s="16">
        <v>1.63764303782661</v>
      </c>
      <c r="BD542" s="16">
        <v>2.1528430576653501</v>
      </c>
      <c r="BE542" s="16">
        <v>1.84416985113277</v>
      </c>
      <c r="BF542" s="16">
        <v>-0.37222012175842101</v>
      </c>
      <c r="BG542" s="16">
        <v>1.0470667104509399</v>
      </c>
      <c r="BH542" s="16">
        <v>0.46966065770780602</v>
      </c>
      <c r="BI542" s="16">
        <v>0.81677053413435396</v>
      </c>
      <c r="BJ542" s="16">
        <v>1.2399393145333799</v>
      </c>
      <c r="BK542" s="16">
        <v>0.92169758422033099</v>
      </c>
      <c r="BL542" s="16">
        <v>1.2366201421824401</v>
      </c>
    </row>
    <row r="543" spans="1:65">
      <c r="A543" s="16" t="s">
        <v>53</v>
      </c>
      <c r="B543" s="16" t="s">
        <v>54</v>
      </c>
      <c r="C543" s="16" t="s">
        <v>1129</v>
      </c>
      <c r="D543" s="16" t="s">
        <v>1130</v>
      </c>
      <c r="AM543" s="16">
        <v>9999.9997764825803</v>
      </c>
      <c r="AN543" s="16">
        <v>660000.02622604405</v>
      </c>
      <c r="AO543" s="16">
        <v>970000.02861022903</v>
      </c>
      <c r="AP543" s="16">
        <v>4400000.0953674298</v>
      </c>
      <c r="AQ543" s="16">
        <v>1340000.0333785999</v>
      </c>
      <c r="AR543" s="16">
        <v>2710000.0381469699</v>
      </c>
      <c r="AS543" s="16">
        <v>2069999.9332427999</v>
      </c>
      <c r="AT543" s="16">
        <v>2210000.0381469699</v>
      </c>
      <c r="AU543" s="16">
        <v>2170000.07629395</v>
      </c>
      <c r="AV543" s="16">
        <v>2450000.04768372</v>
      </c>
      <c r="AW543" s="16">
        <v>2430000.0667571998</v>
      </c>
      <c r="AX543" s="16">
        <v>2910000.0858306899</v>
      </c>
      <c r="AY543" s="16">
        <v>2960000.0381469699</v>
      </c>
      <c r="AZ543" s="16">
        <v>2130000.1144409198</v>
      </c>
      <c r="BA543" s="16">
        <v>2769999.9809265099</v>
      </c>
      <c r="BB543" s="16">
        <v>1429999.94754791</v>
      </c>
      <c r="BC543" s="16">
        <v>1360000.0143051101</v>
      </c>
      <c r="BD543" s="16">
        <v>1039999.96185303</v>
      </c>
      <c r="BE543" s="16">
        <v>876727.34260559105</v>
      </c>
      <c r="BF543" s="16">
        <v>1102743.9832687399</v>
      </c>
      <c r="BG543" s="16">
        <v>1149257.42149353</v>
      </c>
      <c r="BH543" s="16">
        <v>607991.99342727696</v>
      </c>
      <c r="BI543" s="16">
        <v>449699.52106475801</v>
      </c>
      <c r="BJ543" s="16">
        <v>439119.905233383</v>
      </c>
      <c r="BK543" s="16">
        <v>165036.75282001501</v>
      </c>
      <c r="BL543" s="16">
        <v>255070.000886917</v>
      </c>
    </row>
    <row r="544" spans="1:65">
      <c r="A544" s="16" t="s">
        <v>53</v>
      </c>
      <c r="B544" s="16" t="s">
        <v>54</v>
      </c>
      <c r="C544" s="16" t="s">
        <v>1131</v>
      </c>
      <c r="D544" s="16" t="s">
        <v>1132</v>
      </c>
      <c r="AM544" s="16">
        <v>8152000</v>
      </c>
      <c r="AN544" s="16">
        <v>89521000</v>
      </c>
      <c r="AO544" s="16">
        <v>43542000</v>
      </c>
      <c r="AP544" s="16">
        <v>24482000</v>
      </c>
      <c r="AQ544" s="16">
        <v>44746000</v>
      </c>
      <c r="AR544" s="16">
        <v>87625000</v>
      </c>
      <c r="AS544" s="16">
        <v>47649000</v>
      </c>
      <c r="AT544" s="16">
        <v>30127000</v>
      </c>
      <c r="AU544" s="16">
        <v>63738000</v>
      </c>
      <c r="AV544" s="16">
        <v>77738000</v>
      </c>
      <c r="AW544" s="16">
        <v>46156000</v>
      </c>
      <c r="AX544" s="16">
        <v>41128000</v>
      </c>
      <c r="AY544" s="16">
        <v>77365000</v>
      </c>
      <c r="AZ544" s="16">
        <v>192948000</v>
      </c>
      <c r="BA544" s="16">
        <v>183015000</v>
      </c>
      <c r="BB544" s="16">
        <v>319475000</v>
      </c>
      <c r="BC544" s="16">
        <v>314548000</v>
      </c>
      <c r="BD544" s="16">
        <v>464529000</v>
      </c>
      <c r="BE544" s="16">
        <v>642027000</v>
      </c>
      <c r="BF544" s="16">
        <v>162730000</v>
      </c>
      <c r="BG544" s="16">
        <v>457707000</v>
      </c>
      <c r="BH544" s="16">
        <v>385203000</v>
      </c>
      <c r="BI544" s="16">
        <v>890798000</v>
      </c>
      <c r="BJ544" s="16">
        <v>913955000</v>
      </c>
      <c r="BK544" s="16">
        <v>245407000</v>
      </c>
      <c r="BL544" s="16">
        <v>302362000</v>
      </c>
    </row>
    <row r="545" spans="1:65">
      <c r="A545" s="16" t="s">
        <v>53</v>
      </c>
      <c r="B545" s="16" t="s">
        <v>54</v>
      </c>
      <c r="C545" s="16" t="s">
        <v>1133</v>
      </c>
      <c r="D545" s="16" t="s">
        <v>1134</v>
      </c>
      <c r="AN545" s="16">
        <v>30194000</v>
      </c>
      <c r="AO545" s="16">
        <v>64289000</v>
      </c>
      <c r="AP545" s="16">
        <v>115525000</v>
      </c>
      <c r="AQ545" s="16">
        <v>141309000</v>
      </c>
      <c r="AR545" s="16">
        <v>199287000</v>
      </c>
      <c r="AS545" s="16">
        <v>216182000</v>
      </c>
      <c r="AT545" s="16">
        <v>235023000</v>
      </c>
      <c r="AU545" s="16">
        <v>313665000</v>
      </c>
      <c r="AV545" s="16">
        <v>421867000</v>
      </c>
      <c r="AW545" s="16">
        <v>492898000</v>
      </c>
      <c r="AX545" s="16">
        <v>500610000</v>
      </c>
      <c r="AY545" s="16">
        <v>582706000</v>
      </c>
      <c r="AZ545" s="16">
        <v>660429000</v>
      </c>
      <c r="BA545" s="16">
        <v>697699000</v>
      </c>
      <c r="BB545" s="16">
        <v>739338000</v>
      </c>
      <c r="BC545" s="16">
        <v>762757000</v>
      </c>
      <c r="BD545" s="16">
        <v>805789000</v>
      </c>
      <c r="BE545" s="16">
        <v>833304000</v>
      </c>
      <c r="BF545" s="16">
        <v>599162000</v>
      </c>
      <c r="BG545" s="16">
        <v>571477000</v>
      </c>
      <c r="BH545" s="16">
        <v>517748000</v>
      </c>
      <c r="BI545" s="16">
        <v>466800000</v>
      </c>
      <c r="BJ545" s="16">
        <v>504000000</v>
      </c>
      <c r="BK545" s="16">
        <v>444266000</v>
      </c>
      <c r="BL545" s="16">
        <v>381211000</v>
      </c>
    </row>
    <row r="546" spans="1:65">
      <c r="A546" s="16" t="s">
        <v>53</v>
      </c>
      <c r="B546" s="16" t="s">
        <v>54</v>
      </c>
      <c r="C546" s="16" t="s">
        <v>1135</v>
      </c>
      <c r="D546" s="16" t="s">
        <v>1136</v>
      </c>
    </row>
    <row r="547" spans="1:65">
      <c r="A547" s="16" t="s">
        <v>53</v>
      </c>
      <c r="B547" s="16" t="s">
        <v>54</v>
      </c>
      <c r="C547" s="16" t="s">
        <v>1137</v>
      </c>
      <c r="D547" s="16" t="s">
        <v>1138</v>
      </c>
      <c r="AN547" s="16">
        <v>9999.9997764825803</v>
      </c>
      <c r="AO547" s="16">
        <v>9999.9997764825803</v>
      </c>
      <c r="AP547" s="16">
        <v>9999.9997764825803</v>
      </c>
      <c r="AV547" s="16">
        <v>50000.000745058103</v>
      </c>
      <c r="AW547" s="16">
        <v>230000.00417232499</v>
      </c>
      <c r="AX547" s="16">
        <v>19999.999552965201</v>
      </c>
      <c r="BA547" s="16">
        <v>70000.000298023195</v>
      </c>
      <c r="BC547" s="16">
        <v>9999.9997764825803</v>
      </c>
      <c r="BE547" s="16">
        <v>9999.9997764825803</v>
      </c>
    </row>
    <row r="548" spans="1:65">
      <c r="A548" s="16" t="s">
        <v>53</v>
      </c>
      <c r="B548" s="16" t="s">
        <v>54</v>
      </c>
      <c r="C548" s="16" t="s">
        <v>1139</v>
      </c>
      <c r="D548" s="16" t="s">
        <v>1140</v>
      </c>
    </row>
    <row r="549" spans="1:65">
      <c r="A549" s="16" t="s">
        <v>53</v>
      </c>
      <c r="B549" s="16" t="s">
        <v>54</v>
      </c>
      <c r="C549" s="16" t="s">
        <v>1141</v>
      </c>
      <c r="D549" s="16" t="s">
        <v>1142</v>
      </c>
      <c r="AN549" s="16">
        <v>794633000</v>
      </c>
      <c r="AO549" s="16">
        <v>807981000</v>
      </c>
      <c r="AP549" s="16">
        <v>1172833000</v>
      </c>
      <c r="AQ549" s="16">
        <v>1047722000</v>
      </c>
      <c r="AR549" s="16">
        <v>1293062000</v>
      </c>
      <c r="AS549" s="16">
        <v>2174015000</v>
      </c>
      <c r="AT549" s="16">
        <v>2410233000</v>
      </c>
      <c r="AU549" s="16">
        <v>2692274000</v>
      </c>
      <c r="AV549" s="16">
        <v>3090917000</v>
      </c>
      <c r="AW549" s="16">
        <v>4188596000</v>
      </c>
      <c r="AX549" s="16">
        <v>8341331000</v>
      </c>
      <c r="AY549" s="16">
        <v>13994393000</v>
      </c>
      <c r="AZ549" s="16">
        <v>22682991000</v>
      </c>
      <c r="BA549" s="16">
        <v>32484232000</v>
      </c>
      <c r="BB549" s="16">
        <v>23310691000</v>
      </c>
      <c r="BC549" s="16">
        <v>28910312000</v>
      </c>
      <c r="BD549" s="16">
        <v>38057559000</v>
      </c>
      <c r="BE549" s="16">
        <v>37837472000</v>
      </c>
      <c r="BF549" s="16">
        <v>36941498000</v>
      </c>
      <c r="BG549" s="16">
        <v>34230672000</v>
      </c>
      <c r="BH549" s="16">
        <v>21288283000</v>
      </c>
      <c r="BI549" s="16">
        <v>18499727000</v>
      </c>
      <c r="BJ549" s="16">
        <v>21125504000</v>
      </c>
      <c r="BK549" s="16">
        <v>27115308000</v>
      </c>
      <c r="BL549" s="16">
        <v>25219210259.969501</v>
      </c>
      <c r="BM549" s="16">
        <v>17064300000</v>
      </c>
    </row>
    <row r="550" spans="1:65">
      <c r="A550" s="16" t="s">
        <v>53</v>
      </c>
      <c r="B550" s="16" t="s">
        <v>54</v>
      </c>
      <c r="C550" s="16" t="s">
        <v>1143</v>
      </c>
      <c r="D550" s="16" t="s">
        <v>1144</v>
      </c>
      <c r="AN550" s="16">
        <v>-330050000</v>
      </c>
      <c r="AO550" s="16">
        <v>-627277000</v>
      </c>
      <c r="AP550" s="16">
        <v>-1114834000</v>
      </c>
      <c r="AQ550" s="16">
        <v>-1022947000</v>
      </c>
      <c r="AR550" s="16">
        <v>-510317000</v>
      </c>
      <c r="AS550" s="16">
        <v>-129177000</v>
      </c>
      <c r="AT550" s="16">
        <v>-226513000</v>
      </c>
      <c r="AU550" s="16">
        <v>-1066821000</v>
      </c>
      <c r="AV550" s="16">
        <v>-2351747000</v>
      </c>
      <c r="AW550" s="16">
        <v>-2351283000</v>
      </c>
      <c r="AX550" s="16">
        <v>-459151000</v>
      </c>
      <c r="AY550" s="16">
        <v>1289475000</v>
      </c>
      <c r="AZ550" s="16">
        <v>5034521000</v>
      </c>
      <c r="BA550" s="16">
        <v>540824000</v>
      </c>
      <c r="BB550" s="16">
        <v>-147181000</v>
      </c>
      <c r="BC550" s="16">
        <v>-331155000</v>
      </c>
      <c r="BD550" s="16">
        <v>-932582000</v>
      </c>
      <c r="BE550" s="16">
        <v>-812407000</v>
      </c>
      <c r="BF550" s="16">
        <v>-1141550000</v>
      </c>
      <c r="BG550" s="16">
        <v>-2443393000</v>
      </c>
      <c r="BH550" s="16">
        <v>-838252000</v>
      </c>
      <c r="BI550" s="16">
        <v>-1926065000</v>
      </c>
      <c r="BJ550" s="16">
        <v>-303106351.89999998</v>
      </c>
      <c r="BK550" s="16">
        <v>357879000</v>
      </c>
      <c r="BL550" s="16">
        <v>927801000</v>
      </c>
      <c r="BM550" s="16">
        <v>318126200</v>
      </c>
    </row>
    <row r="551" spans="1:65">
      <c r="A551" s="16" t="s">
        <v>53</v>
      </c>
      <c r="B551" s="16" t="s">
        <v>54</v>
      </c>
      <c r="C551" s="16" t="s">
        <v>1145</v>
      </c>
      <c r="D551" s="16" t="s">
        <v>1146</v>
      </c>
      <c r="AN551" s="16">
        <v>304639000</v>
      </c>
      <c r="AO551" s="16">
        <v>440892000</v>
      </c>
      <c r="AP551" s="16">
        <v>725954000</v>
      </c>
      <c r="AQ551" s="16">
        <v>700773000</v>
      </c>
      <c r="AR551" s="16">
        <v>485116000</v>
      </c>
      <c r="AS551" s="16">
        <v>484509000</v>
      </c>
      <c r="AT551" s="16">
        <v>664865000</v>
      </c>
      <c r="AU551" s="16">
        <v>1306294000</v>
      </c>
      <c r="AV551" s="16">
        <v>2047255000</v>
      </c>
      <c r="AW551" s="16">
        <v>2736026000</v>
      </c>
      <c r="AX551" s="16">
        <v>2658800000</v>
      </c>
      <c r="AY551" s="16">
        <v>2938600000</v>
      </c>
      <c r="AZ551" s="16">
        <v>3385200000</v>
      </c>
      <c r="BA551" s="16">
        <v>3915682000</v>
      </c>
      <c r="BB551" s="16">
        <v>3673459000</v>
      </c>
      <c r="BC551" s="16">
        <v>3929451000</v>
      </c>
      <c r="BD551" s="16">
        <v>5839501000</v>
      </c>
      <c r="BE551" s="16">
        <v>7429580000</v>
      </c>
      <c r="BF551" s="16">
        <v>8319931000</v>
      </c>
      <c r="BG551" s="16">
        <v>10386721000</v>
      </c>
      <c r="BH551" s="16">
        <v>8672851000</v>
      </c>
      <c r="BI551" s="16">
        <v>7522805000</v>
      </c>
      <c r="BJ551" s="16">
        <v>8067752000</v>
      </c>
      <c r="BK551" s="16">
        <v>6752758000</v>
      </c>
      <c r="BL551" s="16">
        <v>6377143100.0137596</v>
      </c>
      <c r="BM551" s="16">
        <v>5461255000</v>
      </c>
    </row>
    <row r="552" spans="1:65">
      <c r="A552" s="16" t="s">
        <v>53</v>
      </c>
      <c r="B552" s="16" t="s">
        <v>54</v>
      </c>
      <c r="C552" s="16" t="s">
        <v>1147</v>
      </c>
      <c r="D552" s="16" t="s">
        <v>1148</v>
      </c>
      <c r="F552" s="16">
        <v>83217</v>
      </c>
      <c r="G552" s="16">
        <v>83217</v>
      </c>
      <c r="H552" s="16">
        <v>83217</v>
      </c>
      <c r="I552" s="16">
        <v>83217</v>
      </c>
      <c r="J552" s="16">
        <v>83217</v>
      </c>
      <c r="K552" s="16">
        <v>83217</v>
      </c>
      <c r="L552" s="16">
        <v>83217</v>
      </c>
      <c r="M552" s="16">
        <v>83217</v>
      </c>
      <c r="N552" s="16">
        <v>83217</v>
      </c>
      <c r="O552" s="16">
        <v>83217</v>
      </c>
      <c r="P552" s="16">
        <v>83217</v>
      </c>
      <c r="Q552" s="16">
        <v>83217</v>
      </c>
      <c r="R552" s="16">
        <v>83217</v>
      </c>
      <c r="S552" s="16">
        <v>83217</v>
      </c>
      <c r="T552" s="16">
        <v>83217</v>
      </c>
      <c r="U552" s="16">
        <v>83217</v>
      </c>
      <c r="V552" s="16">
        <v>83217</v>
      </c>
      <c r="W552" s="16">
        <v>83217</v>
      </c>
      <c r="X552" s="16">
        <v>83217</v>
      </c>
      <c r="Y552" s="16">
        <v>83217</v>
      </c>
      <c r="Z552" s="16">
        <v>83217</v>
      </c>
      <c r="AA552" s="16">
        <v>83217</v>
      </c>
      <c r="AB552" s="16">
        <v>83217</v>
      </c>
      <c r="AC552" s="16">
        <v>83217</v>
      </c>
      <c r="AD552" s="16">
        <v>83217</v>
      </c>
      <c r="AE552" s="16">
        <v>83217</v>
      </c>
      <c r="AF552" s="16">
        <v>83217</v>
      </c>
      <c r="AG552" s="16">
        <v>83217</v>
      </c>
      <c r="AH552" s="16">
        <v>83217</v>
      </c>
      <c r="AI552" s="16">
        <v>83217</v>
      </c>
      <c r="AJ552" s="16">
        <v>83217</v>
      </c>
      <c r="AK552" s="16">
        <v>83217</v>
      </c>
      <c r="AL552" s="16">
        <v>83217</v>
      </c>
      <c r="AM552" s="16">
        <v>83217</v>
      </c>
      <c r="AN552" s="16">
        <v>83217</v>
      </c>
      <c r="AO552" s="16">
        <v>83217</v>
      </c>
      <c r="AP552" s="16">
        <v>83217</v>
      </c>
      <c r="AQ552" s="16">
        <v>83092</v>
      </c>
      <c r="AR552" s="16">
        <v>82705</v>
      </c>
      <c r="AS552" s="16">
        <v>82605</v>
      </c>
      <c r="AT552" s="16">
        <v>82604</v>
      </c>
      <c r="AU552" s="16">
        <v>82618</v>
      </c>
      <c r="AV552" s="16">
        <v>82652</v>
      </c>
      <c r="AW552" s="16">
        <v>82672</v>
      </c>
      <c r="AX552" s="16">
        <v>82660</v>
      </c>
      <c r="AY552" s="16">
        <v>82637</v>
      </c>
      <c r="AZ552" s="16">
        <v>82629</v>
      </c>
      <c r="BA552" s="16">
        <v>82627</v>
      </c>
      <c r="BB552" s="16">
        <v>82622</v>
      </c>
      <c r="BC552" s="16">
        <v>82656</v>
      </c>
      <c r="BD552" s="16">
        <v>82658</v>
      </c>
      <c r="BE552" s="16">
        <v>82658</v>
      </c>
      <c r="BF552" s="16">
        <v>82659</v>
      </c>
      <c r="BG552" s="16">
        <v>82663</v>
      </c>
      <c r="BH552" s="16">
        <v>82663</v>
      </c>
      <c r="BI552" s="16">
        <v>82670</v>
      </c>
      <c r="BJ552" s="16">
        <v>82662</v>
      </c>
      <c r="BK552" s="16">
        <v>82654</v>
      </c>
    </row>
    <row r="553" spans="1:65">
      <c r="A553" s="16" t="s">
        <v>53</v>
      </c>
      <c r="B553" s="16" t="s">
        <v>54</v>
      </c>
      <c r="C553" s="16" t="s">
        <v>1149</v>
      </c>
      <c r="D553" s="16" t="s">
        <v>1150</v>
      </c>
      <c r="AK553" s="16">
        <v>44462</v>
      </c>
      <c r="AL553" s="16">
        <v>44566</v>
      </c>
      <c r="AM553" s="16">
        <v>44860</v>
      </c>
      <c r="AN553" s="16">
        <v>44891</v>
      </c>
      <c r="AO553" s="16">
        <v>45262</v>
      </c>
      <c r="AP553" s="16">
        <v>45887</v>
      </c>
      <c r="AQ553" s="16">
        <v>46821</v>
      </c>
      <c r="AR553" s="16">
        <v>46924</v>
      </c>
      <c r="AS553" s="16">
        <v>47404</v>
      </c>
      <c r="AT553" s="16">
        <v>47456</v>
      </c>
      <c r="AU553" s="16">
        <v>47449</v>
      </c>
      <c r="AV553" s="16">
        <v>47546</v>
      </c>
      <c r="AW553" s="16">
        <v>47549</v>
      </c>
      <c r="AX553" s="16">
        <v>47586</v>
      </c>
      <c r="AY553" s="16">
        <v>47560</v>
      </c>
      <c r="AZ553" s="16">
        <v>47565</v>
      </c>
      <c r="BA553" s="16">
        <v>47567</v>
      </c>
      <c r="BB553" s="16">
        <v>47573</v>
      </c>
      <c r="BC553" s="16">
        <v>47668</v>
      </c>
      <c r="BD553" s="16">
        <v>47687</v>
      </c>
      <c r="BE553" s="16">
        <v>47683</v>
      </c>
      <c r="BF553" s="16">
        <v>47698</v>
      </c>
      <c r="BG553" s="16">
        <v>47697</v>
      </c>
      <c r="BH553" s="16">
        <v>47698</v>
      </c>
      <c r="BI553" s="16">
        <v>47730</v>
      </c>
      <c r="BJ553" s="16">
        <v>47775</v>
      </c>
      <c r="BK553" s="16">
        <v>47795</v>
      </c>
    </row>
    <row r="554" spans="1:65">
      <c r="A554" s="16" t="s">
        <v>53</v>
      </c>
      <c r="B554" s="16" t="s">
        <v>54</v>
      </c>
      <c r="C554" s="16" t="s">
        <v>1151</v>
      </c>
      <c r="D554" s="16" t="s">
        <v>1152</v>
      </c>
      <c r="E554" s="16">
        <v>0</v>
      </c>
      <c r="J554" s="16">
        <v>0</v>
      </c>
      <c r="O554" s="16">
        <v>0</v>
      </c>
      <c r="T554" s="16">
        <v>0</v>
      </c>
      <c r="U554" s="16">
        <v>0</v>
      </c>
      <c r="V554" s="16">
        <v>0</v>
      </c>
      <c r="W554" s="16">
        <v>0</v>
      </c>
      <c r="X554" s="16">
        <v>0</v>
      </c>
      <c r="Y554" s="16">
        <v>0</v>
      </c>
      <c r="Z554" s="16">
        <v>0</v>
      </c>
      <c r="AA554" s="16">
        <v>0</v>
      </c>
      <c r="AB554" s="16">
        <v>0</v>
      </c>
      <c r="AC554" s="16">
        <v>0</v>
      </c>
      <c r="AD554" s="16">
        <v>0</v>
      </c>
      <c r="AE554" s="16">
        <v>0</v>
      </c>
      <c r="AF554" s="16">
        <v>0</v>
      </c>
      <c r="AG554" s="16">
        <v>0</v>
      </c>
      <c r="AH554" s="16">
        <v>0</v>
      </c>
      <c r="AI554" s="16">
        <v>0</v>
      </c>
      <c r="AJ554" s="16">
        <v>0</v>
      </c>
      <c r="AK554" s="16">
        <v>0</v>
      </c>
      <c r="AL554" s="16">
        <v>0</v>
      </c>
      <c r="AM554" s="16">
        <v>500</v>
      </c>
      <c r="AN554" s="16">
        <v>6000</v>
      </c>
      <c r="AO554" s="16">
        <v>17000</v>
      </c>
      <c r="AP554" s="16">
        <v>40000</v>
      </c>
      <c r="AQ554" s="16">
        <v>65000</v>
      </c>
      <c r="AR554" s="16">
        <v>370000</v>
      </c>
      <c r="AS554" s="16">
        <v>420400</v>
      </c>
      <c r="AT554" s="16">
        <v>730000</v>
      </c>
      <c r="AU554" s="16">
        <v>794200</v>
      </c>
      <c r="AV554" s="16">
        <v>1057100</v>
      </c>
      <c r="AW554" s="16">
        <v>1456523</v>
      </c>
      <c r="AX554" s="16">
        <v>2242000</v>
      </c>
      <c r="AY554" s="16">
        <v>3323500</v>
      </c>
      <c r="AZ554" s="16">
        <v>4519000</v>
      </c>
      <c r="BA554" s="16">
        <v>6548000</v>
      </c>
      <c r="BB554" s="16">
        <v>7757120</v>
      </c>
      <c r="BC554" s="16">
        <v>9100113</v>
      </c>
      <c r="BD554" s="16">
        <v>10120105</v>
      </c>
      <c r="BE554" s="16">
        <v>10125200</v>
      </c>
      <c r="BF554" s="16">
        <v>10130102</v>
      </c>
      <c r="BG554" s="16">
        <v>10552520</v>
      </c>
      <c r="BH554" s="16">
        <v>10697132</v>
      </c>
      <c r="BI554" s="16">
        <v>10189000</v>
      </c>
      <c r="BJ554" s="16">
        <v>10127000</v>
      </c>
      <c r="BK554" s="16">
        <v>10339700</v>
      </c>
      <c r="BL554" s="16">
        <v>10750300</v>
      </c>
    </row>
    <row r="555" spans="1:65">
      <c r="A555" s="16" t="s">
        <v>53</v>
      </c>
      <c r="B555" s="16" t="s">
        <v>54</v>
      </c>
      <c r="C555" s="16" t="s">
        <v>1153</v>
      </c>
      <c r="D555" s="16" t="s">
        <v>1154</v>
      </c>
      <c r="AW555" s="16">
        <v>80</v>
      </c>
      <c r="AX555" s="16">
        <v>86.666669999999996</v>
      </c>
      <c r="AY555" s="16">
        <v>86.666669999999996</v>
      </c>
      <c r="AZ555" s="16">
        <v>86.666669999999996</v>
      </c>
      <c r="BA555" s="16">
        <v>86.666669999999996</v>
      </c>
      <c r="BB555" s="16">
        <v>86.666669999999996</v>
      </c>
      <c r="BC555" s="16">
        <v>86.666669999999996</v>
      </c>
      <c r="BD555" s="16">
        <v>90</v>
      </c>
      <c r="BE555" s="16">
        <v>93.333330000000004</v>
      </c>
      <c r="BF555" s="16">
        <v>93.3333333333333</v>
      </c>
      <c r="BG555" s="16">
        <v>90</v>
      </c>
      <c r="BH555" s="16">
        <v>83.333399999999997</v>
      </c>
      <c r="BI555" s="16">
        <v>96.666700000000006</v>
      </c>
      <c r="BJ555" s="16">
        <v>86.666700000000006</v>
      </c>
      <c r="BK555" s="16">
        <v>73.333299999999994</v>
      </c>
      <c r="BL555" s="16">
        <v>70</v>
      </c>
      <c r="BM555" s="16">
        <v>80</v>
      </c>
    </row>
    <row r="556" spans="1:65">
      <c r="A556" s="16" t="s">
        <v>53</v>
      </c>
      <c r="B556" s="16" t="s">
        <v>54</v>
      </c>
      <c r="C556" s="16" t="s">
        <v>1155</v>
      </c>
      <c r="D556" s="16" t="s">
        <v>1156</v>
      </c>
      <c r="AX556" s="16">
        <v>4</v>
      </c>
      <c r="AY556" s="16">
        <v>4</v>
      </c>
      <c r="AZ556" s="16">
        <v>4</v>
      </c>
      <c r="BA556" s="16">
        <v>4</v>
      </c>
      <c r="BB556" s="16">
        <v>4</v>
      </c>
      <c r="BC556" s="16">
        <v>4</v>
      </c>
    </row>
    <row r="557" spans="1:65">
      <c r="A557" s="16" t="s">
        <v>53</v>
      </c>
      <c r="B557" s="16" t="s">
        <v>54</v>
      </c>
      <c r="C557" s="16" t="s">
        <v>1157</v>
      </c>
      <c r="D557" s="16" t="s">
        <v>1158</v>
      </c>
      <c r="AT557" s="16">
        <v>13</v>
      </c>
      <c r="AU557" s="16">
        <v>4</v>
      </c>
      <c r="AV557" s="16">
        <v>9</v>
      </c>
      <c r="AW557" s="16">
        <v>12</v>
      </c>
      <c r="AX557" s="16">
        <v>17</v>
      </c>
      <c r="AY557" s="16">
        <v>22</v>
      </c>
      <c r="AZ557" s="16">
        <v>12</v>
      </c>
      <c r="BA557" s="16">
        <v>31</v>
      </c>
      <c r="BB557" s="16">
        <v>22</v>
      </c>
      <c r="BC557" s="16">
        <v>27</v>
      </c>
      <c r="BD557" s="16">
        <v>27</v>
      </c>
      <c r="BE557" s="16">
        <v>23</v>
      </c>
      <c r="BF557" s="16">
        <v>54</v>
      </c>
      <c r="BH557" s="16">
        <v>11</v>
      </c>
      <c r="BI557" s="16">
        <v>22</v>
      </c>
      <c r="BJ557" s="16">
        <v>114</v>
      </c>
      <c r="BK557" s="16">
        <v>54</v>
      </c>
      <c r="BL557" s="16">
        <v>139</v>
      </c>
    </row>
    <row r="558" spans="1:65">
      <c r="A558" s="16" t="s">
        <v>53</v>
      </c>
      <c r="B558" s="16" t="s">
        <v>54</v>
      </c>
      <c r="C558" s="16" t="s">
        <v>1159</v>
      </c>
      <c r="D558" s="16" t="s">
        <v>1160</v>
      </c>
      <c r="BB558" s="16">
        <v>2.4</v>
      </c>
      <c r="BF558" s="16">
        <v>2</v>
      </c>
      <c r="BL558" s="16">
        <v>1.9</v>
      </c>
    </row>
    <row r="559" spans="1:65">
      <c r="A559" s="16" t="s">
        <v>53</v>
      </c>
      <c r="B559" s="16" t="s">
        <v>54</v>
      </c>
      <c r="C559" s="16" t="s">
        <v>1161</v>
      </c>
      <c r="D559" s="16" t="s">
        <v>1162</v>
      </c>
      <c r="BF559" s="16">
        <v>2</v>
      </c>
      <c r="BG559" s="16">
        <v>2</v>
      </c>
      <c r="BH559" s="16">
        <v>2</v>
      </c>
      <c r="BI559" s="16">
        <v>2</v>
      </c>
      <c r="BJ559" s="16">
        <v>2</v>
      </c>
      <c r="BK559" s="16">
        <v>8</v>
      </c>
      <c r="BL559" s="16">
        <v>12</v>
      </c>
    </row>
    <row r="560" spans="1:65">
      <c r="A560" s="16" t="s">
        <v>53</v>
      </c>
      <c r="B560" s="16" t="s">
        <v>54</v>
      </c>
      <c r="C560" s="16" t="s">
        <v>1163</v>
      </c>
      <c r="D560" s="16" t="s">
        <v>1164</v>
      </c>
      <c r="BB560" s="16">
        <v>15.8</v>
      </c>
      <c r="BF560" s="16">
        <v>5</v>
      </c>
      <c r="BL560" s="16">
        <v>13.9</v>
      </c>
    </row>
    <row r="561" spans="1:65">
      <c r="A561" s="16" t="s">
        <v>53</v>
      </c>
      <c r="B561" s="16" t="s">
        <v>54</v>
      </c>
      <c r="C561" s="16" t="s">
        <v>1165</v>
      </c>
      <c r="D561" s="16" t="s">
        <v>1166</v>
      </c>
      <c r="AW561" s="16">
        <v>0</v>
      </c>
      <c r="AX561" s="16">
        <v>0.4</v>
      </c>
      <c r="AY561" s="16">
        <v>1.1000000000000001</v>
      </c>
      <c r="AZ561" s="16">
        <v>1.4</v>
      </c>
      <c r="BA561" s="16">
        <v>3.1</v>
      </c>
      <c r="BB561" s="16">
        <v>6.9</v>
      </c>
      <c r="BC561" s="16">
        <v>7</v>
      </c>
      <c r="BD561" s="16">
        <v>15.6</v>
      </c>
      <c r="BE561" s="16">
        <v>17.7</v>
      </c>
      <c r="BF561" s="16">
        <v>23</v>
      </c>
      <c r="BG561" s="16">
        <v>28.7</v>
      </c>
      <c r="BH561" s="16">
        <v>33.6</v>
      </c>
      <c r="BI561" s="16">
        <v>36.4</v>
      </c>
      <c r="BJ561" s="16">
        <v>37.5</v>
      </c>
      <c r="BK561" s="16">
        <v>41.5</v>
      </c>
      <c r="BL561" s="16">
        <v>0</v>
      </c>
    </row>
    <row r="562" spans="1:65">
      <c r="A562" s="16" t="s">
        <v>53</v>
      </c>
      <c r="B562" s="16" t="s">
        <v>54</v>
      </c>
      <c r="C562" s="16" t="s">
        <v>1167</v>
      </c>
      <c r="D562" s="16" t="s">
        <v>1168</v>
      </c>
      <c r="BC562" s="16">
        <v>0.497457385063171</v>
      </c>
      <c r="BJ562" s="16">
        <v>0.59699999999999998</v>
      </c>
      <c r="BK562" s="16">
        <v>0.62931215763091997</v>
      </c>
      <c r="BM562" s="16">
        <v>0.57776755094528198</v>
      </c>
    </row>
    <row r="563" spans="1:65">
      <c r="A563" s="16" t="s">
        <v>53</v>
      </c>
      <c r="B563" s="16" t="s">
        <v>54</v>
      </c>
      <c r="C563" s="16" t="s">
        <v>1169</v>
      </c>
      <c r="D563" s="16" t="s">
        <v>1170</v>
      </c>
      <c r="AM563" s="16">
        <v>17.504336007204401</v>
      </c>
      <c r="AN563" s="16">
        <v>30.781124283620098</v>
      </c>
      <c r="AO563" s="16">
        <v>19.505194387919001</v>
      </c>
      <c r="AP563" s="16">
        <v>19.979092692808699</v>
      </c>
      <c r="AQ563" s="16">
        <v>20.536559695376202</v>
      </c>
      <c r="AR563" s="16">
        <v>21.4608901558856</v>
      </c>
      <c r="BA563" s="16">
        <v>17.679044288573099</v>
      </c>
      <c r="BB563" s="16">
        <v>13.1926030747249</v>
      </c>
      <c r="BC563" s="16">
        <v>10.1890492231887</v>
      </c>
      <c r="BD563" s="16">
        <v>12.0771662382936</v>
      </c>
      <c r="BE563" s="16">
        <v>13.5923103123383</v>
      </c>
      <c r="BF563" s="16">
        <v>13.8126411699399</v>
      </c>
      <c r="BG563" s="16">
        <v>13.9837329312578</v>
      </c>
      <c r="BH563" s="16">
        <v>17.293334121707002</v>
      </c>
      <c r="BI563" s="16">
        <v>14.8286288411594</v>
      </c>
      <c r="BJ563" s="16">
        <v>13.481492890611101</v>
      </c>
      <c r="BK563" s="16">
        <v>11.072372676900301</v>
      </c>
      <c r="BL563" s="16">
        <v>9.6692428464022004</v>
      </c>
    </row>
    <row r="564" spans="1:65">
      <c r="A564" s="16" t="s">
        <v>53</v>
      </c>
      <c r="B564" s="16" t="s">
        <v>54</v>
      </c>
      <c r="C564" s="16" t="s">
        <v>1171</v>
      </c>
      <c r="D564" s="16" t="s">
        <v>1172</v>
      </c>
      <c r="AM564" s="16">
        <v>95940800</v>
      </c>
      <c r="AN564" s="16">
        <v>384049000</v>
      </c>
      <c r="AO564" s="16">
        <v>376202800</v>
      </c>
      <c r="AP564" s="16">
        <v>470006200</v>
      </c>
      <c r="AQ564" s="16">
        <v>615204800</v>
      </c>
      <c r="AR564" s="16">
        <v>663394400</v>
      </c>
      <c r="BA564" s="16">
        <v>19788400000</v>
      </c>
      <c r="BB564" s="16">
        <v>14557400000</v>
      </c>
      <c r="BC564" s="16">
        <v>19885900000</v>
      </c>
      <c r="BD564" s="16">
        <v>23687600000</v>
      </c>
      <c r="BE564" s="16">
        <v>22594900000</v>
      </c>
      <c r="BF564" s="16">
        <v>23508900000</v>
      </c>
      <c r="BG564" s="16">
        <v>23544500000</v>
      </c>
      <c r="BH564" s="16">
        <v>18589100000</v>
      </c>
      <c r="BI564" s="16">
        <v>21100400000</v>
      </c>
      <c r="BJ564" s="16">
        <v>24671600000</v>
      </c>
      <c r="BK564" s="16">
        <v>31569566000</v>
      </c>
      <c r="BL564" s="16">
        <v>34994900000</v>
      </c>
    </row>
    <row r="565" spans="1:65">
      <c r="A565" s="16" t="s">
        <v>53</v>
      </c>
      <c r="B565" s="16" t="s">
        <v>54</v>
      </c>
      <c r="C565" s="16" t="s">
        <v>1173</v>
      </c>
      <c r="D565" s="16" t="s">
        <v>1174</v>
      </c>
      <c r="BD565" s="16">
        <v>14.9008493423462</v>
      </c>
      <c r="BG565" s="16">
        <v>29.151493072509801</v>
      </c>
      <c r="BJ565" s="16">
        <v>28.571203231811499</v>
      </c>
    </row>
    <row r="566" spans="1:65">
      <c r="A566" s="16" t="s">
        <v>53</v>
      </c>
      <c r="B566" s="16" t="s">
        <v>54</v>
      </c>
      <c r="C566" s="16" t="s">
        <v>1175</v>
      </c>
      <c r="D566" s="16" t="s">
        <v>1176</v>
      </c>
      <c r="AQ566" s="16">
        <v>19.850000000000001</v>
      </c>
      <c r="AR566" s="16">
        <v>19.483333333333299</v>
      </c>
      <c r="AS566" s="16">
        <v>19.655833333333302</v>
      </c>
      <c r="AT566" s="16">
        <v>19.705833333333299</v>
      </c>
      <c r="AU566" s="16">
        <v>17.370833333333302</v>
      </c>
      <c r="AV566" s="16">
        <v>15.456666666666701</v>
      </c>
      <c r="AW566" s="16">
        <v>15.72</v>
      </c>
      <c r="AX566" s="16">
        <v>17.0283333333333</v>
      </c>
      <c r="AY566" s="16">
        <v>17.863333333333301</v>
      </c>
      <c r="AZ566" s="16">
        <v>19.1308333333333</v>
      </c>
      <c r="BA566" s="16">
        <v>19.762499999999999</v>
      </c>
      <c r="BB566" s="16">
        <v>20.029166666666701</v>
      </c>
      <c r="BC566" s="16">
        <v>20.7</v>
      </c>
      <c r="BD566" s="16">
        <v>18.988333333333301</v>
      </c>
      <c r="BE566" s="16">
        <v>18.345833333333299</v>
      </c>
      <c r="BF566" s="16">
        <v>18.21</v>
      </c>
      <c r="BG566" s="16">
        <v>17.857500000000002</v>
      </c>
      <c r="BH566" s="16">
        <v>17.5341666666667</v>
      </c>
      <c r="BI566" s="16">
        <v>16.375226715924502</v>
      </c>
      <c r="BJ566" s="16">
        <v>16.5425</v>
      </c>
      <c r="BK566" s="16">
        <v>17.448333333333299</v>
      </c>
      <c r="BL566" s="16">
        <v>17.281215174526199</v>
      </c>
      <c r="BM566" s="16">
        <v>17.178201222511099</v>
      </c>
    </row>
    <row r="567" spans="1:65">
      <c r="A567" s="16" t="s">
        <v>53</v>
      </c>
      <c r="B567" s="16" t="s">
        <v>54</v>
      </c>
      <c r="C567" s="16" t="s">
        <v>1177</v>
      </c>
      <c r="D567" s="16" t="s">
        <v>1178</v>
      </c>
      <c r="AN567" s="16">
        <v>1.11069616801113</v>
      </c>
      <c r="AO567" s="16">
        <v>1.4199456359595499</v>
      </c>
      <c r="AP567" s="16">
        <v>2.6286095471991802</v>
      </c>
      <c r="AQ567" s="16">
        <v>2.1736457074748698</v>
      </c>
      <c r="AR567" s="16">
        <v>4.0876178907033003</v>
      </c>
      <c r="AS567" s="16">
        <v>3.3770909635572299</v>
      </c>
      <c r="AT567" s="16">
        <v>3.4270084504912899</v>
      </c>
      <c r="AU567" s="16">
        <v>2.4484994266888398</v>
      </c>
      <c r="AV567" s="16">
        <v>1.8364947498228701</v>
      </c>
      <c r="AW567" s="16">
        <v>1.8519157085692901</v>
      </c>
      <c r="AX567" s="16">
        <v>1.63237565595467</v>
      </c>
      <c r="AY567" s="16">
        <v>2.7646112765194202</v>
      </c>
      <c r="AZ567" s="16">
        <v>3.4955970873000202</v>
      </c>
      <c r="BA567" s="16">
        <v>4.5432285068203502</v>
      </c>
      <c r="BB567" s="16">
        <v>4.6448617525369897</v>
      </c>
      <c r="BC567" s="16">
        <v>5.3486806677736398</v>
      </c>
      <c r="BD567" s="16">
        <v>5.7114471368402304</v>
      </c>
      <c r="BE567" s="16">
        <v>5.9324554857321097</v>
      </c>
      <c r="BF567" s="16">
        <v>7.3878089351298604</v>
      </c>
      <c r="BG567" s="16">
        <v>7.9166936768375704</v>
      </c>
      <c r="BH567" s="16">
        <v>4.0415339419140199</v>
      </c>
      <c r="BI567" s="16">
        <v>3.9601661287073799</v>
      </c>
      <c r="BJ567" s="16">
        <v>3.9785551620772699</v>
      </c>
      <c r="BK567" s="16">
        <v>3.6700931797013499</v>
      </c>
      <c r="BL567" s="16">
        <v>3.9561948433676899</v>
      </c>
      <c r="BM567" s="16">
        <v>5.1320378893487897</v>
      </c>
    </row>
    <row r="568" spans="1:65">
      <c r="A568" s="16" t="s">
        <v>53</v>
      </c>
      <c r="B568" s="16" t="s">
        <v>54</v>
      </c>
      <c r="C568" s="16" t="s">
        <v>1179</v>
      </c>
      <c r="D568" s="16" t="s">
        <v>1180</v>
      </c>
      <c r="AK568" s="16">
        <v>199.65495995070901</v>
      </c>
      <c r="AP568" s="16">
        <v>154.25754775107799</v>
      </c>
      <c r="AU568" s="16">
        <v>124.1528034504</v>
      </c>
      <c r="AZ568" s="16">
        <v>151.20147874306801</v>
      </c>
      <c r="BE568" s="16">
        <v>147.50462107208901</v>
      </c>
      <c r="BJ568" s="16">
        <v>157.50585335797899</v>
      </c>
    </row>
    <row r="569" spans="1:65">
      <c r="A569" s="16" t="s">
        <v>53</v>
      </c>
      <c r="B569" s="16" t="s">
        <v>54</v>
      </c>
      <c r="C569" s="16" t="s">
        <v>1181</v>
      </c>
      <c r="D569" s="16" t="s">
        <v>1182</v>
      </c>
    </row>
    <row r="570" spans="1:65">
      <c r="A570" s="16" t="s">
        <v>53</v>
      </c>
      <c r="B570" s="16" t="s">
        <v>54</v>
      </c>
      <c r="C570" s="16" t="s">
        <v>1183</v>
      </c>
      <c r="D570" s="16" t="s">
        <v>1184</v>
      </c>
      <c r="BK570" s="16">
        <v>17</v>
      </c>
    </row>
    <row r="571" spans="1:65">
      <c r="A571" s="16" t="s">
        <v>53</v>
      </c>
      <c r="B571" s="16" t="s">
        <v>54</v>
      </c>
      <c r="C571" s="16" t="s">
        <v>1185</v>
      </c>
      <c r="D571" s="16" t="s">
        <v>1186</v>
      </c>
      <c r="O571" s="16">
        <v>31.328085044114601</v>
      </c>
      <c r="P571" s="16">
        <v>30.858501227716101</v>
      </c>
      <c r="Q571" s="16">
        <v>31.433856221109298</v>
      </c>
      <c r="R571" s="16">
        <v>32.581357125953801</v>
      </c>
      <c r="S571" s="16">
        <v>33.860876740979798</v>
      </c>
      <c r="T571" s="16">
        <v>35.183994999529702</v>
      </c>
      <c r="U571" s="16">
        <v>36.896270372005901</v>
      </c>
      <c r="V571" s="16">
        <v>38.312739874316399</v>
      </c>
      <c r="W571" s="16">
        <v>39.336460331010201</v>
      </c>
      <c r="X571" s="16">
        <v>40.490064560395702</v>
      </c>
      <c r="Y571" s="16">
        <v>41.611990642267997</v>
      </c>
      <c r="Z571" s="16">
        <v>42.801951922278199</v>
      </c>
      <c r="AA571" s="16">
        <v>44.017730010268401</v>
      </c>
      <c r="AB571" s="16">
        <v>45.180371221765299</v>
      </c>
      <c r="AC571" s="16">
        <v>46.5204027783643</v>
      </c>
      <c r="AD571" s="16">
        <v>47.8464022043676</v>
      </c>
      <c r="AE571" s="16">
        <v>48.968127783849503</v>
      </c>
      <c r="AF571" s="16">
        <v>49.910108247260702</v>
      </c>
      <c r="AG571" s="16">
        <v>50.857430222656703</v>
      </c>
      <c r="AH571" s="16">
        <v>50.786057328351497</v>
      </c>
      <c r="AI571" s="16">
        <v>68.212324588163497</v>
      </c>
      <c r="AJ571" s="16">
        <v>68.0555555555556</v>
      </c>
      <c r="AK571" s="16">
        <v>69.993256911665497</v>
      </c>
      <c r="AL571" s="16">
        <v>69.887955182072801</v>
      </c>
      <c r="AM571" s="16">
        <v>69.637681159420296</v>
      </c>
      <c r="AN571" s="16">
        <v>68.4444444444444</v>
      </c>
      <c r="AO571" s="16">
        <v>69.483240223463696</v>
      </c>
      <c r="AP571" s="16">
        <v>70.151216305062505</v>
      </c>
      <c r="AQ571" s="16">
        <v>70.771144278606997</v>
      </c>
      <c r="AR571" s="16">
        <v>71.428571428571402</v>
      </c>
      <c r="AS571" s="16">
        <v>72.047244094488207</v>
      </c>
      <c r="AT571" s="16">
        <v>73.125</v>
      </c>
      <c r="AU571" s="16">
        <v>74.221789883268499</v>
      </c>
      <c r="AV571" s="16">
        <v>75.091074681238595</v>
      </c>
      <c r="AW571" s="16">
        <v>75.986277873070307</v>
      </c>
      <c r="AX571" s="16">
        <v>76.773408998783907</v>
      </c>
      <c r="AY571" s="16">
        <v>80.093209054593899</v>
      </c>
      <c r="AZ571" s="16">
        <v>82.621001981318997</v>
      </c>
      <c r="BA571" s="16">
        <v>84.4242125984252</v>
      </c>
    </row>
    <row r="572" spans="1:65">
      <c r="A572" s="16" t="s">
        <v>53</v>
      </c>
      <c r="B572" s="16" t="s">
        <v>54</v>
      </c>
      <c r="C572" s="16" t="s">
        <v>1187</v>
      </c>
      <c r="D572" s="16" t="s">
        <v>1188</v>
      </c>
      <c r="AI572" s="16">
        <v>57520</v>
      </c>
      <c r="AJ572" s="16">
        <v>67030</v>
      </c>
      <c r="AK572" s="16">
        <v>44620</v>
      </c>
      <c r="AL572" s="16">
        <v>53520</v>
      </c>
      <c r="AM572" s="16">
        <v>47580</v>
      </c>
      <c r="AN572" s="16">
        <v>45770</v>
      </c>
      <c r="AO572" s="16">
        <v>40380</v>
      </c>
      <c r="AP572" s="16">
        <v>39470</v>
      </c>
      <c r="AQ572" s="16">
        <v>39390</v>
      </c>
      <c r="AR572" s="16">
        <v>38780</v>
      </c>
      <c r="AS572" s="16">
        <v>40010</v>
      </c>
      <c r="AT572" s="16">
        <v>38720</v>
      </c>
      <c r="AU572" s="16">
        <v>38130</v>
      </c>
      <c r="AV572" s="16">
        <v>34340</v>
      </c>
      <c r="AW572" s="16">
        <v>34090</v>
      </c>
      <c r="AX572" s="16">
        <v>36650</v>
      </c>
      <c r="AY572" s="16">
        <v>34170</v>
      </c>
      <c r="AZ572" s="16">
        <v>27510</v>
      </c>
      <c r="BA572" s="16">
        <v>29580</v>
      </c>
      <c r="BB572" s="16">
        <v>25140</v>
      </c>
      <c r="BC572" s="16">
        <v>24150</v>
      </c>
      <c r="BD572" s="16">
        <v>28560</v>
      </c>
      <c r="BE572" s="16">
        <v>30760</v>
      </c>
      <c r="BF572" s="16">
        <v>31390</v>
      </c>
      <c r="BG572" s="16">
        <v>32630</v>
      </c>
      <c r="BH572" s="16">
        <v>32170</v>
      </c>
      <c r="BI572" s="16">
        <v>32660</v>
      </c>
      <c r="BJ572" s="16">
        <v>31970</v>
      </c>
      <c r="BK572" s="16">
        <v>32020</v>
      </c>
    </row>
    <row r="573" spans="1:65">
      <c r="A573" s="16" t="s">
        <v>53</v>
      </c>
      <c r="B573" s="16" t="s">
        <v>54</v>
      </c>
      <c r="C573" s="16" t="s">
        <v>1189</v>
      </c>
      <c r="D573" s="16" t="s">
        <v>1190</v>
      </c>
      <c r="AI573" s="16">
        <v>0</v>
      </c>
      <c r="AJ573" s="16">
        <v>0</v>
      </c>
      <c r="AK573" s="16">
        <v>0</v>
      </c>
      <c r="AL573" s="16">
        <v>0</v>
      </c>
      <c r="AM573" s="16">
        <v>0</v>
      </c>
      <c r="AN573" s="16">
        <v>0</v>
      </c>
      <c r="AO573" s="16">
        <v>0</v>
      </c>
      <c r="AP573" s="16">
        <v>0</v>
      </c>
      <c r="AQ573" s="16">
        <v>0</v>
      </c>
      <c r="AR573" s="16">
        <v>0</v>
      </c>
      <c r="AS573" s="16">
        <v>0</v>
      </c>
      <c r="AT573" s="16">
        <v>0</v>
      </c>
      <c r="AU573" s="16">
        <v>0</v>
      </c>
      <c r="AV573" s="16">
        <v>0</v>
      </c>
      <c r="AW573" s="16">
        <v>0</v>
      </c>
      <c r="AX573" s="16">
        <v>0</v>
      </c>
      <c r="AY573" s="16">
        <v>0</v>
      </c>
      <c r="AZ573" s="16">
        <v>0</v>
      </c>
      <c r="BA573" s="16">
        <v>0</v>
      </c>
      <c r="BB573" s="16">
        <v>2000000</v>
      </c>
      <c r="BC573" s="16">
        <v>1000000</v>
      </c>
      <c r="BD573" s="16">
        <v>0</v>
      </c>
      <c r="BE573" s="16">
        <v>0</v>
      </c>
      <c r="BF573" s="16">
        <v>69000000</v>
      </c>
      <c r="BG573" s="16">
        <v>92000000</v>
      </c>
      <c r="BH573" s="16">
        <v>101000000</v>
      </c>
    </row>
    <row r="574" spans="1:65">
      <c r="A574" s="16" t="s">
        <v>53</v>
      </c>
      <c r="B574" s="16" t="s">
        <v>54</v>
      </c>
      <c r="C574" s="16" t="s">
        <v>1191</v>
      </c>
      <c r="D574" s="16" t="s">
        <v>1192</v>
      </c>
      <c r="AN574" s="16">
        <v>1.0938901354461701</v>
      </c>
      <c r="AO574" s="16">
        <v>0.53503733379869101</v>
      </c>
      <c r="AP574" s="16">
        <v>5.90497394769758</v>
      </c>
      <c r="AQ574" s="16">
        <v>1.0954711936945101</v>
      </c>
      <c r="AR574" s="16">
        <v>1.91471782482201</v>
      </c>
      <c r="AS574" s="16">
        <v>2.1346220794244801</v>
      </c>
      <c r="AT574" s="16">
        <v>2.7689136112566701</v>
      </c>
      <c r="AU574" s="16">
        <v>2.3835017609648901</v>
      </c>
      <c r="AV574" s="16">
        <v>2.59968588609788</v>
      </c>
      <c r="AW574" s="16">
        <v>1.65799990736753</v>
      </c>
      <c r="AX574" s="16">
        <v>0.88953843936896904</v>
      </c>
      <c r="AY574" s="16">
        <v>0.68545879124589404</v>
      </c>
      <c r="AZ574" s="16">
        <v>0.60100531142475899</v>
      </c>
      <c r="BA574" s="16">
        <v>0.70245383421716701</v>
      </c>
      <c r="BB574" s="16">
        <v>1.1493097557682901</v>
      </c>
      <c r="BC574" s="16">
        <v>1.0322395645539899</v>
      </c>
      <c r="BD574" s="16">
        <v>0.88684827526641996</v>
      </c>
      <c r="BE574" s="16">
        <v>0.99165842184171304</v>
      </c>
      <c r="BF574" s="16">
        <v>2.2800506427757701</v>
      </c>
      <c r="BG574" s="16">
        <v>2.0227021251583999</v>
      </c>
      <c r="BH574" s="16">
        <v>3.7160219304675701</v>
      </c>
      <c r="BI574" s="16">
        <v>5.3740016958088104</v>
      </c>
      <c r="BJ574" s="16">
        <v>7.5159680763119301</v>
      </c>
      <c r="BK574" s="16">
        <v>7.6926257145963399</v>
      </c>
      <c r="BL574" s="16">
        <v>6.4633652584566397</v>
      </c>
    </row>
    <row r="575" spans="1:65">
      <c r="A575" s="16" t="s">
        <v>53</v>
      </c>
      <c r="B575" s="16" t="s">
        <v>54</v>
      </c>
      <c r="C575" s="16" t="s">
        <v>1193</v>
      </c>
      <c r="D575" s="16" t="s">
        <v>1194</v>
      </c>
    </row>
    <row r="576" spans="1:65">
      <c r="A576" s="16" t="s">
        <v>53</v>
      </c>
      <c r="B576" s="16" t="s">
        <v>54</v>
      </c>
      <c r="C576" s="16" t="s">
        <v>1195</v>
      </c>
      <c r="D576" s="16" t="s">
        <v>1196</v>
      </c>
      <c r="AX576" s="16">
        <v>70000.000298023195</v>
      </c>
      <c r="AY576" s="16">
        <v>9999.9997764825803</v>
      </c>
      <c r="AZ576" s="16">
        <v>70000.000298023195</v>
      </c>
      <c r="BA576" s="16">
        <v>90000.003576278701</v>
      </c>
      <c r="BB576" s="16">
        <v>90000.003576278701</v>
      </c>
      <c r="BC576" s="16">
        <v>129999.995231628</v>
      </c>
      <c r="BD576" s="16">
        <v>219999.99880790699</v>
      </c>
      <c r="BE576" s="16">
        <v>234610.30423641199</v>
      </c>
      <c r="BF576" s="16">
        <v>100831.791758537</v>
      </c>
    </row>
    <row r="577" spans="1:65">
      <c r="A577" s="16" t="s">
        <v>53</v>
      </c>
      <c r="B577" s="16" t="s">
        <v>54</v>
      </c>
      <c r="C577" s="16" t="s">
        <v>1197</v>
      </c>
      <c r="D577" s="16" t="s">
        <v>1198</v>
      </c>
      <c r="AN577" s="16">
        <v>102959735.7</v>
      </c>
      <c r="AO577" s="16">
        <v>78135070.200000003</v>
      </c>
      <c r="AP577" s="16">
        <v>104651646</v>
      </c>
      <c r="AQ577" s="16">
        <v>41259603.5</v>
      </c>
      <c r="AR577" s="16">
        <v>93790819.700000003</v>
      </c>
      <c r="AS577" s="16">
        <v>-51441195</v>
      </c>
      <c r="AT577" s="16">
        <v>-29068521.100000001</v>
      </c>
      <c r="AU577" s="16">
        <v>-38572807.899999999</v>
      </c>
      <c r="AV577" s="16">
        <v>-42863428.399999999</v>
      </c>
      <c r="AW577" s="16">
        <v>-59707319.600000001</v>
      </c>
      <c r="AX577" s="16">
        <v>-29097688.600000001</v>
      </c>
      <c r="AY577" s="16">
        <v>-37157453.600000001</v>
      </c>
      <c r="AZ577" s="16">
        <v>-36833280.5</v>
      </c>
      <c r="BA577" s="16">
        <v>-21691127.399999999</v>
      </c>
      <c r="BB577" s="16">
        <v>-18549894.399999999</v>
      </c>
      <c r="BC577" s="16">
        <v>-14732878.5</v>
      </c>
      <c r="BD577" s="16">
        <v>-17253002.600000001</v>
      </c>
      <c r="BE577" s="16">
        <v>-13025605.1</v>
      </c>
      <c r="BF577" s="16">
        <v>-9816581.5999999996</v>
      </c>
      <c r="BG577" s="16">
        <v>-3911532.3</v>
      </c>
      <c r="BH577" s="16">
        <v>-1800673.4</v>
      </c>
    </row>
    <row r="578" spans="1:65">
      <c r="A578" s="16" t="s">
        <v>53</v>
      </c>
      <c r="B578" s="16" t="s">
        <v>54</v>
      </c>
      <c r="C578" s="16" t="s">
        <v>1199</v>
      </c>
      <c r="D578" s="16" t="s">
        <v>1200</v>
      </c>
      <c r="AN578" s="16">
        <v>1.76585625062136</v>
      </c>
      <c r="AO578" s="16">
        <v>1.9160104012346799</v>
      </c>
      <c r="AP578" s="16">
        <v>0.34105452353404098</v>
      </c>
      <c r="AQ578" s="16">
        <v>0.14125884538073999</v>
      </c>
      <c r="AR578" s="16">
        <v>2.2427385539131102</v>
      </c>
      <c r="AS578" s="16">
        <v>7.1853230083509096</v>
      </c>
      <c r="AT578" s="16">
        <v>4.2676371952421199</v>
      </c>
      <c r="AU578" s="16">
        <v>3.0598668634767501</v>
      </c>
      <c r="AV578" s="16">
        <v>3.3323444142951799</v>
      </c>
      <c r="AW578" s="16">
        <v>3.2946600722533299</v>
      </c>
      <c r="AX578" s="16">
        <v>2.2298599588003398</v>
      </c>
      <c r="AY578" s="16">
        <v>3.7157738817253501</v>
      </c>
      <c r="AZ578" s="16">
        <v>4.9905235160565899</v>
      </c>
      <c r="BA578" s="16">
        <v>3.4970812916248102</v>
      </c>
      <c r="BB578" s="16">
        <v>2.5524768871072898</v>
      </c>
      <c r="BC578" s="16">
        <v>3.4555144199066401</v>
      </c>
      <c r="BD578" s="16">
        <v>0.239111499505263</v>
      </c>
      <c r="BE578" s="16">
        <v>4.3108456082901103</v>
      </c>
      <c r="BF578" s="16">
        <v>4.3443961043485597</v>
      </c>
      <c r="BG578" s="16">
        <v>5.9032933972199002</v>
      </c>
      <c r="BH578" s="16">
        <v>7.2693368460011598</v>
      </c>
      <c r="BI578" s="16">
        <v>7.5459654080300798</v>
      </c>
      <c r="BJ578" s="16">
        <v>3.1938267602988302</v>
      </c>
      <c r="BK578" s="16">
        <v>2.1011083480962101</v>
      </c>
      <c r="BL578" s="16">
        <v>2.44597270747663</v>
      </c>
    </row>
    <row r="579" spans="1:65">
      <c r="A579" s="16" t="s">
        <v>53</v>
      </c>
      <c r="B579" s="16" t="s">
        <v>54</v>
      </c>
      <c r="C579" s="16" t="s">
        <v>1201</v>
      </c>
      <c r="D579" s="16" t="s">
        <v>1202</v>
      </c>
      <c r="AM579" s="16">
        <v>2589999.9141693101</v>
      </c>
      <c r="AN579" s="16">
        <v>1679999.94754791</v>
      </c>
      <c r="AO579" s="16">
        <v>1629999.99523163</v>
      </c>
      <c r="AP579" s="16">
        <v>330000.01311302203</v>
      </c>
      <c r="AQ579" s="16">
        <v>839999.97377395595</v>
      </c>
      <c r="AR579" s="16">
        <v>509999.99046325701</v>
      </c>
      <c r="AS579" s="16">
        <v>129999.995231628</v>
      </c>
      <c r="AT579" s="16">
        <v>70000.000298023195</v>
      </c>
      <c r="AU579" s="16">
        <v>360000.01430511498</v>
      </c>
      <c r="AV579" s="16">
        <v>310000.00238418602</v>
      </c>
      <c r="AW579" s="16">
        <v>469999.99880790699</v>
      </c>
      <c r="AX579" s="16">
        <v>1159999.9666214001</v>
      </c>
      <c r="AY579" s="16">
        <v>579999.983310699</v>
      </c>
      <c r="AZ579" s="16">
        <v>1350000.02384186</v>
      </c>
      <c r="BA579" s="16">
        <v>1029999.97138977</v>
      </c>
      <c r="BB579" s="16">
        <v>629999.99523162795</v>
      </c>
      <c r="BC579" s="16">
        <v>959999.978542328</v>
      </c>
      <c r="BD579" s="16">
        <v>839999.97377395595</v>
      </c>
      <c r="BE579" s="16">
        <v>1029999.97138977</v>
      </c>
      <c r="BF579" s="16">
        <v>870000.00476837205</v>
      </c>
      <c r="BG579" s="16">
        <v>790000.021457672</v>
      </c>
      <c r="BH579" s="16">
        <v>1110000.0143051101</v>
      </c>
      <c r="BI579" s="16">
        <v>910000.02622604405</v>
      </c>
      <c r="BJ579" s="16">
        <v>1860000.0143051101</v>
      </c>
      <c r="BK579" s="16">
        <v>1169999.95708466</v>
      </c>
      <c r="BL579" s="16">
        <v>1139999.9856948899</v>
      </c>
    </row>
    <row r="580" spans="1:65">
      <c r="A580" s="16" t="s">
        <v>53</v>
      </c>
      <c r="B580" s="16" t="s">
        <v>54</v>
      </c>
      <c r="C580" s="16" t="s">
        <v>1203</v>
      </c>
      <c r="D580" s="16" t="s">
        <v>1204</v>
      </c>
      <c r="AK580" s="16">
        <v>439999.99761581398</v>
      </c>
      <c r="AL580" s="16">
        <v>2029999.97138977</v>
      </c>
      <c r="AM580" s="16">
        <v>2869999.8855590802</v>
      </c>
      <c r="AN580" s="16">
        <v>2809999.9427795401</v>
      </c>
      <c r="AO580" s="16">
        <v>2450000.04768372</v>
      </c>
      <c r="AP580" s="16">
        <v>1970000.02861023</v>
      </c>
      <c r="AQ580" s="16">
        <v>579999.983310699</v>
      </c>
      <c r="AR580" s="16">
        <v>1200000.04768372</v>
      </c>
      <c r="AS580" s="16">
        <v>750000</v>
      </c>
      <c r="AT580" s="16">
        <v>1149999.97615814</v>
      </c>
      <c r="AU580" s="16">
        <v>469999.99880790699</v>
      </c>
      <c r="AV580" s="16">
        <v>289999.99165535002</v>
      </c>
      <c r="AW580" s="16">
        <v>159999.99642372099</v>
      </c>
      <c r="AX580" s="16">
        <v>39999.999105930299</v>
      </c>
      <c r="AZ580" s="16">
        <v>349999.99403953599</v>
      </c>
      <c r="BA580" s="16">
        <v>1870000.00476837</v>
      </c>
      <c r="BB580" s="16">
        <v>1409999.9666214001</v>
      </c>
      <c r="BC580" s="16">
        <v>860000.01430511498</v>
      </c>
      <c r="BD580" s="16">
        <v>959999.978542328</v>
      </c>
      <c r="BE580" s="16">
        <v>2119999.8855590802</v>
      </c>
      <c r="BF580" s="16">
        <v>4139999.8664855999</v>
      </c>
      <c r="BG580" s="16">
        <v>3460000.0381469699</v>
      </c>
      <c r="BH580" s="16">
        <v>3740000.0095367399</v>
      </c>
      <c r="BI580" s="16">
        <v>1360000.0143051101</v>
      </c>
      <c r="BJ580" s="16">
        <v>2019999.9809265099</v>
      </c>
      <c r="BK580" s="16">
        <v>1039999.96185303</v>
      </c>
      <c r="BL580" s="16">
        <v>3769999.9809265099</v>
      </c>
    </row>
    <row r="581" spans="1:65">
      <c r="A581" s="16" t="s">
        <v>53</v>
      </c>
      <c r="B581" s="16" t="s">
        <v>54</v>
      </c>
      <c r="C581" s="16" t="s">
        <v>1205</v>
      </c>
      <c r="D581" s="16" t="s">
        <v>1206</v>
      </c>
      <c r="AP581" s="16">
        <v>1</v>
      </c>
      <c r="AQ581" s="16">
        <v>2</v>
      </c>
      <c r="AR581" s="16">
        <v>2</v>
      </c>
    </row>
    <row r="582" spans="1:65">
      <c r="A582" s="16" t="s">
        <v>53</v>
      </c>
      <c r="B582" s="16" t="s">
        <v>54</v>
      </c>
      <c r="C582" s="16" t="s">
        <v>1207</v>
      </c>
      <c r="D582" s="16" t="s">
        <v>1208</v>
      </c>
      <c r="AN582" s="16">
        <v>612343000</v>
      </c>
      <c r="AO582" s="16">
        <v>643669000</v>
      </c>
      <c r="AP582" s="16">
        <v>808257000</v>
      </c>
      <c r="AQ582" s="16">
        <v>677751000</v>
      </c>
      <c r="AR582" s="16">
        <v>1025231000</v>
      </c>
      <c r="AS582" s="16">
        <v>1858335000</v>
      </c>
      <c r="AT582" s="16">
        <v>2078931000</v>
      </c>
      <c r="AU582" s="16">
        <v>2295484000</v>
      </c>
      <c r="AV582" s="16">
        <v>2611091000</v>
      </c>
      <c r="AW582" s="16">
        <v>3586852000</v>
      </c>
      <c r="AX582" s="16">
        <v>7398064000</v>
      </c>
      <c r="AY582" s="16">
        <v>12749075000</v>
      </c>
      <c r="AZ582" s="16">
        <v>20899798000</v>
      </c>
      <c r="BA582" s="16">
        <v>30220553000</v>
      </c>
      <c r="BB582" s="16">
        <v>20658360000</v>
      </c>
      <c r="BC582" s="16">
        <v>25741126000</v>
      </c>
      <c r="BD582" s="16">
        <v>33996343000</v>
      </c>
      <c r="BE582" s="16">
        <v>31877133000</v>
      </c>
      <c r="BF582" s="16">
        <v>31781146000</v>
      </c>
      <c r="BG582" s="16">
        <v>28259658000</v>
      </c>
      <c r="BH582" s="16">
        <v>15586052000</v>
      </c>
      <c r="BI582" s="16">
        <v>13210511000</v>
      </c>
      <c r="BJ582" s="16">
        <v>15152059000</v>
      </c>
      <c r="BK582" s="16">
        <v>20793769000</v>
      </c>
      <c r="BL582" s="16">
        <v>19868261000</v>
      </c>
      <c r="BM582" s="16">
        <v>12588158000</v>
      </c>
    </row>
    <row r="583" spans="1:65">
      <c r="A583" s="16" t="s">
        <v>53</v>
      </c>
      <c r="B583" s="16" t="s">
        <v>54</v>
      </c>
      <c r="C583" s="16" t="s">
        <v>1209</v>
      </c>
      <c r="D583" s="16" t="s">
        <v>1210</v>
      </c>
      <c r="AN583" s="16">
        <v>-505362000</v>
      </c>
      <c r="AO583" s="16">
        <v>-985550000</v>
      </c>
      <c r="AP583" s="16">
        <v>-951065000</v>
      </c>
      <c r="AQ583" s="16">
        <v>-1415241000</v>
      </c>
      <c r="AR583" s="16">
        <v>-636487000</v>
      </c>
      <c r="AS583" s="16">
        <v>94589000</v>
      </c>
      <c r="AT583" s="16">
        <v>238833000</v>
      </c>
      <c r="AU583" s="16">
        <v>-454039000</v>
      </c>
      <c r="AV583" s="16">
        <v>-1712980000</v>
      </c>
      <c r="AW583" s="16">
        <v>-2077108000</v>
      </c>
      <c r="AX583" s="16">
        <v>1329081000</v>
      </c>
      <c r="AY583" s="16">
        <v>5821918000</v>
      </c>
      <c r="AZ583" s="16">
        <v>13093253000</v>
      </c>
      <c r="BA583" s="16">
        <v>20668404000</v>
      </c>
      <c r="BB583" s="16">
        <v>12972340000</v>
      </c>
      <c r="BC583" s="16">
        <v>17998383000</v>
      </c>
      <c r="BD583" s="16">
        <v>21331439000</v>
      </c>
      <c r="BE583" s="16">
        <v>19292808000</v>
      </c>
      <c r="BF583" s="16">
        <v>16419226000</v>
      </c>
      <c r="BG583" s="16">
        <v>12838097000</v>
      </c>
      <c r="BH583" s="16">
        <v>1583558000</v>
      </c>
      <c r="BI583" s="16">
        <v>1051820000</v>
      </c>
      <c r="BJ583" s="16">
        <v>2735430000</v>
      </c>
      <c r="BK583" s="16">
        <v>7779274000</v>
      </c>
      <c r="BL583" s="16">
        <v>5917282159.95576</v>
      </c>
      <c r="BM583" s="16">
        <v>-329066000</v>
      </c>
    </row>
    <row r="584" spans="1:65">
      <c r="A584" s="16" t="s">
        <v>53</v>
      </c>
      <c r="B584" s="16" t="s">
        <v>54</v>
      </c>
      <c r="C584" s="16" t="s">
        <v>1211</v>
      </c>
      <c r="D584" s="16" t="s">
        <v>1212</v>
      </c>
      <c r="AN584" s="16">
        <v>1290071000</v>
      </c>
      <c r="AO584" s="16">
        <v>1778475000</v>
      </c>
      <c r="AP584" s="16">
        <v>2101118000</v>
      </c>
      <c r="AQ584" s="16">
        <v>2424676000</v>
      </c>
      <c r="AR584" s="16">
        <v>1918508000</v>
      </c>
      <c r="AS584" s="16">
        <v>2023514000</v>
      </c>
      <c r="AT584" s="16">
        <v>2129929000</v>
      </c>
      <c r="AU584" s="16">
        <v>3109182000</v>
      </c>
      <c r="AV584" s="16">
        <v>4751248000</v>
      </c>
      <c r="AW584" s="16">
        <v>6200378000</v>
      </c>
      <c r="AX584" s="16">
        <v>6810443000</v>
      </c>
      <c r="AY584" s="16">
        <v>7892462000</v>
      </c>
      <c r="AZ584" s="16">
        <v>9261963000</v>
      </c>
      <c r="BA584" s="16">
        <v>11220723000</v>
      </c>
      <c r="BB584" s="16">
        <v>9786925000</v>
      </c>
      <c r="BC584" s="16">
        <v>10236392000</v>
      </c>
      <c r="BD584" s="16">
        <v>15707412000</v>
      </c>
      <c r="BE584" s="16">
        <v>17393069000</v>
      </c>
      <c r="BF584" s="16">
        <v>19492843000</v>
      </c>
      <c r="BG584" s="16">
        <v>19718722000</v>
      </c>
      <c r="BH584" s="16">
        <v>18446480000</v>
      </c>
      <c r="BI584" s="16">
        <v>16526981000</v>
      </c>
      <c r="BJ584" s="16">
        <v>17105068000</v>
      </c>
      <c r="BK584" s="16">
        <v>17705199000</v>
      </c>
      <c r="BL584" s="16">
        <v>17712459100.013802</v>
      </c>
      <c r="BM584" s="16">
        <v>15537819000</v>
      </c>
    </row>
    <row r="585" spans="1:65">
      <c r="A585" s="16" t="s">
        <v>53</v>
      </c>
      <c r="B585" s="16" t="s">
        <v>54</v>
      </c>
      <c r="C585" s="16" t="s">
        <v>1213</v>
      </c>
      <c r="D585" s="16" t="s">
        <v>1214</v>
      </c>
      <c r="AI585" s="16">
        <v>10.2382926565485</v>
      </c>
      <c r="AJ585" s="16">
        <v>10.2839564031388</v>
      </c>
      <c r="AK585" s="16">
        <v>11.454822932814199</v>
      </c>
      <c r="AL585" s="16">
        <v>11.5058701947919</v>
      </c>
      <c r="AM585" s="16">
        <v>11.5569174567696</v>
      </c>
      <c r="AN585" s="16">
        <v>11.6079647187474</v>
      </c>
      <c r="AO585" s="16">
        <v>11.659011980725101</v>
      </c>
      <c r="AP585" s="16">
        <v>11.710059242702799</v>
      </c>
      <c r="AQ585" s="16">
        <v>11.7787994030713</v>
      </c>
      <c r="AR585" s="16">
        <v>11.885279003687801</v>
      </c>
      <c r="AS585" s="16">
        <v>11.951092548877201</v>
      </c>
      <c r="AT585" s="16">
        <v>12.006046922667201</v>
      </c>
      <c r="AU585" s="16">
        <v>12.0588116391101</v>
      </c>
      <c r="AV585" s="16">
        <v>12.1086289502976</v>
      </c>
      <c r="AW585" s="16">
        <v>12.1604630346429</v>
      </c>
      <c r="AX585" s="16">
        <v>12.217000967820001</v>
      </c>
      <c r="AY585" s="16">
        <v>12.275189079952099</v>
      </c>
      <c r="AZ585" s="16">
        <v>12.331169444141899</v>
      </c>
      <c r="BA585" s="16">
        <v>12.3862623597613</v>
      </c>
      <c r="BB585" s="16">
        <v>12.441808477161</v>
      </c>
      <c r="BC585" s="16">
        <v>12.4914658343012</v>
      </c>
      <c r="BD585" s="16">
        <v>12.600995668900801</v>
      </c>
      <c r="BE585" s="16">
        <v>12.710826538266099</v>
      </c>
      <c r="BF585" s="16">
        <v>12.8205035144388</v>
      </c>
      <c r="BG585" s="16">
        <v>12.9297085757836</v>
      </c>
      <c r="BH585" s="16">
        <v>13.0395340115892</v>
      </c>
      <c r="BI585" s="16">
        <v>13.1544115156647</v>
      </c>
      <c r="BJ585" s="16">
        <v>13.273146064697199</v>
      </c>
      <c r="BK585" s="16">
        <v>13.413930360297099</v>
      </c>
    </row>
    <row r="586" spans="1:65">
      <c r="A586" s="16" t="s">
        <v>53</v>
      </c>
      <c r="B586" s="16" t="s">
        <v>54</v>
      </c>
      <c r="C586" s="16" t="s">
        <v>1215</v>
      </c>
      <c r="D586" s="16" t="s">
        <v>1216</v>
      </c>
      <c r="AK586" s="16">
        <v>33200</v>
      </c>
      <c r="AL586" s="16">
        <v>30800</v>
      </c>
      <c r="AM586" s="16">
        <v>29000</v>
      </c>
      <c r="AN586" s="16">
        <v>28675</v>
      </c>
      <c r="AO586" s="16">
        <v>28351</v>
      </c>
      <c r="AP586" s="16">
        <v>28026</v>
      </c>
      <c r="AQ586" s="16">
        <v>27701</v>
      </c>
      <c r="AR586" s="16">
        <v>27377</v>
      </c>
      <c r="AS586" s="16">
        <v>27052</v>
      </c>
      <c r="AT586" s="16">
        <v>27058</v>
      </c>
      <c r="AU586" s="16">
        <v>27091</v>
      </c>
      <c r="AV586" s="16">
        <v>27099</v>
      </c>
      <c r="AW586" s="16">
        <v>27099</v>
      </c>
      <c r="AX586" s="16">
        <v>15462</v>
      </c>
      <c r="AY586" s="16">
        <v>18270</v>
      </c>
      <c r="AZ586" s="16">
        <v>21071</v>
      </c>
      <c r="BA586" s="16">
        <v>21592</v>
      </c>
      <c r="BB586" s="16">
        <v>21542</v>
      </c>
    </row>
    <row r="587" spans="1:65">
      <c r="A587" s="16" t="s">
        <v>53</v>
      </c>
      <c r="B587" s="16" t="s">
        <v>54</v>
      </c>
      <c r="C587" s="16" t="s">
        <v>1217</v>
      </c>
      <c r="D587" s="16" t="s">
        <v>1218</v>
      </c>
      <c r="BM587" s="16">
        <v>84000</v>
      </c>
    </row>
    <row r="588" spans="1:65">
      <c r="A588" s="16" t="s">
        <v>53</v>
      </c>
      <c r="B588" s="16" t="s">
        <v>54</v>
      </c>
      <c r="C588" s="16" t="s">
        <v>1219</v>
      </c>
      <c r="D588" s="16" t="s">
        <v>1220</v>
      </c>
      <c r="AK588" s="16">
        <v>59.792939510175401</v>
      </c>
      <c r="AL588" s="16">
        <v>50.885112551736398</v>
      </c>
      <c r="AM588" s="16">
        <v>45.633358491768902</v>
      </c>
      <c r="AN588" s="16">
        <v>44.355365321131202</v>
      </c>
      <c r="AO588" s="16">
        <v>52.231913647515498</v>
      </c>
      <c r="AP588" s="16">
        <v>54.273199777348403</v>
      </c>
      <c r="AQ588" s="16">
        <v>62.4080451902798</v>
      </c>
      <c r="AR588" s="16">
        <v>30.368226176616801</v>
      </c>
      <c r="AS588" s="16">
        <v>19.7762019446156</v>
      </c>
      <c r="AT588" s="16">
        <v>12.626262509126599</v>
      </c>
      <c r="AU588" s="16">
        <v>15.2302456148301</v>
      </c>
      <c r="AV588" s="16">
        <v>17.503646440108898</v>
      </c>
      <c r="AW588" s="16">
        <v>23.468113272160402</v>
      </c>
      <c r="AX588" s="16">
        <v>29.496112866726801</v>
      </c>
      <c r="AY588" s="16">
        <v>20.7908499169923</v>
      </c>
      <c r="AZ588" s="16">
        <v>35.9204056252538</v>
      </c>
      <c r="BA588" s="16">
        <v>5.1261901431865997</v>
      </c>
      <c r="BB588" s="16">
        <v>11.9999247693122</v>
      </c>
      <c r="BC588" s="16">
        <v>12.6834744350971</v>
      </c>
      <c r="BD588" s="16">
        <v>16.2807935627829</v>
      </c>
      <c r="BE588" s="16">
        <v>12.633117614180099</v>
      </c>
      <c r="BF588" s="16">
        <v>11.153004439113699</v>
      </c>
      <c r="BG588" s="16">
        <v>8.8495868373911808</v>
      </c>
      <c r="BH588" s="16">
        <v>19.6428919336756</v>
      </c>
      <c r="BI588" s="16">
        <v>16.840582499153001</v>
      </c>
      <c r="BJ588" s="16">
        <v>19.6496462125913</v>
      </c>
      <c r="BK588" s="16">
        <v>17.9307605506194</v>
      </c>
      <c r="BL588" s="16">
        <v>23.979861404418301</v>
      </c>
    </row>
    <row r="589" spans="1:65">
      <c r="A589" s="16" t="s">
        <v>53</v>
      </c>
      <c r="B589" s="16" t="s">
        <v>54</v>
      </c>
      <c r="C589" s="16" t="s">
        <v>1221</v>
      </c>
      <c r="D589" s="16" t="s">
        <v>1222</v>
      </c>
      <c r="AS589" s="16">
        <v>100</v>
      </c>
      <c r="AT589" s="16">
        <v>87.933976610000002</v>
      </c>
      <c r="AU589" s="16">
        <v>89.974111539999996</v>
      </c>
      <c r="AV589" s="16">
        <v>96.648979589999996</v>
      </c>
      <c r="AW589" s="16">
        <v>112.7485351</v>
      </c>
      <c r="AX589" s="16">
        <v>139.5389112</v>
      </c>
      <c r="AY589" s="16">
        <v>155.1089345</v>
      </c>
      <c r="AZ589" s="16">
        <v>157.09680180000001</v>
      </c>
      <c r="BA589" s="16">
        <v>196.76658359999999</v>
      </c>
      <c r="BB589" s="16">
        <v>131.9116464</v>
      </c>
      <c r="BC589" s="16">
        <v>161.67363219999999</v>
      </c>
      <c r="BD589" s="16">
        <v>199.30368569999999</v>
      </c>
      <c r="BE589" s="16">
        <v>206.28369989999999</v>
      </c>
      <c r="BF589" s="16">
        <v>204.7015126</v>
      </c>
      <c r="BG589" s="16">
        <v>190.91633999999999</v>
      </c>
      <c r="BH589" s="16">
        <v>119.80829180000001</v>
      </c>
      <c r="BI589" s="16">
        <v>102.58780779999999</v>
      </c>
      <c r="BJ589" s="16">
        <v>123.794084</v>
      </c>
      <c r="BK589" s="16">
        <v>150.926006</v>
      </c>
      <c r="BL589" s="16">
        <v>134.3730765</v>
      </c>
    </row>
    <row r="590" spans="1:65">
      <c r="A590" s="16" t="s">
        <v>53</v>
      </c>
      <c r="B590" s="16" t="s">
        <v>54</v>
      </c>
      <c r="C590" s="16" t="s">
        <v>1223</v>
      </c>
      <c r="D590" s="16" t="s">
        <v>1224</v>
      </c>
      <c r="AK590" s="16">
        <v>17.281827918584298</v>
      </c>
      <c r="AL590" s="16">
        <v>19.5666920711739</v>
      </c>
      <c r="AM590" s="16">
        <v>16.695429259718001</v>
      </c>
      <c r="AN590" s="16">
        <v>29.329110294650601</v>
      </c>
      <c r="AO590" s="16">
        <v>32.473924062439401</v>
      </c>
      <c r="AP590" s="16">
        <v>25.214284577195901</v>
      </c>
      <c r="AQ590" s="16">
        <v>34.709007684644</v>
      </c>
      <c r="AR590" s="16">
        <v>46.128120547239398</v>
      </c>
      <c r="AS590" s="16">
        <v>44.500319052574298</v>
      </c>
      <c r="AT590" s="16">
        <v>46.904561138654998</v>
      </c>
      <c r="AU590" s="16">
        <v>41.3170932182299</v>
      </c>
      <c r="AV590" s="16">
        <v>47.744995863639701</v>
      </c>
      <c r="AW590" s="16">
        <v>47.273611474786001</v>
      </c>
      <c r="AX590" s="16">
        <v>48.111042358467401</v>
      </c>
      <c r="AY590" s="16">
        <v>42.353334345990298</v>
      </c>
      <c r="AZ590" s="16">
        <v>44.107991641568503</v>
      </c>
      <c r="BA590" s="16">
        <v>42.656056263610203</v>
      </c>
      <c r="BB590" s="16">
        <v>39.809161969319902</v>
      </c>
      <c r="BC590" s="16">
        <v>40.020895942430499</v>
      </c>
      <c r="BD590" s="16">
        <v>47.092914514988102</v>
      </c>
      <c r="BE590" s="16">
        <v>44.840158739929699</v>
      </c>
      <c r="BF590" s="16">
        <v>47.734432734088003</v>
      </c>
      <c r="BG590" s="16">
        <v>47.7522159632246</v>
      </c>
      <c r="BH590" s="16">
        <v>52.800286402575303</v>
      </c>
      <c r="BI590" s="16">
        <v>42.431469768499397</v>
      </c>
      <c r="BJ590" s="16">
        <v>37.4869983262085</v>
      </c>
      <c r="BK590" s="16">
        <v>38.7103198812529</v>
      </c>
      <c r="BL590" s="16">
        <v>42.330216028927502</v>
      </c>
    </row>
    <row r="591" spans="1:65">
      <c r="A591" s="16" t="s">
        <v>53</v>
      </c>
      <c r="B591" s="16" t="s">
        <v>54</v>
      </c>
      <c r="C591" s="16" t="s">
        <v>1225</v>
      </c>
      <c r="D591" s="16" t="s">
        <v>1226</v>
      </c>
      <c r="AU591" s="16">
        <v>9.1829909999999995</v>
      </c>
      <c r="AX591" s="16">
        <v>7.5736670000000004</v>
      </c>
      <c r="AZ591" s="16">
        <v>73.242540000000005</v>
      </c>
      <c r="BA591" s="16">
        <v>67.653180000000006</v>
      </c>
      <c r="BB591" s="16">
        <v>69.003469999999993</v>
      </c>
      <c r="BD591" s="16">
        <v>71.772480000000002</v>
      </c>
      <c r="BE591" s="16">
        <v>6.7326319999999997</v>
      </c>
      <c r="BF591" s="16">
        <v>70.447000000000003</v>
      </c>
      <c r="BG591" s="16">
        <v>70.743319999999997</v>
      </c>
      <c r="BH591" s="16">
        <v>62.096550000000001</v>
      </c>
      <c r="BL591" s="16">
        <v>7.7235050000000003</v>
      </c>
    </row>
    <row r="592" spans="1:65">
      <c r="A592" s="16" t="s">
        <v>53</v>
      </c>
      <c r="B592" s="16" t="s">
        <v>54</v>
      </c>
      <c r="C592" s="16" t="s">
        <v>1227</v>
      </c>
      <c r="D592" s="16" t="s">
        <v>1228</v>
      </c>
      <c r="AU592" s="16">
        <v>0.54239939999999998</v>
      </c>
      <c r="AX592" s="16">
        <v>0.17307429999999999</v>
      </c>
      <c r="AZ592" s="16">
        <v>42.634070000000001</v>
      </c>
      <c r="BA592" s="16">
        <v>41.112459999999999</v>
      </c>
      <c r="BB592" s="16">
        <v>42.7727</v>
      </c>
      <c r="BD592" s="16">
        <v>42.165840000000003</v>
      </c>
      <c r="BE592" s="16">
        <v>9.0660199999999996E-2</v>
      </c>
      <c r="BF592" s="16">
        <v>43.400840000000002</v>
      </c>
      <c r="BG592" s="16">
        <v>44.474089999999997</v>
      </c>
      <c r="BH592" s="16">
        <v>44.366070000000001</v>
      </c>
      <c r="BL592" s="16">
        <v>0.18331710000000001</v>
      </c>
    </row>
    <row r="593" spans="1:65">
      <c r="A593" s="16" t="s">
        <v>53</v>
      </c>
      <c r="B593" s="16" t="s">
        <v>54</v>
      </c>
      <c r="C593" s="16" t="s">
        <v>1229</v>
      </c>
      <c r="D593" s="16" t="s">
        <v>1230</v>
      </c>
      <c r="E593" s="16">
        <v>52.662999999999997</v>
      </c>
      <c r="F593" s="16">
        <v>52.363999999999997</v>
      </c>
      <c r="G593" s="16">
        <v>52.064</v>
      </c>
      <c r="H593" s="16">
        <v>51.764000000000003</v>
      </c>
      <c r="I593" s="16">
        <v>51.463999999999999</v>
      </c>
      <c r="J593" s="16">
        <v>51.164000000000001</v>
      </c>
      <c r="K593" s="16">
        <v>50.863999999999997</v>
      </c>
      <c r="L593" s="16">
        <v>50.564</v>
      </c>
      <c r="M593" s="16">
        <v>50.262999999999998</v>
      </c>
      <c r="N593" s="16">
        <v>49.963000000000001</v>
      </c>
      <c r="O593" s="16">
        <v>50.008000000000003</v>
      </c>
      <c r="P593" s="16">
        <v>50.462000000000003</v>
      </c>
      <c r="Q593" s="16">
        <v>50.917000000000002</v>
      </c>
      <c r="R593" s="16">
        <v>51.371000000000002</v>
      </c>
      <c r="S593" s="16">
        <v>51.698</v>
      </c>
      <c r="T593" s="16">
        <v>51.896999999999998</v>
      </c>
      <c r="U593" s="16">
        <v>52.095999999999997</v>
      </c>
      <c r="V593" s="16">
        <v>52.293999999999997</v>
      </c>
      <c r="W593" s="16">
        <v>52.491999999999997</v>
      </c>
      <c r="X593" s="16">
        <v>52.655000000000001</v>
      </c>
      <c r="Y593" s="16">
        <v>52.777000000000001</v>
      </c>
      <c r="Z593" s="16">
        <v>52.896999999999998</v>
      </c>
      <c r="AA593" s="16">
        <v>53.018000000000001</v>
      </c>
      <c r="AB593" s="16">
        <v>53.139000000000003</v>
      </c>
      <c r="AC593" s="16">
        <v>53.298999999999999</v>
      </c>
      <c r="AD593" s="16">
        <v>53.497999999999998</v>
      </c>
      <c r="AE593" s="16">
        <v>53.697000000000003</v>
      </c>
      <c r="AF593" s="16">
        <v>53.895000000000003</v>
      </c>
      <c r="AG593" s="16">
        <v>54.094000000000001</v>
      </c>
      <c r="AH593" s="16">
        <v>54.057000000000002</v>
      </c>
      <c r="AI593" s="16">
        <v>53.749000000000002</v>
      </c>
      <c r="AJ593" s="16">
        <v>53.441000000000003</v>
      </c>
      <c r="AK593" s="16">
        <v>53.131999999999998</v>
      </c>
      <c r="AL593" s="16">
        <v>52.823999999999998</v>
      </c>
      <c r="AM593" s="16">
        <v>52.515000000000001</v>
      </c>
      <c r="AN593" s="16">
        <v>52.206000000000003</v>
      </c>
      <c r="AO593" s="16">
        <v>51.896000000000001</v>
      </c>
      <c r="AP593" s="16">
        <v>51.588000000000001</v>
      </c>
      <c r="AQ593" s="16">
        <v>51.277999999999999</v>
      </c>
      <c r="AR593" s="16">
        <v>51.185000000000002</v>
      </c>
      <c r="AS593" s="16">
        <v>51.386000000000003</v>
      </c>
      <c r="AT593" s="16">
        <v>51.587000000000003</v>
      </c>
      <c r="AU593" s="16">
        <v>51.786999999999999</v>
      </c>
      <c r="AV593" s="16">
        <v>51.988</v>
      </c>
      <c r="AW593" s="16">
        <v>52.189</v>
      </c>
      <c r="AX593" s="16">
        <v>52.389000000000003</v>
      </c>
      <c r="AY593" s="16">
        <v>52.588999999999999</v>
      </c>
      <c r="AZ593" s="16">
        <v>52.79</v>
      </c>
      <c r="BA593" s="16">
        <v>52.99</v>
      </c>
      <c r="BB593" s="16">
        <v>53.19</v>
      </c>
      <c r="BC593" s="16">
        <v>53.405999999999999</v>
      </c>
      <c r="BD593" s="16">
        <v>53.637</v>
      </c>
      <c r="BE593" s="16">
        <v>53.883000000000003</v>
      </c>
      <c r="BF593" s="16">
        <v>54.145000000000003</v>
      </c>
      <c r="BG593" s="16">
        <v>54.421999999999997</v>
      </c>
      <c r="BH593" s="16">
        <v>54.713999999999999</v>
      </c>
      <c r="BI593" s="16">
        <v>55.021000000000001</v>
      </c>
      <c r="BJ593" s="16">
        <v>55.343000000000004</v>
      </c>
      <c r="BK593" s="16">
        <v>55.68</v>
      </c>
      <c r="BL593" s="16">
        <v>56.030999999999999</v>
      </c>
      <c r="BM593" s="16">
        <v>56.396999999999998</v>
      </c>
    </row>
    <row r="594" spans="1:65">
      <c r="A594" s="16" t="s">
        <v>53</v>
      </c>
      <c r="B594" s="16" t="s">
        <v>54</v>
      </c>
      <c r="C594" s="16" t="s">
        <v>1231</v>
      </c>
      <c r="D594" s="16" t="s">
        <v>1232</v>
      </c>
      <c r="E594" s="16">
        <v>3895398</v>
      </c>
      <c r="F594" s="16">
        <v>4030325</v>
      </c>
      <c r="G594" s="16">
        <v>4171428</v>
      </c>
      <c r="H594" s="16">
        <v>4315127</v>
      </c>
      <c r="I594" s="16">
        <v>4456691</v>
      </c>
      <c r="J594" s="16">
        <v>4592601</v>
      </c>
      <c r="K594" s="16">
        <v>4721528</v>
      </c>
      <c r="L594" s="16">
        <v>4843872</v>
      </c>
      <c r="M594" s="16">
        <v>4960237</v>
      </c>
      <c r="N594" s="16">
        <v>5071930</v>
      </c>
      <c r="O594" s="16">
        <v>5180032</v>
      </c>
      <c r="P594" s="16">
        <v>5284518</v>
      </c>
      <c r="Q594" s="16">
        <v>5385266</v>
      </c>
      <c r="R594" s="16">
        <v>5483088</v>
      </c>
      <c r="S594" s="16">
        <v>5579071</v>
      </c>
      <c r="T594" s="16">
        <v>5674129</v>
      </c>
      <c r="U594" s="16">
        <v>5768730</v>
      </c>
      <c r="V594" s="16">
        <v>5863138</v>
      </c>
      <c r="W594" s="16">
        <v>5957927</v>
      </c>
      <c r="X594" s="16">
        <v>6053635</v>
      </c>
      <c r="Y594" s="16">
        <v>6150735</v>
      </c>
      <c r="Z594" s="16">
        <v>6249312</v>
      </c>
      <c r="AA594" s="16">
        <v>6349555</v>
      </c>
      <c r="AB594" s="16">
        <v>6452067</v>
      </c>
      <c r="AC594" s="16">
        <v>6557581</v>
      </c>
      <c r="AD594" s="16">
        <v>6666447</v>
      </c>
      <c r="AE594" s="16">
        <v>6778631</v>
      </c>
      <c r="AF594" s="16">
        <v>6893486</v>
      </c>
      <c r="AG594" s="16">
        <v>7010027</v>
      </c>
      <c r="AH594" s="16">
        <v>7126877</v>
      </c>
      <c r="AI594" s="16">
        <v>7159000</v>
      </c>
      <c r="AJ594" s="16">
        <v>7271000</v>
      </c>
      <c r="AK594" s="16">
        <v>7382000</v>
      </c>
      <c r="AL594" s="16">
        <v>7495000</v>
      </c>
      <c r="AM594" s="16">
        <v>7597000</v>
      </c>
      <c r="AN594" s="16">
        <v>7685000</v>
      </c>
      <c r="AO594" s="16">
        <v>7763000</v>
      </c>
      <c r="AP594" s="16">
        <v>7838250</v>
      </c>
      <c r="AQ594" s="16">
        <v>7913000</v>
      </c>
      <c r="AR594" s="16">
        <v>7982750</v>
      </c>
      <c r="AS594" s="16">
        <v>8048600</v>
      </c>
      <c r="AT594" s="16">
        <v>8111200</v>
      </c>
      <c r="AU594" s="16">
        <v>8171950</v>
      </c>
      <c r="AV594" s="16">
        <v>8234100</v>
      </c>
      <c r="AW594" s="16">
        <v>8306500</v>
      </c>
      <c r="AX594" s="16">
        <v>8391850</v>
      </c>
      <c r="AY594" s="16">
        <v>8484550</v>
      </c>
      <c r="AZ594" s="16">
        <v>8581300</v>
      </c>
      <c r="BA594" s="16">
        <v>8763400</v>
      </c>
      <c r="BB594" s="16">
        <v>8947243</v>
      </c>
      <c r="BC594" s="16">
        <v>9054332</v>
      </c>
      <c r="BD594" s="16">
        <v>9173082</v>
      </c>
      <c r="BE594" s="16">
        <v>9295784</v>
      </c>
      <c r="BF594" s="16">
        <v>9416801</v>
      </c>
      <c r="BG594" s="16">
        <v>9535079</v>
      </c>
      <c r="BH594" s="16">
        <v>9649341</v>
      </c>
      <c r="BI594" s="16">
        <v>9757812</v>
      </c>
      <c r="BJ594" s="16">
        <v>9854033</v>
      </c>
      <c r="BK594" s="16">
        <v>9939771</v>
      </c>
      <c r="BL594" s="16">
        <v>10024283</v>
      </c>
      <c r="BM594" s="16">
        <v>10110116</v>
      </c>
    </row>
    <row r="595" spans="1:65">
      <c r="A595" s="16" t="s">
        <v>53</v>
      </c>
      <c r="B595" s="16" t="s">
        <v>54</v>
      </c>
      <c r="C595" s="16" t="s">
        <v>1233</v>
      </c>
      <c r="D595" s="16" t="s">
        <v>1234</v>
      </c>
      <c r="E595" s="16">
        <v>4.60488252045654</v>
      </c>
      <c r="F595" s="16">
        <v>4.4960429811439901</v>
      </c>
      <c r="G595" s="16">
        <v>4.3998530920530001</v>
      </c>
      <c r="H595" s="16">
        <v>4.3063529971313796</v>
      </c>
      <c r="I595" s="16">
        <v>4.2045207669738103</v>
      </c>
      <c r="J595" s="16">
        <v>4.0903898281025004</v>
      </c>
      <c r="K595" s="16">
        <v>4.0056962277370802</v>
      </c>
      <c r="L595" s="16">
        <v>3.9172681819769499</v>
      </c>
      <c r="M595" s="16">
        <v>3.8304085672211601</v>
      </c>
      <c r="N595" s="16">
        <v>3.7502901131075901</v>
      </c>
      <c r="O595" s="16">
        <v>3.6806400215880299</v>
      </c>
      <c r="P595" s="16">
        <v>3.6778604026511799</v>
      </c>
      <c r="Q595" s="16">
        <v>3.66564892825058</v>
      </c>
      <c r="R595" s="16">
        <v>3.64807540888728</v>
      </c>
      <c r="S595" s="16">
        <v>3.6320066848866102</v>
      </c>
      <c r="T595" s="16">
        <v>3.6192840927371202</v>
      </c>
      <c r="U595" s="16">
        <v>3.6392154916646899</v>
      </c>
      <c r="V595" s="16">
        <v>3.65991895497991</v>
      </c>
      <c r="W595" s="16">
        <v>3.66396833962943</v>
      </c>
      <c r="X595" s="16">
        <v>3.6274354186276199</v>
      </c>
      <c r="Y595" s="16">
        <v>3.5417907840038398</v>
      </c>
      <c r="Z595" s="16">
        <v>3.4723268827643201</v>
      </c>
      <c r="AA595" s="16">
        <v>3.3723314468318302</v>
      </c>
      <c r="AB595" s="16">
        <v>3.2585218943047498</v>
      </c>
      <c r="AC595" s="16">
        <v>3.1502342892500601</v>
      </c>
      <c r="AD595" s="16">
        <v>3.0596278795399798</v>
      </c>
      <c r="AE595" s="16">
        <v>3.0253533151127998</v>
      </c>
      <c r="AF595" s="16">
        <v>3.00001628994925</v>
      </c>
      <c r="AG595" s="16">
        <v>3.0017914226787101</v>
      </c>
      <c r="AH595" s="16">
        <v>3.0541070530733698</v>
      </c>
      <c r="AI595" s="16">
        <v>3.16576811681779</v>
      </c>
      <c r="AJ595" s="16">
        <v>3.3279083327841601</v>
      </c>
      <c r="AK595" s="16">
        <v>3.52401393401448</v>
      </c>
      <c r="AL595" s="16">
        <v>3.7315101158761501</v>
      </c>
      <c r="AM595" s="16">
        <v>3.9265821543603701</v>
      </c>
      <c r="AN595" s="16">
        <v>4.0998796259794004</v>
      </c>
      <c r="AO595" s="16">
        <v>4.2953654869231404</v>
      </c>
      <c r="AP595" s="16">
        <v>4.4645930121391002</v>
      </c>
      <c r="AQ595" s="16">
        <v>4.6185897378397902</v>
      </c>
      <c r="AR595" s="16">
        <v>4.77137202200635</v>
      </c>
      <c r="AS595" s="16">
        <v>4.9255499558725999</v>
      </c>
      <c r="AT595" s="16">
        <v>5.14200896468504</v>
      </c>
      <c r="AU595" s="16">
        <v>5.3512279331219696</v>
      </c>
      <c r="AV595" s="16">
        <v>5.5235537895527198</v>
      </c>
      <c r="AW595" s="16">
        <v>5.6199091190378896</v>
      </c>
      <c r="AX595" s="16">
        <v>5.6247621415662099</v>
      </c>
      <c r="AY595" s="16">
        <v>5.56775187127392</v>
      </c>
      <c r="AZ595" s="16">
        <v>5.44560900303187</v>
      </c>
      <c r="BA595" s="16">
        <v>5.2837250374991998</v>
      </c>
      <c r="BB595" s="16">
        <v>5.1101928343472798</v>
      </c>
      <c r="BC595" s="16">
        <v>4.9423363552464901</v>
      </c>
      <c r="BD595" s="16">
        <v>4.8595401142780599</v>
      </c>
      <c r="BE595" s="16">
        <v>4.7798148579033297</v>
      </c>
      <c r="BF595" s="16">
        <v>4.7181973518248501</v>
      </c>
      <c r="BG595" s="16">
        <v>4.6950406080039597</v>
      </c>
      <c r="BH595" s="16">
        <v>4.7225098898133897</v>
      </c>
      <c r="BI595" s="16">
        <v>4.8230836858680801</v>
      </c>
      <c r="BJ595" s="16">
        <v>4.9717874470950996</v>
      </c>
      <c r="BK595" s="16">
        <v>5.1646581716987203</v>
      </c>
      <c r="BL595" s="16">
        <v>5.39587235143747</v>
      </c>
      <c r="BM595" s="16">
        <v>5.6635148945714899</v>
      </c>
    </row>
    <row r="596" spans="1:65">
      <c r="A596" s="16" t="s">
        <v>53</v>
      </c>
      <c r="B596" s="16" t="s">
        <v>54</v>
      </c>
      <c r="C596" s="16" t="s">
        <v>1235</v>
      </c>
      <c r="D596" s="16" t="s">
        <v>1236</v>
      </c>
      <c r="E596" s="16">
        <v>4.2620348236223604</v>
      </c>
      <c r="F596" s="16">
        <v>4.8584634655100096</v>
      </c>
      <c r="G596" s="16">
        <v>5.5533599204780897</v>
      </c>
      <c r="H596" s="16">
        <v>6.23818480019525</v>
      </c>
      <c r="I596" s="16">
        <v>6.7771962201181504</v>
      </c>
      <c r="J596" s="16">
        <v>7.1059076949422204</v>
      </c>
      <c r="K596" s="16">
        <v>7.2258416881070202</v>
      </c>
      <c r="L596" s="16">
        <v>7.1705622822852497</v>
      </c>
      <c r="M596" s="16">
        <v>7.0135399812654402</v>
      </c>
      <c r="N596" s="16">
        <v>6.8656991360715702</v>
      </c>
      <c r="O596" s="16">
        <v>6.7899115644773698</v>
      </c>
      <c r="P596" s="16">
        <v>6.77282166706045</v>
      </c>
      <c r="Q596" s="16">
        <v>6.8459608331993502</v>
      </c>
      <c r="R596" s="16">
        <v>6.9240714278770898</v>
      </c>
      <c r="S596" s="16">
        <v>6.8684199318881696</v>
      </c>
      <c r="T596" s="16">
        <v>6.6021709067903798</v>
      </c>
      <c r="U596" s="16">
        <v>6.1357328446402697</v>
      </c>
      <c r="V596" s="16">
        <v>5.47749064992475</v>
      </c>
      <c r="W596" s="16">
        <v>4.7507345445823601</v>
      </c>
      <c r="X596" s="16">
        <v>4.1421789416180301</v>
      </c>
      <c r="Y596" s="16">
        <v>3.7611324341519201</v>
      </c>
      <c r="Z596" s="16">
        <v>3.56670078872185</v>
      </c>
      <c r="AA596" s="16">
        <v>3.56511223180437</v>
      </c>
      <c r="AB596" s="16">
        <v>3.7050271972661202</v>
      </c>
      <c r="AC596" s="16">
        <v>3.91684364029837</v>
      </c>
      <c r="AD596" s="16">
        <v>4.1669879243814396</v>
      </c>
      <c r="AE596" s="16">
        <v>4.4772363227834298</v>
      </c>
      <c r="AF596" s="16">
        <v>4.8573074490976103</v>
      </c>
      <c r="AG596" s="16">
        <v>5.2934252427105202</v>
      </c>
      <c r="AH596" s="16">
        <v>5.7539384910761404</v>
      </c>
      <c r="AI596" s="16">
        <v>6.2033965212524702</v>
      </c>
      <c r="AJ596" s="16">
        <v>6.5681435403425699</v>
      </c>
      <c r="AK596" s="16">
        <v>6.9051872376347703</v>
      </c>
      <c r="AL596" s="16">
        <v>7.2134375079310802</v>
      </c>
      <c r="AM596" s="16">
        <v>7.4964081914551199</v>
      </c>
      <c r="AN596" s="16">
        <v>7.7558421954788797</v>
      </c>
      <c r="AO596" s="16">
        <v>7.9979656358248299</v>
      </c>
      <c r="AP596" s="16">
        <v>8.2297798012474992</v>
      </c>
      <c r="AQ596" s="16">
        <v>8.4219668896932198</v>
      </c>
      <c r="AR596" s="16">
        <v>8.5307903907225295</v>
      </c>
      <c r="AS596" s="16">
        <v>8.5354360051920501</v>
      </c>
      <c r="AT596" s="16">
        <v>8.4370017300356803</v>
      </c>
      <c r="AU596" s="16">
        <v>8.2208616170938402</v>
      </c>
      <c r="AV596" s="16">
        <v>7.9374418713958397</v>
      </c>
      <c r="AW596" s="16">
        <v>7.6610735848993103</v>
      </c>
      <c r="AX596" s="16">
        <v>7.4357309780406</v>
      </c>
      <c r="AY596" s="16">
        <v>7.2374949532149202</v>
      </c>
      <c r="AZ596" s="16">
        <v>7.0906417990283597</v>
      </c>
      <c r="BA596" s="16">
        <v>6.9816255636915603</v>
      </c>
      <c r="BB596" s="16">
        <v>6.8907507474739198</v>
      </c>
      <c r="BC596" s="16">
        <v>6.81503612217855</v>
      </c>
      <c r="BD596" s="16">
        <v>6.7599854402077399</v>
      </c>
      <c r="BE596" s="16">
        <v>6.7247854252244696</v>
      </c>
      <c r="BF596" s="16">
        <v>6.7240065482679503</v>
      </c>
      <c r="BG596" s="16">
        <v>6.7825152313074604</v>
      </c>
      <c r="BH596" s="16">
        <v>6.9118951958572499</v>
      </c>
      <c r="BI596" s="16">
        <v>7.0909856213668503</v>
      </c>
      <c r="BJ596" s="16">
        <v>7.3400320740760403</v>
      </c>
      <c r="BK596" s="16">
        <v>7.6261894419223504</v>
      </c>
      <c r="BL596" s="16">
        <v>7.9020757066521803</v>
      </c>
      <c r="BM596" s="16">
        <v>8.1383878575163102</v>
      </c>
    </row>
    <row r="597" spans="1:65">
      <c r="A597" s="16" t="s">
        <v>53</v>
      </c>
      <c r="B597" s="16" t="s">
        <v>54</v>
      </c>
      <c r="C597" s="16" t="s">
        <v>1237</v>
      </c>
      <c r="D597" s="16" t="s">
        <v>1238</v>
      </c>
      <c r="E597" s="16">
        <v>9.1045706943578306</v>
      </c>
      <c r="F597" s="16">
        <v>9.6347844990450309</v>
      </c>
      <c r="G597" s="16">
        <v>10.1907408072751</v>
      </c>
      <c r="H597" s="16">
        <v>10.7578432226786</v>
      </c>
      <c r="I597" s="16">
        <v>11.310663284317799</v>
      </c>
      <c r="J597" s="16">
        <v>11.8132718657266</v>
      </c>
      <c r="K597" s="16">
        <v>12.2381369799227</v>
      </c>
      <c r="L597" s="16">
        <v>12.6365921790089</v>
      </c>
      <c r="M597" s="16">
        <v>12.995432670838699</v>
      </c>
      <c r="N597" s="16">
        <v>13.332097140418</v>
      </c>
      <c r="O597" s="16">
        <v>13.675104120575501</v>
      </c>
      <c r="P597" s="16">
        <v>14.081327642165199</v>
      </c>
      <c r="Q597" s="16">
        <v>14.4689409450109</v>
      </c>
      <c r="R597" s="16">
        <v>14.7973715163357</v>
      </c>
      <c r="S597" s="16">
        <v>14.9952492073446</v>
      </c>
      <c r="T597" s="16">
        <v>14.9908998507475</v>
      </c>
      <c r="U597" s="16">
        <v>14.772591124832999</v>
      </c>
      <c r="V597" s="16">
        <v>14.395195700829699</v>
      </c>
      <c r="W597" s="16">
        <v>13.906783508510401</v>
      </c>
      <c r="X597" s="16">
        <v>13.377265483167699</v>
      </c>
      <c r="Y597" s="16">
        <v>12.858605861023699</v>
      </c>
      <c r="Z597" s="16">
        <v>12.3078514000808</v>
      </c>
      <c r="AA597" s="16">
        <v>11.827205494043699</v>
      </c>
      <c r="AB597" s="16">
        <v>11.4155848423266</v>
      </c>
      <c r="AC597" s="16">
        <v>11.0592610327383</v>
      </c>
      <c r="AD597" s="16">
        <v>10.742735598169601</v>
      </c>
      <c r="AE597" s="16">
        <v>10.501692860065001</v>
      </c>
      <c r="AF597" s="16">
        <v>10.2972323376225</v>
      </c>
      <c r="AG597" s="16">
        <v>10.088795929067</v>
      </c>
      <c r="AH597" s="16">
        <v>9.9101662359162397</v>
      </c>
      <c r="AI597" s="16">
        <v>9.8226515884608698</v>
      </c>
      <c r="AJ597" s="16">
        <v>9.7428672087218207</v>
      </c>
      <c r="AK597" s="16">
        <v>9.8122063413022804</v>
      </c>
      <c r="AL597" s="16">
        <v>10.0022355527404</v>
      </c>
      <c r="AM597" s="16">
        <v>10.2663640452504</v>
      </c>
      <c r="AN597" s="16">
        <v>10.56908128367</v>
      </c>
      <c r="AO597" s="16">
        <v>10.9051460758982</v>
      </c>
      <c r="AP597" s="16">
        <v>11.2453037874599</v>
      </c>
      <c r="AQ597" s="16">
        <v>11.5591603840871</v>
      </c>
      <c r="AR597" s="16">
        <v>11.803432088122999</v>
      </c>
      <c r="AS597" s="16">
        <v>11.936960131740101</v>
      </c>
      <c r="AT597" s="16">
        <v>11.8971977010612</v>
      </c>
      <c r="AU597" s="16">
        <v>11.7420742834541</v>
      </c>
      <c r="AV597" s="16">
        <v>11.502809046911301</v>
      </c>
      <c r="AW597" s="16">
        <v>11.196966656609399</v>
      </c>
      <c r="AX597" s="16">
        <v>10.819079259362599</v>
      </c>
      <c r="AY597" s="16">
        <v>10.359420348402599</v>
      </c>
      <c r="AZ597" s="16">
        <v>9.86604288716158</v>
      </c>
      <c r="BA597" s="16">
        <v>9.3668337653507106</v>
      </c>
      <c r="BB597" s="16">
        <v>8.8991220931035393</v>
      </c>
      <c r="BC597" s="16">
        <v>8.4909130319166799</v>
      </c>
      <c r="BD597" s="16">
        <v>8.1121897693869105</v>
      </c>
      <c r="BE597" s="16">
        <v>7.7839704433711798</v>
      </c>
      <c r="BF597" s="16">
        <v>7.5085247373411503</v>
      </c>
      <c r="BG597" s="16">
        <v>7.2928737898793701</v>
      </c>
      <c r="BH597" s="16">
        <v>7.1466653635481396</v>
      </c>
      <c r="BI597" s="16">
        <v>7.0610821230493901</v>
      </c>
      <c r="BJ597" s="16">
        <v>7.0510597282873402</v>
      </c>
      <c r="BK597" s="16">
        <v>7.1016341704994996</v>
      </c>
      <c r="BL597" s="16">
        <v>7.2106652652380498</v>
      </c>
      <c r="BM597" s="16">
        <v>7.3889995466629204</v>
      </c>
    </row>
    <row r="598" spans="1:65">
      <c r="A598" s="16" t="s">
        <v>53</v>
      </c>
      <c r="B598" s="16" t="s">
        <v>54</v>
      </c>
      <c r="C598" s="16" t="s">
        <v>1239</v>
      </c>
      <c r="D598" s="16" t="s">
        <v>1240</v>
      </c>
      <c r="AT598" s="16">
        <v>3.5</v>
      </c>
      <c r="AY598" s="16">
        <v>1.8</v>
      </c>
    </row>
    <row r="599" spans="1:65">
      <c r="A599" s="16" t="s">
        <v>53</v>
      </c>
      <c r="B599" s="16" t="s">
        <v>54</v>
      </c>
      <c r="C599" s="16" t="s">
        <v>1241</v>
      </c>
      <c r="D599" s="16" t="s">
        <v>1242</v>
      </c>
      <c r="E599" s="16">
        <v>45.471200000000003</v>
      </c>
      <c r="F599" s="16">
        <v>44.929600000000001</v>
      </c>
      <c r="G599" s="16">
        <v>44.387999999999998</v>
      </c>
      <c r="H599" s="16">
        <v>45.185000000000002</v>
      </c>
      <c r="I599" s="16">
        <v>45.981999999999999</v>
      </c>
      <c r="J599" s="16">
        <v>46.779000000000003</v>
      </c>
      <c r="K599" s="16">
        <v>47.576000000000001</v>
      </c>
      <c r="L599" s="16">
        <v>48.372999999999998</v>
      </c>
      <c r="M599" s="16">
        <v>44.919600000000003</v>
      </c>
      <c r="N599" s="16">
        <v>41.466200000000001</v>
      </c>
      <c r="O599" s="16">
        <v>38.012799999999999</v>
      </c>
      <c r="P599" s="16">
        <v>34.559399999999997</v>
      </c>
      <c r="Q599" s="16">
        <v>31.106000000000002</v>
      </c>
      <c r="R599" s="16">
        <v>28.7776</v>
      </c>
      <c r="S599" s="16">
        <v>26.449200000000001</v>
      </c>
      <c r="T599" s="16">
        <v>24.120799999999999</v>
      </c>
      <c r="U599" s="16">
        <v>21.792400000000001</v>
      </c>
      <c r="V599" s="16">
        <v>19.463999999999999</v>
      </c>
      <c r="W599" s="16">
        <v>19.425599999999999</v>
      </c>
      <c r="X599" s="16">
        <v>19.3872</v>
      </c>
      <c r="Y599" s="16">
        <v>19.348800000000001</v>
      </c>
      <c r="Z599" s="16">
        <v>19.310400000000001</v>
      </c>
      <c r="AA599" s="16">
        <v>19.271999999999998</v>
      </c>
      <c r="AB599" s="16">
        <v>20.554200000000002</v>
      </c>
      <c r="AC599" s="16">
        <v>21.836400000000001</v>
      </c>
      <c r="AD599" s="16">
        <v>23.118600000000001</v>
      </c>
      <c r="AE599" s="16">
        <v>24.4008</v>
      </c>
      <c r="AF599" s="16">
        <v>25.683</v>
      </c>
      <c r="AG599" s="16">
        <v>28.052800000000001</v>
      </c>
      <c r="AH599" s="16">
        <v>30.422599999999999</v>
      </c>
      <c r="AI599" s="16">
        <v>32.792400000000001</v>
      </c>
      <c r="AJ599" s="16">
        <v>35.162199999999999</v>
      </c>
      <c r="AK599" s="16">
        <v>37.531999999999996</v>
      </c>
      <c r="AL599" s="16">
        <v>38.491999999999997</v>
      </c>
      <c r="AM599" s="16">
        <v>39.451999999999998</v>
      </c>
      <c r="AN599" s="16">
        <v>40.411999999999999</v>
      </c>
      <c r="AO599" s="16">
        <v>41.372</v>
      </c>
      <c r="AP599" s="16">
        <v>42.332000000000001</v>
      </c>
      <c r="AQ599" s="16">
        <v>40.3902</v>
      </c>
      <c r="AR599" s="16">
        <v>38.448399999999999</v>
      </c>
      <c r="AS599" s="16">
        <v>36.506599999999999</v>
      </c>
      <c r="AT599" s="16">
        <v>34.564799999999998</v>
      </c>
      <c r="AU599" s="16">
        <v>32.622999999999998</v>
      </c>
      <c r="AV599" s="16">
        <v>33.795400000000001</v>
      </c>
      <c r="AW599" s="16">
        <v>34.967799999999997</v>
      </c>
      <c r="AX599" s="16">
        <v>36.1402</v>
      </c>
      <c r="AY599" s="16">
        <v>37.312600000000003</v>
      </c>
      <c r="AZ599" s="16">
        <v>38.484999999999999</v>
      </c>
      <c r="BA599" s="16">
        <v>40.636000000000003</v>
      </c>
      <c r="BB599" s="16">
        <v>42.786999999999999</v>
      </c>
      <c r="BC599" s="16">
        <v>44.938000000000002</v>
      </c>
      <c r="BD599" s="16">
        <v>47.088999999999999</v>
      </c>
      <c r="BE599" s="16">
        <v>49.24</v>
      </c>
      <c r="BF599" s="16">
        <v>50.559600000000003</v>
      </c>
      <c r="BG599" s="16">
        <v>51.879199999999997</v>
      </c>
      <c r="BH599" s="16">
        <v>53.198799999999999</v>
      </c>
      <c r="BI599" s="16">
        <v>54.5184</v>
      </c>
      <c r="BJ599" s="16">
        <v>55.838000000000001</v>
      </c>
      <c r="BK599" s="16">
        <v>56.497599999999998</v>
      </c>
      <c r="BL599" s="16">
        <v>57.157200000000003</v>
      </c>
    </row>
    <row r="600" spans="1:65">
      <c r="A600" s="16" t="s">
        <v>53</v>
      </c>
      <c r="B600" s="16" t="s">
        <v>54</v>
      </c>
      <c r="C600" s="16" t="s">
        <v>1243</v>
      </c>
      <c r="D600" s="16" t="s">
        <v>1244</v>
      </c>
      <c r="AJ600" s="16">
        <v>0.9</v>
      </c>
      <c r="AK600" s="16">
        <v>1.78</v>
      </c>
      <c r="AL600" s="16">
        <v>4.32</v>
      </c>
      <c r="AM600" s="16">
        <v>6.09</v>
      </c>
      <c r="AN600" s="16">
        <v>6.81</v>
      </c>
      <c r="AO600" s="16">
        <v>7.52</v>
      </c>
      <c r="AP600" s="16">
        <v>8.31</v>
      </c>
      <c r="AQ600" s="16">
        <v>9.17</v>
      </c>
      <c r="AR600" s="16">
        <v>9.9499999999999993</v>
      </c>
      <c r="AS600" s="16">
        <v>10.88</v>
      </c>
      <c r="AT600" s="16">
        <v>10.33</v>
      </c>
      <c r="AU600" s="16">
        <v>9.7200000000000006</v>
      </c>
      <c r="AV600" s="16">
        <v>9.07</v>
      </c>
      <c r="AW600" s="16">
        <v>7.94</v>
      </c>
      <c r="AX600" s="16">
        <v>7.24</v>
      </c>
      <c r="AY600" s="16">
        <v>6.89</v>
      </c>
      <c r="AZ600" s="16">
        <v>7.1</v>
      </c>
      <c r="BA600" s="16">
        <v>6.16</v>
      </c>
      <c r="BB600" s="16">
        <v>4.9400000000000004</v>
      </c>
      <c r="BC600" s="16">
        <v>4.3899999999999997</v>
      </c>
      <c r="BD600" s="16">
        <v>4.43</v>
      </c>
      <c r="BE600" s="16">
        <v>4.32</v>
      </c>
      <c r="BF600" s="16">
        <v>4.04</v>
      </c>
      <c r="BG600" s="16">
        <v>4.0199999999999996</v>
      </c>
      <c r="BH600" s="16">
        <v>4.09</v>
      </c>
      <c r="BI600" s="16">
        <v>4.1399999999999997</v>
      </c>
      <c r="BJ600" s="16">
        <v>4.12</v>
      </c>
      <c r="BK600" s="16">
        <v>4.08</v>
      </c>
      <c r="BL600" s="16">
        <v>4.01</v>
      </c>
    </row>
    <row r="601" spans="1:65">
      <c r="A601" s="16" t="s">
        <v>53</v>
      </c>
      <c r="B601" s="16" t="s">
        <v>54</v>
      </c>
      <c r="C601" s="16" t="s">
        <v>1245</v>
      </c>
      <c r="D601" s="16" t="s">
        <v>1246</v>
      </c>
      <c r="AJ601" s="16">
        <v>2.59</v>
      </c>
      <c r="AK601" s="16">
        <v>4.42</v>
      </c>
      <c r="AL601" s="16">
        <v>9.42</v>
      </c>
      <c r="AM601" s="16">
        <v>12.58</v>
      </c>
      <c r="AN601" s="16">
        <v>14.15</v>
      </c>
      <c r="AO601" s="16">
        <v>15.77</v>
      </c>
      <c r="AP601" s="16">
        <v>17.600000000000001</v>
      </c>
      <c r="AQ601" s="16">
        <v>19.2</v>
      </c>
      <c r="AR601" s="16">
        <v>20.76</v>
      </c>
      <c r="AS601" s="16">
        <v>22.25</v>
      </c>
      <c r="AT601" s="16">
        <v>22.23</v>
      </c>
      <c r="AU601" s="16">
        <v>21.69</v>
      </c>
      <c r="AV601" s="16">
        <v>19</v>
      </c>
      <c r="AW601" s="16">
        <v>18.29</v>
      </c>
      <c r="AX601" s="16">
        <v>15.37</v>
      </c>
      <c r="AY601" s="16">
        <v>14.75</v>
      </c>
      <c r="AZ601" s="16">
        <v>13.6</v>
      </c>
      <c r="BA601" s="16">
        <v>13.92</v>
      </c>
      <c r="BB601" s="16">
        <v>13.83</v>
      </c>
      <c r="BC601" s="16">
        <v>14.83</v>
      </c>
      <c r="BD601" s="16">
        <v>14.62</v>
      </c>
      <c r="BE601" s="16">
        <v>14.06</v>
      </c>
      <c r="BF601" s="16">
        <v>13.6</v>
      </c>
      <c r="BG601" s="16">
        <v>13.42</v>
      </c>
      <c r="BH601" s="16">
        <v>13.31</v>
      </c>
      <c r="BI601" s="16">
        <v>13.34</v>
      </c>
      <c r="BJ601" s="16">
        <v>13.33</v>
      </c>
      <c r="BK601" s="16">
        <v>13.15</v>
      </c>
      <c r="BL601" s="16">
        <v>13.19</v>
      </c>
    </row>
    <row r="602" spans="1:65">
      <c r="A602" s="16" t="s">
        <v>53</v>
      </c>
      <c r="B602" s="16" t="s">
        <v>54</v>
      </c>
      <c r="C602" s="16" t="s">
        <v>1247</v>
      </c>
      <c r="D602" s="16" t="s">
        <v>1248</v>
      </c>
      <c r="AI602" s="16">
        <v>78.89</v>
      </c>
      <c r="AJ602" s="16">
        <v>79.040000000000006</v>
      </c>
      <c r="AK602" s="16">
        <v>81.02</v>
      </c>
      <c r="AL602" s="16">
        <v>83.16</v>
      </c>
      <c r="AM602" s="16">
        <v>84.92</v>
      </c>
      <c r="AN602" s="16">
        <v>85.8</v>
      </c>
      <c r="AO602" s="16">
        <v>85.58</v>
      </c>
      <c r="AP602" s="16">
        <v>84.99</v>
      </c>
      <c r="AQ602" s="16">
        <v>84.02</v>
      </c>
      <c r="AR602" s="16">
        <v>83.21</v>
      </c>
      <c r="AS602" s="16">
        <v>82.17</v>
      </c>
      <c r="AT602" s="16">
        <v>80.069999999999993</v>
      </c>
      <c r="AU602" s="16">
        <v>78.02</v>
      </c>
      <c r="AV602" s="16">
        <v>76.260000000000005</v>
      </c>
      <c r="AW602" s="16">
        <v>74.099999999999994</v>
      </c>
      <c r="AX602" s="16">
        <v>73</v>
      </c>
      <c r="AY602" s="16">
        <v>71.790000000000006</v>
      </c>
      <c r="AZ602" s="16">
        <v>71.12</v>
      </c>
      <c r="BA602" s="16">
        <v>69.569999999999993</v>
      </c>
      <c r="BB602" s="16">
        <v>68.28</v>
      </c>
      <c r="BC602" s="16">
        <v>67.56</v>
      </c>
      <c r="BD602" s="16">
        <v>67.38</v>
      </c>
      <c r="BE602" s="16">
        <v>67.64</v>
      </c>
      <c r="BF602" s="16">
        <v>67.959999999999994</v>
      </c>
      <c r="BG602" s="16">
        <v>68.36</v>
      </c>
      <c r="BH602" s="16">
        <v>68.680000000000007</v>
      </c>
      <c r="BI602" s="16">
        <v>69.72</v>
      </c>
      <c r="BJ602" s="16">
        <v>70.06</v>
      </c>
      <c r="BK602" s="16">
        <v>70.180000000000007</v>
      </c>
      <c r="BL602" s="16">
        <v>69.91</v>
      </c>
    </row>
    <row r="603" spans="1:65">
      <c r="A603" s="16" t="s">
        <v>53</v>
      </c>
      <c r="B603" s="16" t="s">
        <v>54</v>
      </c>
      <c r="C603" s="16" t="s">
        <v>1249</v>
      </c>
      <c r="D603" s="16" t="s">
        <v>1250</v>
      </c>
      <c r="AR603" s="16">
        <v>51.37</v>
      </c>
      <c r="AZ603" s="16">
        <v>40.380000000000003</v>
      </c>
      <c r="BA603" s="16">
        <v>36.86</v>
      </c>
      <c r="BB603" s="16">
        <v>35.39</v>
      </c>
      <c r="BC603" s="16">
        <v>33.36</v>
      </c>
      <c r="BD603" s="16">
        <v>33.159999999999997</v>
      </c>
    </row>
    <row r="604" spans="1:65">
      <c r="A604" s="16" t="s">
        <v>53</v>
      </c>
      <c r="B604" s="16" t="s">
        <v>54</v>
      </c>
      <c r="C604" s="16" t="s">
        <v>1251</v>
      </c>
      <c r="D604" s="16" t="s">
        <v>1252</v>
      </c>
      <c r="AS604" s="16">
        <v>94.318179999999998</v>
      </c>
      <c r="AX604" s="16">
        <v>93.7</v>
      </c>
    </row>
    <row r="605" spans="1:65">
      <c r="A605" s="16" t="s">
        <v>53</v>
      </c>
      <c r="B605" s="16" t="s">
        <v>54</v>
      </c>
      <c r="C605" s="16" t="s">
        <v>1253</v>
      </c>
      <c r="D605" s="16" t="s">
        <v>1254</v>
      </c>
      <c r="AJ605" s="16">
        <v>13.75</v>
      </c>
      <c r="AK605" s="16">
        <v>13.25</v>
      </c>
      <c r="AL605" s="16">
        <v>12.6599998474121</v>
      </c>
      <c r="AM605" s="16">
        <v>12.1400003433228</v>
      </c>
      <c r="AN605" s="16">
        <v>11.670000076293899</v>
      </c>
      <c r="AO605" s="16">
        <v>11.449999809265099</v>
      </c>
      <c r="AP605" s="16">
        <v>11.210000038146999</v>
      </c>
      <c r="AQ605" s="16">
        <v>11.1199998855591</v>
      </c>
      <c r="AR605" s="16">
        <v>11.180000305175801</v>
      </c>
      <c r="AS605" s="16">
        <v>10.8800001144409</v>
      </c>
      <c r="AT605" s="16">
        <v>10.819999694824199</v>
      </c>
      <c r="AU605" s="16">
        <v>11.5299997329712</v>
      </c>
      <c r="AV605" s="16">
        <v>11.710000038146999</v>
      </c>
      <c r="AW605" s="16">
        <v>11.8999996185303</v>
      </c>
      <c r="AX605" s="16">
        <v>12.079999923706101</v>
      </c>
      <c r="AY605" s="16">
        <v>12.3500003814697</v>
      </c>
      <c r="AZ605" s="16">
        <v>12.6300001144409</v>
      </c>
      <c r="BA605" s="16">
        <v>12.1300001144409</v>
      </c>
      <c r="BB605" s="16">
        <v>12.6599998474121</v>
      </c>
      <c r="BC605" s="16">
        <v>13.7200002670288</v>
      </c>
      <c r="BD605" s="16">
        <v>14.079999923706101</v>
      </c>
      <c r="BE605" s="16">
        <v>14.289999961853001</v>
      </c>
      <c r="BF605" s="16">
        <v>14.3800001144409</v>
      </c>
      <c r="BG605" s="16">
        <v>14.300000190734901</v>
      </c>
      <c r="BH605" s="16">
        <v>14.060000419616699</v>
      </c>
      <c r="BI605" s="16">
        <v>14.329999923706101</v>
      </c>
      <c r="BJ605" s="16">
        <v>14.3699998855591</v>
      </c>
      <c r="BK605" s="16">
        <v>14.7200002670288</v>
      </c>
      <c r="BL605" s="16">
        <v>14.789999961853001</v>
      </c>
    </row>
    <row r="606" spans="1:65">
      <c r="A606" s="16" t="s">
        <v>53</v>
      </c>
      <c r="B606" s="16" t="s">
        <v>54</v>
      </c>
      <c r="C606" s="16" t="s">
        <v>1255</v>
      </c>
      <c r="D606" s="16" t="s">
        <v>1256</v>
      </c>
      <c r="AJ606" s="16">
        <v>72.14</v>
      </c>
      <c r="AK606" s="16">
        <v>73.59</v>
      </c>
      <c r="AL606" s="16">
        <v>73.95</v>
      </c>
      <c r="AM606" s="16">
        <v>74.489999999999995</v>
      </c>
      <c r="AN606" s="16">
        <v>74.650000000000006</v>
      </c>
      <c r="AO606" s="16">
        <v>73.739999999999995</v>
      </c>
      <c r="AP606" s="16">
        <v>72.42</v>
      </c>
      <c r="AQ606" s="16">
        <v>70.89</v>
      </c>
      <c r="AR606" s="16">
        <v>69.569999999999993</v>
      </c>
      <c r="AS606" s="16">
        <v>68.05</v>
      </c>
      <c r="AT606" s="16">
        <v>66.959999999999994</v>
      </c>
      <c r="AU606" s="16">
        <v>65.89</v>
      </c>
      <c r="AV606" s="16">
        <v>64.88</v>
      </c>
      <c r="AW606" s="16">
        <v>64.03</v>
      </c>
      <c r="AX606" s="16">
        <v>63.44</v>
      </c>
      <c r="AY606" s="16">
        <v>62.54</v>
      </c>
      <c r="AZ606" s="16">
        <v>61.99</v>
      </c>
      <c r="BA606" s="16">
        <v>61.33</v>
      </c>
      <c r="BB606" s="16">
        <v>61.05</v>
      </c>
      <c r="BC606" s="16">
        <v>60.93</v>
      </c>
      <c r="BD606" s="16">
        <v>60.67</v>
      </c>
      <c r="BE606" s="16">
        <v>60.94</v>
      </c>
      <c r="BF606" s="16">
        <v>61.34</v>
      </c>
      <c r="BG606" s="16">
        <v>61.86</v>
      </c>
      <c r="BH606" s="16">
        <v>62.27</v>
      </c>
      <c r="BI606" s="16">
        <v>62.95</v>
      </c>
      <c r="BJ606" s="16">
        <v>63.26</v>
      </c>
      <c r="BK606" s="16">
        <v>63.56</v>
      </c>
      <c r="BL606" s="16">
        <v>63.28</v>
      </c>
      <c r="BM606" s="16">
        <v>59.17</v>
      </c>
    </row>
    <row r="607" spans="1:65">
      <c r="A607" s="16" t="s">
        <v>53</v>
      </c>
      <c r="B607" s="16" t="s">
        <v>54</v>
      </c>
      <c r="C607" s="16" t="s">
        <v>1257</v>
      </c>
      <c r="D607" s="16" t="s">
        <v>1258</v>
      </c>
      <c r="AZ607" s="16">
        <v>35.21</v>
      </c>
      <c r="BA607" s="16">
        <v>32.299999999999997</v>
      </c>
      <c r="BB607" s="16">
        <v>28.78</v>
      </c>
      <c r="BC607" s="16">
        <v>20.88</v>
      </c>
      <c r="BD607" s="16">
        <v>29.19</v>
      </c>
    </row>
    <row r="608" spans="1:65">
      <c r="A608" s="16" t="s">
        <v>53</v>
      </c>
      <c r="B608" s="16" t="s">
        <v>54</v>
      </c>
      <c r="C608" s="16" t="s">
        <v>1259</v>
      </c>
      <c r="D608" s="16" t="s">
        <v>1260</v>
      </c>
      <c r="AN608" s="16">
        <v>61.3</v>
      </c>
      <c r="AT608" s="16">
        <v>52</v>
      </c>
      <c r="AU608" s="16">
        <v>16.2</v>
      </c>
      <c r="AV608" s="16">
        <v>17.5</v>
      </c>
      <c r="AW608" s="16">
        <v>13.9</v>
      </c>
      <c r="AX608" s="16">
        <v>7</v>
      </c>
    </row>
    <row r="609" spans="1:64">
      <c r="A609" s="16" t="s">
        <v>53</v>
      </c>
      <c r="B609" s="16" t="s">
        <v>54</v>
      </c>
      <c r="C609" s="16" t="s">
        <v>1261</v>
      </c>
      <c r="D609" s="16" t="s">
        <v>1262</v>
      </c>
      <c r="AN609" s="16">
        <v>2.7</v>
      </c>
      <c r="AT609" s="16">
        <v>3.1</v>
      </c>
      <c r="AU609" s="16">
        <v>4.8</v>
      </c>
      <c r="AV609" s="16">
        <v>4.5</v>
      </c>
      <c r="AW609" s="16">
        <v>4.8</v>
      </c>
      <c r="AX609" s="16">
        <v>4.8</v>
      </c>
    </row>
    <row r="610" spans="1:64">
      <c r="A610" s="16" t="s">
        <v>53</v>
      </c>
      <c r="B610" s="16" t="s">
        <v>54</v>
      </c>
      <c r="C610" s="16" t="s">
        <v>1263</v>
      </c>
      <c r="D610" s="16" t="s">
        <v>1264</v>
      </c>
      <c r="AS610" s="16">
        <v>0.86689276000000004</v>
      </c>
      <c r="AT610" s="16">
        <v>0.79006779000000005</v>
      </c>
      <c r="AU610" s="16">
        <v>0.73446827999999997</v>
      </c>
      <c r="AV610" s="16">
        <v>0.77900409999999998</v>
      </c>
      <c r="AW610" s="16">
        <v>0.86432350000000002</v>
      </c>
      <c r="AX610" s="16">
        <v>0.91786504000000002</v>
      </c>
      <c r="AY610" s="16">
        <v>0.86607754000000003</v>
      </c>
      <c r="AZ610" s="16">
        <v>0.90689111</v>
      </c>
      <c r="BA610" s="16">
        <v>0.86374002999999999</v>
      </c>
      <c r="BB610" s="16">
        <v>1.1307280099999999</v>
      </c>
      <c r="BC610" s="16">
        <v>1.0107778300000001</v>
      </c>
      <c r="BD610" s="16">
        <v>0.94790989000000003</v>
      </c>
      <c r="BE610" s="16">
        <v>1.11365366</v>
      </c>
      <c r="BF610" s="16">
        <v>1.06307197</v>
      </c>
      <c r="BG610" s="16">
        <v>1.12798095</v>
      </c>
      <c r="BH610" s="16">
        <v>1.30261827</v>
      </c>
      <c r="BI610" s="16">
        <v>1.1633974300000001</v>
      </c>
      <c r="BJ610" s="16">
        <v>1.00201261</v>
      </c>
      <c r="BK610" s="16">
        <v>0.93211520000000003</v>
      </c>
    </row>
    <row r="611" spans="1:64">
      <c r="A611" s="16" t="s">
        <v>53</v>
      </c>
      <c r="B611" s="16" t="s">
        <v>54</v>
      </c>
      <c r="C611" s="16" t="s">
        <v>1265</v>
      </c>
      <c r="D611" s="16" t="s">
        <v>1266</v>
      </c>
    </row>
    <row r="612" spans="1:64">
      <c r="A612" s="16" t="s">
        <v>53</v>
      </c>
      <c r="B612" s="16" t="s">
        <v>54</v>
      </c>
      <c r="C612" s="16" t="s">
        <v>1267</v>
      </c>
      <c r="D612" s="16" t="s">
        <v>1268</v>
      </c>
      <c r="AS612" s="16">
        <v>8.1999999999999993</v>
      </c>
      <c r="AT612" s="16">
        <v>10</v>
      </c>
      <c r="AU612" s="16">
        <v>10.1</v>
      </c>
      <c r="AV612" s="16">
        <v>14.5</v>
      </c>
      <c r="AW612" s="16">
        <v>10.7</v>
      </c>
      <c r="AX612" s="16">
        <v>13.9</v>
      </c>
      <c r="AY612" s="16">
        <v>13.2</v>
      </c>
      <c r="AZ612" s="16">
        <v>13.7</v>
      </c>
      <c r="BA612" s="16">
        <v>13.3</v>
      </c>
      <c r="BB612" s="16">
        <v>11.6</v>
      </c>
      <c r="BC612" s="16">
        <v>11.4</v>
      </c>
      <c r="BD612" s="16">
        <v>12.4</v>
      </c>
      <c r="BE612" s="16">
        <v>14</v>
      </c>
      <c r="BF612" s="16">
        <v>13.8</v>
      </c>
      <c r="BG612" s="16">
        <v>13.2</v>
      </c>
      <c r="BH612" s="16">
        <v>10.3</v>
      </c>
      <c r="BI612" s="16">
        <v>8.6999999999999993</v>
      </c>
      <c r="BJ612" s="16">
        <v>8.5</v>
      </c>
      <c r="BK612" s="16">
        <v>8.1</v>
      </c>
      <c r="BL612" s="16">
        <v>6.7</v>
      </c>
    </row>
    <row r="613" spans="1:64">
      <c r="A613" s="16" t="s">
        <v>53</v>
      </c>
      <c r="B613" s="16" t="s">
        <v>54</v>
      </c>
      <c r="C613" s="16" t="s">
        <v>1269</v>
      </c>
      <c r="D613" s="16" t="s">
        <v>1270</v>
      </c>
      <c r="AS613" s="16">
        <v>6.7</v>
      </c>
      <c r="AY613" s="16">
        <v>14.9</v>
      </c>
      <c r="BD613" s="16">
        <v>11.2</v>
      </c>
      <c r="BF613" s="16">
        <v>15.1</v>
      </c>
    </row>
    <row r="614" spans="1:64">
      <c r="A614" s="16" t="s">
        <v>53</v>
      </c>
      <c r="B614" s="16" t="s">
        <v>54</v>
      </c>
      <c r="C614" s="16" t="s">
        <v>1271</v>
      </c>
      <c r="D614" s="16" t="s">
        <v>1272</v>
      </c>
      <c r="BC614" s="16">
        <v>7.5</v>
      </c>
      <c r="BL614" s="16">
        <v>6.1</v>
      </c>
    </row>
    <row r="615" spans="1:64">
      <c r="A615" s="16" t="s">
        <v>53</v>
      </c>
      <c r="B615" s="16" t="s">
        <v>54</v>
      </c>
      <c r="C615" s="16" t="s">
        <v>1273</v>
      </c>
      <c r="D615" s="16" t="s">
        <v>1274</v>
      </c>
      <c r="AZ615" s="16">
        <v>0.3</v>
      </c>
      <c r="BC615" s="16">
        <v>0.2</v>
      </c>
      <c r="BE615" s="16">
        <v>0.2</v>
      </c>
      <c r="BG615" s="16">
        <v>0.2</v>
      </c>
      <c r="BI615" s="16">
        <v>0.2</v>
      </c>
      <c r="BK615" s="16">
        <v>0.2</v>
      </c>
    </row>
    <row r="616" spans="1:64">
      <c r="A616" s="16" t="s">
        <v>53</v>
      </c>
      <c r="B616" s="16" t="s">
        <v>54</v>
      </c>
      <c r="C616" s="16" t="s">
        <v>1275</v>
      </c>
      <c r="D616" s="16" t="s">
        <v>1276</v>
      </c>
      <c r="AU616" s="16">
        <v>50</v>
      </c>
      <c r="AV616" s="16">
        <v>51</v>
      </c>
      <c r="AW616" s="16">
        <v>50</v>
      </c>
      <c r="AX616" s="16">
        <v>49</v>
      </c>
      <c r="AY616" s="16">
        <v>52</v>
      </c>
      <c r="AZ616" s="16">
        <v>62</v>
      </c>
      <c r="BA616" s="16">
        <v>68</v>
      </c>
      <c r="BB616" s="16">
        <v>74</v>
      </c>
      <c r="BC616" s="16">
        <v>80</v>
      </c>
      <c r="BD616" s="16">
        <v>84</v>
      </c>
      <c r="BE616" s="16">
        <v>88</v>
      </c>
      <c r="BF616" s="16">
        <v>93</v>
      </c>
      <c r="BG616" s="16">
        <v>94</v>
      </c>
      <c r="BH616" s="16">
        <v>96</v>
      </c>
      <c r="BI616" s="16">
        <v>97</v>
      </c>
      <c r="BJ616" s="16">
        <v>95</v>
      </c>
      <c r="BK616" s="16">
        <v>95</v>
      </c>
      <c r="BL616" s="16">
        <v>94</v>
      </c>
    </row>
    <row r="617" spans="1:64">
      <c r="A617" s="16" t="s">
        <v>53</v>
      </c>
      <c r="B617" s="16" t="s">
        <v>54</v>
      </c>
      <c r="C617" s="16" t="s">
        <v>1277</v>
      </c>
      <c r="D617" s="16" t="s">
        <v>1278</v>
      </c>
      <c r="AS617" s="16">
        <v>73.380499431620095</v>
      </c>
      <c r="AT617" s="16">
        <v>74.817754410434603</v>
      </c>
      <c r="AU617" s="16">
        <v>76.267598515091706</v>
      </c>
      <c r="AV617" s="16">
        <v>77.730525128315605</v>
      </c>
      <c r="AW617" s="16">
        <v>79.206002269577198</v>
      </c>
      <c r="AX617" s="16">
        <v>80.693550510018099</v>
      </c>
      <c r="AY617" s="16">
        <v>82.1933078178443</v>
      </c>
      <c r="AZ617" s="16">
        <v>83.705361956009696</v>
      </c>
      <c r="BA617" s="16">
        <v>85.2289723856655</v>
      </c>
      <c r="BB617" s="16">
        <v>85.917442813428494</v>
      </c>
      <c r="BC617" s="16">
        <v>86.6060014772725</v>
      </c>
      <c r="BD617" s="16">
        <v>87.293953109252101</v>
      </c>
      <c r="BE617" s="16">
        <v>87.980868578132402</v>
      </c>
      <c r="BF617" s="16">
        <v>88.666533068421003</v>
      </c>
      <c r="BG617" s="16">
        <v>89.350282214115794</v>
      </c>
      <c r="BH617" s="16">
        <v>90.031686206869296</v>
      </c>
      <c r="BI617" s="16">
        <v>90.710315471234495</v>
      </c>
      <c r="BJ617" s="16">
        <v>91.385739943657299</v>
      </c>
    </row>
    <row r="618" spans="1:64">
      <c r="A618" s="16" t="s">
        <v>53</v>
      </c>
      <c r="B618" s="16" t="s">
        <v>54</v>
      </c>
      <c r="C618" s="16" t="s">
        <v>1279</v>
      </c>
      <c r="D618" s="16" t="s">
        <v>1280</v>
      </c>
      <c r="AI618" s="16">
        <v>3.6</v>
      </c>
      <c r="AJ618" s="16">
        <v>3.8</v>
      </c>
      <c r="AK618" s="16">
        <v>3.9</v>
      </c>
      <c r="AL618" s="16">
        <v>4</v>
      </c>
      <c r="AM618" s="16">
        <v>4</v>
      </c>
      <c r="AN618" s="16">
        <v>4</v>
      </c>
      <c r="AO618" s="16">
        <v>3.8</v>
      </c>
      <c r="AP618" s="16">
        <v>3.7</v>
      </c>
      <c r="AQ618" s="16">
        <v>3.5</v>
      </c>
      <c r="AR618" s="16">
        <v>3.4</v>
      </c>
      <c r="AS618" s="16">
        <v>3.2</v>
      </c>
      <c r="AT618" s="16">
        <v>3.1</v>
      </c>
      <c r="AU618" s="16">
        <v>3</v>
      </c>
      <c r="AV618" s="16">
        <v>2.9</v>
      </c>
      <c r="AW618" s="16">
        <v>2.8</v>
      </c>
      <c r="AX618" s="16">
        <v>2.7</v>
      </c>
      <c r="AY618" s="16">
        <v>2.5</v>
      </c>
      <c r="AZ618" s="16">
        <v>2.4</v>
      </c>
      <c r="BA618" s="16">
        <v>2.2999999999999998</v>
      </c>
      <c r="BB618" s="16">
        <v>2.2000000000000002</v>
      </c>
      <c r="BC618" s="16">
        <v>2.1</v>
      </c>
      <c r="BD618" s="16">
        <v>2</v>
      </c>
      <c r="BE618" s="16">
        <v>1.9</v>
      </c>
      <c r="BF618" s="16">
        <v>1.9</v>
      </c>
      <c r="BG618" s="16">
        <v>1.8</v>
      </c>
      <c r="BH618" s="16">
        <v>1.8</v>
      </c>
      <c r="BI618" s="16">
        <v>1.7</v>
      </c>
      <c r="BJ618" s="16">
        <v>1.7</v>
      </c>
      <c r="BK618" s="16">
        <v>1.6</v>
      </c>
      <c r="BL618" s="16">
        <v>1.6</v>
      </c>
    </row>
    <row r="619" spans="1:64">
      <c r="A619" s="16" t="s">
        <v>53</v>
      </c>
      <c r="B619" s="16" t="s">
        <v>54</v>
      </c>
      <c r="C619" s="16" t="s">
        <v>1281</v>
      </c>
      <c r="D619" s="16" t="s">
        <v>1282</v>
      </c>
      <c r="AS619" s="16">
        <v>5.99</v>
      </c>
      <c r="AX619" s="16">
        <v>3.12</v>
      </c>
      <c r="BC619" s="16">
        <v>5.07</v>
      </c>
      <c r="BH619" s="16">
        <v>7.82</v>
      </c>
      <c r="BK619" s="16">
        <v>7.51</v>
      </c>
    </row>
    <row r="620" spans="1:64">
      <c r="A620" s="16" t="s">
        <v>53</v>
      </c>
      <c r="B620" s="16" t="s">
        <v>54</v>
      </c>
      <c r="C620" s="16" t="s">
        <v>1283</v>
      </c>
      <c r="D620" s="16" t="s">
        <v>1284</v>
      </c>
      <c r="AK620" s="16">
        <v>6.0579700469970703</v>
      </c>
      <c r="AN620" s="16">
        <v>3.33736991882324</v>
      </c>
      <c r="AO620" s="16">
        <v>3.5125699043273899</v>
      </c>
      <c r="AQ620" s="16">
        <v>3.3800199031829798</v>
      </c>
      <c r="AR620" s="16">
        <v>4.2121400833129901</v>
      </c>
      <c r="AS620" s="16">
        <v>3.8539900779724099</v>
      </c>
      <c r="AT620" s="16">
        <v>3.5034201145172101</v>
      </c>
      <c r="AU620" s="16">
        <v>3.1544599533081099</v>
      </c>
      <c r="AV620" s="16">
        <v>3.2861499786377002</v>
      </c>
      <c r="AW620" s="16">
        <v>3.4477000236511199</v>
      </c>
      <c r="AX620" s="16">
        <v>2.97462010383606</v>
      </c>
      <c r="AY620" s="16">
        <v>2.55552005767822</v>
      </c>
      <c r="AZ620" s="16">
        <v>2.5492799282074001</v>
      </c>
      <c r="BA620" s="16">
        <v>2.44092988967896</v>
      </c>
      <c r="BB620" s="16">
        <v>3.2243099212646502</v>
      </c>
      <c r="BC620" s="16">
        <v>2.7806200981140101</v>
      </c>
      <c r="BD620" s="16">
        <v>2.43564009666443</v>
      </c>
      <c r="BE620" s="16">
        <v>2.0676300525665301</v>
      </c>
      <c r="BF620" s="16">
        <v>2.4421300888061501</v>
      </c>
      <c r="BG620" s="16">
        <v>2.6330399513244598</v>
      </c>
      <c r="BH620" s="16">
        <v>2.9516799449920699</v>
      </c>
      <c r="BI620" s="16">
        <v>2.90340995788574</v>
      </c>
      <c r="BJ620" s="16">
        <v>2.4738199710845898</v>
      </c>
      <c r="BK620" s="16">
        <v>2.4554300308227499</v>
      </c>
    </row>
    <row r="621" spans="1:64">
      <c r="A621" s="16" t="s">
        <v>53</v>
      </c>
      <c r="B621" s="16" t="s">
        <v>54</v>
      </c>
      <c r="C621" s="16" t="s">
        <v>1285</v>
      </c>
      <c r="D621" s="16" t="s">
        <v>1286</v>
      </c>
      <c r="Z621" s="16">
        <v>15.55255</v>
      </c>
      <c r="AE621" s="16">
        <v>13.86609</v>
      </c>
      <c r="AH621" s="16">
        <v>9.1458700000000004</v>
      </c>
      <c r="AI621" s="16">
        <v>9.0160300000000007</v>
      </c>
      <c r="AJ621" s="16">
        <v>11.86914</v>
      </c>
      <c r="AK621" s="16">
        <v>11.84313</v>
      </c>
      <c r="AL621" s="16">
        <v>9.9581900000000001</v>
      </c>
      <c r="AM621" s="16">
        <v>8.4653799999999997</v>
      </c>
      <c r="AN621" s="16">
        <v>7.77949</v>
      </c>
      <c r="AY621" s="16">
        <v>7.5469600000000003</v>
      </c>
      <c r="AZ621" s="16">
        <v>7.3501000000000003</v>
      </c>
      <c r="BA621" s="16">
        <v>7.6197299999999997</v>
      </c>
      <c r="BB621" s="16">
        <v>6.9777100000000001</v>
      </c>
      <c r="BC621" s="16">
        <v>7.0032899999999998</v>
      </c>
      <c r="BD621" s="16">
        <v>7.0813899999999999</v>
      </c>
      <c r="BE621" s="16">
        <v>7.4269299999999996</v>
      </c>
      <c r="BF621" s="16">
        <v>7.3535899999999996</v>
      </c>
      <c r="BG621" s="16">
        <v>9.16601</v>
      </c>
      <c r="BH621" s="16">
        <v>9.7071900000000007</v>
      </c>
      <c r="BI621" s="16">
        <v>10.05152</v>
      </c>
      <c r="BJ621" s="16">
        <v>10.02216</v>
      </c>
      <c r="BK621" s="16">
        <v>9.9203299999999999</v>
      </c>
    </row>
    <row r="622" spans="1:64">
      <c r="A622" s="16" t="s">
        <v>53</v>
      </c>
      <c r="B622" s="16" t="s">
        <v>54</v>
      </c>
      <c r="C622" s="16" t="s">
        <v>1287</v>
      </c>
      <c r="D622" s="16" t="s">
        <v>1288</v>
      </c>
      <c r="BI622" s="16">
        <v>72.901771545410199</v>
      </c>
      <c r="BJ622" s="16">
        <v>73.117050170898395</v>
      </c>
      <c r="BK622" s="16">
        <v>74.356536865234403</v>
      </c>
      <c r="BL622" s="16">
        <v>74.790298461914105</v>
      </c>
    </row>
    <row r="623" spans="1:64">
      <c r="A623" s="16" t="s">
        <v>53</v>
      </c>
      <c r="B623" s="16" t="s">
        <v>54</v>
      </c>
      <c r="C623" s="16" t="s">
        <v>1289</v>
      </c>
      <c r="D623" s="16" t="s">
        <v>1290</v>
      </c>
      <c r="BK623" s="16">
        <v>88.864189999999994</v>
      </c>
    </row>
    <row r="624" spans="1:64">
      <c r="A624" s="16" t="s">
        <v>53</v>
      </c>
      <c r="B624" s="16" t="s">
        <v>54</v>
      </c>
      <c r="C624" s="16" t="s">
        <v>1291</v>
      </c>
      <c r="D624" s="16" t="s">
        <v>1292</v>
      </c>
      <c r="AR624" s="16">
        <v>83.526321411132798</v>
      </c>
      <c r="AZ624" s="16">
        <v>82.949142456054702</v>
      </c>
      <c r="BA624" s="16">
        <v>82.960220336914105</v>
      </c>
      <c r="BB624" s="16">
        <v>88.610488891601605</v>
      </c>
      <c r="BC624" s="16">
        <v>88.645401000976605</v>
      </c>
      <c r="BD624" s="16">
        <v>88.658782958984403</v>
      </c>
      <c r="BE624" s="16">
        <v>88.713088989257798</v>
      </c>
      <c r="BF624" s="16">
        <v>88.716209411621094</v>
      </c>
      <c r="BG624" s="16">
        <v>88.714172363281307</v>
      </c>
      <c r="BH624" s="16">
        <v>88.665077209472699</v>
      </c>
      <c r="BI624" s="16">
        <v>88.664451599121094</v>
      </c>
      <c r="BJ624" s="16">
        <v>88.501228332519503</v>
      </c>
    </row>
    <row r="625" spans="1:65">
      <c r="A625" s="16" t="s">
        <v>53</v>
      </c>
      <c r="B625" s="16" t="s">
        <v>54</v>
      </c>
      <c r="C625" s="16" t="s">
        <v>1293</v>
      </c>
      <c r="D625" s="16" t="s">
        <v>1294</v>
      </c>
      <c r="AJ625" s="16">
        <v>5.2191600799560502</v>
      </c>
      <c r="AK625" s="16">
        <v>4.5532598495483398</v>
      </c>
      <c r="AL625" s="16">
        <v>6.2306199073791504</v>
      </c>
      <c r="AM625" s="16">
        <v>18.551130294799801</v>
      </c>
      <c r="AN625" s="16">
        <v>9.5902299880981392</v>
      </c>
      <c r="AO625" s="16">
        <v>2.6338200569152801</v>
      </c>
      <c r="AP625" s="16">
        <v>10.819129943847701</v>
      </c>
      <c r="AQ625" s="16">
        <v>12.1335601806641</v>
      </c>
      <c r="AR625" s="16">
        <v>4.9730701446533203</v>
      </c>
      <c r="AS625" s="16">
        <v>8.8194398880004901</v>
      </c>
      <c r="AT625" s="16">
        <v>12.0329599380493</v>
      </c>
      <c r="AU625" s="16">
        <v>12.854729652404799</v>
      </c>
      <c r="AV625" s="16">
        <v>16.049190521240199</v>
      </c>
      <c r="AW625" s="16">
        <v>14.251859664916999</v>
      </c>
      <c r="AX625" s="16">
        <v>15.5777502059937</v>
      </c>
      <c r="AY625" s="16">
        <v>15.912960052490201</v>
      </c>
      <c r="AZ625" s="16">
        <v>13.6396703720093</v>
      </c>
      <c r="BA625" s="16">
        <v>13.7609100341797</v>
      </c>
      <c r="BB625" s="16">
        <v>12.858039855956999</v>
      </c>
      <c r="BC625" s="16">
        <v>13.23410987854</v>
      </c>
      <c r="BD625" s="16">
        <v>11.2527103424072</v>
      </c>
      <c r="BE625" s="16">
        <v>8.91326999664307</v>
      </c>
      <c r="BF625" s="16">
        <v>3.61186003684998</v>
      </c>
      <c r="BJ625" s="16">
        <v>1.2380800247192401</v>
      </c>
      <c r="BK625" s="16">
        <v>4.0935301780700701</v>
      </c>
      <c r="BL625" s="16">
        <v>7.00650978088379</v>
      </c>
    </row>
    <row r="626" spans="1:65">
      <c r="A626" s="16" t="s">
        <v>53</v>
      </c>
      <c r="B626" s="16" t="s">
        <v>54</v>
      </c>
      <c r="C626" s="16" t="s">
        <v>1295</v>
      </c>
      <c r="D626" s="16" t="s">
        <v>1296</v>
      </c>
      <c r="AL626" s="16">
        <v>95.154891967773395</v>
      </c>
      <c r="AN626" s="16">
        <v>98.955307006835895</v>
      </c>
      <c r="AQ626" s="16">
        <v>97.876899719238295</v>
      </c>
      <c r="AR626" s="16">
        <v>97.79931640625</v>
      </c>
      <c r="AS626" s="16">
        <v>92.809402465820298</v>
      </c>
      <c r="AT626" s="16">
        <v>98.304557800292997</v>
      </c>
      <c r="AU626" s="16">
        <v>95.208160400390597</v>
      </c>
      <c r="AV626" s="16">
        <v>99.863723754882798</v>
      </c>
      <c r="AW626" s="16">
        <v>98.115051269531307</v>
      </c>
      <c r="AX626" s="16">
        <v>93.592262268066406</v>
      </c>
      <c r="AY626" s="16">
        <v>99.918922424316406</v>
      </c>
      <c r="AZ626" s="16">
        <v>98.444908142089801</v>
      </c>
      <c r="BA626" s="16">
        <v>96.660606384277301</v>
      </c>
      <c r="BB626" s="16">
        <v>97.502861022949205</v>
      </c>
      <c r="BC626" s="16">
        <v>95.624801635742202</v>
      </c>
      <c r="BD626" s="16">
        <v>98.864166259765597</v>
      </c>
      <c r="BE626" s="16">
        <v>97.5897216796875</v>
      </c>
      <c r="BF626" s="16">
        <v>99.907203674316406</v>
      </c>
      <c r="BG626" s="16">
        <v>95.093559265136705</v>
      </c>
      <c r="BH626" s="16">
        <v>98.840911865234403</v>
      </c>
      <c r="BI626" s="16">
        <v>98.385566711425795</v>
      </c>
      <c r="BK626" s="16">
        <v>96.761047363281307</v>
      </c>
    </row>
    <row r="627" spans="1:65">
      <c r="A627" s="16" t="s">
        <v>53</v>
      </c>
      <c r="B627" s="16" t="s">
        <v>54</v>
      </c>
      <c r="C627" s="16" t="s">
        <v>1297</v>
      </c>
      <c r="D627" s="16" t="s">
        <v>1298</v>
      </c>
      <c r="AJ627" s="16">
        <v>99.157629999999997</v>
      </c>
      <c r="AK627" s="16">
        <v>95.488529999999997</v>
      </c>
      <c r="AL627" s="16">
        <v>93.360209999999995</v>
      </c>
      <c r="AM627" s="16">
        <v>104.34984</v>
      </c>
      <c r="AN627" s="16">
        <v>104.71464</v>
      </c>
      <c r="AO627" s="16">
        <v>94.269670000000005</v>
      </c>
      <c r="AP627" s="16">
        <v>92.536349999999999</v>
      </c>
      <c r="AQ627" s="16">
        <v>92.78098</v>
      </c>
      <c r="AR627" s="16">
        <v>98.817220000000006</v>
      </c>
      <c r="AS627" s="16">
        <v>94.054000000000002</v>
      </c>
      <c r="AT627" s="16">
        <v>96.192989999999995</v>
      </c>
      <c r="AU627" s="16">
        <v>90.533919999999995</v>
      </c>
      <c r="AV627" s="16">
        <v>90.859009999999998</v>
      </c>
      <c r="AW627" s="16">
        <v>96.655389999999997</v>
      </c>
      <c r="AX627" s="16">
        <v>85.678100000000001</v>
      </c>
      <c r="AY627" s="16">
        <v>85.404939999999996</v>
      </c>
      <c r="AZ627" s="16">
        <v>90.517340000000004</v>
      </c>
      <c r="BA627" s="16">
        <v>95.003879999999995</v>
      </c>
      <c r="BB627" s="16">
        <v>93.529719999999998</v>
      </c>
      <c r="BC627" s="16">
        <v>88.345439999999996</v>
      </c>
      <c r="BD627" s="16">
        <v>98.171059999999997</v>
      </c>
      <c r="BE627" s="16">
        <v>102.30475</v>
      </c>
      <c r="BF627" s="16">
        <v>110.11192</v>
      </c>
      <c r="BG627" s="16">
        <v>110.58538</v>
      </c>
      <c r="BH627" s="16">
        <v>101.66019</v>
      </c>
      <c r="BI627" s="16">
        <v>104.18837000000001</v>
      </c>
      <c r="BJ627" s="16">
        <v>102.28570999999999</v>
      </c>
      <c r="BK627" s="16">
        <v>94.870999999999995</v>
      </c>
    </row>
    <row r="628" spans="1:65">
      <c r="A628" s="16" t="s">
        <v>53</v>
      </c>
      <c r="B628" s="16" t="s">
        <v>54</v>
      </c>
      <c r="C628" s="16" t="s">
        <v>1299</v>
      </c>
      <c r="D628" s="16" t="s">
        <v>1300</v>
      </c>
      <c r="AS628" s="16">
        <v>50</v>
      </c>
      <c r="AV628" s="16">
        <v>100</v>
      </c>
      <c r="AX628" s="16">
        <v>90</v>
      </c>
      <c r="AY628" s="16">
        <v>100</v>
      </c>
      <c r="AZ628" s="16">
        <v>100</v>
      </c>
      <c r="BA628" s="16">
        <v>76.923080444335895</v>
      </c>
      <c r="BD628" s="16">
        <v>85.074630737304702</v>
      </c>
      <c r="BE628" s="16">
        <v>96.7213134765625</v>
      </c>
      <c r="BH628" s="16">
        <v>100</v>
      </c>
      <c r="BI628" s="16">
        <v>100</v>
      </c>
      <c r="BK628" s="16">
        <v>100</v>
      </c>
    </row>
    <row r="629" spans="1:65">
      <c r="A629" s="16" t="s">
        <v>53</v>
      </c>
      <c r="B629" s="16" t="s">
        <v>54</v>
      </c>
      <c r="C629" s="16" t="s">
        <v>1301</v>
      </c>
      <c r="D629" s="16" t="s">
        <v>1302</v>
      </c>
      <c r="AR629" s="16">
        <v>99.870338439941406</v>
      </c>
      <c r="AZ629" s="16">
        <v>99.989311218261705</v>
      </c>
      <c r="BB629" s="16">
        <v>99.956779479980497</v>
      </c>
      <c r="BC629" s="16">
        <v>99.967453002929702</v>
      </c>
      <c r="BD629" s="16">
        <v>99.956031799316406</v>
      </c>
      <c r="BE629" s="16">
        <v>99.955001831054702</v>
      </c>
      <c r="BF629" s="16">
        <v>99.976867675781307</v>
      </c>
      <c r="BG629" s="16">
        <v>99.976242065429702</v>
      </c>
      <c r="BH629" s="16">
        <v>99.963668823242202</v>
      </c>
      <c r="BI629" s="16">
        <v>99.962379455566406</v>
      </c>
      <c r="BJ629" s="16">
        <v>99.960647583007798</v>
      </c>
    </row>
    <row r="630" spans="1:65">
      <c r="A630" s="16" t="s">
        <v>53</v>
      </c>
      <c r="B630" s="16" t="s">
        <v>54</v>
      </c>
      <c r="C630" s="16" t="s">
        <v>1303</v>
      </c>
      <c r="D630" s="16" t="s">
        <v>1304</v>
      </c>
      <c r="BH630" s="16">
        <v>33.367172918897403</v>
      </c>
    </row>
    <row r="631" spans="1:65">
      <c r="A631" s="16" t="s">
        <v>53</v>
      </c>
      <c r="B631" s="16" t="s">
        <v>54</v>
      </c>
      <c r="C631" s="16" t="s">
        <v>1305</v>
      </c>
      <c r="D631" s="16" t="s">
        <v>1306</v>
      </c>
      <c r="AK631" s="16">
        <v>1.43116343105925E-2</v>
      </c>
      <c r="AL631" s="16">
        <v>6.3952952099833996E-2</v>
      </c>
      <c r="AM631" s="16">
        <v>5.9268405571286001E-2</v>
      </c>
      <c r="AN631" s="16">
        <v>0.13333032369763101</v>
      </c>
      <c r="AO631" s="16">
        <v>0.16983410507876701</v>
      </c>
      <c r="AP631" s="16">
        <v>0.19684689598844099</v>
      </c>
      <c r="AQ631" s="16">
        <v>0.198582054756893</v>
      </c>
      <c r="AR631" s="16">
        <v>0.187804496072738</v>
      </c>
      <c r="AS631" s="16">
        <v>0.190296249521447</v>
      </c>
      <c r="AT631" s="16">
        <v>0.18341341773542699</v>
      </c>
      <c r="AU631" s="16">
        <v>0.180250724365531</v>
      </c>
      <c r="AV631" s="16">
        <v>0.18737557596400201</v>
      </c>
      <c r="AW631" s="16">
        <v>0.199223004651537</v>
      </c>
      <c r="AX631" s="16">
        <v>0.23039636112133099</v>
      </c>
      <c r="AY631" s="16">
        <v>0.26345509855182098</v>
      </c>
      <c r="AZ631" s="16">
        <v>0.322096836457062</v>
      </c>
      <c r="BA631" s="16">
        <v>0.42228837522617702</v>
      </c>
      <c r="BB631" s="16">
        <v>0.347416110066677</v>
      </c>
      <c r="BC631" s="16">
        <v>0.39148359524783299</v>
      </c>
      <c r="BD631" s="16">
        <v>0.48563984416475198</v>
      </c>
      <c r="BE631" s="16">
        <v>0.46975978947948299</v>
      </c>
      <c r="BF631" s="16">
        <v>0.45818732451906302</v>
      </c>
      <c r="BG631" s="16">
        <v>0.45238295243465299</v>
      </c>
      <c r="BH631" s="16">
        <v>0.36819940336556101</v>
      </c>
      <c r="BI631" s="16">
        <v>0.27003914758421999</v>
      </c>
      <c r="BJ631" s="16">
        <v>0.29367397559013197</v>
      </c>
      <c r="BK631" s="16">
        <v>0.32574394972272502</v>
      </c>
      <c r="BL631" s="16">
        <v>0.319320487386896</v>
      </c>
      <c r="BM631" s="16">
        <v>0.29160781141236503</v>
      </c>
    </row>
    <row r="632" spans="1:65">
      <c r="A632" s="16" t="s">
        <v>53</v>
      </c>
      <c r="B632" s="16" t="s">
        <v>54</v>
      </c>
      <c r="C632" s="16" t="s">
        <v>1307</v>
      </c>
      <c r="D632" s="16" t="s">
        <v>1308</v>
      </c>
      <c r="AN632" s="16">
        <v>153429255.80000001</v>
      </c>
      <c r="AO632" s="16">
        <v>54973388.200000003</v>
      </c>
      <c r="AP632" s="16">
        <v>436245794.5</v>
      </c>
      <c r="AQ632" s="16">
        <v>205747142.80000001</v>
      </c>
      <c r="AR632" s="16">
        <v>355408472</v>
      </c>
      <c r="AS632" s="16">
        <v>729528126.79999995</v>
      </c>
      <c r="AT632" s="16">
        <v>1050669286.1</v>
      </c>
      <c r="AU632" s="16">
        <v>1191518275.4000001</v>
      </c>
      <c r="AV632" s="16">
        <v>1673516601.4000001</v>
      </c>
      <c r="AW632" s="16">
        <v>2165657601.9000001</v>
      </c>
      <c r="AX632" s="16">
        <v>4844431843.3999996</v>
      </c>
      <c r="AY632" s="16">
        <v>8300852144.3999996</v>
      </c>
      <c r="AZ632" s="16">
        <v>12651663868.700001</v>
      </c>
      <c r="BA632" s="16">
        <v>19843760720</v>
      </c>
      <c r="BB632" s="16">
        <v>14170857129.6</v>
      </c>
      <c r="BC632" s="16">
        <v>18754678340.599998</v>
      </c>
      <c r="BD632" s="16">
        <v>24096283967.099998</v>
      </c>
      <c r="BE632" s="16">
        <v>23982011928</v>
      </c>
      <c r="BF632" s="16">
        <v>24533767295.5</v>
      </c>
      <c r="BG632" s="16">
        <v>23713022110.099998</v>
      </c>
      <c r="BH632" s="16">
        <v>14953891427</v>
      </c>
      <c r="BI632" s="16">
        <v>13342673731</v>
      </c>
      <c r="BJ632" s="16">
        <v>20046820373.599998</v>
      </c>
      <c r="BK632" s="16">
        <v>25408924100</v>
      </c>
      <c r="BL632" s="16">
        <v>23051626192.9422</v>
      </c>
      <c r="BM632" s="16">
        <v>17202246600</v>
      </c>
    </row>
    <row r="633" spans="1:65">
      <c r="A633" s="16" t="s">
        <v>53</v>
      </c>
      <c r="B633" s="16" t="s">
        <v>54</v>
      </c>
      <c r="C633" s="16" t="s">
        <v>1309</v>
      </c>
      <c r="D633" s="16" t="s">
        <v>1310</v>
      </c>
      <c r="AL633" s="16">
        <v>1570195000</v>
      </c>
      <c r="AM633" s="16">
        <v>1192339808.9172001</v>
      </c>
      <c r="AN633" s="16">
        <v>2411313809.9014401</v>
      </c>
      <c r="AO633" s="16">
        <v>3164208531.9074702</v>
      </c>
      <c r="AP633" s="16">
        <v>3952753355.9151902</v>
      </c>
      <c r="AQ633" s="16">
        <v>4433082579.4778996</v>
      </c>
      <c r="AR633" s="16">
        <v>4536461165.0485401</v>
      </c>
      <c r="AS633" s="16">
        <v>4937333817.6128702</v>
      </c>
      <c r="AT633" s="16">
        <v>5340528830.66681</v>
      </c>
      <c r="AU633" s="16">
        <v>5851180004.1143799</v>
      </c>
      <c r="AV633" s="16">
        <v>6834725180.7351599</v>
      </c>
      <c r="AW633" s="16">
        <v>7979771649.5369902</v>
      </c>
      <c r="AX633" s="16">
        <v>11600042521.683901</v>
      </c>
      <c r="AY633" s="16">
        <v>18302272330.4231</v>
      </c>
      <c r="AZ633" s="16">
        <v>27970807831.2551</v>
      </c>
      <c r="BA633" s="16">
        <v>43586308422.590103</v>
      </c>
      <c r="BB633" s="16">
        <v>40772407439.661598</v>
      </c>
      <c r="BC633" s="16">
        <v>49442000747.570396</v>
      </c>
      <c r="BD633" s="16">
        <v>61091863998.987</v>
      </c>
      <c r="BE633" s="16">
        <v>65416863543.7882</v>
      </c>
      <c r="BF633" s="16">
        <v>70036719821.542404</v>
      </c>
      <c r="BG633" s="16">
        <v>72662436950.146606</v>
      </c>
      <c r="BH633" s="16">
        <v>51046644056.217102</v>
      </c>
      <c r="BI633" s="16">
        <v>35395431534.749603</v>
      </c>
      <c r="BJ633" s="16">
        <v>39106056123.634697</v>
      </c>
      <c r="BK633" s="16">
        <v>44653352058.823502</v>
      </c>
      <c r="BL633" s="16">
        <v>46113221294.117599</v>
      </c>
      <c r="BM633" s="16">
        <v>42150898470.588203</v>
      </c>
    </row>
    <row r="634" spans="1:65">
      <c r="A634" s="16" t="s">
        <v>53</v>
      </c>
      <c r="B634" s="16" t="s">
        <v>54</v>
      </c>
      <c r="C634" s="16" t="s">
        <v>1311</v>
      </c>
      <c r="D634" s="16" t="s">
        <v>1312</v>
      </c>
      <c r="AI634" s="16">
        <v>55540624744.242104</v>
      </c>
      <c r="AJ634" s="16">
        <v>55151840269.544899</v>
      </c>
      <c r="AK634" s="16">
        <v>42687524343.461197</v>
      </c>
      <c r="AL634" s="16">
        <v>32826706514.8601</v>
      </c>
      <c r="AM634" s="16">
        <v>26359845094.2868</v>
      </c>
      <c r="AN634" s="16">
        <v>23249383443.820702</v>
      </c>
      <c r="AO634" s="16">
        <v>23551625304.209801</v>
      </c>
      <c r="AP634" s="16">
        <v>24917619574.757801</v>
      </c>
      <c r="AQ634" s="16">
        <v>27409381822.616299</v>
      </c>
      <c r="AR634" s="16">
        <v>29437675964.240601</v>
      </c>
      <c r="AS634" s="16">
        <v>32705257850.112099</v>
      </c>
      <c r="AT634" s="16">
        <v>35943078419.862602</v>
      </c>
      <c r="AU634" s="16">
        <v>39335715522.791801</v>
      </c>
      <c r="AV634" s="16">
        <v>43351223374.860603</v>
      </c>
      <c r="AW634" s="16">
        <v>47362859458.481102</v>
      </c>
      <c r="AX634" s="16">
        <v>60606243436.306</v>
      </c>
      <c r="AY634" s="16">
        <v>81494918186.594696</v>
      </c>
      <c r="AZ634" s="16">
        <v>102246145156.964</v>
      </c>
      <c r="BA634" s="16">
        <v>113075481507.19901</v>
      </c>
      <c r="BB634" s="16">
        <v>123669607924.19099</v>
      </c>
      <c r="BC634" s="16">
        <v>129592445708.164</v>
      </c>
      <c r="BD634" s="16">
        <v>127553959620.07001</v>
      </c>
      <c r="BE634" s="16">
        <v>130363895571.51199</v>
      </c>
      <c r="BF634" s="16">
        <v>137981599993.78101</v>
      </c>
      <c r="BG634" s="16">
        <v>141841753136.85699</v>
      </c>
      <c r="BH634" s="16">
        <v>143330448105.27499</v>
      </c>
      <c r="BI634" s="16">
        <v>138939378713.70901</v>
      </c>
      <c r="BJ634" s="16">
        <v>139152809949.42801</v>
      </c>
      <c r="BK634" s="16">
        <v>141240661085.23901</v>
      </c>
      <c r="BL634" s="16">
        <v>144743643588.948</v>
      </c>
      <c r="BM634" s="16">
        <v>138505208279.32401</v>
      </c>
    </row>
    <row r="635" spans="1:65">
      <c r="A635" s="16" t="s">
        <v>53</v>
      </c>
      <c r="B635" s="16" t="s">
        <v>54</v>
      </c>
      <c r="C635" s="16" t="s">
        <v>1313</v>
      </c>
      <c r="D635" s="16" t="s">
        <v>1314</v>
      </c>
      <c r="AI635" s="16">
        <v>2.5548922844867701E-3</v>
      </c>
      <c r="AJ635" s="16">
        <v>4.6894923377082598E-3</v>
      </c>
      <c r="AK635" s="16">
        <v>5.4648024760347698E-2</v>
      </c>
      <c r="AL635" s="16">
        <v>0.46293682106592599</v>
      </c>
      <c r="AM635" s="16">
        <v>6.8795531253798901</v>
      </c>
      <c r="AN635" s="16">
        <v>44.418272075925998</v>
      </c>
      <c r="AO635" s="16">
        <v>56.1532077165432</v>
      </c>
      <c r="AP635" s="16">
        <v>61.343170512143899</v>
      </c>
      <c r="AQ635" s="16">
        <v>60.751126246882599</v>
      </c>
      <c r="AR635" s="16">
        <v>62.064652655453401</v>
      </c>
      <c r="AS635" s="16">
        <v>69.818249103154898</v>
      </c>
      <c r="AT635" s="16">
        <v>71.574185035076198</v>
      </c>
      <c r="AU635" s="16">
        <v>74.590597586032999</v>
      </c>
      <c r="AV635" s="16">
        <v>79.783196016701297</v>
      </c>
      <c r="AW635" s="16">
        <v>87.164709849483501</v>
      </c>
      <c r="AX635" s="16">
        <v>99.998402900333005</v>
      </c>
      <c r="AY635" s="16">
        <v>111.327410504311</v>
      </c>
      <c r="AZ635" s="16">
        <v>134.24135564338599</v>
      </c>
      <c r="BA635" s="16">
        <v>171.790053971692</v>
      </c>
      <c r="BB635" s="16">
        <v>139.323604572439</v>
      </c>
      <c r="BC635" s="16">
        <v>158.588186085768</v>
      </c>
      <c r="BD635" s="16">
        <v>197.61190178974601</v>
      </c>
      <c r="BE635" s="16">
        <v>203.23392596607599</v>
      </c>
      <c r="BF635" s="16">
        <v>204.07361550036299</v>
      </c>
      <c r="BG635" s="16">
        <v>201.35901924054599</v>
      </c>
      <c r="BH635" s="16">
        <v>183.62006381793299</v>
      </c>
      <c r="BI635" s="16">
        <v>210.480629227886</v>
      </c>
      <c r="BJ635" s="16">
        <v>244.633646699568</v>
      </c>
      <c r="BK635" s="16">
        <v>274.44086938941899</v>
      </c>
      <c r="BL635" s="16">
        <v>273.83164758003801</v>
      </c>
      <c r="BM635" s="16">
        <v>253.09581323123601</v>
      </c>
    </row>
    <row r="636" spans="1:65">
      <c r="A636" s="16" t="s">
        <v>53</v>
      </c>
      <c r="B636" s="16" t="s">
        <v>54</v>
      </c>
      <c r="C636" s="16" t="s">
        <v>1315</v>
      </c>
      <c r="D636" s="16" t="s">
        <v>1316</v>
      </c>
      <c r="AN636" s="16">
        <v>-7.8465738374065399</v>
      </c>
      <c r="AO636" s="16">
        <v>-9.1658100900297104</v>
      </c>
      <c r="AP636" s="16">
        <v>-0.26030393451287098</v>
      </c>
      <c r="AQ636" s="16">
        <v>-10.7870287825712</v>
      </c>
      <c r="AR636" s="16">
        <v>-6.2174740876703796</v>
      </c>
      <c r="AS636" s="16">
        <v>3.1582775457979899</v>
      </c>
      <c r="AT636" s="16">
        <v>7.9372395818571997</v>
      </c>
      <c r="AU636" s="16">
        <v>7.4443513622996296</v>
      </c>
      <c r="AV636" s="16">
        <v>13.224363624385401</v>
      </c>
      <c r="AW636" s="16">
        <v>16.004108105364502</v>
      </c>
      <c r="AX636" s="16">
        <v>32.827909431078801</v>
      </c>
      <c r="AY636" s="16">
        <v>41.496228746925702</v>
      </c>
      <c r="AZ636" s="16">
        <v>45.501114619062498</v>
      </c>
      <c r="BA636" s="16">
        <v>49.215049513001901</v>
      </c>
      <c r="BB636" s="16">
        <v>36.763519342581802</v>
      </c>
      <c r="BC636" s="16">
        <v>41.468593149670298</v>
      </c>
      <c r="BD636" s="16">
        <v>44.957867963985102</v>
      </c>
      <c r="BE636" s="16">
        <v>41.671904748486199</v>
      </c>
      <c r="BF636" s="16">
        <v>39.887966654294701</v>
      </c>
      <c r="BG636" s="16">
        <v>35.527328199300797</v>
      </c>
      <c r="BH636" s="16">
        <v>21.6253809865124</v>
      </c>
      <c r="BI636" s="16">
        <v>16.5458439077313</v>
      </c>
      <c r="BJ636" s="16">
        <v>23.245539906966499</v>
      </c>
      <c r="BK636" s="16">
        <v>26.833466082440399</v>
      </c>
      <c r="BL636" s="16">
        <v>23.643281324404299</v>
      </c>
    </row>
    <row r="637" spans="1:65">
      <c r="A637" s="16" t="s">
        <v>53</v>
      </c>
      <c r="B637" s="16" t="s">
        <v>54</v>
      </c>
      <c r="C637" s="16" t="s">
        <v>1317</v>
      </c>
      <c r="D637" s="16" t="s">
        <v>1318</v>
      </c>
      <c r="O637" s="16">
        <v>5.6515478999999997</v>
      </c>
      <c r="P637" s="16">
        <v>5.6515478999999997</v>
      </c>
      <c r="Q637" s="16">
        <v>5.6515478999999997</v>
      </c>
      <c r="R637" s="16">
        <v>5.6515478999999997</v>
      </c>
      <c r="S637" s="16">
        <v>5.6515478999999997</v>
      </c>
      <c r="T637" s="16">
        <v>5.6515478999999997</v>
      </c>
      <c r="U637" s="16">
        <v>5.6515478999999997</v>
      </c>
      <c r="V637" s="16">
        <v>5.6515478999999997</v>
      </c>
      <c r="W637" s="16">
        <v>5.6515478999999997</v>
      </c>
      <c r="X637" s="16">
        <v>5.6515478999999997</v>
      </c>
      <c r="Y637" s="16">
        <v>5.6515478999999997</v>
      </c>
      <c r="Z637" s="16">
        <v>5.6515478999999997</v>
      </c>
      <c r="AA637" s="16">
        <v>5.6515478999999997</v>
      </c>
      <c r="AB637" s="16">
        <v>5.6515478999999997</v>
      </c>
      <c r="AC637" s="16">
        <v>5.6515478999999997</v>
      </c>
      <c r="AD637" s="16">
        <v>5.6515478999999997</v>
      </c>
      <c r="AE637" s="16">
        <v>5.6515478999999997</v>
      </c>
      <c r="AF637" s="16">
        <v>5.6515478999999997</v>
      </c>
      <c r="AG637" s="16">
        <v>5.6515478999999997</v>
      </c>
      <c r="AH637" s="16">
        <v>5.6515478999999997</v>
      </c>
      <c r="AI637" s="16">
        <v>5.6515478999999997</v>
      </c>
      <c r="AJ637" s="16">
        <v>5.6515478999999997</v>
      </c>
      <c r="AK637" s="16">
        <v>5.6515478999999997</v>
      </c>
      <c r="AL637" s="16">
        <v>4.1566448999999999</v>
      </c>
      <c r="AM637" s="16">
        <v>4.1566448999999999</v>
      </c>
      <c r="AN637" s="16">
        <v>3</v>
      </c>
      <c r="AO637" s="16">
        <v>3.3</v>
      </c>
      <c r="AP637" s="16">
        <v>3.0239638000000002</v>
      </c>
      <c r="AQ637" s="16">
        <v>3.36164</v>
      </c>
      <c r="AR637" s="16">
        <v>4.22</v>
      </c>
      <c r="AS637" s="16">
        <v>4.04</v>
      </c>
      <c r="AT637" s="16">
        <v>3.68</v>
      </c>
      <c r="AU637" s="16">
        <v>3.29</v>
      </c>
      <c r="AV637" s="16">
        <v>3.43</v>
      </c>
      <c r="AW637" s="16">
        <v>3.66</v>
      </c>
      <c r="AX637" s="16">
        <v>3.34</v>
      </c>
      <c r="AY637" s="16">
        <v>2.83</v>
      </c>
      <c r="AZ637" s="16">
        <v>2.85</v>
      </c>
      <c r="BA637" s="16">
        <v>2.65</v>
      </c>
      <c r="BB637" s="16">
        <v>3.42</v>
      </c>
      <c r="BC637" s="16">
        <v>2.9</v>
      </c>
      <c r="BD637" s="16">
        <v>2.56</v>
      </c>
      <c r="BE637" s="16">
        <v>2.16504475480999</v>
      </c>
      <c r="BF637" s="16">
        <v>2.47335230527717</v>
      </c>
      <c r="BG637" s="16">
        <v>2.6206521947924499</v>
      </c>
      <c r="BH637" s="16">
        <v>3.0019222465186899</v>
      </c>
      <c r="BI637" s="16">
        <v>3.0455480563376902</v>
      </c>
      <c r="BJ637" s="16">
        <v>2.55164924972975</v>
      </c>
      <c r="BK637" s="16">
        <v>2.55587542597012</v>
      </c>
      <c r="BL637" s="16">
        <v>2.55587542597012</v>
      </c>
    </row>
    <row r="638" spans="1:65">
      <c r="A638" s="16" t="s">
        <v>53</v>
      </c>
      <c r="B638" s="16" t="s">
        <v>54</v>
      </c>
      <c r="C638" s="16" t="s">
        <v>1319</v>
      </c>
      <c r="D638" s="16" t="s">
        <v>1320</v>
      </c>
      <c r="AK638" s="16">
        <v>5453313900</v>
      </c>
      <c r="AL638" s="16">
        <v>4082673000</v>
      </c>
      <c r="AM638" s="16">
        <v>2969895400</v>
      </c>
      <c r="AN638" s="16">
        <v>2572059000</v>
      </c>
      <c r="AO638" s="16">
        <v>2759740800</v>
      </c>
      <c r="AP638" s="16">
        <v>3249008000</v>
      </c>
      <c r="AQ638" s="16">
        <v>3830802700</v>
      </c>
      <c r="AR638" s="16">
        <v>3931786800</v>
      </c>
      <c r="AS638" s="16">
        <v>3411318200</v>
      </c>
      <c r="AT638" s="16">
        <v>3693900000</v>
      </c>
      <c r="AU638" s="16">
        <v>4110700000</v>
      </c>
      <c r="AV638" s="16">
        <v>4585700000</v>
      </c>
      <c r="AW638" s="16">
        <v>5039400000</v>
      </c>
      <c r="AX638" s="16">
        <v>7361700000</v>
      </c>
      <c r="AY638" s="16">
        <v>11029100000</v>
      </c>
      <c r="AZ638" s="16">
        <v>14692500000</v>
      </c>
      <c r="BA638" s="16">
        <v>16113500000</v>
      </c>
      <c r="BB638" s="16">
        <v>17828900000</v>
      </c>
      <c r="BC638" s="16">
        <v>18518000000</v>
      </c>
      <c r="BD638" s="16">
        <v>17501400000</v>
      </c>
      <c r="BE638" s="16">
        <v>17353100000</v>
      </c>
      <c r="BF638" s="16">
        <v>18151000000</v>
      </c>
      <c r="BG638" s="16">
        <v>18188100000</v>
      </c>
      <c r="BH638" s="16">
        <v>17765500000</v>
      </c>
      <c r="BI638" s="16">
        <v>17016100000</v>
      </c>
      <c r="BJ638" s="16">
        <v>16418600000</v>
      </c>
      <c r="BK638" s="16">
        <v>16301000000</v>
      </c>
      <c r="BL638" s="16">
        <v>16456900000</v>
      </c>
      <c r="BM638" s="16">
        <v>15422450000</v>
      </c>
    </row>
    <row r="639" spans="1:65">
      <c r="A639" s="16" t="s">
        <v>53</v>
      </c>
      <c r="B639" s="16" t="s">
        <v>54</v>
      </c>
      <c r="C639" s="16" t="s">
        <v>1321</v>
      </c>
      <c r="D639" s="16" t="s">
        <v>1322</v>
      </c>
      <c r="AL639" s="16">
        <v>-16.2999946528473</v>
      </c>
      <c r="AM639" s="16">
        <v>-12.800002914497099</v>
      </c>
      <c r="AN639" s="16">
        <v>-6.9999977618437699</v>
      </c>
      <c r="AO639" s="16">
        <v>2.9999956680847899</v>
      </c>
      <c r="AP639" s="16">
        <v>-6.9000044082418297</v>
      </c>
      <c r="AQ639" s="16">
        <v>6.2000121469134104</v>
      </c>
      <c r="AR639" s="16">
        <v>7.0999880108220701</v>
      </c>
      <c r="AS639" s="16">
        <v>19.587337848840601</v>
      </c>
      <c r="AT639" s="16">
        <v>11.0999994710695</v>
      </c>
      <c r="AU639" s="16">
        <v>6.3994685562444698</v>
      </c>
      <c r="AV639" s="16">
        <v>5.6087408949011603</v>
      </c>
      <c r="AW639" s="16">
        <v>4.9955660656222101</v>
      </c>
      <c r="AX639" s="16">
        <v>7.4981231231231504</v>
      </c>
      <c r="AY639" s="16">
        <v>0.89917066783064603</v>
      </c>
      <c r="AZ639" s="16">
        <v>3.9972313549056802</v>
      </c>
      <c r="BA639" s="16">
        <v>6.1148086522462499</v>
      </c>
      <c r="BB639" s="16">
        <v>3.4888279106232898</v>
      </c>
      <c r="BC639" s="16">
        <v>-2.1818181818181901</v>
      </c>
      <c r="BD639" s="16">
        <v>5.7775712515489301</v>
      </c>
      <c r="BE639" s="16">
        <v>6.6115097378825602</v>
      </c>
      <c r="BF639" s="16">
        <v>4.88977405397981</v>
      </c>
      <c r="BG639" s="16">
        <v>-2.5862633405355999</v>
      </c>
      <c r="BH639" s="16">
        <v>6.5869068423175001</v>
      </c>
      <c r="BI639" s="16">
        <v>2.6043637280867702</v>
      </c>
      <c r="BJ639" s="16">
        <v>4.20379816852068</v>
      </c>
      <c r="BK639" s="16">
        <v>4.5945148923621302</v>
      </c>
      <c r="BL639" s="16">
        <v>7.3361903687831198</v>
      </c>
      <c r="BM639" s="16">
        <v>2.88941423693197</v>
      </c>
    </row>
    <row r="640" spans="1:65">
      <c r="A640" s="16" t="s">
        <v>53</v>
      </c>
      <c r="B640" s="16" t="s">
        <v>54</v>
      </c>
      <c r="C640" s="16" t="s">
        <v>1323</v>
      </c>
      <c r="D640" s="16" t="s">
        <v>1324</v>
      </c>
      <c r="AI640" s="16">
        <v>26.5347885402456</v>
      </c>
      <c r="AJ640" s="16">
        <v>3.1062874251496999</v>
      </c>
      <c r="AK640" s="16">
        <v>-0.69293168191531296</v>
      </c>
      <c r="AL640" s="16">
        <v>21.797452229299399</v>
      </c>
      <c r="AM640" s="16">
        <v>15.313050440352299</v>
      </c>
      <c r="AN640" s="16">
        <v>23.779173305839301</v>
      </c>
      <c r="AO640" s="16">
        <v>29.001683378467401</v>
      </c>
      <c r="AP640" s="16">
        <v>34.2367729474717</v>
      </c>
      <c r="AQ640" s="16">
        <v>33.366273324420199</v>
      </c>
      <c r="AR640" s="16">
        <v>26.4946623930492</v>
      </c>
      <c r="AS640" s="16">
        <v>20.673576227718801</v>
      </c>
      <c r="AT640" s="16">
        <v>20.676875611407901</v>
      </c>
      <c r="AU640" s="16">
        <v>34.576494845360799</v>
      </c>
      <c r="AV640" s="16">
        <v>53.171482543902599</v>
      </c>
      <c r="AW640" s="16">
        <v>57.990433987479797</v>
      </c>
      <c r="AX640" s="16">
        <v>41.534837292872801</v>
      </c>
      <c r="AY640" s="16">
        <v>29.859384835326601</v>
      </c>
      <c r="AZ640" s="16">
        <v>21.525008374323399</v>
      </c>
      <c r="BA640" s="16">
        <v>18.6936308461975</v>
      </c>
      <c r="BB640" s="16">
        <v>18.948639804502601</v>
      </c>
      <c r="BC640" s="16">
        <v>18.0595784763923</v>
      </c>
      <c r="BD640" s="16">
        <v>20.267846856879501</v>
      </c>
      <c r="BE640" s="16">
        <v>22.3167232028526</v>
      </c>
      <c r="BF640" s="16">
        <v>25.6579354439517</v>
      </c>
      <c r="BG640" s="16">
        <v>27.5100357372221</v>
      </c>
      <c r="BH640" s="16">
        <v>27.913571165869801</v>
      </c>
      <c r="BI640" s="16">
        <v>25.681338249604501</v>
      </c>
      <c r="BJ640" s="16">
        <v>24.378925698557499</v>
      </c>
      <c r="BK640" s="16">
        <v>20.129476102482101</v>
      </c>
      <c r="BL640" s="16">
        <v>20.307779848149199</v>
      </c>
      <c r="BM640" s="16">
        <v>24.283536880006402</v>
      </c>
    </row>
    <row r="641" spans="1:65">
      <c r="A641" s="16" t="s">
        <v>53</v>
      </c>
      <c r="B641" s="16" t="s">
        <v>54</v>
      </c>
      <c r="C641" s="16" t="s">
        <v>1325</v>
      </c>
      <c r="D641" s="16" t="s">
        <v>1326</v>
      </c>
      <c r="AL641" s="16">
        <v>5902300</v>
      </c>
      <c r="AM641" s="16">
        <v>96137400</v>
      </c>
      <c r="AN641" s="16">
        <v>266147000</v>
      </c>
      <c r="AO641" s="16">
        <v>774220000</v>
      </c>
      <c r="AP641" s="16">
        <v>1124260000</v>
      </c>
      <c r="AQ641" s="16">
        <v>1158804400</v>
      </c>
      <c r="AR641" s="16">
        <v>937785700</v>
      </c>
      <c r="AS641" s="16">
        <v>949010500</v>
      </c>
      <c r="AT641" s="16">
        <v>1105018200</v>
      </c>
      <c r="AU641" s="16">
        <v>1784877700</v>
      </c>
      <c r="AV641" s="16">
        <v>3476355300</v>
      </c>
      <c r="AW641" s="16">
        <v>4611907200</v>
      </c>
      <c r="AX641" s="16">
        <v>4695595300</v>
      </c>
      <c r="AY641" s="16">
        <v>4035037100</v>
      </c>
      <c r="AZ641" s="16">
        <v>3338200000</v>
      </c>
    </row>
    <row r="642" spans="1:65">
      <c r="A642" s="16" t="s">
        <v>53</v>
      </c>
      <c r="B642" s="16" t="s">
        <v>54</v>
      </c>
      <c r="C642" s="16" t="s">
        <v>1327</v>
      </c>
      <c r="D642" s="16" t="s">
        <v>1328</v>
      </c>
      <c r="AK642" s="16">
        <v>9062344869.8853397</v>
      </c>
      <c r="AL642" s="16">
        <v>6873188076.0271597</v>
      </c>
      <c r="AM642" s="16">
        <v>5334514779.8420296</v>
      </c>
      <c r="AN642" s="16">
        <v>5132940394.8721399</v>
      </c>
      <c r="AO642" s="16">
        <v>5598377184.6569901</v>
      </c>
      <c r="AP642" s="16">
        <v>6362895501.0702105</v>
      </c>
      <c r="AQ642" s="16">
        <v>7078557290.8490801</v>
      </c>
      <c r="AR642" s="16">
        <v>8034804510.2758503</v>
      </c>
      <c r="AS642" s="16">
        <v>9669195212.8531494</v>
      </c>
      <c r="AT642" s="16">
        <v>9522403490.6599808</v>
      </c>
      <c r="AU642" s="16">
        <v>10647288927.3783</v>
      </c>
      <c r="AV642" s="16">
        <v>11626156142.811001</v>
      </c>
      <c r="AW642" s="16">
        <v>13025990265.4389</v>
      </c>
      <c r="AX642" s="16">
        <v>15939254374.331699</v>
      </c>
      <c r="AY642" s="16">
        <v>21994585032.681099</v>
      </c>
      <c r="AZ642" s="16">
        <v>26073357305.255901</v>
      </c>
      <c r="BA642" s="16">
        <v>29050535408.967701</v>
      </c>
      <c r="BB642" s="16">
        <v>30861490230.087601</v>
      </c>
      <c r="BC642" s="16">
        <v>26583727884.375801</v>
      </c>
      <c r="BD642" s="16">
        <v>32117530219.069401</v>
      </c>
      <c r="BE642" s="16">
        <v>32824115909.567299</v>
      </c>
    </row>
    <row r="643" spans="1:65">
      <c r="A643" s="16" t="s">
        <v>53</v>
      </c>
      <c r="B643" s="16" t="s">
        <v>54</v>
      </c>
      <c r="C643" s="16" t="s">
        <v>1329</v>
      </c>
      <c r="D643" s="16" t="s">
        <v>1330</v>
      </c>
      <c r="AL643" s="16">
        <v>-9.8420932828149308</v>
      </c>
      <c r="AM643" s="16">
        <v>23.393981719968199</v>
      </c>
      <c r="AN643" s="16">
        <v>-11.031733394276101</v>
      </c>
      <c r="AO643" s="16">
        <v>6.1550231602765404</v>
      </c>
      <c r="AP643" s="16">
        <v>25.859010466533</v>
      </c>
      <c r="AQ643" s="16">
        <v>-5.1410498747174502</v>
      </c>
      <c r="AR643" s="16">
        <v>23.220436378146299</v>
      </c>
      <c r="AS643" s="16">
        <v>10.8485144193513</v>
      </c>
      <c r="AT643" s="16">
        <v>5.3088325129072897</v>
      </c>
      <c r="AU643" s="16">
        <v>7.6070790703967903</v>
      </c>
      <c r="AV643" s="16">
        <v>33.556153861669202</v>
      </c>
      <c r="AW643" s="16">
        <v>19.879172571390299</v>
      </c>
      <c r="AX643" s="16">
        <v>28.4492880714694</v>
      </c>
      <c r="AY643" s="16">
        <v>44.532556892192197</v>
      </c>
      <c r="AZ643" s="16">
        <v>20.664870764606</v>
      </c>
      <c r="BA643" s="16">
        <v>33.369762690453904</v>
      </c>
      <c r="BB643" s="16">
        <v>5.67012277318707</v>
      </c>
      <c r="BC643" s="16">
        <v>-9.8026508087174893</v>
      </c>
      <c r="BD643" s="16">
        <v>10.1754794652407</v>
      </c>
      <c r="BE643" s="16">
        <v>2.2000002007711599</v>
      </c>
    </row>
    <row r="644" spans="1:65">
      <c r="A644" s="16" t="s">
        <v>53</v>
      </c>
      <c r="B644" s="16" t="s">
        <v>54</v>
      </c>
      <c r="C644" s="16" t="s">
        <v>1331</v>
      </c>
      <c r="D644" s="16" t="s">
        <v>1332</v>
      </c>
      <c r="AZ644" s="16">
        <v>2.5</v>
      </c>
      <c r="BC644" s="16">
        <v>3.05</v>
      </c>
      <c r="BE644" s="16">
        <v>2.4300000000000002</v>
      </c>
      <c r="BG644" s="16">
        <v>2.5714290000000002</v>
      </c>
    </row>
    <row r="645" spans="1:65">
      <c r="A645" s="16" t="s">
        <v>53</v>
      </c>
      <c r="B645" s="16" t="s">
        <v>54</v>
      </c>
      <c r="C645" s="16" t="s">
        <v>1333</v>
      </c>
      <c r="D645" s="16" t="s">
        <v>1334</v>
      </c>
      <c r="AN645" s="16">
        <v>2123</v>
      </c>
      <c r="AO645" s="16">
        <v>2116</v>
      </c>
      <c r="AP645" s="16">
        <v>2116</v>
      </c>
      <c r="AQ645" s="16">
        <v>2116</v>
      </c>
      <c r="AR645" s="16">
        <v>2116</v>
      </c>
      <c r="AS645" s="16">
        <v>2116</v>
      </c>
      <c r="AT645" s="16">
        <v>2116</v>
      </c>
      <c r="AU645" s="16">
        <v>2122</v>
      </c>
      <c r="AV645" s="16">
        <v>2122</v>
      </c>
      <c r="AW645" s="16">
        <v>2122</v>
      </c>
      <c r="AX645" s="16">
        <v>2122</v>
      </c>
      <c r="AY645" s="16">
        <v>2122</v>
      </c>
      <c r="AZ645" s="16">
        <v>2099</v>
      </c>
      <c r="BA645" s="16">
        <v>2099.1</v>
      </c>
      <c r="BB645" s="16">
        <v>2079</v>
      </c>
      <c r="BC645" s="16">
        <v>2079.1</v>
      </c>
      <c r="BD645" s="16">
        <v>2079.3000000000002</v>
      </c>
      <c r="BE645" s="16">
        <v>2068.1</v>
      </c>
      <c r="BF645" s="16">
        <v>2068.1</v>
      </c>
      <c r="BG645" s="16">
        <v>2066.4</v>
      </c>
      <c r="BH645" s="16">
        <v>2067.8000000000002</v>
      </c>
      <c r="BI645" s="16">
        <v>2074</v>
      </c>
      <c r="BJ645" s="16">
        <v>2132</v>
      </c>
      <c r="BK645" s="16">
        <v>2133.0700000000002</v>
      </c>
      <c r="BL645" s="16">
        <v>2139.87</v>
      </c>
    </row>
    <row r="646" spans="1:65">
      <c r="A646" s="16" t="s">
        <v>53</v>
      </c>
      <c r="B646" s="16" t="s">
        <v>54</v>
      </c>
      <c r="C646" s="16" t="s">
        <v>1335</v>
      </c>
      <c r="D646" s="16" t="s">
        <v>1336</v>
      </c>
      <c r="AJ646" s="16">
        <v>35</v>
      </c>
      <c r="AK646" s="16">
        <v>2082</v>
      </c>
      <c r="AL646" s="16">
        <v>1194</v>
      </c>
      <c r="AM646" s="16">
        <v>1477</v>
      </c>
      <c r="AN646" s="16">
        <v>44</v>
      </c>
      <c r="AP646" s="16">
        <v>29</v>
      </c>
      <c r="AQ646" s="16">
        <v>34</v>
      </c>
      <c r="AX646" s="16">
        <v>24</v>
      </c>
      <c r="BA646" s="16">
        <v>30</v>
      </c>
      <c r="BE646" s="16">
        <v>16</v>
      </c>
      <c r="BG646" s="16">
        <v>46</v>
      </c>
      <c r="BH646" s="16">
        <v>63</v>
      </c>
      <c r="BI646" s="16">
        <v>137</v>
      </c>
      <c r="BJ646" s="16">
        <v>36</v>
      </c>
    </row>
    <row r="647" spans="1:65">
      <c r="A647" s="16" t="s">
        <v>53</v>
      </c>
      <c r="B647" s="16" t="s">
        <v>54</v>
      </c>
      <c r="C647" s="16" t="s">
        <v>1337</v>
      </c>
      <c r="D647" s="16" t="s">
        <v>1338</v>
      </c>
      <c r="AK647" s="16">
        <v>2.45027990661137E-2</v>
      </c>
      <c r="AL647" s="16">
        <v>1.23886256563292E-2</v>
      </c>
      <c r="AM647" s="16">
        <v>4.0329214904954898E-2</v>
      </c>
      <c r="AN647" s="16">
        <v>0.36278429309764398</v>
      </c>
      <c r="AO647" s="16">
        <v>8.8840265424550494E-2</v>
      </c>
      <c r="AP647" s="16">
        <v>0.25663299203914203</v>
      </c>
      <c r="AQ647" s="16">
        <v>0.25526689771813199</v>
      </c>
      <c r="AR647" s="16">
        <v>0.16061723508487399</v>
      </c>
      <c r="AS647" s="16">
        <v>0.71058539577873103</v>
      </c>
      <c r="AT647" s="16">
        <v>0.13346948883915899</v>
      </c>
      <c r="AU647" s="16">
        <v>9.1906056889665702E-2</v>
      </c>
      <c r="AV647" s="16">
        <v>0.75304423359379002</v>
      </c>
      <c r="AW647" s="16">
        <v>4.4691848529505602</v>
      </c>
      <c r="AX647" s="16">
        <v>2.2918074559949599</v>
      </c>
      <c r="AY647" s="16">
        <v>0.65061307198337504</v>
      </c>
      <c r="AZ647" s="16">
        <v>6.8939179141593199</v>
      </c>
      <c r="BA647" s="16">
        <v>4.2136040248780997</v>
      </c>
      <c r="BB647" s="16">
        <v>8.0745869602401505</v>
      </c>
      <c r="BC647" s="16">
        <v>9.6282451377749094</v>
      </c>
      <c r="BD647" s="16">
        <v>6.6472084611456301</v>
      </c>
      <c r="BE647" s="16">
        <v>11.1909023093403</v>
      </c>
      <c r="BF647" s="16">
        <v>20.141881329045301</v>
      </c>
      <c r="BG647" s="16">
        <v>13.757343923093501</v>
      </c>
      <c r="BH647" s="16">
        <v>6.3279813188298704</v>
      </c>
      <c r="BI647" s="16">
        <v>5.3005418406164901</v>
      </c>
      <c r="BJ647" s="16">
        <v>7.0393545170508096</v>
      </c>
      <c r="BK647" s="16">
        <v>4.7746479615152797</v>
      </c>
      <c r="BL647" s="16">
        <v>5.9674740386521297</v>
      </c>
    </row>
    <row r="648" spans="1:65">
      <c r="A648" s="16" t="s">
        <v>53</v>
      </c>
      <c r="B648" s="16" t="s">
        <v>54</v>
      </c>
      <c r="C648" s="16" t="s">
        <v>1339</v>
      </c>
      <c r="D648" s="16" t="s">
        <v>1340</v>
      </c>
      <c r="AN648" s="16">
        <v>49.086587092858601</v>
      </c>
      <c r="AO648" s="16">
        <v>23.042250135224499</v>
      </c>
      <c r="AP648" s="16">
        <v>26.088916957347902</v>
      </c>
      <c r="AQ648" s="16">
        <v>24.494333004937499</v>
      </c>
      <c r="AR648" s="16">
        <v>29.181413883260898</v>
      </c>
      <c r="AS648" s="16">
        <v>27.6978114478114</v>
      </c>
      <c r="AT648" s="16">
        <v>16.749762400538899</v>
      </c>
      <c r="AU648" s="16">
        <v>8.1651959239822496</v>
      </c>
      <c r="AV648" s="16">
        <v>5.49584832863051</v>
      </c>
      <c r="AW648" s="16">
        <v>4.6599107857376802</v>
      </c>
      <c r="AX648" s="16">
        <v>6.2320927251898004</v>
      </c>
      <c r="AY648" s="16">
        <v>7.0423559810607204</v>
      </c>
      <c r="AZ648" s="16">
        <v>7.91238705703151</v>
      </c>
      <c r="BA648" s="16">
        <v>8.8986025059159104</v>
      </c>
      <c r="BB648" s="16">
        <v>11.226743469902701</v>
      </c>
      <c r="BC648" s="16">
        <v>20.322626698187499</v>
      </c>
      <c r="BD648" s="16">
        <v>29.421011155866498</v>
      </c>
      <c r="BE648" s="16">
        <v>33.790474683306897</v>
      </c>
      <c r="BF648" s="16">
        <v>35.185065815489601</v>
      </c>
      <c r="BG648" s="16">
        <v>29.530524413759199</v>
      </c>
      <c r="BH648" s="16">
        <v>30.433028414044401</v>
      </c>
      <c r="BI648" s="16">
        <v>33.552821046177797</v>
      </c>
      <c r="BJ648" s="16">
        <v>33.212943753853502</v>
      </c>
      <c r="BK648" s="16">
        <v>34.202934788874401</v>
      </c>
      <c r="BL648" s="16">
        <v>27.010878535193701</v>
      </c>
      <c r="BM648" s="16">
        <v>7.6435622312815203</v>
      </c>
    </row>
    <row r="649" spans="1:65">
      <c r="A649" s="16" t="s">
        <v>53</v>
      </c>
      <c r="B649" s="16" t="s">
        <v>54</v>
      </c>
      <c r="C649" s="16" t="s">
        <v>1341</v>
      </c>
      <c r="D649" s="16" t="s">
        <v>1342</v>
      </c>
      <c r="AK649" s="16">
        <v>998000000</v>
      </c>
      <c r="AL649" s="16">
        <v>636000000</v>
      </c>
      <c r="AM649" s="16">
        <v>778000000</v>
      </c>
      <c r="AN649" s="16">
        <v>668000000</v>
      </c>
      <c r="AO649" s="16">
        <v>961000000</v>
      </c>
      <c r="AP649" s="16">
        <v>794000000</v>
      </c>
      <c r="AQ649" s="16">
        <v>1076000000</v>
      </c>
      <c r="AR649" s="16">
        <v>1036000000</v>
      </c>
      <c r="AS649" s="16">
        <v>1172000000</v>
      </c>
      <c r="AT649" s="16">
        <v>1431000000</v>
      </c>
      <c r="AU649" s="16">
        <v>1666000000</v>
      </c>
      <c r="AV649" s="16">
        <v>2626000000</v>
      </c>
      <c r="AW649" s="16">
        <v>3516000000</v>
      </c>
      <c r="AX649" s="16">
        <v>4350000000</v>
      </c>
      <c r="AY649" s="16">
        <v>5269000000</v>
      </c>
      <c r="AZ649" s="16">
        <v>6045000000</v>
      </c>
      <c r="BA649" s="16">
        <v>7574000000</v>
      </c>
      <c r="BB649" s="16">
        <v>6514000000</v>
      </c>
      <c r="BC649" s="16">
        <v>6746000000</v>
      </c>
      <c r="BD649" s="16">
        <v>10166000000</v>
      </c>
      <c r="BE649" s="16">
        <v>10417000000</v>
      </c>
      <c r="BF649" s="16">
        <v>10321000000</v>
      </c>
      <c r="BG649" s="16">
        <v>9188000000</v>
      </c>
      <c r="BH649" s="16">
        <v>9217000000</v>
      </c>
      <c r="BI649" s="16">
        <v>8489000000</v>
      </c>
      <c r="BJ649" s="16">
        <v>8783000000</v>
      </c>
      <c r="BK649" s="16">
        <v>11466000000</v>
      </c>
      <c r="BL649" s="16">
        <v>13667000000</v>
      </c>
      <c r="BM649" s="16">
        <v>10731000000</v>
      </c>
    </row>
    <row r="650" spans="1:65">
      <c r="A650" s="16" t="s">
        <v>53</v>
      </c>
      <c r="B650" s="16" t="s">
        <v>54</v>
      </c>
      <c r="C650" s="16" t="s">
        <v>1343</v>
      </c>
      <c r="D650" s="16" t="s">
        <v>1344</v>
      </c>
    </row>
    <row r="651" spans="1:65">
      <c r="A651" s="16" t="s">
        <v>53</v>
      </c>
      <c r="B651" s="16" t="s">
        <v>54</v>
      </c>
      <c r="C651" s="16" t="s">
        <v>1345</v>
      </c>
      <c r="D651" s="16" t="s">
        <v>1346</v>
      </c>
    </row>
    <row r="652" spans="1:65">
      <c r="A652" s="16" t="s">
        <v>53</v>
      </c>
      <c r="B652" s="16" t="s">
        <v>54</v>
      </c>
      <c r="C652" s="16" t="s">
        <v>1347</v>
      </c>
      <c r="D652" s="16" t="s">
        <v>1348</v>
      </c>
      <c r="E652" s="16">
        <v>2051433</v>
      </c>
      <c r="F652" s="16">
        <v>2110439</v>
      </c>
      <c r="G652" s="16">
        <v>2171812</v>
      </c>
      <c r="H652" s="16">
        <v>2233682</v>
      </c>
      <c r="I652" s="16">
        <v>2293591</v>
      </c>
      <c r="J652" s="16">
        <v>2349758</v>
      </c>
      <c r="K652" s="16">
        <v>2401558</v>
      </c>
      <c r="L652" s="16">
        <v>2449255</v>
      </c>
      <c r="M652" s="16">
        <v>2493164</v>
      </c>
      <c r="N652" s="16">
        <v>2534088</v>
      </c>
      <c r="O652" s="16">
        <v>2590430</v>
      </c>
      <c r="P652" s="16">
        <v>2666673</v>
      </c>
      <c r="Q652" s="16">
        <v>2742016</v>
      </c>
      <c r="R652" s="16">
        <v>2816717</v>
      </c>
      <c r="S652" s="16">
        <v>2884268</v>
      </c>
      <c r="T652" s="16">
        <v>2944703</v>
      </c>
      <c r="U652" s="16">
        <v>3005278</v>
      </c>
      <c r="V652" s="16">
        <v>3066069</v>
      </c>
      <c r="W652" s="16">
        <v>3127435</v>
      </c>
      <c r="X652" s="16">
        <v>3187542</v>
      </c>
      <c r="Y652" s="16">
        <v>3246173</v>
      </c>
      <c r="Z652" s="16">
        <v>3305699</v>
      </c>
      <c r="AA652" s="16">
        <v>3366407</v>
      </c>
      <c r="AB652" s="16">
        <v>3428564</v>
      </c>
      <c r="AC652" s="16">
        <v>3495125</v>
      </c>
      <c r="AD652" s="16">
        <v>3566416</v>
      </c>
      <c r="AE652" s="16">
        <v>3639921</v>
      </c>
      <c r="AF652" s="16">
        <v>3715244</v>
      </c>
      <c r="AG652" s="16">
        <v>3792004</v>
      </c>
      <c r="AH652" s="16">
        <v>3852576</v>
      </c>
      <c r="AI652" s="16">
        <v>3847891</v>
      </c>
      <c r="AJ652" s="16">
        <v>3885695</v>
      </c>
      <c r="AK652" s="16">
        <v>3922204</v>
      </c>
      <c r="AL652" s="16">
        <v>3959159</v>
      </c>
      <c r="AM652" s="16">
        <v>3989565</v>
      </c>
      <c r="AN652" s="16">
        <v>4012031</v>
      </c>
      <c r="AO652" s="16">
        <v>4028686</v>
      </c>
      <c r="AP652" s="16">
        <v>4043596</v>
      </c>
      <c r="AQ652" s="16">
        <v>4057628</v>
      </c>
      <c r="AR652" s="16">
        <v>4085971</v>
      </c>
      <c r="AS652" s="16">
        <v>4135854</v>
      </c>
      <c r="AT652" s="16">
        <v>4184325</v>
      </c>
      <c r="AU652" s="16">
        <v>4232008</v>
      </c>
      <c r="AV652" s="16">
        <v>4280744</v>
      </c>
      <c r="AW652" s="16">
        <v>4335079</v>
      </c>
      <c r="AX652" s="16">
        <v>4396406</v>
      </c>
      <c r="AY652" s="16">
        <v>4461940</v>
      </c>
      <c r="AZ652" s="16">
        <v>4530068</v>
      </c>
      <c r="BA652" s="16">
        <v>4643726</v>
      </c>
      <c r="BB652" s="16">
        <v>4759039</v>
      </c>
      <c r="BC652" s="16">
        <v>4835557</v>
      </c>
      <c r="BD652" s="16">
        <v>4920166</v>
      </c>
      <c r="BE652" s="16">
        <v>5008847</v>
      </c>
      <c r="BF652" s="16">
        <v>5098727</v>
      </c>
      <c r="BG652" s="16">
        <v>5189181</v>
      </c>
      <c r="BH652" s="16">
        <v>5279540</v>
      </c>
      <c r="BI652" s="16">
        <v>5368846</v>
      </c>
      <c r="BJ652" s="16">
        <v>5453517</v>
      </c>
      <c r="BK652" s="16">
        <v>5534464</v>
      </c>
      <c r="BL652" s="16">
        <v>5616706</v>
      </c>
      <c r="BM652" s="16">
        <v>5701802</v>
      </c>
    </row>
    <row r="653" spans="1:65">
      <c r="A653" s="16" t="s">
        <v>53</v>
      </c>
      <c r="B653" s="16" t="s">
        <v>54</v>
      </c>
      <c r="C653" s="16" t="s">
        <v>1349</v>
      </c>
      <c r="D653" s="16" t="s">
        <v>1350</v>
      </c>
    </row>
    <row r="654" spans="1:65">
      <c r="A654" s="16" t="s">
        <v>53</v>
      </c>
      <c r="B654" s="16" t="s">
        <v>54</v>
      </c>
      <c r="C654" s="16" t="s">
        <v>1351</v>
      </c>
      <c r="D654" s="16" t="s">
        <v>1352</v>
      </c>
      <c r="E654" s="16">
        <v>85799</v>
      </c>
      <c r="F654" s="16">
        <v>86864</v>
      </c>
      <c r="G654" s="16">
        <v>88172</v>
      </c>
      <c r="H654" s="16">
        <v>89456</v>
      </c>
      <c r="I654" s="16">
        <v>90380</v>
      </c>
      <c r="J654" s="16">
        <v>90768</v>
      </c>
      <c r="K654" s="16">
        <v>91531</v>
      </c>
      <c r="L654" s="16">
        <v>91965</v>
      </c>
      <c r="M654" s="16">
        <v>92210</v>
      </c>
      <c r="N654" s="16">
        <v>92428</v>
      </c>
      <c r="O654" s="16">
        <v>92749</v>
      </c>
      <c r="P654" s="16">
        <v>94644</v>
      </c>
      <c r="Q654" s="16">
        <v>96215</v>
      </c>
      <c r="R654" s="16">
        <v>97575</v>
      </c>
      <c r="S654" s="16">
        <v>98927</v>
      </c>
      <c r="T654" s="16">
        <v>100344</v>
      </c>
      <c r="U654" s="16">
        <v>102667</v>
      </c>
      <c r="V654" s="16">
        <v>105031</v>
      </c>
      <c r="W654" s="16">
        <v>106932</v>
      </c>
      <c r="X654" s="16">
        <v>107637</v>
      </c>
      <c r="Y654" s="16">
        <v>106831</v>
      </c>
      <c r="Z654" s="16">
        <v>106443</v>
      </c>
      <c r="AA654" s="16">
        <v>105046</v>
      </c>
      <c r="AB654" s="16">
        <v>103133</v>
      </c>
      <c r="AC654" s="16">
        <v>101315</v>
      </c>
      <c r="AD654" s="16">
        <v>100001</v>
      </c>
      <c r="AE654" s="16">
        <v>100499</v>
      </c>
      <c r="AF654" s="16">
        <v>101290</v>
      </c>
      <c r="AG654" s="16">
        <v>103002</v>
      </c>
      <c r="AH654" s="16">
        <v>106483</v>
      </c>
      <c r="AI654" s="16">
        <v>110817</v>
      </c>
      <c r="AJ654" s="16">
        <v>118268</v>
      </c>
      <c r="AK654" s="16">
        <v>127111</v>
      </c>
      <c r="AL654" s="16">
        <v>136626</v>
      </c>
      <c r="AM654" s="16">
        <v>145701</v>
      </c>
      <c r="AN654" s="16">
        <v>153876</v>
      </c>
      <c r="AO654" s="16">
        <v>162833</v>
      </c>
      <c r="AP654" s="16">
        <v>170880</v>
      </c>
      <c r="AQ654" s="16">
        <v>178479</v>
      </c>
      <c r="AR654" s="16">
        <v>186083</v>
      </c>
      <c r="AS654" s="16">
        <v>193830</v>
      </c>
      <c r="AT654" s="16">
        <v>204163</v>
      </c>
      <c r="AU654" s="16">
        <v>214386</v>
      </c>
      <c r="AV654" s="16">
        <v>223354</v>
      </c>
      <c r="AW654" s="16">
        <v>229637</v>
      </c>
      <c r="AX654" s="16">
        <v>232556</v>
      </c>
      <c r="AY654" s="16">
        <v>233057</v>
      </c>
      <c r="AZ654" s="16">
        <v>230818</v>
      </c>
      <c r="BA654" s="16">
        <v>228953</v>
      </c>
      <c r="BB654" s="16">
        <v>226306</v>
      </c>
      <c r="BC654" s="16">
        <v>221709</v>
      </c>
      <c r="BD654" s="16">
        <v>221064</v>
      </c>
      <c r="BE654" s="16">
        <v>220544</v>
      </c>
      <c r="BF654" s="16">
        <v>220725</v>
      </c>
      <c r="BG654" s="16">
        <v>222589</v>
      </c>
      <c r="BH654" s="16">
        <v>226763</v>
      </c>
      <c r="BI654" s="16">
        <v>234391</v>
      </c>
      <c r="BJ654" s="16">
        <v>244201</v>
      </c>
      <c r="BK654" s="16">
        <v>256083</v>
      </c>
      <c r="BL654" s="16">
        <v>270017</v>
      </c>
      <c r="BM654" s="16">
        <v>286016</v>
      </c>
    </row>
    <row r="655" spans="1:65">
      <c r="A655" s="16" t="s">
        <v>53</v>
      </c>
      <c r="B655" s="16" t="s">
        <v>54</v>
      </c>
      <c r="C655" s="16" t="s">
        <v>1353</v>
      </c>
      <c r="D655" s="16" t="s">
        <v>1354</v>
      </c>
      <c r="E655" s="16">
        <v>5.11947760533024</v>
      </c>
      <c r="F655" s="16">
        <v>5.4720096839607004</v>
      </c>
      <c r="G655" s="16">
        <v>5.8434512044557403</v>
      </c>
      <c r="H655" s="16">
        <v>6.1926675198764496</v>
      </c>
      <c r="I655" s="16">
        <v>6.4705040960513198</v>
      </c>
      <c r="J655" s="16">
        <v>6.6540526284302102</v>
      </c>
      <c r="K655" s="16">
        <v>6.7141198445151202</v>
      </c>
      <c r="L655" s="16">
        <v>6.6372752074161001</v>
      </c>
      <c r="M655" s="16">
        <v>6.4760302116555097</v>
      </c>
      <c r="N655" s="16">
        <v>6.3418213114037298</v>
      </c>
      <c r="O655" s="16">
        <v>6.318331111</v>
      </c>
      <c r="P655" s="16">
        <v>6.4765300936052101</v>
      </c>
      <c r="Q655" s="16">
        <v>6.7751690640653903</v>
      </c>
      <c r="R655" s="16">
        <v>7.0733409533576204</v>
      </c>
      <c r="S655" s="16">
        <v>7.1678956612492799</v>
      </c>
      <c r="T655" s="16">
        <v>6.9563940755026303</v>
      </c>
      <c r="U655" s="16">
        <v>6.4733681639299796</v>
      </c>
      <c r="V655" s="16">
        <v>5.7304547542489699</v>
      </c>
      <c r="W655" s="16">
        <v>4.8870980689940202</v>
      </c>
      <c r="X655" s="16">
        <v>4.1745346903703204</v>
      </c>
      <c r="Y655" s="16">
        <v>3.7252315887132501</v>
      </c>
      <c r="Z655" s="16">
        <v>3.5089950958683298</v>
      </c>
      <c r="AA655" s="16">
        <v>3.5053907447494601</v>
      </c>
      <c r="AB655" s="16">
        <v>3.6583640676437801</v>
      </c>
      <c r="AC655" s="16">
        <v>3.8869707383365002</v>
      </c>
      <c r="AD655" s="16">
        <v>4.1476520456039001</v>
      </c>
      <c r="AE655" s="16">
        <v>4.4605636874996</v>
      </c>
      <c r="AF655" s="16">
        <v>4.8328329785500896</v>
      </c>
      <c r="AG655" s="16">
        <v>5.2469404886052802</v>
      </c>
      <c r="AH655" s="16">
        <v>5.6743544396847998</v>
      </c>
      <c r="AI655" s="16">
        <v>6.08911274950957</v>
      </c>
      <c r="AJ655" s="16">
        <v>6.4288585379962804</v>
      </c>
      <c r="AK655" s="16">
        <v>6.7450632059339402</v>
      </c>
      <c r="AL655" s="16">
        <v>7.0481942623618803</v>
      </c>
      <c r="AM655" s="16">
        <v>7.3551156022306303</v>
      </c>
      <c r="AN655" s="16">
        <v>7.6716019534012201</v>
      </c>
      <c r="AO655" s="16">
        <v>8.0034183611272098</v>
      </c>
      <c r="AP655" s="16">
        <v>8.3464594499162601</v>
      </c>
      <c r="AQ655" s="16">
        <v>8.6569979862895394</v>
      </c>
      <c r="AR655" s="16">
        <v>8.8712492674658705</v>
      </c>
      <c r="AS655" s="16">
        <v>8.9554133560475702</v>
      </c>
      <c r="AT655" s="16">
        <v>8.9012228230673909</v>
      </c>
      <c r="AU655" s="16">
        <v>8.7078447963253893</v>
      </c>
      <c r="AV655" s="16">
        <v>8.4321292638058196</v>
      </c>
      <c r="AW655" s="16">
        <v>8.1537351970726295</v>
      </c>
      <c r="AX655" s="16">
        <v>7.9186232239200196</v>
      </c>
      <c r="AY655" s="16">
        <v>7.69936228585438</v>
      </c>
      <c r="AZ655" s="16">
        <v>7.5241074676411603</v>
      </c>
      <c r="BA655" s="16">
        <v>7.3843619051719198</v>
      </c>
      <c r="BB655" s="16">
        <v>7.2607834801955704</v>
      </c>
      <c r="BC655" s="16">
        <v>7.1438711977838096</v>
      </c>
      <c r="BD655" s="16">
        <v>7.0471346045481402</v>
      </c>
      <c r="BE655" s="16">
        <v>6.9639785566133598</v>
      </c>
      <c r="BF655" s="16">
        <v>6.91237936335187</v>
      </c>
      <c r="BG655" s="16">
        <v>6.9213871146401003</v>
      </c>
      <c r="BH655" s="16">
        <v>7.0058135445825096</v>
      </c>
      <c r="BI655" s="16">
        <v>7.1485601920153199</v>
      </c>
      <c r="BJ655" s="16">
        <v>7.3612281755538698</v>
      </c>
      <c r="BK655" s="16">
        <v>7.6196005643480103</v>
      </c>
      <c r="BL655" s="16">
        <v>7.88863417983519</v>
      </c>
      <c r="BM655" s="16">
        <v>8.14431183615525</v>
      </c>
    </row>
    <row r="656" spans="1:65">
      <c r="A656" s="16" t="s">
        <v>53</v>
      </c>
      <c r="B656" s="16" t="s">
        <v>54</v>
      </c>
      <c r="C656" s="16" t="s">
        <v>1355</v>
      </c>
      <c r="D656" s="16" t="s">
        <v>1356</v>
      </c>
      <c r="E656" s="16">
        <v>7.6422364160655096</v>
      </c>
      <c r="F656" s="16">
        <v>8.1824702201528403</v>
      </c>
      <c r="G656" s="16">
        <v>8.7768494988585708</v>
      </c>
      <c r="H656" s="16">
        <v>9.39930932906252</v>
      </c>
      <c r="I656" s="16">
        <v>10.004464479216301</v>
      </c>
      <c r="J656" s="16">
        <v>10.540474041792301</v>
      </c>
      <c r="K656" s="16">
        <v>10.9040523996032</v>
      </c>
      <c r="L656" s="16">
        <v>11.2530696781896</v>
      </c>
      <c r="M656" s="16">
        <v>11.6113614125304</v>
      </c>
      <c r="N656" s="16">
        <v>11.990838291706501</v>
      </c>
      <c r="O656" s="16">
        <v>12.3861845174479</v>
      </c>
      <c r="P656" s="16">
        <v>12.811018400146899</v>
      </c>
      <c r="Q656" s="16">
        <v>13.187938961605401</v>
      </c>
      <c r="R656" s="16">
        <v>13.500048070246701</v>
      </c>
      <c r="S656" s="16">
        <v>13.695546726018</v>
      </c>
      <c r="T656" s="16">
        <v>13.7114886821174</v>
      </c>
      <c r="U656" s="16">
        <v>13.537555977744599</v>
      </c>
      <c r="V656" s="16">
        <v>13.2137136175721</v>
      </c>
      <c r="W656" s="16">
        <v>12.783291198544999</v>
      </c>
      <c r="X656" s="16">
        <v>12.312479668421901</v>
      </c>
      <c r="Y656" s="16">
        <v>11.851191091475499</v>
      </c>
      <c r="Z656" s="16">
        <v>11.381140922017</v>
      </c>
      <c r="AA656" s="16">
        <v>10.9288330183039</v>
      </c>
      <c r="AB656" s="16">
        <v>10.496059832499901</v>
      </c>
      <c r="AC656" s="16">
        <v>10.0907953413332</v>
      </c>
      <c r="AD656" s="16">
        <v>9.7284230952933797</v>
      </c>
      <c r="AE656" s="16">
        <v>9.4455524254369294</v>
      </c>
      <c r="AF656" s="16">
        <v>9.2409211835307392</v>
      </c>
      <c r="AG656" s="16">
        <v>9.0977221743460408</v>
      </c>
      <c r="AH656" s="16">
        <v>9.0139729244029194</v>
      </c>
      <c r="AI656" s="16">
        <v>8.9959476520616608</v>
      </c>
      <c r="AJ656" s="16">
        <v>9.0482801082083508</v>
      </c>
      <c r="AK656" s="16">
        <v>9.1643500840878893</v>
      </c>
      <c r="AL656" s="16">
        <v>9.3291029434972703</v>
      </c>
      <c r="AM656" s="16">
        <v>9.5330880856433406</v>
      </c>
      <c r="AN656" s="16">
        <v>9.7755026473779996</v>
      </c>
      <c r="AO656" s="16">
        <v>10.0616747979211</v>
      </c>
      <c r="AP656" s="16">
        <v>10.3593169619344</v>
      </c>
      <c r="AQ656" s="16">
        <v>10.6386877026675</v>
      </c>
      <c r="AR656" s="16">
        <v>10.8503173626732</v>
      </c>
      <c r="AS656" s="16">
        <v>10.9508181557146</v>
      </c>
      <c r="AT656" s="16">
        <v>10.990065861965901</v>
      </c>
      <c r="AU656" s="16">
        <v>10.907037540025099</v>
      </c>
      <c r="AV656" s="16">
        <v>10.7187239438659</v>
      </c>
      <c r="AW656" s="16">
        <v>10.437478976092599</v>
      </c>
      <c r="AX656" s="16">
        <v>10.059003172121701</v>
      </c>
      <c r="AY656" s="16">
        <v>9.5689368899931697</v>
      </c>
      <c r="AZ656" s="16">
        <v>9.0271350856235895</v>
      </c>
      <c r="BA656" s="16">
        <v>8.4685867631019995</v>
      </c>
      <c r="BB656" s="16">
        <v>7.9417870008067197</v>
      </c>
      <c r="BC656" s="16">
        <v>7.4859760278669203</v>
      </c>
      <c r="BD656" s="16">
        <v>7.0757432277380898</v>
      </c>
      <c r="BE656" s="16">
        <v>6.7371273457186698</v>
      </c>
      <c r="BF656" s="16">
        <v>6.4664631176871703</v>
      </c>
      <c r="BG656" s="16">
        <v>6.2601230172172597</v>
      </c>
      <c r="BH656" s="16">
        <v>6.1202946985537299</v>
      </c>
      <c r="BI656" s="16">
        <v>6.0488509569050004</v>
      </c>
      <c r="BJ656" s="16">
        <v>6.0478832611100302</v>
      </c>
      <c r="BK656" s="16">
        <v>6.10456482130484</v>
      </c>
      <c r="BL656" s="16">
        <v>6.2149274079197001</v>
      </c>
      <c r="BM656" s="16">
        <v>6.3847137192135301</v>
      </c>
    </row>
    <row r="657" spans="1:64">
      <c r="A657" s="16" t="s">
        <v>53</v>
      </c>
      <c r="B657" s="16" t="s">
        <v>54</v>
      </c>
      <c r="C657" s="16" t="s">
        <v>1357</v>
      </c>
      <c r="D657" s="16" t="s">
        <v>1358</v>
      </c>
      <c r="E657" s="16">
        <v>56.570267200000004</v>
      </c>
      <c r="F657" s="16">
        <v>56.733895599999997</v>
      </c>
      <c r="G657" s="16">
        <v>56.897523999999997</v>
      </c>
      <c r="H657" s="16">
        <v>57.058754800000003</v>
      </c>
      <c r="I657" s="16">
        <v>57.219985600000001</v>
      </c>
      <c r="J657" s="16">
        <v>57.3812164</v>
      </c>
      <c r="K657" s="16">
        <v>57.542447199999998</v>
      </c>
      <c r="L657" s="16">
        <v>57.703677999999996</v>
      </c>
      <c r="M657" s="16">
        <v>57.831945400000002</v>
      </c>
      <c r="N657" s="16">
        <v>57.960212800000001</v>
      </c>
      <c r="O657" s="16">
        <v>58.088480199999999</v>
      </c>
      <c r="P657" s="16">
        <v>58.216747599999998</v>
      </c>
      <c r="Q657" s="16">
        <v>58.345014999999997</v>
      </c>
      <c r="R657" s="16">
        <v>58.376658399999997</v>
      </c>
      <c r="S657" s="16">
        <v>58.408301799999997</v>
      </c>
      <c r="T657" s="16">
        <v>58.439945199999997</v>
      </c>
      <c r="U657" s="16">
        <v>58.471588599999997</v>
      </c>
      <c r="V657" s="16">
        <v>58.503231999999997</v>
      </c>
      <c r="W657" s="16">
        <v>58.556692400000003</v>
      </c>
      <c r="X657" s="16">
        <v>58.610152800000002</v>
      </c>
      <c r="Y657" s="16">
        <v>58.6636132</v>
      </c>
      <c r="Z657" s="16">
        <v>58.717073599999999</v>
      </c>
      <c r="AA657" s="16">
        <v>58.770533999999998</v>
      </c>
      <c r="AB657" s="16">
        <v>58.885373800000004</v>
      </c>
      <c r="AC657" s="16">
        <v>59.000213600000002</v>
      </c>
      <c r="AD657" s="16">
        <v>59.115053400000001</v>
      </c>
      <c r="AE657" s="16">
        <v>59.229893199999999</v>
      </c>
      <c r="AF657" s="16">
        <v>59.344732999999998</v>
      </c>
      <c r="AG657" s="16">
        <v>58.719412400000003</v>
      </c>
      <c r="AH657" s="16">
        <v>58.094091800000001</v>
      </c>
      <c r="AI657" s="16">
        <v>57.468771199999999</v>
      </c>
      <c r="AJ657" s="16">
        <v>56.843450599999997</v>
      </c>
      <c r="AK657" s="16">
        <v>56.218130000000002</v>
      </c>
      <c r="AL657" s="16">
        <v>56.936558599999998</v>
      </c>
      <c r="AM657" s="16">
        <v>57.654987200000001</v>
      </c>
      <c r="AN657" s="16">
        <v>58.373415799999997</v>
      </c>
      <c r="AO657" s="16">
        <v>59.091844399999999</v>
      </c>
      <c r="AP657" s="16">
        <v>59.810273000000002</v>
      </c>
      <c r="AQ657" s="16">
        <v>60.735276800000001</v>
      </c>
      <c r="AR657" s="16">
        <v>61.6602806</v>
      </c>
      <c r="AS657" s="16">
        <v>62.585284399999999</v>
      </c>
      <c r="AT657" s="16">
        <v>63.510288199999998</v>
      </c>
      <c r="AU657" s="16">
        <v>64.435292000000004</v>
      </c>
      <c r="AV657" s="16">
        <v>65.080419599999999</v>
      </c>
      <c r="AW657" s="16">
        <v>65.725547199999994</v>
      </c>
      <c r="AX657" s="16">
        <v>66.370674800000003</v>
      </c>
      <c r="AY657" s="16">
        <v>67.015802399999998</v>
      </c>
      <c r="AZ657" s="16">
        <v>67.660929999999993</v>
      </c>
      <c r="BA657" s="16">
        <v>68.212096399999993</v>
      </c>
      <c r="BB657" s="16">
        <v>68.763262800000007</v>
      </c>
      <c r="BC657" s="16">
        <v>69.314429200000006</v>
      </c>
      <c r="BD657" s="16">
        <v>69.865595600000006</v>
      </c>
      <c r="BE657" s="16">
        <v>70.416762000000006</v>
      </c>
      <c r="BF657" s="16">
        <v>71.209068000000002</v>
      </c>
      <c r="BG657" s="16">
        <v>72.001373999999998</v>
      </c>
      <c r="BH657" s="16">
        <v>72.793679999999995</v>
      </c>
      <c r="BI657" s="16">
        <v>73.585986000000005</v>
      </c>
      <c r="BJ657" s="16">
        <v>74.378292000000002</v>
      </c>
      <c r="BK657" s="16">
        <v>74.527947999999995</v>
      </c>
      <c r="BL657" s="16">
        <v>74.677604000000002</v>
      </c>
    </row>
    <row r="658" spans="1:64">
      <c r="A658" s="16" t="s">
        <v>53</v>
      </c>
      <c r="B658" s="16" t="s">
        <v>54</v>
      </c>
      <c r="C658" s="16" t="s">
        <v>1359</v>
      </c>
      <c r="D658" s="16" t="s">
        <v>1360</v>
      </c>
      <c r="AW658" s="16">
        <v>70</v>
      </c>
      <c r="AX658" s="16">
        <v>94</v>
      </c>
      <c r="AZ658" s="16">
        <v>96</v>
      </c>
      <c r="BA658" s="16">
        <v>90</v>
      </c>
      <c r="BB658" s="16">
        <v>79</v>
      </c>
      <c r="BC658" s="16">
        <v>89</v>
      </c>
      <c r="BE658" s="16">
        <v>90</v>
      </c>
      <c r="BF658" s="16">
        <v>87</v>
      </c>
      <c r="BG658" s="16">
        <v>58</v>
      </c>
      <c r="BH658" s="16">
        <v>96</v>
      </c>
      <c r="BJ658" s="16">
        <v>41</v>
      </c>
    </row>
    <row r="659" spans="1:64">
      <c r="A659" s="16" t="s">
        <v>53</v>
      </c>
      <c r="B659" s="16" t="s">
        <v>54</v>
      </c>
      <c r="C659" s="16" t="s">
        <v>1361</v>
      </c>
      <c r="D659" s="16" t="s">
        <v>1362</v>
      </c>
      <c r="AJ659" s="16">
        <v>7.0000000000000007E-2</v>
      </c>
      <c r="AK659" s="16">
        <v>0.13</v>
      </c>
      <c r="AL659" s="16">
        <v>0.37</v>
      </c>
      <c r="AM659" s="16">
        <v>0.46</v>
      </c>
      <c r="AN659" s="16">
        <v>0.6</v>
      </c>
      <c r="AO659" s="16">
        <v>0.7</v>
      </c>
      <c r="AP659" s="16">
        <v>0.83</v>
      </c>
      <c r="AQ659" s="16">
        <v>0.93</v>
      </c>
      <c r="AR659" s="16">
        <v>14.19</v>
      </c>
      <c r="AS659" s="16">
        <v>10.89</v>
      </c>
      <c r="AT659" s="16">
        <v>10.34</v>
      </c>
      <c r="AU659" s="16">
        <v>9.7200000000000006</v>
      </c>
      <c r="AV659" s="16">
        <v>9.07</v>
      </c>
      <c r="AW659" s="16">
        <v>7.94</v>
      </c>
      <c r="AX659" s="16">
        <v>7.23</v>
      </c>
      <c r="AY659" s="16">
        <v>6.88</v>
      </c>
      <c r="AZ659" s="16">
        <v>7.09</v>
      </c>
      <c r="BA659" s="16">
        <v>6.15</v>
      </c>
      <c r="BB659" s="16">
        <v>4.9400000000000004</v>
      </c>
      <c r="BC659" s="16">
        <v>4.3899999999999997</v>
      </c>
      <c r="BD659" s="16">
        <v>4.43</v>
      </c>
      <c r="BE659" s="16">
        <v>4.32</v>
      </c>
      <c r="BF659" s="16">
        <v>4.04</v>
      </c>
      <c r="BG659" s="16">
        <v>4.0199999999999996</v>
      </c>
      <c r="BH659" s="16">
        <v>4.09</v>
      </c>
      <c r="BI659" s="16">
        <v>4.2</v>
      </c>
      <c r="BJ659" s="16">
        <v>4.0999999999999996</v>
      </c>
      <c r="BK659" s="16">
        <v>4.0999999999999996</v>
      </c>
      <c r="BL659" s="16">
        <v>4.03</v>
      </c>
    </row>
    <row r="660" spans="1:64">
      <c r="A660" s="16" t="s">
        <v>53</v>
      </c>
      <c r="B660" s="16" t="s">
        <v>54</v>
      </c>
      <c r="C660" s="16" t="s">
        <v>1363</v>
      </c>
      <c r="D660" s="16" t="s">
        <v>1364</v>
      </c>
      <c r="AR660" s="16">
        <v>18.43</v>
      </c>
      <c r="AS660" s="16">
        <v>22.05</v>
      </c>
      <c r="AT660" s="16">
        <v>22.03</v>
      </c>
      <c r="AU660" s="16">
        <v>21.5</v>
      </c>
      <c r="AV660" s="16">
        <v>18.88</v>
      </c>
      <c r="AW660" s="16">
        <v>18.23</v>
      </c>
      <c r="AX660" s="16">
        <v>15.37</v>
      </c>
      <c r="AY660" s="16">
        <v>14.74</v>
      </c>
      <c r="AZ660" s="16">
        <v>13.61</v>
      </c>
      <c r="BA660" s="16">
        <v>13.96</v>
      </c>
      <c r="BB660" s="16">
        <v>13.91</v>
      </c>
      <c r="BC660" s="16">
        <v>14.92</v>
      </c>
      <c r="BD660" s="16">
        <v>14.71</v>
      </c>
      <c r="BE660" s="16">
        <v>14.16</v>
      </c>
      <c r="BG660" s="16">
        <v>13.54</v>
      </c>
      <c r="BH660" s="16">
        <v>13.42</v>
      </c>
      <c r="BL660" s="16">
        <v>12.44</v>
      </c>
    </row>
    <row r="661" spans="1:64">
      <c r="A661" s="16" t="s">
        <v>53</v>
      </c>
      <c r="B661" s="16" t="s">
        <v>54</v>
      </c>
      <c r="C661" s="16" t="s">
        <v>1365</v>
      </c>
      <c r="D661" s="16" t="s">
        <v>1366</v>
      </c>
      <c r="AH661" s="16">
        <v>51.24</v>
      </c>
      <c r="AL661" s="16">
        <v>78.72</v>
      </c>
      <c r="AO661" s="16">
        <v>51.83</v>
      </c>
      <c r="AP661" s="16">
        <v>50.17</v>
      </c>
      <c r="AQ661" s="16">
        <v>50.07</v>
      </c>
      <c r="AR661" s="16">
        <v>72.97</v>
      </c>
      <c r="AS661" s="16">
        <v>82.7</v>
      </c>
      <c r="AT661" s="16">
        <v>80.599999999999994</v>
      </c>
      <c r="AU661" s="16">
        <v>78.599999999999994</v>
      </c>
      <c r="AV661" s="16">
        <v>76.7</v>
      </c>
      <c r="AW661" s="16">
        <v>74.5</v>
      </c>
      <c r="AX661" s="16">
        <v>73.099999999999994</v>
      </c>
      <c r="AY661" s="16">
        <v>72.099999999999994</v>
      </c>
      <c r="AZ661" s="16">
        <v>72.34</v>
      </c>
      <c r="BA661" s="16">
        <v>71.03</v>
      </c>
      <c r="BB661" s="16">
        <v>68.53</v>
      </c>
      <c r="BC661" s="16">
        <v>67.83</v>
      </c>
      <c r="BD661" s="16">
        <v>67.510000000000005</v>
      </c>
      <c r="BE661" s="16">
        <v>67.8</v>
      </c>
      <c r="BF661" s="16">
        <v>68</v>
      </c>
      <c r="BG661" s="16">
        <v>68.3</v>
      </c>
      <c r="BH661" s="16">
        <v>68.5</v>
      </c>
      <c r="BI661" s="16">
        <v>69.5</v>
      </c>
      <c r="BJ661" s="16">
        <v>69.7</v>
      </c>
      <c r="BK661" s="16">
        <v>69.7</v>
      </c>
      <c r="BL661" s="16">
        <v>69.7</v>
      </c>
    </row>
    <row r="662" spans="1:64">
      <c r="A662" s="16" t="s">
        <v>53</v>
      </c>
      <c r="B662" s="16" t="s">
        <v>54</v>
      </c>
      <c r="C662" s="16" t="s">
        <v>1367</v>
      </c>
      <c r="D662" s="16" t="s">
        <v>1368</v>
      </c>
      <c r="AI662" s="16">
        <v>55.78</v>
      </c>
      <c r="AJ662" s="16">
        <v>56.28</v>
      </c>
      <c r="AK662" s="16">
        <v>60.66</v>
      </c>
      <c r="AL662" s="16">
        <v>64.58</v>
      </c>
      <c r="AM662" s="16">
        <v>67.17</v>
      </c>
      <c r="AN662" s="16">
        <v>68.17</v>
      </c>
      <c r="AO662" s="16">
        <v>67.72</v>
      </c>
      <c r="AP662" s="16">
        <v>66.63</v>
      </c>
      <c r="AQ662" s="16">
        <v>65.05</v>
      </c>
      <c r="AR662" s="16">
        <v>63.72</v>
      </c>
      <c r="AS662" s="16">
        <v>62.25</v>
      </c>
      <c r="AT662" s="16">
        <v>59.07</v>
      </c>
      <c r="AU662" s="16">
        <v>54.12</v>
      </c>
      <c r="AV662" s="16">
        <v>53.05</v>
      </c>
      <c r="AW662" s="16">
        <v>49.77</v>
      </c>
      <c r="AX662" s="16">
        <v>49.14</v>
      </c>
      <c r="AY662" s="16">
        <v>44.03</v>
      </c>
      <c r="AZ662" s="16">
        <v>41.67</v>
      </c>
      <c r="BA662" s="16">
        <v>38.17</v>
      </c>
      <c r="BB662" s="16">
        <v>32.97</v>
      </c>
      <c r="BC662" s="16">
        <v>25.25</v>
      </c>
      <c r="BD662" s="16">
        <v>33.93</v>
      </c>
      <c r="BE662" s="16">
        <v>34.07</v>
      </c>
      <c r="BF662" s="16">
        <v>34.520000000000003</v>
      </c>
      <c r="BG662" s="16">
        <v>36.89</v>
      </c>
      <c r="BH662" s="16">
        <v>38.4</v>
      </c>
      <c r="BI662" s="16">
        <v>40.54</v>
      </c>
      <c r="BJ662" s="16">
        <v>42.54</v>
      </c>
      <c r="BK662" s="16">
        <v>44.19</v>
      </c>
      <c r="BL662" s="16">
        <v>43.63</v>
      </c>
    </row>
    <row r="663" spans="1:64">
      <c r="A663" s="16" t="s">
        <v>53</v>
      </c>
      <c r="B663" s="16" t="s">
        <v>54</v>
      </c>
      <c r="C663" s="16" t="s">
        <v>1369</v>
      </c>
      <c r="D663" s="16" t="s">
        <v>1370</v>
      </c>
      <c r="AX663" s="16">
        <v>13.4</v>
      </c>
    </row>
    <row r="664" spans="1:64">
      <c r="A664" s="16" t="s">
        <v>53</v>
      </c>
      <c r="B664" s="16" t="s">
        <v>54</v>
      </c>
      <c r="C664" s="16" t="s">
        <v>1371</v>
      </c>
      <c r="D664" s="16" t="s">
        <v>1372</v>
      </c>
      <c r="AJ664" s="16">
        <v>16.450000762939499</v>
      </c>
      <c r="AK664" s="16">
        <v>15.920000076293899</v>
      </c>
      <c r="AL664" s="16">
        <v>15.210000038146999</v>
      </c>
      <c r="AM664" s="16">
        <v>14.5200004577637</v>
      </c>
      <c r="AN664" s="16">
        <v>14.069999694824199</v>
      </c>
      <c r="AO664" s="16">
        <v>13.8800001144409</v>
      </c>
      <c r="AP664" s="16">
        <v>13.829999923706101</v>
      </c>
      <c r="AQ664" s="16">
        <v>13.920000076293899</v>
      </c>
      <c r="AR664" s="16">
        <v>14.0299997329712</v>
      </c>
      <c r="AS664" s="16">
        <v>13.7600002288818</v>
      </c>
      <c r="AT664" s="16">
        <v>13.949999809265099</v>
      </c>
      <c r="AU664" s="16">
        <v>15.1000003814697</v>
      </c>
      <c r="AV664" s="16">
        <v>15.1499996185303</v>
      </c>
      <c r="AW664" s="16">
        <v>15.1599998474121</v>
      </c>
      <c r="AX664" s="16">
        <v>15.170000076293899</v>
      </c>
      <c r="AY664" s="16">
        <v>20</v>
      </c>
      <c r="AZ664" s="16">
        <v>20.9899997711182</v>
      </c>
      <c r="BA664" s="16">
        <v>17.840000152587901</v>
      </c>
      <c r="BB664" s="16">
        <v>19.25</v>
      </c>
      <c r="BC664" s="16">
        <v>20.7700004577637</v>
      </c>
      <c r="BD664" s="16">
        <v>21.5100002288818</v>
      </c>
      <c r="BE664" s="16">
        <v>21.909999847412099</v>
      </c>
      <c r="BF664" s="16">
        <v>22.2299995422363</v>
      </c>
      <c r="BG664" s="16">
        <v>21.959999084472699</v>
      </c>
      <c r="BH664" s="16">
        <v>21.780000686645501</v>
      </c>
      <c r="BI664" s="16">
        <v>22.100000381469702</v>
      </c>
      <c r="BJ664" s="16">
        <v>22.190000534057599</v>
      </c>
      <c r="BK664" s="16">
        <v>22.920000076293899</v>
      </c>
      <c r="BL664" s="16">
        <v>23.090000152587901</v>
      </c>
    </row>
    <row r="665" spans="1:64">
      <c r="A665" s="16" t="s">
        <v>53</v>
      </c>
      <c r="B665" s="16" t="s">
        <v>54</v>
      </c>
      <c r="C665" s="16" t="s">
        <v>1373</v>
      </c>
      <c r="D665" s="16" t="s">
        <v>1374</v>
      </c>
      <c r="AL665" s="16">
        <v>49.99</v>
      </c>
      <c r="AO665" s="16">
        <v>47.27</v>
      </c>
      <c r="AP665" s="16">
        <v>46.9</v>
      </c>
      <c r="AQ665" s="16">
        <v>46.56</v>
      </c>
      <c r="AR665" s="16">
        <v>46.19</v>
      </c>
      <c r="AS665" s="16">
        <v>68.400000000000006</v>
      </c>
      <c r="AT665" s="16">
        <v>67.3</v>
      </c>
      <c r="AU665" s="16">
        <v>66.2</v>
      </c>
      <c r="AV665" s="16">
        <v>65.2</v>
      </c>
      <c r="AW665" s="16">
        <v>64.3</v>
      </c>
      <c r="AX665" s="16">
        <v>63.5</v>
      </c>
      <c r="AY665" s="16">
        <v>62.7</v>
      </c>
      <c r="AZ665" s="16">
        <v>62.78</v>
      </c>
      <c r="BA665" s="16">
        <v>62.43</v>
      </c>
      <c r="BB665" s="16">
        <v>61.32</v>
      </c>
      <c r="BC665" s="16">
        <v>61.16</v>
      </c>
      <c r="BD665" s="16">
        <v>60.91</v>
      </c>
      <c r="BE665" s="16">
        <v>61.2</v>
      </c>
      <c r="BF665" s="16">
        <v>61.4</v>
      </c>
      <c r="BG665" s="16">
        <v>61.9</v>
      </c>
      <c r="BI665" s="16">
        <v>62.7</v>
      </c>
      <c r="BJ665" s="16">
        <v>62.9</v>
      </c>
      <c r="BK665" s="16">
        <v>63</v>
      </c>
      <c r="BL665" s="16">
        <v>63.2</v>
      </c>
    </row>
    <row r="666" spans="1:64">
      <c r="A666" s="16" t="s">
        <v>53</v>
      </c>
      <c r="B666" s="16" t="s">
        <v>54</v>
      </c>
      <c r="C666" s="16" t="s">
        <v>1375</v>
      </c>
      <c r="D666" s="16" t="s">
        <v>1376</v>
      </c>
      <c r="AJ666" s="16">
        <v>48.17</v>
      </c>
      <c r="AK666" s="16">
        <v>51.13</v>
      </c>
      <c r="AL666" s="16">
        <v>51.72</v>
      </c>
      <c r="AM666" s="16">
        <v>52.43</v>
      </c>
      <c r="AN666" s="16">
        <v>52.54</v>
      </c>
      <c r="AO666" s="16">
        <v>50.99</v>
      </c>
      <c r="AP666" s="16">
        <v>48.81</v>
      </c>
      <c r="AQ666" s="16">
        <v>46.53</v>
      </c>
      <c r="AR666" s="16">
        <v>44.53</v>
      </c>
      <c r="AS666" s="16">
        <v>42.36</v>
      </c>
      <c r="AT666" s="16">
        <v>38.869999999999997</v>
      </c>
      <c r="AU666" s="16">
        <v>38.909999999999997</v>
      </c>
      <c r="AV666" s="16">
        <v>38.54</v>
      </c>
      <c r="AW666" s="16">
        <v>34.479999999999997</v>
      </c>
      <c r="AX666" s="16">
        <v>38.35</v>
      </c>
      <c r="AY666" s="16">
        <v>37.200000000000003</v>
      </c>
      <c r="AZ666" s="16">
        <v>32.549999999999997</v>
      </c>
      <c r="BA666" s="16">
        <v>29.43</v>
      </c>
      <c r="BB666" s="16">
        <v>31.95</v>
      </c>
      <c r="BC666" s="16">
        <v>35.78</v>
      </c>
      <c r="BD666" s="16">
        <v>27.16</v>
      </c>
      <c r="BE666" s="16">
        <v>26.98</v>
      </c>
      <c r="BF666" s="16">
        <v>28.28</v>
      </c>
      <c r="BG666" s="16">
        <v>29.07</v>
      </c>
      <c r="BH666" s="16">
        <v>30.59</v>
      </c>
      <c r="BI666" s="16">
        <v>33.07</v>
      </c>
      <c r="BJ666" s="16">
        <v>34.96</v>
      </c>
      <c r="BK666" s="16">
        <v>36.880000000000003</v>
      </c>
      <c r="BL666" s="16">
        <v>36.25</v>
      </c>
    </row>
    <row r="667" spans="1:64">
      <c r="A667" s="16" t="s">
        <v>53</v>
      </c>
      <c r="B667" s="16" t="s">
        <v>54</v>
      </c>
      <c r="C667" s="16" t="s">
        <v>1377</v>
      </c>
      <c r="D667" s="16" t="s">
        <v>1378</v>
      </c>
      <c r="AT667" s="16">
        <v>49.6</v>
      </c>
      <c r="AZ667" s="16">
        <v>15.8</v>
      </c>
      <c r="BA667" s="16">
        <v>13.2</v>
      </c>
      <c r="BB667" s="16">
        <v>10.9</v>
      </c>
      <c r="BC667" s="16">
        <v>9.1</v>
      </c>
      <c r="BD667" s="16">
        <v>7.6</v>
      </c>
      <c r="BE667" s="16">
        <v>6</v>
      </c>
    </row>
    <row r="668" spans="1:64">
      <c r="A668" s="16" t="s">
        <v>53</v>
      </c>
      <c r="B668" s="16" t="s">
        <v>54</v>
      </c>
      <c r="C668" s="16" t="s">
        <v>1379</v>
      </c>
      <c r="D668" s="16" t="s">
        <v>1380</v>
      </c>
      <c r="AN668" s="16">
        <v>12.5</v>
      </c>
      <c r="AT668" s="16">
        <v>9.6</v>
      </c>
      <c r="AU668" s="16">
        <v>1.9</v>
      </c>
      <c r="AV668" s="16">
        <v>3.1</v>
      </c>
      <c r="AW668" s="16">
        <v>1</v>
      </c>
      <c r="AX668" s="16">
        <v>0.9</v>
      </c>
    </row>
    <row r="669" spans="1:64">
      <c r="A669" s="16" t="s">
        <v>53</v>
      </c>
      <c r="B669" s="16" t="s">
        <v>54</v>
      </c>
      <c r="C669" s="16" t="s">
        <v>1381</v>
      </c>
      <c r="D669" s="16" t="s">
        <v>1382</v>
      </c>
      <c r="AS669" s="16">
        <v>29.396718979999999</v>
      </c>
      <c r="AT669" s="16">
        <v>28.668773649999999</v>
      </c>
      <c r="AU669" s="16">
        <v>26.876602170000002</v>
      </c>
      <c r="AV669" s="16">
        <v>28.483959200000001</v>
      </c>
      <c r="AW669" s="16">
        <v>32.428703310000003</v>
      </c>
      <c r="AX669" s="16">
        <v>40.59415817</v>
      </c>
      <c r="AY669" s="16">
        <v>41.904602050000001</v>
      </c>
      <c r="AZ669" s="16">
        <v>45.567504880000001</v>
      </c>
      <c r="BA669" s="16">
        <v>44.550037379999999</v>
      </c>
      <c r="BB669" s="16">
        <v>43.260196690000001</v>
      </c>
      <c r="BC669" s="16">
        <v>40.594036099999997</v>
      </c>
      <c r="BD669" s="16">
        <v>38.74684525</v>
      </c>
      <c r="BE669" s="16">
        <v>37.562324519999997</v>
      </c>
      <c r="BF669" s="16">
        <v>35.00720596</v>
      </c>
      <c r="BG669" s="16">
        <v>33.400501249999998</v>
      </c>
      <c r="BH669" s="16">
        <v>31.71983719</v>
      </c>
      <c r="BI669" s="16">
        <v>28.821548459999999</v>
      </c>
      <c r="BJ669" s="16">
        <v>26.816770550000001</v>
      </c>
      <c r="BK669" s="16">
        <v>26.527780530000001</v>
      </c>
    </row>
    <row r="670" spans="1:64">
      <c r="A670" s="16" t="s">
        <v>53</v>
      </c>
      <c r="B670" s="16" t="s">
        <v>54</v>
      </c>
      <c r="C670" s="16" t="s">
        <v>1383</v>
      </c>
      <c r="D670" s="16" t="s">
        <v>1384</v>
      </c>
      <c r="AU670" s="16">
        <v>4.4640347361564602E-2</v>
      </c>
      <c r="AV670" s="16">
        <v>5.7248219847679097E-2</v>
      </c>
      <c r="AW670" s="16">
        <v>0</v>
      </c>
      <c r="AX670" s="16">
        <v>5.5284693371504502E-4</v>
      </c>
    </row>
    <row r="671" spans="1:64">
      <c r="A671" s="16" t="s">
        <v>53</v>
      </c>
      <c r="B671" s="16" t="s">
        <v>54</v>
      </c>
      <c r="C671" s="16" t="s">
        <v>1385</v>
      </c>
      <c r="D671" s="16" t="s">
        <v>1386</v>
      </c>
      <c r="AS671" s="16">
        <v>3.1</v>
      </c>
      <c r="AT671" s="16">
        <v>3.4</v>
      </c>
      <c r="AU671" s="16">
        <v>3.6</v>
      </c>
      <c r="AV671" s="16">
        <v>3.8</v>
      </c>
      <c r="AW671" s="16">
        <v>4.3</v>
      </c>
      <c r="AX671" s="16">
        <v>4.5</v>
      </c>
      <c r="AY671" s="16">
        <v>4.7</v>
      </c>
      <c r="AZ671" s="16">
        <v>4.9000000000000004</v>
      </c>
      <c r="BA671" s="16">
        <v>4.7</v>
      </c>
      <c r="BB671" s="16">
        <v>4.5999999999999996</v>
      </c>
      <c r="BC671" s="16">
        <v>4.5999999999999996</v>
      </c>
      <c r="BD671" s="16">
        <v>4.5</v>
      </c>
      <c r="BE671" s="16">
        <v>4.4000000000000004</v>
      </c>
      <c r="BF671" s="16">
        <v>4.3</v>
      </c>
      <c r="BG671" s="16">
        <v>4.2</v>
      </c>
      <c r="BH671" s="16">
        <v>4.0999999999999996</v>
      </c>
      <c r="BI671" s="16">
        <v>4</v>
      </c>
      <c r="BJ671" s="16">
        <v>4</v>
      </c>
      <c r="BK671" s="16">
        <v>4</v>
      </c>
      <c r="BL671" s="16">
        <v>4.0999999999999996</v>
      </c>
    </row>
    <row r="672" spans="1:64">
      <c r="A672" s="16" t="s">
        <v>53</v>
      </c>
      <c r="B672" s="16" t="s">
        <v>54</v>
      </c>
      <c r="C672" s="16" t="s">
        <v>1387</v>
      </c>
      <c r="D672" s="16" t="s">
        <v>1388</v>
      </c>
      <c r="AS672" s="16">
        <v>5.7</v>
      </c>
      <c r="AY672" s="16">
        <v>12.7</v>
      </c>
      <c r="BD672" s="16">
        <v>9.3000000000000007</v>
      </c>
      <c r="BF672" s="16">
        <v>12.8</v>
      </c>
    </row>
    <row r="673" spans="1:64">
      <c r="A673" s="16" t="s">
        <v>53</v>
      </c>
      <c r="B673" s="16" t="s">
        <v>54</v>
      </c>
      <c r="C673" s="16" t="s">
        <v>1389</v>
      </c>
      <c r="D673" s="16" t="s">
        <v>1390</v>
      </c>
      <c r="AS673" s="16">
        <v>6.5223255</v>
      </c>
      <c r="AT673" s="16">
        <v>6.8819761000000002</v>
      </c>
      <c r="AU673" s="16">
        <v>7.1392727000000002</v>
      </c>
      <c r="AV673" s="16">
        <v>7.3076353000000003</v>
      </c>
      <c r="AW673" s="16">
        <v>7.4005089000000002</v>
      </c>
      <c r="AX673" s="16">
        <v>7.4313273000000004</v>
      </c>
      <c r="AY673" s="16">
        <v>7.4135399</v>
      </c>
      <c r="AZ673" s="16">
        <v>7.36055659999999</v>
      </c>
      <c r="BA673" s="16">
        <v>7.2858295000000002</v>
      </c>
      <c r="BB673" s="16">
        <v>7.2028068999999899</v>
      </c>
      <c r="BC673" s="16">
        <v>7.1249089000000003</v>
      </c>
      <c r="BD673" s="16">
        <v>7.0655751000000002</v>
      </c>
      <c r="BE673" s="16">
        <v>7.03823419999999</v>
      </c>
      <c r="BF673" s="16">
        <v>7.0563374000000003</v>
      </c>
      <c r="BG673" s="16">
        <v>7.1333232000000004</v>
      </c>
      <c r="BH673" s="16">
        <v>7.2826089999999901</v>
      </c>
    </row>
    <row r="674" spans="1:64">
      <c r="A674" s="16" t="s">
        <v>53</v>
      </c>
      <c r="B674" s="16" t="s">
        <v>54</v>
      </c>
      <c r="C674" s="16" t="s">
        <v>1391</v>
      </c>
      <c r="D674" s="16" t="s">
        <v>1392</v>
      </c>
      <c r="AZ674" s="16">
        <v>24.2</v>
      </c>
      <c r="BC674" s="16">
        <v>22.8</v>
      </c>
      <c r="BE674" s="16">
        <v>21.9</v>
      </c>
      <c r="BG674" s="16">
        <v>21.1</v>
      </c>
      <c r="BI674" s="16">
        <v>20.3</v>
      </c>
      <c r="BK674" s="16">
        <v>19.600000000000001</v>
      </c>
    </row>
    <row r="675" spans="1:64">
      <c r="A675" s="16" t="s">
        <v>53</v>
      </c>
      <c r="B675" s="16" t="s">
        <v>54</v>
      </c>
      <c r="C675" s="16" t="s">
        <v>1393</v>
      </c>
      <c r="D675" s="16" t="s">
        <v>1394</v>
      </c>
      <c r="AS675" s="16">
        <v>0</v>
      </c>
      <c r="AT675" s="16">
        <v>0</v>
      </c>
      <c r="AU675" s="16">
        <v>0</v>
      </c>
      <c r="AV675" s="16">
        <v>0</v>
      </c>
      <c r="AW675" s="16">
        <v>0</v>
      </c>
      <c r="AX675" s="16">
        <v>0</v>
      </c>
      <c r="AY675" s="16">
        <v>0</v>
      </c>
      <c r="AZ675" s="16">
        <v>1</v>
      </c>
      <c r="BA675" s="16">
        <v>5</v>
      </c>
      <c r="BB675" s="16">
        <v>12</v>
      </c>
      <c r="BC675" s="16">
        <v>11</v>
      </c>
      <c r="BD675" s="16">
        <v>19</v>
      </c>
      <c r="BE675" s="16">
        <v>25</v>
      </c>
      <c r="BF675" s="16">
        <v>38</v>
      </c>
      <c r="BG675" s="16">
        <v>55</v>
      </c>
      <c r="BH675" s="16">
        <v>55</v>
      </c>
      <c r="BI675" s="16">
        <v>68</v>
      </c>
      <c r="BJ675" s="16">
        <v>90</v>
      </c>
      <c r="BK675" s="16">
        <v>86</v>
      </c>
      <c r="BL675" s="16">
        <v>75</v>
      </c>
    </row>
    <row r="676" spans="1:64">
      <c r="A676" s="16" t="s">
        <v>53</v>
      </c>
      <c r="B676" s="16" t="s">
        <v>54</v>
      </c>
      <c r="C676" s="16" t="s">
        <v>1395</v>
      </c>
      <c r="D676" s="16" t="s">
        <v>1396</v>
      </c>
      <c r="AS676" s="16">
        <v>90.831969134016006</v>
      </c>
      <c r="AT676" s="16">
        <v>91.669812794548406</v>
      </c>
      <c r="AU676" s="16">
        <v>92.510241217464198</v>
      </c>
      <c r="AV676" s="16">
        <v>93.353254402763397</v>
      </c>
      <c r="AW676" s="16">
        <v>94.198852350445804</v>
      </c>
      <c r="AX676" s="16">
        <v>95.047035060511902</v>
      </c>
      <c r="AY676" s="16">
        <v>95.897802532961407</v>
      </c>
      <c r="AZ676" s="16">
        <v>96.751154767794304</v>
      </c>
      <c r="BA676" s="16">
        <v>97.607091765010395</v>
      </c>
      <c r="BB676" s="16">
        <v>97.795779419000596</v>
      </c>
      <c r="BC676" s="16">
        <v>97.984467072990697</v>
      </c>
      <c r="BD676" s="16">
        <v>98.173154726980798</v>
      </c>
      <c r="BE676" s="16">
        <v>98.361842380970899</v>
      </c>
      <c r="BF676" s="16">
        <v>98.550530034961099</v>
      </c>
      <c r="BG676" s="16">
        <v>98.7392176889512</v>
      </c>
      <c r="BH676" s="16">
        <v>98.927905342941301</v>
      </c>
      <c r="BI676" s="16">
        <v>99.116592996931402</v>
      </c>
      <c r="BJ676" s="16">
        <v>99.305280650921503</v>
      </c>
    </row>
    <row r="677" spans="1:64">
      <c r="A677" s="16" t="s">
        <v>53</v>
      </c>
      <c r="B677" s="16" t="s">
        <v>54</v>
      </c>
      <c r="C677" s="16" t="s">
        <v>1397</v>
      </c>
      <c r="D677" s="16" t="s">
        <v>1398</v>
      </c>
      <c r="AC677" s="16">
        <v>6104</v>
      </c>
      <c r="AD677" s="16">
        <v>6237</v>
      </c>
      <c r="AE677" s="16">
        <v>6353</v>
      </c>
      <c r="AF677" s="16">
        <v>6450</v>
      </c>
      <c r="AG677" s="16">
        <v>6568</v>
      </c>
      <c r="AH677" s="16">
        <v>6690</v>
      </c>
      <c r="AI677" s="16">
        <v>6790</v>
      </c>
      <c r="AJ677" s="16">
        <v>6860</v>
      </c>
      <c r="AK677" s="16">
        <v>6867</v>
      </c>
      <c r="AL677" s="16">
        <v>6790</v>
      </c>
      <c r="AM677" s="16">
        <v>6627</v>
      </c>
      <c r="AN677" s="16">
        <v>6380</v>
      </c>
      <c r="AO677" s="16">
        <v>6092</v>
      </c>
      <c r="AP677" s="16">
        <v>5762</v>
      </c>
      <c r="AQ677" s="16">
        <v>5404</v>
      </c>
      <c r="AR677" s="16">
        <v>5051</v>
      </c>
      <c r="AS677" s="16">
        <v>4716</v>
      </c>
      <c r="AT677" s="16">
        <v>4424</v>
      </c>
      <c r="AU677" s="16">
        <v>4178</v>
      </c>
      <c r="AV677" s="16">
        <v>3963</v>
      </c>
      <c r="AW677" s="16">
        <v>3781</v>
      </c>
      <c r="AX677" s="16">
        <v>3633</v>
      </c>
      <c r="AY677" s="16">
        <v>3524</v>
      </c>
      <c r="AZ677" s="16">
        <v>3445</v>
      </c>
      <c r="BA677" s="16">
        <v>3388</v>
      </c>
      <c r="BB677" s="16">
        <v>3335</v>
      </c>
      <c r="BC677" s="16">
        <v>3268</v>
      </c>
      <c r="BD677" s="16">
        <v>3179</v>
      </c>
      <c r="BE677" s="16">
        <v>3070</v>
      </c>
      <c r="BF677" s="16">
        <v>2937</v>
      </c>
      <c r="BG677" s="16">
        <v>2755</v>
      </c>
      <c r="BH677" s="16">
        <v>2533</v>
      </c>
      <c r="BI677" s="16">
        <v>2316</v>
      </c>
      <c r="BJ677" s="16">
        <v>2102</v>
      </c>
      <c r="BK677" s="16">
        <v>1925</v>
      </c>
      <c r="BL677" s="16">
        <v>1765</v>
      </c>
    </row>
    <row r="678" spans="1:64">
      <c r="A678" s="16" t="s">
        <v>53</v>
      </c>
      <c r="B678" s="16" t="s">
        <v>54</v>
      </c>
      <c r="C678" s="16" t="s">
        <v>1399</v>
      </c>
      <c r="D678" s="16" t="s">
        <v>1400</v>
      </c>
      <c r="AS678" s="16">
        <v>3.45</v>
      </c>
      <c r="AX678" s="16">
        <v>1.81</v>
      </c>
      <c r="BC678" s="16">
        <v>2.97</v>
      </c>
      <c r="BH678" s="16">
        <v>4.58</v>
      </c>
      <c r="BK678" s="16">
        <v>4.41</v>
      </c>
    </row>
    <row r="679" spans="1:64">
      <c r="A679" s="16" t="s">
        <v>53</v>
      </c>
      <c r="B679" s="16" t="s">
        <v>54</v>
      </c>
      <c r="C679" s="16" t="s">
        <v>1401</v>
      </c>
      <c r="D679" s="16" t="s">
        <v>1402</v>
      </c>
      <c r="AN679" s="16">
        <v>41.402790069580099</v>
      </c>
      <c r="AO679" s="16">
        <v>24.1167297363281</v>
      </c>
      <c r="AQ679" s="16">
        <v>18.756940841674801</v>
      </c>
      <c r="AR679" s="16">
        <v>21.60498046875</v>
      </c>
      <c r="AS679" s="16">
        <v>21.1190795898438</v>
      </c>
      <c r="AT679" s="16">
        <v>20.877550125122099</v>
      </c>
      <c r="AU679" s="16">
        <v>13.630720138549799</v>
      </c>
      <c r="AV679" s="16">
        <v>15.170840263366699</v>
      </c>
      <c r="AW679" s="16">
        <v>14.2350397109985</v>
      </c>
      <c r="AX679" s="16">
        <v>13.2231502532959</v>
      </c>
      <c r="AY679" s="16">
        <v>10.100419998168899</v>
      </c>
      <c r="AZ679" s="16">
        <v>9.7793703079223597</v>
      </c>
      <c r="BA679" s="16">
        <v>7.7638401985168501</v>
      </c>
      <c r="BB679" s="16">
        <v>9.3439302444458008</v>
      </c>
      <c r="BC679" s="16">
        <v>8.7008399963378906</v>
      </c>
      <c r="BD679" s="16">
        <v>7.2198600769043004</v>
      </c>
      <c r="BE679" s="16">
        <v>5.6436700820922896</v>
      </c>
      <c r="BF679" s="16">
        <v>6.4641299247741699</v>
      </c>
      <c r="BG679" s="16">
        <v>7.23872995376587</v>
      </c>
      <c r="BH679" s="16">
        <v>7.6311001777648899</v>
      </c>
      <c r="BI679" s="16">
        <v>8.2068996429443395</v>
      </c>
      <c r="BJ679" s="16">
        <v>6.95039987564087</v>
      </c>
      <c r="BK679" s="16">
        <v>7.4354600906372097</v>
      </c>
    </row>
    <row r="680" spans="1:64">
      <c r="A680" s="16" t="s">
        <v>53</v>
      </c>
      <c r="B680" s="16" t="s">
        <v>54</v>
      </c>
      <c r="C680" s="16" t="s">
        <v>1403</v>
      </c>
      <c r="D680" s="16" t="s">
        <v>1404</v>
      </c>
      <c r="BB680" s="16">
        <v>25.0577201843262</v>
      </c>
      <c r="BC680" s="16">
        <v>25.225889205932599</v>
      </c>
      <c r="BD680" s="16">
        <v>25.2725505828857</v>
      </c>
      <c r="BE680" s="16">
        <v>25.3367805480957</v>
      </c>
      <c r="BF680" s="16">
        <v>25.3797092437744</v>
      </c>
      <c r="BG680" s="16">
        <v>25.4068698883057</v>
      </c>
      <c r="BH680" s="16">
        <v>25.411600112915</v>
      </c>
      <c r="BI680" s="16">
        <v>25.4651203155518</v>
      </c>
      <c r="BJ680" s="16">
        <v>25.4286708831787</v>
      </c>
    </row>
    <row r="681" spans="1:64">
      <c r="A681" s="16" t="s">
        <v>53</v>
      </c>
      <c r="B681" s="16" t="s">
        <v>54</v>
      </c>
      <c r="C681" s="16" t="s">
        <v>1405</v>
      </c>
      <c r="D681" s="16" t="s">
        <v>1406</v>
      </c>
      <c r="BI681" s="16">
        <v>94991</v>
      </c>
      <c r="BJ681" s="16">
        <v>93078</v>
      </c>
      <c r="BK681" s="16">
        <v>92359</v>
      </c>
      <c r="BL681" s="16">
        <v>92286</v>
      </c>
    </row>
    <row r="682" spans="1:64">
      <c r="A682" s="16" t="s">
        <v>53</v>
      </c>
      <c r="B682" s="16" t="s">
        <v>54</v>
      </c>
      <c r="C682" s="16" t="s">
        <v>1407</v>
      </c>
      <c r="D682" s="16" t="s">
        <v>1408</v>
      </c>
      <c r="BK682" s="16">
        <v>88.154160000000005</v>
      </c>
    </row>
    <row r="683" spans="1:64">
      <c r="A683" s="16" t="s">
        <v>53</v>
      </c>
      <c r="B683" s="16" t="s">
        <v>54</v>
      </c>
      <c r="C683" s="16" t="s">
        <v>1409</v>
      </c>
      <c r="D683" s="16" t="s">
        <v>1410</v>
      </c>
      <c r="AR683" s="16">
        <v>88.932182312011705</v>
      </c>
      <c r="AZ683" s="16">
        <v>88.558128356933594</v>
      </c>
      <c r="BA683" s="16">
        <v>88.627120971679702</v>
      </c>
      <c r="BB683" s="16">
        <v>92.166419982910199</v>
      </c>
      <c r="BC683" s="16">
        <v>92.053642272949205</v>
      </c>
      <c r="BD683" s="16">
        <v>92.045761108398395</v>
      </c>
      <c r="BE683" s="16">
        <v>92.200080871582003</v>
      </c>
      <c r="BF683" s="16">
        <v>92.240837097167997</v>
      </c>
      <c r="BG683" s="16">
        <v>92.267318725585895</v>
      </c>
      <c r="BH683" s="16">
        <v>92.255867004394503</v>
      </c>
      <c r="BI683" s="16">
        <v>92.250190734863295</v>
      </c>
      <c r="BJ683" s="16">
        <v>92.203697204589801</v>
      </c>
    </row>
    <row r="684" spans="1:64">
      <c r="A684" s="16" t="s">
        <v>53</v>
      </c>
      <c r="B684" s="16" t="s">
        <v>54</v>
      </c>
      <c r="C684" s="16" t="s">
        <v>1411</v>
      </c>
      <c r="D684" s="16" t="s">
        <v>1412</v>
      </c>
      <c r="AJ684" s="16">
        <v>11600</v>
      </c>
      <c r="AK684" s="16">
        <v>10477</v>
      </c>
      <c r="AL684" s="16">
        <v>14909</v>
      </c>
      <c r="AM684" s="16">
        <v>46304</v>
      </c>
      <c r="AN684" s="16">
        <v>24923</v>
      </c>
      <c r="AO684" s="16">
        <v>9526</v>
      </c>
      <c r="AP684" s="16">
        <v>39833</v>
      </c>
      <c r="AQ684" s="16">
        <v>44900</v>
      </c>
      <c r="AR684" s="16">
        <v>17522</v>
      </c>
      <c r="AS684" s="16">
        <v>31351</v>
      </c>
      <c r="AT684" s="16">
        <v>41033</v>
      </c>
      <c r="AU684" s="16">
        <v>42625</v>
      </c>
      <c r="AV684" s="16">
        <v>52165</v>
      </c>
      <c r="AW684" s="16">
        <v>43360</v>
      </c>
      <c r="AX684" s="16">
        <v>45478</v>
      </c>
      <c r="AY684" s="16">
        <v>44302</v>
      </c>
      <c r="AZ684" s="16">
        <v>34881</v>
      </c>
      <c r="BA684" s="16">
        <v>34147</v>
      </c>
      <c r="BB684" s="16">
        <v>31015</v>
      </c>
      <c r="BC684" s="16">
        <v>31744</v>
      </c>
      <c r="BD684" s="16">
        <v>26499</v>
      </c>
      <c r="BE684" s="16">
        <v>20869</v>
      </c>
      <c r="BF684" s="16">
        <v>8359</v>
      </c>
      <c r="BJ684" s="16">
        <v>3367</v>
      </c>
      <c r="BK684" s="16">
        <v>12040</v>
      </c>
      <c r="BL684" s="16">
        <v>21341</v>
      </c>
    </row>
    <row r="685" spans="1:64">
      <c r="A685" s="16" t="s">
        <v>53</v>
      </c>
      <c r="B685" s="16" t="s">
        <v>54</v>
      </c>
      <c r="C685" s="16" t="s">
        <v>1413</v>
      </c>
      <c r="D685" s="16" t="s">
        <v>1414</v>
      </c>
    </row>
    <row r="686" spans="1:64">
      <c r="A686" s="16" t="s">
        <v>53</v>
      </c>
      <c r="B686" s="16" t="s">
        <v>54</v>
      </c>
      <c r="C686" s="16" t="s">
        <v>1415</v>
      </c>
      <c r="D686" s="16" t="s">
        <v>1416</v>
      </c>
      <c r="AJ686" s="16">
        <v>114.63143157959</v>
      </c>
      <c r="AK686" s="16">
        <v>112.770782470703</v>
      </c>
      <c r="AL686" s="16">
        <v>112.365280151367</v>
      </c>
      <c r="AM686" s="16">
        <v>115.510063171387</v>
      </c>
      <c r="AN686" s="16">
        <v>106.69441986084</v>
      </c>
      <c r="AO686" s="16">
        <v>89.797080993652301</v>
      </c>
      <c r="AP686" s="16">
        <v>95.536888122558594</v>
      </c>
      <c r="AQ686" s="16">
        <v>93.723892211914105</v>
      </c>
      <c r="AR686" s="16">
        <v>95.450752258300795</v>
      </c>
      <c r="AS686" s="16">
        <v>98.097717285156307</v>
      </c>
      <c r="AT686" s="16">
        <v>99.639640808105497</v>
      </c>
      <c r="AU686" s="16">
        <v>99.531181335449205</v>
      </c>
      <c r="AV686" s="16">
        <v>98.964660644531307</v>
      </c>
      <c r="AW686" s="16">
        <v>99.022071838378906</v>
      </c>
      <c r="AX686" s="16">
        <v>98.172126770019503</v>
      </c>
      <c r="AY686" s="16">
        <v>97.239730834960895</v>
      </c>
      <c r="AZ686" s="16">
        <v>94.911369323730497</v>
      </c>
      <c r="BA686" s="16">
        <v>94.307640075683594</v>
      </c>
      <c r="BB686" s="16">
        <v>95.549819946289105</v>
      </c>
      <c r="BC686" s="16">
        <v>94.222969055175795</v>
      </c>
      <c r="BD686" s="16">
        <v>96.449737548828097</v>
      </c>
      <c r="BE686" s="16">
        <v>98.888656616210895</v>
      </c>
      <c r="BF686" s="16">
        <v>101.974853515625</v>
      </c>
      <c r="BG686" s="16">
        <v>106.55592346191401</v>
      </c>
      <c r="BH686" s="16">
        <v>107.443359375</v>
      </c>
      <c r="BI686" s="16">
        <v>106.922401428223</v>
      </c>
      <c r="BJ686" s="16">
        <v>102.52004241943401</v>
      </c>
      <c r="BK686" s="16">
        <v>99.471122741699205</v>
      </c>
      <c r="BL686" s="16">
        <v>96.560203552246094</v>
      </c>
    </row>
    <row r="687" spans="1:64">
      <c r="A687" s="16" t="s">
        <v>53</v>
      </c>
      <c r="B687" s="16" t="s">
        <v>54</v>
      </c>
      <c r="C687" s="16" t="s">
        <v>1417</v>
      </c>
      <c r="D687" s="16" t="s">
        <v>1418</v>
      </c>
      <c r="AR687" s="16">
        <v>77.501678466796903</v>
      </c>
      <c r="AS687" s="16">
        <v>79.154678344726605</v>
      </c>
      <c r="AT687" s="16">
        <v>78.074287414550795</v>
      </c>
      <c r="AU687" s="16">
        <v>82.965789794921903</v>
      </c>
      <c r="AV687" s="16">
        <v>82.724952697753906</v>
      </c>
      <c r="AW687" s="16">
        <v>84.525650024414105</v>
      </c>
      <c r="AX687" s="16">
        <v>83.708282470703097</v>
      </c>
      <c r="AY687" s="16">
        <v>89.860008239746094</v>
      </c>
      <c r="AZ687" s="16">
        <v>90.494331359863295</v>
      </c>
      <c r="BA687" s="16">
        <v>88.670188903808594</v>
      </c>
      <c r="BD687" s="16">
        <v>91.720108032226605</v>
      </c>
      <c r="BE687" s="16">
        <v>91.693527221679702</v>
      </c>
      <c r="BH687" s="16">
        <v>91.141868591308594</v>
      </c>
      <c r="BI687" s="16">
        <v>87.951133728027301</v>
      </c>
      <c r="BK687" s="16">
        <v>91.281776428222699</v>
      </c>
      <c r="BL687" s="16">
        <v>93.829582214355497</v>
      </c>
    </row>
    <row r="688" spans="1:64">
      <c r="A688" s="16" t="s">
        <v>53</v>
      </c>
      <c r="B688" s="16" t="s">
        <v>54</v>
      </c>
      <c r="C688" s="16" t="s">
        <v>1419</v>
      </c>
      <c r="D688" s="16" t="s">
        <v>1420</v>
      </c>
      <c r="AR688" s="16">
        <v>1.00030994415283</v>
      </c>
      <c r="AZ688" s="16">
        <v>1</v>
      </c>
      <c r="BB688" s="16">
        <v>0.99989002943038896</v>
      </c>
      <c r="BC688" s="16">
        <v>0.99966001510620095</v>
      </c>
      <c r="BD688" s="16">
        <v>0.99975997209548995</v>
      </c>
      <c r="BE688" s="16">
        <v>0.99962997436523404</v>
      </c>
      <c r="BF688" s="16">
        <v>0.99949997663497903</v>
      </c>
      <c r="BG688" s="16">
        <v>0.99959999322891202</v>
      </c>
      <c r="BH688" s="16">
        <v>0.99955999851226796</v>
      </c>
      <c r="BI688" s="16">
        <v>0.99953997135162398</v>
      </c>
      <c r="BJ688" s="16">
        <v>0.999520003795624</v>
      </c>
    </row>
    <row r="689" spans="1:65">
      <c r="A689" s="16" t="s">
        <v>53</v>
      </c>
      <c r="B689" s="16" t="s">
        <v>54</v>
      </c>
      <c r="C689" s="16" t="s">
        <v>1421</v>
      </c>
      <c r="D689" s="16" t="s">
        <v>1422</v>
      </c>
      <c r="BH689" s="16">
        <v>26.9149292187284</v>
      </c>
    </row>
    <row r="690" spans="1:65">
      <c r="A690" s="16" t="s">
        <v>53</v>
      </c>
      <c r="B690" s="16" t="s">
        <v>54</v>
      </c>
      <c r="C690" s="16" t="s">
        <v>1423</v>
      </c>
      <c r="D690" s="16" t="s">
        <v>1424</v>
      </c>
      <c r="AI690" s="40">
        <v>7.6408398881504504E-6</v>
      </c>
      <c r="AJ690" s="40">
        <v>1.35659568628329E-5</v>
      </c>
      <c r="AK690" s="16">
        <v>1.5456565055439899E-4</v>
      </c>
      <c r="AL690" s="16">
        <v>1.2790590419966799E-3</v>
      </c>
      <c r="AM690" s="16">
        <v>1.86102793493838E-2</v>
      </c>
      <c r="AN690" s="16">
        <v>0.117690676727899</v>
      </c>
      <c r="AO690" s="16">
        <v>0.14610828059926301</v>
      </c>
      <c r="AP690" s="16">
        <v>0.15690666079238599</v>
      </c>
      <c r="AQ690" s="16">
        <v>0.153662793970884</v>
      </c>
      <c r="AR690" s="16">
        <v>0.15475090476393599</v>
      </c>
      <c r="AS690" s="16">
        <v>0.17027708407179101</v>
      </c>
      <c r="AT690" s="16">
        <v>0.17081291593700301</v>
      </c>
      <c r="AU690" s="16">
        <v>0.17523975422816901</v>
      </c>
      <c r="AV690" s="16">
        <v>0.18402155315424601</v>
      </c>
      <c r="AW690" s="16">
        <v>0.195776446671065</v>
      </c>
      <c r="AX690" s="16">
        <v>0.217816719804106</v>
      </c>
      <c r="AY690" s="16">
        <v>0.23537078504619699</v>
      </c>
      <c r="AZ690" s="16">
        <v>0.27639129536380502</v>
      </c>
      <c r="BA690" s="16">
        <v>0.34695212908582701</v>
      </c>
      <c r="BB690" s="16">
        <v>0.27925306927159499</v>
      </c>
      <c r="BC690" s="16">
        <v>0.314204733545911</v>
      </c>
      <c r="BD690" s="16">
        <v>0.38350978493690502</v>
      </c>
      <c r="BE690" s="16">
        <v>0.36904329061508201</v>
      </c>
      <c r="BF690" s="16">
        <v>0.35944795608520502</v>
      </c>
      <c r="BG690" s="16">
        <v>0.35480394959449801</v>
      </c>
      <c r="BH690" s="16">
        <v>0.37725710868835399</v>
      </c>
      <c r="BI690" s="16">
        <v>0.43090146780013999</v>
      </c>
      <c r="BJ690" s="16">
        <v>0.50547164678573597</v>
      </c>
      <c r="BK690" s="16">
        <v>0.55376471452863196</v>
      </c>
      <c r="BL690" s="16">
        <v>0.54284482855772298</v>
      </c>
      <c r="BM690" s="16">
        <v>0.49573327940102102</v>
      </c>
    </row>
    <row r="691" spans="1:65">
      <c r="A691" s="16" t="s">
        <v>53</v>
      </c>
      <c r="B691" s="16" t="s">
        <v>54</v>
      </c>
      <c r="C691" s="16" t="s">
        <v>1425</v>
      </c>
      <c r="D691" s="16" t="s">
        <v>1426</v>
      </c>
      <c r="AN691" s="16">
        <v>173818121.445564</v>
      </c>
      <c r="AO691" s="16">
        <v>63900253.632453799</v>
      </c>
      <c r="AP691" s="16">
        <v>547291173.62940705</v>
      </c>
      <c r="AQ691" s="16">
        <v>265891887.82631201</v>
      </c>
      <c r="AR691" s="16">
        <v>431320961.16504902</v>
      </c>
      <c r="AS691" s="16">
        <v>815297414.84130502</v>
      </c>
      <c r="AT691" s="16">
        <v>1128174901.85762</v>
      </c>
      <c r="AU691" s="16">
        <v>1225589668.1752701</v>
      </c>
      <c r="AV691" s="16">
        <v>1704018533.14326</v>
      </c>
      <c r="AW691" s="16">
        <v>2203783048.6415</v>
      </c>
      <c r="AX691" s="16">
        <v>5124213923.6302099</v>
      </c>
      <c r="AY691" s="16">
        <v>9291305288.1128292</v>
      </c>
      <c r="AZ691" s="16">
        <v>14743810591.656</v>
      </c>
      <c r="BA691" s="16">
        <v>24152581207.4002</v>
      </c>
      <c r="BB691" s="16">
        <v>17629829720.826099</v>
      </c>
      <c r="BC691" s="16">
        <v>23367403863.194599</v>
      </c>
      <c r="BD691" s="16">
        <v>30513212570.723099</v>
      </c>
      <c r="BE691" s="16">
        <v>30527000926.680199</v>
      </c>
      <c r="BF691" s="16">
        <v>31273125934.3531</v>
      </c>
      <c r="BG691" s="16">
        <v>30234632296.442699</v>
      </c>
      <c r="BH691" s="16">
        <v>14594857922.1159</v>
      </c>
      <c r="BI691" s="16">
        <v>8361642997.4306002</v>
      </c>
      <c r="BJ691" s="16">
        <v>11647002308.621901</v>
      </c>
      <c r="BK691" s="16">
        <v>14946425941.1765</v>
      </c>
      <c r="BL691" s="16">
        <v>13559780113.495399</v>
      </c>
      <c r="BM691" s="16">
        <v>10118968588.2353</v>
      </c>
    </row>
    <row r="692" spans="1:65">
      <c r="A692" s="16" t="s">
        <v>53</v>
      </c>
      <c r="B692" s="16" t="s">
        <v>54</v>
      </c>
      <c r="C692" s="16" t="s">
        <v>1427</v>
      </c>
      <c r="D692" s="16" t="s">
        <v>1428</v>
      </c>
      <c r="AM692" s="16">
        <v>602280562.32481599</v>
      </c>
      <c r="AN692" s="16">
        <v>1390209418.7093401</v>
      </c>
      <c r="AO692" s="16">
        <v>1883823375.64837</v>
      </c>
      <c r="AP692" s="16">
        <v>3237406857.7222199</v>
      </c>
      <c r="AQ692" s="16">
        <v>4042089641.0194302</v>
      </c>
      <c r="AR692" s="16">
        <v>4552583312.5580902</v>
      </c>
      <c r="AS692" s="16">
        <v>4872867003.0507803</v>
      </c>
      <c r="AT692" s="16">
        <v>5307072597.0902205</v>
      </c>
      <c r="AU692" s="16">
        <v>5819760695.1255102</v>
      </c>
      <c r="AV692" s="16">
        <v>6702443799.3227596</v>
      </c>
      <c r="AW692" s="16">
        <v>7825157084.9176397</v>
      </c>
      <c r="AX692" s="16">
        <v>10680529127.5275</v>
      </c>
      <c r="AY692" s="16">
        <v>16111294763.3417</v>
      </c>
      <c r="AZ692" s="16">
        <v>23292642788.732101</v>
      </c>
      <c r="BA692" s="16">
        <v>33947646108.482201</v>
      </c>
      <c r="BB692" s="16">
        <v>42901068759.1129</v>
      </c>
      <c r="BC692" s="16">
        <v>48633505537.977303</v>
      </c>
      <c r="BD692" s="16">
        <v>50106859850.0597</v>
      </c>
      <c r="BE692" s="16">
        <v>59543216590.301697</v>
      </c>
      <c r="BF692" s="16">
        <v>69737335416.385406</v>
      </c>
      <c r="BG692" s="16">
        <v>73360860873.2061</v>
      </c>
      <c r="BH692" s="16">
        <v>63361890934.6455</v>
      </c>
      <c r="BI692" s="16">
        <v>46471710632.404404</v>
      </c>
      <c r="BJ692" s="16">
        <v>40266922924.747398</v>
      </c>
      <c r="BK692" s="16">
        <v>40401421784.0625</v>
      </c>
      <c r="BL692" s="16">
        <v>44994907072.6147</v>
      </c>
      <c r="BM692" s="16">
        <v>44973920722.940903</v>
      </c>
    </row>
    <row r="693" spans="1:65">
      <c r="A693" s="16" t="s">
        <v>53</v>
      </c>
      <c r="B693" s="16" t="s">
        <v>54</v>
      </c>
      <c r="C693" s="16" t="s">
        <v>1429</v>
      </c>
      <c r="D693" s="16" t="s">
        <v>1430</v>
      </c>
      <c r="AI693" s="16">
        <v>38372744919.665298</v>
      </c>
      <c r="AJ693" s="16">
        <v>39392724405.907097</v>
      </c>
      <c r="AK693" s="16">
        <v>31184807120.541901</v>
      </c>
      <c r="AL693" s="16">
        <v>24549296763.488701</v>
      </c>
      <c r="AM693" s="16">
        <v>20134034152.067001</v>
      </c>
      <c r="AN693" s="16">
        <v>18130578048.534401</v>
      </c>
      <c r="AO693" s="16">
        <v>18702567635.401901</v>
      </c>
      <c r="AP693" s="16">
        <v>20128527266.149399</v>
      </c>
      <c r="AQ693" s="16">
        <v>22390585977.838699</v>
      </c>
      <c r="AR693" s="16">
        <v>24394687745.178001</v>
      </c>
      <c r="AS693" s="16">
        <v>27708367369.098202</v>
      </c>
      <c r="AT693" s="16">
        <v>31119426600.974499</v>
      </c>
      <c r="AU693" s="16">
        <v>34595460526.076698</v>
      </c>
      <c r="AV693" s="16">
        <v>38835124894.364098</v>
      </c>
      <c r="AW693" s="16">
        <v>43571124846.964203</v>
      </c>
      <c r="AX693" s="16">
        <v>57490995233.341797</v>
      </c>
      <c r="AY693" s="16">
        <v>79645398626.344101</v>
      </c>
      <c r="AZ693" s="16">
        <v>102609960862.44299</v>
      </c>
      <c r="BA693" s="16">
        <v>115685123782.80099</v>
      </c>
      <c r="BB693" s="16">
        <v>127488303325.951</v>
      </c>
      <c r="BC693" s="16">
        <v>135150732838.323</v>
      </c>
      <c r="BD693" s="16">
        <v>135803575412.21201</v>
      </c>
      <c r="BE693" s="16">
        <v>148339507564.97699</v>
      </c>
      <c r="BF693" s="16">
        <v>161864879226.65601</v>
      </c>
      <c r="BG693" s="16">
        <v>166328757240.29199</v>
      </c>
      <c r="BH693" s="16">
        <v>144145726475.68701</v>
      </c>
      <c r="BI693" s="16">
        <v>140229738154.492</v>
      </c>
      <c r="BJ693" s="16">
        <v>139152809949.42801</v>
      </c>
      <c r="BK693" s="16">
        <v>144631822683.34799</v>
      </c>
      <c r="BL693" s="16">
        <v>150864843306.30701</v>
      </c>
      <c r="BM693" s="16">
        <v>146111231603.24799</v>
      </c>
    </row>
    <row r="694" spans="1:65">
      <c r="A694" s="16" t="s">
        <v>53</v>
      </c>
      <c r="B694" s="16" t="s">
        <v>54</v>
      </c>
      <c r="C694" s="16" t="s">
        <v>1431</v>
      </c>
      <c r="D694" s="16" t="s">
        <v>1432</v>
      </c>
      <c r="AI694" s="16">
        <v>2.5548922844867701E-3</v>
      </c>
      <c r="AJ694" s="16">
        <v>4.6894923377082502E-3</v>
      </c>
      <c r="AK694" s="16">
        <v>5.4648024760347601E-2</v>
      </c>
      <c r="AL694" s="16">
        <v>0.46293682106592499</v>
      </c>
      <c r="AM694" s="16">
        <v>6.8795531253798803</v>
      </c>
      <c r="AN694" s="16">
        <v>44.418272075925998</v>
      </c>
      <c r="AO694" s="16">
        <v>56.153207716543101</v>
      </c>
      <c r="AP694" s="16">
        <v>61.343170512143899</v>
      </c>
      <c r="AQ694" s="16">
        <v>60.751126246882599</v>
      </c>
      <c r="AR694" s="16">
        <v>62.064652655453401</v>
      </c>
      <c r="AS694" s="16">
        <v>69.818249103154898</v>
      </c>
      <c r="AT694" s="16">
        <v>71.574185035076098</v>
      </c>
      <c r="AU694" s="16">
        <v>74.590597586032899</v>
      </c>
      <c r="AV694" s="16">
        <v>79.783196016701297</v>
      </c>
      <c r="AW694" s="16">
        <v>87.164709849483501</v>
      </c>
      <c r="AX694" s="16">
        <v>99.998402900333005</v>
      </c>
      <c r="AY694" s="16">
        <v>111.327410504311</v>
      </c>
      <c r="AZ694" s="16">
        <v>134.24135564338599</v>
      </c>
      <c r="BA694" s="16">
        <v>171.790053971692</v>
      </c>
      <c r="BB694" s="16">
        <v>139.323604572439</v>
      </c>
      <c r="BC694" s="16">
        <v>158.588186085768</v>
      </c>
      <c r="BD694" s="16">
        <v>197.61190178974601</v>
      </c>
      <c r="BE694" s="16">
        <v>203.23392596607599</v>
      </c>
      <c r="BF694" s="16">
        <v>204.07361550036299</v>
      </c>
      <c r="BG694" s="16">
        <v>201.35901924054599</v>
      </c>
      <c r="BH694" s="16">
        <v>183.62006381793299</v>
      </c>
      <c r="BI694" s="16">
        <v>210.480629227886</v>
      </c>
      <c r="BJ694" s="16">
        <v>244.633646699568</v>
      </c>
      <c r="BK694" s="16">
        <v>274.44086938941899</v>
      </c>
      <c r="BL694" s="16">
        <v>273.83164758003801</v>
      </c>
      <c r="BM694" s="16">
        <v>253.09581323123601</v>
      </c>
    </row>
    <row r="695" spans="1:65">
      <c r="A695" s="16" t="s">
        <v>53</v>
      </c>
      <c r="B695" s="16" t="s">
        <v>54</v>
      </c>
      <c r="C695" s="16" t="s">
        <v>1433</v>
      </c>
      <c r="D695" s="16" t="s">
        <v>1434</v>
      </c>
      <c r="AN695" s="16">
        <v>-238915467.392014</v>
      </c>
      <c r="AO695" s="16">
        <v>-290059060.96142101</v>
      </c>
      <c r="AP695" s="16">
        <v>-10290463.495032899</v>
      </c>
      <c r="AQ695" s="16">
        <v>-478198087.48691499</v>
      </c>
      <c r="AR695" s="16">
        <v>-282041887.99310499</v>
      </c>
      <c r="AS695" s="16">
        <v>155929346.78022099</v>
      </c>
      <c r="AT695" s="16">
        <v>423890568.254628</v>
      </c>
      <c r="AU695" s="16">
        <v>435582398.33837801</v>
      </c>
      <c r="AV695" s="16">
        <v>903756887.73839998</v>
      </c>
      <c r="AW695" s="16">
        <v>1277091281.4272299</v>
      </c>
      <c r="AX695" s="16">
        <v>3808051453.0887799</v>
      </c>
      <c r="AY695" s="16">
        <v>7594752791.94209</v>
      </c>
      <c r="AZ695" s="16">
        <v>12727029331.061001</v>
      </c>
      <c r="BA695" s="16">
        <v>21451023271.269199</v>
      </c>
      <c r="BB695" s="16">
        <v>14989371895.640699</v>
      </c>
      <c r="BC695" s="16">
        <v>20500347893.008099</v>
      </c>
      <c r="BD695" s="16">
        <v>27465599553.4077</v>
      </c>
      <c r="BE695" s="16">
        <v>27260453065.502899</v>
      </c>
      <c r="BF695" s="16">
        <v>27936223448.361198</v>
      </c>
      <c r="BG695" s="16">
        <v>25815022452.836498</v>
      </c>
      <c r="BH695" s="16">
        <v>11039031257.9389</v>
      </c>
      <c r="BI695" s="16">
        <v>5856472852.2490101</v>
      </c>
      <c r="BJ695" s="16">
        <v>9090413882.3451309</v>
      </c>
      <c r="BK695" s="16">
        <v>11982042079.4244</v>
      </c>
      <c r="BL695" s="16">
        <v>10872749025.7609</v>
      </c>
    </row>
    <row r="696" spans="1:65">
      <c r="A696" s="16" t="s">
        <v>53</v>
      </c>
      <c r="B696" s="16" t="s">
        <v>54</v>
      </c>
      <c r="C696" s="16" t="s">
        <v>1435</v>
      </c>
      <c r="D696" s="16" t="s">
        <v>1436</v>
      </c>
      <c r="AL696" s="16">
        <v>165078932.67982301</v>
      </c>
      <c r="AM696" s="16">
        <v>137636463.85472301</v>
      </c>
      <c r="AN696" s="16">
        <v>91345142.099999994</v>
      </c>
      <c r="AO696" s="16">
        <v>104431020.47400001</v>
      </c>
      <c r="AP696" s="16">
        <v>119544828.05814999</v>
      </c>
      <c r="AQ696" s="16">
        <v>149024337.58375001</v>
      </c>
      <c r="AR696" s="16">
        <v>191430917.2098</v>
      </c>
      <c r="AS696" s="16">
        <v>199461431.70039999</v>
      </c>
      <c r="AT696" s="16">
        <v>196531460.9808</v>
      </c>
      <c r="AU696" s="16">
        <v>192503822.13159999</v>
      </c>
      <c r="AV696" s="16">
        <v>234407205.7446</v>
      </c>
      <c r="AW696" s="16">
        <v>292059642.38999999</v>
      </c>
      <c r="AX696" s="16">
        <v>387441420.23479998</v>
      </c>
      <c r="AY696" s="16">
        <v>517954306.93900001</v>
      </c>
      <c r="AZ696" s="16">
        <v>797168023.18350005</v>
      </c>
      <c r="BA696" s="16">
        <v>1155037173.2095001</v>
      </c>
      <c r="BB696" s="16">
        <v>1394416334.448</v>
      </c>
      <c r="BC696" s="16">
        <v>1433639397.2939999</v>
      </c>
      <c r="BD696" s="16">
        <v>1563951718.3743999</v>
      </c>
      <c r="BE696" s="16">
        <v>1416304372.9205799</v>
      </c>
      <c r="BF696" s="16">
        <v>1732254824.2579501</v>
      </c>
      <c r="BG696" s="16">
        <v>1904229748.7198601</v>
      </c>
      <c r="BH696" s="16">
        <v>1532380564.01827</v>
      </c>
      <c r="BI696" s="16">
        <v>1077984877.1465299</v>
      </c>
      <c r="BJ696" s="16">
        <v>997849387.68694305</v>
      </c>
      <c r="BK696" s="16">
        <v>1141284052.1479101</v>
      </c>
      <c r="BL696" s="16">
        <v>1175361053.58603</v>
      </c>
    </row>
    <row r="697" spans="1:65">
      <c r="A697" s="16" t="s">
        <v>53</v>
      </c>
      <c r="B697" s="16" t="s">
        <v>54</v>
      </c>
      <c r="C697" s="16" t="s">
        <v>1437</v>
      </c>
      <c r="D697" s="16" t="s">
        <v>1438</v>
      </c>
      <c r="AL697" s="16">
        <v>-25.1340914008269</v>
      </c>
      <c r="AM697" s="16">
        <v>-27.256104027924799</v>
      </c>
      <c r="AN697" s="16">
        <v>-13.3956367621567</v>
      </c>
      <c r="AO697" s="16">
        <v>7.2969476983226302</v>
      </c>
      <c r="AP697" s="16">
        <v>17.7287374234566</v>
      </c>
      <c r="AQ697" s="16">
        <v>17.9068411034999</v>
      </c>
      <c r="AR697" s="16">
        <v>2.63610809295922</v>
      </c>
      <c r="AS697" s="16">
        <v>-13.237457331104499</v>
      </c>
      <c r="AT697" s="16">
        <v>8.2836541018073397</v>
      </c>
      <c r="AU697" s="16">
        <v>11.283467338043801</v>
      </c>
      <c r="AV697" s="16">
        <v>11.555209575011499</v>
      </c>
      <c r="AW697" s="16">
        <v>9.8938002922127506</v>
      </c>
      <c r="AX697" s="16">
        <v>46.0828670079771</v>
      </c>
      <c r="AY697" s="16">
        <v>49.817297635057102</v>
      </c>
      <c r="AZ697" s="16">
        <v>33.215765565639998</v>
      </c>
      <c r="BA697" s="16">
        <v>9.6716011570529208</v>
      </c>
      <c r="BB697" s="16">
        <v>10.6457318397617</v>
      </c>
      <c r="BC697" s="16">
        <v>3.8650729994559301</v>
      </c>
      <c r="BD697" s="16">
        <v>-5.4897937142240103</v>
      </c>
      <c r="BE697" s="16">
        <v>-0.84736078256597103</v>
      </c>
      <c r="BF697" s="16">
        <v>4.59802571298499</v>
      </c>
      <c r="BG697" s="16">
        <v>0.204396451986113</v>
      </c>
      <c r="BH697" s="16">
        <v>-2.3234972317064502</v>
      </c>
      <c r="BI697" s="16">
        <v>-4.2182882553263399</v>
      </c>
      <c r="BJ697" s="16">
        <v>-3.5113803985637202</v>
      </c>
      <c r="BK697" s="16">
        <v>-0.71626082613619202</v>
      </c>
      <c r="BL697" s="16">
        <v>0.95638304398504204</v>
      </c>
      <c r="BM697" s="16">
        <v>-6.2858132455079803</v>
      </c>
    </row>
    <row r="698" spans="1:65">
      <c r="A698" s="16" t="s">
        <v>53</v>
      </c>
      <c r="B698" s="16" t="s">
        <v>54</v>
      </c>
      <c r="C698" s="16" t="s">
        <v>1439</v>
      </c>
      <c r="D698" s="16" t="s">
        <v>1440</v>
      </c>
      <c r="AK698" s="16">
        <v>2086243157.5481501</v>
      </c>
      <c r="AL698" s="16">
        <v>1746185634.42241</v>
      </c>
      <c r="AM698" s="16">
        <v>1522673822.3238101</v>
      </c>
      <c r="AN698" s="16">
        <v>1416086688.84096</v>
      </c>
      <c r="AO698" s="16">
        <v>1458569228.1625099</v>
      </c>
      <c r="AP698" s="16">
        <v>1357927887.12204</v>
      </c>
      <c r="AQ698" s="16">
        <v>1442119581.0699301</v>
      </c>
      <c r="AR698" s="16">
        <v>1544509898.4276199</v>
      </c>
      <c r="AS698" s="16">
        <v>1847038270.3414199</v>
      </c>
      <c r="AT698" s="16">
        <v>2052059508.5797701</v>
      </c>
      <c r="AU698" s="16">
        <v>2183380411.58675</v>
      </c>
      <c r="AV698" s="16">
        <v>2305840561.6226802</v>
      </c>
      <c r="AW698" s="16">
        <v>2421030350.24646</v>
      </c>
      <c r="AX698" s="16">
        <v>2602562186.7561202</v>
      </c>
      <c r="AY698" s="16">
        <v>2625963662.5514798</v>
      </c>
      <c r="AZ698" s="16">
        <v>2730929505.4394202</v>
      </c>
      <c r="BA698" s="16">
        <v>2897920619.1247702</v>
      </c>
      <c r="BB698" s="16">
        <v>2999024082.5124998</v>
      </c>
      <c r="BC698" s="16">
        <v>2933590829.8031402</v>
      </c>
      <c r="BD698" s="16">
        <v>3103081130.2239199</v>
      </c>
      <c r="BE698" s="16">
        <v>3308241641.32307</v>
      </c>
      <c r="BF698" s="16">
        <v>3470007182.7434402</v>
      </c>
      <c r="BG698" s="16">
        <v>3380263659.0622001</v>
      </c>
      <c r="BH698" s="16">
        <v>3602918477.30934</v>
      </c>
      <c r="BI698" s="16">
        <v>3696751579.2849202</v>
      </c>
      <c r="BJ698" s="16">
        <v>3852155554.4696598</v>
      </c>
      <c r="BK698" s="16">
        <v>4029143415.0967202</v>
      </c>
      <c r="BL698" s="16">
        <v>4324729046.25951</v>
      </c>
      <c r="BM698" s="16">
        <v>4449688383.0308599</v>
      </c>
    </row>
    <row r="699" spans="1:65">
      <c r="A699" s="16" t="s">
        <v>53</v>
      </c>
      <c r="B699" s="16" t="s">
        <v>54</v>
      </c>
      <c r="C699" s="16" t="s">
        <v>1441</v>
      </c>
      <c r="D699" s="16" t="s">
        <v>1442</v>
      </c>
      <c r="AL699" s="16">
        <v>128347500</v>
      </c>
      <c r="AM699" s="16">
        <v>186874000</v>
      </c>
      <c r="AN699" s="16">
        <v>289841600</v>
      </c>
      <c r="AO699" s="16">
        <v>612725100</v>
      </c>
      <c r="AP699" s="16">
        <v>851687900</v>
      </c>
      <c r="AQ699" s="16">
        <v>1047576000</v>
      </c>
      <c r="AR699" s="16">
        <v>1306180300</v>
      </c>
      <c r="AS699" s="16">
        <v>1152839200</v>
      </c>
      <c r="AT699" s="16">
        <v>1301617400</v>
      </c>
      <c r="AU699" s="16">
        <v>2442582100</v>
      </c>
      <c r="AV699" s="16">
        <v>4214121700</v>
      </c>
      <c r="AW699" s="16">
        <v>5269809900</v>
      </c>
      <c r="AX699" s="16">
        <v>5201200000</v>
      </c>
      <c r="AY699" s="16">
        <v>5341140100</v>
      </c>
      <c r="AZ699" s="16">
        <v>4844060400</v>
      </c>
      <c r="BA699" s="16">
        <v>4921543800</v>
      </c>
      <c r="BB699" s="16">
        <v>4480525800</v>
      </c>
      <c r="BC699" s="16">
        <v>4673838700</v>
      </c>
      <c r="BD699" s="16">
        <v>5200569700</v>
      </c>
      <c r="BE699" s="16">
        <v>5314982200</v>
      </c>
      <c r="BF699" s="16">
        <v>6348603700</v>
      </c>
      <c r="BG699" s="16">
        <v>6442482700</v>
      </c>
    </row>
    <row r="700" spans="1:65">
      <c r="A700" s="16" t="s">
        <v>53</v>
      </c>
      <c r="B700" s="16" t="s">
        <v>54</v>
      </c>
      <c r="C700" s="16" t="s">
        <v>1443</v>
      </c>
      <c r="D700" s="16" t="s">
        <v>1444</v>
      </c>
      <c r="AI700" s="16">
        <v>43.860845839017699</v>
      </c>
      <c r="AJ700" s="16">
        <v>45.658682634730503</v>
      </c>
      <c r="AK700" s="16">
        <v>86.203605734320902</v>
      </c>
      <c r="AL700" s="16">
        <v>57.462420382165597</v>
      </c>
      <c r="AM700" s="16">
        <v>24.7211102215105</v>
      </c>
      <c r="AN700" s="16">
        <v>32.486643546724203</v>
      </c>
      <c r="AO700" s="16">
        <v>24.928639391056102</v>
      </c>
      <c r="AP700" s="16">
        <v>29.034607225406099</v>
      </c>
      <c r="AQ700" s="16">
        <v>22.699529151892101</v>
      </c>
      <c r="AR700" s="16">
        <v>27.9701199968213</v>
      </c>
      <c r="AS700" s="16">
        <v>40.170831478773202</v>
      </c>
      <c r="AT700" s="16">
        <v>41.4986078711716</v>
      </c>
      <c r="AU700" s="16">
        <v>42.767835051546399</v>
      </c>
      <c r="AV700" s="16">
        <v>42.006576645910599</v>
      </c>
      <c r="AW700" s="16">
        <v>48.789008464045402</v>
      </c>
      <c r="AX700" s="16">
        <v>62.9411060091835</v>
      </c>
      <c r="AY700" s="16">
        <v>66.504144840020899</v>
      </c>
      <c r="AZ700" s="16">
        <v>68.128911690555498</v>
      </c>
      <c r="BA700" s="16">
        <v>65.776137847184202</v>
      </c>
      <c r="BB700" s="16">
        <v>51.635745684872802</v>
      </c>
      <c r="BC700" s="16">
        <v>54.3047215353821</v>
      </c>
      <c r="BD700" s="16">
        <v>56.426980530701599</v>
      </c>
      <c r="BE700" s="16">
        <v>52.9746801915106</v>
      </c>
      <c r="BF700" s="16">
        <v>48.415833075521597</v>
      </c>
      <c r="BG700" s="16">
        <v>43.273556658493497</v>
      </c>
      <c r="BH700" s="16">
        <v>37.794777491724901</v>
      </c>
      <c r="BI700" s="16">
        <v>46.427649391313601</v>
      </c>
      <c r="BJ700" s="16">
        <v>48.547864732760999</v>
      </c>
      <c r="BK700" s="16">
        <v>54.092293862058597</v>
      </c>
      <c r="BL700" s="16">
        <v>49.050627501642303</v>
      </c>
      <c r="BM700" s="16">
        <v>35.695312305852902</v>
      </c>
    </row>
    <row r="701" spans="1:65">
      <c r="A701" s="16" t="s">
        <v>53</v>
      </c>
      <c r="B701" s="16" t="s">
        <v>54</v>
      </c>
      <c r="C701" s="16" t="s">
        <v>1445</v>
      </c>
      <c r="D701" s="16" t="s">
        <v>1446</v>
      </c>
      <c r="AI701" s="16">
        <v>205800</v>
      </c>
      <c r="AJ701" s="16">
        <v>375100</v>
      </c>
      <c r="AK701" s="16">
        <v>3931200</v>
      </c>
      <c r="AL701" s="16">
        <v>30091200</v>
      </c>
      <c r="AM701" s="16">
        <v>378767200</v>
      </c>
      <c r="AN701" s="16">
        <v>2072800000</v>
      </c>
      <c r="AO701" s="16">
        <v>2724400000</v>
      </c>
      <c r="AP701" s="16">
        <v>2750200000</v>
      </c>
      <c r="AQ701" s="16">
        <v>3274100000</v>
      </c>
      <c r="AR701" s="16">
        <v>3450000000</v>
      </c>
      <c r="AS701" s="16">
        <v>3753800000</v>
      </c>
      <c r="AT701" s="16">
        <v>3994300000</v>
      </c>
      <c r="AU701" s="16">
        <v>4565400000</v>
      </c>
      <c r="AV701" s="16">
        <v>5170600000</v>
      </c>
      <c r="AW701" s="16">
        <v>5861300000</v>
      </c>
      <c r="AX701" s="16">
        <v>6579700000</v>
      </c>
      <c r="AY701" s="16">
        <v>8556300000</v>
      </c>
      <c r="AZ701" s="16">
        <v>12212500000</v>
      </c>
      <c r="BA701" s="16">
        <v>16829800000</v>
      </c>
      <c r="BB701" s="16">
        <v>19182100000</v>
      </c>
      <c r="BC701" s="16">
        <v>21336100000</v>
      </c>
      <c r="BD701" s="16">
        <v>24679700000</v>
      </c>
      <c r="BE701" s="16">
        <v>27370200000</v>
      </c>
      <c r="BF701" s="16">
        <v>30363000000</v>
      </c>
      <c r="BG701" s="16">
        <v>33238800000</v>
      </c>
      <c r="BH701" s="16">
        <v>37575700000</v>
      </c>
      <c r="BI701" s="16">
        <v>43228500000</v>
      </c>
      <c r="BJ701" s="16">
        <v>48482300000</v>
      </c>
      <c r="BK701" s="16">
        <v>51745100000</v>
      </c>
      <c r="BL701" s="16">
        <v>56205500000</v>
      </c>
      <c r="BM701" s="16">
        <v>55402500000</v>
      </c>
    </row>
    <row r="702" spans="1:65">
      <c r="A702" s="16" t="s">
        <v>53</v>
      </c>
      <c r="B702" s="16" t="s">
        <v>54</v>
      </c>
      <c r="C702" s="16" t="s">
        <v>1447</v>
      </c>
      <c r="D702" s="16" t="s">
        <v>1448</v>
      </c>
      <c r="AK702" s="16">
        <v>650390827.48223603</v>
      </c>
      <c r="AL702" s="16">
        <v>586378755.53856206</v>
      </c>
      <c r="AM702" s="16">
        <v>723556094.41902995</v>
      </c>
      <c r="AN702" s="16">
        <v>643735315.124686</v>
      </c>
      <c r="AO702" s="16">
        <v>683357372.86149001</v>
      </c>
      <c r="AP702" s="16">
        <v>860066827.43356705</v>
      </c>
      <c r="AQ702" s="16">
        <v>815850362.87930703</v>
      </c>
      <c r="AR702" s="16">
        <v>1005294377.33257</v>
      </c>
      <c r="AS702" s="16">
        <v>1114353882.81442</v>
      </c>
      <c r="AT702" s="16">
        <v>1173513064.0541201</v>
      </c>
      <c r="AU702" s="16">
        <v>1262783130.7381499</v>
      </c>
      <c r="AV702" s="16">
        <v>1686524581.0278499</v>
      </c>
      <c r="AW702" s="16">
        <v>2021791712.9493001</v>
      </c>
      <c r="AX702" s="16">
        <v>2596977061.5713401</v>
      </c>
      <c r="AY702" s="16">
        <v>3753477348.9927702</v>
      </c>
      <c r="AZ702" s="16">
        <v>4529128592.3408899</v>
      </c>
      <c r="BA702" s="16">
        <v>6040488055.55054</v>
      </c>
      <c r="BB702" s="16">
        <v>6382991144.3999596</v>
      </c>
      <c r="BC702" s="16">
        <v>5757288811.3630695</v>
      </c>
      <c r="BD702" s="16">
        <v>6343120552.1179199</v>
      </c>
      <c r="BE702" s="16">
        <v>6482669216.99967</v>
      </c>
    </row>
    <row r="703" spans="1:65">
      <c r="A703" s="16" t="s">
        <v>53</v>
      </c>
      <c r="B703" s="16" t="s">
        <v>54</v>
      </c>
      <c r="C703" s="16" t="s">
        <v>1449</v>
      </c>
      <c r="D703" s="16" t="s">
        <v>1450</v>
      </c>
      <c r="BC703" s="16">
        <v>1.3604322663999999</v>
      </c>
      <c r="BE703" s="16">
        <v>1.2430203337000001</v>
      </c>
      <c r="BF703" s="16">
        <v>1.4821527634</v>
      </c>
      <c r="BG703" s="16">
        <v>1.8203384532</v>
      </c>
      <c r="BH703" s="16">
        <v>1.5100653093</v>
      </c>
      <c r="BI703" s="16">
        <v>1.8006551929000001</v>
      </c>
      <c r="BJ703" s="16">
        <v>1.5593591317</v>
      </c>
      <c r="BK703" s="16">
        <v>1.3236307191000001</v>
      </c>
    </row>
    <row r="704" spans="1:65">
      <c r="A704" s="16" t="s">
        <v>53</v>
      </c>
      <c r="B704" s="16" t="s">
        <v>54</v>
      </c>
      <c r="C704" s="16" t="s">
        <v>1451</v>
      </c>
      <c r="D704" s="16" t="s">
        <v>1452</v>
      </c>
      <c r="AK704" s="16">
        <v>0.27474320334676899</v>
      </c>
      <c r="AL704" s="16">
        <v>0.290987378189421</v>
      </c>
      <c r="AM704" s="16">
        <v>0.170922265830456</v>
      </c>
      <c r="AN704" s="16">
        <v>9.3693033089653099E-2</v>
      </c>
      <c r="AO704" s="16">
        <v>1.27208867931373E-2</v>
      </c>
      <c r="AP704" s="16">
        <v>6.0948895720432703E-2</v>
      </c>
      <c r="AQ704" s="16">
        <v>0.21690108687755799</v>
      </c>
      <c r="AR704" s="16">
        <v>0.171970748184676</v>
      </c>
      <c r="AS704" s="16">
        <v>0.101553320658789</v>
      </c>
      <c r="AT704" s="16">
        <v>0.198344761110965</v>
      </c>
      <c r="AU704" s="16">
        <v>0.25275882872062699</v>
      </c>
      <c r="AV704" s="16">
        <v>7.7709072984806601E-2</v>
      </c>
      <c r="AW704" s="16">
        <v>0.21011904023587999</v>
      </c>
      <c r="AX704" s="16">
        <v>0.32168986155595702</v>
      </c>
      <c r="AY704" s="16">
        <v>0.53596577705923798</v>
      </c>
      <c r="AZ704" s="16">
        <v>3.2006298670939302</v>
      </c>
      <c r="BA704" s="16">
        <v>5.2637241018212197</v>
      </c>
      <c r="BB704" s="16">
        <v>2.2091150664571702</v>
      </c>
      <c r="BC704" s="16">
        <v>1.7282461012485699</v>
      </c>
      <c r="BD704" s="16">
        <v>1.75774937951571</v>
      </c>
      <c r="BE704" s="16">
        <v>8.4096891031425596</v>
      </c>
      <c r="BF704" s="16">
        <v>5.4379621880025004</v>
      </c>
      <c r="BG704" s="16">
        <v>4.83051762405253</v>
      </c>
      <c r="BH704" s="16">
        <v>3.7631879310857399</v>
      </c>
      <c r="BI704" s="16">
        <v>4.44139929014493</v>
      </c>
      <c r="BJ704" s="16">
        <v>2.99240590901405</v>
      </c>
      <c r="BK704" s="16">
        <v>4.5860041809207299</v>
      </c>
      <c r="BL704" s="16">
        <v>5.29206459691585</v>
      </c>
    </row>
    <row r="705" spans="1:65">
      <c r="A705" s="16" t="s">
        <v>53</v>
      </c>
      <c r="B705" s="16" t="s">
        <v>54</v>
      </c>
      <c r="C705" s="16" t="s">
        <v>1453</v>
      </c>
      <c r="D705" s="16" t="s">
        <v>1454</v>
      </c>
      <c r="AS705" s="16">
        <v>100</v>
      </c>
      <c r="AT705" s="16">
        <v>88.695502309999995</v>
      </c>
      <c r="AU705" s="16">
        <v>88.548971769999895</v>
      </c>
      <c r="AV705" s="16">
        <v>101.83013029999999</v>
      </c>
      <c r="AW705" s="16">
        <v>129.07503929999999</v>
      </c>
      <c r="AX705" s="16">
        <v>172.91550330000001</v>
      </c>
      <c r="AY705" s="16">
        <v>206.94191169999999</v>
      </c>
      <c r="AZ705" s="16">
        <v>226.9126545</v>
      </c>
      <c r="BA705" s="16">
        <v>307.15974360000001</v>
      </c>
      <c r="BB705" s="16">
        <v>201.48347989999999</v>
      </c>
      <c r="BC705" s="16">
        <v>254.85002639999999</v>
      </c>
      <c r="BD705" s="16">
        <v>345.22773219999999</v>
      </c>
      <c r="BE705" s="16">
        <v>350.55554530000001</v>
      </c>
      <c r="BF705" s="16">
        <v>339.14611980000001</v>
      </c>
      <c r="BG705" s="16">
        <v>312.13697450000001</v>
      </c>
      <c r="BH705" s="16">
        <v>181.50775089999999</v>
      </c>
      <c r="BI705" s="16">
        <v>150.1680566</v>
      </c>
      <c r="BJ705" s="16">
        <v>186.6968603</v>
      </c>
      <c r="BK705" s="16">
        <v>239.15418579999999</v>
      </c>
      <c r="BL705" s="16">
        <v>213.2873663</v>
      </c>
    </row>
    <row r="706" spans="1:65">
      <c r="A706" s="16" t="s">
        <v>53</v>
      </c>
      <c r="B706" s="16" t="s">
        <v>54</v>
      </c>
      <c r="C706" s="16" t="s">
        <v>1455</v>
      </c>
      <c r="D706" s="16" t="s">
        <v>1456</v>
      </c>
      <c r="AK706" s="16">
        <v>74.765422253992</v>
      </c>
      <c r="AL706" s="16">
        <v>67.095321397466293</v>
      </c>
      <c r="AM706" s="16">
        <v>72.390461251117799</v>
      </c>
      <c r="AN706" s="16">
        <v>56.156110160852698</v>
      </c>
      <c r="AO706" s="16">
        <v>58.239890089550997</v>
      </c>
      <c r="AP706" s="16">
        <v>67.286822821948704</v>
      </c>
      <c r="AQ706" s="16">
        <v>58.182234515175402</v>
      </c>
      <c r="AR706" s="16">
        <v>45.947038599499002</v>
      </c>
      <c r="AS706" s="16">
        <v>44.042899092946101</v>
      </c>
      <c r="AT706" s="16">
        <v>42.351495341952102</v>
      </c>
      <c r="AU706" s="16">
        <v>48.857099925473896</v>
      </c>
      <c r="AV706" s="16">
        <v>40.045978233516898</v>
      </c>
      <c r="AW706" s="16">
        <v>40.716666249682298</v>
      </c>
      <c r="AX706" s="16">
        <v>41.975382565292797</v>
      </c>
      <c r="AY706" s="16">
        <v>47.456084772613799</v>
      </c>
      <c r="AZ706" s="16">
        <v>44.420046768245797</v>
      </c>
      <c r="BA706" s="16">
        <v>44.182084736748401</v>
      </c>
      <c r="BB706" s="16">
        <v>45.554355777270402</v>
      </c>
      <c r="BC706" s="16">
        <v>43.776803955560702</v>
      </c>
      <c r="BD706" s="16">
        <v>40.841941200569899</v>
      </c>
      <c r="BE706" s="16">
        <v>42.240681233207503</v>
      </c>
      <c r="BF706" s="16">
        <v>38.963666986308802</v>
      </c>
      <c r="BG706" s="16">
        <v>38.427646987423699</v>
      </c>
      <c r="BH706" s="16">
        <v>34.9193536338461</v>
      </c>
      <c r="BI706" s="16">
        <v>40.475741695540101</v>
      </c>
      <c r="BJ706" s="16">
        <v>43.1455701769776</v>
      </c>
      <c r="BK706" s="16">
        <v>39.836520812208697</v>
      </c>
      <c r="BL706" s="16">
        <v>37.862553582579302</v>
      </c>
    </row>
    <row r="707" spans="1:65">
      <c r="A707" s="16" t="s">
        <v>53</v>
      </c>
      <c r="B707" s="16" t="s">
        <v>54</v>
      </c>
      <c r="C707" s="16" t="s">
        <v>1457</v>
      </c>
      <c r="D707" s="16" t="s">
        <v>1458</v>
      </c>
      <c r="AU707" s="16">
        <v>1.509795</v>
      </c>
      <c r="AX707" s="16">
        <v>0.2191736</v>
      </c>
      <c r="AZ707" s="16">
        <v>4.8149699999999997E-2</v>
      </c>
      <c r="BA707" s="16">
        <v>5.7177369999999996</v>
      </c>
      <c r="BB707" s="16">
        <v>0.1772919</v>
      </c>
      <c r="BD707" s="16">
        <v>0.1746289</v>
      </c>
      <c r="BE707" s="16">
        <v>0.10379190000000001</v>
      </c>
      <c r="BF707" s="16">
        <v>0.10379190000000001</v>
      </c>
      <c r="BG707" s="16">
        <v>0</v>
      </c>
      <c r="BH707" s="16">
        <v>9.6413790000000006</v>
      </c>
      <c r="BL707" s="16">
        <v>2.2283600000000001E-2</v>
      </c>
    </row>
    <row r="708" spans="1:65">
      <c r="A708" s="16" t="s">
        <v>53</v>
      </c>
      <c r="B708" s="16" t="s">
        <v>54</v>
      </c>
      <c r="C708" s="16" t="s">
        <v>1459</v>
      </c>
      <c r="D708" s="16" t="s">
        <v>1460</v>
      </c>
      <c r="AU708" s="16">
        <v>0.90306710000000001</v>
      </c>
      <c r="AX708" s="16">
        <v>1.1030599999999999</v>
      </c>
      <c r="AZ708" s="16">
        <v>0.99333269999999996</v>
      </c>
      <c r="BA708" s="16">
        <v>1.1752899999999999</v>
      </c>
      <c r="BB708" s="16">
        <v>0.74548040000000004</v>
      </c>
      <c r="BD708" s="16">
        <v>2.6893799999999999E-2</v>
      </c>
      <c r="BE708" s="16">
        <v>0.8775906</v>
      </c>
      <c r="BF708" s="16">
        <v>0.8775906</v>
      </c>
      <c r="BG708" s="16">
        <v>0</v>
      </c>
      <c r="BH708" s="16">
        <v>0.88048820000000005</v>
      </c>
      <c r="BL708" s="16">
        <v>0.48957729999999999</v>
      </c>
    </row>
    <row r="709" spans="1:65">
      <c r="A709" s="16" t="s">
        <v>53</v>
      </c>
      <c r="B709" s="16" t="s">
        <v>54</v>
      </c>
      <c r="C709" s="16" t="s">
        <v>1461</v>
      </c>
      <c r="D709" s="16" t="s">
        <v>1462</v>
      </c>
      <c r="AO709" s="16">
        <v>432000</v>
      </c>
      <c r="AP709" s="16">
        <v>654000</v>
      </c>
      <c r="AQ709" s="16">
        <v>1146000</v>
      </c>
      <c r="AR709" s="16">
        <v>1204000</v>
      </c>
      <c r="AS709" s="16">
        <v>1326000</v>
      </c>
      <c r="AT709" s="16">
        <v>1130000</v>
      </c>
      <c r="AU709" s="16">
        <v>1141000</v>
      </c>
      <c r="AV709" s="16">
        <v>1475000</v>
      </c>
      <c r="AW709" s="16">
        <v>1473000</v>
      </c>
      <c r="AX709" s="16">
        <v>1830000</v>
      </c>
      <c r="AY709" s="16">
        <v>1836000</v>
      </c>
      <c r="AZ709" s="16">
        <v>1631000</v>
      </c>
      <c r="BA709" s="16">
        <v>2162000</v>
      </c>
      <c r="BB709" s="16">
        <v>2363000</v>
      </c>
      <c r="BC709" s="16">
        <v>3176000</v>
      </c>
      <c r="BD709" s="16">
        <v>3550000</v>
      </c>
      <c r="BE709" s="16">
        <v>3874000</v>
      </c>
      <c r="BF709" s="16">
        <v>4285000</v>
      </c>
      <c r="BG709" s="16">
        <v>4244000</v>
      </c>
      <c r="BH709" s="16">
        <v>4096000</v>
      </c>
      <c r="BI709" s="16">
        <v>4282000</v>
      </c>
      <c r="BJ709" s="16">
        <v>4109000</v>
      </c>
      <c r="BK709" s="16">
        <v>4908000</v>
      </c>
      <c r="BL709" s="16">
        <v>5568000</v>
      </c>
    </row>
    <row r="710" spans="1:65">
      <c r="A710" s="16" t="s">
        <v>53</v>
      </c>
      <c r="B710" s="16" t="s">
        <v>54</v>
      </c>
      <c r="C710" s="16" t="s">
        <v>1463</v>
      </c>
      <c r="D710" s="16" t="s">
        <v>1464</v>
      </c>
      <c r="E710" s="16">
        <v>1863218</v>
      </c>
      <c r="F710" s="16">
        <v>1932010</v>
      </c>
      <c r="G710" s="16">
        <v>2003976</v>
      </c>
      <c r="H710" s="16">
        <v>2077303</v>
      </c>
      <c r="I710" s="16">
        <v>2149591</v>
      </c>
      <c r="J710" s="16">
        <v>2219055</v>
      </c>
      <c r="K710" s="16">
        <v>2285021</v>
      </c>
      <c r="L710" s="16">
        <v>2347682</v>
      </c>
      <c r="M710" s="16">
        <v>2407315</v>
      </c>
      <c r="N710" s="16">
        <v>2464556</v>
      </c>
      <c r="O710" s="16">
        <v>2519915</v>
      </c>
      <c r="P710" s="16">
        <v>2573344</v>
      </c>
      <c r="Q710" s="16">
        <v>2624774</v>
      </c>
      <c r="R710" s="16">
        <v>2674698</v>
      </c>
      <c r="S710" s="16">
        <v>2723756</v>
      </c>
      <c r="T710" s="16">
        <v>2772482</v>
      </c>
      <c r="U710" s="16">
        <v>2821130</v>
      </c>
      <c r="V710" s="16">
        <v>2869763</v>
      </c>
      <c r="W710" s="16">
        <v>2918475</v>
      </c>
      <c r="X710" s="16">
        <v>2967303</v>
      </c>
      <c r="Y710" s="16">
        <v>3016299</v>
      </c>
      <c r="Z710" s="16">
        <v>3065466</v>
      </c>
      <c r="AA710" s="16">
        <v>3114937</v>
      </c>
      <c r="AB710" s="16">
        <v>3165024</v>
      </c>
      <c r="AC710" s="16">
        <v>3216110</v>
      </c>
      <c r="AD710" s="16">
        <v>3268404</v>
      </c>
      <c r="AE710" s="16">
        <v>3321893</v>
      </c>
      <c r="AF710" s="16">
        <v>3376315</v>
      </c>
      <c r="AG710" s="16">
        <v>3431351</v>
      </c>
      <c r="AH710" s="16">
        <v>3486551</v>
      </c>
      <c r="AI710" s="16">
        <v>3500492</v>
      </c>
      <c r="AJ710" s="16">
        <v>3553817</v>
      </c>
      <c r="AK710" s="16">
        <v>3606983</v>
      </c>
      <c r="AL710" s="16">
        <v>3661402</v>
      </c>
      <c r="AM710" s="16">
        <v>3710635</v>
      </c>
      <c r="AN710" s="16">
        <v>3753173</v>
      </c>
      <c r="AO710" s="16">
        <v>3790889</v>
      </c>
      <c r="AP710" s="16">
        <v>3827453</v>
      </c>
      <c r="AQ710" s="16">
        <v>3864371</v>
      </c>
      <c r="AR710" s="16">
        <v>3899993</v>
      </c>
      <c r="AS710" s="16">
        <v>3935204</v>
      </c>
      <c r="AT710" s="16">
        <v>3970490</v>
      </c>
      <c r="AU710" s="16">
        <v>4006302</v>
      </c>
      <c r="AV710" s="16">
        <v>4043665</v>
      </c>
      <c r="AW710" s="16">
        <v>4086138</v>
      </c>
      <c r="AX710" s="16">
        <v>4134503</v>
      </c>
      <c r="AY710" s="16">
        <v>4185828</v>
      </c>
      <c r="AZ710" s="16">
        <v>4238613</v>
      </c>
      <c r="BA710" s="16">
        <v>4333182</v>
      </c>
      <c r="BB710" s="16">
        <v>4428526</v>
      </c>
      <c r="BC710" s="16">
        <v>4485924</v>
      </c>
      <c r="BD710" s="16">
        <v>4549072</v>
      </c>
      <c r="BE710" s="16">
        <v>4614067</v>
      </c>
      <c r="BF710" s="16">
        <v>4678173</v>
      </c>
      <c r="BG710" s="16">
        <v>4740934</v>
      </c>
      <c r="BH710" s="16">
        <v>4801750</v>
      </c>
      <c r="BI710" s="16">
        <v>4859774</v>
      </c>
      <c r="BJ710" s="16">
        <v>4911735</v>
      </c>
      <c r="BK710" s="16">
        <v>4958380</v>
      </c>
      <c r="BL710" s="16">
        <v>5004135</v>
      </c>
      <c r="BM710" s="16">
        <v>5050149</v>
      </c>
    </row>
    <row r="711" spans="1:65">
      <c r="A711" s="16" t="s">
        <v>53</v>
      </c>
      <c r="B711" s="16" t="s">
        <v>54</v>
      </c>
      <c r="C711" s="16" t="s">
        <v>1465</v>
      </c>
      <c r="D711" s="16" t="s">
        <v>1466</v>
      </c>
      <c r="E711" s="16">
        <v>1.94333179147516</v>
      </c>
      <c r="F711" s="16">
        <v>1.79200930270241</v>
      </c>
      <c r="G711" s="16">
        <v>1.59514489824919</v>
      </c>
      <c r="H711" s="16">
        <v>1.41038794829263</v>
      </c>
      <c r="I711" s="16">
        <v>1.3040180312947001</v>
      </c>
      <c r="J711" s="16">
        <v>1.30012226432519</v>
      </c>
      <c r="K711" s="16">
        <v>1.35214058486185</v>
      </c>
      <c r="L711" s="16">
        <v>1.4693192425256101</v>
      </c>
      <c r="M711" s="16">
        <v>1.61979096893677</v>
      </c>
      <c r="N711" s="16">
        <v>1.7656845546515401</v>
      </c>
      <c r="O711" s="16">
        <v>1.88860114047615</v>
      </c>
      <c r="P711" s="16">
        <v>1.96073730420843</v>
      </c>
      <c r="Q711" s="16">
        <v>2.01909659582422</v>
      </c>
      <c r="R711" s="16">
        <v>2.0595786197785899</v>
      </c>
      <c r="S711" s="16">
        <v>2.0730812537320702</v>
      </c>
      <c r="T711" s="16">
        <v>2.0558668921478001</v>
      </c>
      <c r="U711" s="16">
        <v>1.9881937847740501</v>
      </c>
      <c r="V711" s="16">
        <v>1.89648807783856</v>
      </c>
      <c r="W711" s="16">
        <v>1.80789168573809</v>
      </c>
      <c r="X711" s="16">
        <v>1.7527602344789901</v>
      </c>
      <c r="Y711" s="16">
        <v>1.7429929977833301</v>
      </c>
      <c r="Z711" s="16">
        <v>1.75165507376927</v>
      </c>
      <c r="AA711" s="16">
        <v>1.7900722743767601</v>
      </c>
      <c r="AB711" s="16">
        <v>1.83280230894454</v>
      </c>
      <c r="AC711" s="16">
        <v>1.8440381496652201</v>
      </c>
      <c r="AD711" s="16">
        <v>1.8076875425060801</v>
      </c>
      <c r="AE711" s="16">
        <v>1.71899056277913</v>
      </c>
      <c r="AF711" s="16">
        <v>1.5990692519641501</v>
      </c>
      <c r="AG711" s="16">
        <v>1.4785915237925999</v>
      </c>
      <c r="AH711" s="16">
        <v>1.3921005975838401</v>
      </c>
      <c r="AI711" s="16">
        <v>1.35300708316594</v>
      </c>
      <c r="AJ711" s="16">
        <v>1.3272430689658099</v>
      </c>
      <c r="AK711" s="16">
        <v>1.3337339263365999</v>
      </c>
      <c r="AL711" s="16">
        <v>1.3737592741773299</v>
      </c>
      <c r="AM711" s="16">
        <v>1.4459183050433499</v>
      </c>
      <c r="AN711" s="16">
        <v>1.5431286444967101</v>
      </c>
      <c r="AO711" s="16">
        <v>1.6396689115729199</v>
      </c>
      <c r="AP711" s="16">
        <v>1.7489214721239801</v>
      </c>
      <c r="AQ711" s="16">
        <v>1.85081810656423</v>
      </c>
      <c r="AR711" s="16">
        <v>1.92609744172621</v>
      </c>
      <c r="AS711" s="16">
        <v>1.9715567794862701</v>
      </c>
      <c r="AT711" s="16">
        <v>2.0052520383371601</v>
      </c>
      <c r="AU711" s="16">
        <v>2.0156047430455302</v>
      </c>
      <c r="AV711" s="16">
        <v>2.02832463346334</v>
      </c>
      <c r="AW711" s="16">
        <v>2.0718274516089101</v>
      </c>
      <c r="AX711" s="16">
        <v>2.1529844053316398</v>
      </c>
      <c r="AY711" s="16">
        <v>2.2374426299693599</v>
      </c>
      <c r="AZ711" s="16">
        <v>2.3531253071898601</v>
      </c>
      <c r="BA711" s="16">
        <v>2.4516926410653799</v>
      </c>
      <c r="BB711" s="16">
        <v>2.4696417176890502</v>
      </c>
      <c r="BC711" s="16">
        <v>2.38321402122933</v>
      </c>
      <c r="BD711" s="16">
        <v>2.2207145518770401</v>
      </c>
      <c r="BE711" s="16">
        <v>1.98473913932415</v>
      </c>
      <c r="BF711" s="16">
        <v>1.7322131081590399</v>
      </c>
      <c r="BG711" s="16">
        <v>1.53483824409734</v>
      </c>
      <c r="BH711" s="16">
        <v>1.4274874912809199</v>
      </c>
      <c r="BI711" s="16">
        <v>1.37758307056727</v>
      </c>
      <c r="BJ711" s="16">
        <v>1.3933582641781199</v>
      </c>
      <c r="BK711" s="16">
        <v>1.46263199957483</v>
      </c>
      <c r="BL711" s="16">
        <v>1.57390321917134</v>
      </c>
      <c r="BM711" s="16">
        <v>1.7227078628857</v>
      </c>
    </row>
    <row r="712" spans="1:65">
      <c r="A712" s="16" t="s">
        <v>53</v>
      </c>
      <c r="B712" s="16" t="s">
        <v>54</v>
      </c>
      <c r="C712" s="16" t="s">
        <v>1467</v>
      </c>
      <c r="D712" s="16" t="s">
        <v>1468</v>
      </c>
      <c r="E712" s="16">
        <v>4.22492102077572</v>
      </c>
      <c r="F712" s="16">
        <v>3.9761427621686898</v>
      </c>
      <c r="G712" s="16">
        <v>3.6474625504970799</v>
      </c>
      <c r="H712" s="16">
        <v>3.31245888863468</v>
      </c>
      <c r="I712" s="16">
        <v>3.0701313337089902</v>
      </c>
      <c r="J712" s="16">
        <v>2.96986028499132</v>
      </c>
      <c r="K712" s="16">
        <v>2.9765561929434199</v>
      </c>
      <c r="L712" s="16">
        <v>3.0961585456235299</v>
      </c>
      <c r="M712" s="16">
        <v>3.3033520021371601</v>
      </c>
      <c r="N712" s="16">
        <v>3.5621663788930902</v>
      </c>
      <c r="O712" s="16">
        <v>3.8488532647248199</v>
      </c>
      <c r="P712" s="16">
        <v>4.1681205263845102</v>
      </c>
      <c r="Q712" s="16">
        <v>4.5066966323394499</v>
      </c>
      <c r="R712" s="16">
        <v>4.8198077902285696</v>
      </c>
      <c r="S712" s="16">
        <v>5.05299765524994</v>
      </c>
      <c r="T712" s="16">
        <v>5.18222926496572</v>
      </c>
      <c r="U712" s="16">
        <v>5.19972180757226</v>
      </c>
      <c r="V712" s="16">
        <v>5.1115880903662303</v>
      </c>
      <c r="W712" s="16">
        <v>4.9897481519694997</v>
      </c>
      <c r="X712" s="16">
        <v>4.9335586709401298</v>
      </c>
      <c r="Y712" s="16">
        <v>4.9889677122136202</v>
      </c>
      <c r="Z712" s="16">
        <v>5.1809352588033502</v>
      </c>
      <c r="AA712" s="16">
        <v>5.4699503929057496</v>
      </c>
      <c r="AB712" s="16">
        <v>5.7338464997263499</v>
      </c>
      <c r="AC712" s="16">
        <v>5.8107342544645704</v>
      </c>
      <c r="AD712" s="16">
        <v>5.6296226975350203</v>
      </c>
      <c r="AE712" s="16">
        <v>5.23319962346004</v>
      </c>
      <c r="AF712" s="16">
        <v>4.6404908945285896</v>
      </c>
      <c r="AG712" s="16">
        <v>3.9812768744641902</v>
      </c>
      <c r="AH712" s="16">
        <v>3.4286764427141998</v>
      </c>
      <c r="AI712" s="16">
        <v>3.07355961171596</v>
      </c>
      <c r="AJ712" s="16">
        <v>2.8469557894020499</v>
      </c>
      <c r="AK712" s="16">
        <v>2.7857352600181802</v>
      </c>
      <c r="AL712" s="16">
        <v>2.8572924198524401</v>
      </c>
      <c r="AM712" s="16">
        <v>3.0108224447429501</v>
      </c>
      <c r="AN712" s="16">
        <v>3.2142082362703501</v>
      </c>
      <c r="AO712" s="16">
        <v>3.4743386565890502</v>
      </c>
      <c r="AP712" s="16">
        <v>3.79292166149513</v>
      </c>
      <c r="AQ712" s="16">
        <v>4.1497552823206396</v>
      </c>
      <c r="AR712" s="16">
        <v>4.5205670336094199</v>
      </c>
      <c r="AS712" s="16">
        <v>4.8903135605142296</v>
      </c>
      <c r="AT712" s="16">
        <v>5.2827457230107804</v>
      </c>
      <c r="AU712" s="16">
        <v>5.6538041301374902</v>
      </c>
      <c r="AV712" s="16">
        <v>6.0111824585052398</v>
      </c>
      <c r="AW712" s="16">
        <v>6.3680192474163304</v>
      </c>
      <c r="AX712" s="16">
        <v>6.7250088358167899</v>
      </c>
      <c r="AY712" s="16">
        <v>7.05421530788393</v>
      </c>
      <c r="AZ712" s="16">
        <v>7.3805294741453196</v>
      </c>
      <c r="BA712" s="16">
        <v>7.6633221040697999</v>
      </c>
      <c r="BB712" s="16">
        <v>7.84536290161547</v>
      </c>
      <c r="BC712" s="16">
        <v>7.8980114649332096</v>
      </c>
      <c r="BD712" s="16">
        <v>7.8431874387539002</v>
      </c>
      <c r="BE712" s="16">
        <v>7.6745575597710598</v>
      </c>
      <c r="BF712" s="16">
        <v>7.4336948374501901</v>
      </c>
      <c r="BG712" s="16">
        <v>7.1862358978693903</v>
      </c>
      <c r="BH712" s="16">
        <v>6.9734609124766198</v>
      </c>
      <c r="BI712" s="16">
        <v>6.7764588887911303</v>
      </c>
      <c r="BJ712" s="16">
        <v>6.6229627580486197</v>
      </c>
      <c r="BK712" s="16">
        <v>6.50426118843989</v>
      </c>
      <c r="BL712" s="16">
        <v>6.4039221882058097</v>
      </c>
      <c r="BM712" s="16">
        <v>6.3157415561814698</v>
      </c>
    </row>
    <row r="713" spans="1:65">
      <c r="A713" s="16" t="s">
        <v>53</v>
      </c>
      <c r="B713" s="16" t="s">
        <v>54</v>
      </c>
      <c r="C713" s="16" t="s">
        <v>1469</v>
      </c>
      <c r="D713" s="16" t="s">
        <v>1470</v>
      </c>
      <c r="E713" s="16">
        <v>1159971</v>
      </c>
      <c r="F713" s="16">
        <v>1173637</v>
      </c>
      <c r="G713" s="16">
        <v>1186574</v>
      </c>
      <c r="H713" s="16">
        <v>1200385</v>
      </c>
      <c r="I713" s="16">
        <v>1217241</v>
      </c>
      <c r="J713" s="16">
        <v>1238265</v>
      </c>
      <c r="K713" s="16">
        <v>1256812</v>
      </c>
      <c r="L713" s="16">
        <v>1281402</v>
      </c>
      <c r="M713" s="16">
        <v>1310446</v>
      </c>
      <c r="N713" s="16">
        <v>1341798</v>
      </c>
      <c r="O713" s="16">
        <v>1374960</v>
      </c>
      <c r="P713" s="16">
        <v>1414128</v>
      </c>
      <c r="Q713" s="16">
        <v>1454888</v>
      </c>
      <c r="R713" s="16">
        <v>1498224</v>
      </c>
      <c r="S713" s="16">
        <v>1545729</v>
      </c>
      <c r="T713" s="16">
        <v>1597737</v>
      </c>
      <c r="U713" s="16">
        <v>1649638</v>
      </c>
      <c r="V713" s="16">
        <v>1705262</v>
      </c>
      <c r="W713" s="16">
        <v>1763505</v>
      </c>
      <c r="X713" s="16">
        <v>1822237</v>
      </c>
      <c r="Y713" s="16">
        <v>1879891</v>
      </c>
      <c r="Z713" s="16">
        <v>1934396</v>
      </c>
      <c r="AA713" s="16">
        <v>1987659</v>
      </c>
      <c r="AB713" s="16">
        <v>2038901</v>
      </c>
      <c r="AC713" s="16">
        <v>2087645</v>
      </c>
      <c r="AD713" s="16">
        <v>2133556</v>
      </c>
      <c r="AE713" s="16">
        <v>2171721</v>
      </c>
      <c r="AF713" s="16">
        <v>2206994</v>
      </c>
      <c r="AG713" s="16">
        <v>2240123</v>
      </c>
      <c r="AH713" s="16">
        <v>2271866</v>
      </c>
      <c r="AI713" s="16">
        <v>2275906</v>
      </c>
      <c r="AJ713" s="16">
        <v>2298249</v>
      </c>
      <c r="AK713" s="16">
        <v>2323749</v>
      </c>
      <c r="AL713" s="16">
        <v>2353442</v>
      </c>
      <c r="AM713" s="16">
        <v>2383586</v>
      </c>
      <c r="AN713" s="16">
        <v>2414039</v>
      </c>
      <c r="AO713" s="16">
        <v>2448546</v>
      </c>
      <c r="AP713" s="16">
        <v>2487636</v>
      </c>
      <c r="AQ713" s="16">
        <v>2531469</v>
      </c>
      <c r="AR713" s="16">
        <v>2577312</v>
      </c>
      <c r="AS713" s="16">
        <v>2624275</v>
      </c>
      <c r="AT713" s="16">
        <v>2671749</v>
      </c>
      <c r="AU713" s="16">
        <v>2717409</v>
      </c>
      <c r="AV713" s="16">
        <v>2765240</v>
      </c>
      <c r="AW713" s="16">
        <v>2821651</v>
      </c>
      <c r="AX713" s="16">
        <v>2888481</v>
      </c>
      <c r="AY713" s="16">
        <v>2953705</v>
      </c>
      <c r="AZ713" s="16">
        <v>3025459</v>
      </c>
      <c r="BA713" s="16">
        <v>3128558</v>
      </c>
      <c r="BB713" s="16">
        <v>3227846</v>
      </c>
      <c r="BC713" s="16">
        <v>3291060</v>
      </c>
      <c r="BD713" s="16">
        <v>3346152</v>
      </c>
      <c r="BE713" s="16">
        <v>3394274</v>
      </c>
      <c r="BF713" s="16">
        <v>3433875</v>
      </c>
      <c r="BG713" s="16">
        <v>3467362</v>
      </c>
      <c r="BH713" s="16">
        <v>3496370</v>
      </c>
      <c r="BI713" s="16">
        <v>3514444</v>
      </c>
      <c r="BJ713" s="16">
        <v>3529177</v>
      </c>
      <c r="BK713" s="16">
        <v>3539814</v>
      </c>
      <c r="BL713" s="16">
        <v>3547772</v>
      </c>
      <c r="BM713" s="16">
        <v>3553811</v>
      </c>
    </row>
    <row r="714" spans="1:65">
      <c r="A714" s="16" t="s">
        <v>53</v>
      </c>
      <c r="B714" s="16" t="s">
        <v>54</v>
      </c>
      <c r="C714" s="16" t="s">
        <v>1471</v>
      </c>
      <c r="D714" s="16" t="s">
        <v>1472</v>
      </c>
      <c r="AY714" s="16">
        <v>12.2</v>
      </c>
      <c r="BD714" s="16">
        <v>11</v>
      </c>
    </row>
    <row r="715" spans="1:65">
      <c r="A715" s="16" t="s">
        <v>53</v>
      </c>
      <c r="B715" s="16" t="s">
        <v>54</v>
      </c>
      <c r="C715" s="16" t="s">
        <v>1473</v>
      </c>
      <c r="D715" s="16" t="s">
        <v>1474</v>
      </c>
      <c r="E715" s="16">
        <v>45.930999999999997</v>
      </c>
      <c r="F715" s="16">
        <v>45.741</v>
      </c>
      <c r="G715" s="16">
        <v>45.15</v>
      </c>
      <c r="H715" s="16">
        <v>44.146999999999998</v>
      </c>
      <c r="I715" s="16">
        <v>42.774000000000001</v>
      </c>
      <c r="J715" s="16">
        <v>41.098999999999997</v>
      </c>
      <c r="K715" s="16">
        <v>39.22</v>
      </c>
      <c r="L715" s="16">
        <v>37.265999999999998</v>
      </c>
      <c r="M715" s="16">
        <v>35.357999999999997</v>
      </c>
      <c r="N715" s="16">
        <v>33.582999999999998</v>
      </c>
      <c r="O715" s="16">
        <v>32.003</v>
      </c>
      <c r="P715" s="16">
        <v>30.638999999999999</v>
      </c>
      <c r="Q715" s="16">
        <v>29.459</v>
      </c>
      <c r="R715" s="16">
        <v>28.443000000000001</v>
      </c>
      <c r="S715" s="16">
        <v>27.603999999999999</v>
      </c>
      <c r="T715" s="16">
        <v>26.959</v>
      </c>
      <c r="U715" s="16">
        <v>26.524000000000001</v>
      </c>
      <c r="V715" s="16">
        <v>26.291</v>
      </c>
      <c r="W715" s="16">
        <v>26.236000000000001</v>
      </c>
      <c r="X715" s="16">
        <v>26.34</v>
      </c>
      <c r="Y715" s="16">
        <v>26.591000000000001</v>
      </c>
      <c r="Z715" s="16">
        <v>26.3</v>
      </c>
      <c r="AA715" s="16">
        <v>25.2</v>
      </c>
      <c r="AB715" s="16">
        <v>26.1</v>
      </c>
      <c r="AC715" s="16">
        <v>26.6</v>
      </c>
      <c r="AD715" s="16">
        <v>26.6</v>
      </c>
      <c r="AE715" s="16">
        <v>27.6</v>
      </c>
      <c r="AF715" s="16">
        <v>26.8</v>
      </c>
      <c r="AG715" s="16">
        <v>26.4</v>
      </c>
      <c r="AH715" s="16">
        <v>26.4</v>
      </c>
      <c r="AI715" s="16">
        <v>25.9</v>
      </c>
      <c r="AJ715" s="16">
        <v>26.6</v>
      </c>
      <c r="AK715" s="16">
        <v>25.2</v>
      </c>
      <c r="AL715" s="16">
        <v>23.7</v>
      </c>
      <c r="AM715" s="16">
        <v>21.4</v>
      </c>
      <c r="AN715" s="16">
        <v>18.899999999999999</v>
      </c>
      <c r="AO715" s="16">
        <v>16.600000000000001</v>
      </c>
      <c r="AP715" s="16">
        <v>16.8</v>
      </c>
      <c r="AQ715" s="16">
        <v>15.7</v>
      </c>
      <c r="AR715" s="16">
        <v>14.7</v>
      </c>
      <c r="AS715" s="16">
        <v>14.5</v>
      </c>
      <c r="AT715" s="16">
        <v>13.6</v>
      </c>
      <c r="AU715" s="16">
        <v>13.5</v>
      </c>
      <c r="AV715" s="16">
        <v>13.8</v>
      </c>
      <c r="AW715" s="16">
        <v>15.8</v>
      </c>
      <c r="AX715" s="16">
        <v>16.899999999999999</v>
      </c>
      <c r="AY715" s="16">
        <v>17.600000000000001</v>
      </c>
      <c r="AZ715" s="16">
        <v>17.7</v>
      </c>
      <c r="BA715" s="16">
        <v>17.399999999999999</v>
      </c>
      <c r="BB715" s="16">
        <v>17</v>
      </c>
      <c r="BC715" s="16">
        <v>18.3</v>
      </c>
      <c r="BD715" s="16">
        <v>19.2</v>
      </c>
      <c r="BE715" s="16">
        <v>18.8</v>
      </c>
      <c r="BF715" s="16">
        <v>18.3</v>
      </c>
      <c r="BG715" s="16">
        <v>17.899999999999999</v>
      </c>
      <c r="BH715" s="16">
        <v>17.2</v>
      </c>
      <c r="BI715" s="16">
        <v>16.3</v>
      </c>
      <c r="BJ715" s="16">
        <v>14.6</v>
      </c>
      <c r="BK715" s="16">
        <v>14</v>
      </c>
      <c r="BL715" s="16">
        <v>14.1</v>
      </c>
    </row>
    <row r="716" spans="1:65">
      <c r="A716" s="16" t="s">
        <v>53</v>
      </c>
      <c r="B716" s="16" t="s">
        <v>54</v>
      </c>
      <c r="C716" s="16" t="s">
        <v>1475</v>
      </c>
      <c r="D716" s="16" t="s">
        <v>1476</v>
      </c>
      <c r="AX716" s="16">
        <v>1.6</v>
      </c>
    </row>
    <row r="717" spans="1:65">
      <c r="A717" s="16" t="s">
        <v>53</v>
      </c>
      <c r="B717" s="16" t="s">
        <v>54</v>
      </c>
      <c r="C717" s="16" t="s">
        <v>1477</v>
      </c>
      <c r="D717" s="16" t="s">
        <v>1478</v>
      </c>
      <c r="AZ717" s="16">
        <v>4.3699998855590803</v>
      </c>
      <c r="BA717" s="16">
        <v>3.6600000858306898</v>
      </c>
      <c r="BB717" s="16">
        <v>6.8899998664856001</v>
      </c>
      <c r="BC717" s="16">
        <v>7.4000000953674299</v>
      </c>
      <c r="BD717" s="16">
        <v>6.5100002288818404</v>
      </c>
      <c r="BE717" s="16">
        <v>5.78999996185303</v>
      </c>
    </row>
    <row r="718" spans="1:65">
      <c r="A718" s="16" t="s">
        <v>53</v>
      </c>
      <c r="B718" s="16" t="s">
        <v>54</v>
      </c>
      <c r="C718" s="16" t="s">
        <v>1479</v>
      </c>
      <c r="D718" s="16" t="s">
        <v>1480</v>
      </c>
    </row>
    <row r="719" spans="1:65">
      <c r="A719" s="16" t="s">
        <v>53</v>
      </c>
      <c r="B719" s="16" t="s">
        <v>54</v>
      </c>
      <c r="C719" s="16" t="s">
        <v>1481</v>
      </c>
      <c r="D719" s="16" t="s">
        <v>1482</v>
      </c>
      <c r="AI719" s="16">
        <v>82.26</v>
      </c>
      <c r="AJ719" s="16">
        <v>82.6</v>
      </c>
      <c r="AK719" s="16">
        <v>84.74</v>
      </c>
      <c r="AL719" s="16">
        <v>86.95</v>
      </c>
      <c r="AM719" s="16">
        <v>88.69</v>
      </c>
      <c r="AN719" s="16">
        <v>89.55</v>
      </c>
      <c r="AO719" s="16">
        <v>89.49</v>
      </c>
      <c r="AP719" s="16">
        <v>89.1</v>
      </c>
      <c r="AQ719" s="16">
        <v>88.36</v>
      </c>
      <c r="AR719" s="16">
        <v>87.72</v>
      </c>
      <c r="AS719" s="16">
        <v>86.89</v>
      </c>
      <c r="AT719" s="16">
        <v>84.69</v>
      </c>
      <c r="AU719" s="16">
        <v>82.96</v>
      </c>
      <c r="AV719" s="16">
        <v>81.27</v>
      </c>
      <c r="AW719" s="16">
        <v>79.239999999999995</v>
      </c>
      <c r="AX719" s="16">
        <v>77.91</v>
      </c>
      <c r="AY719" s="16">
        <v>76.819999999999993</v>
      </c>
      <c r="AZ719" s="16">
        <v>75.92</v>
      </c>
      <c r="BA719" s="16">
        <v>74.28</v>
      </c>
      <c r="BB719" s="16">
        <v>72.81</v>
      </c>
      <c r="BC719" s="16">
        <v>71.55</v>
      </c>
      <c r="BD719" s="16">
        <v>71.33</v>
      </c>
      <c r="BE719" s="16">
        <v>71.58</v>
      </c>
      <c r="BF719" s="16">
        <v>72.010000000000005</v>
      </c>
      <c r="BG719" s="16">
        <v>72.5</v>
      </c>
      <c r="BH719" s="16">
        <v>72.78</v>
      </c>
      <c r="BI719" s="16">
        <v>74</v>
      </c>
      <c r="BJ719" s="16">
        <v>74.38</v>
      </c>
      <c r="BK719" s="16">
        <v>74.66</v>
      </c>
      <c r="BL719" s="16">
        <v>74.59</v>
      </c>
    </row>
    <row r="720" spans="1:65">
      <c r="A720" s="16" t="s">
        <v>53</v>
      </c>
      <c r="B720" s="16" t="s">
        <v>54</v>
      </c>
      <c r="C720" s="16" t="s">
        <v>1483</v>
      </c>
      <c r="D720" s="16" t="s">
        <v>1484</v>
      </c>
      <c r="AX720" s="16">
        <v>14</v>
      </c>
    </row>
    <row r="721" spans="1:65">
      <c r="A721" s="16" t="s">
        <v>53</v>
      </c>
      <c r="B721" s="16" t="s">
        <v>54</v>
      </c>
      <c r="C721" s="16" t="s">
        <v>1485</v>
      </c>
      <c r="D721" s="16" t="s">
        <v>1486</v>
      </c>
      <c r="AX721" s="16">
        <v>0.7</v>
      </c>
    </row>
    <row r="722" spans="1:65">
      <c r="A722" s="16" t="s">
        <v>53</v>
      </c>
      <c r="B722" s="16" t="s">
        <v>54</v>
      </c>
      <c r="C722" s="16" t="s">
        <v>1487</v>
      </c>
      <c r="D722" s="16" t="s">
        <v>1488</v>
      </c>
      <c r="AJ722" s="16">
        <v>46.759999275207598</v>
      </c>
      <c r="AK722" s="16">
        <v>48.290000915527401</v>
      </c>
      <c r="AL722" s="16">
        <v>48.119999885559103</v>
      </c>
      <c r="AM722" s="16">
        <v>50.339999198913603</v>
      </c>
      <c r="AN722" s="16">
        <v>53.549998283386202</v>
      </c>
      <c r="AO722" s="16">
        <v>55.230001449584897</v>
      </c>
      <c r="AP722" s="16">
        <v>56.409999847412102</v>
      </c>
      <c r="AQ722" s="16">
        <v>56.799999237060497</v>
      </c>
      <c r="AR722" s="16">
        <v>57.600000381469698</v>
      </c>
      <c r="AS722" s="16">
        <v>58.329999923705998</v>
      </c>
      <c r="AT722" s="16">
        <v>59</v>
      </c>
      <c r="AU722" s="16">
        <v>59.7299995422363</v>
      </c>
      <c r="AV722" s="16">
        <v>59.299999237060497</v>
      </c>
      <c r="AW722" s="16">
        <v>58.629999160766602</v>
      </c>
      <c r="AX722" s="16">
        <v>59.200000762939403</v>
      </c>
      <c r="AY722" s="16">
        <v>59.099998474121101</v>
      </c>
      <c r="AZ722" s="16">
        <v>57.5200004577637</v>
      </c>
      <c r="BA722" s="16">
        <v>56.640001296997099</v>
      </c>
      <c r="BB722" s="16">
        <v>55.360000610351499</v>
      </c>
      <c r="BC722" s="16">
        <v>55.970001220703203</v>
      </c>
      <c r="BD722" s="16">
        <v>57.539999008178697</v>
      </c>
      <c r="BE722" s="16">
        <v>57.130001068115199</v>
      </c>
      <c r="BF722" s="16">
        <v>56.430000305175703</v>
      </c>
      <c r="BG722" s="16">
        <v>56.739997863769503</v>
      </c>
      <c r="BH722" s="16">
        <v>55.319999694824297</v>
      </c>
      <c r="BI722" s="16">
        <v>55.050001144409201</v>
      </c>
      <c r="BJ722" s="16">
        <v>55.209999084472599</v>
      </c>
      <c r="BK722" s="16">
        <v>55.469999313354499</v>
      </c>
      <c r="BL722" s="16">
        <v>54.159999847412202</v>
      </c>
    </row>
    <row r="723" spans="1:65">
      <c r="A723" s="16" t="s">
        <v>53</v>
      </c>
      <c r="B723" s="16" t="s">
        <v>54</v>
      </c>
      <c r="C723" s="16" t="s">
        <v>1489</v>
      </c>
      <c r="D723" s="16" t="s">
        <v>1490</v>
      </c>
      <c r="AJ723" s="16">
        <v>51.53</v>
      </c>
      <c r="AK723" s="16">
        <v>54.64</v>
      </c>
      <c r="AL723" s="16">
        <v>55.4</v>
      </c>
      <c r="AM723" s="16">
        <v>55.96</v>
      </c>
      <c r="AN723" s="16">
        <v>56.05</v>
      </c>
      <c r="AO723" s="16">
        <v>54.63</v>
      </c>
      <c r="AP723" s="16">
        <v>52.59</v>
      </c>
      <c r="AQ723" s="16">
        <v>50.32</v>
      </c>
      <c r="AR723" s="16">
        <v>48.35</v>
      </c>
      <c r="AS723" s="16">
        <v>46.24</v>
      </c>
      <c r="AT723" s="16">
        <v>43.31</v>
      </c>
      <c r="AU723" s="16">
        <v>41.42</v>
      </c>
      <c r="AV723" s="16">
        <v>41.23</v>
      </c>
      <c r="AW723" s="16">
        <v>38.270000000000003</v>
      </c>
      <c r="AX723" s="16">
        <v>40.18</v>
      </c>
      <c r="AY723" s="16">
        <v>37.270000000000003</v>
      </c>
      <c r="AZ723" s="16">
        <v>33.94</v>
      </c>
      <c r="BA723" s="16">
        <v>30.84</v>
      </c>
      <c r="BB723" s="16">
        <v>30.35</v>
      </c>
      <c r="BC723" s="16">
        <v>28.32</v>
      </c>
      <c r="BD723" s="16">
        <v>28.16</v>
      </c>
      <c r="BE723" s="16">
        <v>28.48</v>
      </c>
      <c r="BF723" s="16">
        <v>29.42</v>
      </c>
      <c r="BG723" s="16">
        <v>30.92</v>
      </c>
      <c r="BH723" s="16">
        <v>32.380000000000003</v>
      </c>
      <c r="BI723" s="16">
        <v>34.56</v>
      </c>
      <c r="BJ723" s="16">
        <v>36.409999999999997</v>
      </c>
      <c r="BK723" s="16">
        <v>38.11</v>
      </c>
      <c r="BL723" s="16">
        <v>37.549999999999997</v>
      </c>
    </row>
    <row r="724" spans="1:65">
      <c r="A724" s="16" t="s">
        <v>53</v>
      </c>
      <c r="B724" s="16" t="s">
        <v>54</v>
      </c>
      <c r="C724" s="16" t="s">
        <v>1491</v>
      </c>
      <c r="D724" s="16" t="s">
        <v>1492</v>
      </c>
    </row>
    <row r="725" spans="1:65">
      <c r="A725" s="16" t="s">
        <v>53</v>
      </c>
      <c r="B725" s="16" t="s">
        <v>54</v>
      </c>
      <c r="C725" s="16" t="s">
        <v>1493</v>
      </c>
      <c r="D725" s="16" t="s">
        <v>1494</v>
      </c>
      <c r="AN725" s="16">
        <v>2.1</v>
      </c>
      <c r="AT725" s="16">
        <v>0.4</v>
      </c>
      <c r="AU725" s="16">
        <v>0</v>
      </c>
      <c r="AV725" s="16">
        <v>0</v>
      </c>
      <c r="AW725" s="16">
        <v>0</v>
      </c>
      <c r="AX725" s="16">
        <v>0</v>
      </c>
    </row>
    <row r="726" spans="1:65">
      <c r="A726" s="16" t="s">
        <v>53</v>
      </c>
      <c r="B726" s="16" t="s">
        <v>54</v>
      </c>
      <c r="C726" s="16" t="s">
        <v>1495</v>
      </c>
      <c r="D726" s="16" t="s">
        <v>1496</v>
      </c>
      <c r="AS726" s="16">
        <v>31.467597959999999</v>
      </c>
      <c r="AT726" s="16">
        <v>31.919567109999999</v>
      </c>
      <c r="AU726" s="16">
        <v>32.670135500000001</v>
      </c>
      <c r="AV726" s="16">
        <v>38.50465775</v>
      </c>
      <c r="AW726" s="16">
        <v>47.430915830000004</v>
      </c>
      <c r="AX726" s="16">
        <v>65.767028809999999</v>
      </c>
      <c r="AY726" s="16">
        <v>85.053817749999993</v>
      </c>
      <c r="AZ726" s="16">
        <v>113.50727080999999</v>
      </c>
      <c r="BA726" s="16">
        <v>120.5304184</v>
      </c>
      <c r="BB726" s="16">
        <v>171.89250182999999</v>
      </c>
      <c r="BC726" s="16">
        <v>160.94116210999999</v>
      </c>
      <c r="BD726" s="16">
        <v>149.77285767000001</v>
      </c>
      <c r="BE726" s="16">
        <v>180.94453429999999</v>
      </c>
      <c r="BF726" s="16">
        <v>183.63136291999999</v>
      </c>
      <c r="BG726" s="16">
        <v>201.50318909000001</v>
      </c>
      <c r="BH726" s="16">
        <v>234.76741028000001</v>
      </c>
      <c r="BI726" s="16">
        <v>203.08232117</v>
      </c>
      <c r="BJ726" s="16">
        <v>175.76141357</v>
      </c>
      <c r="BK726" s="16">
        <v>168.06996154999999</v>
      </c>
    </row>
    <row r="727" spans="1:65">
      <c r="A727" s="16" t="s">
        <v>53</v>
      </c>
      <c r="B727" s="16" t="s">
        <v>54</v>
      </c>
      <c r="C727" s="16" t="s">
        <v>1497</v>
      </c>
      <c r="D727" s="16" t="s">
        <v>1498</v>
      </c>
    </row>
    <row r="728" spans="1:65">
      <c r="A728" s="16" t="s">
        <v>53</v>
      </c>
      <c r="B728" s="16" t="s">
        <v>54</v>
      </c>
      <c r="C728" s="16" t="s">
        <v>1499</v>
      </c>
      <c r="D728" s="16" t="s">
        <v>1500</v>
      </c>
      <c r="AS728" s="16">
        <v>9.3000000000000007</v>
      </c>
      <c r="AY728" s="16">
        <v>7.7</v>
      </c>
      <c r="BD728" s="16">
        <v>7.6</v>
      </c>
      <c r="BF728" s="16">
        <v>4</v>
      </c>
    </row>
    <row r="729" spans="1:65">
      <c r="A729" s="16" t="s">
        <v>53</v>
      </c>
      <c r="B729" s="16" t="s">
        <v>54</v>
      </c>
      <c r="C729" s="16" t="s">
        <v>1501</v>
      </c>
      <c r="D729" s="16" t="s">
        <v>1502</v>
      </c>
      <c r="AS729" s="16">
        <v>1.3</v>
      </c>
      <c r="AT729" s="16">
        <v>1.1000000000000001</v>
      </c>
      <c r="AU729" s="16">
        <v>1.1000000000000001</v>
      </c>
      <c r="AV729" s="16">
        <v>1</v>
      </c>
      <c r="AW729" s="16">
        <v>1</v>
      </c>
      <c r="AX729" s="16">
        <v>1</v>
      </c>
      <c r="AY729" s="16">
        <v>1</v>
      </c>
      <c r="AZ729" s="16">
        <v>1</v>
      </c>
      <c r="BA729" s="16">
        <v>1</v>
      </c>
      <c r="BB729" s="16">
        <v>1</v>
      </c>
      <c r="BC729" s="16">
        <v>1</v>
      </c>
      <c r="BD729" s="16">
        <v>1</v>
      </c>
      <c r="BE729" s="16">
        <v>1</v>
      </c>
      <c r="BF729" s="16">
        <v>0.9</v>
      </c>
      <c r="BG729" s="16">
        <v>0.9</v>
      </c>
      <c r="BH729" s="16">
        <v>0.9</v>
      </c>
      <c r="BI729" s="16">
        <v>0.9</v>
      </c>
      <c r="BJ729" s="16">
        <v>0.9</v>
      </c>
      <c r="BK729" s="16">
        <v>0.9</v>
      </c>
      <c r="BL729" s="16">
        <v>0.9</v>
      </c>
    </row>
    <row r="730" spans="1:65">
      <c r="A730" s="16" t="s">
        <v>53</v>
      </c>
      <c r="B730" s="16" t="s">
        <v>54</v>
      </c>
      <c r="C730" s="16" t="s">
        <v>1503</v>
      </c>
      <c r="D730" s="16" t="s">
        <v>1504</v>
      </c>
    </row>
    <row r="731" spans="1:65">
      <c r="A731" s="16" t="s">
        <v>53</v>
      </c>
      <c r="B731" s="16" t="s">
        <v>54</v>
      </c>
      <c r="C731" s="16" t="s">
        <v>1505</v>
      </c>
      <c r="D731" s="16" t="s">
        <v>1506</v>
      </c>
      <c r="AV731" s="16">
        <v>44.1</v>
      </c>
      <c r="AW731" s="16">
        <v>40.799999999999997</v>
      </c>
      <c r="AX731" s="16">
        <v>33.799999999999997</v>
      </c>
      <c r="AY731" s="16">
        <v>23.3</v>
      </c>
      <c r="AZ731" s="16">
        <v>12.4</v>
      </c>
      <c r="BA731" s="16">
        <v>11.8</v>
      </c>
      <c r="BB731" s="16">
        <v>8.8000000000000007</v>
      </c>
      <c r="BC731" s="16">
        <v>14.4</v>
      </c>
      <c r="BD731" s="16">
        <v>9.4</v>
      </c>
      <c r="BE731" s="16">
        <v>7.3</v>
      </c>
      <c r="BF731" s="16">
        <v>8.6999999999999993</v>
      </c>
      <c r="BG731" s="16">
        <v>7.9</v>
      </c>
      <c r="BH731" s="16">
        <v>8.1999999999999993</v>
      </c>
      <c r="BI731" s="16">
        <v>7.7</v>
      </c>
      <c r="BJ731" s="16">
        <v>7.8</v>
      </c>
      <c r="BK731" s="16">
        <v>7.4</v>
      </c>
      <c r="BL731" s="16">
        <v>6.9</v>
      </c>
      <c r="BM731" s="16">
        <v>6.3</v>
      </c>
    </row>
    <row r="732" spans="1:65">
      <c r="A732" s="16" t="s">
        <v>53</v>
      </c>
      <c r="B732" s="16" t="s">
        <v>54</v>
      </c>
      <c r="C732" s="16" t="s">
        <v>1507</v>
      </c>
      <c r="D732" s="16" t="s">
        <v>1508</v>
      </c>
      <c r="Y732" s="16">
        <v>9.7452001571655291</v>
      </c>
      <c r="AD732" s="16">
        <v>9.8968000411987305</v>
      </c>
      <c r="AE732" s="16">
        <v>9.8410997390747106</v>
      </c>
      <c r="AF732" s="16">
        <v>9.8821001052856392</v>
      </c>
      <c r="AG732" s="16">
        <v>9.9663000106811506</v>
      </c>
      <c r="AH732" s="16">
        <v>10.204400062561</v>
      </c>
      <c r="AI732" s="16">
        <v>10.099200248700001</v>
      </c>
      <c r="AJ732" s="16">
        <v>10.0208997726</v>
      </c>
      <c r="AK732" s="16">
        <v>10.542799949600001</v>
      </c>
      <c r="AL732" s="16">
        <v>10.487500190700001</v>
      </c>
      <c r="AM732" s="16">
        <v>10.070599555999999</v>
      </c>
      <c r="AN732" s="16">
        <v>10.0200004578</v>
      </c>
      <c r="AO732" s="16">
        <v>9.8100004195999997</v>
      </c>
      <c r="AP732" s="16">
        <v>9.6099996566999994</v>
      </c>
      <c r="AQ732" s="16">
        <v>9.0600004195999997</v>
      </c>
      <c r="AR732" s="16">
        <v>8.8999996185000008</v>
      </c>
      <c r="AS732" s="16">
        <v>8.69</v>
      </c>
      <c r="AT732" s="16">
        <v>8.51</v>
      </c>
      <c r="AU732" s="16">
        <v>8.4</v>
      </c>
      <c r="AV732" s="16">
        <v>8.27</v>
      </c>
      <c r="AW732" s="16">
        <v>8.24</v>
      </c>
      <c r="AX732" s="16">
        <v>8.2100000000000009</v>
      </c>
      <c r="AY732" s="16">
        <v>7.94</v>
      </c>
      <c r="AZ732" s="16">
        <v>7.93</v>
      </c>
      <c r="BA732" s="16">
        <v>7.67</v>
      </c>
      <c r="BB732" s="16">
        <v>7.54</v>
      </c>
      <c r="BC732" s="16">
        <v>5.0599999999999996</v>
      </c>
      <c r="BD732" s="16">
        <v>4.62</v>
      </c>
      <c r="BE732" s="16">
        <v>4.6500000000000004</v>
      </c>
      <c r="BF732" s="16">
        <v>4.6900000000000004</v>
      </c>
      <c r="BG732" s="16">
        <v>4.82</v>
      </c>
    </row>
    <row r="733" spans="1:65">
      <c r="A733" s="16" t="s">
        <v>53</v>
      </c>
      <c r="B733" s="16" t="s">
        <v>54</v>
      </c>
      <c r="C733" s="16" t="s">
        <v>1509</v>
      </c>
      <c r="D733" s="16" t="s">
        <v>1510</v>
      </c>
      <c r="AS733" s="16">
        <v>49.6776780218269</v>
      </c>
      <c r="AT733" s="16">
        <v>50.133321937561199</v>
      </c>
      <c r="AU733" s="16">
        <v>50.586272885583497</v>
      </c>
      <c r="AV733" s="16">
        <v>51.0368673998872</v>
      </c>
      <c r="AW733" s="16">
        <v>53.4661918578661</v>
      </c>
      <c r="AX733" s="16">
        <v>55.927120105224802</v>
      </c>
      <c r="AY733" s="16">
        <v>58.4195202893195</v>
      </c>
      <c r="AZ733" s="16">
        <v>60.943255400200002</v>
      </c>
      <c r="BA733" s="16">
        <v>63.497723527823297</v>
      </c>
      <c r="BB733" s="16">
        <v>66.082790086398205</v>
      </c>
      <c r="BC733" s="16">
        <v>68.700553522690399</v>
      </c>
      <c r="BD733" s="16">
        <v>70.322018285275604</v>
      </c>
      <c r="BE733" s="16">
        <v>70.852371012046405</v>
      </c>
      <c r="BF733" s="16">
        <v>71.387357049600396</v>
      </c>
      <c r="BG733" s="16">
        <v>71.926280974093601</v>
      </c>
      <c r="BH733" s="16">
        <v>72.468907815140099</v>
      </c>
      <c r="BI733" s="16">
        <v>73.015003146469596</v>
      </c>
      <c r="BJ733" s="16">
        <v>73.564331452771896</v>
      </c>
    </row>
    <row r="734" spans="1:65">
      <c r="A734" s="16" t="s">
        <v>53</v>
      </c>
      <c r="B734" s="16" t="s">
        <v>54</v>
      </c>
      <c r="C734" s="16" t="s">
        <v>1511</v>
      </c>
      <c r="D734" s="16" t="s">
        <v>1512</v>
      </c>
      <c r="AI734" s="16">
        <v>5.5</v>
      </c>
      <c r="AJ734" s="16">
        <v>6</v>
      </c>
      <c r="AK734" s="16">
        <v>17.600000000000001</v>
      </c>
      <c r="AL734" s="16">
        <v>24.8</v>
      </c>
      <c r="AM734" s="16">
        <v>17.100000000000001</v>
      </c>
      <c r="AN734" s="16">
        <v>8.1</v>
      </c>
      <c r="AO734" s="16">
        <v>7.9</v>
      </c>
      <c r="AP734" s="16">
        <v>7.4</v>
      </c>
      <c r="AQ734" s="16">
        <v>6.7</v>
      </c>
      <c r="AR734" s="16">
        <v>5.9</v>
      </c>
      <c r="AS734" s="16">
        <v>5.2</v>
      </c>
      <c r="AT734" s="16">
        <v>4.7</v>
      </c>
      <c r="AU734" s="16">
        <v>4.4000000000000004</v>
      </c>
      <c r="AV734" s="16">
        <v>4.2</v>
      </c>
      <c r="AW734" s="16">
        <v>4.0999999999999996</v>
      </c>
      <c r="AX734" s="16">
        <v>4</v>
      </c>
      <c r="AY734" s="16">
        <v>3.9</v>
      </c>
      <c r="AZ734" s="16">
        <v>3.8</v>
      </c>
      <c r="BA734" s="16">
        <v>3.7</v>
      </c>
      <c r="BB734" s="16">
        <v>3.6</v>
      </c>
      <c r="BC734" s="16">
        <v>3.6</v>
      </c>
      <c r="BD734" s="16">
        <v>3.6</v>
      </c>
      <c r="BE734" s="16">
        <v>3.6</v>
      </c>
      <c r="BF734" s="16">
        <v>3.6</v>
      </c>
      <c r="BG734" s="16">
        <v>3.6</v>
      </c>
      <c r="BH734" s="16">
        <v>3.5</v>
      </c>
      <c r="BI734" s="16">
        <v>3.5</v>
      </c>
      <c r="BJ734" s="16">
        <v>3.4</v>
      </c>
      <c r="BK734" s="16">
        <v>3.3</v>
      </c>
      <c r="BL734" s="16">
        <v>3.2</v>
      </c>
    </row>
    <row r="735" spans="1:65">
      <c r="A735" s="16" t="s">
        <v>53</v>
      </c>
      <c r="B735" s="16" t="s">
        <v>54</v>
      </c>
      <c r="C735" s="16" t="s">
        <v>1513</v>
      </c>
      <c r="D735" s="16" t="s">
        <v>1514</v>
      </c>
      <c r="AS735" s="16">
        <v>41.1</v>
      </c>
      <c r="AT735" s="16">
        <v>40.6</v>
      </c>
      <c r="AU735" s="16">
        <v>40.299999999999997</v>
      </c>
      <c r="AV735" s="16">
        <v>40.1</v>
      </c>
      <c r="AW735" s="16">
        <v>39.799999999999997</v>
      </c>
      <c r="AX735" s="16">
        <v>39.299999999999997</v>
      </c>
      <c r="AY735" s="16">
        <v>38.5</v>
      </c>
      <c r="AZ735" s="16">
        <v>37.5</v>
      </c>
      <c r="BA735" s="16">
        <v>36.700000000000003</v>
      </c>
      <c r="BB735" s="16">
        <v>36</v>
      </c>
      <c r="BC735" s="16">
        <v>35.4</v>
      </c>
      <c r="BD735" s="16">
        <v>35</v>
      </c>
      <c r="BE735" s="16">
        <v>34.700000000000003</v>
      </c>
      <c r="BF735" s="16">
        <v>34.6</v>
      </c>
      <c r="BG735" s="16">
        <v>34.5</v>
      </c>
      <c r="BH735" s="16">
        <v>34.6</v>
      </c>
      <c r="BI735" s="16">
        <v>34.6</v>
      </c>
      <c r="BJ735" s="16">
        <v>34.700000000000003</v>
      </c>
      <c r="BK735" s="16">
        <v>34.799999999999997</v>
      </c>
      <c r="BL735" s="16">
        <v>35.1</v>
      </c>
    </row>
    <row r="736" spans="1:65">
      <c r="A736" s="16" t="s">
        <v>53</v>
      </c>
      <c r="B736" s="16" t="s">
        <v>54</v>
      </c>
      <c r="C736" s="16" t="s">
        <v>1515</v>
      </c>
      <c r="D736" s="16" t="s">
        <v>1516</v>
      </c>
      <c r="AP736" s="16">
        <v>12</v>
      </c>
      <c r="AQ736" s="16">
        <v>12</v>
      </c>
      <c r="AR736" s="16">
        <v>12</v>
      </c>
      <c r="AT736" s="16">
        <v>10.4838709677419</v>
      </c>
      <c r="AU736" s="16">
        <v>10.4838709677419</v>
      </c>
      <c r="AV736" s="16">
        <v>10.4838709677419</v>
      </c>
      <c r="AW736" s="16">
        <v>10.4838709677419</v>
      </c>
      <c r="AX736" s="16">
        <v>13.0434782608696</v>
      </c>
      <c r="AY736" s="16">
        <v>11.290322580645199</v>
      </c>
      <c r="AZ736" s="16">
        <v>11.3821138211382</v>
      </c>
      <c r="BA736" s="16">
        <v>11.3821138211382</v>
      </c>
      <c r="BB736" s="16">
        <v>11.3821138211382</v>
      </c>
      <c r="BC736" s="16">
        <v>16</v>
      </c>
      <c r="BD736" s="16">
        <v>16</v>
      </c>
      <c r="BE736" s="16">
        <v>16</v>
      </c>
      <c r="BF736" s="16">
        <v>15.5737704918033</v>
      </c>
      <c r="BG736" s="16">
        <v>15.5737704918033</v>
      </c>
      <c r="BH736" s="16">
        <v>16.935483870967701</v>
      </c>
      <c r="BI736" s="16">
        <v>16.8</v>
      </c>
      <c r="BJ736" s="16">
        <v>16.8</v>
      </c>
      <c r="BK736" s="16">
        <v>16.8</v>
      </c>
      <c r="BL736" s="16">
        <v>16.806722689075599</v>
      </c>
      <c r="BM736" s="16">
        <v>17.355371900826398</v>
      </c>
    </row>
    <row r="737" spans="1:65">
      <c r="A737" s="16" t="s">
        <v>53</v>
      </c>
      <c r="B737" s="16" t="s">
        <v>54</v>
      </c>
      <c r="C737" s="16" t="s">
        <v>1517</v>
      </c>
      <c r="D737" s="16" t="s">
        <v>1518</v>
      </c>
      <c r="Z737" s="16">
        <v>27.268079757690401</v>
      </c>
      <c r="AE737" s="16">
        <v>25.269849777221701</v>
      </c>
      <c r="AJ737" s="16">
        <v>29.710859298706101</v>
      </c>
      <c r="AK737" s="16">
        <v>30.579240798950199</v>
      </c>
      <c r="AL737" s="16">
        <v>25.997510910034201</v>
      </c>
      <c r="AM737" s="16">
        <v>21.702329635620099</v>
      </c>
      <c r="AN737" s="16">
        <v>19.577100753784201</v>
      </c>
      <c r="AO737" s="16">
        <v>18.573890686035199</v>
      </c>
      <c r="AP737" s="16">
        <v>18.0349006652832</v>
      </c>
      <c r="AY737" s="16">
        <v>19.335990905761701</v>
      </c>
      <c r="AZ737" s="16">
        <v>19.1756591796875</v>
      </c>
      <c r="BA737" s="16">
        <v>19.227430343627901</v>
      </c>
      <c r="BB737" s="16">
        <v>19.184099197387699</v>
      </c>
      <c r="BC737" s="16">
        <v>19.362249374389599</v>
      </c>
      <c r="BD737" s="16">
        <v>19.490629196166999</v>
      </c>
      <c r="BE737" s="16">
        <v>19.9729194641113</v>
      </c>
      <c r="BF737" s="16">
        <v>20.329540252685501</v>
      </c>
      <c r="BG737" s="16">
        <v>21.6763706207275</v>
      </c>
      <c r="BH737" s="16">
        <v>23.6426391601563</v>
      </c>
      <c r="BI737" s="16">
        <v>23.892309188842798</v>
      </c>
      <c r="BJ737" s="16">
        <v>25.270210266113299</v>
      </c>
      <c r="BK737" s="16">
        <v>25.909730911254901</v>
      </c>
      <c r="BL737" s="16">
        <v>29.3166809082031</v>
      </c>
    </row>
    <row r="738" spans="1:65">
      <c r="A738" s="16" t="s">
        <v>53</v>
      </c>
      <c r="B738" s="16" t="s">
        <v>54</v>
      </c>
      <c r="C738" s="16" t="s">
        <v>1519</v>
      </c>
      <c r="D738" s="16" t="s">
        <v>1520</v>
      </c>
      <c r="AY738" s="16">
        <v>10.366539955139199</v>
      </c>
      <c r="AZ738" s="16">
        <v>11.209770202636699</v>
      </c>
      <c r="BA738" s="16">
        <v>10.751379966735801</v>
      </c>
      <c r="BB738" s="16">
        <v>11.031100273132299</v>
      </c>
      <c r="BC738" s="16">
        <v>11.6145696640015</v>
      </c>
      <c r="BD738" s="16">
        <v>12.6299295425415</v>
      </c>
      <c r="BE738" s="16">
        <v>12.8354997634888</v>
      </c>
      <c r="BF738" s="16">
        <v>12.7382097244263</v>
      </c>
      <c r="BG738" s="16">
        <v>12.604729652404799</v>
      </c>
      <c r="BH738" s="16">
        <v>9.7939100265502894</v>
      </c>
      <c r="BI738" s="16">
        <v>5.9804201126098597</v>
      </c>
      <c r="BJ738" s="16">
        <v>0.42550998926162698</v>
      </c>
      <c r="BK738" s="16">
        <v>0.52151000499725297</v>
      </c>
      <c r="BL738" s="16">
        <v>0.17284999787807501</v>
      </c>
    </row>
    <row r="739" spans="1:65">
      <c r="A739" s="16" t="s">
        <v>53</v>
      </c>
      <c r="B739" s="16" t="s">
        <v>54</v>
      </c>
      <c r="C739" s="16" t="s">
        <v>1521</v>
      </c>
      <c r="D739" s="16" t="s">
        <v>1522</v>
      </c>
      <c r="AL739" s="16">
        <v>99.053830000000005</v>
      </c>
      <c r="AN739" s="16">
        <v>48.779820000000001</v>
      </c>
      <c r="AO739" s="16">
        <v>100</v>
      </c>
      <c r="AQ739" s="16">
        <v>97.643289999999993</v>
      </c>
      <c r="AR739" s="16">
        <v>96.892799999999994</v>
      </c>
      <c r="AS739" s="16">
        <v>99.430269999999993</v>
      </c>
      <c r="AT739" s="16">
        <v>99.191590000000005</v>
      </c>
      <c r="AU739" s="16">
        <v>98.528840000000002</v>
      </c>
      <c r="AV739" s="16">
        <v>99.069289999999995</v>
      </c>
      <c r="AW739" s="16">
        <v>99.654539999999997</v>
      </c>
      <c r="AX739" s="16">
        <v>100</v>
      </c>
      <c r="AY739" s="16">
        <v>98.773210000000006</v>
      </c>
      <c r="AZ739" s="16">
        <v>100</v>
      </c>
      <c r="BA739" s="16">
        <v>99.817589999999996</v>
      </c>
      <c r="BB739" s="16">
        <v>98.395300000000006</v>
      </c>
      <c r="BC739" s="16">
        <v>99.157529999999994</v>
      </c>
      <c r="BD739" s="16">
        <v>98.487089999999995</v>
      </c>
      <c r="BE739" s="16">
        <v>100</v>
      </c>
      <c r="BF739" s="16">
        <v>98.291690000000003</v>
      </c>
      <c r="BG739" s="16">
        <v>100</v>
      </c>
      <c r="BH739" s="16">
        <v>99.700599999999994</v>
      </c>
      <c r="BI739" s="16">
        <v>95.481020000000001</v>
      </c>
      <c r="BJ739" s="16">
        <v>100</v>
      </c>
    </row>
    <row r="740" spans="1:65">
      <c r="A740" s="16" t="s">
        <v>53</v>
      </c>
      <c r="B740" s="16" t="s">
        <v>54</v>
      </c>
      <c r="C740" s="16" t="s">
        <v>1523</v>
      </c>
      <c r="D740" s="16" t="s">
        <v>1524</v>
      </c>
      <c r="Z740" s="16">
        <v>48.336440000000003</v>
      </c>
      <c r="AE740" s="16">
        <v>48.01802</v>
      </c>
      <c r="AJ740" s="16">
        <v>48.588630000000002</v>
      </c>
      <c r="AK740" s="16">
        <v>48.498350000000002</v>
      </c>
      <c r="AL740" s="16">
        <v>48.161050000000003</v>
      </c>
      <c r="AM740" s="16">
        <v>47.756929999999997</v>
      </c>
      <c r="AN740" s="16">
        <v>50.074330000000003</v>
      </c>
      <c r="AO740" s="16">
        <v>50.49691</v>
      </c>
      <c r="AP740" s="16">
        <v>51.28004</v>
      </c>
      <c r="BK740" s="16">
        <v>46.73612</v>
      </c>
    </row>
    <row r="741" spans="1:65">
      <c r="A741" s="16" t="s">
        <v>53</v>
      </c>
      <c r="B741" s="16" t="s">
        <v>54</v>
      </c>
      <c r="C741" s="16" t="s">
        <v>1525</v>
      </c>
      <c r="D741" s="16" t="s">
        <v>1526</v>
      </c>
      <c r="AJ741" s="16">
        <v>3.8285799026489298</v>
      </c>
      <c r="AK741" s="16">
        <v>3.8506200313568102</v>
      </c>
      <c r="AL741" s="16">
        <v>8.6799497604370099</v>
      </c>
      <c r="AM741" s="16">
        <v>16.735050201416001</v>
      </c>
      <c r="AN741" s="16">
        <v>15.3369798660278</v>
      </c>
      <c r="AO741" s="16">
        <v>6.4916400909423801</v>
      </c>
      <c r="AP741" s="16">
        <v>9.8730602264404297</v>
      </c>
      <c r="AQ741" s="16">
        <v>11.273989677429199</v>
      </c>
      <c r="AR741" s="16">
        <v>4.8118600845336896</v>
      </c>
      <c r="AS741" s="16">
        <v>8.4933099746704102</v>
      </c>
      <c r="AT741" s="16">
        <v>11.277190208435099</v>
      </c>
      <c r="AU741" s="16">
        <v>11.7476396560669</v>
      </c>
      <c r="AV741" s="16">
        <v>13.431520462036101</v>
      </c>
      <c r="AW741" s="16">
        <v>12.5180501937866</v>
      </c>
      <c r="AX741" s="16">
        <v>13.0197200775146</v>
      </c>
      <c r="AY741" s="16">
        <v>12.842410087585399</v>
      </c>
      <c r="AZ741" s="16">
        <v>13.1863203048706</v>
      </c>
      <c r="BA741" s="16">
        <v>13.3261003494263</v>
      </c>
      <c r="BB741" s="16">
        <v>11.974280357360801</v>
      </c>
      <c r="BC741" s="16">
        <v>12.474419593811</v>
      </c>
      <c r="BD741" s="16">
        <v>9.8982000350952095</v>
      </c>
      <c r="BE741" s="16">
        <v>7.6755199432373002</v>
      </c>
      <c r="BF741" s="16">
        <v>1.7234300374984699</v>
      </c>
      <c r="BG741" s="16">
        <v>0.74526000022888195</v>
      </c>
      <c r="BH741" s="16">
        <v>1.1566699743270901</v>
      </c>
      <c r="BI741" s="16">
        <v>0.79462999105453502</v>
      </c>
      <c r="BJ741" s="16">
        <v>2.06896996498108</v>
      </c>
      <c r="BK741" s="16">
        <v>3.8941900730133101</v>
      </c>
      <c r="BL741" s="16">
        <v>8.4502496719360405</v>
      </c>
    </row>
    <row r="742" spans="1:65">
      <c r="A742" s="16" t="s">
        <v>53</v>
      </c>
      <c r="B742" s="16" t="s">
        <v>54</v>
      </c>
      <c r="C742" s="16" t="s">
        <v>1527</v>
      </c>
      <c r="D742" s="16" t="s">
        <v>1528</v>
      </c>
      <c r="AL742" s="16">
        <v>0.18715999999999999</v>
      </c>
      <c r="AM742" s="16">
        <v>0.31931999999999999</v>
      </c>
      <c r="AN742" s="16">
        <v>0.32747999999999999</v>
      </c>
      <c r="AO742" s="16">
        <v>0.42425000000000002</v>
      </c>
      <c r="AP742" s="16">
        <v>0.43769000000000002</v>
      </c>
      <c r="AQ742" s="16">
        <v>0.43298999999999999</v>
      </c>
      <c r="AR742" s="16">
        <v>0.44186999999999999</v>
      </c>
      <c r="AS742" s="16">
        <v>0.45047999999999999</v>
      </c>
      <c r="AT742" s="16">
        <v>0.39693000000000001</v>
      </c>
      <c r="AU742" s="16">
        <v>0.29441000000000001</v>
      </c>
      <c r="AV742" s="16">
        <v>0.28600999999999999</v>
      </c>
      <c r="AW742" s="16">
        <v>0.25390000000000001</v>
      </c>
      <c r="AX742" s="16">
        <v>0.29311999999999999</v>
      </c>
      <c r="AY742" s="16">
        <v>0.27656999999999998</v>
      </c>
      <c r="AZ742" s="16">
        <v>0.23805000000000001</v>
      </c>
      <c r="BA742" s="16">
        <v>0.26678000000000002</v>
      </c>
      <c r="BB742" s="16">
        <v>0.25614999999999999</v>
      </c>
      <c r="BC742" s="16">
        <v>0.23877000000000001</v>
      </c>
      <c r="BD742" s="16">
        <v>0.27750000000000002</v>
      </c>
      <c r="BE742" s="16">
        <v>0.23848</v>
      </c>
      <c r="BF742" s="16">
        <v>0.23480999999999999</v>
      </c>
      <c r="BG742" s="16">
        <v>0.16854</v>
      </c>
      <c r="BH742" s="16">
        <v>0.14269999999999999</v>
      </c>
      <c r="BI742" s="16">
        <v>0.13205</v>
      </c>
      <c r="BJ742" s="16">
        <v>5.9639999999999999E-2</v>
      </c>
      <c r="BK742" s="16">
        <v>0.12509999999999999</v>
      </c>
    </row>
    <row r="743" spans="1:65">
      <c r="A743" s="16" t="s">
        <v>53</v>
      </c>
      <c r="B743" s="16" t="s">
        <v>54</v>
      </c>
      <c r="C743" s="16" t="s">
        <v>1529</v>
      </c>
      <c r="D743" s="16" t="s">
        <v>1530</v>
      </c>
      <c r="AJ743" s="16">
        <v>96.171419999999998</v>
      </c>
      <c r="AK743" s="16">
        <v>96.149379999999994</v>
      </c>
      <c r="AL743" s="16">
        <v>91.320049999999995</v>
      </c>
      <c r="AM743" s="16">
        <v>83.264949999999999</v>
      </c>
      <c r="AN743" s="16">
        <v>84.663020000000003</v>
      </c>
      <c r="AO743" s="16">
        <v>93.508359999999996</v>
      </c>
      <c r="AP743" s="16">
        <v>90.126940000000005</v>
      </c>
      <c r="AQ743" s="16">
        <v>88.726010000000002</v>
      </c>
      <c r="AR743" s="16">
        <v>92.141099999999994</v>
      </c>
      <c r="AS743" s="16">
        <v>88.239620000000002</v>
      </c>
      <c r="AT743" s="16">
        <v>85.383030000000005</v>
      </c>
      <c r="AU743" s="16">
        <v>84.825649999999996</v>
      </c>
      <c r="AV743" s="16">
        <v>83.284540000000007</v>
      </c>
      <c r="AW743" s="16">
        <v>84.212280000000007</v>
      </c>
      <c r="AX743" s="16">
        <v>83.868620000000007</v>
      </c>
      <c r="AY743" s="16">
        <v>83.153769999999994</v>
      </c>
      <c r="AZ743" s="16">
        <v>83.374799999999993</v>
      </c>
      <c r="BA743" s="16">
        <v>83.889970000000005</v>
      </c>
      <c r="BB743" s="16">
        <v>85.173910000000006</v>
      </c>
      <c r="BC743" s="16">
        <v>84.446449999999999</v>
      </c>
      <c r="BD743" s="16">
        <v>86.612610000000004</v>
      </c>
      <c r="BE743" s="16">
        <v>89.105069999999998</v>
      </c>
      <c r="BF743" s="16">
        <v>93.507289999999998</v>
      </c>
      <c r="BG743" s="16">
        <v>94.666600000000003</v>
      </c>
      <c r="BH743" s="16">
        <v>94.142650000000003</v>
      </c>
      <c r="BI743" s="16">
        <v>94.928579999999997</v>
      </c>
      <c r="BJ743" s="16">
        <v>93.747500000000002</v>
      </c>
      <c r="BK743" s="16">
        <v>92.424670000000006</v>
      </c>
    </row>
    <row r="744" spans="1:65">
      <c r="A744" s="16" t="s">
        <v>53</v>
      </c>
      <c r="B744" s="16" t="s">
        <v>54</v>
      </c>
      <c r="C744" s="16" t="s">
        <v>1531</v>
      </c>
      <c r="D744" s="16" t="s">
        <v>1532</v>
      </c>
      <c r="AL744" s="16">
        <v>98.079429626464801</v>
      </c>
      <c r="AM744" s="16">
        <v>91.616653442382798</v>
      </c>
      <c r="AN744" s="16">
        <v>95.127960205078097</v>
      </c>
      <c r="AO744" s="16">
        <v>85.853889465332003</v>
      </c>
      <c r="AP744" s="16">
        <v>97.254119873046903</v>
      </c>
      <c r="AQ744" s="16">
        <v>94.497718811035199</v>
      </c>
      <c r="AR744" s="16">
        <v>91.769317626953097</v>
      </c>
      <c r="AS744" s="16">
        <v>85.497428894042997</v>
      </c>
      <c r="AT744" s="16">
        <v>93.981498718261705</v>
      </c>
      <c r="AU744" s="16">
        <v>100.99122619628901</v>
      </c>
      <c r="AV744" s="16">
        <v>90.248092651367202</v>
      </c>
      <c r="AW744" s="16">
        <v>94.857498168945298</v>
      </c>
      <c r="AX744" s="16">
        <v>89.612800598144503</v>
      </c>
      <c r="AY744" s="16">
        <v>90.931427001953097</v>
      </c>
      <c r="AZ744" s="16">
        <v>98.491851806640597</v>
      </c>
      <c r="BA744" s="16">
        <v>89.715599060058594</v>
      </c>
      <c r="BB744" s="16">
        <v>91.428436279296903</v>
      </c>
      <c r="BC744" s="16">
        <v>88.978851318359403</v>
      </c>
      <c r="BD744" s="16">
        <v>92.183563232421903</v>
      </c>
      <c r="BE744" s="16">
        <v>91.594589233398395</v>
      </c>
      <c r="BF744" s="16">
        <v>86.546676635742202</v>
      </c>
      <c r="BG744" s="16">
        <v>97.610519409179702</v>
      </c>
      <c r="BH744" s="16">
        <v>101.61833190918</v>
      </c>
      <c r="BI744" s="16">
        <v>109.720207214355</v>
      </c>
      <c r="BJ744" s="16">
        <v>107.618377685547</v>
      </c>
      <c r="BK744" s="16">
        <v>100.64121246337901</v>
      </c>
      <c r="BL744" s="16">
        <v>100.373161315918</v>
      </c>
    </row>
    <row r="745" spans="1:65">
      <c r="A745" s="16" t="s">
        <v>53</v>
      </c>
      <c r="B745" s="16" t="s">
        <v>54</v>
      </c>
      <c r="C745" s="16" t="s">
        <v>1533</v>
      </c>
      <c r="D745" s="16" t="s">
        <v>1534</v>
      </c>
      <c r="AR745" s="16">
        <v>99.472419738769503</v>
      </c>
      <c r="AZ745" s="16">
        <v>99.820968627929702</v>
      </c>
      <c r="BB745" s="16">
        <v>99.842666625976605</v>
      </c>
      <c r="BC745" s="16">
        <v>99.854438781738295</v>
      </c>
      <c r="BD745" s="16">
        <v>99.856658935546903</v>
      </c>
      <c r="BE745" s="16">
        <v>99.852851867675795</v>
      </c>
      <c r="BF745" s="16">
        <v>99.865921020507798</v>
      </c>
      <c r="BG745" s="16">
        <v>99.862007141113295</v>
      </c>
      <c r="BH745" s="16">
        <v>99.862632751464801</v>
      </c>
      <c r="BI745" s="16">
        <v>99.864051818847699</v>
      </c>
      <c r="BJ745" s="16">
        <v>99.863746643066406</v>
      </c>
    </row>
    <row r="746" spans="1:65">
      <c r="A746" s="16" t="s">
        <v>53</v>
      </c>
      <c r="B746" s="16" t="s">
        <v>54</v>
      </c>
      <c r="C746" s="16" t="s">
        <v>1535</v>
      </c>
      <c r="D746" s="16" t="s">
        <v>1536</v>
      </c>
      <c r="BH746" s="16">
        <v>24.9080579570048</v>
      </c>
    </row>
    <row r="747" spans="1:65">
      <c r="A747" s="16" t="s">
        <v>53</v>
      </c>
      <c r="B747" s="16" t="s">
        <v>54</v>
      </c>
      <c r="C747" s="16" t="s">
        <v>1537</v>
      </c>
      <c r="D747" s="16" t="s">
        <v>1538</v>
      </c>
      <c r="BH747" s="16">
        <v>17.269340909790301</v>
      </c>
    </row>
    <row r="748" spans="1:65">
      <c r="A748" s="16" t="s">
        <v>53</v>
      </c>
      <c r="B748" s="16" t="s">
        <v>54</v>
      </c>
      <c r="C748" s="16" t="s">
        <v>1539</v>
      </c>
      <c r="D748" s="16" t="s">
        <v>1540</v>
      </c>
      <c r="AL748" s="16">
        <v>195000</v>
      </c>
      <c r="AM748" s="16">
        <v>-972292.99363057304</v>
      </c>
      <c r="AN748" s="16">
        <v>-6042030.1348136403</v>
      </c>
      <c r="AO748" s="16">
        <v>-12125305.1261188</v>
      </c>
      <c r="AP748" s="16">
        <v>-9484757.2450131699</v>
      </c>
      <c r="AQ748" s="16">
        <v>-13285991.2121995</v>
      </c>
      <c r="AR748" s="16">
        <v>-44970873.786407799</v>
      </c>
      <c r="AS748" s="16">
        <v>-335464573.08895802</v>
      </c>
      <c r="AT748" s="16">
        <v>-367191560.18468797</v>
      </c>
      <c r="AU748" s="16">
        <v>-384676815.47006798</v>
      </c>
      <c r="AV748" s="16">
        <v>-442028713.98024601</v>
      </c>
      <c r="AW748" s="16">
        <v>-700598758.52243805</v>
      </c>
      <c r="AX748" s="16">
        <v>-1645673577.32177</v>
      </c>
      <c r="AY748" s="16">
        <v>-2680714013.87956</v>
      </c>
      <c r="AZ748" s="16">
        <v>-5079535951.5207996</v>
      </c>
      <c r="BA748" s="16">
        <v>-5266174537.4878302</v>
      </c>
      <c r="BB748" s="16">
        <v>-3519082980.8410101</v>
      </c>
      <c r="BC748" s="16">
        <v>-3467294044.3558402</v>
      </c>
      <c r="BD748" s="16">
        <v>-4859763201.2156496</v>
      </c>
      <c r="BE748" s="16">
        <v>-4267072301.4256601</v>
      </c>
      <c r="BF748" s="16">
        <v>-4127716124.92033</v>
      </c>
      <c r="BG748" s="16">
        <v>-2581857325.00319</v>
      </c>
      <c r="BH748" s="16">
        <v>-2027726429.8262701</v>
      </c>
      <c r="BI748" s="16">
        <v>-2472087422.4478302</v>
      </c>
      <c r="BJ748" s="16">
        <v>-1759502788.7520299</v>
      </c>
      <c r="BK748" s="16">
        <v>-2459589117.6470599</v>
      </c>
      <c r="BL748" s="16">
        <v>-2061014000</v>
      </c>
      <c r="BM748" s="16">
        <v>-456278000</v>
      </c>
    </row>
    <row r="749" spans="1:65">
      <c r="A749" s="16" t="s">
        <v>53</v>
      </c>
      <c r="B749" s="16" t="s">
        <v>54</v>
      </c>
      <c r="C749" s="16" t="s">
        <v>1541</v>
      </c>
      <c r="D749" s="16" t="s">
        <v>1542</v>
      </c>
      <c r="AL749" s="16">
        <v>13268511849.7404</v>
      </c>
      <c r="AM749" s="16">
        <v>10650851931.991501</v>
      </c>
      <c r="AN749" s="16">
        <v>9387197404.0466309</v>
      </c>
      <c r="AO749" s="16">
        <v>9502133266.3020401</v>
      </c>
      <c r="AP749" s="16">
        <v>10057778842.9674</v>
      </c>
      <c r="AQ749" s="16">
        <v>11060272472.0494</v>
      </c>
      <c r="AR749" s="16">
        <v>11822821519.614599</v>
      </c>
      <c r="AS749" s="16">
        <v>12580103525.6355</v>
      </c>
      <c r="AT749" s="16">
        <v>13840289209.8043</v>
      </c>
      <c r="AU749" s="16">
        <v>15147811659.5065</v>
      </c>
      <c r="AV749" s="16">
        <v>16668458260.113899</v>
      </c>
      <c r="AW749" s="16">
        <v>17816451290.046902</v>
      </c>
      <c r="AX749" s="16">
        <v>21452471999.609402</v>
      </c>
      <c r="AY749" s="16">
        <v>28165556674.177898</v>
      </c>
      <c r="AZ749" s="16">
        <v>34061082209.929298</v>
      </c>
      <c r="BA749" s="16">
        <v>39819956824.437401</v>
      </c>
      <c r="BB749" s="16">
        <v>46309960193.223</v>
      </c>
      <c r="BC749" s="16">
        <v>49442000747.570396</v>
      </c>
      <c r="BD749" s="16">
        <v>47622075928.735901</v>
      </c>
      <c r="BE749" s="16">
        <v>49565689060.7948</v>
      </c>
    </row>
    <row r="750" spans="1:65">
      <c r="A750" s="16" t="s">
        <v>53</v>
      </c>
      <c r="B750" s="16" t="s">
        <v>54</v>
      </c>
      <c r="C750" s="16" t="s">
        <v>1543</v>
      </c>
      <c r="D750" s="16" t="s">
        <v>1544</v>
      </c>
      <c r="AI750" s="16">
        <v>4.0955440704008902E-2</v>
      </c>
      <c r="AJ750" s="16">
        <v>7.3497455645715901E-2</v>
      </c>
      <c r="AK750" s="16">
        <v>0.65295312923326998</v>
      </c>
      <c r="AL750" s="16">
        <v>4.18945963975984</v>
      </c>
      <c r="AM750" s="16">
        <v>49.322100829274703</v>
      </c>
      <c r="AN750" s="16">
        <v>277.65777488614202</v>
      </c>
      <c r="AO750" s="16">
        <v>352.00309158830402</v>
      </c>
      <c r="AP750" s="16">
        <v>402.934328453418</v>
      </c>
      <c r="AQ750" s="16">
        <v>434.80348793125199</v>
      </c>
      <c r="AR750" s="16">
        <v>472.90720616329003</v>
      </c>
      <c r="AS750" s="16">
        <v>586.20132693884602</v>
      </c>
      <c r="AT750" s="16">
        <v>655.34076338889395</v>
      </c>
      <c r="AU750" s="16">
        <v>741.866996249365</v>
      </c>
      <c r="AV750" s="16">
        <v>867.91513340863003</v>
      </c>
      <c r="AW750" s="16">
        <v>1026.93071690845</v>
      </c>
      <c r="AX750" s="16">
        <v>1492.22161978586</v>
      </c>
      <c r="AY750" s="16">
        <v>2209.4512967688302</v>
      </c>
      <c r="AZ750" s="16">
        <v>3304.9188351415301</v>
      </c>
      <c r="BA750" s="16">
        <v>4580.0944838761197</v>
      </c>
      <c r="BB750" s="16">
        <v>3979.0469533464102</v>
      </c>
      <c r="BC750" s="16">
        <v>4690.0202024842902</v>
      </c>
      <c r="BD750" s="16">
        <v>5677.6991637052797</v>
      </c>
      <c r="BE750" s="16">
        <v>5889.08907521948</v>
      </c>
      <c r="BF750" s="16">
        <v>6178.5313292698902</v>
      </c>
      <c r="BG750" s="16">
        <v>6189.1569015841396</v>
      </c>
      <c r="BH750" s="16">
        <v>5635.6180178522</v>
      </c>
      <c r="BI750" s="16">
        <v>6192.4947928900501</v>
      </c>
      <c r="BJ750" s="16">
        <v>7137.9708186485695</v>
      </c>
      <c r="BK750" s="16">
        <v>8057.7309074826799</v>
      </c>
      <c r="BL750" s="16">
        <v>8169.7813200205901</v>
      </c>
      <c r="BM750" s="16">
        <v>7164.3292717907498</v>
      </c>
    </row>
    <row r="751" spans="1:65">
      <c r="A751" s="16" t="s">
        <v>53</v>
      </c>
      <c r="B751" s="16" t="s">
        <v>54</v>
      </c>
      <c r="C751" s="16" t="s">
        <v>1545</v>
      </c>
      <c r="D751" s="16" t="s">
        <v>1546</v>
      </c>
      <c r="AK751" s="16">
        <v>408009259.25925899</v>
      </c>
      <c r="AL751" s="16">
        <v>1494000000</v>
      </c>
      <c r="AM751" s="16">
        <v>1169927388.5350299</v>
      </c>
      <c r="AN751" s="16">
        <v>2230202786.90382</v>
      </c>
      <c r="AO751" s="16">
        <v>2856677903.0570698</v>
      </c>
      <c r="AP751" s="16">
        <v>3669301216.9113002</v>
      </c>
      <c r="AQ751" s="16">
        <v>4263246316.8777499</v>
      </c>
      <c r="AR751" s="16">
        <v>4400364077.6698999</v>
      </c>
      <c r="AS751" s="16">
        <v>4947362539.1148901</v>
      </c>
      <c r="AT751" s="16">
        <v>5258563298.6148396</v>
      </c>
      <c r="AU751" s="16">
        <v>5735753960.0905199</v>
      </c>
      <c r="AV751" s="16">
        <v>6716933102.5353804</v>
      </c>
      <c r="AW751" s="16">
        <v>8053831281.1641397</v>
      </c>
      <c r="AX751" s="16">
        <v>12244552570.340599</v>
      </c>
      <c r="AY751" s="16">
        <v>19836355495.858501</v>
      </c>
      <c r="AZ751" s="16">
        <v>30870877520.1026</v>
      </c>
      <c r="BA751" s="16">
        <v>45580087633.885101</v>
      </c>
      <c r="BB751" s="16">
        <v>40795595919.382896</v>
      </c>
      <c r="BC751" s="16">
        <v>49325317717.418404</v>
      </c>
      <c r="BD751" s="16">
        <v>62081929846.777298</v>
      </c>
      <c r="BE751" s="16">
        <v>65366216904.277</v>
      </c>
      <c r="BF751" s="16">
        <v>69221159974.506104</v>
      </c>
      <c r="BG751" s="16">
        <v>69617620808.364197</v>
      </c>
      <c r="BH751" s="16">
        <v>48332032012.492699</v>
      </c>
      <c r="BI751" s="16">
        <v>34783355267.2808</v>
      </c>
      <c r="BJ751" s="16">
        <v>37958052521.496597</v>
      </c>
      <c r="BK751" s="16">
        <v>43466882352.9412</v>
      </c>
      <c r="BL751" s="16">
        <v>43843352941.176498</v>
      </c>
      <c r="BM751" s="16">
        <v>38493941176.470596</v>
      </c>
    </row>
    <row r="752" spans="1:65">
      <c r="A752" s="16" t="s">
        <v>53</v>
      </c>
      <c r="B752" s="16" t="s">
        <v>54</v>
      </c>
      <c r="C752" s="16" t="s">
        <v>1547</v>
      </c>
      <c r="D752" s="16" t="s">
        <v>1548</v>
      </c>
      <c r="AR752" s="16">
        <v>12.516965783371999</v>
      </c>
      <c r="AS752" s="16">
        <v>1.9717076151152499</v>
      </c>
      <c r="AT752" s="16">
        <v>19.225837334298799</v>
      </c>
      <c r="AU752" s="16">
        <v>33.053337668085099</v>
      </c>
      <c r="AV752" s="16">
        <v>17.814494252770501</v>
      </c>
      <c r="AW752" s="16">
        <v>12.349392253386499</v>
      </c>
      <c r="AX752" s="16">
        <v>25.563772310696901</v>
      </c>
      <c r="AY752" s="16">
        <v>40.187209053065203</v>
      </c>
      <c r="AZ752" s="16">
        <v>22.383639269723002</v>
      </c>
      <c r="BA752" s="16">
        <v>22.8252531472403</v>
      </c>
      <c r="BB752" s="16">
        <v>0.44733575886886001</v>
      </c>
      <c r="BC752" s="16">
        <v>-4.8693775601990597</v>
      </c>
      <c r="BD752" s="16">
        <v>17.145280679316301</v>
      </c>
      <c r="BE752" s="16">
        <v>1.7277931347483799</v>
      </c>
    </row>
    <row r="753" spans="1:65">
      <c r="A753" s="16" t="s">
        <v>53</v>
      </c>
      <c r="B753" s="16" t="s">
        <v>54</v>
      </c>
      <c r="C753" s="16" t="s">
        <v>1549</v>
      </c>
      <c r="D753" s="16" t="s">
        <v>1550</v>
      </c>
      <c r="AQ753" s="16">
        <v>0</v>
      </c>
      <c r="AR753" s="16">
        <v>0</v>
      </c>
      <c r="AS753" s="16">
        <v>0</v>
      </c>
      <c r="AT753" s="16">
        <v>0</v>
      </c>
      <c r="AU753" s="16">
        <v>0</v>
      </c>
      <c r="AV753" s="16">
        <v>0</v>
      </c>
      <c r="AW753" s="16">
        <v>0</v>
      </c>
      <c r="AX753" s="16">
        <v>0</v>
      </c>
      <c r="AY753" s="16">
        <v>0</v>
      </c>
      <c r="AZ753" s="16">
        <v>0</v>
      </c>
      <c r="BA753" s="16">
        <v>0</v>
      </c>
      <c r="BB753" s="16">
        <v>0</v>
      </c>
      <c r="BC753" s="16">
        <v>0</v>
      </c>
      <c r="BD753" s="16">
        <v>0</v>
      </c>
      <c r="BE753" s="16">
        <v>0</v>
      </c>
      <c r="BF753" s="16">
        <v>0</v>
      </c>
      <c r="BG753" s="16">
        <v>0</v>
      </c>
      <c r="BH753" s="16">
        <v>0</v>
      </c>
      <c r="BI753" s="16">
        <v>0</v>
      </c>
      <c r="BJ753" s="16">
        <v>0</v>
      </c>
      <c r="BK753" s="16">
        <v>0</v>
      </c>
      <c r="BL753" s="16">
        <v>0</v>
      </c>
    </row>
    <row r="754" spans="1:65">
      <c r="A754" s="16" t="s">
        <v>53</v>
      </c>
      <c r="B754" s="16" t="s">
        <v>54</v>
      </c>
      <c r="C754" s="16" t="s">
        <v>1551</v>
      </c>
      <c r="D754" s="16" t="s">
        <v>1552</v>
      </c>
      <c r="AT754" s="16">
        <v>42.001562304050999</v>
      </c>
      <c r="AU754" s="16">
        <v>39.561144486304897</v>
      </c>
      <c r="AV754" s="16">
        <v>39.316263351364199</v>
      </c>
      <c r="AW754" s="16">
        <v>35.146500325015701</v>
      </c>
      <c r="AX754" s="16">
        <v>26.379560983595699</v>
      </c>
      <c r="AY754" s="16">
        <v>14.8031787100351</v>
      </c>
      <c r="AZ754" s="16">
        <v>18.0684961549618</v>
      </c>
      <c r="BA754" s="16">
        <v>14.8098101622725</v>
      </c>
      <c r="BB754" s="16">
        <v>26.432867728871301</v>
      </c>
      <c r="BC754" s="16">
        <v>27.2535641451693</v>
      </c>
      <c r="BD754" s="16">
        <v>28.721408947018102</v>
      </c>
      <c r="BE754" s="16">
        <v>28.918467386444501</v>
      </c>
      <c r="BF754" s="16">
        <v>27.473611683022199</v>
      </c>
      <c r="BG754" s="16">
        <v>25.481912548614002</v>
      </c>
      <c r="BH754" s="16">
        <v>25.098364544242799</v>
      </c>
      <c r="BI754" s="16">
        <v>28.679245738026601</v>
      </c>
      <c r="BJ754" s="16">
        <v>24.783153989708101</v>
      </c>
      <c r="BK754" s="16">
        <v>24.783153977407601</v>
      </c>
    </row>
    <row r="755" spans="1:65">
      <c r="A755" s="16" t="s">
        <v>53</v>
      </c>
      <c r="B755" s="16" t="s">
        <v>54</v>
      </c>
      <c r="C755" s="16" t="s">
        <v>1553</v>
      </c>
      <c r="D755" s="16" t="s">
        <v>1554</v>
      </c>
      <c r="AN755" s="16">
        <v>43200000</v>
      </c>
      <c r="AO755" s="16">
        <v>28000000</v>
      </c>
      <c r="AP755" s="16">
        <v>10400000</v>
      </c>
      <c r="AQ755" s="16">
        <v>19400000</v>
      </c>
      <c r="AR755" s="16">
        <v>18900000</v>
      </c>
      <c r="AS755" s="16">
        <v>27400000</v>
      </c>
      <c r="AT755" s="16">
        <v>34500000</v>
      </c>
      <c r="AU755" s="16">
        <v>35400000</v>
      </c>
      <c r="AV755" s="16">
        <v>41700000</v>
      </c>
      <c r="AW755" s="16">
        <v>66000000</v>
      </c>
      <c r="AX755" s="16">
        <v>72500000</v>
      </c>
      <c r="AY755" s="16">
        <v>191900000</v>
      </c>
      <c r="AZ755" s="16">
        <v>298000000</v>
      </c>
      <c r="BA755" s="16">
        <v>580700000</v>
      </c>
      <c r="BB755" s="16">
        <v>568900000</v>
      </c>
      <c r="BC755" s="16">
        <v>224800000</v>
      </c>
      <c r="BD755" s="16">
        <v>203400000</v>
      </c>
      <c r="BE755" s="16">
        <v>205600000</v>
      </c>
      <c r="BF755" s="16">
        <v>336600000</v>
      </c>
      <c r="BG755" s="16">
        <v>337000000</v>
      </c>
      <c r="BH755" s="16">
        <v>356000000</v>
      </c>
      <c r="BI755" s="16">
        <v>380800000</v>
      </c>
      <c r="BJ755" s="16">
        <v>384800000</v>
      </c>
      <c r="BK755" s="16">
        <v>388800000</v>
      </c>
      <c r="BL755" s="16">
        <v>394100000</v>
      </c>
      <c r="BM755" s="16">
        <v>352100000</v>
      </c>
    </row>
    <row r="756" spans="1:65">
      <c r="A756" s="16" t="s">
        <v>53</v>
      </c>
      <c r="B756" s="16" t="s">
        <v>54</v>
      </c>
      <c r="C756" s="16" t="s">
        <v>1555</v>
      </c>
      <c r="D756" s="16" t="s">
        <v>1556</v>
      </c>
      <c r="AM756" s="16">
        <v>1092328368.81934</v>
      </c>
      <c r="AN756" s="16">
        <v>1287642476.82623</v>
      </c>
      <c r="AO756" s="16">
        <v>1885642974.6929901</v>
      </c>
      <c r="AP756" s="16">
        <v>2414324413.2966199</v>
      </c>
      <c r="AQ756" s="16">
        <v>2896052601.5588698</v>
      </c>
      <c r="AR756" s="16">
        <v>2298376677.0755601</v>
      </c>
      <c r="AS756" s="16">
        <v>2476199267.02281</v>
      </c>
      <c r="AT756" s="16">
        <v>2732634052.0336599</v>
      </c>
      <c r="AU756" s="16">
        <v>4032703848.6212502</v>
      </c>
      <c r="AV756" s="16">
        <v>5773320251.8269901</v>
      </c>
      <c r="AW756" s="16">
        <v>7174019651.6789999</v>
      </c>
      <c r="AX756" s="16">
        <v>7852945137.4183502</v>
      </c>
      <c r="AY756" s="16">
        <v>9009567605.2558193</v>
      </c>
      <c r="AZ756" s="16">
        <v>9969722769.3690205</v>
      </c>
      <c r="BA756" s="16">
        <v>11398159086.773399</v>
      </c>
      <c r="BB756" s="16">
        <v>10796931822.107</v>
      </c>
      <c r="BC756" s="16">
        <v>10942312484.4256</v>
      </c>
      <c r="BD756" s="16">
        <v>14836435826.888901</v>
      </c>
      <c r="BE756" s="16">
        <v>15162837276.8582</v>
      </c>
      <c r="BF756" s="16">
        <v>16679120957.1264</v>
      </c>
      <c r="BG756" s="16">
        <v>17368112485.3354</v>
      </c>
    </row>
    <row r="757" spans="1:65">
      <c r="A757" s="16" t="s">
        <v>53</v>
      </c>
      <c r="B757" s="16" t="s">
        <v>54</v>
      </c>
      <c r="C757" s="16" t="s">
        <v>1557</v>
      </c>
      <c r="D757" s="16" t="s">
        <v>1558</v>
      </c>
      <c r="AI757" s="16">
        <v>59400</v>
      </c>
      <c r="AJ757" s="16">
        <v>61200</v>
      </c>
      <c r="AK757" s="16">
        <v>1051600</v>
      </c>
      <c r="AL757" s="16">
        <v>6579500</v>
      </c>
      <c r="AM757" s="16">
        <v>98391400</v>
      </c>
      <c r="AN757" s="16">
        <v>333800000</v>
      </c>
      <c r="AO757" s="16">
        <v>795400000</v>
      </c>
      <c r="AP757" s="16">
        <v>1168300000</v>
      </c>
      <c r="AQ757" s="16">
        <v>1221900000</v>
      </c>
      <c r="AR757" s="16">
        <v>1076300000</v>
      </c>
      <c r="AS757" s="16">
        <v>1091600000</v>
      </c>
      <c r="AT757" s="16">
        <v>1216300000</v>
      </c>
      <c r="AU757" s="16">
        <v>2066100000</v>
      </c>
      <c r="AV757" s="16">
        <v>3779200000</v>
      </c>
      <c r="AW757" s="16">
        <v>4922800000</v>
      </c>
      <c r="AX757" s="16">
        <v>5172900000</v>
      </c>
      <c r="AY757" s="16">
        <v>5567800000</v>
      </c>
      <c r="AZ757" s="16">
        <v>6069000000</v>
      </c>
      <c r="BA757" s="16">
        <v>7457000000</v>
      </c>
      <c r="BB757" s="16">
        <v>6700000000</v>
      </c>
      <c r="BC757" s="16">
        <v>7714500000</v>
      </c>
      <c r="BD757" s="16">
        <v>10508900000</v>
      </c>
      <c r="BE757" s="16">
        <v>12292800000</v>
      </c>
      <c r="BF757" s="16">
        <v>15007400000</v>
      </c>
      <c r="BG757" s="16">
        <v>16187800000</v>
      </c>
      <c r="BH757" s="16">
        <v>15131400000</v>
      </c>
      <c r="BI757" s="16">
        <v>15127200000</v>
      </c>
      <c r="BJ757" s="16">
        <v>16752500000</v>
      </c>
      <c r="BK757" s="16">
        <v>16574300000</v>
      </c>
      <c r="BL757" s="16">
        <v>17304300000</v>
      </c>
      <c r="BM757" s="16">
        <v>17028100000</v>
      </c>
    </row>
    <row r="758" spans="1:65">
      <c r="A758" s="16" t="s">
        <v>53</v>
      </c>
      <c r="B758" s="16" t="s">
        <v>54</v>
      </c>
      <c r="C758" s="16" t="s">
        <v>1559</v>
      </c>
      <c r="D758" s="16" t="s">
        <v>1560</v>
      </c>
      <c r="AI758" s="16">
        <v>70.190995907230601</v>
      </c>
      <c r="AJ758" s="16">
        <v>70.190868263473007</v>
      </c>
      <c r="AK758" s="16">
        <v>81.558473890583201</v>
      </c>
      <c r="AL758" s="16">
        <v>95.831847133758004</v>
      </c>
      <c r="AM758" s="16">
        <v>101.08545503069099</v>
      </c>
      <c r="AN758" s="16">
        <v>97.141250351485596</v>
      </c>
      <c r="AO758" s="16">
        <v>99.699919490594993</v>
      </c>
      <c r="AP758" s="16">
        <v>87.078491593578804</v>
      </c>
      <c r="AQ758" s="16">
        <v>95.1607277800384</v>
      </c>
      <c r="AR758" s="16">
        <v>91.388307594500802</v>
      </c>
      <c r="AS758" s="16">
        <v>79.561687967614105</v>
      </c>
      <c r="AT758" s="16">
        <v>75.142975393182297</v>
      </c>
      <c r="AU758" s="16">
        <v>75.305567010309304</v>
      </c>
      <c r="AV758" s="16">
        <v>72.351500734625304</v>
      </c>
      <c r="AW758" s="16">
        <v>68.712339687228905</v>
      </c>
      <c r="AX758" s="16">
        <v>52.543022559393101</v>
      </c>
      <c r="AY758" s="16">
        <v>45.642850284324297</v>
      </c>
      <c r="AZ758" s="16">
        <v>43.061652650693802</v>
      </c>
      <c r="BA758" s="16">
        <v>41.930677775230997</v>
      </c>
      <c r="BB758" s="16">
        <v>53.880033144670897</v>
      </c>
      <c r="BC758" s="16">
        <v>50.243965618744802</v>
      </c>
      <c r="BD758" s="16">
        <v>47.3862370876694</v>
      </c>
      <c r="BE758" s="16">
        <v>49.996985954548201</v>
      </c>
      <c r="BF758" s="16">
        <v>52.186243167990099</v>
      </c>
      <c r="BG758" s="16">
        <v>56.323488793356198</v>
      </c>
      <c r="BH758" s="16">
        <v>69.098381757999306</v>
      </c>
      <c r="BI758" s="16">
        <v>71.540516208469299</v>
      </c>
      <c r="BJ758" s="16">
        <v>68.927802689307896</v>
      </c>
      <c r="BK758" s="16">
        <v>64.607076861609102</v>
      </c>
      <c r="BL758" s="16">
        <v>68.630168432723394</v>
      </c>
      <c r="BM758" s="16">
        <v>76.488771568446097</v>
      </c>
    </row>
    <row r="759" spans="1:65">
      <c r="A759" s="16" t="s">
        <v>53</v>
      </c>
      <c r="B759" s="16" t="s">
        <v>54</v>
      </c>
      <c r="C759" s="16" t="s">
        <v>1561</v>
      </c>
      <c r="D759" s="16" t="s">
        <v>1562</v>
      </c>
      <c r="AK759" s="16">
        <v>284916666.66666698</v>
      </c>
      <c r="AL759" s="16">
        <v>1031360000</v>
      </c>
      <c r="AM759" s="16">
        <v>925703184.71337605</v>
      </c>
      <c r="AN759" s="16">
        <v>2038971337.9404099</v>
      </c>
      <c r="AO759" s="16">
        <v>2785074973.8463302</v>
      </c>
      <c r="AP759" s="16">
        <v>2950570819.2196698</v>
      </c>
      <c r="AQ759" s="16">
        <v>3557249935.3838201</v>
      </c>
      <c r="AR759" s="16">
        <v>3471601941.74757</v>
      </c>
      <c r="AS759" s="16">
        <v>3396289673.6700902</v>
      </c>
      <c r="AT759" s="16">
        <v>3510039729.4105</v>
      </c>
      <c r="AU759" s="16">
        <v>3922443941.57581</v>
      </c>
      <c r="AV759" s="16">
        <v>4363303125.9545898</v>
      </c>
      <c r="AW759" s="16">
        <v>4844713544.31668</v>
      </c>
      <c r="AX759" s="16">
        <v>5579225724.5610304</v>
      </c>
      <c r="AY759" s="16">
        <v>7785314528.76651</v>
      </c>
      <c r="AZ759" s="16">
        <v>11039272812.0266</v>
      </c>
      <c r="BA759" s="16">
        <v>16334104186.952299</v>
      </c>
      <c r="BB759" s="16">
        <v>18937546653.3964</v>
      </c>
      <c r="BC759" s="16">
        <v>20826439073.012699</v>
      </c>
      <c r="BD759" s="16">
        <v>24572622514.879101</v>
      </c>
      <c r="BE759" s="16">
        <v>27504964358.452099</v>
      </c>
      <c r="BF759" s="16">
        <v>31077119184.193802</v>
      </c>
      <c r="BG759" s="16">
        <v>34189213311.232899</v>
      </c>
      <c r="BH759" s="16">
        <v>30087936755.807098</v>
      </c>
      <c r="BI759" s="16">
        <v>22231434480.165401</v>
      </c>
      <c r="BJ759" s="16">
        <v>23533000232.396</v>
      </c>
      <c r="BK759" s="16">
        <v>25507235294.117599</v>
      </c>
      <c r="BL759" s="16">
        <v>27703411764.705898</v>
      </c>
      <c r="BM759" s="16">
        <v>25802000000</v>
      </c>
    </row>
    <row r="760" spans="1:65">
      <c r="A760" s="16" t="s">
        <v>53</v>
      </c>
      <c r="B760" s="16" t="s">
        <v>54</v>
      </c>
      <c r="C760" s="16" t="s">
        <v>1563</v>
      </c>
      <c r="D760" s="16" t="s">
        <v>1564</v>
      </c>
      <c r="AZ760" s="16">
        <v>2.63</v>
      </c>
      <c r="BC760" s="16">
        <v>3.15</v>
      </c>
      <c r="BE760" s="16">
        <v>3.23</v>
      </c>
      <c r="BG760" s="16">
        <v>2.5714290000000002</v>
      </c>
    </row>
    <row r="761" spans="1:65">
      <c r="A761" s="16" t="s">
        <v>53</v>
      </c>
      <c r="B761" s="16" t="s">
        <v>54</v>
      </c>
      <c r="C761" s="16" t="s">
        <v>1565</v>
      </c>
      <c r="D761" s="16" t="s">
        <v>1566</v>
      </c>
      <c r="AI761" s="16">
        <v>17.5989085948158</v>
      </c>
      <c r="AJ761" s="16">
        <v>19.423652694610801</v>
      </c>
      <c r="AK761" s="16">
        <v>17.719549386942202</v>
      </c>
      <c r="AL761" s="16">
        <v>30.140127388534999</v>
      </c>
      <c r="AM761" s="16">
        <v>23.511182279156699</v>
      </c>
      <c r="AN761" s="16">
        <v>12.794076295810299</v>
      </c>
      <c r="AO761" s="16">
        <v>12.017858449827999</v>
      </c>
      <c r="AP761" s="16">
        <v>12.611214894088601</v>
      </c>
      <c r="AQ761" s="16">
        <v>15.1572400162762</v>
      </c>
      <c r="AR761" s="16">
        <v>15.612831448173599</v>
      </c>
      <c r="AS761" s="16">
        <v>15.1501663805345</v>
      </c>
      <c r="AT761" s="16">
        <v>13.6466250282188</v>
      </c>
      <c r="AU761" s="16">
        <v>12.404123711340199</v>
      </c>
      <c r="AV761" s="16">
        <v>12.3892814664521</v>
      </c>
      <c r="AW761" s="16">
        <v>12.9000492368291</v>
      </c>
      <c r="AX761" s="16">
        <v>10.4220403274107</v>
      </c>
      <c r="AY761" s="16">
        <v>8.5398640791200293</v>
      </c>
      <c r="AZ761" s="16">
        <v>9.6602669205408898</v>
      </c>
      <c r="BA761" s="16">
        <v>8.4951117666404201</v>
      </c>
      <c r="BB761" s="16">
        <v>11.123407721584799</v>
      </c>
      <c r="BC761" s="16">
        <v>10.8814317673378</v>
      </c>
      <c r="BD761" s="16">
        <v>10.127683268691699</v>
      </c>
      <c r="BE761" s="16">
        <v>10.5259600648111</v>
      </c>
      <c r="BF761" s="16">
        <v>10.2832491148465</v>
      </c>
      <c r="BG761" s="16">
        <v>10.8858730371216</v>
      </c>
      <c r="BH761" s="16">
        <v>12.408238322912799</v>
      </c>
      <c r="BI761" s="16">
        <v>12.832063443728799</v>
      </c>
      <c r="BJ761" s="16">
        <v>11.3414124411056</v>
      </c>
      <c r="BK761" s="16">
        <v>10.466463566898099</v>
      </c>
      <c r="BL761" s="16">
        <v>11.1234709302752</v>
      </c>
      <c r="BM761" s="16">
        <v>15.930898136464201</v>
      </c>
    </row>
    <row r="762" spans="1:65">
      <c r="A762" s="16" t="s">
        <v>53</v>
      </c>
      <c r="B762" s="16" t="s">
        <v>54</v>
      </c>
      <c r="C762" s="16" t="s">
        <v>1567</v>
      </c>
      <c r="D762" s="16" t="s">
        <v>1568</v>
      </c>
      <c r="AZ762" s="16">
        <v>2.29</v>
      </c>
      <c r="BC762" s="16">
        <v>2.64</v>
      </c>
      <c r="BE762" s="16">
        <v>2.48</v>
      </c>
      <c r="BG762" s="16">
        <v>2.4483760000000001</v>
      </c>
    </row>
    <row r="763" spans="1:65">
      <c r="A763" s="16" t="s">
        <v>53</v>
      </c>
      <c r="B763" s="16" t="s">
        <v>54</v>
      </c>
      <c r="C763" s="16" t="s">
        <v>1569</v>
      </c>
      <c r="D763" s="16" t="s">
        <v>1570</v>
      </c>
    </row>
    <row r="764" spans="1:65">
      <c r="A764" s="16" t="s">
        <v>53</v>
      </c>
      <c r="B764" s="16" t="s">
        <v>54</v>
      </c>
      <c r="C764" s="16" t="s">
        <v>1571</v>
      </c>
      <c r="D764" s="16" t="s">
        <v>1572</v>
      </c>
      <c r="AW764" s="16">
        <v>76.6666666666667</v>
      </c>
      <c r="AX764" s="16">
        <v>78.8888888888889</v>
      </c>
      <c r="AY764" s="16">
        <v>78.8888888888889</v>
      </c>
      <c r="AZ764" s="16">
        <v>78.8888888888889</v>
      </c>
      <c r="BA764" s="16">
        <v>78.8888888888889</v>
      </c>
      <c r="BB764" s="16">
        <v>78.8888888888889</v>
      </c>
      <c r="BC764" s="16">
        <v>78.8888888888889</v>
      </c>
      <c r="BD764" s="16">
        <v>76.6666666666667</v>
      </c>
      <c r="BE764" s="16">
        <v>74.4444444444444</v>
      </c>
      <c r="BF764" s="16">
        <v>74.4444444444444</v>
      </c>
      <c r="BG764" s="16">
        <v>70</v>
      </c>
      <c r="BH764" s="16">
        <v>67.777799999999999</v>
      </c>
      <c r="BI764" s="16">
        <v>75.555566666666707</v>
      </c>
      <c r="BJ764" s="16">
        <v>82.222233333333307</v>
      </c>
      <c r="BK764" s="16">
        <v>77.777766666666693</v>
      </c>
      <c r="BL764" s="16">
        <v>76.6666666666667</v>
      </c>
      <c r="BM764" s="16">
        <v>80</v>
      </c>
    </row>
    <row r="765" spans="1:65">
      <c r="A765" s="16" t="s">
        <v>53</v>
      </c>
      <c r="B765" s="16" t="s">
        <v>54</v>
      </c>
      <c r="C765" s="16" t="s">
        <v>1573</v>
      </c>
      <c r="D765" s="16" t="s">
        <v>1574</v>
      </c>
      <c r="AX765" s="16">
        <v>4.5</v>
      </c>
      <c r="AY765" s="16">
        <v>4.5</v>
      </c>
      <c r="AZ765" s="16">
        <v>4.5</v>
      </c>
      <c r="BA765" s="16">
        <v>4.5</v>
      </c>
      <c r="BB765" s="16">
        <v>4.5</v>
      </c>
      <c r="BC765" s="16">
        <v>4.5</v>
      </c>
    </row>
    <row r="766" spans="1:65">
      <c r="A766" s="16" t="s">
        <v>53</v>
      </c>
      <c r="B766" s="16" t="s">
        <v>54</v>
      </c>
      <c r="C766" s="16" t="s">
        <v>1575</v>
      </c>
      <c r="D766" s="16" t="s">
        <v>1576</v>
      </c>
      <c r="AT766" s="16">
        <v>2</v>
      </c>
      <c r="AU766" s="16">
        <v>3</v>
      </c>
      <c r="AV766" s="16">
        <v>18</v>
      </c>
      <c r="AW766" s="16">
        <v>20</v>
      </c>
      <c r="AX766" s="16">
        <v>17</v>
      </c>
      <c r="AY766" s="16">
        <v>12</v>
      </c>
      <c r="AZ766" s="16">
        <v>30</v>
      </c>
      <c r="BA766" s="16">
        <v>26</v>
      </c>
      <c r="BB766" s="16">
        <v>26</v>
      </c>
      <c r="BC766" s="16">
        <v>32</v>
      </c>
      <c r="BD766" s="16">
        <v>608</v>
      </c>
      <c r="BE766" s="16">
        <v>671</v>
      </c>
      <c r="BF766" s="16">
        <v>925</v>
      </c>
      <c r="BH766" s="16">
        <v>1160</v>
      </c>
      <c r="BI766" s="16">
        <v>699</v>
      </c>
      <c r="BJ766" s="16">
        <v>825</v>
      </c>
      <c r="BK766" s="16">
        <v>535</v>
      </c>
      <c r="BL766" s="16">
        <v>822</v>
      </c>
    </row>
    <row r="767" spans="1:65">
      <c r="A767" s="16" t="s">
        <v>53</v>
      </c>
      <c r="B767" s="16" t="s">
        <v>54</v>
      </c>
      <c r="C767" s="16" t="s">
        <v>1577</v>
      </c>
      <c r="D767" s="16" t="s">
        <v>1578</v>
      </c>
      <c r="AX767" s="16">
        <v>30.5</v>
      </c>
      <c r="AY767" s="16">
        <v>24.8</v>
      </c>
      <c r="AZ767" s="16">
        <v>24.8</v>
      </c>
      <c r="BA767" s="16">
        <v>24.8</v>
      </c>
      <c r="BB767" s="16">
        <v>24.8</v>
      </c>
      <c r="BC767" s="16">
        <v>24.8</v>
      </c>
      <c r="BD767" s="16">
        <v>24.8</v>
      </c>
      <c r="BE767" s="16">
        <v>24.8</v>
      </c>
      <c r="BF767" s="16">
        <v>24.8</v>
      </c>
      <c r="BG767" s="16">
        <v>24.8</v>
      </c>
      <c r="BH767" s="16">
        <v>24.8</v>
      </c>
      <c r="BI767" s="16">
        <v>24.8</v>
      </c>
      <c r="BJ767" s="16">
        <v>24.8</v>
      </c>
      <c r="BK767" s="16">
        <v>24.8</v>
      </c>
      <c r="BL767" s="16">
        <v>25.4</v>
      </c>
    </row>
    <row r="768" spans="1:65">
      <c r="A768" s="16" t="s">
        <v>53</v>
      </c>
      <c r="B768" s="16" t="s">
        <v>54</v>
      </c>
      <c r="C768" s="16" t="s">
        <v>1579</v>
      </c>
      <c r="D768" s="16" t="s">
        <v>1580</v>
      </c>
      <c r="AV768" s="16">
        <v>1.5</v>
      </c>
      <c r="AW768" s="16">
        <v>1.5</v>
      </c>
      <c r="AX768" s="16">
        <v>1.5</v>
      </c>
      <c r="AY768" s="16">
        <v>1.5</v>
      </c>
      <c r="AZ768" s="16">
        <v>1.5</v>
      </c>
      <c r="BA768" s="16">
        <v>1.5</v>
      </c>
      <c r="BB768" s="16">
        <v>1.5</v>
      </c>
      <c r="BC768" s="16">
        <v>1.5</v>
      </c>
      <c r="BD768" s="16">
        <v>1.5</v>
      </c>
      <c r="BE768" s="16">
        <v>1.5</v>
      </c>
      <c r="BF768" s="16">
        <v>1.5</v>
      </c>
      <c r="BG768" s="16">
        <v>1.5</v>
      </c>
      <c r="BH768" s="16">
        <v>1.5</v>
      </c>
      <c r="BI768" s="16">
        <v>1.5</v>
      </c>
      <c r="BJ768" s="16">
        <v>1.5</v>
      </c>
      <c r="BK768" s="16">
        <v>1.5</v>
      </c>
      <c r="BL768" s="16">
        <v>1.5</v>
      </c>
    </row>
    <row r="769" spans="1:65">
      <c r="A769" s="16" t="s">
        <v>53</v>
      </c>
      <c r="B769" s="16" t="s">
        <v>54</v>
      </c>
      <c r="C769" s="16" t="s">
        <v>1581</v>
      </c>
      <c r="D769" s="16" t="s">
        <v>1582</v>
      </c>
      <c r="BB769" s="16">
        <v>10.8</v>
      </c>
      <c r="BF769" s="16">
        <v>2.9</v>
      </c>
    </row>
    <row r="770" spans="1:65">
      <c r="A770" s="16" t="s">
        <v>53</v>
      </c>
      <c r="B770" s="16" t="s">
        <v>54</v>
      </c>
      <c r="C770" s="16" t="s">
        <v>1583</v>
      </c>
      <c r="D770" s="16" t="s">
        <v>1584</v>
      </c>
      <c r="AW770" s="16">
        <v>0</v>
      </c>
      <c r="AX770" s="16">
        <v>0</v>
      </c>
      <c r="AY770" s="16">
        <v>0</v>
      </c>
      <c r="AZ770" s="16">
        <v>0</v>
      </c>
      <c r="BA770" s="16">
        <v>0</v>
      </c>
      <c r="BB770" s="16">
        <v>0</v>
      </c>
      <c r="BC770" s="16">
        <v>0</v>
      </c>
      <c r="BD770" s="16">
        <v>0</v>
      </c>
      <c r="BE770" s="16">
        <v>0</v>
      </c>
      <c r="BF770" s="16">
        <v>0</v>
      </c>
      <c r="BG770" s="16">
        <v>0</v>
      </c>
      <c r="BH770" s="16">
        <v>0</v>
      </c>
      <c r="BI770" s="16">
        <v>0</v>
      </c>
      <c r="BJ770" s="16">
        <v>0</v>
      </c>
      <c r="BK770" s="16">
        <v>41.5</v>
      </c>
      <c r="BL770" s="16">
        <v>44.6</v>
      </c>
    </row>
    <row r="771" spans="1:65">
      <c r="A771" s="16" t="s">
        <v>53</v>
      </c>
      <c r="B771" s="16" t="s">
        <v>54</v>
      </c>
      <c r="C771" s="16" t="s">
        <v>1585</v>
      </c>
      <c r="D771" s="16" t="s">
        <v>1586</v>
      </c>
      <c r="AZ771" s="16">
        <v>106.500603706231</v>
      </c>
      <c r="BA771" s="16">
        <v>126.474427449553</v>
      </c>
      <c r="BB771" s="16">
        <v>85.017061918251699</v>
      </c>
      <c r="BC771" s="16">
        <v>95.8503661824966</v>
      </c>
      <c r="BD771" s="16">
        <v>120.783824913712</v>
      </c>
      <c r="BE771" s="16">
        <v>102.017642924086</v>
      </c>
      <c r="BF771" s="16">
        <v>97.770633299284995</v>
      </c>
      <c r="BG771" s="16">
        <v>93.251253551313397</v>
      </c>
      <c r="BH771" s="16">
        <v>84.286729857819907</v>
      </c>
      <c r="BI771" s="16">
        <v>109.144736842105</v>
      </c>
      <c r="BJ771" s="16">
        <v>104.11242603550301</v>
      </c>
      <c r="BK771" s="16">
        <v>108.005891575997</v>
      </c>
      <c r="BL771" s="16">
        <v>96.882890035728494</v>
      </c>
    </row>
    <row r="772" spans="1:65">
      <c r="A772" s="16" t="s">
        <v>53</v>
      </c>
      <c r="B772" s="16" t="s">
        <v>54</v>
      </c>
      <c r="C772" s="16" t="s">
        <v>1587</v>
      </c>
      <c r="D772" s="16" t="s">
        <v>1588</v>
      </c>
      <c r="AM772" s="16">
        <v>16793800</v>
      </c>
      <c r="AN772" s="16">
        <v>118214600</v>
      </c>
      <c r="AO772" s="16">
        <v>76490400</v>
      </c>
      <c r="AP772" s="16">
        <v>95980800</v>
      </c>
      <c r="AQ772" s="16">
        <v>129093800</v>
      </c>
      <c r="AR772" s="16">
        <v>145083000</v>
      </c>
      <c r="BA772" s="16">
        <v>3498400000</v>
      </c>
      <c r="BB772" s="16">
        <v>1920500000</v>
      </c>
      <c r="BC772" s="16">
        <v>2026500000</v>
      </c>
      <c r="BD772" s="16">
        <v>2861600000</v>
      </c>
      <c r="BE772" s="16">
        <v>3072800000</v>
      </c>
      <c r="BF772" s="16">
        <v>3247200000</v>
      </c>
      <c r="BG772" s="16">
        <v>3292400000</v>
      </c>
      <c r="BH772" s="16">
        <v>3217200000</v>
      </c>
      <c r="BI772" s="16">
        <v>3128900000</v>
      </c>
      <c r="BJ772" s="16">
        <v>3326100000</v>
      </c>
      <c r="BK772" s="16">
        <v>3495500000</v>
      </c>
      <c r="BL772" s="16">
        <v>3498100000</v>
      </c>
    </row>
    <row r="773" spans="1:65">
      <c r="A773" s="16" t="s">
        <v>53</v>
      </c>
      <c r="B773" s="16" t="s">
        <v>54</v>
      </c>
      <c r="C773" s="16" t="s">
        <v>1589</v>
      </c>
      <c r="D773" s="16" t="s">
        <v>1590</v>
      </c>
      <c r="AM773" s="16">
        <v>0</v>
      </c>
      <c r="AN773" s="16">
        <v>0</v>
      </c>
      <c r="AO773" s="16">
        <v>22.792321383946099</v>
      </c>
      <c r="AP773" s="16">
        <v>22.848248003460402</v>
      </c>
      <c r="AQ773" s="16">
        <v>23.033231690244801</v>
      </c>
      <c r="AR773" s="16">
        <v>21.685375773777199</v>
      </c>
      <c r="BA773" s="16">
        <v>4.8275757514503503</v>
      </c>
      <c r="BB773" s="16">
        <v>6.6488521301880796</v>
      </c>
      <c r="BC773" s="16">
        <v>5.5804716174770004</v>
      </c>
      <c r="BD773" s="16">
        <v>5.1776165575687001</v>
      </c>
      <c r="BE773" s="16">
        <v>6.2923266790227803</v>
      </c>
      <c r="BF773" s="16">
        <v>6.7387244830681103</v>
      </c>
      <c r="BG773" s="16">
        <v>7.4064006455860198</v>
      </c>
      <c r="BH773" s="16">
        <v>9.7034460886812806</v>
      </c>
      <c r="BI773" s="16">
        <v>9.1040928134063801</v>
      </c>
      <c r="BJ773" s="16">
        <v>8.4538497705864195</v>
      </c>
      <c r="BK773" s="16">
        <v>7.3713398530724197</v>
      </c>
      <c r="BL773" s="16">
        <v>8.0757153597806397</v>
      </c>
    </row>
    <row r="774" spans="1:65">
      <c r="A774" s="16" t="s">
        <v>53</v>
      </c>
      <c r="B774" s="16" t="s">
        <v>54</v>
      </c>
      <c r="C774" s="16" t="s">
        <v>1591</v>
      </c>
      <c r="D774" s="16" t="s">
        <v>1592</v>
      </c>
      <c r="BD774" s="16">
        <v>4.50734519958496</v>
      </c>
      <c r="BG774" s="16">
        <v>10.024946212768601</v>
      </c>
      <c r="BJ774" s="16">
        <v>12.5709991455078</v>
      </c>
    </row>
    <row r="775" spans="1:65">
      <c r="A775" s="16" t="s">
        <v>53</v>
      </c>
      <c r="B775" s="16" t="s">
        <v>54</v>
      </c>
      <c r="C775" s="16" t="s">
        <v>1593</v>
      </c>
      <c r="D775" s="16" t="s">
        <v>1594</v>
      </c>
      <c r="AQ775" s="16">
        <v>13.46</v>
      </c>
      <c r="AR775" s="16">
        <v>12.08</v>
      </c>
      <c r="AS775" s="16">
        <v>12.8991666666667</v>
      </c>
      <c r="AT775" s="16">
        <v>8.4583333333333304</v>
      </c>
      <c r="AU775" s="16">
        <v>8.6591666666666693</v>
      </c>
      <c r="AV775" s="16">
        <v>9.5433333333333294</v>
      </c>
      <c r="AW775" s="16">
        <v>9.1816666666666702</v>
      </c>
      <c r="AX775" s="16">
        <v>8.52</v>
      </c>
      <c r="AY775" s="16">
        <v>10.580833333333301</v>
      </c>
      <c r="AZ775" s="16">
        <v>11.5566666666667</v>
      </c>
      <c r="BA775" s="16">
        <v>12.224166666666701</v>
      </c>
      <c r="BB775" s="16">
        <v>12.195833333333301</v>
      </c>
      <c r="BC775" s="16">
        <v>11.64</v>
      </c>
      <c r="BD775" s="16">
        <v>10.874166666666699</v>
      </c>
      <c r="BE775" s="16">
        <v>10.215</v>
      </c>
      <c r="BF775" s="16">
        <v>9.8916666666666693</v>
      </c>
      <c r="BG775" s="16">
        <v>9.1716666666666704</v>
      </c>
      <c r="BH775" s="16">
        <v>8.9983333333333295</v>
      </c>
      <c r="BI775" s="16">
        <v>7.7328902668532802</v>
      </c>
      <c r="BJ775" s="16">
        <v>8.4283333333333292</v>
      </c>
      <c r="BK775" s="16">
        <v>10.275833333333299</v>
      </c>
      <c r="BL775" s="16">
        <v>9.6941666666666695</v>
      </c>
      <c r="BM775" s="16">
        <v>8.6907069808320898</v>
      </c>
    </row>
    <row r="776" spans="1:65">
      <c r="A776" s="16" t="s">
        <v>53</v>
      </c>
      <c r="B776" s="16" t="s">
        <v>54</v>
      </c>
      <c r="C776" s="16" t="s">
        <v>1595</v>
      </c>
      <c r="D776" s="16" t="s">
        <v>1596</v>
      </c>
      <c r="AL776" s="16">
        <v>1.6603139693098701</v>
      </c>
      <c r="AM776" s="16">
        <v>1.80315674504538</v>
      </c>
      <c r="AN776" s="16">
        <v>37.660073309224202</v>
      </c>
      <c r="AO776" s="16">
        <v>48.746616694069999</v>
      </c>
      <c r="AP776" s="16">
        <v>91.980994910343497</v>
      </c>
      <c r="AQ776" s="16">
        <v>63.4784413284045</v>
      </c>
      <c r="AR776" s="16">
        <v>52.176602237759901</v>
      </c>
      <c r="AS776" s="16">
        <v>42.871476628699099</v>
      </c>
      <c r="AT776" s="16">
        <v>47.841722871672097</v>
      </c>
      <c r="AU776" s="16">
        <v>42.589536480863998</v>
      </c>
      <c r="AV776" s="16">
        <v>41.359617275467301</v>
      </c>
      <c r="AW776" s="16">
        <v>49.560654994314703</v>
      </c>
      <c r="AX776" s="16">
        <v>52.413677433321801</v>
      </c>
      <c r="AY776" s="16">
        <v>89.408474148179295</v>
      </c>
      <c r="AZ776" s="16">
        <v>109.593509851184</v>
      </c>
      <c r="BA776" s="16">
        <v>144.02193835594099</v>
      </c>
      <c r="BB776" s="16">
        <v>117.924464805051</v>
      </c>
      <c r="BC776" s="16">
        <v>88.383328566904694</v>
      </c>
      <c r="BD776" s="16">
        <v>133.64171610295</v>
      </c>
      <c r="BE776" s="16">
        <v>104.160995509118</v>
      </c>
      <c r="BF776" s="16">
        <v>143.53036082241999</v>
      </c>
      <c r="BG776" s="16">
        <v>130.74049670610901</v>
      </c>
      <c r="BH776" s="16">
        <v>54.955292084840202</v>
      </c>
      <c r="BI776" s="16">
        <v>45.057295827502102</v>
      </c>
      <c r="BJ776" s="16">
        <v>43.6609723888104</v>
      </c>
      <c r="BK776" s="16">
        <v>41.120089923172401</v>
      </c>
      <c r="BL776" s="16">
        <v>44.462345163866303</v>
      </c>
    </row>
    <row r="777" spans="1:65">
      <c r="A777" s="16" t="s">
        <v>53</v>
      </c>
      <c r="B777" s="16" t="s">
        <v>54</v>
      </c>
      <c r="C777" s="16" t="s">
        <v>1597</v>
      </c>
      <c r="D777" s="16" t="s">
        <v>1598</v>
      </c>
      <c r="AK777" s="16">
        <v>16.202000000000002</v>
      </c>
      <c r="AP777" s="16">
        <v>12.518000000000001</v>
      </c>
      <c r="AU777" s="16">
        <v>10.074999999999999</v>
      </c>
      <c r="AZ777" s="16">
        <v>12.27</v>
      </c>
      <c r="BE777" s="16">
        <v>11.97</v>
      </c>
      <c r="BJ777" s="16">
        <v>12.781599999999999</v>
      </c>
    </row>
    <row r="778" spans="1:65">
      <c r="A778" s="16" t="s">
        <v>53</v>
      </c>
      <c r="B778" s="16" t="s">
        <v>54</v>
      </c>
      <c r="C778" s="16" t="s">
        <v>1599</v>
      </c>
      <c r="D778" s="16" t="s">
        <v>1600</v>
      </c>
    </row>
    <row r="779" spans="1:65">
      <c r="A779" s="16" t="s">
        <v>53</v>
      </c>
      <c r="B779" s="16" t="s">
        <v>54</v>
      </c>
      <c r="C779" s="16" t="s">
        <v>1601</v>
      </c>
      <c r="D779" s="16" t="s">
        <v>1602</v>
      </c>
      <c r="AI779" s="16">
        <v>0</v>
      </c>
      <c r="AS779" s="16">
        <v>0</v>
      </c>
      <c r="AX779" s="16">
        <v>0</v>
      </c>
      <c r="BA779" s="16">
        <v>0</v>
      </c>
      <c r="BC779" s="16">
        <v>0</v>
      </c>
    </row>
    <row r="780" spans="1:65">
      <c r="A780" s="16" t="s">
        <v>53</v>
      </c>
      <c r="B780" s="16" t="s">
        <v>54</v>
      </c>
      <c r="C780" s="16" t="s">
        <v>1603</v>
      </c>
      <c r="D780" s="16" t="s">
        <v>1604</v>
      </c>
      <c r="N780" s="16">
        <v>0</v>
      </c>
      <c r="O780" s="16">
        <v>2004.2706312503101</v>
      </c>
      <c r="P780" s="16">
        <v>2031.7484076338101</v>
      </c>
      <c r="Q780" s="16">
        <v>2136.43975869516</v>
      </c>
      <c r="R780" s="16">
        <v>2286.1132785068098</v>
      </c>
      <c r="S780" s="16">
        <v>2486.0655703227399</v>
      </c>
      <c r="T780" s="16">
        <v>2702.8415326628701</v>
      </c>
      <c r="U780" s="16">
        <v>2924.06632325184</v>
      </c>
      <c r="V780" s="16">
        <v>3114.7376324802099</v>
      </c>
      <c r="W780" s="16">
        <v>3296.7179347133701</v>
      </c>
      <c r="X780" s="16">
        <v>3486.6804394247902</v>
      </c>
      <c r="Y780" s="16">
        <v>3676.5234032209901</v>
      </c>
      <c r="Z780" s="16">
        <v>3856.0064477020801</v>
      </c>
      <c r="AA780" s="16">
        <v>4073.9509567753698</v>
      </c>
      <c r="AB780" s="16">
        <v>4316.7404962350802</v>
      </c>
      <c r="AC780" s="16">
        <v>4612.8840548178796</v>
      </c>
      <c r="AD780" s="16">
        <v>4916.1221336943599</v>
      </c>
      <c r="AE780" s="16">
        <v>5231.4609636597797</v>
      </c>
      <c r="AF780" s="16">
        <v>5500.3933894976099</v>
      </c>
      <c r="AG780" s="16">
        <v>5699.2870604718</v>
      </c>
      <c r="AH780" s="16">
        <v>5764.3698649398802</v>
      </c>
      <c r="AI780" s="16">
        <v>11180</v>
      </c>
      <c r="AJ780" s="16">
        <v>10780</v>
      </c>
      <c r="AK780" s="16">
        <v>10380</v>
      </c>
      <c r="AL780" s="16">
        <v>9980</v>
      </c>
      <c r="AM780" s="16">
        <v>9610</v>
      </c>
      <c r="AN780" s="16">
        <v>9240</v>
      </c>
      <c r="AO780" s="16">
        <v>9950</v>
      </c>
      <c r="AP780" s="16">
        <v>10670</v>
      </c>
      <c r="AQ780" s="16">
        <v>11380</v>
      </c>
      <c r="AR780" s="16">
        <v>12100</v>
      </c>
      <c r="AS780" s="16">
        <v>12810</v>
      </c>
      <c r="AT780" s="16">
        <v>14040</v>
      </c>
      <c r="AU780" s="16">
        <v>15260</v>
      </c>
      <c r="AV780" s="16">
        <v>16490</v>
      </c>
      <c r="AW780" s="16">
        <v>17720</v>
      </c>
      <c r="AX780" s="16">
        <v>18940</v>
      </c>
      <c r="AY780" s="16">
        <v>24060</v>
      </c>
      <c r="AZ780" s="16">
        <v>29190</v>
      </c>
      <c r="BA780" s="16">
        <v>34310</v>
      </c>
      <c r="BB780" s="16">
        <v>39430</v>
      </c>
      <c r="BC780" s="16">
        <v>44550</v>
      </c>
      <c r="BD780" s="16">
        <v>43270</v>
      </c>
      <c r="BE780" s="16">
        <v>41980</v>
      </c>
      <c r="BF780" s="16">
        <v>40700</v>
      </c>
      <c r="BG780" s="16">
        <v>39420</v>
      </c>
      <c r="BH780" s="16">
        <v>38140</v>
      </c>
      <c r="BI780" s="16">
        <v>37480</v>
      </c>
      <c r="BJ780" s="16">
        <v>36830</v>
      </c>
      <c r="BK780" s="16">
        <v>36170</v>
      </c>
    </row>
    <row r="781" spans="1:65">
      <c r="A781" s="16" t="s">
        <v>53</v>
      </c>
      <c r="B781" s="16" t="s">
        <v>54</v>
      </c>
      <c r="C781" s="16" t="s">
        <v>1605</v>
      </c>
      <c r="D781" s="16" t="s">
        <v>1606</v>
      </c>
      <c r="AI781" s="16">
        <v>2.5366224387344798</v>
      </c>
      <c r="AJ781" s="16">
        <v>2.9768498120580502</v>
      </c>
      <c r="AK781" s="16">
        <v>2.56021424886189</v>
      </c>
      <c r="AL781" s="16">
        <v>3.9933419958631999</v>
      </c>
      <c r="AM781" s="16">
        <v>4.4210894001877001</v>
      </c>
      <c r="AN781" s="16">
        <v>4.8218887399953001</v>
      </c>
      <c r="AO781" s="16">
        <v>4.1994570549925196</v>
      </c>
      <c r="AP781" s="16">
        <v>3.87979061723735</v>
      </c>
      <c r="AQ781" s="16">
        <v>3.51993345449729</v>
      </c>
      <c r="AR781" s="16">
        <v>3.2266510252142102</v>
      </c>
      <c r="AS781" s="16">
        <v>2.99639240061662</v>
      </c>
      <c r="AT781" s="16">
        <v>2.63856496327241</v>
      </c>
      <c r="AU781" s="16">
        <v>2.3742555609161902</v>
      </c>
      <c r="AV781" s="16">
        <v>1.9402006514643599</v>
      </c>
      <c r="AW781" s="16">
        <v>1.76293702932215</v>
      </c>
      <c r="AX781" s="16">
        <v>1.4811680183554099</v>
      </c>
      <c r="AY781" s="16">
        <v>1.0269804203966</v>
      </c>
      <c r="AZ781" s="16">
        <v>0.65900902172522302</v>
      </c>
      <c r="BA781" s="16">
        <v>0.64073350853462396</v>
      </c>
      <c r="BB781" s="16">
        <v>0.49790902981463198</v>
      </c>
      <c r="BC781" s="16">
        <v>0.45644154009184001</v>
      </c>
      <c r="BD781" s="16">
        <v>0.54841834184021498</v>
      </c>
      <c r="BE781" s="16">
        <v>0.57793196345849995</v>
      </c>
      <c r="BF781" s="16">
        <v>0.55720865315494195</v>
      </c>
      <c r="BG781" s="16">
        <v>0.56345689333885696</v>
      </c>
      <c r="BH781" s="16">
        <v>0.54974376863474705</v>
      </c>
      <c r="BI781" s="16">
        <v>0.575756090738202</v>
      </c>
      <c r="BJ781" s="16">
        <v>0.56272779734856604</v>
      </c>
      <c r="BK781" s="16">
        <v>0.555276506432682</v>
      </c>
    </row>
    <row r="782" spans="1:65">
      <c r="A782" s="16" t="s">
        <v>53</v>
      </c>
      <c r="B782" s="16" t="s">
        <v>54</v>
      </c>
      <c r="C782" s="16" t="s">
        <v>1607</v>
      </c>
      <c r="D782" s="16" t="s">
        <v>1608</v>
      </c>
      <c r="AI782" s="16">
        <v>7.1613683483068398</v>
      </c>
      <c r="AJ782" s="16">
        <v>7.4968017057569298</v>
      </c>
      <c r="AK782" s="16">
        <v>8.8397510499418104</v>
      </c>
      <c r="AL782" s="16">
        <v>12.7342396724581</v>
      </c>
      <c r="AM782" s="16">
        <v>10.409196972283899</v>
      </c>
      <c r="AN782" s="16">
        <v>9.1293123679887405</v>
      </c>
      <c r="AO782" s="16">
        <v>9.0009949084099006</v>
      </c>
      <c r="AP782" s="16">
        <v>10.1686861487289</v>
      </c>
      <c r="AQ782" s="16">
        <v>10.840093343704901</v>
      </c>
      <c r="AR782" s="16">
        <v>8.2856514084507005</v>
      </c>
      <c r="AS782" s="16">
        <v>8.2036472538638403</v>
      </c>
      <c r="AT782" s="16">
        <v>6.85819715340011</v>
      </c>
      <c r="AU782" s="16">
        <v>10.8015614138281</v>
      </c>
      <c r="AV782" s="16">
        <v>11.5991731654609</v>
      </c>
      <c r="AW782" s="16">
        <v>12.670161883738</v>
      </c>
      <c r="AX782" s="16">
        <v>13.1558237145855</v>
      </c>
      <c r="AY782" s="16">
        <v>10.2595444729658</v>
      </c>
      <c r="AZ782" s="16">
        <v>10.820707648647399</v>
      </c>
      <c r="BA782" s="16">
        <v>10.3128032158204</v>
      </c>
      <c r="BB782" s="16">
        <v>12.2429510281959</v>
      </c>
      <c r="BC782" s="16">
        <v>18.4233030464992</v>
      </c>
      <c r="BD782" s="16">
        <v>13.1861633980487</v>
      </c>
      <c r="BE782" s="16">
        <v>7.9215242735340201</v>
      </c>
      <c r="BF782" s="16">
        <v>6.6712340498415701</v>
      </c>
      <c r="BG782" s="16">
        <v>5.6292461986412201</v>
      </c>
      <c r="BH782" s="16">
        <v>7.0398574206092004</v>
      </c>
    </row>
    <row r="783" spans="1:65">
      <c r="A783" s="16" t="s">
        <v>53</v>
      </c>
      <c r="B783" s="16" t="s">
        <v>54</v>
      </c>
      <c r="C783" s="16" t="s">
        <v>1609</v>
      </c>
      <c r="D783" s="16" t="s">
        <v>1610</v>
      </c>
      <c r="AN783" s="16">
        <v>0.36048447797656402</v>
      </c>
      <c r="AO783" s="16">
        <v>0.136621842600051</v>
      </c>
      <c r="AP783" s="16">
        <v>1.7520820770757399</v>
      </c>
      <c r="AQ783" s="16">
        <v>0.25890545673867699</v>
      </c>
      <c r="AR783" s="16">
        <v>0.54576657220728297</v>
      </c>
      <c r="AS783" s="16">
        <v>0.93992032773747303</v>
      </c>
      <c r="AT783" s="16">
        <v>1.2496378489106901</v>
      </c>
      <c r="AU783" s="16">
        <v>1.09670866654038</v>
      </c>
      <c r="AV783" s="16">
        <v>1.1756746741842901</v>
      </c>
      <c r="AW783" s="16">
        <v>0.87028703138428198</v>
      </c>
      <c r="AX783" s="16">
        <v>0.63964718630383699</v>
      </c>
      <c r="AY783" s="16">
        <v>0.52411960311915196</v>
      </c>
      <c r="AZ783" s="16">
        <v>0.487386640823676</v>
      </c>
      <c r="BA783" s="16">
        <v>0.52352846904954797</v>
      </c>
      <c r="BB783" s="16">
        <v>0.65709155437161404</v>
      </c>
      <c r="BC783" s="16">
        <v>0.60358333843248602</v>
      </c>
      <c r="BD783" s="16">
        <v>0.55246768310359096</v>
      </c>
      <c r="BE783" s="16">
        <v>0.57358066005234198</v>
      </c>
      <c r="BF783" s="16">
        <v>1.2026332254654299</v>
      </c>
      <c r="BG783" s="16">
        <v>0.95287821199148903</v>
      </c>
      <c r="BH783" s="16">
        <v>1.5497145395665901</v>
      </c>
      <c r="BI783" s="16">
        <v>2.80876824943909</v>
      </c>
      <c r="BJ783" s="16">
        <v>4.0602052315891397</v>
      </c>
      <c r="BK783" s="16">
        <v>4.67127115799099</v>
      </c>
      <c r="BL783" s="16">
        <v>3.53479897663955</v>
      </c>
    </row>
    <row r="784" spans="1:65">
      <c r="A784" s="16" t="s">
        <v>53</v>
      </c>
      <c r="B784" s="16" t="s">
        <v>54</v>
      </c>
      <c r="C784" s="16" t="s">
        <v>1611</v>
      </c>
      <c r="D784" s="16" t="s">
        <v>1612</v>
      </c>
      <c r="AJ784" s="16">
        <v>330000.01311302203</v>
      </c>
      <c r="AK784" s="16">
        <v>9810000.4196166992</v>
      </c>
      <c r="AL784" s="16">
        <v>33650001.525878899</v>
      </c>
      <c r="AM784" s="16">
        <v>215550003.05175799</v>
      </c>
      <c r="AN784" s="16">
        <v>150270004.272461</v>
      </c>
      <c r="AO784" s="16">
        <v>125110000.61035199</v>
      </c>
      <c r="AP784" s="16">
        <v>251550003.05175799</v>
      </c>
      <c r="AQ784" s="16">
        <v>166529998.77929699</v>
      </c>
      <c r="AR784" s="16">
        <v>234500000</v>
      </c>
      <c r="AS784" s="16">
        <v>187880004.88281301</v>
      </c>
      <c r="AT784" s="16">
        <v>296890014.64843798</v>
      </c>
      <c r="AU784" s="16">
        <v>451399993.89648402</v>
      </c>
      <c r="AV784" s="16">
        <v>365559997.55859399</v>
      </c>
      <c r="AW784" s="16">
        <v>204940002.44140601</v>
      </c>
      <c r="AX784" s="16">
        <v>234589996.33789101</v>
      </c>
      <c r="AY784" s="16">
        <v>220199996.94824201</v>
      </c>
      <c r="AZ784" s="16">
        <v>213330001.83105499</v>
      </c>
      <c r="BA784" s="16">
        <v>212520004.272461</v>
      </c>
      <c r="BB784" s="16">
        <v>212360000.61035201</v>
      </c>
      <c r="BC784" s="16">
        <v>155229995.727539</v>
      </c>
      <c r="BD784" s="16">
        <v>247369995.11718801</v>
      </c>
      <c r="BE784" s="16">
        <v>241380004.88281301</v>
      </c>
      <c r="BF784" s="16">
        <v>-73010002.136230499</v>
      </c>
      <c r="BG784" s="16">
        <v>199809997.55859399</v>
      </c>
      <c r="BH784" s="16">
        <v>73309997.558593795</v>
      </c>
      <c r="BI784" s="16">
        <v>78650001.525878906</v>
      </c>
      <c r="BJ784" s="16">
        <v>126180000.305176</v>
      </c>
      <c r="BK784" s="16">
        <v>87410003.662109405</v>
      </c>
      <c r="BL784" s="16">
        <v>125769996.643066</v>
      </c>
    </row>
    <row r="785" spans="1:65">
      <c r="A785" s="16" t="s">
        <v>53</v>
      </c>
      <c r="B785" s="16" t="s">
        <v>54</v>
      </c>
      <c r="C785" s="16" t="s">
        <v>1613</v>
      </c>
      <c r="D785" s="16" t="s">
        <v>1614</v>
      </c>
      <c r="AN785" s="16">
        <v>3912000</v>
      </c>
      <c r="AO785" s="16">
        <v>5688000</v>
      </c>
      <c r="AP785" s="16">
        <v>26740000</v>
      </c>
      <c r="AQ785" s="16">
        <v>18216000</v>
      </c>
      <c r="AR785" s="16">
        <v>22978000</v>
      </c>
      <c r="AS785" s="16">
        <v>9091000</v>
      </c>
      <c r="AT785" s="16">
        <v>-1695000</v>
      </c>
      <c r="AU785" s="16">
        <v>540000</v>
      </c>
      <c r="AV785" s="16">
        <v>-5331000</v>
      </c>
      <c r="AW785" s="16">
        <v>-8460000</v>
      </c>
      <c r="AX785" s="16">
        <v>-11793000</v>
      </c>
      <c r="AY785" s="16">
        <v>7165000</v>
      </c>
      <c r="AZ785" s="16">
        <v>90579000</v>
      </c>
      <c r="BA785" s="16">
        <v>48790000</v>
      </c>
      <c r="BB785" s="16">
        <v>93766157.099999994</v>
      </c>
      <c r="BC785" s="16">
        <v>39579000</v>
      </c>
      <c r="BD785" s="16">
        <v>96511000</v>
      </c>
      <c r="BE785" s="16">
        <v>143285000</v>
      </c>
      <c r="BF785" s="16">
        <v>122387956.3</v>
      </c>
      <c r="BG785" s="16">
        <v>145402108.80000001</v>
      </c>
      <c r="BH785" s="16">
        <v>150165000</v>
      </c>
      <c r="BI785" s="16">
        <v>745554000</v>
      </c>
      <c r="BJ785" s="16">
        <v>503299000</v>
      </c>
      <c r="BK785" s="16">
        <v>454566000</v>
      </c>
      <c r="BL785" s="16">
        <v>446788000</v>
      </c>
    </row>
    <row r="786" spans="1:65">
      <c r="A786" s="16" t="s">
        <v>53</v>
      </c>
      <c r="B786" s="16" t="s">
        <v>54</v>
      </c>
      <c r="C786" s="16" t="s">
        <v>1615</v>
      </c>
      <c r="D786" s="16" t="s">
        <v>1616</v>
      </c>
    </row>
    <row r="787" spans="1:65">
      <c r="A787" s="16" t="s">
        <v>53</v>
      </c>
      <c r="B787" s="16" t="s">
        <v>54</v>
      </c>
      <c r="C787" s="16" t="s">
        <v>1617</v>
      </c>
      <c r="D787" s="16" t="s">
        <v>1618</v>
      </c>
      <c r="AL787" s="16">
        <v>6.7787925882121103</v>
      </c>
      <c r="AM787" s="16">
        <v>472.660771021595</v>
      </c>
      <c r="AN787" s="16">
        <v>11.607867324789201</v>
      </c>
      <c r="AO787" s="16">
        <v>7.2455821284040098</v>
      </c>
      <c r="AP787" s="16">
        <v>0.85594592045987195</v>
      </c>
      <c r="AQ787" s="16">
        <v>0.32995893290779998</v>
      </c>
      <c r="AR787" s="16">
        <v>4.31169324518061</v>
      </c>
      <c r="AS787" s="16">
        <v>22.985393594038602</v>
      </c>
      <c r="AT787" s="16">
        <v>14.1879902428765</v>
      </c>
      <c r="AU787" s="16">
        <v>11.434174543384801</v>
      </c>
      <c r="AV787" s="16">
        <v>12.829459440794199</v>
      </c>
      <c r="AW787" s="16">
        <v>12.836202792678399</v>
      </c>
      <c r="AX787" s="16">
        <v>15.792910261248901</v>
      </c>
      <c r="AY787" s="16">
        <v>20.7968974681785</v>
      </c>
      <c r="AZ787" s="16">
        <v>26.4912138140668</v>
      </c>
      <c r="BA787" s="16">
        <v>17.565455101821701</v>
      </c>
      <c r="BB787" s="16">
        <v>11.092777775568001</v>
      </c>
      <c r="BC787" s="16">
        <v>15.5873098715085</v>
      </c>
      <c r="BD787" s="16">
        <v>0.88573736958738403</v>
      </c>
      <c r="BE787" s="16">
        <v>14.4636427427256</v>
      </c>
      <c r="BF787" s="16">
        <v>10.5753831012763</v>
      </c>
      <c r="BG787" s="16">
        <v>12.776199887337899</v>
      </c>
      <c r="BH787" s="16">
        <v>21.142692636179898</v>
      </c>
      <c r="BI787" s="16">
        <v>21.2353531032517</v>
      </c>
      <c r="BJ787" s="16">
        <v>10.099674368937301</v>
      </c>
      <c r="BK787" s="16">
        <v>8.5466975712742794</v>
      </c>
      <c r="BL787" s="16">
        <v>8.7584166996648793</v>
      </c>
    </row>
    <row r="788" spans="1:65">
      <c r="A788" s="16" t="s">
        <v>53</v>
      </c>
      <c r="B788" s="16" t="s">
        <v>54</v>
      </c>
      <c r="C788" s="16" t="s">
        <v>1619</v>
      </c>
      <c r="D788" s="16" t="s">
        <v>1620</v>
      </c>
      <c r="BJ788" s="16">
        <v>0</v>
      </c>
      <c r="BK788" s="16">
        <v>0</v>
      </c>
      <c r="BL788" s="16">
        <v>129999.995231628</v>
      </c>
    </row>
    <row r="789" spans="1:65">
      <c r="A789" s="16" t="s">
        <v>53</v>
      </c>
      <c r="B789" s="16" t="s">
        <v>54</v>
      </c>
      <c r="C789" s="16" t="s">
        <v>1621</v>
      </c>
      <c r="D789" s="16" t="s">
        <v>1622</v>
      </c>
      <c r="AK789" s="16">
        <v>500000</v>
      </c>
      <c r="AL789" s="16">
        <v>680000.00715255702</v>
      </c>
      <c r="AM789" s="16">
        <v>610000.01430511498</v>
      </c>
      <c r="AN789" s="16">
        <v>370000.00476837199</v>
      </c>
      <c r="AO789" s="16">
        <v>409999.99642372102</v>
      </c>
      <c r="AP789" s="16">
        <v>360000.01430511498</v>
      </c>
      <c r="AQ789" s="16">
        <v>3200000.04768372</v>
      </c>
      <c r="AR789" s="16">
        <v>1419999.95708466</v>
      </c>
      <c r="AS789" s="16">
        <v>790000.021457672</v>
      </c>
      <c r="AT789" s="16">
        <v>1460000.0381469701</v>
      </c>
      <c r="AU789" s="16">
        <v>2910000.0858306899</v>
      </c>
      <c r="AV789" s="16">
        <v>1289999.9618530299</v>
      </c>
      <c r="AW789" s="16">
        <v>2440000.0572204599</v>
      </c>
      <c r="AX789" s="16">
        <v>2220000.02861023</v>
      </c>
      <c r="AY789" s="16">
        <v>10670000.076293901</v>
      </c>
      <c r="AZ789" s="16">
        <v>9520000.45776367</v>
      </c>
      <c r="BA789" s="16">
        <v>28170000.076293901</v>
      </c>
      <c r="BB789" s="16">
        <v>27889999.3896484</v>
      </c>
      <c r="BC789" s="16">
        <v>5130000.1144409198</v>
      </c>
      <c r="BD789" s="16">
        <v>2480000.0190734901</v>
      </c>
      <c r="BE789" s="16">
        <v>2210000.0381469699</v>
      </c>
      <c r="BF789" s="16">
        <v>1980000.0190734901</v>
      </c>
      <c r="BG789" s="16">
        <v>79999.9982118607</v>
      </c>
      <c r="BH789" s="16">
        <v>-330000.01311302203</v>
      </c>
      <c r="BI789" s="16">
        <v>-629999.99523162795</v>
      </c>
      <c r="BJ789" s="16">
        <v>-490000.00953674299</v>
      </c>
      <c r="BK789" s="16">
        <v>22000000</v>
      </c>
      <c r="BL789" s="16">
        <v>54759998.321533203</v>
      </c>
    </row>
    <row r="790" spans="1:65">
      <c r="A790" s="16" t="s">
        <v>53</v>
      </c>
      <c r="B790" s="16" t="s">
        <v>54</v>
      </c>
      <c r="C790" s="16" t="s">
        <v>1623</v>
      </c>
      <c r="D790" s="16" t="s">
        <v>1624</v>
      </c>
      <c r="AQ790" s="16">
        <v>6.8370400511538698E-2</v>
      </c>
      <c r="AR790" s="16">
        <v>7.0283701094010706E-2</v>
      </c>
    </row>
    <row r="791" spans="1:65">
      <c r="A791" s="16" t="s">
        <v>53</v>
      </c>
      <c r="B791" s="16" t="s">
        <v>54</v>
      </c>
      <c r="C791" s="16" t="s">
        <v>1625</v>
      </c>
      <c r="D791" s="16" t="s">
        <v>1626</v>
      </c>
      <c r="AN791" s="16">
        <v>0.14097907940081</v>
      </c>
      <c r="AO791" s="16">
        <v>0.85088706651658896</v>
      </c>
      <c r="AP791" s="16">
        <v>0.32709569450783499</v>
      </c>
      <c r="AQ791" s="16">
        <v>1.20054027327215</v>
      </c>
      <c r="AV791" s="16">
        <v>1.05530026195231</v>
      </c>
      <c r="AW791" s="16">
        <v>1.4063659310463099</v>
      </c>
      <c r="AX791" s="16">
        <v>1.0704555876244199</v>
      </c>
      <c r="AY791" s="16">
        <v>1.56240773641492</v>
      </c>
      <c r="AZ791" s="16">
        <v>0.54575386589969299</v>
      </c>
      <c r="BA791" s="16">
        <v>0.29785913001161501</v>
      </c>
      <c r="BB791" s="16">
        <v>0.24165776177409301</v>
      </c>
      <c r="BC791" s="16">
        <v>0.46851020332051502</v>
      </c>
      <c r="BD791" s="16">
        <v>0.40742703059449598</v>
      </c>
      <c r="BE791" s="16">
        <v>0.26638972671450201</v>
      </c>
      <c r="BF791" s="16">
        <v>0.47241258188545299</v>
      </c>
      <c r="BG791" s="16">
        <v>0.59099484520128498</v>
      </c>
      <c r="BH791" s="16">
        <v>0.45531196542923402</v>
      </c>
      <c r="BI791" s="16">
        <v>0.43998910328755603</v>
      </c>
      <c r="BJ791" s="16">
        <v>0.63110557693082903</v>
      </c>
      <c r="BK791" s="16">
        <v>0.53260661939018095</v>
      </c>
      <c r="BL791" s="16">
        <v>0.90222459389631304</v>
      </c>
      <c r="BM791" s="16">
        <v>1.1725199811493201</v>
      </c>
    </row>
    <row r="792" spans="1:65">
      <c r="A792" s="16" t="s">
        <v>53</v>
      </c>
      <c r="B792" s="16" t="s">
        <v>54</v>
      </c>
      <c r="C792" s="16" t="s">
        <v>1627</v>
      </c>
      <c r="D792" s="16" t="s">
        <v>1628</v>
      </c>
      <c r="AN792" s="16">
        <v>-6042000</v>
      </c>
      <c r="AO792" s="16">
        <v>-12126000</v>
      </c>
      <c r="AP792" s="16">
        <v>-9485000</v>
      </c>
      <c r="AQ792" s="16">
        <v>-13286000</v>
      </c>
      <c r="AR792" s="16">
        <v>-44969000</v>
      </c>
      <c r="AS792" s="16">
        <v>-335453000</v>
      </c>
      <c r="AT792" s="16">
        <v>-367185000</v>
      </c>
      <c r="AU792" s="16">
        <v>-384691000</v>
      </c>
      <c r="AV792" s="16">
        <v>-442008000</v>
      </c>
      <c r="AW792" s="16">
        <v>-700602000</v>
      </c>
      <c r="AX792" s="16">
        <v>-1645637000</v>
      </c>
      <c r="AY792" s="16">
        <v>-2680579000</v>
      </c>
      <c r="AZ792" s="16">
        <v>-5079395000</v>
      </c>
      <c r="BA792" s="16">
        <v>-5266049000</v>
      </c>
      <c r="BB792" s="16">
        <v>-3519156000</v>
      </c>
      <c r="BC792" s="16">
        <v>-3467078000</v>
      </c>
      <c r="BD792" s="16">
        <v>-4859847000</v>
      </c>
      <c r="BE792" s="16">
        <v>-4266826000</v>
      </c>
      <c r="BF792" s="16">
        <v>-4127528000</v>
      </c>
      <c r="BG792" s="16">
        <v>-2581701000</v>
      </c>
      <c r="BH792" s="16">
        <v>-2027798000</v>
      </c>
      <c r="BI792" s="16">
        <v>-2472054000</v>
      </c>
      <c r="BJ792" s="16">
        <v>-1759549000</v>
      </c>
      <c r="BK792" s="16">
        <v>-2459565000</v>
      </c>
      <c r="BL792" s="16">
        <v>-2061013783.63323</v>
      </c>
      <c r="BM792" s="16">
        <v>-456278000</v>
      </c>
    </row>
    <row r="793" spans="1:65">
      <c r="A793" s="16" t="s">
        <v>53</v>
      </c>
      <c r="B793" s="16" t="s">
        <v>54</v>
      </c>
      <c r="C793" s="16" t="s">
        <v>1629</v>
      </c>
      <c r="D793" s="16" t="s">
        <v>1630</v>
      </c>
      <c r="AN793" s="16">
        <v>15966000</v>
      </c>
      <c r="AO793" s="16">
        <v>27182000</v>
      </c>
      <c r="AP793" s="16">
        <v>32265000</v>
      </c>
      <c r="AQ793" s="16">
        <v>51573000</v>
      </c>
      <c r="AR793" s="16">
        <v>56010000</v>
      </c>
      <c r="AS793" s="16">
        <v>391365000</v>
      </c>
      <c r="AT793" s="16">
        <v>408656000</v>
      </c>
      <c r="AU793" s="16">
        <v>421822000</v>
      </c>
      <c r="AV793" s="16">
        <v>494657000</v>
      </c>
      <c r="AW793" s="16">
        <v>765928000</v>
      </c>
      <c r="AX793" s="16">
        <v>1847444000</v>
      </c>
      <c r="AY793" s="16">
        <v>2960592000</v>
      </c>
      <c r="AZ793" s="16">
        <v>5407170000</v>
      </c>
      <c r="BA793" s="16">
        <v>5861154000</v>
      </c>
      <c r="BB793" s="16">
        <v>4070582000</v>
      </c>
      <c r="BC793" s="16">
        <v>4142615000</v>
      </c>
      <c r="BD793" s="16">
        <v>5878555000</v>
      </c>
      <c r="BE793" s="16">
        <v>5418421000</v>
      </c>
      <c r="BF793" s="16">
        <v>5156957000</v>
      </c>
      <c r="BG793" s="16">
        <v>4255554000</v>
      </c>
      <c r="BH793" s="16">
        <v>3286043000</v>
      </c>
      <c r="BI793" s="16">
        <v>3392980000</v>
      </c>
      <c r="BJ793" s="16">
        <v>3044555000</v>
      </c>
      <c r="BK793" s="16">
        <v>4090400000</v>
      </c>
      <c r="BL793" s="16">
        <v>3650482783.6332302</v>
      </c>
      <c r="BM793" s="16">
        <v>2311825000</v>
      </c>
    </row>
    <row r="794" spans="1:65">
      <c r="A794" s="16" t="s">
        <v>53</v>
      </c>
      <c r="B794" s="16" t="s">
        <v>54</v>
      </c>
      <c r="C794" s="16" t="s">
        <v>1631</v>
      </c>
      <c r="D794" s="16" t="s">
        <v>1632</v>
      </c>
      <c r="AI794" s="16">
        <v>8520</v>
      </c>
      <c r="AJ794" s="16">
        <v>8558</v>
      </c>
      <c r="AK794" s="16">
        <v>9532.36</v>
      </c>
      <c r="AL794" s="16">
        <v>9574.84</v>
      </c>
      <c r="AM794" s="16">
        <v>9617.32</v>
      </c>
      <c r="AN794" s="16">
        <v>9659.7999999999993</v>
      </c>
      <c r="AO794" s="16">
        <v>9702.2800000000007</v>
      </c>
      <c r="AP794" s="16">
        <v>9744.76</v>
      </c>
      <c r="AQ794" s="16">
        <v>9787.24</v>
      </c>
      <c r="AR794" s="16">
        <v>9829.7199999999993</v>
      </c>
      <c r="AS794" s="16">
        <v>9872.2000000000007</v>
      </c>
      <c r="AT794" s="16">
        <v>9917.4750000000004</v>
      </c>
      <c r="AU794" s="16">
        <v>9962.7489999999998</v>
      </c>
      <c r="AV794" s="16">
        <v>10008.023999999999</v>
      </c>
      <c r="AW794" s="16">
        <v>10053.298000000001</v>
      </c>
      <c r="AX794" s="16">
        <v>10098.573</v>
      </c>
      <c r="AY794" s="16">
        <v>10143.848</v>
      </c>
      <c r="AZ794" s="16">
        <v>10189.121999999999</v>
      </c>
      <c r="BA794" s="16">
        <v>10234.397000000001</v>
      </c>
      <c r="BB794" s="16">
        <v>10279.671</v>
      </c>
      <c r="BC794" s="16">
        <v>10324.946</v>
      </c>
      <c r="BD794" s="16">
        <v>10415.731</v>
      </c>
      <c r="BE794" s="16">
        <v>10506.514999999999</v>
      </c>
      <c r="BF794" s="16">
        <v>10597.3</v>
      </c>
      <c r="BG794" s="16">
        <v>10688.084999999999</v>
      </c>
      <c r="BH794" s="16">
        <v>10778.87</v>
      </c>
      <c r="BI794" s="16">
        <v>10874.752</v>
      </c>
      <c r="BJ794" s="16">
        <v>10971.848</v>
      </c>
      <c r="BK794" s="16">
        <v>11087.15</v>
      </c>
    </row>
    <row r="795" spans="1:65">
      <c r="A795" s="16" t="s">
        <v>53</v>
      </c>
      <c r="B795" s="16" t="s">
        <v>54</v>
      </c>
      <c r="C795" s="16" t="s">
        <v>1633</v>
      </c>
      <c r="D795" s="16" t="s">
        <v>1634</v>
      </c>
      <c r="AN795" s="16">
        <v>-28.799554186221599</v>
      </c>
      <c r="AO795" s="16">
        <v>20.3468982894763</v>
      </c>
      <c r="AP795" s="16">
        <v>29.197111081313398</v>
      </c>
      <c r="AQ795" s="16">
        <v>14.8169484985588</v>
      </c>
      <c r="AR795" s="16">
        <v>13.4554315137672</v>
      </c>
      <c r="AS795" s="16">
        <v>22.985035529688599</v>
      </c>
      <c r="AT795" s="16">
        <v>27.050440439174601</v>
      </c>
      <c r="AU795" s="16">
        <v>10.4660312885481</v>
      </c>
      <c r="AV795" s="16">
        <v>0.768622944977565</v>
      </c>
      <c r="AW795" s="16">
        <v>11.808378625228499</v>
      </c>
      <c r="AX795" s="16">
        <v>48.943327798870499</v>
      </c>
      <c r="AY795" s="16">
        <v>34.3114884924763</v>
      </c>
      <c r="AZ795" s="16">
        <v>47.537112809779202</v>
      </c>
      <c r="BA795" s="16">
        <v>7.7959036462042102</v>
      </c>
      <c r="BB795" s="16">
        <v>8.1331737415710705</v>
      </c>
      <c r="BC795" s="16">
        <v>24.199501412627601</v>
      </c>
      <c r="BD795" s="16">
        <v>3.59495493787011</v>
      </c>
      <c r="BE795" s="16">
        <v>2.1999996934756898</v>
      </c>
      <c r="BF795" s="16">
        <v>1.49999981202413</v>
      </c>
      <c r="BG795" s="16">
        <v>-1.09729714940593</v>
      </c>
    </row>
    <row r="796" spans="1:65">
      <c r="A796" s="16" t="s">
        <v>53</v>
      </c>
      <c r="B796" s="16" t="s">
        <v>54</v>
      </c>
      <c r="C796" s="16" t="s">
        <v>1635</v>
      </c>
      <c r="D796" s="16" t="s">
        <v>1636</v>
      </c>
      <c r="AI796" s="16">
        <v>52.592087312414698</v>
      </c>
      <c r="AJ796" s="16">
        <v>50.767215568862298</v>
      </c>
      <c r="AK796" s="16">
        <v>63.838924503641003</v>
      </c>
      <c r="AL796" s="16">
        <v>65.691719745222898</v>
      </c>
      <c r="AM796" s="16">
        <v>77.574272751534593</v>
      </c>
      <c r="AN796" s="16">
        <v>84.347174055675296</v>
      </c>
      <c r="AO796" s="16">
        <v>87.682061040766996</v>
      </c>
      <c r="AP796" s="16">
        <v>74.467276699490199</v>
      </c>
      <c r="AQ796" s="16">
        <v>80.003487763762095</v>
      </c>
      <c r="AR796" s="16">
        <v>75.775476146327307</v>
      </c>
      <c r="AS796" s="16">
        <v>64.411521587079505</v>
      </c>
      <c r="AT796" s="16">
        <v>61.496350364963497</v>
      </c>
      <c r="AU796" s="16">
        <v>62.901443298969099</v>
      </c>
      <c r="AV796" s="16">
        <v>59.9622192681732</v>
      </c>
      <c r="AW796" s="16">
        <v>55.8122904503998</v>
      </c>
      <c r="AX796" s="16">
        <v>42.120982231982403</v>
      </c>
      <c r="AY796" s="16">
        <v>37.102986205204303</v>
      </c>
      <c r="AZ796" s="16">
        <v>33.401385730152903</v>
      </c>
      <c r="BA796" s="16">
        <v>33.435566008590499</v>
      </c>
      <c r="BB796" s="16">
        <v>42.756625423086099</v>
      </c>
      <c r="BC796" s="16">
        <v>39.362533851407001</v>
      </c>
      <c r="BD796" s="16">
        <v>37.258553818977802</v>
      </c>
      <c r="BE796" s="16">
        <v>39.471025889737099</v>
      </c>
      <c r="BF796" s="16">
        <v>41.902994053143601</v>
      </c>
      <c r="BG796" s="16">
        <v>45.4376157562345</v>
      </c>
      <c r="BH796" s="16">
        <v>56.690143435086398</v>
      </c>
      <c r="BI796" s="16">
        <v>58.7084527647405</v>
      </c>
      <c r="BJ796" s="16">
        <v>57.5863902482022</v>
      </c>
      <c r="BK796" s="16">
        <v>54.140613294711102</v>
      </c>
      <c r="BL796" s="16">
        <v>57.506697502448198</v>
      </c>
      <c r="BM796" s="16">
        <v>60.557873431981903</v>
      </c>
    </row>
    <row r="797" spans="1:65">
      <c r="A797" s="16" t="s">
        <v>53</v>
      </c>
      <c r="B797" s="16" t="s">
        <v>54</v>
      </c>
      <c r="C797" s="16" t="s">
        <v>1637</v>
      </c>
      <c r="D797" s="16" t="s">
        <v>1638</v>
      </c>
      <c r="AK797" s="16">
        <v>79083333.333333299</v>
      </c>
      <c r="AL797" s="16">
        <v>473200000</v>
      </c>
      <c r="AM797" s="16">
        <v>280561783.43949002</v>
      </c>
      <c r="AN797" s="16">
        <v>309278350.51546401</v>
      </c>
      <c r="AO797" s="16">
        <v>381727304.42868799</v>
      </c>
      <c r="AP797" s="16">
        <v>499686363.06611502</v>
      </c>
      <c r="AQ797" s="16">
        <v>673946756.26776898</v>
      </c>
      <c r="AR797" s="16">
        <v>715291262.13592196</v>
      </c>
      <c r="AS797" s="16">
        <v>798837729.101475</v>
      </c>
      <c r="AT797" s="16">
        <v>778911199.39868999</v>
      </c>
      <c r="AU797" s="16">
        <v>773503394.36329997</v>
      </c>
      <c r="AV797" s="16">
        <v>901537521.637308</v>
      </c>
      <c r="AW797" s="16">
        <v>1119772056.57881</v>
      </c>
      <c r="AX797" s="16">
        <v>1380473873.4927001</v>
      </c>
      <c r="AY797" s="16">
        <v>1791918513.5437701</v>
      </c>
      <c r="AZ797" s="16">
        <v>3192751427.5725398</v>
      </c>
      <c r="BA797" s="16">
        <v>4150073028.2375898</v>
      </c>
      <c r="BB797" s="16">
        <v>4926723065.4391603</v>
      </c>
      <c r="BC797" s="16">
        <v>5757288811.3630695</v>
      </c>
      <c r="BD797" s="16">
        <v>6679371913.3848305</v>
      </c>
      <c r="BE797" s="16">
        <v>7334903258.6557999</v>
      </c>
      <c r="BF797" s="16">
        <v>7626513702.9955397</v>
      </c>
      <c r="BG797" s="16">
        <v>8190998342.4709902</v>
      </c>
      <c r="BH797" s="16">
        <v>6585594378.2939701</v>
      </c>
      <c r="BI797" s="16">
        <v>4859184057.1535997</v>
      </c>
      <c r="BJ797" s="16">
        <v>4634731582.6167803</v>
      </c>
      <c r="BK797" s="16">
        <v>4931058823.5294104</v>
      </c>
      <c r="BL797" s="16">
        <v>5358647058.8235302</v>
      </c>
      <c r="BM797" s="16">
        <v>6787705882.3529396</v>
      </c>
    </row>
    <row r="798" spans="1:65">
      <c r="A798" s="16" t="s">
        <v>53</v>
      </c>
      <c r="B798" s="16" t="s">
        <v>54</v>
      </c>
      <c r="C798" s="16" t="s">
        <v>1639</v>
      </c>
      <c r="D798" s="16" t="s">
        <v>1640</v>
      </c>
      <c r="BC798" s="16">
        <v>3</v>
      </c>
      <c r="BK798" s="16">
        <v>2</v>
      </c>
    </row>
    <row r="799" spans="1:65">
      <c r="A799" s="16" t="s">
        <v>53</v>
      </c>
      <c r="B799" s="16" t="s">
        <v>54</v>
      </c>
      <c r="C799" s="16" t="s">
        <v>1641</v>
      </c>
      <c r="D799" s="16" t="s">
        <v>1642</v>
      </c>
      <c r="AK799" s="16">
        <v>1454900</v>
      </c>
      <c r="AL799" s="16">
        <v>1383400</v>
      </c>
      <c r="AM799" s="16">
        <v>1380000</v>
      </c>
      <c r="AN799" s="16">
        <v>1156000</v>
      </c>
      <c r="AO799" s="16">
        <v>1232900</v>
      </c>
      <c r="AP799" s="16">
        <v>981800</v>
      </c>
      <c r="AQ799" s="16">
        <v>669400</v>
      </c>
      <c r="AR799" s="16">
        <v>571700</v>
      </c>
      <c r="AS799" s="16">
        <v>545800</v>
      </c>
      <c r="AT799" s="16">
        <v>543800</v>
      </c>
      <c r="AU799" s="16">
        <v>575300</v>
      </c>
      <c r="AV799" s="16">
        <v>683700</v>
      </c>
      <c r="AW799" s="16">
        <v>1007000</v>
      </c>
      <c r="AX799" s="16">
        <v>1134300</v>
      </c>
      <c r="AY799" s="16">
        <v>1253400</v>
      </c>
      <c r="AZ799" s="16">
        <v>1440700</v>
      </c>
      <c r="BA799" s="16">
        <v>756338</v>
      </c>
      <c r="BB799" s="16">
        <v>839514</v>
      </c>
      <c r="BC799" s="16">
        <v>796698</v>
      </c>
      <c r="BD799" s="16">
        <v>1348414</v>
      </c>
      <c r="BE799" s="16">
        <v>1560084</v>
      </c>
      <c r="BF799" s="16">
        <v>1651710</v>
      </c>
      <c r="BG799" s="16">
        <v>1770192</v>
      </c>
      <c r="BH799" s="16">
        <v>1803112</v>
      </c>
      <c r="BI799" s="16">
        <v>1961639</v>
      </c>
      <c r="BJ799" s="16">
        <v>2331308</v>
      </c>
      <c r="BK799" s="16">
        <v>2279546</v>
      </c>
      <c r="BL799" s="16">
        <v>2585280</v>
      </c>
    </row>
    <row r="800" spans="1:65">
      <c r="A800" s="16" t="s">
        <v>53</v>
      </c>
      <c r="B800" s="16" t="s">
        <v>54</v>
      </c>
      <c r="C800" s="16" t="s">
        <v>1643</v>
      </c>
      <c r="D800" s="16" t="s">
        <v>1644</v>
      </c>
      <c r="AX800" s="16">
        <v>3.4</v>
      </c>
      <c r="AY800" s="16">
        <v>3.6</v>
      </c>
      <c r="AZ800" s="16">
        <v>3.7</v>
      </c>
      <c r="BA800" s="16">
        <v>3.8</v>
      </c>
      <c r="BB800" s="16">
        <v>3.8</v>
      </c>
      <c r="BC800" s="16">
        <v>3.8</v>
      </c>
    </row>
    <row r="801" spans="1:65">
      <c r="A801" s="16" t="s">
        <v>53</v>
      </c>
      <c r="B801" s="16" t="s">
        <v>54</v>
      </c>
      <c r="C801" s="16" t="s">
        <v>1645</v>
      </c>
      <c r="D801" s="16" t="s">
        <v>1646</v>
      </c>
      <c r="AX801" s="16">
        <v>4.5</v>
      </c>
      <c r="AY801" s="16">
        <v>4.5</v>
      </c>
      <c r="AZ801" s="16">
        <v>5</v>
      </c>
      <c r="BA801" s="16">
        <v>5</v>
      </c>
      <c r="BB801" s="16">
        <v>5</v>
      </c>
      <c r="BC801" s="16">
        <v>4.5</v>
      </c>
    </row>
    <row r="802" spans="1:65">
      <c r="A802" s="16" t="s">
        <v>53</v>
      </c>
      <c r="B802" s="16" t="s">
        <v>54</v>
      </c>
      <c r="C802" s="16" t="s">
        <v>1647</v>
      </c>
      <c r="D802" s="16" t="s">
        <v>1648</v>
      </c>
    </row>
    <row r="803" spans="1:65">
      <c r="A803" s="16" t="s">
        <v>53</v>
      </c>
      <c r="B803" s="16" t="s">
        <v>54</v>
      </c>
      <c r="C803" s="16" t="s">
        <v>1649</v>
      </c>
      <c r="D803" s="16" t="s">
        <v>1650</v>
      </c>
      <c r="AV803" s="16">
        <v>14</v>
      </c>
      <c r="AW803" s="16">
        <v>13</v>
      </c>
      <c r="AX803" s="16">
        <v>13</v>
      </c>
      <c r="AY803" s="16">
        <v>13</v>
      </c>
      <c r="AZ803" s="16">
        <v>12</v>
      </c>
      <c r="BA803" s="16">
        <v>6</v>
      </c>
      <c r="BB803" s="16">
        <v>6</v>
      </c>
      <c r="BC803" s="16">
        <v>6</v>
      </c>
      <c r="BD803" s="16">
        <v>6</v>
      </c>
      <c r="BE803" s="16">
        <v>6</v>
      </c>
      <c r="BF803" s="16">
        <v>3</v>
      </c>
      <c r="BG803" s="16">
        <v>4</v>
      </c>
      <c r="BH803" s="16">
        <v>3</v>
      </c>
      <c r="BI803" s="16">
        <v>3</v>
      </c>
      <c r="BJ803" s="16">
        <v>3</v>
      </c>
      <c r="BK803" s="16">
        <v>3</v>
      </c>
      <c r="BL803" s="16">
        <v>3</v>
      </c>
    </row>
    <row r="804" spans="1:65">
      <c r="A804" s="16" t="s">
        <v>53</v>
      </c>
      <c r="B804" s="16" t="s">
        <v>54</v>
      </c>
      <c r="C804" s="16" t="s">
        <v>1651</v>
      </c>
      <c r="D804" s="16" t="s">
        <v>1652</v>
      </c>
      <c r="AU804" s="16">
        <v>2.9</v>
      </c>
      <c r="AX804" s="16">
        <v>5.2</v>
      </c>
      <c r="BB804" s="16">
        <v>3</v>
      </c>
      <c r="BF804" s="16">
        <v>0.3</v>
      </c>
      <c r="BL804" s="16">
        <v>2.7</v>
      </c>
    </row>
    <row r="805" spans="1:65">
      <c r="A805" s="16" t="s">
        <v>53</v>
      </c>
      <c r="B805" s="16" t="s">
        <v>54</v>
      </c>
      <c r="C805" s="16" t="s">
        <v>1653</v>
      </c>
      <c r="D805" s="16" t="s">
        <v>1654</v>
      </c>
      <c r="AU805" s="16">
        <v>4.0999999999999996</v>
      </c>
      <c r="AX805" s="16">
        <v>0.4</v>
      </c>
      <c r="BF805" s="16">
        <v>16.899999999999999</v>
      </c>
      <c r="BL805" s="16">
        <v>19.399999999999999</v>
      </c>
    </row>
    <row r="806" spans="1:65">
      <c r="A806" s="16" t="s">
        <v>53</v>
      </c>
      <c r="B806" s="16" t="s">
        <v>54</v>
      </c>
      <c r="C806" s="16" t="s">
        <v>1655</v>
      </c>
      <c r="D806" s="16" t="s">
        <v>1656</v>
      </c>
      <c r="AX806" s="16">
        <v>4</v>
      </c>
      <c r="AY806" s="16">
        <v>4</v>
      </c>
      <c r="AZ806" s="16">
        <v>4</v>
      </c>
      <c r="BA806" s="16">
        <v>7</v>
      </c>
      <c r="BB806" s="16">
        <v>7</v>
      </c>
      <c r="BC806" s="16">
        <v>7</v>
      </c>
      <c r="BD806" s="16">
        <v>7</v>
      </c>
      <c r="BE806" s="16">
        <v>7</v>
      </c>
      <c r="BF806" s="16">
        <v>7</v>
      </c>
      <c r="BG806" s="16">
        <v>7</v>
      </c>
      <c r="BH806" s="16">
        <v>10</v>
      </c>
      <c r="BI806" s="16">
        <v>10</v>
      </c>
      <c r="BJ806" s="16">
        <v>10</v>
      </c>
      <c r="BK806" s="16">
        <v>10</v>
      </c>
      <c r="BL806" s="16">
        <v>10</v>
      </c>
    </row>
    <row r="807" spans="1:65">
      <c r="A807" s="16" t="s">
        <v>53</v>
      </c>
      <c r="B807" s="16" t="s">
        <v>54</v>
      </c>
      <c r="C807" s="16" t="s">
        <v>1657</v>
      </c>
      <c r="D807" s="16" t="s">
        <v>1658</v>
      </c>
      <c r="AM807" s="16">
        <v>7.4606714916504502E-2</v>
      </c>
      <c r="AN807" s="16">
        <v>7.4314329759910799E-2</v>
      </c>
      <c r="AO807" s="16">
        <v>0</v>
      </c>
      <c r="AP807" s="16">
        <v>1.6994860239584799</v>
      </c>
      <c r="AQ807" s="16">
        <v>2.48551012146627</v>
      </c>
      <c r="AR807" s="16">
        <v>1.71113438527864</v>
      </c>
      <c r="BA807" s="16">
        <v>37.882479639227299</v>
      </c>
      <c r="BB807" s="16">
        <v>34.406796163769997</v>
      </c>
      <c r="BC807" s="16">
        <v>36.481074067806198</v>
      </c>
      <c r="BD807" s="16">
        <v>32.821413356331597</v>
      </c>
      <c r="BE807" s="16">
        <v>39.572337815250599</v>
      </c>
      <c r="BF807" s="16">
        <v>34.704186482024497</v>
      </c>
      <c r="BG807" s="16">
        <v>32.295460295797703</v>
      </c>
      <c r="BH807" s="16">
        <v>29.8506687635848</v>
      </c>
      <c r="BI807" s="16">
        <v>34.788720395297297</v>
      </c>
      <c r="BJ807" s="16">
        <v>48.800445815007699</v>
      </c>
      <c r="BK807" s="16">
        <v>32.1208762360354</v>
      </c>
      <c r="BL807" s="16">
        <v>33.754535337068397</v>
      </c>
    </row>
    <row r="808" spans="1:65">
      <c r="A808" s="16" t="s">
        <v>53</v>
      </c>
      <c r="B808" s="16" t="s">
        <v>54</v>
      </c>
      <c r="C808" s="16" t="s">
        <v>1659</v>
      </c>
      <c r="D808" s="16" t="s">
        <v>1660</v>
      </c>
      <c r="AM808" s="16">
        <v>50.844687557326999</v>
      </c>
      <c r="AN808" s="16">
        <v>33.446982025731103</v>
      </c>
      <c r="AO808" s="16">
        <v>21.032553537640801</v>
      </c>
      <c r="AP808" s="16">
        <v>8.1875712678146098</v>
      </c>
      <c r="AQ808" s="16">
        <v>8.9086179424656002</v>
      </c>
      <c r="AR808" s="16">
        <v>8.3723550162536107</v>
      </c>
      <c r="BA808" s="16">
        <v>2.2113965757716598</v>
      </c>
      <c r="BB808" s="16">
        <v>2.79582892549494</v>
      </c>
      <c r="BC808" s="16">
        <v>1.4570868319171399</v>
      </c>
      <c r="BD808" s="16">
        <v>1.8114061187711801</v>
      </c>
      <c r="BE808" s="16">
        <v>2.5704541533779501</v>
      </c>
      <c r="BF808" s="16">
        <v>2.8448800241610601</v>
      </c>
      <c r="BG808" s="16">
        <v>2.8847501539637701</v>
      </c>
      <c r="BH808" s="16">
        <v>3.0698194445191</v>
      </c>
      <c r="BI808" s="16">
        <v>3.3852438816325798</v>
      </c>
      <c r="BJ808" s="16">
        <v>3.6313007668736499</v>
      </c>
      <c r="BK808" s="16">
        <v>3.3596280671074199</v>
      </c>
      <c r="BL808" s="16">
        <v>3.71224182919818</v>
      </c>
    </row>
    <row r="809" spans="1:65">
      <c r="A809" s="16" t="s">
        <v>53</v>
      </c>
      <c r="B809" s="16" t="s">
        <v>54</v>
      </c>
      <c r="C809" s="16" t="s">
        <v>1661</v>
      </c>
      <c r="D809" s="16" t="s">
        <v>1662</v>
      </c>
      <c r="AM809" s="16">
        <v>-41841400</v>
      </c>
      <c r="AN809" s="16">
        <v>-66817800</v>
      </c>
      <c r="AO809" s="16">
        <v>-64572800</v>
      </c>
      <c r="AP809" s="16">
        <v>-125308800</v>
      </c>
      <c r="AQ809" s="16">
        <v>-170023000</v>
      </c>
      <c r="AR809" s="16">
        <v>-176154200</v>
      </c>
      <c r="BA809" s="16">
        <v>7853400000</v>
      </c>
      <c r="BB809" s="16">
        <v>2695200000</v>
      </c>
      <c r="BC809" s="16">
        <v>6559300000</v>
      </c>
      <c r="BD809" s="16">
        <v>6695800000</v>
      </c>
      <c r="BE809" s="16">
        <v>3269700000</v>
      </c>
      <c r="BF809" s="16">
        <v>2837800000</v>
      </c>
      <c r="BG809" s="16">
        <v>2728100000</v>
      </c>
      <c r="BH809" s="16">
        <v>-1481100000</v>
      </c>
      <c r="BI809" s="16">
        <v>1496090508</v>
      </c>
      <c r="BJ809" s="16">
        <v>1312144000</v>
      </c>
      <c r="BK809" s="16">
        <v>7614966000</v>
      </c>
      <c r="BL809" s="16">
        <v>3748550000</v>
      </c>
    </row>
    <row r="810" spans="1:65">
      <c r="A810" s="16" t="s">
        <v>53</v>
      </c>
      <c r="B810" s="16" t="s">
        <v>54</v>
      </c>
      <c r="C810" s="16" t="s">
        <v>1663</v>
      </c>
      <c r="D810" s="16" t="s">
        <v>1664</v>
      </c>
      <c r="BD810" s="16">
        <v>14.2592506408691</v>
      </c>
      <c r="BG810" s="16">
        <v>25.896987915039102</v>
      </c>
      <c r="BJ810" s="16">
        <v>27.7196254730225</v>
      </c>
    </row>
    <row r="811" spans="1:65">
      <c r="A811" s="16" t="s">
        <v>53</v>
      </c>
      <c r="B811" s="16" t="s">
        <v>54</v>
      </c>
      <c r="C811" s="16" t="s">
        <v>1665</v>
      </c>
      <c r="D811" s="16" t="s">
        <v>1666</v>
      </c>
      <c r="AL811" s="16">
        <v>1459.3698880939501</v>
      </c>
      <c r="AM811" s="16">
        <v>328.021801686591</v>
      </c>
      <c r="AN811" s="16">
        <v>2.46272006280816</v>
      </c>
      <c r="AO811" s="16">
        <v>1.6739858350969601</v>
      </c>
      <c r="AP811" s="16">
        <v>1.1682287371947699</v>
      </c>
      <c r="AQ811" s="16">
        <v>1.0635712722838999</v>
      </c>
      <c r="AR811" s="16">
        <v>0.79974685281560998</v>
      </c>
      <c r="AS811" s="16">
        <v>1.2639425001534701</v>
      </c>
      <c r="AT811" s="16">
        <v>1.0180993436346299</v>
      </c>
      <c r="AU811" s="16">
        <v>1.12344603818164</v>
      </c>
      <c r="AV811" s="16">
        <v>1.2947376643797199</v>
      </c>
      <c r="AW811" s="16">
        <v>1.4253712868664501</v>
      </c>
      <c r="AX811" s="16">
        <v>1.65139093066934</v>
      </c>
      <c r="AY811" s="16">
        <v>1.5377006521763801</v>
      </c>
      <c r="AZ811" s="16">
        <v>1.6083029140526399</v>
      </c>
      <c r="BA811" s="16">
        <v>1.5986173582965599</v>
      </c>
      <c r="BB811" s="16">
        <v>1.96434088837217</v>
      </c>
      <c r="BC811" s="16">
        <v>2.04659230213902</v>
      </c>
      <c r="BD811" s="16">
        <v>1.71362367234553</v>
      </c>
      <c r="BE811" s="16">
        <v>1.8934854490273401</v>
      </c>
      <c r="BF811" s="16">
        <v>1.62027120134812</v>
      </c>
      <c r="BG811" s="16">
        <v>1.73856887370246</v>
      </c>
      <c r="BH811" s="16">
        <v>2.8427266693603599</v>
      </c>
      <c r="BI811" s="16">
        <v>1.99145578168529</v>
      </c>
      <c r="BJ811" s="16">
        <v>1.9804328369231601</v>
      </c>
      <c r="BK811" s="16">
        <v>2.1231913925408099</v>
      </c>
      <c r="BL811" s="16">
        <v>2.4109311420120698</v>
      </c>
      <c r="BM811" s="16">
        <v>2.2489749937030399</v>
      </c>
    </row>
    <row r="812" spans="1:65">
      <c r="A812" s="16" t="s">
        <v>53</v>
      </c>
      <c r="B812" s="16" t="s">
        <v>54</v>
      </c>
      <c r="C812" s="16" t="s">
        <v>1667</v>
      </c>
      <c r="D812" s="16" t="s">
        <v>1668</v>
      </c>
      <c r="AX812" s="16">
        <v>20.69</v>
      </c>
      <c r="AY812" s="16">
        <v>34.630000000000003</v>
      </c>
      <c r="AZ812" s="16">
        <v>60.15</v>
      </c>
      <c r="BA812" s="16">
        <v>78.36</v>
      </c>
      <c r="BB812" s="16">
        <v>69.09</v>
      </c>
      <c r="BC812" s="16">
        <v>82.17</v>
      </c>
      <c r="BD812" s="16">
        <v>110.85</v>
      </c>
      <c r="BE812" s="16">
        <v>152.74</v>
      </c>
      <c r="BF812" s="16">
        <v>237.37</v>
      </c>
      <c r="BG812" s="16">
        <v>290.89</v>
      </c>
    </row>
    <row r="813" spans="1:65">
      <c r="A813" s="16" t="s">
        <v>53</v>
      </c>
      <c r="B813" s="16" t="s">
        <v>54</v>
      </c>
      <c r="C813" s="16" t="s">
        <v>1669</v>
      </c>
      <c r="D813" s="16" t="s">
        <v>1670</v>
      </c>
      <c r="AK813" s="16">
        <v>1.07568379920762</v>
      </c>
      <c r="AP813" s="16">
        <v>0.81268808171652096</v>
      </c>
      <c r="AU813" s="16">
        <v>1.59402191024245</v>
      </c>
      <c r="AZ813" s="16">
        <v>3.4021594785782598</v>
      </c>
      <c r="BE813" s="16">
        <v>4.4464710210425897</v>
      </c>
      <c r="BJ813" s="16">
        <v>4.4448698131619002</v>
      </c>
    </row>
    <row r="814" spans="1:65">
      <c r="A814" s="16" t="s">
        <v>53</v>
      </c>
      <c r="B814" s="16" t="s">
        <v>54</v>
      </c>
      <c r="C814" s="16" t="s">
        <v>1671</v>
      </c>
      <c r="D814" s="16" t="s">
        <v>1672</v>
      </c>
      <c r="BK814" s="16">
        <v>44</v>
      </c>
    </row>
    <row r="815" spans="1:65">
      <c r="A815" s="16" t="s">
        <v>53</v>
      </c>
      <c r="B815" s="16" t="s">
        <v>54</v>
      </c>
      <c r="C815" s="16" t="s">
        <v>1673</v>
      </c>
      <c r="D815" s="16" t="s">
        <v>1674</v>
      </c>
      <c r="AI815" s="16">
        <v>23.942914819778501</v>
      </c>
      <c r="AN815" s="16">
        <v>23.391428860279301</v>
      </c>
      <c r="AS815" s="16">
        <v>22.880772001911801</v>
      </c>
      <c r="AX815" s="16">
        <v>22.865705991332302</v>
      </c>
      <c r="BC815" s="16">
        <v>23.047601200980498</v>
      </c>
      <c r="BD815" s="16">
        <v>23.629868799647902</v>
      </c>
      <c r="BE815" s="16">
        <v>22.1808103351695</v>
      </c>
      <c r="BF815" s="16">
        <v>22.278780464960899</v>
      </c>
      <c r="BG815" s="16">
        <v>20.7100675132803</v>
      </c>
      <c r="BH815" s="16">
        <v>21.4141228108411</v>
      </c>
      <c r="BI815" s="16">
        <v>20.208156638003501</v>
      </c>
      <c r="BJ815" s="16">
        <v>19.928663616669802</v>
      </c>
    </row>
    <row r="816" spans="1:65">
      <c r="A816" s="16" t="s">
        <v>53</v>
      </c>
      <c r="B816" s="16" t="s">
        <v>54</v>
      </c>
      <c r="C816" s="16" t="s">
        <v>1675</v>
      </c>
      <c r="D816" s="16" t="s">
        <v>1676</v>
      </c>
      <c r="O816" s="16">
        <v>26322.7798</v>
      </c>
      <c r="P816" s="16">
        <v>26657.9303</v>
      </c>
      <c r="Q816" s="16">
        <v>28191.2009</v>
      </c>
      <c r="R816" s="16">
        <v>30859.748899999999</v>
      </c>
      <c r="S816" s="16">
        <v>33572.7647</v>
      </c>
      <c r="T816" s="16">
        <v>41477.272400000002</v>
      </c>
      <c r="U816" s="16">
        <v>42787.072800000002</v>
      </c>
      <c r="V816" s="16">
        <v>44512.822099999998</v>
      </c>
      <c r="W816" s="16">
        <v>46342.495999999999</v>
      </c>
      <c r="X816" s="16">
        <v>48375.523200000003</v>
      </c>
      <c r="Y816" s="16">
        <v>51110.896500000003</v>
      </c>
      <c r="Z816" s="16">
        <v>55448.849499999997</v>
      </c>
      <c r="AA816" s="16">
        <v>56895.275800000003</v>
      </c>
      <c r="AB816" s="16">
        <v>58641.2552</v>
      </c>
      <c r="AC816" s="16">
        <v>59848.253299999997</v>
      </c>
      <c r="AD816" s="16">
        <v>61419.283600000002</v>
      </c>
      <c r="AE816" s="16">
        <v>62652.081200000001</v>
      </c>
      <c r="AF816" s="16">
        <v>62972.2961</v>
      </c>
      <c r="AG816" s="16">
        <v>65201.0556</v>
      </c>
      <c r="AH816" s="16">
        <v>64809.476999999999</v>
      </c>
      <c r="AI816" s="16">
        <v>76760</v>
      </c>
      <c r="AJ816" s="16">
        <v>85780</v>
      </c>
      <c r="AK816" s="16">
        <v>62020</v>
      </c>
      <c r="AL816" s="16">
        <v>70160</v>
      </c>
      <c r="AM816" s="16">
        <v>63630</v>
      </c>
      <c r="AN816" s="16">
        <v>61580</v>
      </c>
      <c r="AO816" s="16">
        <v>56940</v>
      </c>
      <c r="AP816" s="16">
        <v>57030</v>
      </c>
      <c r="AQ816" s="16">
        <v>57850</v>
      </c>
      <c r="AR816" s="16">
        <v>58180</v>
      </c>
      <c r="AS816" s="16">
        <v>60260</v>
      </c>
      <c r="AT816" s="16">
        <v>60620</v>
      </c>
      <c r="AU816" s="16">
        <v>61530</v>
      </c>
      <c r="AV816" s="16">
        <v>59240</v>
      </c>
      <c r="AW816" s="16">
        <v>60530</v>
      </c>
      <c r="AX816" s="16">
        <v>64520</v>
      </c>
      <c r="AY816" s="16">
        <v>67560</v>
      </c>
      <c r="AZ816" s="16">
        <v>66220</v>
      </c>
      <c r="BA816" s="16">
        <v>73800</v>
      </c>
      <c r="BB816" s="16">
        <v>74710</v>
      </c>
      <c r="BC816" s="16">
        <v>78990</v>
      </c>
      <c r="BD816" s="16">
        <v>82310</v>
      </c>
      <c r="BE816" s="16">
        <v>83480</v>
      </c>
      <c r="BF816" s="16">
        <v>83030</v>
      </c>
      <c r="BG816" s="16">
        <v>83210</v>
      </c>
      <c r="BH816" s="16">
        <v>82030</v>
      </c>
      <c r="BI816" s="16">
        <v>81890</v>
      </c>
      <c r="BJ816" s="16">
        <v>80520</v>
      </c>
      <c r="BK816" s="16">
        <v>80260</v>
      </c>
    </row>
    <row r="817" spans="1:65">
      <c r="A817" s="16" t="s">
        <v>53</v>
      </c>
      <c r="B817" s="16" t="s">
        <v>54</v>
      </c>
      <c r="C817" s="16" t="s">
        <v>1677</v>
      </c>
      <c r="D817" s="16" t="s">
        <v>1678</v>
      </c>
      <c r="AI817" s="16">
        <v>2575.6390557340401</v>
      </c>
      <c r="AJ817" s="16">
        <v>2631.1373951313399</v>
      </c>
      <c r="AK817" s="16">
        <v>2276.0769439176402</v>
      </c>
      <c r="AL817" s="16">
        <v>2119.6797865243502</v>
      </c>
      <c r="AM817" s="16">
        <v>1961.82703698828</v>
      </c>
      <c r="AN817" s="16">
        <v>1951.98438516591</v>
      </c>
      <c r="AO817" s="16">
        <v>1852.89192322556</v>
      </c>
      <c r="AP817" s="16">
        <v>1813.6701432079899</v>
      </c>
      <c r="AQ817" s="16">
        <v>1936.9392139517199</v>
      </c>
      <c r="AR817" s="16">
        <v>2022.4859854060301</v>
      </c>
      <c r="AS817" s="16">
        <v>2040.4790895311</v>
      </c>
      <c r="AT817" s="16">
        <v>2106.4700660814701</v>
      </c>
      <c r="AU817" s="16">
        <v>1996.70825200839</v>
      </c>
      <c r="AV817" s="16">
        <v>2235.4598559648298</v>
      </c>
      <c r="AW817" s="16">
        <v>2281.9478721483201</v>
      </c>
      <c r="AX817" s="16">
        <v>2388.3887343076899</v>
      </c>
      <c r="AY817" s="16">
        <v>2552.2862143543298</v>
      </c>
      <c r="AZ817" s="16">
        <v>2118.2105275424501</v>
      </c>
      <c r="BA817" s="16">
        <v>2040.7604354474299</v>
      </c>
      <c r="BB817" s="16">
        <v>1620.3874199013001</v>
      </c>
      <c r="BC817" s="16">
        <v>1603.43137406492</v>
      </c>
      <c r="BD817" s="16">
        <v>1705.4246326371001</v>
      </c>
      <c r="BE817" s="16">
        <v>2052.6509652117602</v>
      </c>
      <c r="BF817" s="16">
        <v>2092.53652062946</v>
      </c>
      <c r="BG817" s="16">
        <v>2202.3939182884601</v>
      </c>
    </row>
    <row r="818" spans="1:65">
      <c r="A818" s="16" t="s">
        <v>53</v>
      </c>
      <c r="B818" s="16" t="s">
        <v>54</v>
      </c>
      <c r="C818" s="16" t="s">
        <v>1679</v>
      </c>
      <c r="D818" s="16" t="s">
        <v>1680</v>
      </c>
      <c r="AI818" s="16">
        <v>7.1613683483068398</v>
      </c>
      <c r="AJ818" s="16">
        <v>7.4968017057569298</v>
      </c>
      <c r="AK818" s="16">
        <v>8.8397510499418104</v>
      </c>
      <c r="AL818" s="16">
        <v>12.7342396724581</v>
      </c>
      <c r="AM818" s="16">
        <v>10.409196972283899</v>
      </c>
      <c r="AN818" s="16">
        <v>9.1293123679887405</v>
      </c>
      <c r="AO818" s="16">
        <v>9.0009949084099006</v>
      </c>
      <c r="AP818" s="16">
        <v>10.1686861487289</v>
      </c>
      <c r="AQ818" s="16">
        <v>10.840093343704901</v>
      </c>
      <c r="AR818" s="16">
        <v>8.2856514084507005</v>
      </c>
      <c r="AS818" s="16">
        <v>8.2036472538638403</v>
      </c>
      <c r="AT818" s="16">
        <v>6.85819715340011</v>
      </c>
      <c r="AU818" s="16">
        <v>10.8015614138281</v>
      </c>
      <c r="AV818" s="16">
        <v>11.5991731654609</v>
      </c>
      <c r="AW818" s="16">
        <v>12.670161883738</v>
      </c>
      <c r="AX818" s="16">
        <v>13.1558237145855</v>
      </c>
      <c r="AY818" s="16">
        <v>10.2595444729658</v>
      </c>
      <c r="AZ818" s="16">
        <v>10.820707648647399</v>
      </c>
      <c r="BA818" s="16">
        <v>10.3128032158204</v>
      </c>
      <c r="BB818" s="16">
        <v>12.232351070595699</v>
      </c>
      <c r="BC818" s="16">
        <v>18.4179583110636</v>
      </c>
      <c r="BD818" s="16">
        <v>13.1861633980487</v>
      </c>
      <c r="BE818" s="16">
        <v>7.9215242735340201</v>
      </c>
      <c r="BF818" s="16">
        <v>6.3757814507150803</v>
      </c>
      <c r="BG818" s="16">
        <v>5.25719831769654</v>
      </c>
      <c r="BH818" s="16">
        <v>6.6307517822423803</v>
      </c>
    </row>
    <row r="819" spans="1:65">
      <c r="A819" s="16" t="s">
        <v>53</v>
      </c>
      <c r="B819" s="16" t="s">
        <v>54</v>
      </c>
      <c r="C819" s="16" t="s">
        <v>1681</v>
      </c>
      <c r="D819" s="16" t="s">
        <v>1682</v>
      </c>
      <c r="AN819" s="16">
        <v>1.27522700416419</v>
      </c>
      <c r="AO819" s="16">
        <v>1.21835403307751</v>
      </c>
      <c r="AP819" s="16">
        <v>6.6394734800265702</v>
      </c>
      <c r="AQ819" s="16">
        <v>2.2769011149904301</v>
      </c>
      <c r="AR819" s="16">
        <v>5.3012687326671104</v>
      </c>
      <c r="AS819" s="16">
        <v>6.3510884055537797</v>
      </c>
      <c r="AT819" s="16">
        <v>5.8328621672676499</v>
      </c>
      <c r="AU819" s="16">
        <v>6.0758008508792196</v>
      </c>
      <c r="AV819" s="16">
        <v>7.1852665115239303</v>
      </c>
      <c r="AW819" s="16">
        <v>5.6739887590018201</v>
      </c>
      <c r="AX819" s="16">
        <v>2.9057230782473402</v>
      </c>
      <c r="AY819" s="16">
        <v>2.0146158107750698</v>
      </c>
      <c r="AZ819" s="16">
        <v>1.1904970195508999</v>
      </c>
      <c r="BA819" s="16">
        <v>1.02031268678293</v>
      </c>
      <c r="BB819" s="16">
        <v>1.5624859958033801</v>
      </c>
      <c r="BC819" s="16">
        <v>1.4330333754267299</v>
      </c>
      <c r="BD819" s="16">
        <v>2.9355403813471099</v>
      </c>
      <c r="BE819" s="16">
        <v>3.4111764340387198</v>
      </c>
      <c r="BF819" s="16">
        <v>5.2572153121673599</v>
      </c>
      <c r="BG819" s="16">
        <v>5.47126343356625</v>
      </c>
      <c r="BH819" s="16">
        <v>8.9602372079514296</v>
      </c>
      <c r="BI819" s="16">
        <v>9.5368576401154392</v>
      </c>
      <c r="BJ819" s="16">
        <v>10.5684138125178</v>
      </c>
      <c r="BK819" s="16">
        <v>9.8926154845816292</v>
      </c>
      <c r="BL819" s="16">
        <v>8.5762343765106301</v>
      </c>
    </row>
    <row r="820" spans="1:65">
      <c r="A820" s="16" t="s">
        <v>53</v>
      </c>
      <c r="B820" s="16" t="s">
        <v>54</v>
      </c>
      <c r="C820" s="16" t="s">
        <v>1683</v>
      </c>
      <c r="D820" s="16" t="s">
        <v>1684</v>
      </c>
      <c r="AL820" s="16">
        <v>29999.999329447699</v>
      </c>
      <c r="AM820" s="16">
        <v>70000.000298023195</v>
      </c>
      <c r="AN820" s="16">
        <v>170000.00178813899</v>
      </c>
      <c r="AO820" s="16">
        <v>39999.999105930299</v>
      </c>
      <c r="AP820" s="16">
        <v>150000.00596046401</v>
      </c>
      <c r="AQ820" s="16">
        <v>79999.9982118607</v>
      </c>
      <c r="AR820" s="16">
        <v>159999.99642372099</v>
      </c>
      <c r="AS820" s="16">
        <v>370000.00476837199</v>
      </c>
      <c r="AT820" s="16">
        <v>389999.98569488502</v>
      </c>
      <c r="AU820" s="16">
        <v>419999.98688697797</v>
      </c>
      <c r="AV820" s="16">
        <v>540000.021457672</v>
      </c>
      <c r="AW820" s="16">
        <v>660000.02622604405</v>
      </c>
      <c r="AX820" s="16">
        <v>1429999.94754791</v>
      </c>
      <c r="AY820" s="16">
        <v>1429999.94754791</v>
      </c>
      <c r="AZ820" s="16">
        <v>689999.99761581398</v>
      </c>
      <c r="BA820" s="16">
        <v>550000.01192092896</v>
      </c>
    </row>
    <row r="821" spans="1:65">
      <c r="A821" s="16" t="s">
        <v>53</v>
      </c>
      <c r="B821" s="16" t="s">
        <v>54</v>
      </c>
      <c r="C821" s="16" t="s">
        <v>1685</v>
      </c>
      <c r="D821" s="16" t="s">
        <v>1686</v>
      </c>
    </row>
    <row r="822" spans="1:65">
      <c r="A822" s="16" t="s">
        <v>53</v>
      </c>
      <c r="B822" s="16" t="s">
        <v>54</v>
      </c>
      <c r="C822" s="16" t="s">
        <v>1687</v>
      </c>
      <c r="D822" s="16" t="s">
        <v>1688</v>
      </c>
      <c r="AQ822" s="16">
        <v>69441000</v>
      </c>
      <c r="AR822" s="16">
        <v>49074000</v>
      </c>
      <c r="AS822" s="16">
        <v>-1848000</v>
      </c>
      <c r="AT822" s="16">
        <v>-2687000</v>
      </c>
      <c r="AU822" s="16">
        <v>-32092000</v>
      </c>
      <c r="AV822" s="16">
        <v>3392000</v>
      </c>
      <c r="AW822" s="16">
        <v>140705000</v>
      </c>
      <c r="AX822" s="16">
        <v>27286000</v>
      </c>
      <c r="AY822" s="16">
        <v>-91109000</v>
      </c>
      <c r="AZ822" s="16">
        <v>36456000</v>
      </c>
      <c r="BA822" s="16">
        <v>192708000</v>
      </c>
      <c r="BB822" s="16">
        <v>-2430000</v>
      </c>
      <c r="BC822" s="16">
        <v>1841826000</v>
      </c>
      <c r="BD822" s="16">
        <v>454763000</v>
      </c>
      <c r="BE822" s="16">
        <v>134014000</v>
      </c>
      <c r="BF822" s="16">
        <v>-612057000</v>
      </c>
      <c r="BG822" s="16">
        <v>-676317000</v>
      </c>
      <c r="BH822" s="16">
        <v>1411085000</v>
      </c>
      <c r="BI822" s="16">
        <v>-483027000</v>
      </c>
      <c r="BJ822" s="16">
        <v>-445149000</v>
      </c>
      <c r="BK822" s="16">
        <v>-463770000</v>
      </c>
      <c r="BL822" s="16">
        <v>-442650000</v>
      </c>
    </row>
    <row r="823" spans="1:65">
      <c r="A823" s="16" t="s">
        <v>53</v>
      </c>
      <c r="B823" s="16" t="s">
        <v>54</v>
      </c>
      <c r="C823" s="16" t="s">
        <v>1689</v>
      </c>
      <c r="D823" s="16" t="s">
        <v>1690</v>
      </c>
      <c r="AN823" s="16">
        <v>100873212.2</v>
      </c>
      <c r="AO823" s="16">
        <v>174970976.30000001</v>
      </c>
      <c r="AP823" s="16">
        <v>266787194.40000001</v>
      </c>
      <c r="AQ823" s="16">
        <v>321227971.69999999</v>
      </c>
      <c r="AR823" s="16">
        <v>618051142.79999995</v>
      </c>
      <c r="AS823" s="16">
        <v>535896290</v>
      </c>
      <c r="AT823" s="16">
        <v>488207206.5</v>
      </c>
      <c r="AU823" s="16">
        <v>487639730.19999999</v>
      </c>
      <c r="AV823" s="16">
        <v>487459411.60000002</v>
      </c>
      <c r="AW823" s="16">
        <v>446885181.19999999</v>
      </c>
      <c r="AX823" s="16">
        <v>383127572.19999999</v>
      </c>
      <c r="AY823" s="16">
        <v>365276173</v>
      </c>
      <c r="AZ823" s="16">
        <v>345670553.69999999</v>
      </c>
      <c r="BA823" s="16">
        <v>315789574.80000001</v>
      </c>
      <c r="BB823" s="16">
        <v>302558244.10000002</v>
      </c>
      <c r="BC823" s="16">
        <v>282350979.10000002</v>
      </c>
      <c r="BD823" s="16">
        <v>264679350.5</v>
      </c>
      <c r="BE823" s="16">
        <v>251858492.30000001</v>
      </c>
      <c r="BF823" s="16">
        <v>242453318.80000001</v>
      </c>
      <c r="BG823" s="16">
        <v>224366292.69999999</v>
      </c>
      <c r="BH823" s="16">
        <v>212814959.19999999</v>
      </c>
      <c r="BI823" s="16">
        <v>206457094.30000001</v>
      </c>
      <c r="BJ823" s="16">
        <v>218712839</v>
      </c>
      <c r="BK823" s="16">
        <v>213592206</v>
      </c>
      <c r="BL823" s="16">
        <v>212368821.69999999</v>
      </c>
    </row>
    <row r="824" spans="1:65">
      <c r="A824" s="16" t="s">
        <v>53</v>
      </c>
      <c r="B824" s="16" t="s">
        <v>54</v>
      </c>
      <c r="C824" s="16" t="s">
        <v>1691</v>
      </c>
      <c r="D824" s="16" t="s">
        <v>1692</v>
      </c>
      <c r="AM824" s="16">
        <v>1970000.02861023</v>
      </c>
      <c r="AN824" s="16">
        <v>2200000.04768372</v>
      </c>
      <c r="AO824" s="16">
        <v>1340000.0333785999</v>
      </c>
      <c r="AP824" s="16">
        <v>2180000.0667571998</v>
      </c>
      <c r="AQ824" s="16">
        <v>2279999.97138977</v>
      </c>
      <c r="AR824" s="16">
        <v>2000000</v>
      </c>
      <c r="AS824" s="16">
        <v>2230000.0190734901</v>
      </c>
      <c r="AT824" s="16">
        <v>2710000.0381469699</v>
      </c>
      <c r="AU824" s="16">
        <v>3519999.9809265099</v>
      </c>
      <c r="AV824" s="16">
        <v>5400000.0953674298</v>
      </c>
      <c r="AW824" s="16">
        <v>5659999.8474121103</v>
      </c>
      <c r="AX824" s="16">
        <v>6360000.1335143996</v>
      </c>
      <c r="AY824" s="16">
        <v>5630000.1144409198</v>
      </c>
      <c r="AZ824" s="16">
        <v>5309999.9427795401</v>
      </c>
      <c r="BA824" s="16">
        <v>3900000.0953674298</v>
      </c>
      <c r="BB824" s="16">
        <v>3990000.0095367399</v>
      </c>
      <c r="BC824" s="16">
        <v>3359999.8950958299</v>
      </c>
      <c r="BD824" s="16">
        <v>3369999.8855590802</v>
      </c>
      <c r="BE824" s="16">
        <v>2990000.0095367399</v>
      </c>
      <c r="BF824" s="16">
        <v>1970000.02861023</v>
      </c>
      <c r="BG824" s="16">
        <v>550000.01192092896</v>
      </c>
      <c r="BH824" s="16">
        <v>939999.99761581398</v>
      </c>
      <c r="BI824" s="16">
        <v>800000.01192092896</v>
      </c>
      <c r="BJ824" s="16">
        <v>150000.00596046401</v>
      </c>
      <c r="BK824" s="16">
        <v>29999.999329447699</v>
      </c>
      <c r="BL824" s="16">
        <v>39999.999105930299</v>
      </c>
    </row>
    <row r="825" spans="1:65">
      <c r="A825" s="16" t="s">
        <v>53</v>
      </c>
      <c r="B825" s="16" t="s">
        <v>54</v>
      </c>
      <c r="C825" s="16" t="s">
        <v>1693</v>
      </c>
      <c r="D825" s="16" t="s">
        <v>1694</v>
      </c>
      <c r="AX825" s="16">
        <v>39999.999105930299</v>
      </c>
      <c r="AY825" s="16">
        <v>39999.999105930299</v>
      </c>
      <c r="AZ825" s="16">
        <v>59999.9986588955</v>
      </c>
      <c r="BA825" s="16">
        <v>39999.999105930299</v>
      </c>
      <c r="BB825" s="16">
        <v>70000.000298023195</v>
      </c>
      <c r="BC825" s="16">
        <v>109999.999403954</v>
      </c>
      <c r="BD825" s="16">
        <v>50000.000745058103</v>
      </c>
      <c r="BE825" s="16">
        <v>159999.99642372099</v>
      </c>
      <c r="BF825" s="16">
        <v>159999.99642372099</v>
      </c>
      <c r="BG825" s="16">
        <v>79999.9982118607</v>
      </c>
      <c r="BH825" s="16">
        <v>39999.999105930299</v>
      </c>
      <c r="BI825" s="16">
        <v>70000.000298023195</v>
      </c>
      <c r="BJ825" s="16">
        <v>50000.000745058103</v>
      </c>
      <c r="BK825" s="16">
        <v>39999.999105930299</v>
      </c>
      <c r="BL825" s="16">
        <v>79999.9982118607</v>
      </c>
    </row>
    <row r="826" spans="1:65">
      <c r="A826" s="16" t="s">
        <v>53</v>
      </c>
      <c r="B826" s="16" t="s">
        <v>54</v>
      </c>
      <c r="C826" s="16" t="s">
        <v>1695</v>
      </c>
      <c r="D826" s="16" t="s">
        <v>1696</v>
      </c>
      <c r="AR826" s="16">
        <v>54492000</v>
      </c>
      <c r="AS826" s="16">
        <v>57132000</v>
      </c>
      <c r="AT826" s="16">
        <v>104125000</v>
      </c>
      <c r="AU826" s="16">
        <v>163317000</v>
      </c>
      <c r="AV826" s="16">
        <v>154110000</v>
      </c>
      <c r="AW826" s="16">
        <v>191315000</v>
      </c>
      <c r="AX826" s="16">
        <v>490236000</v>
      </c>
      <c r="AY826" s="16">
        <v>662337000</v>
      </c>
      <c r="AZ826" s="16">
        <v>1192131000</v>
      </c>
      <c r="BA826" s="16">
        <v>1416054000</v>
      </c>
      <c r="BB826" s="16">
        <v>1181731000</v>
      </c>
      <c r="BC826" s="16">
        <v>1337833000</v>
      </c>
      <c r="BD826" s="16">
        <v>1771671000</v>
      </c>
      <c r="BE826" s="16">
        <v>1852412000</v>
      </c>
      <c r="BF826" s="16">
        <v>1613468000</v>
      </c>
      <c r="BG826" s="16">
        <v>1708876000</v>
      </c>
      <c r="BH826" s="16">
        <v>1182496000</v>
      </c>
      <c r="BI826" s="16">
        <v>564194000</v>
      </c>
      <c r="BJ826" s="16">
        <v>1020203000</v>
      </c>
      <c r="BK826" s="16">
        <v>1079629000</v>
      </c>
      <c r="BL826" s="16">
        <v>934277754.82215703</v>
      </c>
      <c r="BM826" s="16">
        <v>1094029000</v>
      </c>
    </row>
    <row r="827" spans="1:65">
      <c r="A827" s="16" t="s">
        <v>53</v>
      </c>
      <c r="B827" s="16" t="s">
        <v>54</v>
      </c>
      <c r="C827" s="16" t="s">
        <v>1697</v>
      </c>
      <c r="D827" s="16" t="s">
        <v>1698</v>
      </c>
      <c r="AN827" s="16">
        <v>8336000</v>
      </c>
      <c r="AO827" s="16">
        <v>7514000</v>
      </c>
      <c r="AP827" s="16">
        <v>12702000</v>
      </c>
      <c r="AQ827" s="16">
        <v>15718000</v>
      </c>
      <c r="AR827" s="16">
        <v>15844000</v>
      </c>
      <c r="AS827" s="16">
        <v>16104000</v>
      </c>
      <c r="AT827" s="16">
        <v>13967000</v>
      </c>
      <c r="AU827" s="16">
        <v>22559000</v>
      </c>
      <c r="AV827" s="16">
        <v>22394000</v>
      </c>
      <c r="AW827" s="16">
        <v>36543000</v>
      </c>
      <c r="AX827" s="16">
        <v>35708000</v>
      </c>
      <c r="AY827" s="16">
        <v>3598000</v>
      </c>
      <c r="AZ827" s="16">
        <v>4743000</v>
      </c>
      <c r="BA827" s="16">
        <v>55376000</v>
      </c>
      <c r="BB827" s="16">
        <v>81028000</v>
      </c>
      <c r="BC827" s="16">
        <v>84788000</v>
      </c>
      <c r="BD827" s="16">
        <v>74563000</v>
      </c>
      <c r="BE827" s="16">
        <v>95365000</v>
      </c>
      <c r="BF827" s="16">
        <v>113861000</v>
      </c>
      <c r="BG827" s="16">
        <v>127119000</v>
      </c>
      <c r="BH827" s="16">
        <v>86814000</v>
      </c>
      <c r="BI827" s="16">
        <v>72838000</v>
      </c>
      <c r="BJ827" s="16">
        <v>66296000</v>
      </c>
    </row>
    <row r="828" spans="1:65">
      <c r="A828" s="16" t="s">
        <v>53</v>
      </c>
      <c r="B828" s="16" t="s">
        <v>54</v>
      </c>
      <c r="C828" s="16" t="s">
        <v>1699</v>
      </c>
      <c r="D828" s="16" t="s">
        <v>1700</v>
      </c>
      <c r="AN828" s="16">
        <v>13220000</v>
      </c>
      <c r="AO828" s="16">
        <v>40539000</v>
      </c>
      <c r="AP828" s="16">
        <v>47039000</v>
      </c>
      <c r="AQ828" s="16">
        <v>76361000</v>
      </c>
      <c r="AR828" s="16">
        <v>45799000</v>
      </c>
      <c r="AS828" s="16">
        <v>58610000</v>
      </c>
      <c r="AT828" s="16">
        <v>97260000</v>
      </c>
      <c r="AU828" s="16">
        <v>152600000</v>
      </c>
      <c r="AV828" s="16">
        <v>84915000</v>
      </c>
      <c r="AW828" s="16">
        <v>68282000</v>
      </c>
      <c r="AX828" s="16">
        <v>135025000</v>
      </c>
      <c r="AY828" s="16">
        <v>174810000</v>
      </c>
      <c r="AZ828" s="16">
        <v>299430000</v>
      </c>
      <c r="BA828" s="16">
        <v>433409000</v>
      </c>
      <c r="BB828" s="16">
        <v>550426000</v>
      </c>
      <c r="BC828" s="16">
        <v>879408000</v>
      </c>
      <c r="BD828" s="16">
        <v>1175809000</v>
      </c>
      <c r="BE828" s="16">
        <v>1970880000</v>
      </c>
      <c r="BF828" s="16">
        <v>1714586000</v>
      </c>
      <c r="BG828" s="16">
        <v>1815795000</v>
      </c>
      <c r="BH828" s="16">
        <v>980534000</v>
      </c>
      <c r="BI828" s="16">
        <v>530042000</v>
      </c>
      <c r="BJ828" s="16">
        <v>378257000</v>
      </c>
      <c r="BK828" s="16">
        <v>403923000</v>
      </c>
      <c r="BL828" s="16">
        <v>459485000</v>
      </c>
      <c r="BM828" s="16">
        <v>569414000</v>
      </c>
    </row>
    <row r="829" spans="1:65">
      <c r="A829" s="16" t="s">
        <v>53</v>
      </c>
      <c r="B829" s="16" t="s">
        <v>54</v>
      </c>
      <c r="C829" s="16" t="s">
        <v>1701</v>
      </c>
      <c r="D829" s="16" t="s">
        <v>1702</v>
      </c>
      <c r="AK829" s="16">
        <v>46.46</v>
      </c>
      <c r="AL829" s="16">
        <v>41.3</v>
      </c>
      <c r="AM829" s="16">
        <v>38.64</v>
      </c>
      <c r="AN829" s="16">
        <v>39.130000000000003</v>
      </c>
      <c r="AO829" s="16">
        <v>40.86</v>
      </c>
      <c r="AP829" s="16">
        <v>43.66</v>
      </c>
      <c r="AQ829" s="16">
        <v>47.33</v>
      </c>
      <c r="AR829" s="16">
        <v>49.55</v>
      </c>
      <c r="AS829" s="16">
        <v>51.72</v>
      </c>
      <c r="AT829" s="16">
        <v>53.9</v>
      </c>
      <c r="AU829" s="16">
        <v>56.73</v>
      </c>
      <c r="AV829" s="16">
        <v>59.84</v>
      </c>
      <c r="AW829" s="16">
        <v>62.86</v>
      </c>
      <c r="AX829" s="16">
        <v>64.739999999999995</v>
      </c>
      <c r="AY829" s="16">
        <v>66.78</v>
      </c>
      <c r="AZ829" s="16">
        <v>69.989999999999995</v>
      </c>
      <c r="BA829" s="16">
        <v>72.23</v>
      </c>
      <c r="BB829" s="16">
        <v>80.36</v>
      </c>
      <c r="BC829" s="16">
        <v>86.12</v>
      </c>
      <c r="BD829" s="16">
        <v>87.98</v>
      </c>
      <c r="BE829" s="16">
        <v>91.76</v>
      </c>
      <c r="BF829" s="16">
        <v>95</v>
      </c>
      <c r="BG829" s="16">
        <v>96.98</v>
      </c>
      <c r="BH829" s="16">
        <v>99.33</v>
      </c>
      <c r="BI829" s="16">
        <v>103.69</v>
      </c>
      <c r="BJ829" s="16">
        <v>104.76</v>
      </c>
      <c r="BK829" s="16">
        <v>107.16</v>
      </c>
    </row>
    <row r="830" spans="1:65">
      <c r="A830" s="16" t="s">
        <v>53</v>
      </c>
      <c r="B830" s="16" t="s">
        <v>54</v>
      </c>
      <c r="C830" s="16" t="s">
        <v>1703</v>
      </c>
      <c r="D830" s="16" t="s">
        <v>1704</v>
      </c>
    </row>
    <row r="831" spans="1:65">
      <c r="A831" s="16" t="s">
        <v>53</v>
      </c>
      <c r="B831" s="16" t="s">
        <v>54</v>
      </c>
      <c r="C831" s="16" t="s">
        <v>1705</v>
      </c>
      <c r="D831" s="16" t="s">
        <v>1706</v>
      </c>
      <c r="AX831" s="16">
        <v>2.5</v>
      </c>
      <c r="AY831" s="16">
        <v>2.5</v>
      </c>
      <c r="AZ831" s="16">
        <v>2.5</v>
      </c>
      <c r="BA831" s="16">
        <v>2.5</v>
      </c>
      <c r="BB831" s="16">
        <v>2.5</v>
      </c>
      <c r="BC831" s="16">
        <v>2.5</v>
      </c>
    </row>
    <row r="832" spans="1:65">
      <c r="A832" s="16" t="s">
        <v>53</v>
      </c>
      <c r="B832" s="16" t="s">
        <v>54</v>
      </c>
      <c r="C832" s="16" t="s">
        <v>1707</v>
      </c>
      <c r="D832" s="16" t="s">
        <v>1708</v>
      </c>
      <c r="AX832" s="16">
        <v>4</v>
      </c>
      <c r="AY832" s="16">
        <v>4</v>
      </c>
      <c r="AZ832" s="16">
        <v>4</v>
      </c>
      <c r="BA832" s="16">
        <v>4</v>
      </c>
      <c r="BB832" s="16">
        <v>4</v>
      </c>
      <c r="BC832" s="16">
        <v>3.5</v>
      </c>
    </row>
    <row r="833" spans="1:65">
      <c r="A833" s="16" t="s">
        <v>53</v>
      </c>
      <c r="B833" s="16" t="s">
        <v>54</v>
      </c>
      <c r="C833" s="16" t="s">
        <v>1709</v>
      </c>
      <c r="D833" s="16" t="s">
        <v>1710</v>
      </c>
    </row>
    <row r="834" spans="1:65">
      <c r="A834" s="16" t="s">
        <v>53</v>
      </c>
      <c r="B834" s="16" t="s">
        <v>54</v>
      </c>
      <c r="C834" s="16" t="s">
        <v>1711</v>
      </c>
      <c r="D834" s="16" t="s">
        <v>1712</v>
      </c>
      <c r="AX834" s="16">
        <v>756</v>
      </c>
      <c r="AY834" s="16">
        <v>1000</v>
      </c>
      <c r="AZ834" s="16">
        <v>952</v>
      </c>
      <c r="BA834" s="16">
        <v>376</v>
      </c>
      <c r="BB834" s="16">
        <v>376</v>
      </c>
      <c r="BC834" s="16">
        <v>165</v>
      </c>
      <c r="BD834" s="16">
        <v>225</v>
      </c>
      <c r="BE834" s="16">
        <v>214</v>
      </c>
      <c r="BF834" s="16">
        <v>214</v>
      </c>
      <c r="BG834" s="16">
        <v>195</v>
      </c>
      <c r="BH834" s="16">
        <v>195</v>
      </c>
      <c r="BI834" s="16">
        <v>195</v>
      </c>
      <c r="BJ834" s="16">
        <v>195</v>
      </c>
      <c r="BK834" s="16">
        <v>159</v>
      </c>
      <c r="BL834" s="16">
        <v>159</v>
      </c>
    </row>
    <row r="835" spans="1:65">
      <c r="A835" s="16" t="s">
        <v>53</v>
      </c>
      <c r="B835" s="16" t="s">
        <v>54</v>
      </c>
      <c r="C835" s="16" t="s">
        <v>1713</v>
      </c>
      <c r="D835" s="16" t="s">
        <v>1714</v>
      </c>
      <c r="BG835" s="16">
        <v>32.4</v>
      </c>
      <c r="BH835" s="16">
        <v>32.4</v>
      </c>
      <c r="BI835" s="16">
        <v>30.1</v>
      </c>
      <c r="BJ835" s="16">
        <v>30.1</v>
      </c>
      <c r="BK835" s="16">
        <v>14.1</v>
      </c>
      <c r="BL835" s="16">
        <v>14.1</v>
      </c>
    </row>
    <row r="836" spans="1:65">
      <c r="A836" s="16" t="s">
        <v>53</v>
      </c>
      <c r="B836" s="16" t="s">
        <v>54</v>
      </c>
      <c r="C836" s="16" t="s">
        <v>1715</v>
      </c>
      <c r="D836" s="16" t="s">
        <v>1716</v>
      </c>
      <c r="BB836" s="16">
        <v>40.700000000000003</v>
      </c>
      <c r="BF836" s="16">
        <v>19.600000000000001</v>
      </c>
      <c r="BL836" s="16">
        <v>29.9</v>
      </c>
    </row>
    <row r="837" spans="1:65">
      <c r="A837" s="16" t="s">
        <v>53</v>
      </c>
      <c r="B837" s="16" t="s">
        <v>54</v>
      </c>
      <c r="C837" s="16" t="s">
        <v>1717</v>
      </c>
      <c r="D837" s="16" t="s">
        <v>1718</v>
      </c>
      <c r="BA837" s="16">
        <v>6153</v>
      </c>
      <c r="BB837" s="16">
        <v>4677</v>
      </c>
      <c r="BC837" s="16">
        <v>3541</v>
      </c>
      <c r="BD837" s="16">
        <v>4174</v>
      </c>
      <c r="BE837" s="16">
        <v>4661</v>
      </c>
      <c r="BF837" s="16">
        <v>7172</v>
      </c>
      <c r="BG837" s="16">
        <v>6803</v>
      </c>
      <c r="BH837" s="16">
        <v>5208</v>
      </c>
      <c r="BI837" s="16">
        <v>7219</v>
      </c>
      <c r="BJ837" s="16">
        <v>11058</v>
      </c>
      <c r="BK837" s="16">
        <v>11611</v>
      </c>
    </row>
    <row r="838" spans="1:65">
      <c r="A838" s="16" t="s">
        <v>53</v>
      </c>
      <c r="B838" s="16" t="s">
        <v>54</v>
      </c>
      <c r="C838" s="16" t="s">
        <v>1719</v>
      </c>
      <c r="D838" s="16" t="s">
        <v>1720</v>
      </c>
      <c r="AM838" s="16">
        <v>38317800</v>
      </c>
      <c r="AN838" s="16">
        <v>172049400</v>
      </c>
      <c r="AO838" s="16">
        <v>234103000</v>
      </c>
      <c r="AP838" s="16">
        <v>269221800</v>
      </c>
      <c r="AQ838" s="16">
        <v>357088000</v>
      </c>
      <c r="AR838" s="16">
        <v>422541200</v>
      </c>
      <c r="BA838" s="16">
        <v>2543700000</v>
      </c>
      <c r="BB838" s="16">
        <v>2963700000</v>
      </c>
      <c r="BC838" s="16">
        <v>3140000000</v>
      </c>
      <c r="BD838" s="16">
        <v>3593700000</v>
      </c>
      <c r="BE838" s="16">
        <v>4231900000</v>
      </c>
      <c r="BF838" s="16">
        <v>4597800000</v>
      </c>
      <c r="BG838" s="16">
        <v>5147800000</v>
      </c>
      <c r="BH838" s="16">
        <v>5656800000</v>
      </c>
      <c r="BI838" s="16">
        <v>5993900000</v>
      </c>
      <c r="BJ838" s="16">
        <v>5836113000</v>
      </c>
      <c r="BK838" s="16">
        <v>6104600000</v>
      </c>
      <c r="BL838" s="16">
        <v>8601550000</v>
      </c>
    </row>
    <row r="839" spans="1:65">
      <c r="A839" s="16" t="s">
        <v>53</v>
      </c>
      <c r="B839" s="16" t="s">
        <v>54</v>
      </c>
      <c r="C839" s="16" t="s">
        <v>1721</v>
      </c>
      <c r="D839" s="16" t="s">
        <v>1722</v>
      </c>
      <c r="AM839" s="16">
        <v>95770200</v>
      </c>
      <c r="AN839" s="16">
        <v>383104000</v>
      </c>
      <c r="AO839" s="16">
        <v>269173600</v>
      </c>
      <c r="AP839" s="16">
        <v>337742600</v>
      </c>
      <c r="AQ839" s="16">
        <v>436245200</v>
      </c>
      <c r="AR839" s="16">
        <v>480700800</v>
      </c>
      <c r="BA839" s="16">
        <v>6591000000</v>
      </c>
      <c r="BB839" s="16">
        <v>5022200000</v>
      </c>
      <c r="BC839" s="16">
        <v>5162800000</v>
      </c>
      <c r="BD839" s="16">
        <v>6366900000</v>
      </c>
      <c r="BE839" s="16">
        <v>6995500000</v>
      </c>
      <c r="BF839" s="16">
        <v>7789600000</v>
      </c>
      <c r="BG839" s="16">
        <v>8387400000</v>
      </c>
      <c r="BH839" s="16">
        <v>8485000000</v>
      </c>
      <c r="BI839" s="16">
        <v>8795200000</v>
      </c>
      <c r="BJ839" s="16">
        <v>9259300000</v>
      </c>
      <c r="BK839" s="16">
        <v>10388951000</v>
      </c>
      <c r="BL839" s="16">
        <v>11644700000</v>
      </c>
    </row>
    <row r="840" spans="1:65">
      <c r="A840" s="16" t="s">
        <v>53</v>
      </c>
      <c r="B840" s="16" t="s">
        <v>54</v>
      </c>
      <c r="C840" s="16" t="s">
        <v>1723</v>
      </c>
      <c r="D840" s="16" t="s">
        <v>1724</v>
      </c>
      <c r="AM840" s="16">
        <v>0.177817987759118</v>
      </c>
      <c r="AN840" s="16">
        <v>0.246062351418699</v>
      </c>
      <c r="AO840" s="16">
        <v>8.5679605461119905</v>
      </c>
      <c r="AP840" s="16">
        <v>6.8482463382029604</v>
      </c>
      <c r="AQ840" s="16">
        <v>7.5678073091392202</v>
      </c>
      <c r="AR840" s="16">
        <v>7.2086568375810502</v>
      </c>
      <c r="BA840" s="16">
        <v>61.865032038972302</v>
      </c>
      <c r="BB840" s="16">
        <v>58.851855413741497</v>
      </c>
      <c r="BC840" s="16">
        <v>68.461461109155806</v>
      </c>
      <c r="BD840" s="16">
        <v>67.951363830119504</v>
      </c>
      <c r="BE840" s="16">
        <v>62.7635810305703</v>
      </c>
      <c r="BF840" s="16">
        <v>60.126590355142099</v>
      </c>
      <c r="BG840" s="16">
        <v>56.969992991993898</v>
      </c>
      <c r="BH840" s="16">
        <v>44.687347140622599</v>
      </c>
      <c r="BI840" s="16">
        <v>49.213285056207503</v>
      </c>
      <c r="BJ840" s="16">
        <v>54.0159535660435</v>
      </c>
      <c r="BK840" s="16">
        <v>59.720539078681</v>
      </c>
      <c r="BL840" s="16">
        <v>59.736687895272198</v>
      </c>
    </row>
    <row r="841" spans="1:65">
      <c r="A841" s="16" t="s">
        <v>53</v>
      </c>
      <c r="B841" s="16" t="s">
        <v>54</v>
      </c>
      <c r="C841" s="16" t="s">
        <v>1725</v>
      </c>
      <c r="D841" s="16" t="s">
        <v>1726</v>
      </c>
      <c r="BD841" s="16">
        <v>8.6996831893920898</v>
      </c>
      <c r="BG841" s="16">
        <v>17.303592681884801</v>
      </c>
      <c r="BJ841" s="16">
        <v>20.483112335205099</v>
      </c>
    </row>
    <row r="842" spans="1:65">
      <c r="A842" s="16" t="s">
        <v>53</v>
      </c>
      <c r="B842" s="16" t="s">
        <v>54</v>
      </c>
      <c r="C842" s="16" t="s">
        <v>1727</v>
      </c>
      <c r="D842" s="16" t="s">
        <v>1728</v>
      </c>
      <c r="AK842" s="16">
        <v>-10.630097157620099</v>
      </c>
      <c r="AL842" s="16">
        <v>1128.00002429404</v>
      </c>
      <c r="AM842" s="16">
        <v>1662.21594875899</v>
      </c>
      <c r="AN842" s="16">
        <v>411.75964177726797</v>
      </c>
      <c r="AO842" s="16">
        <v>19.7948028061899</v>
      </c>
      <c r="AP842" s="16">
        <v>3.6743480968473001</v>
      </c>
      <c r="AQ842" s="16">
        <v>-0.77269788603318701</v>
      </c>
      <c r="AR842" s="16">
        <v>-8.5251700053606196</v>
      </c>
      <c r="AS842" s="16">
        <v>1.8050030370435799</v>
      </c>
      <c r="AT842" s="16">
        <v>1.5471959015227801</v>
      </c>
      <c r="AU842" s="16">
        <v>2.7711647199826799</v>
      </c>
      <c r="AV842" s="16">
        <v>2.23386492967051</v>
      </c>
      <c r="AW842" s="16">
        <v>6.7089304279778501</v>
      </c>
      <c r="AX842" s="16">
        <v>9.6795073191705399</v>
      </c>
      <c r="AY842" s="16">
        <v>8.3289248286320703</v>
      </c>
      <c r="AZ842" s="16">
        <v>16.6997549618245</v>
      </c>
      <c r="BA842" s="16">
        <v>20.849087177271301</v>
      </c>
      <c r="BB842" s="16">
        <v>1.45704835970323</v>
      </c>
      <c r="BC842" s="16">
        <v>5.7268722466960602</v>
      </c>
      <c r="BD842" s="16">
        <v>7.8583333333333201</v>
      </c>
      <c r="BE842" s="16">
        <v>1.06621339720313</v>
      </c>
      <c r="BF842" s="16">
        <v>2.4157174527941101</v>
      </c>
      <c r="BG842" s="16">
        <v>1.3734418153318</v>
      </c>
      <c r="BH842" s="16">
        <v>4.0276857374272801</v>
      </c>
      <c r="BI842" s="16">
        <v>12.443374858437201</v>
      </c>
      <c r="BJ842" s="16">
        <v>12.935918418733401</v>
      </c>
      <c r="BK842" s="16">
        <v>2.2685469037400501</v>
      </c>
      <c r="BL842" s="16">
        <v>2.6105718279921599</v>
      </c>
      <c r="BM842" s="16">
        <v>2.7598094700812599</v>
      </c>
    </row>
    <row r="843" spans="1:65">
      <c r="A843" s="16" t="s">
        <v>53</v>
      </c>
      <c r="B843" s="16" t="s">
        <v>54</v>
      </c>
      <c r="C843" s="16" t="s">
        <v>1729</v>
      </c>
      <c r="D843" s="16" t="s">
        <v>1730</v>
      </c>
      <c r="AT843" s="16">
        <v>11.4256056891074</v>
      </c>
      <c r="AU843" s="16">
        <v>11.331417191494999</v>
      </c>
      <c r="AV843" s="16">
        <v>12.0006162685939</v>
      </c>
      <c r="AW843" s="16">
        <v>31.816230739213299</v>
      </c>
      <c r="AX843" s="16">
        <v>21.000304651547701</v>
      </c>
      <c r="AY843" s="16">
        <v>31.125656893962901</v>
      </c>
      <c r="AZ843" s="16">
        <v>17.369748916868399</v>
      </c>
      <c r="BA843" s="16">
        <v>11.833936645312599</v>
      </c>
      <c r="BB843" s="16">
        <v>7.7756740285457999</v>
      </c>
      <c r="BC843" s="16">
        <v>10.250970356543</v>
      </c>
      <c r="BD843" s="16">
        <v>12.057994405878199</v>
      </c>
      <c r="BE843" s="16">
        <v>10.058317285359699</v>
      </c>
      <c r="BF843" s="16">
        <v>7.2230218485726798</v>
      </c>
      <c r="BG843" s="16">
        <v>7.5096757574943096</v>
      </c>
      <c r="BH843" s="16">
        <v>12.822247693867601</v>
      </c>
      <c r="BI843" s="16">
        <v>37.937156493773898</v>
      </c>
      <c r="BJ843" s="16">
        <v>30.529601515460499</v>
      </c>
      <c r="BK843" s="16">
        <v>26.577829127815001</v>
      </c>
      <c r="BL843" s="16">
        <v>23.408234687965301</v>
      </c>
      <c r="BM843" s="16">
        <v>26.198610198629801</v>
      </c>
    </row>
    <row r="844" spans="1:65">
      <c r="A844" s="16" t="s">
        <v>53</v>
      </c>
      <c r="B844" s="16" t="s">
        <v>54</v>
      </c>
      <c r="C844" s="16" t="s">
        <v>1731</v>
      </c>
      <c r="D844" s="16" t="s">
        <v>1732</v>
      </c>
      <c r="AK844" s="16">
        <v>26.286878163200001</v>
      </c>
      <c r="AP844" s="16">
        <v>23.2061947115</v>
      </c>
      <c r="AU844" s="16">
        <v>28.585891671399999</v>
      </c>
      <c r="AZ844" s="16">
        <v>25.167074164599999</v>
      </c>
      <c r="BE844" s="16">
        <v>25.973266499600001</v>
      </c>
      <c r="BJ844" s="16">
        <v>23.956312198799999</v>
      </c>
    </row>
    <row r="845" spans="1:65">
      <c r="A845" s="16" t="s">
        <v>53</v>
      </c>
      <c r="B845" s="16" t="s">
        <v>54</v>
      </c>
      <c r="C845" s="16" t="s">
        <v>1733</v>
      </c>
      <c r="D845" s="16" t="s">
        <v>1734</v>
      </c>
    </row>
    <row r="846" spans="1:65">
      <c r="A846" s="16" t="s">
        <v>53</v>
      </c>
      <c r="B846" s="16" t="s">
        <v>54</v>
      </c>
      <c r="C846" s="16" t="s">
        <v>1735</v>
      </c>
      <c r="D846" s="16" t="s">
        <v>1736</v>
      </c>
      <c r="AI846" s="16">
        <v>99.999999999585896</v>
      </c>
      <c r="AN846" s="16">
        <v>99.999999999482895</v>
      </c>
      <c r="AS846" s="16">
        <v>99.999999999961105</v>
      </c>
      <c r="AX846" s="16">
        <v>99.999999999962995</v>
      </c>
      <c r="BC846" s="16">
        <v>99.999999999965198</v>
      </c>
      <c r="BD846" s="16">
        <v>99.999999999977106</v>
      </c>
      <c r="BE846" s="16">
        <v>99.999999999966207</v>
      </c>
      <c r="BF846" s="16">
        <v>99.999999999955506</v>
      </c>
      <c r="BG846" s="16">
        <v>99.999999999923304</v>
      </c>
      <c r="BH846" s="16">
        <v>99.999999999945899</v>
      </c>
      <c r="BI846" s="16">
        <v>99.999999999860904</v>
      </c>
      <c r="BJ846" s="16">
        <v>99.999999999862297</v>
      </c>
    </row>
    <row r="847" spans="1:65">
      <c r="A847" s="16" t="s">
        <v>53</v>
      </c>
      <c r="B847" s="16" t="s">
        <v>54</v>
      </c>
      <c r="C847" s="16" t="s">
        <v>1737</v>
      </c>
      <c r="D847" s="16" t="s">
        <v>1738</v>
      </c>
      <c r="N847" s="16">
        <v>0</v>
      </c>
      <c r="O847" s="16">
        <v>3526.22239914287</v>
      </c>
      <c r="P847" s="16">
        <v>3660.68094608605</v>
      </c>
      <c r="Q847" s="16">
        <v>3737.6703823354701</v>
      </c>
      <c r="R847" s="16">
        <v>3775.2054358136402</v>
      </c>
      <c r="S847" s="16">
        <v>3869.4693187622502</v>
      </c>
      <c r="T847" s="16">
        <v>3970.7373622035002</v>
      </c>
      <c r="U847" s="16">
        <v>3962.8636910391601</v>
      </c>
      <c r="V847" s="16">
        <v>3944.3380520876599</v>
      </c>
      <c r="W847" s="16">
        <v>3982.7667903144202</v>
      </c>
      <c r="X847" s="16">
        <v>3991.9249429681299</v>
      </c>
      <c r="Y847" s="16">
        <v>4001.3987658004799</v>
      </c>
      <c r="Z847" s="16">
        <v>3966.7548563084001</v>
      </c>
      <c r="AA847" s="16">
        <v>3971.6459588500902</v>
      </c>
      <c r="AB847" s="16">
        <v>3997.5750191123102</v>
      </c>
      <c r="AC847" s="16">
        <v>4081.3300464891499</v>
      </c>
      <c r="AD847" s="16">
        <v>4112.8066058395298</v>
      </c>
      <c r="AE847" s="16">
        <v>4166.8607238715203</v>
      </c>
      <c r="AF847" s="16">
        <v>4215.7629701710002</v>
      </c>
      <c r="AG847" s="16">
        <v>4167.3186241532703</v>
      </c>
      <c r="AH847" s="16">
        <v>4225.6042767768504</v>
      </c>
      <c r="AI847" s="16">
        <v>3180</v>
      </c>
      <c r="AJ847" s="16">
        <v>3120</v>
      </c>
      <c r="AK847" s="16">
        <v>2650</v>
      </c>
      <c r="AL847" s="16">
        <v>2530</v>
      </c>
      <c r="AM847" s="16">
        <v>2380</v>
      </c>
      <c r="AN847" s="16">
        <v>2400</v>
      </c>
      <c r="AO847" s="16">
        <v>2470</v>
      </c>
      <c r="AP847" s="16">
        <v>2610</v>
      </c>
      <c r="AQ847" s="16">
        <v>2720</v>
      </c>
      <c r="AR847" s="16">
        <v>2830</v>
      </c>
      <c r="AS847" s="16">
        <v>2920</v>
      </c>
      <c r="AT847" s="16">
        <v>3080</v>
      </c>
      <c r="AU847" s="16">
        <v>3170</v>
      </c>
      <c r="AV847" s="16">
        <v>3310</v>
      </c>
      <c r="AW847" s="16">
        <v>3410</v>
      </c>
      <c r="AX847" s="16">
        <v>3500</v>
      </c>
      <c r="AY847" s="16">
        <v>3650</v>
      </c>
      <c r="AZ847" s="16">
        <v>3720</v>
      </c>
      <c r="BA847" s="16">
        <v>3810</v>
      </c>
      <c r="BB847" s="16">
        <v>3880</v>
      </c>
      <c r="BC847" s="16">
        <v>3960</v>
      </c>
      <c r="BD847" s="16">
        <v>3950</v>
      </c>
      <c r="BE847" s="16">
        <v>3980</v>
      </c>
      <c r="BF847" s="16">
        <v>4020</v>
      </c>
      <c r="BG847" s="16">
        <v>4040</v>
      </c>
      <c r="BH847" s="16">
        <v>4060</v>
      </c>
      <c r="BI847" s="16">
        <v>4020</v>
      </c>
      <c r="BJ847" s="16">
        <v>3990</v>
      </c>
      <c r="BK847" s="16">
        <v>3930</v>
      </c>
    </row>
    <row r="848" spans="1:65">
      <c r="A848" s="16" t="s">
        <v>53</v>
      </c>
      <c r="B848" s="16" t="s">
        <v>54</v>
      </c>
      <c r="C848" s="16" t="s">
        <v>1739</v>
      </c>
      <c r="D848" s="16" t="s">
        <v>1740</v>
      </c>
      <c r="AK848" s="16">
        <v>22618.056</v>
      </c>
      <c r="AL848" s="16">
        <v>17297.239000000001</v>
      </c>
      <c r="AM848" s="16">
        <v>16684.849999999999</v>
      </c>
      <c r="AN848" s="16">
        <v>13318.544</v>
      </c>
      <c r="AO848" s="16">
        <v>11745.401</v>
      </c>
      <c r="AP848" s="16">
        <v>11070.673000000001</v>
      </c>
      <c r="AQ848" s="16">
        <v>10608.630999999999</v>
      </c>
      <c r="AR848" s="16">
        <v>11697.73</v>
      </c>
      <c r="AS848" s="16">
        <v>11430.039000000001</v>
      </c>
      <c r="AT848" s="16">
        <v>16589.508000000002</v>
      </c>
      <c r="AU848" s="16">
        <v>16633.511999999999</v>
      </c>
      <c r="AV848" s="16">
        <v>17066.218000000001</v>
      </c>
      <c r="AW848" s="16">
        <v>18639.361000000001</v>
      </c>
      <c r="AX848" s="16">
        <v>18547.686000000002</v>
      </c>
      <c r="AY848" s="16">
        <v>20483.862000000001</v>
      </c>
      <c r="AZ848" s="16">
        <v>17594.266</v>
      </c>
      <c r="BA848" s="16">
        <v>20755.22</v>
      </c>
      <c r="BB848" s="16">
        <v>18804.376</v>
      </c>
      <c r="BC848" s="16">
        <v>17982.968000000001</v>
      </c>
      <c r="BD848" s="16">
        <v>19039.063999999998</v>
      </c>
      <c r="BE848" s="16">
        <v>19849.471000000001</v>
      </c>
      <c r="BF848" s="16">
        <v>19933.812000000002</v>
      </c>
      <c r="BG848" s="16">
        <v>21202.594000000001</v>
      </c>
      <c r="BH848" s="16">
        <v>21950.662</v>
      </c>
      <c r="BI848" s="16">
        <v>21525.29</v>
      </c>
    </row>
    <row r="849" spans="1:65">
      <c r="A849" s="16" t="s">
        <v>53</v>
      </c>
      <c r="B849" s="16" t="s">
        <v>54</v>
      </c>
      <c r="C849" s="16" t="s">
        <v>1741</v>
      </c>
      <c r="D849" s="16" t="s">
        <v>1742</v>
      </c>
      <c r="AI849" s="16">
        <v>0</v>
      </c>
      <c r="AJ849" s="16">
        <v>0</v>
      </c>
      <c r="AK849" s="16">
        <v>0</v>
      </c>
      <c r="AL849" s="16">
        <v>0</v>
      </c>
      <c r="AM849" s="16">
        <v>0</v>
      </c>
      <c r="AN849" s="16">
        <v>0</v>
      </c>
      <c r="AO849" s="16">
        <v>0</v>
      </c>
      <c r="AP849" s="16">
        <v>0</v>
      </c>
      <c r="AQ849" s="16">
        <v>0</v>
      </c>
      <c r="AR849" s="16">
        <v>0</v>
      </c>
      <c r="AS849" s="16">
        <v>0</v>
      </c>
      <c r="AT849" s="16">
        <v>0</v>
      </c>
      <c r="AU849" s="16">
        <v>0</v>
      </c>
      <c r="AV849" s="16">
        <v>0</v>
      </c>
      <c r="AW849" s="16">
        <v>0</v>
      </c>
      <c r="AX849" s="16">
        <v>0</v>
      </c>
      <c r="AY849" s="16">
        <v>0</v>
      </c>
      <c r="AZ849" s="16">
        <v>0</v>
      </c>
      <c r="BA849" s="16">
        <v>0</v>
      </c>
      <c r="BB849" s="16">
        <v>0</v>
      </c>
      <c r="BC849" s="16">
        <v>0</v>
      </c>
      <c r="BD849" s="16">
        <v>0</v>
      </c>
      <c r="BE849" s="16">
        <v>0</v>
      </c>
      <c r="BF849" s="16">
        <v>0</v>
      </c>
      <c r="BG849" s="16">
        <v>0</v>
      </c>
    </row>
    <row r="850" spans="1:65">
      <c r="A850" s="16" t="s">
        <v>53</v>
      </c>
      <c r="B850" s="16" t="s">
        <v>54</v>
      </c>
      <c r="C850" s="16" t="s">
        <v>1743</v>
      </c>
      <c r="D850" s="16" t="s">
        <v>1744</v>
      </c>
      <c r="AN850" s="16">
        <v>1.2374737268651099</v>
      </c>
      <c r="AO850" s="16">
        <v>1.14595134043994</v>
      </c>
      <c r="AP850" s="16">
        <v>6.5995701007730796</v>
      </c>
      <c r="AQ850" s="16">
        <v>2.0318701621231599</v>
      </c>
      <c r="AR850" s="16">
        <v>4.6693626214365596</v>
      </c>
      <c r="AS850" s="16">
        <v>5.5487348431358603</v>
      </c>
      <c r="AT850" s="16">
        <v>5.00853428278511</v>
      </c>
      <c r="AU850" s="16">
        <v>4.5559021592898796</v>
      </c>
      <c r="AV850" s="16">
        <v>5.3626116715524903</v>
      </c>
      <c r="AW850" s="16">
        <v>3.2698799406770198</v>
      </c>
      <c r="AX850" s="16">
        <v>1.5777620418132301</v>
      </c>
      <c r="AY850" s="16">
        <v>1.03067944497486</v>
      </c>
      <c r="AZ850" s="16">
        <v>0.80480929388897604</v>
      </c>
      <c r="BA850" s="16">
        <v>0.77747799301519604</v>
      </c>
      <c r="BB850" s="16">
        <v>1.2328368935953</v>
      </c>
      <c r="BC850" s="16">
        <v>1.0858391957167399</v>
      </c>
      <c r="BD850" s="16">
        <v>0.93286287357525999</v>
      </c>
      <c r="BE850" s="16">
        <v>1.0262695734535301</v>
      </c>
      <c r="BF850" s="16">
        <v>2.3074484109983802</v>
      </c>
      <c r="BG850" s="16">
        <v>2.0344709385197</v>
      </c>
      <c r="BH850" s="16">
        <v>3.7249865144126502</v>
      </c>
      <c r="BI850" s="16">
        <v>5.37497850806123</v>
      </c>
      <c r="BJ850" s="16">
        <v>7.5165063479668897</v>
      </c>
      <c r="BK850" s="16">
        <v>7.6933829414734998</v>
      </c>
      <c r="BL850" s="16">
        <v>6.4717257450787997</v>
      </c>
    </row>
    <row r="851" spans="1:65">
      <c r="A851" s="16" t="s">
        <v>53</v>
      </c>
      <c r="B851" s="16" t="s">
        <v>54</v>
      </c>
      <c r="C851" s="16" t="s">
        <v>1745</v>
      </c>
      <c r="D851" s="16" t="s">
        <v>1746</v>
      </c>
      <c r="BD851" s="16">
        <v>879999.99523162795</v>
      </c>
      <c r="BE851" s="16">
        <v>43305.788189172701</v>
      </c>
      <c r="BF851" s="16">
        <v>223254.36770916</v>
      </c>
      <c r="BG851" s="16">
        <v>377985.80527305597</v>
      </c>
      <c r="BH851" s="16">
        <v>361199.40876960801</v>
      </c>
      <c r="BI851" s="16">
        <v>419900.894165039</v>
      </c>
      <c r="BJ851" s="16">
        <v>218804.19552326199</v>
      </c>
      <c r="BK851" s="16">
        <v>187549.11422729501</v>
      </c>
      <c r="BL851" s="16">
        <v>204834.95295047801</v>
      </c>
    </row>
    <row r="852" spans="1:65">
      <c r="A852" s="16" t="s">
        <v>53</v>
      </c>
      <c r="B852" s="16" t="s">
        <v>54</v>
      </c>
      <c r="C852" s="16" t="s">
        <v>1747</v>
      </c>
      <c r="D852" s="16" t="s">
        <v>1748</v>
      </c>
      <c r="AP852" s="16">
        <v>8057000</v>
      </c>
      <c r="AQ852" s="16">
        <v>-2686000</v>
      </c>
      <c r="AR852" s="16">
        <v>46757000</v>
      </c>
      <c r="AS852" s="16">
        <v>85559000</v>
      </c>
      <c r="AT852" s="16">
        <v>-26810000</v>
      </c>
      <c r="AU852" s="16">
        <v>-24742000</v>
      </c>
      <c r="AV852" s="16">
        <v>-24211000</v>
      </c>
      <c r="AW852" s="16">
        <v>-18940000</v>
      </c>
      <c r="AX852" s="16">
        <v>219274000</v>
      </c>
      <c r="AY852" s="16">
        <v>138995000</v>
      </c>
      <c r="AZ852" s="16">
        <v>169027000</v>
      </c>
      <c r="BA852" s="16">
        <v>138846000</v>
      </c>
      <c r="BB852" s="16">
        <v>259971000</v>
      </c>
      <c r="BC852" s="16">
        <v>170360000</v>
      </c>
      <c r="BD852" s="16">
        <v>283896000</v>
      </c>
      <c r="BE852" s="16">
        <v>640374000</v>
      </c>
      <c r="BF852" s="16">
        <v>172755000</v>
      </c>
      <c r="BG852" s="16">
        <v>1688023000</v>
      </c>
      <c r="BH852" s="16">
        <v>164395000</v>
      </c>
      <c r="BI852" s="16">
        <v>1101507000</v>
      </c>
      <c r="BJ852" s="16">
        <v>659171000</v>
      </c>
      <c r="BK852" s="16">
        <v>1365112000</v>
      </c>
      <c r="BL852" s="16">
        <v>-367297000</v>
      </c>
    </row>
    <row r="853" spans="1:65">
      <c r="A853" s="16" t="s">
        <v>53</v>
      </c>
      <c r="B853" s="16" t="s">
        <v>54</v>
      </c>
      <c r="C853" s="16" t="s">
        <v>1749</v>
      </c>
      <c r="D853" s="16" t="s">
        <v>1750</v>
      </c>
      <c r="AQ853" s="16">
        <v>1000000</v>
      </c>
      <c r="AR853" s="16">
        <v>1179999.94754791</v>
      </c>
      <c r="AS853" s="16">
        <v>2190000.0572204599</v>
      </c>
      <c r="AT853" s="16">
        <v>1950000.04768372</v>
      </c>
      <c r="AU853" s="16">
        <v>1659999.9666214001</v>
      </c>
      <c r="AV853" s="16">
        <v>1789999.9618530299</v>
      </c>
      <c r="AW853" s="16">
        <v>1909999.9666214001</v>
      </c>
      <c r="AX853" s="16">
        <v>3289999.9618530301</v>
      </c>
      <c r="AY853" s="16">
        <v>2750000</v>
      </c>
      <c r="AZ853" s="16">
        <v>3240000.0095367399</v>
      </c>
      <c r="BA853" s="16">
        <v>3920000.07629395</v>
      </c>
      <c r="BB853" s="16">
        <v>3549999.95231628</v>
      </c>
      <c r="BC853" s="16">
        <v>3099999.9046325702</v>
      </c>
      <c r="BD853" s="16">
        <v>4130000.1144409198</v>
      </c>
      <c r="BE853" s="16">
        <v>4869999.8855590802</v>
      </c>
      <c r="BF853" s="16">
        <v>7800000.1907348596</v>
      </c>
      <c r="BG853" s="16">
        <v>7829999.92370605</v>
      </c>
      <c r="BH853" s="16">
        <v>284215.98672866798</v>
      </c>
      <c r="BI853" s="16">
        <v>-726924.00217056298</v>
      </c>
      <c r="BJ853" s="16">
        <v>-227771.580219269</v>
      </c>
      <c r="BK853" s="16">
        <v>-1158689.97573853</v>
      </c>
      <c r="BL853" s="16">
        <v>1049364.8052215599</v>
      </c>
    </row>
    <row r="854" spans="1:65">
      <c r="A854" s="16" t="s">
        <v>53</v>
      </c>
      <c r="B854" s="16" t="s">
        <v>54</v>
      </c>
      <c r="C854" s="16" t="s">
        <v>1751</v>
      </c>
      <c r="D854" s="16" t="s">
        <v>1752</v>
      </c>
      <c r="AL854" s="16">
        <v>35500000</v>
      </c>
      <c r="AM854" s="16">
        <v>103199844.40000001</v>
      </c>
      <c r="AN854" s="16">
        <v>206082378.90000001</v>
      </c>
      <c r="AO854" s="16">
        <v>247857892</v>
      </c>
      <c r="AP854" s="16">
        <v>237273458.69999999</v>
      </c>
      <c r="AQ854" s="16">
        <v>311556680.60000002</v>
      </c>
      <c r="AR854" s="16">
        <v>533515661</v>
      </c>
      <c r="AS854" s="16">
        <v>794476706.39999998</v>
      </c>
      <c r="AT854" s="16">
        <v>829122891.10000002</v>
      </c>
      <c r="AU854" s="16">
        <v>1049156880</v>
      </c>
      <c r="AV854" s="16">
        <v>1274247695.7</v>
      </c>
      <c r="AW854" s="16">
        <v>1354122064.0999999</v>
      </c>
      <c r="AX854" s="16">
        <v>1490648700.4000001</v>
      </c>
      <c r="AY854" s="16">
        <v>1807462903.8</v>
      </c>
      <c r="AZ854" s="16">
        <v>2278380628.5</v>
      </c>
      <c r="BA854" s="16">
        <v>2711815551.9000001</v>
      </c>
      <c r="BB854" s="16">
        <v>3337166120.1999998</v>
      </c>
      <c r="BC854" s="16">
        <v>3812059993.3000002</v>
      </c>
      <c r="BD854" s="16">
        <v>4715542056.1000004</v>
      </c>
      <c r="BE854" s="16">
        <v>6191506345.8999996</v>
      </c>
      <c r="BF854" s="16">
        <v>6583445356.5</v>
      </c>
      <c r="BG854" s="16">
        <v>8403975646.1999998</v>
      </c>
      <c r="BH854" s="16">
        <v>8711627149.7999992</v>
      </c>
      <c r="BI854" s="16">
        <v>10624469897.6</v>
      </c>
      <c r="BJ854" s="16">
        <v>12470060085.4</v>
      </c>
      <c r="BK854" s="16">
        <v>13956341698.5</v>
      </c>
      <c r="BL854" s="16">
        <v>13976279251</v>
      </c>
    </row>
    <row r="855" spans="1:65">
      <c r="A855" s="16" t="s">
        <v>53</v>
      </c>
      <c r="B855" s="16" t="s">
        <v>54</v>
      </c>
      <c r="C855" s="16" t="s">
        <v>1753</v>
      </c>
      <c r="D855" s="16" t="s">
        <v>1754</v>
      </c>
      <c r="BH855" s="16">
        <v>0</v>
      </c>
      <c r="BI855" s="16">
        <v>0</v>
      </c>
      <c r="BJ855" s="16">
        <v>0</v>
      </c>
      <c r="BK855" s="16">
        <v>0</v>
      </c>
      <c r="BL855" s="16">
        <v>0</v>
      </c>
    </row>
    <row r="856" spans="1:65">
      <c r="A856" s="16" t="s">
        <v>53</v>
      </c>
      <c r="B856" s="16" t="s">
        <v>54</v>
      </c>
      <c r="C856" s="16" t="s">
        <v>1755</v>
      </c>
      <c r="D856" s="16" t="s">
        <v>1756</v>
      </c>
      <c r="AN856" s="16">
        <v>119999.997317791</v>
      </c>
      <c r="AP856" s="16">
        <v>9999.9997764825803</v>
      </c>
      <c r="AU856" s="16">
        <v>19999.999552965201</v>
      </c>
      <c r="AV856" s="16">
        <v>50000.000745058103</v>
      </c>
      <c r="AW856" s="16">
        <v>70000.000298023195</v>
      </c>
      <c r="AX856" s="16">
        <v>70000.000298023195</v>
      </c>
      <c r="AY856" s="16">
        <v>109999.999403954</v>
      </c>
      <c r="AZ856" s="16">
        <v>9999.9997764825803</v>
      </c>
      <c r="BA856" s="16">
        <v>360000.01430511498</v>
      </c>
      <c r="BB856" s="16">
        <v>649999.97615814197</v>
      </c>
      <c r="BC856" s="16">
        <v>59999.9986588955</v>
      </c>
      <c r="BD856" s="16">
        <v>50000.000745058103</v>
      </c>
      <c r="BF856" s="16">
        <v>50000.000745058103</v>
      </c>
      <c r="BG856" s="16">
        <v>0</v>
      </c>
      <c r="BI856" s="16">
        <v>300000.01192092901</v>
      </c>
      <c r="BJ856" s="16">
        <v>219999.99880790699</v>
      </c>
      <c r="BK856" s="16">
        <v>250000</v>
      </c>
      <c r="BL856" s="16">
        <v>370000.00476837199</v>
      </c>
    </row>
    <row r="857" spans="1:65">
      <c r="A857" s="16" t="s">
        <v>53</v>
      </c>
      <c r="B857" s="16" t="s">
        <v>54</v>
      </c>
      <c r="C857" s="16" t="s">
        <v>1757</v>
      </c>
      <c r="D857" s="16" t="s">
        <v>1758</v>
      </c>
    </row>
    <row r="858" spans="1:65">
      <c r="A858" s="16" t="s">
        <v>53</v>
      </c>
      <c r="B858" s="16" t="s">
        <v>54</v>
      </c>
      <c r="C858" s="16" t="s">
        <v>1759</v>
      </c>
      <c r="D858" s="16" t="s">
        <v>1760</v>
      </c>
      <c r="AN858" s="16">
        <v>9924000</v>
      </c>
      <c r="AO858" s="16">
        <v>15056000</v>
      </c>
      <c r="AP858" s="16">
        <v>22780000</v>
      </c>
      <c r="AQ858" s="16">
        <v>38287000</v>
      </c>
      <c r="AR858" s="16">
        <v>11041000</v>
      </c>
      <c r="AS858" s="16">
        <v>55912000</v>
      </c>
      <c r="AT858" s="16">
        <v>41471000</v>
      </c>
      <c r="AU858" s="16">
        <v>37131000</v>
      </c>
      <c r="AV858" s="16">
        <v>52649000</v>
      </c>
      <c r="AW858" s="16">
        <v>65326000</v>
      </c>
      <c r="AX858" s="16">
        <v>201807000</v>
      </c>
      <c r="AY858" s="16">
        <v>280013000</v>
      </c>
      <c r="AZ858" s="16">
        <v>327775000</v>
      </c>
      <c r="BA858" s="16">
        <v>595105000</v>
      </c>
      <c r="BB858" s="16">
        <v>551426000</v>
      </c>
      <c r="BC858" s="16">
        <v>675537000</v>
      </c>
      <c r="BD858" s="16">
        <v>1018708000</v>
      </c>
      <c r="BE858" s="16">
        <v>1151595000</v>
      </c>
      <c r="BF858" s="16">
        <v>1029429000</v>
      </c>
      <c r="BG858" s="16">
        <v>1673853000</v>
      </c>
      <c r="BH858" s="16">
        <v>1258245000</v>
      </c>
      <c r="BI858" s="16">
        <v>920926000</v>
      </c>
      <c r="BJ858" s="16">
        <v>1285006000</v>
      </c>
      <c r="BK858" s="16">
        <v>1630835000</v>
      </c>
      <c r="BL858" s="16">
        <v>1589469000</v>
      </c>
      <c r="BM858" s="16">
        <v>1855547000</v>
      </c>
    </row>
    <row r="859" spans="1:65">
      <c r="A859" s="16" t="s">
        <v>53</v>
      </c>
      <c r="B859" s="16" t="s">
        <v>54</v>
      </c>
      <c r="C859" s="16" t="s">
        <v>1761</v>
      </c>
      <c r="D859" s="16" t="s">
        <v>1762</v>
      </c>
      <c r="AN859" s="16">
        <v>-16.573894226263</v>
      </c>
      <c r="AO859" s="16">
        <v>-29.3162509917295</v>
      </c>
      <c r="AP859" s="16">
        <v>-23.112063784314302</v>
      </c>
      <c r="AQ859" s="16">
        <v>-30.6884366040807</v>
      </c>
      <c r="AR859" s="16">
        <v>-13.0898591295595</v>
      </c>
      <c r="AS859" s="16">
        <v>-3.1818588075708401</v>
      </c>
      <c r="AT859" s="16">
        <v>-0.906754298668071</v>
      </c>
      <c r="AU859" s="16">
        <v>-12.3218512263918</v>
      </c>
      <c r="AV859" s="16">
        <v>-27.771366590638799</v>
      </c>
      <c r="AW859" s="16">
        <v>-29.828369969051099</v>
      </c>
      <c r="AX859" s="16">
        <v>1.26316311439409</v>
      </c>
      <c r="AY859" s="16">
        <v>17.669577338340599</v>
      </c>
      <c r="AZ859" s="16">
        <v>27.288324319035301</v>
      </c>
      <c r="BA859" s="16">
        <v>33.678544063860997</v>
      </c>
      <c r="BB859" s="16">
        <v>22.9725301709198</v>
      </c>
      <c r="BC859" s="16">
        <v>28.426831351936901</v>
      </c>
      <c r="BD859" s="16">
        <v>25.996227428862198</v>
      </c>
      <c r="BE859" s="16">
        <v>21.491304729494001</v>
      </c>
      <c r="BF859" s="16">
        <v>16.4927257167165</v>
      </c>
      <c r="BG859" s="16">
        <v>13.5675443544848</v>
      </c>
      <c r="BH859" s="16">
        <v>-0.41921363920559002</v>
      </c>
      <c r="BI859" s="16">
        <v>-3.6004576944718401</v>
      </c>
      <c r="BJ859" s="16">
        <v>4.1221973829150196</v>
      </c>
      <c r="BK859" s="16">
        <v>12.8437682914648</v>
      </c>
      <c r="BL859" s="16">
        <v>9.0606233655413693</v>
      </c>
      <c r="BM859" s="16">
        <v>-0.53410720646342402</v>
      </c>
    </row>
    <row r="860" spans="1:65">
      <c r="A860" s="16" t="s">
        <v>53</v>
      </c>
      <c r="B860" s="16" t="s">
        <v>54</v>
      </c>
      <c r="C860" s="16" t="s">
        <v>1763</v>
      </c>
      <c r="D860" s="16" t="s">
        <v>1764</v>
      </c>
      <c r="AN860" s="16">
        <v>19.732510708595001</v>
      </c>
      <c r="AO860" s="16">
        <v>18.57953320647</v>
      </c>
      <c r="AP860" s="16">
        <v>26.948153278662598</v>
      </c>
      <c r="AQ860" s="16">
        <v>23.220229802941301</v>
      </c>
      <c r="AR860" s="16">
        <v>16.1937576223146</v>
      </c>
      <c r="AS860" s="16">
        <v>14.1154078887688</v>
      </c>
      <c r="AT860" s="16">
        <v>16.726397486643101</v>
      </c>
      <c r="AU860" s="16">
        <v>26.7157032016495</v>
      </c>
      <c r="AV860" s="16">
        <v>34.004612988176</v>
      </c>
      <c r="AW860" s="16">
        <v>37.699358969309003</v>
      </c>
      <c r="AX860" s="16">
        <v>25.670639281293699</v>
      </c>
      <c r="AY860" s="16">
        <v>18.605097177027901</v>
      </c>
      <c r="AZ860" s="16">
        <v>14.6461956093863</v>
      </c>
      <c r="BA860" s="16">
        <v>11.430853994797801</v>
      </c>
      <c r="BB860" s="16">
        <v>13.037186026431501</v>
      </c>
      <c r="BC860" s="16">
        <v>12.139832944778099</v>
      </c>
      <c r="BD860" s="16">
        <v>13.467459980991499</v>
      </c>
      <c r="BE860" s="16">
        <v>17.562618775128499</v>
      </c>
      <c r="BF860" s="16">
        <v>16.788173254614801</v>
      </c>
      <c r="BG860" s="16">
        <v>19.514944144873901</v>
      </c>
      <c r="BH860" s="16">
        <v>24.7140698606105</v>
      </c>
      <c r="BI860" s="16">
        <v>31.4018328305078</v>
      </c>
      <c r="BJ860" s="16">
        <v>31.2150166044431</v>
      </c>
      <c r="BK860" s="16">
        <v>24.289423912500599</v>
      </c>
      <c r="BL860" s="16">
        <v>21.0457380342086</v>
      </c>
      <c r="BM860" s="16">
        <v>18.968283442999098</v>
      </c>
    </row>
    <row r="861" spans="1:65">
      <c r="A861" s="16" t="s">
        <v>53</v>
      </c>
      <c r="B861" s="16" t="s">
        <v>54</v>
      </c>
      <c r="C861" s="16" t="s">
        <v>1765</v>
      </c>
      <c r="D861" s="16" t="s">
        <v>1766</v>
      </c>
    </row>
    <row r="862" spans="1:65">
      <c r="A862" s="16" t="s">
        <v>53</v>
      </c>
      <c r="B862" s="16" t="s">
        <v>54</v>
      </c>
      <c r="C862" s="16" t="s">
        <v>1767</v>
      </c>
      <c r="D862" s="16" t="s">
        <v>1768</v>
      </c>
      <c r="AI862" s="16">
        <v>0</v>
      </c>
      <c r="AJ862" s="16">
        <v>0</v>
      </c>
      <c r="AK862" s="16">
        <v>0</v>
      </c>
      <c r="AL862" s="16">
        <v>0</v>
      </c>
      <c r="AM862" s="16">
        <v>1.4314149999999999E-3</v>
      </c>
      <c r="AN862" s="16">
        <v>2.055556E-3</v>
      </c>
      <c r="AO862" s="16">
        <v>6.3545850000000003E-3</v>
      </c>
      <c r="AP862" s="16">
        <v>2.5187932999999999E-2</v>
      </c>
      <c r="AQ862" s="16">
        <v>3.7485109000000003E-2</v>
      </c>
      <c r="AR862" s="16">
        <v>9.9228942000000001E-2</v>
      </c>
      <c r="AS862" s="16">
        <v>0.147757576</v>
      </c>
      <c r="AT862" s="16">
        <v>0.305564638</v>
      </c>
      <c r="AU862" s="16">
        <v>4.999713678</v>
      </c>
      <c r="AX862" s="16">
        <v>8.0303753560000004</v>
      </c>
      <c r="AY862" s="16">
        <v>11.992177330000001</v>
      </c>
      <c r="AZ862" s="16">
        <v>14.54</v>
      </c>
      <c r="BA862" s="16">
        <v>17.079999999999998</v>
      </c>
      <c r="BB862" s="16">
        <v>27.4</v>
      </c>
      <c r="BC862" s="16">
        <v>46</v>
      </c>
      <c r="BD862" s="16">
        <v>50</v>
      </c>
      <c r="BE862" s="16">
        <v>54.2</v>
      </c>
      <c r="BF862" s="16">
        <v>73.000001370000007</v>
      </c>
      <c r="BG862" s="16">
        <v>75.000015640000001</v>
      </c>
      <c r="BH862" s="16">
        <v>77</v>
      </c>
      <c r="BI862" s="16">
        <v>78.2</v>
      </c>
      <c r="BJ862" s="16">
        <v>79</v>
      </c>
      <c r="BK862" s="16">
        <v>79.799995490000001</v>
      </c>
    </row>
    <row r="863" spans="1:65">
      <c r="A863" s="16" t="s">
        <v>53</v>
      </c>
      <c r="B863" s="16" t="s">
        <v>54</v>
      </c>
      <c r="C863" s="16" t="s">
        <v>1769</v>
      </c>
      <c r="D863" s="16" t="s">
        <v>1770</v>
      </c>
      <c r="AL863" s="16">
        <v>22200</v>
      </c>
      <c r="AM863" s="16">
        <v>22200</v>
      </c>
      <c r="AN863" s="16">
        <v>19600</v>
      </c>
      <c r="AO863" s="16">
        <v>19500</v>
      </c>
      <c r="AP863" s="16">
        <v>17200</v>
      </c>
      <c r="AQ863" s="16">
        <v>10100</v>
      </c>
      <c r="AR863" s="16">
        <v>8500</v>
      </c>
      <c r="AS863" s="16">
        <v>8012</v>
      </c>
      <c r="AT863" s="16">
        <v>7922</v>
      </c>
      <c r="AU863" s="16">
        <v>8175</v>
      </c>
      <c r="AV863" s="16">
        <v>9195</v>
      </c>
      <c r="AW863" s="16">
        <v>11090</v>
      </c>
      <c r="AX863" s="16">
        <v>12470</v>
      </c>
      <c r="AY863" s="16">
        <v>12777</v>
      </c>
      <c r="AZ863" s="16">
        <v>13039</v>
      </c>
      <c r="BA863" s="16">
        <v>12008</v>
      </c>
      <c r="BB863" s="16">
        <v>10264</v>
      </c>
      <c r="BC863" s="16">
        <v>9885</v>
      </c>
      <c r="BD863" s="16">
        <v>15082</v>
      </c>
      <c r="BE863" s="16">
        <v>16597</v>
      </c>
      <c r="BF863" s="16">
        <v>15886</v>
      </c>
      <c r="BG863" s="16">
        <v>21910</v>
      </c>
      <c r="BH863" s="16">
        <v>23781</v>
      </c>
      <c r="BI863" s="16">
        <v>24009</v>
      </c>
      <c r="BJ863" s="16">
        <v>20699</v>
      </c>
      <c r="BK863" s="16">
        <v>19960</v>
      </c>
      <c r="BL863" s="16">
        <v>22254</v>
      </c>
    </row>
    <row r="864" spans="1:65">
      <c r="A864" s="16" t="s">
        <v>53</v>
      </c>
      <c r="B864" s="16" t="s">
        <v>54</v>
      </c>
      <c r="C864" s="16" t="s">
        <v>1771</v>
      </c>
      <c r="D864" s="16" t="s">
        <v>1772</v>
      </c>
      <c r="AX864" s="16">
        <v>3.2</v>
      </c>
      <c r="AY864" s="16">
        <v>3.2</v>
      </c>
      <c r="AZ864" s="16">
        <v>3.2</v>
      </c>
      <c r="BA864" s="16">
        <v>3.2</v>
      </c>
      <c r="BB864" s="16">
        <v>3.2</v>
      </c>
      <c r="BC864" s="16">
        <v>3.1</v>
      </c>
    </row>
    <row r="865" spans="1:65">
      <c r="A865" s="16" t="s">
        <v>53</v>
      </c>
      <c r="B865" s="16" t="s">
        <v>54</v>
      </c>
      <c r="C865" s="16" t="s">
        <v>1773</v>
      </c>
      <c r="D865" s="16" t="s">
        <v>1774</v>
      </c>
      <c r="AN865" s="16">
        <v>1101</v>
      </c>
      <c r="AO865" s="16">
        <v>1992</v>
      </c>
      <c r="AT865" s="16">
        <v>4427</v>
      </c>
      <c r="AU865" s="16">
        <v>2378</v>
      </c>
      <c r="AV865" s="16">
        <v>2797</v>
      </c>
      <c r="AW865" s="16">
        <v>3496</v>
      </c>
      <c r="AX865" s="16">
        <v>4202</v>
      </c>
      <c r="AY865" s="16">
        <v>4762</v>
      </c>
      <c r="AZ865" s="16">
        <v>4586</v>
      </c>
      <c r="BA865" s="16">
        <v>5839</v>
      </c>
      <c r="BB865" s="16">
        <v>4357</v>
      </c>
      <c r="BC865" s="16">
        <v>4412</v>
      </c>
      <c r="BD865" s="16">
        <v>5106</v>
      </c>
      <c r="BE865" s="16">
        <v>5225</v>
      </c>
      <c r="BF865" s="16">
        <v>5719</v>
      </c>
      <c r="BG865" s="16">
        <v>5301</v>
      </c>
      <c r="BH865" s="16">
        <v>4952</v>
      </c>
      <c r="BI865" s="16">
        <v>4702</v>
      </c>
      <c r="BJ865" s="16">
        <v>4925</v>
      </c>
      <c r="BK865" s="16">
        <v>5002</v>
      </c>
      <c r="BL865" s="16">
        <v>5431</v>
      </c>
    </row>
    <row r="866" spans="1:65">
      <c r="A866" s="16" t="s">
        <v>53</v>
      </c>
      <c r="B866" s="16" t="s">
        <v>54</v>
      </c>
      <c r="C866" s="16" t="s">
        <v>1775</v>
      </c>
      <c r="D866" s="16" t="s">
        <v>1776</v>
      </c>
      <c r="AM866" s="16">
        <v>14000000</v>
      </c>
    </row>
    <row r="867" spans="1:65">
      <c r="A867" s="16" t="s">
        <v>53</v>
      </c>
      <c r="B867" s="16" t="s">
        <v>54</v>
      </c>
      <c r="C867" s="16" t="s">
        <v>1777</v>
      </c>
      <c r="D867" s="16" t="s">
        <v>1778</v>
      </c>
      <c r="AV867" s="16">
        <v>105</v>
      </c>
      <c r="AW867" s="16">
        <v>121</v>
      </c>
      <c r="AX867" s="16">
        <v>113</v>
      </c>
      <c r="AY867" s="16">
        <v>51</v>
      </c>
      <c r="AZ867" s="16">
        <v>36</v>
      </c>
      <c r="BA867" s="16">
        <v>10</v>
      </c>
      <c r="BB867" s="16">
        <v>10</v>
      </c>
      <c r="BC867" s="16">
        <v>8</v>
      </c>
      <c r="BD867" s="16">
        <v>8</v>
      </c>
      <c r="BE867" s="16">
        <v>8</v>
      </c>
      <c r="BF867" s="16">
        <v>7</v>
      </c>
      <c r="BG867" s="16">
        <v>5.5</v>
      </c>
      <c r="BH867" s="16">
        <v>3.5</v>
      </c>
      <c r="BI867" s="16">
        <v>3.5</v>
      </c>
      <c r="BJ867" s="16">
        <v>3.5</v>
      </c>
      <c r="BK867" s="16">
        <v>3.5</v>
      </c>
      <c r="BL867" s="16">
        <v>3.5</v>
      </c>
    </row>
    <row r="868" spans="1:65">
      <c r="A868" s="16" t="s">
        <v>53</v>
      </c>
      <c r="B868" s="16" t="s">
        <v>54</v>
      </c>
      <c r="C868" s="16" t="s">
        <v>1779</v>
      </c>
      <c r="D868" s="16" t="s">
        <v>1780</v>
      </c>
      <c r="BB868" s="16">
        <v>4.0999999999999996</v>
      </c>
      <c r="BF868" s="16">
        <v>1.9</v>
      </c>
      <c r="BL868" s="16">
        <v>1.7</v>
      </c>
    </row>
    <row r="869" spans="1:65">
      <c r="A869" s="16" t="s">
        <v>53</v>
      </c>
      <c r="B869" s="16" t="s">
        <v>54</v>
      </c>
      <c r="C869" s="16" t="s">
        <v>1781</v>
      </c>
      <c r="D869" s="16" t="s">
        <v>1782</v>
      </c>
      <c r="BG869" s="16">
        <v>33.700000000000003</v>
      </c>
      <c r="BH869" s="16">
        <v>33.700000000000003</v>
      </c>
      <c r="BI869" s="16">
        <v>29.4</v>
      </c>
      <c r="BJ869" s="16">
        <v>29.4</v>
      </c>
      <c r="BK869" s="16">
        <v>17.399999999999999</v>
      </c>
      <c r="BL869" s="16">
        <v>17.399999999999999</v>
      </c>
    </row>
    <row r="870" spans="1:65">
      <c r="A870" s="16" t="s">
        <v>53</v>
      </c>
      <c r="B870" s="16" t="s">
        <v>54</v>
      </c>
      <c r="C870" s="16" t="s">
        <v>1783</v>
      </c>
      <c r="D870" s="16" t="s">
        <v>1784</v>
      </c>
      <c r="BC870" s="16">
        <v>0.49934154748916598</v>
      </c>
      <c r="BK870" s="16">
        <v>0.63372319936752297</v>
      </c>
      <c r="BM870" s="16">
        <v>0.58446121215820301</v>
      </c>
    </row>
    <row r="871" spans="1:65">
      <c r="A871" s="16" t="s">
        <v>53</v>
      </c>
      <c r="B871" s="16" t="s">
        <v>54</v>
      </c>
      <c r="C871" s="16" t="s">
        <v>1785</v>
      </c>
      <c r="D871" s="16" t="s">
        <v>1786</v>
      </c>
      <c r="AM871" s="16">
        <v>0.15608099354917301</v>
      </c>
      <c r="AN871" s="16">
        <v>0.27678778673300097</v>
      </c>
      <c r="AO871" s="16">
        <v>2.2762807783357899</v>
      </c>
      <c r="AP871" s="16">
        <v>2.7795149746369301</v>
      </c>
      <c r="AQ871" s="16">
        <v>1.90148586104398</v>
      </c>
      <c r="AR871" s="16">
        <v>2.2807321664168598</v>
      </c>
      <c r="BA871" s="16">
        <v>0.44019654035134997</v>
      </c>
      <c r="BB871" s="16">
        <v>0.95784041672752096</v>
      </c>
      <c r="BC871" s="16">
        <v>0.44564788176228398</v>
      </c>
      <c r="BD871" s="16">
        <v>1.7622793254294</v>
      </c>
      <c r="BE871" s="16">
        <v>0.74268635087401502</v>
      </c>
      <c r="BF871" s="16">
        <v>1.2690042628686899</v>
      </c>
      <c r="BG871" s="16">
        <v>0.64557185245386295</v>
      </c>
      <c r="BH871" s="16">
        <v>1.56823762434997</v>
      </c>
      <c r="BI871" s="16">
        <v>3.7369471557578602</v>
      </c>
      <c r="BJ871" s="16">
        <v>2.5181083107947702</v>
      </c>
      <c r="BK871" s="16">
        <v>4.4885220079922998</v>
      </c>
      <c r="BL871" s="16">
        <v>3.0127214869973198</v>
      </c>
    </row>
    <row r="872" spans="1:65">
      <c r="A872" s="16" t="s">
        <v>53</v>
      </c>
      <c r="B872" s="16" t="s">
        <v>54</v>
      </c>
      <c r="C872" s="16" t="s">
        <v>1787</v>
      </c>
      <c r="D872" s="16" t="s">
        <v>1788</v>
      </c>
      <c r="AM872" s="16">
        <v>8.3533291149021291</v>
      </c>
      <c r="AN872" s="16">
        <v>8.5557446541931199</v>
      </c>
      <c r="AO872" s="16">
        <v>19.645314399331902</v>
      </c>
      <c r="AP872" s="16">
        <v>8.9326013360470409</v>
      </c>
      <c r="AQ872" s="16">
        <v>12.8368174595388</v>
      </c>
      <c r="AR872" s="16">
        <v>11.774475931806199</v>
      </c>
      <c r="BA872" s="16">
        <v>3.6033985738127701</v>
      </c>
      <c r="BB872" s="16">
        <v>4.0878499462387001</v>
      </c>
      <c r="BC872" s="16">
        <v>4.2167041140466397</v>
      </c>
      <c r="BD872" s="16">
        <v>3.6297099059196798</v>
      </c>
      <c r="BE872" s="16">
        <v>3.2806804374240599</v>
      </c>
      <c r="BF872" s="16">
        <v>3.8191948238677198</v>
      </c>
      <c r="BG872" s="16">
        <v>4.3541502730285897</v>
      </c>
      <c r="BH872" s="16">
        <v>4.5503830288744798</v>
      </c>
      <c r="BI872" s="16">
        <v>6.8037111151537202</v>
      </c>
      <c r="BJ872" s="16">
        <v>7.5718466838745897</v>
      </c>
      <c r="BK872" s="16">
        <v>8.4358853940113896</v>
      </c>
      <c r="BL872" s="16">
        <v>9.4721203637706406</v>
      </c>
    </row>
    <row r="873" spans="1:65">
      <c r="A873" s="16" t="s">
        <v>53</v>
      </c>
      <c r="B873" s="16" t="s">
        <v>54</v>
      </c>
      <c r="C873" s="16" t="s">
        <v>1789</v>
      </c>
      <c r="D873" s="16" t="s">
        <v>1790</v>
      </c>
      <c r="AM873" s="16">
        <v>9643600</v>
      </c>
      <c r="AN873" s="16">
        <v>27799000</v>
      </c>
      <c r="AO873" s="16">
        <v>24759000</v>
      </c>
      <c r="AP873" s="16">
        <v>93395400</v>
      </c>
      <c r="AQ873" s="16">
        <v>152901200</v>
      </c>
      <c r="AR873" s="16">
        <v>134559400</v>
      </c>
      <c r="BA873" s="16">
        <v>4506500000</v>
      </c>
      <c r="BB873" s="16">
        <v>3645800000</v>
      </c>
      <c r="BC873" s="16">
        <v>4466200000</v>
      </c>
      <c r="BD873" s="16">
        <v>7374600000</v>
      </c>
      <c r="BE873" s="16">
        <v>7192100000</v>
      </c>
      <c r="BF873" s="16">
        <v>8496200000</v>
      </c>
      <c r="BG873" s="16">
        <v>7773700000</v>
      </c>
      <c r="BH873" s="16">
        <v>6604700000</v>
      </c>
    </row>
    <row r="874" spans="1:65">
      <c r="A874" s="16" t="s">
        <v>53</v>
      </c>
      <c r="B874" s="16" t="s">
        <v>54</v>
      </c>
      <c r="C874" s="16" t="s">
        <v>1791</v>
      </c>
      <c r="D874" s="16" t="s">
        <v>1792</v>
      </c>
      <c r="BD874" s="16">
        <v>8.1548442840576207</v>
      </c>
      <c r="BG874" s="16">
        <v>24.7933540344238</v>
      </c>
      <c r="BJ874" s="16">
        <v>18.135179519653299</v>
      </c>
    </row>
    <row r="875" spans="1:65">
      <c r="A875" s="16" t="s">
        <v>53</v>
      </c>
      <c r="B875" s="16" t="s">
        <v>54</v>
      </c>
      <c r="C875" s="16" t="s">
        <v>1793</v>
      </c>
      <c r="D875" s="16" t="s">
        <v>1794</v>
      </c>
      <c r="AK875" s="16">
        <v>1860280</v>
      </c>
      <c r="AL875" s="16">
        <v>17222770.800000001</v>
      </c>
      <c r="AM875" s="16">
        <v>209523185</v>
      </c>
      <c r="AN875" s="16">
        <v>262783252.19999999</v>
      </c>
      <c r="AO875" s="16">
        <v>307699952.19999999</v>
      </c>
      <c r="AP875" s="16">
        <v>435165402</v>
      </c>
      <c r="AQ875" s="16">
        <v>369145134.51599997</v>
      </c>
      <c r="AR875" s="16">
        <v>443230761.28485799</v>
      </c>
      <c r="AS875" s="16">
        <v>768617344.097</v>
      </c>
      <c r="AT875" s="16">
        <v>687393465.39385998</v>
      </c>
      <c r="AU875" s="16">
        <v>786909528.19915605</v>
      </c>
      <c r="AV875" s="16">
        <v>1020860404.94304</v>
      </c>
      <c r="AW875" s="16">
        <v>1505883860.6660199</v>
      </c>
      <c r="AX875" s="16">
        <v>1838722835.5341001</v>
      </c>
      <c r="AY875" s="16">
        <v>3434966766.9099998</v>
      </c>
      <c r="AZ875" s="16">
        <v>5897260600.9899998</v>
      </c>
      <c r="BA875" s="16">
        <v>8494227333.4899998</v>
      </c>
      <c r="BB875" s="16">
        <v>8469182891.9799995</v>
      </c>
      <c r="BC875" s="16">
        <v>10527489350.26</v>
      </c>
      <c r="BD875" s="16">
        <v>13903175829.200001</v>
      </c>
      <c r="BE875" s="16">
        <v>16775301806.389999</v>
      </c>
      <c r="BF875" s="16">
        <v>19289833090.360001</v>
      </c>
      <c r="BG875" s="16">
        <v>21566626182.599998</v>
      </c>
      <c r="BH875" s="16">
        <v>21318889953.099998</v>
      </c>
      <c r="BI875" s="16">
        <v>20890197961.93</v>
      </c>
      <c r="BJ875" s="16">
        <v>22772070451.02</v>
      </c>
      <c r="BK875" s="16">
        <v>24060393174.919998</v>
      </c>
      <c r="BL875" s="16">
        <v>28866306171.830002</v>
      </c>
      <c r="BM875" s="16">
        <v>29185807572.299999</v>
      </c>
    </row>
    <row r="876" spans="1:65">
      <c r="A876" s="16" t="s">
        <v>53</v>
      </c>
      <c r="B876" s="16" t="s">
        <v>54</v>
      </c>
      <c r="C876" s="16" t="s">
        <v>1795</v>
      </c>
      <c r="D876" s="16" t="s">
        <v>1796</v>
      </c>
    </row>
    <row r="877" spans="1:65">
      <c r="A877" s="16" t="s">
        <v>53</v>
      </c>
      <c r="B877" s="16" t="s">
        <v>54</v>
      </c>
      <c r="C877" s="16" t="s">
        <v>1797</v>
      </c>
      <c r="D877" s="16" t="s">
        <v>1798</v>
      </c>
      <c r="AG877" s="16">
        <v>55340</v>
      </c>
      <c r="AH877" s="16">
        <v>52785</v>
      </c>
      <c r="AI877" s="16">
        <v>40449</v>
      </c>
      <c r="AJ877" s="16">
        <v>37487</v>
      </c>
      <c r="AK877" s="16">
        <v>30339</v>
      </c>
      <c r="AL877" s="16">
        <v>21733</v>
      </c>
      <c r="AM877" s="16">
        <v>18901</v>
      </c>
      <c r="AN877" s="16">
        <v>10545</v>
      </c>
      <c r="AO877" s="16">
        <v>6702</v>
      </c>
      <c r="AP877" s="16">
        <v>5161</v>
      </c>
      <c r="AQ877" s="16">
        <v>4760</v>
      </c>
      <c r="AR877" s="16">
        <v>20866</v>
      </c>
      <c r="AS877" s="16">
        <v>18797</v>
      </c>
      <c r="AT877" s="16">
        <v>10893</v>
      </c>
      <c r="AU877" s="16">
        <v>11188</v>
      </c>
      <c r="AV877" s="16">
        <v>6435</v>
      </c>
      <c r="AW877" s="16">
        <v>9258</v>
      </c>
      <c r="AX877" s="16">
        <v>9001</v>
      </c>
      <c r="AY877" s="16">
        <v>4061</v>
      </c>
      <c r="AZ877" s="16">
        <v>2949</v>
      </c>
      <c r="BA877" s="16">
        <v>1524</v>
      </c>
      <c r="BB877" s="16">
        <v>1206</v>
      </c>
      <c r="BC877" s="16">
        <v>1131</v>
      </c>
      <c r="BD877" s="16">
        <v>1061</v>
      </c>
      <c r="BE877" s="16">
        <v>911</v>
      </c>
      <c r="BF877" s="16">
        <v>796</v>
      </c>
      <c r="BG877" s="16">
        <v>906</v>
      </c>
      <c r="BH877" s="16">
        <v>594</v>
      </c>
      <c r="BI877" s="16">
        <v>722</v>
      </c>
      <c r="BJ877" s="16">
        <v>950</v>
      </c>
      <c r="BK877" s="16">
        <v>1601</v>
      </c>
    </row>
    <row r="878" spans="1:65">
      <c r="A878" s="16" t="s">
        <v>53</v>
      </c>
      <c r="B878" s="16" t="s">
        <v>54</v>
      </c>
      <c r="C878" s="16" t="s">
        <v>1799</v>
      </c>
      <c r="D878" s="16" t="s">
        <v>1800</v>
      </c>
      <c r="AI878" s="16">
        <v>11.5952870768655</v>
      </c>
      <c r="AJ878" s="16">
        <v>9.1468101460415099</v>
      </c>
      <c r="AK878" s="16">
        <v>9.4295143800094294</v>
      </c>
      <c r="AL878" s="16">
        <v>9.8795180722891605</v>
      </c>
      <c r="AM878" s="16">
        <v>9.7385031559963906</v>
      </c>
      <c r="AN878" s="16">
        <v>10.3213844252163</v>
      </c>
      <c r="AO878" s="16">
        <v>10.0147819660015</v>
      </c>
      <c r="AP878" s="16">
        <v>12.2619954303123</v>
      </c>
      <c r="AQ878" s="16">
        <v>11.4285714285714</v>
      </c>
      <c r="AR878" s="16">
        <v>6.0947204968944098</v>
      </c>
      <c r="AS878" s="16">
        <v>8.6446886446886406</v>
      </c>
      <c r="AT878" s="16">
        <v>10.0658149438637</v>
      </c>
      <c r="AU878" s="16">
        <v>11.4856918855351</v>
      </c>
      <c r="AV878" s="16">
        <v>11.3227893601725</v>
      </c>
      <c r="AW878" s="16">
        <v>13.8321167883212</v>
      </c>
      <c r="AX878" s="16">
        <v>14.512237159600099</v>
      </c>
      <c r="AY878" s="16">
        <v>16.468186457978899</v>
      </c>
      <c r="AZ878" s="16">
        <v>14.125140502060701</v>
      </c>
      <c r="BA878" s="16">
        <v>16.5625</v>
      </c>
      <c r="BB878" s="16">
        <v>17.292006525285501</v>
      </c>
      <c r="BC878" s="16">
        <v>21.0369740756481</v>
      </c>
      <c r="BD878" s="16">
        <v>21.898638426626299</v>
      </c>
      <c r="BE878" s="16">
        <v>22.152994115610898</v>
      </c>
      <c r="BF878" s="16">
        <v>24.7538200339559</v>
      </c>
      <c r="BG878" s="16">
        <v>24.488470282559302</v>
      </c>
    </row>
    <row r="879" spans="1:65">
      <c r="A879" s="16" t="s">
        <v>53</v>
      </c>
      <c r="B879" s="16" t="s">
        <v>54</v>
      </c>
      <c r="C879" s="16" t="s">
        <v>1801</v>
      </c>
      <c r="D879" s="16" t="s">
        <v>1802</v>
      </c>
      <c r="AJ879" s="16">
        <v>-1.9344372863223001</v>
      </c>
      <c r="AK879" s="16">
        <v>-16.238807358652899</v>
      </c>
      <c r="AL879" s="16">
        <v>-23.9698118473382</v>
      </c>
      <c r="AM879" s="16">
        <v>-27.593785612949699</v>
      </c>
      <c r="AN879" s="16">
        <v>-30.4331697560295</v>
      </c>
      <c r="AO879" s="16">
        <v>-32.700072098053397</v>
      </c>
      <c r="AP879" s="16">
        <v>-29.724980812614799</v>
      </c>
      <c r="AQ879" s="16">
        <v>-28.9742307602856</v>
      </c>
      <c r="AR879" s="16">
        <v>-25.598413842826201</v>
      </c>
      <c r="AS879" s="16">
        <v>-23.854454961974099</v>
      </c>
      <c r="AT879" s="16">
        <v>-19.204363095099701</v>
      </c>
      <c r="AU879" s="16">
        <v>-14.710328627578701</v>
      </c>
      <c r="AV879" s="16">
        <v>-9.0571435216410308</v>
      </c>
      <c r="AW879" s="16">
        <v>-8.2851129148545208</v>
      </c>
      <c r="AX879" s="16">
        <v>-4.1448240574923698</v>
      </c>
      <c r="AY879" s="16">
        <v>-6.6634881503360699</v>
      </c>
      <c r="AZ879" s="16">
        <v>-4.4619392050608004</v>
      </c>
      <c r="BA879" s="16">
        <v>-1.61534525664579</v>
      </c>
      <c r="BB879" s="16">
        <v>0.31490569109473598</v>
      </c>
      <c r="BC879" s="16">
        <v>-0.72144568225689398</v>
      </c>
      <c r="BD879" s="16">
        <v>-0.23404036714412799</v>
      </c>
      <c r="BE879" s="16">
        <v>0.253364947968993</v>
      </c>
    </row>
    <row r="880" spans="1:65">
      <c r="A880" s="16" t="s">
        <v>53</v>
      </c>
      <c r="B880" s="16" t="s">
        <v>54</v>
      </c>
      <c r="C880" s="16" t="s">
        <v>1803</v>
      </c>
      <c r="D880" s="16" t="s">
        <v>1804</v>
      </c>
      <c r="O880" s="16">
        <v>-13911.5326782227</v>
      </c>
      <c r="P880" s="16">
        <v>-13888.9393798828</v>
      </c>
      <c r="Q880" s="16">
        <v>-15049.0685180664</v>
      </c>
      <c r="R880" s="16">
        <v>-15631.057238769499</v>
      </c>
      <c r="S880" s="16">
        <v>-16211.3419189453</v>
      </c>
      <c r="T880" s="16">
        <v>-13216.269128418</v>
      </c>
      <c r="U880" s="16">
        <v>-14138.432800293</v>
      </c>
      <c r="V880" s="16">
        <v>-14930.469348144499</v>
      </c>
      <c r="W880" s="16">
        <v>-15752.465612792999</v>
      </c>
      <c r="X880" s="16">
        <v>-16386.9911499023</v>
      </c>
      <c r="Y880" s="16">
        <v>-17059.794616699201</v>
      </c>
      <c r="Z880" s="16">
        <v>-14747.884057617201</v>
      </c>
      <c r="AA880" s="16">
        <v>-14913.8979248047</v>
      </c>
      <c r="AB880" s="16">
        <v>-15447.9811523438</v>
      </c>
      <c r="AC880" s="16">
        <v>-16318.5869140625</v>
      </c>
      <c r="AD880" s="16">
        <v>-16279.4661621094</v>
      </c>
      <c r="AE880" s="16">
        <v>-18170.735693359398</v>
      </c>
      <c r="AF880" s="16">
        <v>-20652.623486328099</v>
      </c>
      <c r="AG880" s="16">
        <v>-19615.187268066398</v>
      </c>
      <c r="AH880" s="16">
        <v>-20384.606738281302</v>
      </c>
      <c r="AI880" s="16">
        <v>4348.7540283202998</v>
      </c>
      <c r="AJ880" s="16">
        <v>15085.799438476601</v>
      </c>
      <c r="AK880" s="16">
        <v>2851.7008056640998</v>
      </c>
      <c r="AL880" s="16">
        <v>16831.048156738299</v>
      </c>
      <c r="AM880" s="16">
        <v>14856.2459411621</v>
      </c>
      <c r="AN880" s="16">
        <v>13928.5554504395</v>
      </c>
      <c r="AO880" s="16">
        <v>13717.351043701199</v>
      </c>
      <c r="AP880" s="16">
        <v>14139.6335754395</v>
      </c>
      <c r="AQ880" s="16">
        <v>14081.2101135254</v>
      </c>
      <c r="AR880" s="16">
        <v>12591.3418579102</v>
      </c>
      <c r="AS880" s="16">
        <v>12248.1934204102</v>
      </c>
      <c r="AT880" s="16">
        <v>12351.3034667969</v>
      </c>
      <c r="AU880" s="16">
        <v>12007.552062988299</v>
      </c>
      <c r="AV880" s="16">
        <v>5759.0911865234002</v>
      </c>
      <c r="AW880" s="16">
        <v>5834.6010742187</v>
      </c>
      <c r="AX880" s="16">
        <v>6641.5300292968996</v>
      </c>
      <c r="AY880" s="16">
        <v>3756.8627929687</v>
      </c>
      <c r="AZ880" s="16">
        <v>-89.884033203095896</v>
      </c>
      <c r="BA880" s="16">
        <v>-842.59436035159899</v>
      </c>
      <c r="BB880" s="16">
        <v>-248.65478515630099</v>
      </c>
      <c r="BC880" s="16">
        <v>-53.942321777300101</v>
      </c>
      <c r="BD880" s="16">
        <v>1115.2620849609</v>
      </c>
      <c r="BE880" s="16">
        <v>1882.7342529297</v>
      </c>
      <c r="BF880" s="16">
        <v>1679.1552734375</v>
      </c>
      <c r="BG880" s="16">
        <v>1716.4971923828</v>
      </c>
      <c r="BH880" s="16">
        <v>-1162.8311767578</v>
      </c>
      <c r="BI880" s="16">
        <v>-514.23474121090101</v>
      </c>
    </row>
    <row r="881" spans="1:65">
      <c r="A881" s="16" t="s">
        <v>53</v>
      </c>
      <c r="B881" s="16" t="s">
        <v>54</v>
      </c>
      <c r="C881" s="16" t="s">
        <v>1805</v>
      </c>
      <c r="D881" s="16" t="s">
        <v>1806</v>
      </c>
      <c r="AI881" s="16">
        <v>408.02166169996798</v>
      </c>
      <c r="AJ881" s="16">
        <v>407.09316117594898</v>
      </c>
      <c r="AK881" s="16">
        <v>426.20550804527602</v>
      </c>
      <c r="AL881" s="16">
        <v>496.66136907824102</v>
      </c>
      <c r="AM881" s="16">
        <v>561.331675018341</v>
      </c>
      <c r="AN881" s="16">
        <v>598.00944973855906</v>
      </c>
      <c r="AO881" s="16">
        <v>498.93138363998901</v>
      </c>
      <c r="AP881" s="16">
        <v>454.334611138713</v>
      </c>
      <c r="AQ881" s="16">
        <v>428.75899486003999</v>
      </c>
      <c r="AR881" s="16">
        <v>371.26837095687603</v>
      </c>
      <c r="AS881" s="16">
        <v>345.37789158452699</v>
      </c>
      <c r="AT881" s="16">
        <v>318.40964945494301</v>
      </c>
      <c r="AU881" s="16">
        <v>293.86660052750898</v>
      </c>
      <c r="AV881" s="16">
        <v>280.46260413150497</v>
      </c>
      <c r="AW881" s="16">
        <v>269.95023413246503</v>
      </c>
      <c r="AX881" s="16">
        <v>221.53872668433399</v>
      </c>
      <c r="AY881" s="16">
        <v>162.36888501075401</v>
      </c>
      <c r="AZ881" s="16">
        <v>118.468984639026</v>
      </c>
      <c r="BA881" s="16">
        <v>117.825003461531</v>
      </c>
      <c r="BB881" s="16">
        <v>96.524192163020103</v>
      </c>
      <c r="BC881" s="16">
        <v>89.399454857808607</v>
      </c>
      <c r="BD881" s="16">
        <v>98.477295706181806</v>
      </c>
      <c r="BE881" s="16">
        <v>105.027054768315</v>
      </c>
      <c r="BF881" s="16">
        <v>100.595999761024</v>
      </c>
      <c r="BG881" s="16">
        <v>100.974738983809</v>
      </c>
    </row>
    <row r="882" spans="1:65">
      <c r="A882" s="16" t="s">
        <v>53</v>
      </c>
      <c r="B882" s="16" t="s">
        <v>54</v>
      </c>
      <c r="C882" s="16" t="s">
        <v>1807</v>
      </c>
      <c r="D882" s="16" t="s">
        <v>1808</v>
      </c>
      <c r="AI882" s="16">
        <v>0</v>
      </c>
      <c r="AJ882" s="16">
        <v>0</v>
      </c>
      <c r="AK882" s="16">
        <v>0</v>
      </c>
      <c r="AL882" s="16">
        <v>0</v>
      </c>
      <c r="AM882" s="16">
        <v>0</v>
      </c>
      <c r="AN882" s="16">
        <v>0</v>
      </c>
      <c r="AO882" s="16">
        <v>0</v>
      </c>
      <c r="AP882" s="16">
        <v>0</v>
      </c>
      <c r="AQ882" s="16">
        <v>0</v>
      </c>
      <c r="AR882" s="16">
        <v>0</v>
      </c>
      <c r="AS882" s="16">
        <v>0</v>
      </c>
      <c r="AT882" s="16">
        <v>0</v>
      </c>
      <c r="AU882" s="16">
        <v>0</v>
      </c>
      <c r="AV882" s="16">
        <v>0</v>
      </c>
      <c r="AW882" s="16">
        <v>0</v>
      </c>
      <c r="AX882" s="16">
        <v>0</v>
      </c>
      <c r="AY882" s="16">
        <v>0</v>
      </c>
      <c r="AZ882" s="16">
        <v>0</v>
      </c>
      <c r="BA882" s="16">
        <v>0</v>
      </c>
      <c r="BB882" s="16">
        <v>0</v>
      </c>
      <c r="BC882" s="16">
        <v>0</v>
      </c>
      <c r="BD882" s="16">
        <v>0</v>
      </c>
      <c r="BE882" s="16">
        <v>0</v>
      </c>
      <c r="BF882" s="16">
        <v>0</v>
      </c>
      <c r="BG882" s="16">
        <v>0</v>
      </c>
      <c r="BH882" s="16">
        <v>0</v>
      </c>
    </row>
    <row r="883" spans="1:65">
      <c r="A883" s="16" t="s">
        <v>53</v>
      </c>
      <c r="B883" s="16" t="s">
        <v>54</v>
      </c>
      <c r="C883" s="16" t="s">
        <v>1809</v>
      </c>
      <c r="D883" s="16" t="s">
        <v>1810</v>
      </c>
      <c r="AM883" s="16">
        <v>36.521827062138797</v>
      </c>
      <c r="AN883" s="16">
        <v>24.941146267367898</v>
      </c>
      <c r="AO883" s="16">
        <v>19.190899998816001</v>
      </c>
      <c r="AP883" s="16">
        <v>28.6372459796493</v>
      </c>
      <c r="AQ883" s="16">
        <v>14.423220055096101</v>
      </c>
      <c r="AR883" s="16">
        <v>19.634652547583102</v>
      </c>
      <c r="BA883" s="16">
        <v>2.4896300062549499</v>
      </c>
      <c r="BB883" s="16">
        <v>2.1285575857042298</v>
      </c>
      <c r="BC883" s="16">
        <v>1.4169441481460201</v>
      </c>
      <c r="BD883" s="16">
        <v>2.3613291942361898</v>
      </c>
      <c r="BE883" s="16">
        <v>1.8550874897109999</v>
      </c>
      <c r="BF883" s="16">
        <v>-0.45639911979944298</v>
      </c>
      <c r="BG883" s="16">
        <v>1.3033281936124299</v>
      </c>
      <c r="BH883" s="16">
        <v>0.52886603123195397</v>
      </c>
      <c r="BI883" s="16">
        <v>0.77128283892953897</v>
      </c>
      <c r="BJ883" s="16">
        <v>1.0811788586039801</v>
      </c>
      <c r="BK883" s="16">
        <v>0.86688449800534395</v>
      </c>
      <c r="BL883" s="16">
        <v>0.97607812624094603</v>
      </c>
    </row>
    <row r="884" spans="1:65">
      <c r="A884" s="16" t="s">
        <v>53</v>
      </c>
      <c r="B884" s="16" t="s">
        <v>54</v>
      </c>
      <c r="C884" s="16" t="s">
        <v>1811</v>
      </c>
      <c r="D884" s="16" t="s">
        <v>1812</v>
      </c>
    </row>
    <row r="885" spans="1:65">
      <c r="A885" s="16" t="s">
        <v>53</v>
      </c>
      <c r="B885" s="16" t="s">
        <v>54</v>
      </c>
      <c r="C885" s="16" t="s">
        <v>1813</v>
      </c>
      <c r="D885" s="16" t="s">
        <v>1814</v>
      </c>
      <c r="AR885" s="16">
        <v>27939000</v>
      </c>
      <c r="AS885" s="16">
        <v>84438000</v>
      </c>
      <c r="AT885" s="16">
        <v>-21411000</v>
      </c>
      <c r="AU885" s="16">
        <v>-16310000</v>
      </c>
      <c r="AV885" s="16">
        <v>-16239000</v>
      </c>
      <c r="AW885" s="16">
        <v>-16165000</v>
      </c>
      <c r="AX885" s="16">
        <v>219274000</v>
      </c>
      <c r="AY885" s="16">
        <v>103901000</v>
      </c>
      <c r="AZ885" s="16">
        <v>106856000</v>
      </c>
      <c r="BA885" s="16">
        <v>107777000</v>
      </c>
      <c r="BB885" s="16">
        <v>268766000</v>
      </c>
      <c r="BC885" s="16">
        <v>182802000</v>
      </c>
      <c r="BD885" s="16">
        <v>299287000</v>
      </c>
      <c r="BE885" s="16">
        <v>155917000</v>
      </c>
      <c r="BF885" s="16">
        <v>188295000</v>
      </c>
      <c r="BG885" s="16">
        <v>-45710000</v>
      </c>
      <c r="BH885" s="16">
        <v>180665000</v>
      </c>
      <c r="BI885" s="16">
        <v>117374000</v>
      </c>
      <c r="BJ885" s="16">
        <v>169360000</v>
      </c>
      <c r="BK885" s="16">
        <v>1367142000</v>
      </c>
      <c r="BL885" s="16">
        <v>-367297000</v>
      </c>
    </row>
    <row r="886" spans="1:65">
      <c r="A886" s="16" t="s">
        <v>53</v>
      </c>
      <c r="B886" s="16" t="s">
        <v>54</v>
      </c>
      <c r="C886" s="16" t="s">
        <v>1815</v>
      </c>
      <c r="D886" s="16" t="s">
        <v>1816</v>
      </c>
      <c r="AM886" s="16">
        <v>59263000</v>
      </c>
      <c r="AN886" s="16">
        <v>12537000</v>
      </c>
      <c r="AO886" s="16">
        <v>3017000</v>
      </c>
      <c r="AP886" s="16">
        <v>2622916.4</v>
      </c>
      <c r="AQ886" s="16">
        <v>25589205.600000001</v>
      </c>
      <c r="AR886" s="16">
        <v>84779904.099999994</v>
      </c>
      <c r="AS886" s="16">
        <v>153176525.80000001</v>
      </c>
      <c r="AT886" s="16">
        <v>69519726.5</v>
      </c>
      <c r="AU886" s="16">
        <v>111945014.2</v>
      </c>
      <c r="AV886" s="16">
        <v>56574059.399999999</v>
      </c>
      <c r="AW886" s="16">
        <v>-5581954.7999999998</v>
      </c>
      <c r="AX886" s="16">
        <v>-7695759.4000000004</v>
      </c>
      <c r="AY886" s="16">
        <v>46133338.799999997</v>
      </c>
      <c r="AZ886" s="16">
        <v>11642194.800000001</v>
      </c>
      <c r="BA886" s="16">
        <v>52703390.600000001</v>
      </c>
      <c r="BB886" s="16">
        <v>14772259.199999999</v>
      </c>
      <c r="BC886" s="16">
        <v>10624280.199999999</v>
      </c>
      <c r="BD886" s="16">
        <v>190158344.90000001</v>
      </c>
      <c r="BE886" s="16">
        <v>232157227.80000001</v>
      </c>
      <c r="BF886" s="16">
        <v>103106994.09999999</v>
      </c>
      <c r="BG886" s="16">
        <v>14654919.5</v>
      </c>
      <c r="BH886" s="16">
        <v>-45845875.700000003</v>
      </c>
      <c r="BI886" s="16">
        <v>-26009922.5</v>
      </c>
      <c r="BJ886" s="16">
        <v>-12770162</v>
      </c>
      <c r="BK886" s="16">
        <v>389574.1</v>
      </c>
      <c r="BL886" s="16">
        <v>130458160.09999999</v>
      </c>
    </row>
    <row r="887" spans="1:65">
      <c r="A887" s="16" t="s">
        <v>53</v>
      </c>
      <c r="B887" s="16" t="s">
        <v>54</v>
      </c>
      <c r="C887" s="16" t="s">
        <v>1817</v>
      </c>
      <c r="D887" s="16" t="s">
        <v>1818</v>
      </c>
      <c r="AL887" s="16">
        <v>35540000</v>
      </c>
      <c r="AM887" s="16">
        <v>112814844.40000001</v>
      </c>
      <c r="AN887" s="16">
        <v>320987667.60000002</v>
      </c>
      <c r="AO887" s="16">
        <v>438309868.30000001</v>
      </c>
      <c r="AP887" s="16">
        <v>508060653.10000002</v>
      </c>
      <c r="AQ887" s="16">
        <v>706603152.29999995</v>
      </c>
      <c r="AR887" s="16">
        <v>1289063609</v>
      </c>
      <c r="AS887" s="16">
        <v>1585215993.3</v>
      </c>
      <c r="AT887" s="16">
        <v>1515370497.5999999</v>
      </c>
      <c r="AU887" s="16">
        <v>1691663802.9000001</v>
      </c>
      <c r="AV887" s="16">
        <v>1941119870.3</v>
      </c>
      <c r="AW887" s="16">
        <v>2169229387.3000002</v>
      </c>
      <c r="AX887" s="16">
        <v>2247015897.1999998</v>
      </c>
      <c r="AY887" s="16">
        <v>2796572673.8000002</v>
      </c>
      <c r="AZ887" s="16">
        <v>3899058336.6999998</v>
      </c>
      <c r="BA887" s="16">
        <v>4490454221.8999996</v>
      </c>
      <c r="BB887" s="16">
        <v>4548547549.5</v>
      </c>
      <c r="BC887" s="16">
        <v>7251435122.6000004</v>
      </c>
      <c r="BD887" s="16">
        <v>7687663765.8000002</v>
      </c>
      <c r="BE887" s="16">
        <v>10826841366</v>
      </c>
      <c r="BF887" s="16">
        <v>10573141206.6</v>
      </c>
      <c r="BG887" s="16">
        <v>12097565023.700001</v>
      </c>
      <c r="BH887" s="16">
        <v>13318815776.700001</v>
      </c>
      <c r="BI887" s="16">
        <v>14590007638.9</v>
      </c>
      <c r="BJ887" s="16">
        <v>15300924031.700001</v>
      </c>
      <c r="BK887" s="16">
        <v>16211029569.5</v>
      </c>
      <c r="BL887" s="16">
        <v>15840362634.9</v>
      </c>
    </row>
    <row r="888" spans="1:65">
      <c r="A888" s="16" t="s">
        <v>53</v>
      </c>
      <c r="B888" s="16" t="s">
        <v>54</v>
      </c>
      <c r="C888" s="16" t="s">
        <v>1819</v>
      </c>
      <c r="D888" s="16" t="s">
        <v>1820</v>
      </c>
      <c r="AL888" s="16">
        <v>140000.00059604601</v>
      </c>
      <c r="AM888" s="16">
        <v>180000.00715255699</v>
      </c>
      <c r="AO888" s="16">
        <v>189999.99761581401</v>
      </c>
      <c r="AV888" s="16">
        <v>140000.00059604601</v>
      </c>
      <c r="AX888" s="16">
        <v>19999.999552965201</v>
      </c>
      <c r="BC888" s="16">
        <v>79999.9982118607</v>
      </c>
      <c r="BD888" s="16">
        <v>100000.001490116</v>
      </c>
      <c r="BE888" s="16">
        <v>100000.001490116</v>
      </c>
      <c r="BF888" s="16">
        <v>9999.9997764825803</v>
      </c>
      <c r="BH888" s="16">
        <v>0</v>
      </c>
      <c r="BI888" s="16">
        <v>50000.000745058103</v>
      </c>
      <c r="BJ888" s="16">
        <v>59999.9986588955</v>
      </c>
      <c r="BK888" s="16">
        <v>79999.9982118607</v>
      </c>
      <c r="BL888" s="16">
        <v>79999.9982118607</v>
      </c>
    </row>
    <row r="889" spans="1:65">
      <c r="A889" s="16" t="s">
        <v>53</v>
      </c>
      <c r="B889" s="16" t="s">
        <v>54</v>
      </c>
      <c r="C889" s="16" t="s">
        <v>1821</v>
      </c>
      <c r="D889" s="16" t="s">
        <v>1822</v>
      </c>
      <c r="AK889" s="16">
        <v>4500000</v>
      </c>
      <c r="AL889" s="16">
        <v>6860000.1335143996</v>
      </c>
      <c r="AM889" s="16">
        <v>102830001.831055</v>
      </c>
      <c r="AN889" s="16">
        <v>28739999.771118201</v>
      </c>
      <c r="AO889" s="16">
        <v>30100000.3814697</v>
      </c>
      <c r="AP889" s="16">
        <v>21959999.084472701</v>
      </c>
      <c r="AQ889" s="16">
        <v>26190000.534057599</v>
      </c>
      <c r="AR889" s="16">
        <v>21750000</v>
      </c>
      <c r="AS889" s="16">
        <v>20120000.839233398</v>
      </c>
      <c r="AT889" s="16">
        <v>12779999.732971201</v>
      </c>
      <c r="AU889" s="16">
        <v>22370000.839233398</v>
      </c>
      <c r="AV889" s="16">
        <v>24559999.465942401</v>
      </c>
      <c r="AW889" s="16">
        <v>10609999.6566772</v>
      </c>
      <c r="AX889" s="16">
        <v>26020000.457763702</v>
      </c>
      <c r="AY889" s="16">
        <v>18670000.076293901</v>
      </c>
      <c r="AZ889" s="16">
        <v>9039999.9618530292</v>
      </c>
      <c r="BA889" s="16">
        <v>13010000.228881801</v>
      </c>
      <c r="BB889" s="16">
        <v>12479999.5422363</v>
      </c>
      <c r="BC889" s="16">
        <v>20760000.228881799</v>
      </c>
      <c r="BD889" s="16">
        <v>24770000.457763702</v>
      </c>
      <c r="BE889" s="16">
        <v>26190000.534057599</v>
      </c>
      <c r="BF889" s="16">
        <v>17379999.160766602</v>
      </c>
      <c r="BG889" s="16">
        <v>12109999.6566772</v>
      </c>
      <c r="BH889" s="16">
        <v>27450000.762939502</v>
      </c>
      <c r="BI889" s="16">
        <v>26420000.076293901</v>
      </c>
      <c r="BJ889" s="16">
        <v>24729999.542236298</v>
      </c>
      <c r="BK889" s="16">
        <v>23729999.542236298</v>
      </c>
      <c r="BL889" s="16">
        <v>19159999.847412098</v>
      </c>
    </row>
    <row r="890" spans="1:65">
      <c r="A890" s="16" t="s">
        <v>53</v>
      </c>
      <c r="B890" s="16" t="s">
        <v>54</v>
      </c>
      <c r="C890" s="16" t="s">
        <v>1823</v>
      </c>
      <c r="D890" s="16" t="s">
        <v>1824</v>
      </c>
      <c r="AV890" s="16">
        <v>0</v>
      </c>
      <c r="AX890" s="16">
        <v>0</v>
      </c>
      <c r="AY890" s="16">
        <v>750000</v>
      </c>
      <c r="AZ890" s="16">
        <v>2005000</v>
      </c>
      <c r="BA890" s="16">
        <v>0</v>
      </c>
      <c r="BB890" s="16">
        <v>0</v>
      </c>
      <c r="BC890" s="16">
        <v>626000</v>
      </c>
      <c r="BD890" s="16">
        <v>60000</v>
      </c>
      <c r="BE890" s="16">
        <v>41000</v>
      </c>
      <c r="BF890" s="16">
        <v>29847000</v>
      </c>
      <c r="BG890" s="16">
        <v>10412000</v>
      </c>
      <c r="BH890" s="16">
        <v>24495000</v>
      </c>
      <c r="BI890" s="16">
        <v>0</v>
      </c>
      <c r="BJ890" s="16">
        <v>0</v>
      </c>
      <c r="BK890" s="16">
        <v>12000</v>
      </c>
      <c r="BL890" s="16">
        <v>19457000</v>
      </c>
      <c r="BM890" s="16">
        <v>74869000</v>
      </c>
    </row>
    <row r="891" spans="1:65">
      <c r="A891" s="16" t="s">
        <v>53</v>
      </c>
      <c r="B891" s="16" t="s">
        <v>54</v>
      </c>
      <c r="C891" s="16" t="s">
        <v>1825</v>
      </c>
      <c r="D891" s="16" t="s">
        <v>1826</v>
      </c>
      <c r="AJ891" s="16">
        <v>300000</v>
      </c>
      <c r="AK891" s="16">
        <v>6250000</v>
      </c>
      <c r="AL891" s="16">
        <v>12580000</v>
      </c>
      <c r="AM891" s="16">
        <v>144410000</v>
      </c>
      <c r="AN891" s="16">
        <v>61790000</v>
      </c>
      <c r="AO891" s="16">
        <v>42780000</v>
      </c>
      <c r="AP891" s="16">
        <v>35430000</v>
      </c>
      <c r="AQ891" s="16">
        <v>36210000</v>
      </c>
      <c r="AR891" s="16">
        <v>55170000</v>
      </c>
      <c r="AS891" s="16">
        <v>51950000</v>
      </c>
      <c r="AT891" s="16">
        <v>49760000</v>
      </c>
      <c r="AU891" s="16">
        <v>67580000</v>
      </c>
      <c r="AV891" s="16">
        <v>54780000</v>
      </c>
      <c r="AW891" s="16">
        <v>59900000</v>
      </c>
      <c r="AX891" s="16">
        <v>81090000</v>
      </c>
      <c r="AY891" s="16">
        <v>59590000</v>
      </c>
      <c r="AZ891" s="16">
        <v>108370000</v>
      </c>
      <c r="BA891" s="16">
        <v>106980000</v>
      </c>
      <c r="BB891" s="16">
        <v>92710000</v>
      </c>
      <c r="BC891" s="16">
        <v>86870000</v>
      </c>
      <c r="BD891" s="16">
        <v>107630000</v>
      </c>
      <c r="BE891" s="16">
        <v>91400000</v>
      </c>
      <c r="BF891" s="16">
        <v>106280000</v>
      </c>
      <c r="BG891" s="16">
        <v>103100000</v>
      </c>
      <c r="BH891" s="16">
        <v>62390000</v>
      </c>
      <c r="BI891" s="16">
        <v>54930000</v>
      </c>
      <c r="BJ891" s="16">
        <v>55620000</v>
      </c>
      <c r="BK891" s="16">
        <v>49160000</v>
      </c>
      <c r="BL891" s="16">
        <v>47590000</v>
      </c>
    </row>
    <row r="892" spans="1:65">
      <c r="A892" s="16" t="s">
        <v>53</v>
      </c>
      <c r="B892" s="16" t="s">
        <v>54</v>
      </c>
      <c r="C892" s="16" t="s">
        <v>1827</v>
      </c>
      <c r="D892" s="16" t="s">
        <v>1828</v>
      </c>
      <c r="AN892" s="16">
        <v>0</v>
      </c>
      <c r="AO892" s="16">
        <v>3899260.3520999998</v>
      </c>
      <c r="AP892" s="16">
        <v>4000</v>
      </c>
      <c r="AQ892" s="16">
        <v>20000</v>
      </c>
      <c r="AS892" s="16">
        <v>760000</v>
      </c>
      <c r="AT892" s="16">
        <v>593066000</v>
      </c>
      <c r="AU892" s="16">
        <v>957756000</v>
      </c>
      <c r="AV892" s="16">
        <v>1655583000</v>
      </c>
      <c r="AW892" s="16">
        <v>2367824000</v>
      </c>
      <c r="AX892" s="16">
        <v>4017245000</v>
      </c>
      <c r="AY892" s="16">
        <v>5775441000</v>
      </c>
      <c r="AZ892" s="16">
        <v>9628755000</v>
      </c>
      <c r="BA892" s="16">
        <v>4527631000</v>
      </c>
      <c r="BB892" s="16">
        <v>2752849000</v>
      </c>
      <c r="BC892" s="16">
        <v>3021842000</v>
      </c>
      <c r="BD892" s="16">
        <v>3552538000</v>
      </c>
      <c r="BE892" s="16">
        <v>4480843000</v>
      </c>
      <c r="BF892" s="16">
        <v>1477887000</v>
      </c>
      <c r="BG892" s="16">
        <v>1987073000</v>
      </c>
      <c r="BH892" s="16">
        <v>3209378000</v>
      </c>
      <c r="BI892" s="16">
        <v>2573601000</v>
      </c>
      <c r="BJ892" s="16">
        <v>2564380648.0999999</v>
      </c>
      <c r="BK892" s="16">
        <v>1760877000</v>
      </c>
      <c r="BL892" s="16">
        <v>2431719000</v>
      </c>
      <c r="BM892" s="16">
        <v>825278000</v>
      </c>
    </row>
    <row r="893" spans="1:65">
      <c r="A893" s="16" t="s">
        <v>53</v>
      </c>
      <c r="B893" s="16" t="s">
        <v>54</v>
      </c>
      <c r="C893" s="16" t="s">
        <v>1829</v>
      </c>
      <c r="D893" s="16" t="s">
        <v>1830</v>
      </c>
      <c r="AK893" s="16">
        <v>63.07</v>
      </c>
      <c r="AL893" s="16">
        <v>50.47</v>
      </c>
      <c r="AM893" s="16">
        <v>42.17</v>
      </c>
      <c r="AN893" s="16">
        <v>37.85</v>
      </c>
      <c r="AO893" s="16">
        <v>44.89</v>
      </c>
      <c r="AP893" s="16">
        <v>39.89</v>
      </c>
      <c r="AQ893" s="16">
        <v>41.15</v>
      </c>
      <c r="AR893" s="16">
        <v>47.66</v>
      </c>
      <c r="AS893" s="16">
        <v>56.9</v>
      </c>
      <c r="AT893" s="16">
        <v>66.36</v>
      </c>
      <c r="AU893" s="16">
        <v>70.069999999999993</v>
      </c>
      <c r="AV893" s="16">
        <v>73.45</v>
      </c>
      <c r="AW893" s="16">
        <v>71.5</v>
      </c>
      <c r="AX893" s="16">
        <v>84.61</v>
      </c>
      <c r="AY893" s="16">
        <v>85.61</v>
      </c>
      <c r="AZ893" s="16">
        <v>86.47</v>
      </c>
      <c r="BA893" s="16">
        <v>92.26</v>
      </c>
      <c r="BB893" s="16">
        <v>95.98</v>
      </c>
      <c r="BC893" s="16">
        <v>86.93</v>
      </c>
      <c r="BD893" s="16">
        <v>94.17</v>
      </c>
      <c r="BE893" s="16">
        <v>98.69</v>
      </c>
      <c r="BF893" s="16">
        <v>101.47</v>
      </c>
      <c r="BG893" s="16">
        <v>92.9</v>
      </c>
      <c r="BH893" s="16">
        <v>102.96</v>
      </c>
      <c r="BI893" s="16">
        <v>104.13</v>
      </c>
      <c r="BJ893" s="16">
        <v>110.16</v>
      </c>
      <c r="BK893" s="16">
        <v>118.78</v>
      </c>
    </row>
    <row r="894" spans="1:65">
      <c r="A894" s="16" t="s">
        <v>53</v>
      </c>
      <c r="B894" s="16" t="s">
        <v>54</v>
      </c>
      <c r="C894" s="16" t="s">
        <v>1831</v>
      </c>
      <c r="D894" s="16" t="s">
        <v>1832</v>
      </c>
      <c r="AK894" s="16">
        <v>626829</v>
      </c>
      <c r="AL894" s="16">
        <v>702734</v>
      </c>
      <c r="AM894" s="16">
        <v>631164</v>
      </c>
      <c r="AN894" s="16">
        <v>603597</v>
      </c>
      <c r="AO894" s="16">
        <v>621357</v>
      </c>
      <c r="AP894" s="16">
        <v>643759</v>
      </c>
      <c r="AQ894" s="16">
        <v>579134</v>
      </c>
      <c r="AR894" s="16">
        <v>512170</v>
      </c>
      <c r="AS894" s="16">
        <v>640713</v>
      </c>
      <c r="AT894" s="16">
        <v>752066</v>
      </c>
      <c r="AU894" s="16">
        <v>813191</v>
      </c>
      <c r="AV894" s="16">
        <v>765399</v>
      </c>
      <c r="AW894" s="16">
        <v>806034</v>
      </c>
      <c r="AX894" s="16">
        <v>792935</v>
      </c>
      <c r="AY894" s="16">
        <v>773895</v>
      </c>
      <c r="AZ894" s="16">
        <v>728677</v>
      </c>
      <c r="BA894" s="16">
        <v>882711</v>
      </c>
      <c r="BB894" s="16">
        <v>1113798</v>
      </c>
      <c r="BC894" s="16">
        <v>954540</v>
      </c>
      <c r="BD894" s="16">
        <v>954274</v>
      </c>
      <c r="BE894" s="16">
        <v>1017875</v>
      </c>
      <c r="BF894" s="16">
        <v>1061005</v>
      </c>
      <c r="BG894" s="16">
        <v>980523</v>
      </c>
      <c r="BH894" s="16">
        <v>940007</v>
      </c>
      <c r="BI894" s="16">
        <v>986891</v>
      </c>
      <c r="BJ894" s="16">
        <v>959992</v>
      </c>
      <c r="BK894" s="16">
        <v>1055769</v>
      </c>
    </row>
    <row r="895" spans="1:65">
      <c r="A895" s="16" t="s">
        <v>53</v>
      </c>
      <c r="B895" s="16" t="s">
        <v>54</v>
      </c>
      <c r="C895" s="16" t="s">
        <v>1833</v>
      </c>
      <c r="D895" s="16" t="s">
        <v>1834</v>
      </c>
      <c r="AN895" s="16">
        <v>42.271954879062903</v>
      </c>
      <c r="AO895" s="16">
        <v>32.726227682580699</v>
      </c>
      <c r="AP895" s="16">
        <v>48.716751794921201</v>
      </c>
      <c r="AQ895" s="16">
        <v>39.0318824473283</v>
      </c>
      <c r="AR895" s="16">
        <v>34.302482917258601</v>
      </c>
      <c r="AS895" s="16">
        <v>26.897681322618599</v>
      </c>
      <c r="AT895" s="16">
        <v>16.6454310951301</v>
      </c>
      <c r="AU895" s="16">
        <v>16.038583310299799</v>
      </c>
      <c r="AV895" s="16">
        <v>14.9197468302066</v>
      </c>
      <c r="AW895" s="16">
        <v>13.1150866579497</v>
      </c>
      <c r="AX895" s="16">
        <v>11.3688263020757</v>
      </c>
      <c r="AY895" s="16">
        <v>13.4889096775161</v>
      </c>
      <c r="AZ895" s="16">
        <v>12.8835160566549</v>
      </c>
      <c r="BA895" s="16">
        <v>12.1374571929762</v>
      </c>
      <c r="BB895" s="16">
        <v>18.7418550955611</v>
      </c>
      <c r="BC895" s="16">
        <v>27.4291322286462</v>
      </c>
      <c r="BD895" s="16">
        <v>43.870106988956898</v>
      </c>
      <c r="BE895" s="16">
        <v>51.982761125286501</v>
      </c>
      <c r="BF895" s="16">
        <v>57.594216620543399</v>
      </c>
      <c r="BG895" s="16">
        <v>56.959760460694298</v>
      </c>
      <c r="BH895" s="16">
        <v>52.214560620492499</v>
      </c>
      <c r="BI895" s="16">
        <v>62.515958473644297</v>
      </c>
      <c r="BJ895" s="16">
        <v>64.619774445140294</v>
      </c>
      <c r="BK895" s="16">
        <v>56.513386986978098</v>
      </c>
      <c r="BL895" s="16">
        <v>48.073966921458201</v>
      </c>
      <c r="BM895" s="16">
        <v>11.726606252262499</v>
      </c>
    </row>
    <row r="896" spans="1:65">
      <c r="A896" s="16" t="s">
        <v>53</v>
      </c>
      <c r="B896" s="16" t="s">
        <v>54</v>
      </c>
      <c r="C896" s="16" t="s">
        <v>1835</v>
      </c>
      <c r="D896" s="16" t="s">
        <v>1836</v>
      </c>
      <c r="AK896" s="16">
        <v>15.124394091920699</v>
      </c>
      <c r="AL896" s="16">
        <v>23.880331534454701</v>
      </c>
      <c r="AM896" s="16">
        <v>38.1849832753296</v>
      </c>
      <c r="AN896" s="16">
        <v>30.372251743527901</v>
      </c>
      <c r="AO896" s="16">
        <v>35.939499272311402</v>
      </c>
      <c r="AP896" s="16">
        <v>24.872077073603201</v>
      </c>
      <c r="AQ896" s="16">
        <v>8.1993783387851007</v>
      </c>
      <c r="AR896" s="16">
        <v>4.65773839310447</v>
      </c>
      <c r="AS896" s="16">
        <v>2.26242745136507</v>
      </c>
      <c r="AT896" s="16">
        <v>3.2025372198259001</v>
      </c>
      <c r="AU896" s="16">
        <v>2.55621459507265</v>
      </c>
      <c r="AV896" s="16">
        <v>3.4296360126722298</v>
      </c>
      <c r="AW896" s="16">
        <v>9.5412794932929401</v>
      </c>
      <c r="AX896" s="16">
        <v>7.8236510399277996</v>
      </c>
      <c r="AY896" s="16">
        <v>6.5557042218160699</v>
      </c>
      <c r="AZ896" s="16">
        <v>19.391127231015801</v>
      </c>
      <c r="BA896" s="16">
        <v>11.199818003380599</v>
      </c>
      <c r="BB896" s="16">
        <v>12.655159474669601</v>
      </c>
      <c r="BC896" s="16">
        <v>13.8803554470639</v>
      </c>
      <c r="BD896" s="16">
        <v>10.4863876581847</v>
      </c>
      <c r="BE896" s="16">
        <v>23.596836399047699</v>
      </c>
      <c r="BF896" s="16">
        <v>29.344799961934299</v>
      </c>
      <c r="BG896" s="16">
        <v>22.486203873486399</v>
      </c>
      <c r="BH896" s="16">
        <v>14.234428466894499</v>
      </c>
      <c r="BI896" s="16">
        <v>12.416951617964401</v>
      </c>
      <c r="BJ896" s="16">
        <v>11.704510315488699</v>
      </c>
      <c r="BK896" s="16">
        <v>10.674290703624701</v>
      </c>
      <c r="BL896" s="16">
        <v>12.024828022090301</v>
      </c>
    </row>
    <row r="897" spans="1:65">
      <c r="A897" s="16" t="s">
        <v>53</v>
      </c>
      <c r="B897" s="16" t="s">
        <v>54</v>
      </c>
      <c r="C897" s="16" t="s">
        <v>1837</v>
      </c>
      <c r="D897" s="16" t="s">
        <v>1838</v>
      </c>
      <c r="AN897" s="16">
        <v>31.054352957043601</v>
      </c>
      <c r="AO897" s="16">
        <v>26.847027604284701</v>
      </c>
      <c r="AP897" s="16">
        <v>15.303300393347399</v>
      </c>
      <c r="AQ897" s="16">
        <v>28.071343755326801</v>
      </c>
      <c r="AR897" s="16">
        <v>14.2989852794055</v>
      </c>
      <c r="AS897" s="16">
        <v>30.3154461279461</v>
      </c>
      <c r="AT897" s="16">
        <v>24.0836657675308</v>
      </c>
      <c r="AU897" s="16">
        <v>13.4125694503043</v>
      </c>
      <c r="AV897" s="16">
        <v>9.3675198164762996</v>
      </c>
      <c r="AW897" s="16">
        <v>10.6858803418046</v>
      </c>
      <c r="AX897" s="16">
        <v>14.401534979858701</v>
      </c>
      <c r="AY897" s="16">
        <v>18.163380364446201</v>
      </c>
      <c r="AZ897" s="16">
        <v>16.721593368689</v>
      </c>
      <c r="BA897" s="16">
        <v>17.716863898259898</v>
      </c>
      <c r="BB897" s="16">
        <v>22.261967866094398</v>
      </c>
      <c r="BC897" s="16">
        <v>20.8484625004258</v>
      </c>
      <c r="BD897" s="16">
        <v>16.735750681608</v>
      </c>
      <c r="BE897" s="16">
        <v>13.2265900141131</v>
      </c>
      <c r="BF897" s="16">
        <v>12.018052612028001</v>
      </c>
      <c r="BG897" s="16">
        <v>9.6580872233802904</v>
      </c>
      <c r="BH897" s="16">
        <v>11.8040627300617</v>
      </c>
      <c r="BI897" s="16">
        <v>12.366885244181599</v>
      </c>
      <c r="BJ897" s="16">
        <v>13.097951465608199</v>
      </c>
      <c r="BK897" s="16">
        <v>22.771452249603001</v>
      </c>
      <c r="BL897" s="16">
        <v>23.138955906190901</v>
      </c>
      <c r="BM897" s="16">
        <v>24.174673601512701</v>
      </c>
    </row>
    <row r="898" spans="1:65">
      <c r="A898" s="16" t="s">
        <v>53</v>
      </c>
      <c r="B898" s="16" t="s">
        <v>54</v>
      </c>
      <c r="C898" s="16" t="s">
        <v>1839</v>
      </c>
      <c r="D898" s="16" t="s">
        <v>1840</v>
      </c>
      <c r="AK898" s="16">
        <v>0.49588946146392698</v>
      </c>
      <c r="AL898" s="16">
        <v>1.02177853614637</v>
      </c>
      <c r="AM898" s="16">
        <v>1.2560296992456901</v>
      </c>
      <c r="AN898" s="16">
        <v>10.371884295633899</v>
      </c>
      <c r="AO898" s="16">
        <v>11.4903492121787</v>
      </c>
      <c r="AP898" s="16">
        <v>5.6102495760550104</v>
      </c>
      <c r="AQ898" s="16">
        <v>4.5301545057002004</v>
      </c>
      <c r="AR898" s="16">
        <v>1.41126892832104</v>
      </c>
      <c r="AS898" s="16">
        <v>1.9096710566806301</v>
      </c>
      <c r="AT898" s="16">
        <v>1.5470828110082999</v>
      </c>
      <c r="AU898" s="16">
        <v>1.40091023601683</v>
      </c>
      <c r="AV898" s="16">
        <v>1.1352406226573599</v>
      </c>
      <c r="AW898" s="16">
        <v>0.98743560494360505</v>
      </c>
      <c r="AX898" s="16">
        <v>0.93799609918370797</v>
      </c>
      <c r="AY898" s="16">
        <v>0.83277150948215795</v>
      </c>
      <c r="AZ898" s="16">
        <v>1.0163744271189299</v>
      </c>
      <c r="BA898" s="16">
        <v>1.2159425783855</v>
      </c>
      <c r="BB898" s="16">
        <v>0.66602899374464497</v>
      </c>
      <c r="BC898" s="16">
        <v>1.0118380545221</v>
      </c>
      <c r="BD898" s="16">
        <v>1.27678966415708</v>
      </c>
      <c r="BE898" s="16">
        <v>1.5650505042510401</v>
      </c>
      <c r="BF898" s="16">
        <v>1.2558802203313399</v>
      </c>
      <c r="BG898" s="16">
        <v>0.91438904127623899</v>
      </c>
      <c r="BH898" s="16">
        <v>0.98407594173123303</v>
      </c>
      <c r="BI898" s="16">
        <v>1.0285588047119401</v>
      </c>
      <c r="BJ898" s="16">
        <v>0.73763912807090704</v>
      </c>
      <c r="BK898" s="16">
        <v>0.67899348468427301</v>
      </c>
      <c r="BL898" s="16">
        <v>0.70071853946303997</v>
      </c>
    </row>
    <row r="899" spans="1:65">
      <c r="A899" s="16" t="s">
        <v>53</v>
      </c>
      <c r="B899" s="16" t="s">
        <v>54</v>
      </c>
      <c r="C899" s="16" t="s">
        <v>1841</v>
      </c>
      <c r="D899" s="16" t="s">
        <v>1842</v>
      </c>
    </row>
    <row r="900" spans="1:65">
      <c r="A900" s="16" t="s">
        <v>53</v>
      </c>
      <c r="B900" s="16" t="s">
        <v>54</v>
      </c>
      <c r="C900" s="16" t="s">
        <v>1843</v>
      </c>
      <c r="D900" s="16" t="s">
        <v>1844</v>
      </c>
    </row>
    <row r="901" spans="1:65">
      <c r="A901" s="16" t="s">
        <v>53</v>
      </c>
      <c r="B901" s="16" t="s">
        <v>54</v>
      </c>
      <c r="C901" s="16" t="s">
        <v>1845</v>
      </c>
      <c r="D901" s="16" t="s">
        <v>1846</v>
      </c>
      <c r="F901" s="16">
        <v>2.83574093823756</v>
      </c>
      <c r="G901" s="16">
        <v>2.8665859436874901</v>
      </c>
      <c r="H901" s="16">
        <v>2.8089502790371599</v>
      </c>
      <c r="I901" s="16">
        <v>2.6467366670564298</v>
      </c>
      <c r="J901" s="16">
        <v>2.4193632512996199</v>
      </c>
      <c r="K901" s="16">
        <v>2.1805349273041101</v>
      </c>
      <c r="L901" s="16">
        <v>1.96662032787567</v>
      </c>
      <c r="M901" s="16">
        <v>1.77686898916953</v>
      </c>
      <c r="N901" s="16">
        <v>1.62812224257069</v>
      </c>
      <c r="O901" s="16">
        <v>2.19900760979584</v>
      </c>
      <c r="P901" s="16">
        <v>2.90077429117571</v>
      </c>
      <c r="Q901" s="16">
        <v>2.7861788271012098</v>
      </c>
      <c r="R901" s="16">
        <v>2.6878606083876702</v>
      </c>
      <c r="S901" s="16">
        <v>2.3699119232493899</v>
      </c>
      <c r="T901" s="16">
        <v>2.0736821525234999</v>
      </c>
      <c r="U901" s="16">
        <v>2.0362113065833198</v>
      </c>
      <c r="V901" s="16">
        <v>2.0026208901402298</v>
      </c>
      <c r="W901" s="16">
        <v>1.9816894680891499</v>
      </c>
      <c r="X901" s="16">
        <v>1.9036907098673299</v>
      </c>
      <c r="Y901" s="16">
        <v>1.82266771686315</v>
      </c>
      <c r="Z901" s="16">
        <v>1.81711846349133</v>
      </c>
      <c r="AA901" s="16">
        <v>1.81980548197919</v>
      </c>
      <c r="AB901" s="16">
        <v>1.82955111319578</v>
      </c>
      <c r="AC901" s="16">
        <v>1.9227625801702199</v>
      </c>
      <c r="AD901" s="16">
        <v>2.0192029530817099</v>
      </c>
      <c r="AE901" s="16">
        <v>2.04008081602883</v>
      </c>
      <c r="AF901" s="16">
        <v>2.0482377573466102</v>
      </c>
      <c r="AG901" s="16">
        <v>2.0450283554647601</v>
      </c>
      <c r="AH901" s="16">
        <v>1.5847376222718501</v>
      </c>
      <c r="AI901" s="16">
        <v>-0.121680946832467</v>
      </c>
      <c r="AJ901" s="16">
        <v>0.97766550000937802</v>
      </c>
      <c r="AK901" s="16">
        <v>0.935187970086095</v>
      </c>
      <c r="AL901" s="16">
        <v>0.93778882746316194</v>
      </c>
      <c r="AM901" s="16">
        <v>0.76505734274704096</v>
      </c>
      <c r="AN901" s="16">
        <v>0.56153944873886397</v>
      </c>
      <c r="AO901" s="16">
        <v>0.41426713112868602</v>
      </c>
      <c r="AP901" s="16">
        <v>0.36941268790815901</v>
      </c>
      <c r="AQ901" s="16">
        <v>0.34641713480734398</v>
      </c>
      <c r="AR901" s="16">
        <v>0.69608325366472701</v>
      </c>
      <c r="AS901" s="16">
        <v>1.21344378120309</v>
      </c>
      <c r="AT901" s="16">
        <v>1.1651563833676399</v>
      </c>
      <c r="AU901" s="16">
        <v>1.13311843032047</v>
      </c>
      <c r="AV901" s="16">
        <v>1.14502413490342</v>
      </c>
      <c r="AW901" s="16">
        <v>1.2613007564132701</v>
      </c>
      <c r="AX901" s="16">
        <v>1.40475551381099</v>
      </c>
      <c r="AY901" s="16">
        <v>1.4796260070468901</v>
      </c>
      <c r="AZ901" s="16">
        <v>1.51533013846802</v>
      </c>
      <c r="BA901" s="16">
        <v>2.4780110813893601</v>
      </c>
      <c r="BB901" s="16">
        <v>2.4528695870644501</v>
      </c>
      <c r="BC901" s="16">
        <v>1.59505668203145</v>
      </c>
      <c r="BD901" s="16">
        <v>1.7345945847781199</v>
      </c>
      <c r="BE901" s="16">
        <v>1.7863479117565699</v>
      </c>
      <c r="BF901" s="16">
        <v>1.7785151839915001</v>
      </c>
      <c r="BG901" s="16">
        <v>1.7584980527391401</v>
      </c>
      <c r="BH901" s="16">
        <v>1.7263091453463799</v>
      </c>
      <c r="BI901" s="16">
        <v>1.6774015137061</v>
      </c>
      <c r="BJ901" s="16">
        <v>1.5647733798107599</v>
      </c>
      <c r="BK901" s="16">
        <v>1.47340015238086</v>
      </c>
      <c r="BL901" s="16">
        <v>1.4750647903346701</v>
      </c>
      <c r="BM901" s="16">
        <v>1.5036894156451199</v>
      </c>
    </row>
    <row r="902" spans="1:65">
      <c r="A902" s="16" t="s">
        <v>53</v>
      </c>
      <c r="B902" s="16" t="s">
        <v>54</v>
      </c>
      <c r="C902" s="16" t="s">
        <v>1847</v>
      </c>
      <c r="D902" s="16" t="s">
        <v>1848</v>
      </c>
    </row>
    <row r="903" spans="1:65">
      <c r="A903" s="16" t="s">
        <v>53</v>
      </c>
      <c r="B903" s="16" t="s">
        <v>54</v>
      </c>
      <c r="C903" s="16" t="s">
        <v>1849</v>
      </c>
      <c r="D903" s="16" t="s">
        <v>1850</v>
      </c>
      <c r="E903" s="16">
        <v>6.0984263205031004</v>
      </c>
      <c r="F903" s="16">
        <v>6.02893273888811</v>
      </c>
      <c r="G903" s="16">
        <v>5.9926125238298198</v>
      </c>
      <c r="H903" s="16">
        <v>5.9884959675112999</v>
      </c>
      <c r="I903" s="16">
        <v>6.01595076069525</v>
      </c>
      <c r="J903" s="16">
        <v>6.07437142570652</v>
      </c>
      <c r="K903" s="16">
        <v>6.1647267994715396</v>
      </c>
      <c r="L903" s="16">
        <v>6.2896654501460203</v>
      </c>
      <c r="M903" s="16">
        <v>6.4270275394234497</v>
      </c>
      <c r="N903" s="16">
        <v>6.5430966175163201</v>
      </c>
      <c r="O903" s="16">
        <v>6.62196437224378</v>
      </c>
      <c r="P903" s="16">
        <v>6.6527268260908397</v>
      </c>
      <c r="Q903" s="16">
        <v>6.6317888260498501</v>
      </c>
      <c r="R903" s="16">
        <v>6.5839858424221704</v>
      </c>
      <c r="S903" s="16">
        <v>6.5435162144982302</v>
      </c>
      <c r="T903" s="16">
        <v>6.5262245890006598</v>
      </c>
      <c r="U903" s="16">
        <v>6.5321278328131296</v>
      </c>
      <c r="V903" s="16">
        <v>6.5581826533595002</v>
      </c>
      <c r="W903" s="16">
        <v>6.58756907495167</v>
      </c>
      <c r="X903" s="16">
        <v>6.5908009896537401</v>
      </c>
      <c r="Y903" s="16">
        <v>6.5548315550229797</v>
      </c>
      <c r="Z903" s="16">
        <v>6.5212639053522103</v>
      </c>
      <c r="AA903" s="16">
        <v>6.44657267102329</v>
      </c>
      <c r="AB903" s="16">
        <v>6.3491411581777299</v>
      </c>
      <c r="AC903" s="16">
        <v>6.2531741260061802</v>
      </c>
      <c r="AD903" s="16">
        <v>6.1718171312134702</v>
      </c>
      <c r="AE903" s="16">
        <v>6.1147532731725702</v>
      </c>
      <c r="AF903" s="16">
        <v>6.0583633835261299</v>
      </c>
      <c r="AG903" s="16">
        <v>6.0164429526450602</v>
      </c>
      <c r="AH903" s="16">
        <v>6.0099013110364297</v>
      </c>
      <c r="AI903" s="16">
        <v>6.0530174308508498</v>
      </c>
      <c r="AJ903" s="16">
        <v>6.1124533181342597</v>
      </c>
      <c r="AK903" s="16">
        <v>6.2068797660927704</v>
      </c>
      <c r="AL903" s="16">
        <v>6.3127583180074502</v>
      </c>
      <c r="AM903" s="16">
        <v>6.4041447877233697</v>
      </c>
      <c r="AN903" s="16">
        <v>6.47147737090717</v>
      </c>
      <c r="AO903" s="16">
        <v>6.5455644649667697</v>
      </c>
      <c r="AP903" s="16">
        <v>6.5877488701841003</v>
      </c>
      <c r="AQ903" s="16">
        <v>6.6177736855597997</v>
      </c>
      <c r="AR903" s="16">
        <v>6.6627954230636499</v>
      </c>
      <c r="AS903" s="16">
        <v>6.7341991208511702</v>
      </c>
      <c r="AT903" s="16">
        <v>6.9451981892918004</v>
      </c>
      <c r="AU903" s="16">
        <v>7.1709529937927101</v>
      </c>
      <c r="AV903" s="16">
        <v>7.3733865759736998</v>
      </c>
      <c r="AW903" s="16">
        <v>7.49851143747152</v>
      </c>
      <c r="AX903" s="16">
        <v>7.5192743156945596</v>
      </c>
      <c r="AY903" s="16">
        <v>7.47559972665473</v>
      </c>
      <c r="AZ903" s="16">
        <v>7.3528285929266</v>
      </c>
      <c r="BA903" s="16">
        <v>7.1820871720911503</v>
      </c>
      <c r="BB903" s="16">
        <v>7.0019293694582796</v>
      </c>
      <c r="BC903" s="16">
        <v>6.8370717792588902</v>
      </c>
      <c r="BD903" s="16">
        <v>6.7621545438258499</v>
      </c>
      <c r="BE903" s="16">
        <v>6.6991509313865603</v>
      </c>
      <c r="BF903" s="16">
        <v>6.6627636643898001</v>
      </c>
      <c r="BG903" s="16">
        <v>6.6724610620189297</v>
      </c>
      <c r="BH903" s="16">
        <v>6.7409522264982096</v>
      </c>
      <c r="BI903" s="16">
        <v>6.8406072300398399</v>
      </c>
      <c r="BJ903" s="16">
        <v>7.00180602139441</v>
      </c>
      <c r="BK903" s="16">
        <v>7.2211676628993304</v>
      </c>
      <c r="BL903" s="16">
        <v>7.4935337353695504</v>
      </c>
      <c r="BM903" s="16">
        <v>7.8174823150447397</v>
      </c>
    </row>
    <row r="904" spans="1:65">
      <c r="A904" s="16" t="s">
        <v>53</v>
      </c>
      <c r="B904" s="16" t="s">
        <v>54</v>
      </c>
      <c r="C904" s="16" t="s">
        <v>1851</v>
      </c>
      <c r="D904" s="16" t="s">
        <v>1852</v>
      </c>
      <c r="E904" s="16">
        <v>8.5735539265936698</v>
      </c>
      <c r="F904" s="16">
        <v>8.6889301815207993</v>
      </c>
      <c r="G904" s="16">
        <v>8.5391242210485601</v>
      </c>
      <c r="H904" s="16">
        <v>8.24540281316688</v>
      </c>
      <c r="I904" s="16">
        <v>7.9745402730100698</v>
      </c>
      <c r="J904" s="16">
        <v>7.8094954834377699</v>
      </c>
      <c r="K904" s="16">
        <v>7.7070626484395603</v>
      </c>
      <c r="L904" s="16">
        <v>7.7279631568500298</v>
      </c>
      <c r="M904" s="16">
        <v>7.7622994913420102</v>
      </c>
      <c r="N904" s="16">
        <v>7.6363856207771299</v>
      </c>
      <c r="O904" s="16">
        <v>7.2579035403971996</v>
      </c>
      <c r="P904" s="16">
        <v>6.7179514281806103</v>
      </c>
      <c r="Q904" s="16">
        <v>5.9661136539755404</v>
      </c>
      <c r="R904" s="16">
        <v>5.1509740538931901</v>
      </c>
      <c r="S904" s="16">
        <v>4.4867822227835399</v>
      </c>
      <c r="T904" s="16">
        <v>4.0911356683289597</v>
      </c>
      <c r="U904" s="16">
        <v>3.9145307022363398</v>
      </c>
      <c r="V904" s="16">
        <v>3.9605361139578399</v>
      </c>
      <c r="W904" s="16">
        <v>4.1723502856800199</v>
      </c>
      <c r="X904" s="16">
        <v>4.4546512439073496</v>
      </c>
      <c r="Y904" s="16">
        <v>4.7443572404459902</v>
      </c>
      <c r="Z904" s="16">
        <v>5.0753131824003299</v>
      </c>
      <c r="AA904" s="16">
        <v>5.4591473278592799</v>
      </c>
      <c r="AB904" s="16">
        <v>5.8963533925809104</v>
      </c>
      <c r="AC904" s="16">
        <v>6.3741600878079403</v>
      </c>
      <c r="AD904" s="16">
        <v>6.8630744546879701</v>
      </c>
      <c r="AE904" s="16">
        <v>7.3397306897001204</v>
      </c>
      <c r="AF904" s="16">
        <v>7.77551857572531</v>
      </c>
      <c r="AG904" s="16">
        <v>8.1462665871256004</v>
      </c>
      <c r="AH904" s="16">
        <v>8.4442476246582991</v>
      </c>
      <c r="AI904" s="16">
        <v>8.6726696742884997</v>
      </c>
      <c r="AJ904" s="16">
        <v>8.8576550483787209</v>
      </c>
      <c r="AK904" s="16">
        <v>9.0342932552379906</v>
      </c>
      <c r="AL904" s="16">
        <v>9.1659012328479399</v>
      </c>
      <c r="AM904" s="16">
        <v>9.2003056767628095</v>
      </c>
      <c r="AN904" s="16">
        <v>9.1174564450662796</v>
      </c>
      <c r="AO904" s="16">
        <v>8.9455977026595903</v>
      </c>
      <c r="AP904" s="16">
        <v>8.6731229361211692</v>
      </c>
      <c r="AQ904" s="16">
        <v>8.3639442767637604</v>
      </c>
      <c r="AR904" s="16">
        <v>8.0936215330440895</v>
      </c>
      <c r="AS904" s="16">
        <v>7.8874618999837596</v>
      </c>
      <c r="AT904" s="16">
        <v>7.6961666576119301</v>
      </c>
      <c r="AU904" s="16">
        <v>7.5531656659277697</v>
      </c>
      <c r="AV904" s="16">
        <v>7.4455024929393296</v>
      </c>
      <c r="AW904" s="16">
        <v>7.3519214398901296</v>
      </c>
      <c r="AX904" s="16">
        <v>7.2679553552348102</v>
      </c>
      <c r="AY904" s="16">
        <v>7.1943726849084504</v>
      </c>
      <c r="AZ904" s="16">
        <v>7.1567095166985197</v>
      </c>
      <c r="BA904" s="16">
        <v>7.1785035303007003</v>
      </c>
      <c r="BB904" s="16">
        <v>7.2812460170003197</v>
      </c>
      <c r="BC904" s="16">
        <v>7.4645873043894104</v>
      </c>
      <c r="BD904" s="16">
        <v>7.6627631108129401</v>
      </c>
      <c r="BE904" s="16">
        <v>7.9110952609799003</v>
      </c>
      <c r="BF904" s="16">
        <v>8.1820106219546194</v>
      </c>
      <c r="BG904" s="16">
        <v>8.4412387319004303</v>
      </c>
      <c r="BH904" s="16">
        <v>8.6672626763256204</v>
      </c>
      <c r="BI904" s="16">
        <v>8.8446711244189693</v>
      </c>
      <c r="BJ904" s="16">
        <v>8.9991828650260093</v>
      </c>
      <c r="BK904" s="16">
        <v>9.11736901531496</v>
      </c>
      <c r="BL904" s="16">
        <v>9.1840758685395105</v>
      </c>
      <c r="BM904" s="16">
        <v>9.1925545307645304</v>
      </c>
    </row>
    <row r="905" spans="1:65">
      <c r="A905" s="16" t="s">
        <v>53</v>
      </c>
      <c r="B905" s="16" t="s">
        <v>54</v>
      </c>
      <c r="C905" s="16" t="s">
        <v>1853</v>
      </c>
      <c r="D905" s="16" t="s">
        <v>1854</v>
      </c>
      <c r="E905" s="16">
        <v>14.159212716923101</v>
      </c>
      <c r="F905" s="16">
        <v>14.6899860766766</v>
      </c>
      <c r="G905" s="16">
        <v>15.066248298382799</v>
      </c>
      <c r="H905" s="16">
        <v>15.302871078509</v>
      </c>
      <c r="I905" s="16">
        <v>15.4632671982717</v>
      </c>
      <c r="J905" s="16">
        <v>15.617999553864101</v>
      </c>
      <c r="K905" s="16">
        <v>15.8410360342421</v>
      </c>
      <c r="L905" s="16">
        <v>16.118622539168399</v>
      </c>
      <c r="M905" s="16">
        <v>16.404209669278799</v>
      </c>
      <c r="N905" s="16">
        <v>16.59442917913</v>
      </c>
      <c r="O905" s="16">
        <v>16.577146451368399</v>
      </c>
      <c r="P905" s="16">
        <v>16.458157168260399</v>
      </c>
      <c r="Q905" s="16">
        <v>16.073231447736099</v>
      </c>
      <c r="R905" s="16">
        <v>15.458193784868399</v>
      </c>
      <c r="S905" s="16">
        <v>14.732964333075399</v>
      </c>
      <c r="T905" s="16">
        <v>14.0513806762316</v>
      </c>
      <c r="U905" s="16">
        <v>13.4830014923098</v>
      </c>
      <c r="V905" s="16">
        <v>12.9678652906181</v>
      </c>
      <c r="W905" s="16">
        <v>12.510711930032</v>
      </c>
      <c r="X905" s="16">
        <v>12.0921254081568</v>
      </c>
      <c r="Y905" s="16">
        <v>11.6846506264797</v>
      </c>
      <c r="Z905" s="16">
        <v>11.378596272149201</v>
      </c>
      <c r="AA905" s="16">
        <v>11.134189872861</v>
      </c>
      <c r="AB905" s="16">
        <v>10.9402645919905</v>
      </c>
      <c r="AC905" s="16">
        <v>10.7901471031774</v>
      </c>
      <c r="AD905" s="16">
        <v>10.676678892817399</v>
      </c>
      <c r="AE905" s="16">
        <v>10.669759682205299</v>
      </c>
      <c r="AF905" s="16">
        <v>10.749944836308201</v>
      </c>
      <c r="AG905" s="16">
        <v>10.915030260675801</v>
      </c>
      <c r="AH905" s="16">
        <v>11.1303118755469</v>
      </c>
      <c r="AI905" s="16">
        <v>11.3392350640854</v>
      </c>
      <c r="AJ905" s="16">
        <v>11.5699606791734</v>
      </c>
      <c r="AK905" s="16">
        <v>11.843720572502001</v>
      </c>
      <c r="AL905" s="16">
        <v>12.1211237594437</v>
      </c>
      <c r="AM905" s="16">
        <v>12.349799519529</v>
      </c>
      <c r="AN905" s="16">
        <v>12.4726288016504</v>
      </c>
      <c r="AO905" s="16">
        <v>12.516240503346101</v>
      </c>
      <c r="AP905" s="16">
        <v>12.426087945138899</v>
      </c>
      <c r="AQ905" s="16">
        <v>12.2005870432737</v>
      </c>
      <c r="AR905" s="16">
        <v>11.872227350170199</v>
      </c>
      <c r="AS905" s="16">
        <v>11.497725644631499</v>
      </c>
      <c r="AT905" s="16">
        <v>11.056378428732801</v>
      </c>
      <c r="AU905" s="16">
        <v>10.534558452968099</v>
      </c>
      <c r="AV905" s="16">
        <v>9.9545394436750101</v>
      </c>
      <c r="AW905" s="16">
        <v>9.3683518093183995</v>
      </c>
      <c r="AX905" s="16">
        <v>8.8432824024099901</v>
      </c>
      <c r="AY905" s="16">
        <v>8.4534442737456104</v>
      </c>
      <c r="AZ905" s="16">
        <v>8.1599548873750791</v>
      </c>
      <c r="BA905" s="16">
        <v>7.9542549872274604</v>
      </c>
      <c r="BB905" s="16">
        <v>7.8042909881370797</v>
      </c>
      <c r="BC905" s="16">
        <v>7.6648737790748402</v>
      </c>
      <c r="BD905" s="16">
        <v>7.5686447686273999</v>
      </c>
      <c r="BE905" s="16">
        <v>7.5421375496615299</v>
      </c>
      <c r="BF905" s="16">
        <v>7.5851342392785801</v>
      </c>
      <c r="BG905" s="16">
        <v>7.6884275916496803</v>
      </c>
      <c r="BH905" s="16">
        <v>7.8316796884544297</v>
      </c>
      <c r="BI905" s="16">
        <v>8.0117865154195798</v>
      </c>
      <c r="BJ905" s="16">
        <v>8.27152518956105</v>
      </c>
      <c r="BK905" s="16">
        <v>8.5850365848842607</v>
      </c>
      <c r="BL905" s="16">
        <v>8.8862589950145896</v>
      </c>
      <c r="BM905" s="16">
        <v>9.08936900848704</v>
      </c>
    </row>
    <row r="906" spans="1:65">
      <c r="A906" s="16" t="s">
        <v>53</v>
      </c>
      <c r="B906" s="16" t="s">
        <v>54</v>
      </c>
      <c r="C906" s="16" t="s">
        <v>1855</v>
      </c>
      <c r="D906" s="16" t="s">
        <v>1856</v>
      </c>
      <c r="E906" s="16">
        <v>71.410856199999998</v>
      </c>
      <c r="F906" s="16">
        <v>71.606499600000006</v>
      </c>
      <c r="G906" s="16">
        <v>71.802143000000001</v>
      </c>
      <c r="H906" s="16">
        <v>71.980536599999994</v>
      </c>
      <c r="I906" s="16">
        <v>72.1589302</v>
      </c>
      <c r="J906" s="16">
        <v>72.337323799999993</v>
      </c>
      <c r="K906" s="16">
        <v>72.5157174</v>
      </c>
      <c r="L906" s="16">
        <v>72.694111000000007</v>
      </c>
      <c r="M906" s="16">
        <v>72.820371399999999</v>
      </c>
      <c r="N906" s="16">
        <v>72.946631800000006</v>
      </c>
      <c r="O906" s="16">
        <v>73.072892199999998</v>
      </c>
      <c r="P906" s="16">
        <v>73.199152600000005</v>
      </c>
      <c r="Q906" s="16">
        <v>73.325412999999998</v>
      </c>
      <c r="R906" s="16">
        <v>73.329963399999997</v>
      </c>
      <c r="S906" s="16">
        <v>73.334513799999996</v>
      </c>
      <c r="T906" s="16">
        <v>73.339064199999996</v>
      </c>
      <c r="U906" s="16">
        <v>73.343614599999995</v>
      </c>
      <c r="V906" s="16">
        <v>73.348164999999995</v>
      </c>
      <c r="W906" s="16">
        <v>73.364304399999995</v>
      </c>
      <c r="X906" s="16">
        <v>73.380443799999995</v>
      </c>
      <c r="Y906" s="16">
        <v>73.396583199999995</v>
      </c>
      <c r="Z906" s="16">
        <v>73.412722599999995</v>
      </c>
      <c r="AA906" s="16">
        <v>73.428861999999995</v>
      </c>
      <c r="AB906" s="16">
        <v>73.530710600000006</v>
      </c>
      <c r="AC906" s="16">
        <v>73.632559200000003</v>
      </c>
      <c r="AD906" s="16">
        <v>73.7344078</v>
      </c>
      <c r="AE906" s="16">
        <v>73.836256399999996</v>
      </c>
      <c r="AF906" s="16">
        <v>73.938104999999993</v>
      </c>
      <c r="AG906" s="16">
        <v>74.031642000000005</v>
      </c>
      <c r="AH906" s="16">
        <v>74.125179000000003</v>
      </c>
      <c r="AI906" s="16">
        <v>74.218716000000001</v>
      </c>
      <c r="AJ906" s="16">
        <v>74.312252999999998</v>
      </c>
      <c r="AK906" s="16">
        <v>74.405789999999996</v>
      </c>
      <c r="AL906" s="16">
        <v>74.706356600000007</v>
      </c>
      <c r="AM906" s="16">
        <v>75.006923200000003</v>
      </c>
      <c r="AN906" s="16">
        <v>75.307489799999999</v>
      </c>
      <c r="AO906" s="16">
        <v>75.608056399999995</v>
      </c>
      <c r="AP906" s="16">
        <v>75.908623000000006</v>
      </c>
      <c r="AQ906" s="16">
        <v>76.044215800000003</v>
      </c>
      <c r="AR906" s="16">
        <v>76.179808600000001</v>
      </c>
      <c r="AS906" s="16">
        <v>76.315401399999999</v>
      </c>
      <c r="AT906" s="16">
        <v>76.450994199999997</v>
      </c>
      <c r="AU906" s="16">
        <v>76.586586999999994</v>
      </c>
      <c r="AV906" s="16">
        <v>77.515333799999993</v>
      </c>
      <c r="AW906" s="16">
        <v>78.444080600000007</v>
      </c>
      <c r="AX906" s="16">
        <v>79.372827400000006</v>
      </c>
      <c r="AY906" s="16">
        <v>80.301574200000005</v>
      </c>
      <c r="AZ906" s="16">
        <v>81.230321000000004</v>
      </c>
      <c r="BA906" s="16">
        <v>81.539423999999997</v>
      </c>
      <c r="BB906" s="16">
        <v>81.848527000000004</v>
      </c>
      <c r="BC906" s="16">
        <v>82.157629999999997</v>
      </c>
      <c r="BD906" s="16">
        <v>82.466733000000005</v>
      </c>
      <c r="BE906" s="16">
        <v>82.775835999999998</v>
      </c>
      <c r="BF906" s="16">
        <v>82.982852600000001</v>
      </c>
      <c r="BG906" s="16">
        <v>83.189869200000004</v>
      </c>
      <c r="BH906" s="16">
        <v>83.396885800000007</v>
      </c>
      <c r="BI906" s="16">
        <v>83.603902399999996</v>
      </c>
      <c r="BJ906" s="16">
        <v>83.810918999999998</v>
      </c>
      <c r="BK906" s="16">
        <v>83.978318599999994</v>
      </c>
      <c r="BL906" s="16">
        <v>84.145718200000005</v>
      </c>
    </row>
    <row r="907" spans="1:65">
      <c r="A907" s="16" t="s">
        <v>53</v>
      </c>
      <c r="B907" s="16" t="s">
        <v>54</v>
      </c>
      <c r="C907" s="16" t="s">
        <v>1857</v>
      </c>
      <c r="D907" s="16" t="s">
        <v>1858</v>
      </c>
      <c r="BH907" s="16">
        <v>0</v>
      </c>
      <c r="BI907" s="16">
        <v>0</v>
      </c>
      <c r="BJ907" s="16">
        <v>0</v>
      </c>
      <c r="BK907" s="16">
        <v>0</v>
      </c>
    </row>
    <row r="908" spans="1:65">
      <c r="A908" s="16" t="s">
        <v>53</v>
      </c>
      <c r="B908" s="16" t="s">
        <v>54</v>
      </c>
      <c r="C908" s="16" t="s">
        <v>1859</v>
      </c>
      <c r="D908" s="16" t="s">
        <v>1860</v>
      </c>
      <c r="AJ908" s="16">
        <v>0.9</v>
      </c>
      <c r="AK908" s="16">
        <v>1.82</v>
      </c>
      <c r="AL908" s="16">
        <v>4.6900000000000004</v>
      </c>
      <c r="AM908" s="16">
        <v>6.52</v>
      </c>
      <c r="AN908" s="16">
        <v>7.6</v>
      </c>
      <c r="AO908" s="16">
        <v>8.6999999999999993</v>
      </c>
      <c r="AP908" s="16">
        <v>9.92</v>
      </c>
      <c r="AQ908" s="16">
        <v>10.86</v>
      </c>
      <c r="AR908" s="16">
        <v>11.88</v>
      </c>
      <c r="AS908" s="16">
        <v>12.71</v>
      </c>
      <c r="AT908" s="16">
        <v>11.52</v>
      </c>
      <c r="AU908" s="16">
        <v>10.38</v>
      </c>
      <c r="AV908" s="16">
        <v>9.27</v>
      </c>
      <c r="AW908" s="16">
        <v>8.0399999999999991</v>
      </c>
      <c r="AX908" s="16">
        <v>7.29</v>
      </c>
      <c r="AY908" s="16">
        <v>6.34</v>
      </c>
      <c r="AZ908" s="16">
        <v>5.5</v>
      </c>
      <c r="BA908" s="16">
        <v>5.55</v>
      </c>
      <c r="BB908" s="16">
        <v>6.58</v>
      </c>
      <c r="BC908" s="16">
        <v>6.91</v>
      </c>
      <c r="BD908" s="16">
        <v>6.45</v>
      </c>
      <c r="BE908" s="16">
        <v>6.09</v>
      </c>
      <c r="BF908" s="16">
        <v>5.95</v>
      </c>
      <c r="BG908" s="16">
        <v>5.84</v>
      </c>
      <c r="BH908" s="16">
        <v>5.87</v>
      </c>
      <c r="BI908" s="16">
        <v>5.91</v>
      </c>
      <c r="BJ908" s="16">
        <v>5.93</v>
      </c>
      <c r="BK908" s="16">
        <v>5.77</v>
      </c>
      <c r="BL908" s="16">
        <v>5.73</v>
      </c>
    </row>
    <row r="909" spans="1:65">
      <c r="A909" s="16" t="s">
        <v>53</v>
      </c>
      <c r="B909" s="16" t="s">
        <v>54</v>
      </c>
      <c r="C909" s="16" t="s">
        <v>1861</v>
      </c>
      <c r="D909" s="16" t="s">
        <v>1862</v>
      </c>
      <c r="AJ909" s="16">
        <v>2.5099999999999998</v>
      </c>
      <c r="AK909" s="16">
        <v>4.1900000000000004</v>
      </c>
      <c r="AL909" s="16">
        <v>8.5500000000000007</v>
      </c>
      <c r="AM909" s="16">
        <v>11.42</v>
      </c>
      <c r="AN909" s="16">
        <v>12.6</v>
      </c>
      <c r="AO909" s="16">
        <v>13.84</v>
      </c>
      <c r="AP909" s="16">
        <v>15.24</v>
      </c>
      <c r="AQ909" s="16">
        <v>16.649999999999999</v>
      </c>
      <c r="AR909" s="16">
        <v>17.93</v>
      </c>
      <c r="AS909" s="16">
        <v>19.329999999999998</v>
      </c>
      <c r="AT909" s="16">
        <v>19.04</v>
      </c>
      <c r="AU909" s="16">
        <v>18.809999999999999</v>
      </c>
      <c r="AV909" s="16">
        <v>17.25</v>
      </c>
      <c r="AW909" s="16">
        <v>15.58</v>
      </c>
      <c r="AX909" s="16">
        <v>14.55</v>
      </c>
      <c r="AY909" s="16">
        <v>15.16</v>
      </c>
      <c r="AZ909" s="16">
        <v>15.25</v>
      </c>
      <c r="BA909" s="16">
        <v>15.54</v>
      </c>
      <c r="BB909" s="16">
        <v>12.78</v>
      </c>
      <c r="BC909" s="16">
        <v>17.170000000000002</v>
      </c>
      <c r="BD909" s="16">
        <v>14.12</v>
      </c>
      <c r="BE909" s="16">
        <v>12.12</v>
      </c>
      <c r="BF909" s="16">
        <v>11.55</v>
      </c>
      <c r="BG909" s="16">
        <v>11.39</v>
      </c>
      <c r="BH909" s="16">
        <v>11.29</v>
      </c>
      <c r="BI909" s="16">
        <v>11.33</v>
      </c>
      <c r="BJ909" s="16">
        <v>11.31</v>
      </c>
      <c r="BK909" s="16">
        <v>11.24</v>
      </c>
      <c r="BL909" s="16">
        <v>11.25</v>
      </c>
    </row>
    <row r="910" spans="1:65">
      <c r="A910" s="16" t="s">
        <v>53</v>
      </c>
      <c r="B910" s="16" t="s">
        <v>54</v>
      </c>
      <c r="C910" s="16" t="s">
        <v>1863</v>
      </c>
      <c r="D910" s="16" t="s">
        <v>1864</v>
      </c>
      <c r="AI910" s="16">
        <v>84.826974267968097</v>
      </c>
      <c r="AJ910" s="16">
        <v>84.868421052631604</v>
      </c>
      <c r="AK910" s="16">
        <v>85.620834361885997</v>
      </c>
      <c r="AL910" s="16">
        <v>86.820586820586797</v>
      </c>
      <c r="AM910" s="16">
        <v>87.800282618935498</v>
      </c>
      <c r="AN910" s="16">
        <v>88.053613053613006</v>
      </c>
      <c r="AO910" s="16">
        <v>88.081327412946905</v>
      </c>
      <c r="AP910" s="16">
        <v>88.045652429697597</v>
      </c>
      <c r="AQ910" s="16">
        <v>88.062366103308705</v>
      </c>
      <c r="AR910" s="16">
        <v>88.2345871890398</v>
      </c>
      <c r="AS910" s="16">
        <v>88.292564196178603</v>
      </c>
      <c r="AT910" s="16">
        <v>88.247783189708997</v>
      </c>
      <c r="AU910" s="16">
        <v>88.246603435016695</v>
      </c>
      <c r="AV910" s="16">
        <v>87.831104117492799</v>
      </c>
      <c r="AW910" s="16">
        <v>88.272604588394103</v>
      </c>
      <c r="AX910" s="16">
        <v>87.849315068493098</v>
      </c>
      <c r="AY910" s="16">
        <v>87.045549519431702</v>
      </c>
      <c r="AZ910" s="16">
        <v>86.5719910011249</v>
      </c>
      <c r="BA910" s="16">
        <v>87.695845910593604</v>
      </c>
      <c r="BB910" s="16">
        <v>90.041007615700096</v>
      </c>
      <c r="BC910" s="16">
        <v>91.400236826524605</v>
      </c>
      <c r="BD910" s="16">
        <v>90.694568121104197</v>
      </c>
      <c r="BE910" s="16">
        <v>90.331164991129498</v>
      </c>
      <c r="BF910" s="16">
        <v>90.229546792230707</v>
      </c>
      <c r="BG910" s="16">
        <v>90.579286132241094</v>
      </c>
      <c r="BH910" s="16">
        <v>91.030867792661596</v>
      </c>
      <c r="BI910" s="16">
        <v>90.332759609868006</v>
      </c>
      <c r="BJ910" s="16">
        <v>90.351127604910104</v>
      </c>
      <c r="BK910" s="16">
        <v>90.709603875748101</v>
      </c>
      <c r="BL910" s="16">
        <v>90.473465884708901</v>
      </c>
    </row>
    <row r="911" spans="1:65">
      <c r="A911" s="16" t="s">
        <v>53</v>
      </c>
      <c r="B911" s="16" t="s">
        <v>54</v>
      </c>
      <c r="C911" s="16" t="s">
        <v>1865</v>
      </c>
      <c r="D911" s="16" t="s">
        <v>1866</v>
      </c>
      <c r="AR911" s="16">
        <v>53.41</v>
      </c>
      <c r="AZ911" s="16">
        <v>41.59</v>
      </c>
      <c r="BA911" s="16">
        <v>38.28</v>
      </c>
      <c r="BB911" s="16">
        <v>33.03</v>
      </c>
      <c r="BC911" s="16">
        <v>25.25</v>
      </c>
      <c r="BD911" s="16">
        <v>34.04</v>
      </c>
    </row>
    <row r="912" spans="1:65">
      <c r="A912" s="16" t="s">
        <v>53</v>
      </c>
      <c r="B912" s="16" t="s">
        <v>54</v>
      </c>
      <c r="C912" s="16" t="s">
        <v>1867</v>
      </c>
      <c r="D912" s="16" t="s">
        <v>1868</v>
      </c>
      <c r="AS912" s="16">
        <v>12.01427</v>
      </c>
      <c r="AX912" s="16">
        <v>5.8</v>
      </c>
    </row>
    <row r="913" spans="1:64">
      <c r="A913" s="16" t="s">
        <v>53</v>
      </c>
      <c r="B913" s="16" t="s">
        <v>54</v>
      </c>
      <c r="C913" s="16" t="s">
        <v>1869</v>
      </c>
      <c r="D913" s="16" t="s">
        <v>1870</v>
      </c>
      <c r="AJ913" s="16">
        <v>10.3999996185303</v>
      </c>
      <c r="AK913" s="16">
        <v>9.9700002670288104</v>
      </c>
      <c r="AL913" s="16">
        <v>9.5699996948242205</v>
      </c>
      <c r="AM913" s="16">
        <v>9.3000001907348597</v>
      </c>
      <c r="AN913" s="16">
        <v>8.8500003814697301</v>
      </c>
      <c r="AO913" s="16">
        <v>8.6099996566772496</v>
      </c>
      <c r="AP913" s="16">
        <v>8.1400003433227504</v>
      </c>
      <c r="AQ913" s="16">
        <v>7.8299999237060502</v>
      </c>
      <c r="AR913" s="16">
        <v>7.8099999427795401</v>
      </c>
      <c r="AS913" s="16">
        <v>7.5199999809265101</v>
      </c>
      <c r="AT913" s="16">
        <v>7.2199997901916504</v>
      </c>
      <c r="AU913" s="16">
        <v>7.4800000190734899</v>
      </c>
      <c r="AV913" s="16">
        <v>7.8400001525878897</v>
      </c>
      <c r="AW913" s="16">
        <v>8.2799997329711896</v>
      </c>
      <c r="AX913" s="16">
        <v>8.6700000762939506</v>
      </c>
      <c r="AY913" s="16">
        <v>4.03999996185303</v>
      </c>
      <c r="AZ913" s="16">
        <v>3.7300000190734899</v>
      </c>
      <c r="BA913" s="16">
        <v>6.0500001907348597</v>
      </c>
      <c r="BB913" s="16">
        <v>5.53999996185303</v>
      </c>
      <c r="BC913" s="16">
        <v>6.0999999046325701</v>
      </c>
      <c r="BD913" s="16">
        <v>6.1700000762939498</v>
      </c>
      <c r="BE913" s="16">
        <v>6.1900000572204599</v>
      </c>
      <c r="BF913" s="16">
        <v>6.0100002288818404</v>
      </c>
      <c r="BG913" s="16">
        <v>6.1599998474121103</v>
      </c>
      <c r="BH913" s="16">
        <v>5.8800001144409197</v>
      </c>
      <c r="BI913" s="16">
        <v>6.0199999809265101</v>
      </c>
      <c r="BJ913" s="16">
        <v>5.9800000190734899</v>
      </c>
      <c r="BK913" s="16">
        <v>5.9499998092651403</v>
      </c>
      <c r="BL913" s="16">
        <v>5.9099998474121103</v>
      </c>
    </row>
    <row r="914" spans="1:64">
      <c r="A914" s="16" t="s">
        <v>53</v>
      </c>
      <c r="B914" s="16" t="s">
        <v>54</v>
      </c>
      <c r="C914" s="16" t="s">
        <v>1871</v>
      </c>
      <c r="D914" s="16" t="s">
        <v>1872</v>
      </c>
      <c r="AJ914" s="16">
        <v>78.33</v>
      </c>
      <c r="AK914" s="16">
        <v>79.58</v>
      </c>
      <c r="AL914" s="16">
        <v>79.569999999999993</v>
      </c>
      <c r="AM914" s="16">
        <v>79.75</v>
      </c>
      <c r="AN914" s="16">
        <v>79.959999999999994</v>
      </c>
      <c r="AO914" s="16">
        <v>79.14</v>
      </c>
      <c r="AP914" s="16">
        <v>77.930000000000007</v>
      </c>
      <c r="AQ914" s="16">
        <v>76.319999999999993</v>
      </c>
      <c r="AR914" s="16">
        <v>74.930000000000007</v>
      </c>
      <c r="AS914" s="16">
        <v>73.239999999999995</v>
      </c>
      <c r="AT914" s="16">
        <v>71.8</v>
      </c>
      <c r="AU914" s="16">
        <v>70.44</v>
      </c>
      <c r="AV914" s="16">
        <v>69.34</v>
      </c>
      <c r="AW914" s="16">
        <v>68.209999999999994</v>
      </c>
      <c r="AX914" s="16">
        <v>67.72</v>
      </c>
      <c r="AY914" s="16">
        <v>66.849999999999994</v>
      </c>
      <c r="AZ914" s="16">
        <v>66.069999999999993</v>
      </c>
      <c r="BA914" s="16">
        <v>65.290000000000006</v>
      </c>
      <c r="BB914" s="16">
        <v>64.91</v>
      </c>
      <c r="BC914" s="16">
        <v>64.59</v>
      </c>
      <c r="BD914" s="16">
        <v>64.39</v>
      </c>
      <c r="BE914" s="16">
        <v>64.709999999999994</v>
      </c>
      <c r="BF914" s="16">
        <v>65.22</v>
      </c>
      <c r="BG914" s="16">
        <v>65.61</v>
      </c>
      <c r="BH914" s="16">
        <v>65.88</v>
      </c>
      <c r="BI914" s="16">
        <v>66.84</v>
      </c>
      <c r="BJ914" s="16">
        <v>67.17</v>
      </c>
      <c r="BK914" s="16">
        <v>67.31</v>
      </c>
      <c r="BL914" s="16">
        <v>67.11</v>
      </c>
    </row>
    <row r="915" spans="1:64">
      <c r="A915" s="16" t="s">
        <v>53</v>
      </c>
      <c r="B915" s="16" t="s">
        <v>54</v>
      </c>
      <c r="C915" s="16" t="s">
        <v>1873</v>
      </c>
      <c r="D915" s="16" t="s">
        <v>1874</v>
      </c>
      <c r="AZ915" s="16">
        <v>34.54</v>
      </c>
      <c r="BA915" s="16">
        <v>31.1</v>
      </c>
      <c r="BB915" s="16">
        <v>32.17</v>
      </c>
      <c r="BC915" s="16">
        <v>36.07</v>
      </c>
      <c r="BD915" s="16">
        <v>27.33</v>
      </c>
    </row>
    <row r="916" spans="1:64">
      <c r="A916" s="16" t="s">
        <v>53</v>
      </c>
      <c r="B916" s="16" t="s">
        <v>54</v>
      </c>
      <c r="C916" s="16" t="s">
        <v>1875</v>
      </c>
      <c r="D916" s="16" t="s">
        <v>1876</v>
      </c>
    </row>
    <row r="917" spans="1:64">
      <c r="A917" s="16" t="s">
        <v>53</v>
      </c>
      <c r="B917" s="16" t="s">
        <v>54</v>
      </c>
      <c r="C917" s="16" t="s">
        <v>1877</v>
      </c>
      <c r="D917" s="16" t="s">
        <v>1878</v>
      </c>
      <c r="AN917" s="16">
        <v>26.8</v>
      </c>
      <c r="AT917" s="16">
        <v>29.5</v>
      </c>
      <c r="AU917" s="16">
        <v>23.2</v>
      </c>
      <c r="AV917" s="16">
        <v>23.6</v>
      </c>
      <c r="AW917" s="16">
        <v>24.3</v>
      </c>
      <c r="AX917" s="16">
        <v>24.2</v>
      </c>
    </row>
    <row r="918" spans="1:64">
      <c r="A918" s="16" t="s">
        <v>53</v>
      </c>
      <c r="B918" s="16" t="s">
        <v>54</v>
      </c>
      <c r="C918" s="16" t="s">
        <v>1879</v>
      </c>
      <c r="D918" s="16" t="s">
        <v>1880</v>
      </c>
      <c r="AS918" s="16">
        <v>2.1359348300000001</v>
      </c>
      <c r="AT918" s="16">
        <v>1.3891509799999999</v>
      </c>
      <c r="AU918" s="16">
        <v>1.01214743</v>
      </c>
      <c r="AV918" s="16">
        <v>3.5798463800000002</v>
      </c>
      <c r="AW918" s="16">
        <v>2.6272301699999998</v>
      </c>
      <c r="AX918" s="16">
        <v>1.4505621200000001</v>
      </c>
      <c r="AY918" s="16">
        <v>3.4655997799999998</v>
      </c>
      <c r="AZ918" s="16">
        <v>4.2810359</v>
      </c>
      <c r="BA918" s="16">
        <v>3.46802521</v>
      </c>
      <c r="BB918" s="16">
        <v>4.78687811</v>
      </c>
      <c r="BC918" s="16">
        <v>5.8826317799999996</v>
      </c>
      <c r="BD918" s="16">
        <v>5.3522820500000003</v>
      </c>
      <c r="BE918" s="16">
        <v>8.71878624</v>
      </c>
      <c r="BF918" s="16">
        <v>4.12924194</v>
      </c>
      <c r="BG918" s="16">
        <v>6.1672792400000001</v>
      </c>
      <c r="BH918" s="16">
        <v>6.1524772600000004</v>
      </c>
      <c r="BI918" s="16">
        <v>3.5791003699999999</v>
      </c>
      <c r="BJ918" s="16">
        <v>4.3975024200000004</v>
      </c>
      <c r="BK918" s="16">
        <v>4.2284870100000003</v>
      </c>
    </row>
    <row r="919" spans="1:64">
      <c r="A919" s="16" t="s">
        <v>53</v>
      </c>
      <c r="B919" s="16" t="s">
        <v>54</v>
      </c>
      <c r="C919" s="16" t="s">
        <v>1881</v>
      </c>
      <c r="D919" s="16" t="s">
        <v>1882</v>
      </c>
      <c r="AU919" s="16">
        <v>0</v>
      </c>
      <c r="AV919" s="16">
        <v>0</v>
      </c>
      <c r="AW919" s="16">
        <v>0</v>
      </c>
      <c r="AX919" s="16">
        <v>0</v>
      </c>
    </row>
    <row r="920" spans="1:64">
      <c r="A920" s="16" t="s">
        <v>53</v>
      </c>
      <c r="B920" s="16" t="s">
        <v>54</v>
      </c>
      <c r="C920" s="16" t="s">
        <v>1883</v>
      </c>
      <c r="D920" s="16" t="s">
        <v>1884</v>
      </c>
      <c r="AS920" s="16">
        <v>5.0999999999999996</v>
      </c>
      <c r="AT920" s="16">
        <v>5.5</v>
      </c>
      <c r="AU920" s="16">
        <v>5.8</v>
      </c>
      <c r="AV920" s="16">
        <v>6</v>
      </c>
      <c r="AW920" s="16">
        <v>6.9</v>
      </c>
      <c r="AX920" s="16">
        <v>7.2</v>
      </c>
      <c r="AY920" s="16">
        <v>7.5</v>
      </c>
      <c r="AZ920" s="16">
        <v>7.8</v>
      </c>
      <c r="BA920" s="16">
        <v>7.5</v>
      </c>
      <c r="BB920" s="16">
        <v>7.4</v>
      </c>
      <c r="BC920" s="16">
        <v>7.3</v>
      </c>
      <c r="BD920" s="16">
        <v>7.2</v>
      </c>
      <c r="BE920" s="16">
        <v>7</v>
      </c>
      <c r="BF920" s="16">
        <v>6.9</v>
      </c>
      <c r="BG920" s="16">
        <v>6.7</v>
      </c>
      <c r="BH920" s="16">
        <v>6.6</v>
      </c>
      <c r="BI920" s="16">
        <v>6.4</v>
      </c>
      <c r="BJ920" s="16">
        <v>6.4</v>
      </c>
      <c r="BK920" s="16">
        <v>6.5</v>
      </c>
      <c r="BL920" s="16">
        <v>6.6</v>
      </c>
    </row>
    <row r="921" spans="1:64">
      <c r="A921" s="16" t="s">
        <v>53</v>
      </c>
      <c r="B921" s="16" t="s">
        <v>54</v>
      </c>
      <c r="C921" s="16" t="s">
        <v>1885</v>
      </c>
      <c r="D921" s="16" t="s">
        <v>1886</v>
      </c>
      <c r="AS921" s="16">
        <v>10.1</v>
      </c>
      <c r="AY921" s="16">
        <v>21.1</v>
      </c>
      <c r="BD921" s="16">
        <v>11.1</v>
      </c>
      <c r="BF921" s="16">
        <v>7.5</v>
      </c>
    </row>
    <row r="922" spans="1:64">
      <c r="A922" s="16" t="s">
        <v>53</v>
      </c>
      <c r="B922" s="16" t="s">
        <v>54</v>
      </c>
      <c r="C922" s="16" t="s">
        <v>1887</v>
      </c>
      <c r="D922" s="16" t="s">
        <v>1888</v>
      </c>
      <c r="AH922" s="16">
        <v>97.3</v>
      </c>
      <c r="AI922" s="16">
        <v>97.3</v>
      </c>
      <c r="AJ922" s="16">
        <v>97.2</v>
      </c>
      <c r="AK922" s="16">
        <v>96.5</v>
      </c>
      <c r="AL922" s="16">
        <v>96.3</v>
      </c>
      <c r="AM922" s="16">
        <v>99.6</v>
      </c>
      <c r="AN922" s="16">
        <v>91.5</v>
      </c>
      <c r="AO922" s="16">
        <v>87.9</v>
      </c>
      <c r="AP922" s="16">
        <v>90.4</v>
      </c>
      <c r="AQ922" s="16">
        <v>91.5</v>
      </c>
      <c r="AR922" s="16">
        <v>92.4</v>
      </c>
      <c r="AS922" s="16">
        <v>80.7</v>
      </c>
      <c r="AT922" s="16">
        <v>88</v>
      </c>
      <c r="AU922" s="16">
        <v>94</v>
      </c>
      <c r="AV922" s="16">
        <v>95.8</v>
      </c>
      <c r="AW922" s="16">
        <v>95.9</v>
      </c>
      <c r="AX922" s="16">
        <v>94.4</v>
      </c>
      <c r="AY922" s="16">
        <v>88.6</v>
      </c>
      <c r="AZ922" s="16">
        <v>93</v>
      </c>
      <c r="BA922" s="16">
        <v>98</v>
      </c>
      <c r="BB922" s="16">
        <v>99.8</v>
      </c>
      <c r="BC922" s="16">
        <v>99.4</v>
      </c>
      <c r="BD922" s="16">
        <v>97.2</v>
      </c>
      <c r="BE922" s="16">
        <v>99.8</v>
      </c>
      <c r="BF922" s="16">
        <v>99.9</v>
      </c>
      <c r="BG922" s="16">
        <v>99.9</v>
      </c>
      <c r="BH922" s="16">
        <v>99.8</v>
      </c>
      <c r="BI922" s="16">
        <v>99.8</v>
      </c>
      <c r="BJ922" s="16">
        <v>99.8</v>
      </c>
      <c r="BK922" s="16">
        <v>99.39</v>
      </c>
    </row>
    <row r="923" spans="1:64">
      <c r="A923" s="16" t="s">
        <v>53</v>
      </c>
      <c r="B923" s="16" t="s">
        <v>54</v>
      </c>
      <c r="C923" s="16" t="s">
        <v>1889</v>
      </c>
      <c r="D923" s="16" t="s">
        <v>1890</v>
      </c>
      <c r="AS923" s="16">
        <v>38.700000000000003</v>
      </c>
      <c r="AT923" s="16">
        <v>38.6</v>
      </c>
      <c r="AU923" s="16">
        <v>38.5</v>
      </c>
      <c r="AV923" s="16">
        <v>38.4</v>
      </c>
      <c r="AW923" s="16">
        <v>38.299999999999997</v>
      </c>
      <c r="AX923" s="16">
        <v>38</v>
      </c>
      <c r="AY923" s="16">
        <v>37.5</v>
      </c>
      <c r="AZ923" s="16">
        <v>36.799999999999997</v>
      </c>
      <c r="BA923" s="16">
        <v>36.299999999999997</v>
      </c>
      <c r="BB923" s="16">
        <v>35.799999999999997</v>
      </c>
      <c r="BC923" s="16">
        <v>35.5</v>
      </c>
      <c r="BD923" s="16">
        <v>35.299999999999997</v>
      </c>
      <c r="BE923" s="16">
        <v>35.200000000000003</v>
      </c>
      <c r="BF923" s="16">
        <v>35.200000000000003</v>
      </c>
      <c r="BG923" s="16">
        <v>35.200000000000003</v>
      </c>
      <c r="BH923" s="16">
        <v>35.200000000000003</v>
      </c>
      <c r="BI923" s="16">
        <v>35.1</v>
      </c>
      <c r="BJ923" s="16">
        <v>35.1</v>
      </c>
      <c r="BK923" s="16">
        <v>35.1</v>
      </c>
      <c r="BL923" s="16">
        <v>35</v>
      </c>
    </row>
    <row r="924" spans="1:64">
      <c r="A924" s="16" t="s">
        <v>53</v>
      </c>
      <c r="B924" s="16" t="s">
        <v>54</v>
      </c>
      <c r="C924" s="16" t="s">
        <v>1891</v>
      </c>
      <c r="D924" s="16" t="s">
        <v>1892</v>
      </c>
      <c r="AI924" s="16">
        <v>0.01</v>
      </c>
      <c r="AJ924" s="16">
        <v>0.01</v>
      </c>
      <c r="AK924" s="16">
        <v>0.02</v>
      </c>
      <c r="AL924" s="16">
        <v>0.03</v>
      </c>
      <c r="AM924" s="16">
        <v>0.05</v>
      </c>
      <c r="AN924" s="16">
        <v>0.09</v>
      </c>
      <c r="AO924" s="16">
        <v>0.14000000000000001</v>
      </c>
      <c r="AP924" s="16">
        <v>0.2</v>
      </c>
      <c r="AQ924" s="16">
        <v>0.25</v>
      </c>
      <c r="AR924" s="16">
        <v>0.27</v>
      </c>
      <c r="AS924" s="16">
        <v>0.28999999999999998</v>
      </c>
      <c r="AT924" s="16">
        <v>0.27</v>
      </c>
      <c r="AU924" s="16">
        <v>0.25</v>
      </c>
      <c r="AV924" s="16">
        <v>0.21</v>
      </c>
      <c r="AW924" s="16">
        <v>0.18</v>
      </c>
      <c r="AX924" s="16">
        <v>0.17</v>
      </c>
      <c r="AY924" s="16">
        <v>0.15</v>
      </c>
      <c r="AZ924" s="16">
        <v>0.14000000000000001</v>
      </c>
      <c r="BA924" s="16">
        <v>0.15</v>
      </c>
      <c r="BB924" s="16">
        <v>0.14000000000000001</v>
      </c>
      <c r="BC924" s="16">
        <v>0.13</v>
      </c>
      <c r="BD924" s="16">
        <v>0.12</v>
      </c>
      <c r="BE924" s="16">
        <v>0.12</v>
      </c>
      <c r="BF924" s="16">
        <v>0.11</v>
      </c>
      <c r="BG924" s="16">
        <v>0.11</v>
      </c>
      <c r="BH924" s="16">
        <v>0.11</v>
      </c>
      <c r="BI924" s="16">
        <v>0.11</v>
      </c>
      <c r="BJ924" s="16">
        <v>0.1</v>
      </c>
      <c r="BK924" s="16">
        <v>0.1</v>
      </c>
      <c r="BL924" s="16">
        <v>0.09</v>
      </c>
    </row>
    <row r="925" spans="1:64">
      <c r="A925" s="16" t="s">
        <v>53</v>
      </c>
      <c r="B925" s="16" t="s">
        <v>54</v>
      </c>
      <c r="C925" s="16" t="s">
        <v>1893</v>
      </c>
      <c r="D925" s="16" t="s">
        <v>1894</v>
      </c>
      <c r="AS925" s="16">
        <v>54.933929681653602</v>
      </c>
      <c r="AT925" s="16">
        <v>56.860863376872899</v>
      </c>
      <c r="AU925" s="16">
        <v>58.820899517934699</v>
      </c>
      <c r="AV925" s="16">
        <v>60.814038104838502</v>
      </c>
      <c r="AW925" s="16">
        <v>62.840279137584602</v>
      </c>
      <c r="AX925" s="16">
        <v>64.899622616173204</v>
      </c>
      <c r="AY925" s="16">
        <v>66.992068540604805</v>
      </c>
      <c r="AZ925" s="16">
        <v>69.117616910878098</v>
      </c>
      <c r="BA925" s="16">
        <v>71.276267726993794</v>
      </c>
      <c r="BB925" s="16">
        <v>72.420141133325103</v>
      </c>
      <c r="BC925" s="16">
        <v>73.564014539656796</v>
      </c>
      <c r="BD925" s="16">
        <v>74.707887945988006</v>
      </c>
      <c r="BE925" s="16">
        <v>75.851761352319301</v>
      </c>
      <c r="BF925" s="16">
        <v>76.995634758650496</v>
      </c>
      <c r="BG925" s="16">
        <v>78.139508164982203</v>
      </c>
      <c r="BH925" s="16">
        <v>79.283381571313498</v>
      </c>
      <c r="BI925" s="16">
        <v>80.427254977644694</v>
      </c>
      <c r="BJ925" s="16">
        <v>81.571128383976003</v>
      </c>
    </row>
    <row r="926" spans="1:64">
      <c r="A926" s="16" t="s">
        <v>53</v>
      </c>
      <c r="B926" s="16" t="s">
        <v>54</v>
      </c>
      <c r="C926" s="16" t="s">
        <v>1895</v>
      </c>
      <c r="D926" s="16" t="s">
        <v>1896</v>
      </c>
      <c r="AS926" s="16">
        <v>76.054650262271807</v>
      </c>
      <c r="BC926" s="16">
        <v>84.960552519957204</v>
      </c>
      <c r="BH926" s="16">
        <v>88.196094738651297</v>
      </c>
      <c r="BL926" s="16">
        <v>90.248171122463404</v>
      </c>
    </row>
    <row r="927" spans="1:64">
      <c r="A927" s="16" t="s">
        <v>53</v>
      </c>
      <c r="B927" s="16" t="s">
        <v>54</v>
      </c>
      <c r="C927" s="16" t="s">
        <v>1897</v>
      </c>
      <c r="D927" s="16" t="s">
        <v>1898</v>
      </c>
      <c r="AS927" s="16">
        <v>1.1399999999999999</v>
      </c>
      <c r="AX927" s="16">
        <v>0.59</v>
      </c>
      <c r="BC927" s="16">
        <v>0.99</v>
      </c>
      <c r="BH927" s="16">
        <v>1.52</v>
      </c>
      <c r="BK927" s="16">
        <v>1.46</v>
      </c>
    </row>
    <row r="928" spans="1:64">
      <c r="A928" s="16" t="s">
        <v>53</v>
      </c>
      <c r="B928" s="16" t="s">
        <v>54</v>
      </c>
      <c r="C928" s="16" t="s">
        <v>1899</v>
      </c>
      <c r="D928" s="16" t="s">
        <v>1900</v>
      </c>
      <c r="AK928" s="16">
        <v>11.16438</v>
      </c>
      <c r="AN928" s="16">
        <v>7.4975300000000002</v>
      </c>
      <c r="AO928" s="16">
        <v>7.3005500000000003</v>
      </c>
      <c r="AQ928" s="16">
        <v>6.5979400000000004</v>
      </c>
      <c r="AR928" s="16">
        <v>6.1211500000000001</v>
      </c>
      <c r="AS928" s="16">
        <v>6.0055699999999996</v>
      </c>
      <c r="AT928" s="16">
        <v>6.0117700000000003</v>
      </c>
      <c r="AU928" s="16">
        <v>5.8204900000000004</v>
      </c>
      <c r="AV928" s="16">
        <v>5.5793200000000001</v>
      </c>
      <c r="AW928" s="16">
        <v>6.4162999999999997</v>
      </c>
      <c r="AX928" s="16">
        <v>6.9457100000000001</v>
      </c>
      <c r="AY928" s="16">
        <v>7.0023200000000001</v>
      </c>
      <c r="AZ928" s="16">
        <v>7.9479100000000003</v>
      </c>
      <c r="BA928" s="16">
        <v>11.33714</v>
      </c>
      <c r="BB928" s="16">
        <v>13.964270000000001</v>
      </c>
      <c r="BC928" s="16">
        <v>14.03889</v>
      </c>
      <c r="BD928" s="16">
        <v>14.625959999999999</v>
      </c>
      <c r="BH928" s="16">
        <v>12.816090000000001</v>
      </c>
      <c r="BI928" s="16">
        <v>17.082630000000002</v>
      </c>
      <c r="BJ928" s="16">
        <v>16.402159999999999</v>
      </c>
    </row>
    <row r="929" spans="1:65">
      <c r="A929" s="16" t="s">
        <v>53</v>
      </c>
      <c r="B929" s="16" t="s">
        <v>54</v>
      </c>
      <c r="C929" s="16" t="s">
        <v>1901</v>
      </c>
      <c r="D929" s="16" t="s">
        <v>1902</v>
      </c>
      <c r="BB929" s="16">
        <v>27.362890243530298</v>
      </c>
      <c r="BC929" s="16">
        <v>27.153709411621101</v>
      </c>
      <c r="BD929" s="16">
        <v>27.163080215454102</v>
      </c>
      <c r="BE929" s="16">
        <v>27.256229400634801</v>
      </c>
      <c r="BF929" s="16">
        <v>27.335670471191399</v>
      </c>
      <c r="BG929" s="16">
        <v>27.382539749145501</v>
      </c>
      <c r="BH929" s="16">
        <v>27.4114894866943</v>
      </c>
      <c r="BI929" s="16">
        <v>27.4775390625</v>
      </c>
      <c r="BJ929" s="16">
        <v>27.498409271240199</v>
      </c>
    </row>
    <row r="930" spans="1:65">
      <c r="A930" s="16" t="s">
        <v>53</v>
      </c>
      <c r="B930" s="16" t="s">
        <v>54</v>
      </c>
      <c r="C930" s="16" t="s">
        <v>1903</v>
      </c>
      <c r="D930" s="16" t="s">
        <v>1904</v>
      </c>
      <c r="BI930" s="16">
        <v>130300</v>
      </c>
      <c r="BJ930" s="16">
        <v>127300</v>
      </c>
      <c r="BK930" s="16">
        <v>124211</v>
      </c>
      <c r="BL930" s="16">
        <v>123393</v>
      </c>
    </row>
    <row r="931" spans="1:65">
      <c r="A931" s="16" t="s">
        <v>53</v>
      </c>
      <c r="B931" s="16" t="s">
        <v>54</v>
      </c>
      <c r="C931" s="16" t="s">
        <v>1905</v>
      </c>
      <c r="D931" s="16" t="s">
        <v>1906</v>
      </c>
      <c r="BK931" s="16">
        <v>88.532560000000004</v>
      </c>
    </row>
    <row r="932" spans="1:65">
      <c r="A932" s="16" t="s">
        <v>53</v>
      </c>
      <c r="B932" s="16" t="s">
        <v>54</v>
      </c>
      <c r="C932" s="16" t="s">
        <v>1907</v>
      </c>
      <c r="D932" s="16" t="s">
        <v>1908</v>
      </c>
      <c r="AR932" s="16">
        <v>78.751693725585895</v>
      </c>
      <c r="AZ932" s="16">
        <v>77.949119567871094</v>
      </c>
      <c r="BA932" s="16">
        <v>77.892280578613295</v>
      </c>
      <c r="BB932" s="16">
        <v>85.357879638671903</v>
      </c>
      <c r="BC932" s="16">
        <v>85.523727416992202</v>
      </c>
      <c r="BD932" s="16">
        <v>85.556457519531307</v>
      </c>
      <c r="BE932" s="16">
        <v>85.516738891601605</v>
      </c>
      <c r="BF932" s="16">
        <v>85.482620239257798</v>
      </c>
      <c r="BG932" s="16">
        <v>85.453170776367202</v>
      </c>
      <c r="BH932" s="16">
        <v>85.366638183593807</v>
      </c>
      <c r="BI932" s="16">
        <v>85.363929748535199</v>
      </c>
      <c r="BJ932" s="16">
        <v>85.084510803222699</v>
      </c>
    </row>
    <row r="933" spans="1:65">
      <c r="A933" s="16" t="s">
        <v>53</v>
      </c>
      <c r="B933" s="16" t="s">
        <v>54</v>
      </c>
      <c r="C933" s="16" t="s">
        <v>1909</v>
      </c>
      <c r="D933" s="16" t="s">
        <v>1910</v>
      </c>
      <c r="AJ933" s="16">
        <v>17399</v>
      </c>
      <c r="AK933" s="16">
        <v>18109</v>
      </c>
      <c r="AL933" s="16">
        <v>42450</v>
      </c>
      <c r="AM933" s="16">
        <v>85323</v>
      </c>
      <c r="AN933" s="16">
        <v>81334</v>
      </c>
      <c r="AO933" s="16">
        <v>47885</v>
      </c>
      <c r="AP933" s="16">
        <v>74182</v>
      </c>
      <c r="AQ933" s="16">
        <v>85221</v>
      </c>
      <c r="AR933" s="16">
        <v>34837</v>
      </c>
      <c r="AS933" s="16">
        <v>61173</v>
      </c>
      <c r="AT933" s="16">
        <v>79138</v>
      </c>
      <c r="AU933" s="16">
        <v>79899</v>
      </c>
      <c r="AV933" s="16">
        <v>88738</v>
      </c>
      <c r="AW933" s="16">
        <v>78125</v>
      </c>
      <c r="AX933" s="16">
        <v>77428</v>
      </c>
      <c r="AY933" s="16">
        <v>73286</v>
      </c>
      <c r="AZ933" s="16">
        <v>71283</v>
      </c>
      <c r="BA933" s="16">
        <v>70361</v>
      </c>
      <c r="BB933" s="16">
        <v>61748</v>
      </c>
      <c r="BC933" s="16">
        <v>64067</v>
      </c>
      <c r="BD933" s="16">
        <v>49999</v>
      </c>
      <c r="BE933" s="16">
        <v>38511</v>
      </c>
      <c r="BF933" s="16">
        <v>8544</v>
      </c>
      <c r="BG933" s="16">
        <v>3638</v>
      </c>
      <c r="BH933" s="16">
        <v>5980</v>
      </c>
      <c r="BI933" s="16">
        <v>4338</v>
      </c>
      <c r="BJ933" s="16">
        <v>12166</v>
      </c>
      <c r="BK933" s="16">
        <v>24803</v>
      </c>
      <c r="BL933" s="16">
        <v>55687</v>
      </c>
    </row>
    <row r="934" spans="1:65">
      <c r="A934" s="16" t="s">
        <v>53</v>
      </c>
      <c r="B934" s="16" t="s">
        <v>54</v>
      </c>
      <c r="C934" s="16" t="s">
        <v>1911</v>
      </c>
      <c r="D934" s="16" t="s">
        <v>1912</v>
      </c>
    </row>
    <row r="935" spans="1:65">
      <c r="A935" s="16" t="s">
        <v>53</v>
      </c>
      <c r="B935" s="16" t="s">
        <v>54</v>
      </c>
      <c r="C935" s="16" t="s">
        <v>1913</v>
      </c>
      <c r="D935" s="16" t="s">
        <v>1914</v>
      </c>
      <c r="AJ935" s="16">
        <v>113.257568359375</v>
      </c>
      <c r="AK935" s="16">
        <v>112.299919128418</v>
      </c>
      <c r="AL935" s="16">
        <v>110.08416748046901</v>
      </c>
      <c r="AM935" s="16">
        <v>110.41136932373</v>
      </c>
      <c r="AN935" s="16">
        <v>119.97006225585901</v>
      </c>
      <c r="AO935" s="16">
        <v>97.366180419921903</v>
      </c>
      <c r="AP935" s="16">
        <v>93.517433166503906</v>
      </c>
      <c r="AQ935" s="16">
        <v>91.994819641113295</v>
      </c>
      <c r="AR935" s="16">
        <v>95.511131286621094</v>
      </c>
      <c r="AS935" s="16">
        <v>96.293983459472699</v>
      </c>
      <c r="AT935" s="16">
        <v>98.037269592285199</v>
      </c>
      <c r="AU935" s="16">
        <v>97.107269287109403</v>
      </c>
      <c r="AV935" s="16">
        <v>93.372039794921903</v>
      </c>
      <c r="AW935" s="16">
        <v>95.410217285156307</v>
      </c>
      <c r="AX935" s="16">
        <v>92.783836364746094</v>
      </c>
      <c r="AY935" s="16">
        <v>91.043167114257798</v>
      </c>
      <c r="AZ935" s="16">
        <v>94.615066528320298</v>
      </c>
      <c r="BA935" s="16">
        <v>93.8072509765625</v>
      </c>
      <c r="BB935" s="16">
        <v>94.520980834960895</v>
      </c>
      <c r="BC935" s="16">
        <v>93.236610412597699</v>
      </c>
      <c r="BD935" s="16">
        <v>94.570472717285199</v>
      </c>
      <c r="BE935" s="16">
        <v>96.888526916503906</v>
      </c>
      <c r="BF935" s="16">
        <v>98.816497802734403</v>
      </c>
      <c r="BG935" s="16">
        <v>105.492950439453</v>
      </c>
      <c r="BH935" s="16">
        <v>105.63597869873</v>
      </c>
      <c r="BI935" s="16">
        <v>105.864700317383</v>
      </c>
      <c r="BJ935" s="16">
        <v>104.193717956543</v>
      </c>
      <c r="BK935" s="16">
        <v>100.014617919922</v>
      </c>
      <c r="BL935" s="16">
        <v>99.535438537597699</v>
      </c>
    </row>
    <row r="936" spans="1:65">
      <c r="A936" s="16" t="s">
        <v>53</v>
      </c>
      <c r="B936" s="16" t="s">
        <v>54</v>
      </c>
      <c r="C936" s="16" t="s">
        <v>1915</v>
      </c>
      <c r="D936" s="16" t="s">
        <v>1916</v>
      </c>
      <c r="Z936" s="16">
        <v>22.2222194671631</v>
      </c>
      <c r="AE936" s="16">
        <v>23.938999176025401</v>
      </c>
      <c r="AJ936" s="16">
        <v>21.0690002441406</v>
      </c>
      <c r="AK936" s="16">
        <v>19.7824802398682</v>
      </c>
      <c r="AL936" s="16">
        <v>18.3025302886963</v>
      </c>
      <c r="AM936" s="16">
        <v>17.8390293121338</v>
      </c>
      <c r="AN936" s="16">
        <v>20.73464012146</v>
      </c>
      <c r="AO936" s="16">
        <v>19.643550872802699</v>
      </c>
      <c r="AP936" s="16">
        <v>18.677719116210898</v>
      </c>
      <c r="AQ936" s="16">
        <v>18.381189346313501</v>
      </c>
      <c r="AR936" s="16">
        <v>19.053819656372099</v>
      </c>
      <c r="AS936" s="16">
        <v>19.841119766235401</v>
      </c>
      <c r="AT936" s="16">
        <v>21.610509872436499</v>
      </c>
      <c r="AU936" s="16">
        <v>23.174160003662099</v>
      </c>
      <c r="AV936" s="16">
        <v>24.670009613037099</v>
      </c>
      <c r="AW936" s="16">
        <v>25.336809158325199</v>
      </c>
      <c r="AX936" s="16">
        <v>26.2348308563232</v>
      </c>
      <c r="AY936" s="16">
        <v>27.213790893554702</v>
      </c>
      <c r="AZ936" s="16">
        <v>26.112110137939499</v>
      </c>
      <c r="BA936" s="16">
        <v>24.026309967041001</v>
      </c>
      <c r="BB936" s="16">
        <v>23.4403896331787</v>
      </c>
      <c r="BC936" s="16">
        <v>25.986249923706101</v>
      </c>
      <c r="BD936" s="16">
        <v>26.915260314941399</v>
      </c>
      <c r="BE936" s="16">
        <v>24.983009338378899</v>
      </c>
      <c r="BF936" s="16">
        <v>25.548780441284201</v>
      </c>
      <c r="BG936" s="16">
        <v>22.717969894409201</v>
      </c>
      <c r="BH936" s="16">
        <v>23.717159271240199</v>
      </c>
      <c r="BI936" s="16">
        <v>22.650760650634801</v>
      </c>
      <c r="BJ936" s="16">
        <v>35.973060607910199</v>
      </c>
      <c r="BK936" s="16">
        <v>39.903648376464801</v>
      </c>
      <c r="BL936" s="16">
        <v>38.991790771484403</v>
      </c>
    </row>
    <row r="937" spans="1:65">
      <c r="A937" s="16" t="s">
        <v>53</v>
      </c>
      <c r="B937" s="16" t="s">
        <v>54</v>
      </c>
      <c r="C937" s="16" t="s">
        <v>1917</v>
      </c>
      <c r="D937" s="16" t="s">
        <v>1918</v>
      </c>
      <c r="AR937" s="16">
        <v>99.9014892578125</v>
      </c>
      <c r="AZ937" s="16">
        <v>99.988967895507798</v>
      </c>
      <c r="BB937" s="16">
        <v>99.945793151855497</v>
      </c>
      <c r="BC937" s="16">
        <v>99.933326721191406</v>
      </c>
      <c r="BD937" s="16">
        <v>99.9317626953125</v>
      </c>
      <c r="BE937" s="16">
        <v>99.917671203613295</v>
      </c>
      <c r="BF937" s="16">
        <v>99.926696777343807</v>
      </c>
      <c r="BG937" s="16">
        <v>99.936378479003906</v>
      </c>
      <c r="BH937" s="16">
        <v>99.920112609863295</v>
      </c>
      <c r="BI937" s="16">
        <v>99.916481018066406</v>
      </c>
      <c r="BJ937" s="16">
        <v>99.913108825683594</v>
      </c>
    </row>
    <row r="938" spans="1:65">
      <c r="A938" s="16" t="s">
        <v>53</v>
      </c>
      <c r="B938" s="16" t="s">
        <v>54</v>
      </c>
      <c r="C938" s="16" t="s">
        <v>1919</v>
      </c>
      <c r="D938" s="16" t="s">
        <v>1920</v>
      </c>
      <c r="BH938" s="16">
        <v>17.3805729739952</v>
      </c>
    </row>
    <row r="939" spans="1:65">
      <c r="A939" s="16" t="s">
        <v>53</v>
      </c>
      <c r="B939" s="16" t="s">
        <v>54</v>
      </c>
      <c r="C939" s="16" t="s">
        <v>1921</v>
      </c>
      <c r="D939" s="16" t="s">
        <v>1922</v>
      </c>
      <c r="AK939" s="16">
        <v>1.0840000000000001E-2</v>
      </c>
      <c r="AL939" s="16">
        <v>1.9994999999999999E-2</v>
      </c>
      <c r="AM939" s="16">
        <v>0.31404500000000002</v>
      </c>
      <c r="AN939" s="16">
        <v>0.88270850000000001</v>
      </c>
      <c r="AO939" s="16">
        <v>0.86025283333333402</v>
      </c>
      <c r="AP939" s="16">
        <v>0.79707499999999998</v>
      </c>
      <c r="AQ939" s="16">
        <v>0.77379968666666599</v>
      </c>
      <c r="AR939" s="16">
        <v>0.82403333333333395</v>
      </c>
      <c r="AS939" s="16">
        <v>0.89483075000000001</v>
      </c>
      <c r="AT939" s="16">
        <v>0.93131666666666602</v>
      </c>
      <c r="AU939" s="16">
        <v>0.97216416666666605</v>
      </c>
      <c r="AV939" s="16">
        <v>0.98214599999999996</v>
      </c>
      <c r="AW939" s="16">
        <v>0.98269550000000006</v>
      </c>
      <c r="AX939" s="16">
        <v>0.94542099999999996</v>
      </c>
      <c r="AY939" s="16">
        <v>0.89344500000000004</v>
      </c>
      <c r="AZ939" s="16">
        <v>0.85812380824372803</v>
      </c>
      <c r="BA939" s="16">
        <v>0.82161957885304604</v>
      </c>
      <c r="BB939" s="16">
        <v>0.80378333333333296</v>
      </c>
      <c r="BC939" s="16">
        <v>0.80264999999999997</v>
      </c>
      <c r="BD939" s="16">
        <v>0.78968638888888898</v>
      </c>
      <c r="BE939" s="16">
        <v>0.78564534946236597</v>
      </c>
      <c r="BF939" s="16">
        <v>0.784541075268817</v>
      </c>
    </row>
    <row r="940" spans="1:65">
      <c r="A940" s="16" t="s">
        <v>53</v>
      </c>
      <c r="B940" s="16" t="s">
        <v>54</v>
      </c>
      <c r="C940" s="16" t="s">
        <v>1923</v>
      </c>
      <c r="D940" s="16" t="s">
        <v>1924</v>
      </c>
      <c r="BJ940" s="16">
        <v>13513.397268115399</v>
      </c>
    </row>
    <row r="941" spans="1:65">
      <c r="A941" s="16" t="s">
        <v>53</v>
      </c>
      <c r="B941" s="16" t="s">
        <v>54</v>
      </c>
      <c r="C941" s="16" t="s">
        <v>1925</v>
      </c>
      <c r="D941" s="16" t="s">
        <v>1926</v>
      </c>
      <c r="AM941" s="16">
        <v>4303426453.4577503</v>
      </c>
      <c r="AN941" s="16">
        <v>4121134140.4001398</v>
      </c>
      <c r="AO941" s="16">
        <v>3958595367.5348501</v>
      </c>
      <c r="AP941" s="16">
        <v>4174473014.5764899</v>
      </c>
      <c r="AQ941" s="16">
        <v>4282033439.20367</v>
      </c>
      <c r="AR941" s="16">
        <v>4657036422.4099703</v>
      </c>
      <c r="AS941" s="16">
        <v>5597560144.9052801</v>
      </c>
      <c r="AT941" s="16">
        <v>5738372056.8965502</v>
      </c>
      <c r="AU941" s="16">
        <v>6337753492.6770601</v>
      </c>
      <c r="AV941" s="16">
        <v>7345669721.1391497</v>
      </c>
      <c r="AW941" s="16">
        <v>8554829779.9580898</v>
      </c>
      <c r="AX941" s="16">
        <v>12522700000</v>
      </c>
      <c r="AY941" s="16">
        <v>19293579811.218498</v>
      </c>
      <c r="AZ941" s="16">
        <v>25603245889.994301</v>
      </c>
      <c r="BA941" s="16">
        <v>33478704844.796101</v>
      </c>
      <c r="BB941" s="16">
        <v>27699493362.086601</v>
      </c>
      <c r="BC941" s="16">
        <v>28403467914.578201</v>
      </c>
      <c r="BD941" s="16">
        <v>32258351947.063801</v>
      </c>
      <c r="BE941" s="16">
        <v>29791713226.557701</v>
      </c>
      <c r="BF941" s="16">
        <v>30152937311.813301</v>
      </c>
      <c r="BG941" s="16">
        <v>29466101876.021198</v>
      </c>
    </row>
    <row r="942" spans="1:65">
      <c r="A942" s="16" t="s">
        <v>53</v>
      </c>
      <c r="B942" s="16" t="s">
        <v>54</v>
      </c>
      <c r="C942" s="16" t="s">
        <v>1927</v>
      </c>
      <c r="D942" s="16" t="s">
        <v>1928</v>
      </c>
      <c r="AI942" s="16">
        <v>11476021974.793301</v>
      </c>
      <c r="AJ942" s="16">
        <v>11395689800</v>
      </c>
      <c r="AK942" s="16">
        <v>8820263900</v>
      </c>
      <c r="AL942" s="16">
        <v>6782783000</v>
      </c>
      <c r="AM942" s="16">
        <v>5446574700</v>
      </c>
      <c r="AN942" s="16">
        <v>4803878900</v>
      </c>
      <c r="AO942" s="16">
        <v>4866329300</v>
      </c>
      <c r="AP942" s="16">
        <v>5148576400</v>
      </c>
      <c r="AQ942" s="16">
        <v>5663434100</v>
      </c>
      <c r="AR942" s="16">
        <v>6082528200</v>
      </c>
      <c r="AS942" s="16">
        <v>6757688800</v>
      </c>
      <c r="AT942" s="16">
        <v>7426700000</v>
      </c>
      <c r="AU942" s="16">
        <v>8127700000</v>
      </c>
      <c r="AV942" s="16">
        <v>8957400000</v>
      </c>
      <c r="AW942" s="16">
        <v>9786300000</v>
      </c>
      <c r="AX942" s="16">
        <v>12522700000</v>
      </c>
      <c r="AY942" s="16">
        <v>16838800000</v>
      </c>
      <c r="AZ942" s="16">
        <v>21126500000</v>
      </c>
      <c r="BA942" s="16">
        <v>23364100000</v>
      </c>
      <c r="BB942" s="16">
        <v>25553100000</v>
      </c>
      <c r="BC942" s="16">
        <v>26776900000</v>
      </c>
      <c r="BD942" s="16">
        <v>26355700000</v>
      </c>
      <c r="BE942" s="16">
        <v>26936300000</v>
      </c>
      <c r="BF942" s="16">
        <v>28510300000</v>
      </c>
      <c r="BG942" s="16">
        <v>29307900000</v>
      </c>
      <c r="BH942" s="16">
        <v>29615500000</v>
      </c>
      <c r="BI942" s="16">
        <v>28708200000</v>
      </c>
      <c r="BJ942" s="16">
        <v>28752300000</v>
      </c>
      <c r="BK942" s="16">
        <v>29183700000</v>
      </c>
      <c r="BL942" s="16">
        <v>29907500000</v>
      </c>
      <c r="BM942" s="16">
        <v>28618490000</v>
      </c>
    </row>
    <row r="943" spans="1:65">
      <c r="A943" s="16" t="s">
        <v>53</v>
      </c>
      <c r="B943" s="16" t="s">
        <v>54</v>
      </c>
      <c r="C943" s="16" t="s">
        <v>1929</v>
      </c>
      <c r="D943" s="16" t="s">
        <v>1930</v>
      </c>
      <c r="AJ943" s="16">
        <v>83.549512681325496</v>
      </c>
      <c r="AK943" s="16">
        <v>1065.32922595741</v>
      </c>
      <c r="AL943" s="16">
        <v>747.12452663399904</v>
      </c>
      <c r="AM943" s="16">
        <v>1386.0673881026601</v>
      </c>
      <c r="AN943" s="16">
        <v>545.65635683601499</v>
      </c>
      <c r="AO943" s="16">
        <v>26.419162862882501</v>
      </c>
      <c r="AP943" s="16">
        <v>9.2425045810370499</v>
      </c>
      <c r="AQ943" s="16">
        <v>-0.96513476613355897</v>
      </c>
      <c r="AR943" s="16">
        <v>2.1621433045254199</v>
      </c>
      <c r="AS943" s="16">
        <v>12.4927734482701</v>
      </c>
      <c r="AT943" s="16">
        <v>2.5150099787332998</v>
      </c>
      <c r="AU943" s="16">
        <v>4.2143861637803601</v>
      </c>
      <c r="AV943" s="16">
        <v>6.9614651158668899</v>
      </c>
      <c r="AW943" s="16">
        <v>9.2519655783619008</v>
      </c>
      <c r="AX943" s="16">
        <v>14.7234965538356</v>
      </c>
      <c r="AY943" s="16">
        <v>11.329188542411</v>
      </c>
      <c r="AZ943" s="16">
        <v>20.582482818270002</v>
      </c>
      <c r="BA943" s="16">
        <v>27.971036308702001</v>
      </c>
      <c r="BB943" s="16">
        <v>-18.8989109955121</v>
      </c>
      <c r="BC943" s="16">
        <v>13.8272201415175</v>
      </c>
      <c r="BD943" s="16">
        <v>24.606950030232898</v>
      </c>
      <c r="BE943" s="16">
        <v>2.8449825771686399</v>
      </c>
      <c r="BF943" s="16">
        <v>0.41316405727836503</v>
      </c>
      <c r="BG943" s="16">
        <v>-1.3302044231250001</v>
      </c>
      <c r="BH943" s="16">
        <v>-8.8096155262962004</v>
      </c>
      <c r="BI943" s="16">
        <v>14.6283390014428</v>
      </c>
      <c r="BJ943" s="16">
        <v>16.226204566646899</v>
      </c>
      <c r="BK943" s="16">
        <v>12.1844329641445</v>
      </c>
      <c r="BL943" s="16">
        <v>-0.22198654695139899</v>
      </c>
      <c r="BM943" s="16">
        <v>-7.5724754724493399</v>
      </c>
    </row>
    <row r="944" spans="1:65">
      <c r="A944" s="16" t="s">
        <v>53</v>
      </c>
      <c r="B944" s="16" t="s">
        <v>54</v>
      </c>
      <c r="C944" s="16" t="s">
        <v>1931</v>
      </c>
      <c r="D944" s="16" t="s">
        <v>1932</v>
      </c>
      <c r="AN944" s="16">
        <v>6.2527775859999997</v>
      </c>
      <c r="AO944" s="16">
        <v>2.0192260979999999</v>
      </c>
      <c r="AP944" s="16">
        <v>13.84567932</v>
      </c>
      <c r="AQ944" s="16">
        <v>5.9979000420000004</v>
      </c>
      <c r="AR944" s="16">
        <v>9.5079457890000008</v>
      </c>
      <c r="AS944" s="16">
        <v>16.51295936</v>
      </c>
      <c r="AT944" s="16">
        <v>21.124778790000001</v>
      </c>
      <c r="AU944" s="16">
        <v>20.946025710000001</v>
      </c>
      <c r="AV944" s="16">
        <v>24.931978180000002</v>
      </c>
      <c r="AW944" s="16">
        <v>27.617119200000001</v>
      </c>
      <c r="AX944" s="16">
        <v>44.174096040000002</v>
      </c>
      <c r="AY944" s="16">
        <v>50.765856390000003</v>
      </c>
      <c r="AZ944" s="16">
        <v>52.711422140000003</v>
      </c>
      <c r="BA944" s="16">
        <v>55.413229710000003</v>
      </c>
      <c r="BB944" s="16">
        <v>43.239609399999999</v>
      </c>
      <c r="BC944" s="16">
        <v>47.262382070000001</v>
      </c>
      <c r="BD944" s="16">
        <v>49.946442249999997</v>
      </c>
      <c r="BE944" s="16">
        <v>46.665338679999998</v>
      </c>
      <c r="BF944" s="16">
        <v>44.652470899999997</v>
      </c>
      <c r="BG944" s="16">
        <v>41.60971413</v>
      </c>
      <c r="BH944" s="16">
        <v>28.591219250000002</v>
      </c>
      <c r="BI944" s="16">
        <v>23.623509120000001</v>
      </c>
      <c r="BJ944" s="16">
        <v>29.783116639999999</v>
      </c>
      <c r="BK944" s="16">
        <v>33.47212528</v>
      </c>
      <c r="BL944" s="16">
        <v>30.53460974</v>
      </c>
    </row>
    <row r="945" spans="1:65">
      <c r="A945" s="16" t="s">
        <v>53</v>
      </c>
      <c r="B945" s="16" t="s">
        <v>54</v>
      </c>
      <c r="C945" s="16" t="s">
        <v>1933</v>
      </c>
      <c r="D945" s="16" t="s">
        <v>1934</v>
      </c>
      <c r="AI945" s="16">
        <v>34.754433833560697</v>
      </c>
      <c r="AJ945" s="16">
        <v>34.244011976047901</v>
      </c>
      <c r="AK945" s="16">
        <v>28.8230534636211</v>
      </c>
      <c r="AL945" s="16">
        <v>35.900955414012699</v>
      </c>
      <c r="AM945" s="16">
        <v>38.042780891379799</v>
      </c>
      <c r="AN945" s="16">
        <v>37.941700253069598</v>
      </c>
      <c r="AO945" s="16">
        <v>30.849740174193101</v>
      </c>
      <c r="AP945" s="16">
        <v>35.816736852104</v>
      </c>
      <c r="AQ945" s="16">
        <v>43.341277684124897</v>
      </c>
      <c r="AR945" s="16">
        <v>39.045323302694001</v>
      </c>
      <c r="AS945" s="16">
        <v>35.785591657658799</v>
      </c>
      <c r="AT945" s="16">
        <v>34.4796448190232</v>
      </c>
      <c r="AU945" s="16">
        <v>32.455257731958802</v>
      </c>
      <c r="AV945" s="16">
        <v>31.924718393619301</v>
      </c>
      <c r="AW945" s="16">
        <v>31.798785491547701</v>
      </c>
      <c r="AX945" s="16">
        <v>25.085246556198801</v>
      </c>
      <c r="AY945" s="16">
        <v>23.509831325815401</v>
      </c>
      <c r="AZ945" s="16">
        <v>21.755963399799001</v>
      </c>
      <c r="BA945" s="16">
        <v>23.658850144006099</v>
      </c>
      <c r="BB945" s="16">
        <v>31.321152198643301</v>
      </c>
      <c r="BC945" s="16">
        <v>28.216178028965</v>
      </c>
      <c r="BD945" s="16">
        <v>27.712837448638702</v>
      </c>
      <c r="BE945" s="16">
        <v>29.522301196301999</v>
      </c>
      <c r="BF945" s="16">
        <v>31.492557835756799</v>
      </c>
      <c r="BG945" s="16">
        <v>34.186914652600002</v>
      </c>
      <c r="BH945" s="16">
        <v>40.650422949613798</v>
      </c>
      <c r="BI945" s="16">
        <v>39.322666701971997</v>
      </c>
      <c r="BJ945" s="16">
        <v>38.123171324664703</v>
      </c>
      <c r="BK945" s="16">
        <v>35.283174349498097</v>
      </c>
      <c r="BL945" s="16">
        <v>36.972533524143998</v>
      </c>
      <c r="BM945" s="16">
        <v>42.518520768387503</v>
      </c>
    </row>
    <row r="946" spans="1:65">
      <c r="A946" s="16" t="s">
        <v>53</v>
      </c>
      <c r="B946" s="16" t="s">
        <v>54</v>
      </c>
      <c r="C946" s="16" t="s">
        <v>1935</v>
      </c>
      <c r="D946" s="16" t="s">
        <v>1936</v>
      </c>
      <c r="AK946" s="16">
        <v>9347858710.6968803</v>
      </c>
      <c r="AL946" s="16">
        <v>6998359358.3301601</v>
      </c>
      <c r="AM946" s="16">
        <v>5090879251.37568</v>
      </c>
      <c r="AN946" s="16">
        <v>4408923558.8613901</v>
      </c>
      <c r="AO946" s="16">
        <v>4730640405.0105305</v>
      </c>
      <c r="AP946" s="16">
        <v>5569323220.8627901</v>
      </c>
      <c r="AQ946" s="16">
        <v>6566613080.5630198</v>
      </c>
      <c r="AR946" s="16">
        <v>6739716099.4130602</v>
      </c>
      <c r="AS946" s="16">
        <v>5847549056.5156698</v>
      </c>
      <c r="AT946" s="16">
        <v>6331939793.7909298</v>
      </c>
      <c r="AU946" s="16">
        <v>7046402152.28792</v>
      </c>
      <c r="AV946" s="16">
        <v>7860628688.4829197</v>
      </c>
      <c r="AW946" s="16">
        <v>8638343592.6338005</v>
      </c>
      <c r="AX946" s="16">
        <v>12619139982.1194</v>
      </c>
      <c r="AY946" s="16">
        <v>18905654505.996201</v>
      </c>
      <c r="AZ946" s="16">
        <v>25185312385.3578</v>
      </c>
      <c r="BA946" s="16">
        <v>27621135349.427502</v>
      </c>
      <c r="BB946" s="16">
        <v>30561607349.8251</v>
      </c>
      <c r="BC946" s="16">
        <v>31742835783.702999</v>
      </c>
      <c r="BD946" s="16">
        <v>30000219580.132801</v>
      </c>
      <c r="BE946" s="16">
        <v>29746009484.7271</v>
      </c>
      <c r="BF946" s="16">
        <v>31113738649.421799</v>
      </c>
      <c r="BG946" s="16">
        <v>31177334027.301399</v>
      </c>
      <c r="BH946" s="16">
        <v>30452929534.257198</v>
      </c>
      <c r="BI946" s="16">
        <v>29168337184.310799</v>
      </c>
      <c r="BJ946" s="16">
        <v>28144125909.834</v>
      </c>
      <c r="BK946" s="16">
        <v>27942540561.083401</v>
      </c>
      <c r="BL946" s="16">
        <v>28209778281.068199</v>
      </c>
      <c r="BM946" s="16">
        <v>26436564301.3484</v>
      </c>
    </row>
    <row r="947" spans="1:65">
      <c r="A947" s="16" t="s">
        <v>53</v>
      </c>
      <c r="B947" s="16" t="s">
        <v>54</v>
      </c>
      <c r="C947" s="16" t="s">
        <v>1937</v>
      </c>
      <c r="D947" s="16" t="s">
        <v>1938</v>
      </c>
      <c r="AI947" s="16">
        <v>77700</v>
      </c>
      <c r="AJ947" s="16">
        <v>162900</v>
      </c>
      <c r="AK947" s="16">
        <v>1256100</v>
      </c>
      <c r="AL947" s="16">
        <v>8512400</v>
      </c>
      <c r="AM947" s="16">
        <v>121199200</v>
      </c>
      <c r="AN947" s="16">
        <v>540800000</v>
      </c>
      <c r="AO947" s="16">
        <v>682100000</v>
      </c>
      <c r="AP947" s="16">
        <v>635700000</v>
      </c>
      <c r="AQ947" s="16">
        <v>624400000</v>
      </c>
      <c r="AR947" s="16">
        <v>694600000</v>
      </c>
      <c r="AS947" s="16">
        <v>758900000</v>
      </c>
      <c r="AT947" s="16">
        <v>788700000</v>
      </c>
      <c r="AU947" s="16">
        <v>846000000</v>
      </c>
      <c r="AV947" s="16">
        <v>888000000</v>
      </c>
      <c r="AW947" s="16">
        <v>937300000</v>
      </c>
      <c r="AX947" s="16">
        <v>1145500000</v>
      </c>
      <c r="AY947" s="16">
        <v>1329300000</v>
      </c>
      <c r="AZ947" s="16">
        <v>1854800000</v>
      </c>
      <c r="BA947" s="16">
        <v>2236000000</v>
      </c>
      <c r="BB947" s="16">
        <v>2179500000</v>
      </c>
      <c r="BC947" s="16">
        <v>2354500000</v>
      </c>
      <c r="BD947" s="16">
        <v>2643800000</v>
      </c>
      <c r="BE947" s="16">
        <v>2813700000</v>
      </c>
      <c r="BF947" s="16">
        <v>3122200000</v>
      </c>
      <c r="BG947" s="16">
        <v>3139200000</v>
      </c>
      <c r="BH947" s="16">
        <v>3359400000</v>
      </c>
      <c r="BI947" s="16">
        <v>3386900000</v>
      </c>
      <c r="BJ947" s="16">
        <v>3944100000</v>
      </c>
      <c r="BK947" s="16">
        <v>4174700000</v>
      </c>
      <c r="BL947" s="16">
        <v>4664300000</v>
      </c>
      <c r="BM947" s="16">
        <v>5016500000</v>
      </c>
    </row>
    <row r="948" spans="1:65">
      <c r="A948" s="16" t="s">
        <v>53</v>
      </c>
      <c r="B948" s="16" t="s">
        <v>54</v>
      </c>
      <c r="C948" s="16" t="s">
        <v>1939</v>
      </c>
      <c r="D948" s="16" t="s">
        <v>1940</v>
      </c>
      <c r="AM948" s="16">
        <v>45.600031165390803</v>
      </c>
      <c r="AN948" s="16">
        <v>55.100013913117898</v>
      </c>
      <c r="AO948" s="16">
        <v>111.39998537132</v>
      </c>
      <c r="AP948" s="16">
        <v>39.000001795258598</v>
      </c>
      <c r="AQ948" s="16">
        <v>22.999986262573401</v>
      </c>
      <c r="AR948" s="16">
        <v>24.6859702780514</v>
      </c>
      <c r="AS948" s="16">
        <v>-11.739657993617</v>
      </c>
      <c r="AT948" s="16">
        <v>12.905373099735</v>
      </c>
      <c r="AU948" s="16">
        <v>87.657456023559604</v>
      </c>
      <c r="AV948" s="16">
        <v>72.527330811111696</v>
      </c>
      <c r="AW948" s="16">
        <v>25.051203433446201</v>
      </c>
      <c r="AX948" s="16">
        <v>-1.3019425994854099</v>
      </c>
      <c r="AY948" s="16">
        <v>2.6905348765669399</v>
      </c>
      <c r="AZ948" s="16">
        <v>-9.3066216330854097</v>
      </c>
      <c r="BA948" s="16">
        <v>1.5995547867239599</v>
      </c>
      <c r="BB948" s="16">
        <v>-8.96096871067164</v>
      </c>
      <c r="BC948" s="16">
        <v>4.31451371176124</v>
      </c>
      <c r="BD948" s="16">
        <v>11.2697727459016</v>
      </c>
      <c r="BE948" s="16">
        <v>2.19999935776268</v>
      </c>
      <c r="BF948" s="16">
        <v>19.447318186691199</v>
      </c>
      <c r="BG948" s="16">
        <v>1.4787346074224199</v>
      </c>
    </row>
    <row r="949" spans="1:65">
      <c r="A949" s="16" t="s">
        <v>53</v>
      </c>
      <c r="B949" s="16" t="s">
        <v>54</v>
      </c>
      <c r="C949" s="16" t="s">
        <v>1941</v>
      </c>
      <c r="D949" s="16" t="s">
        <v>1942</v>
      </c>
      <c r="AM949" s="16">
        <v>1886886500</v>
      </c>
      <c r="AN949" s="16">
        <v>1343471600</v>
      </c>
      <c r="AO949" s="16">
        <v>1616826400</v>
      </c>
      <c r="AP949" s="16">
        <v>2088893000</v>
      </c>
      <c r="AQ949" s="16">
        <v>2398403200</v>
      </c>
      <c r="AR949" s="16">
        <v>2721118700</v>
      </c>
      <c r="AS949" s="16">
        <v>3346568800</v>
      </c>
      <c r="AT949" s="16">
        <v>4251830400</v>
      </c>
      <c r="AU949" s="16">
        <v>4696828300</v>
      </c>
      <c r="AV949" s="16">
        <v>4732929200</v>
      </c>
      <c r="AW949" s="16">
        <v>5291811400</v>
      </c>
      <c r="AX949" s="16">
        <v>7881800000</v>
      </c>
      <c r="AY949" s="16">
        <v>10586162900</v>
      </c>
      <c r="AZ949" s="16">
        <v>15618519100</v>
      </c>
      <c r="BA949" s="16">
        <v>16836123800</v>
      </c>
      <c r="BB949" s="16">
        <v>18205435000</v>
      </c>
      <c r="BC949" s="16">
        <v>22611059500</v>
      </c>
      <c r="BD949" s="16">
        <v>23423916900</v>
      </c>
      <c r="BE949" s="16">
        <v>23939243000</v>
      </c>
      <c r="BF949" s="16">
        <v>24298331600</v>
      </c>
      <c r="BG949" s="16">
        <v>24031706700</v>
      </c>
    </row>
    <row r="950" spans="1:65">
      <c r="A950" s="16" t="s">
        <v>53</v>
      </c>
      <c r="B950" s="16" t="s">
        <v>54</v>
      </c>
      <c r="C950" s="16" t="s">
        <v>1943</v>
      </c>
      <c r="D950" s="16" t="s">
        <v>1944</v>
      </c>
      <c r="AK950" s="16">
        <v>364000000</v>
      </c>
      <c r="AL950" s="16">
        <v>1504560000</v>
      </c>
      <c r="AM950" s="16">
        <v>1206264968.1528699</v>
      </c>
      <c r="AN950" s="16">
        <v>2348249688.4558702</v>
      </c>
      <c r="AO950" s="16">
        <v>3166802278.2750201</v>
      </c>
      <c r="AP950" s="16">
        <v>3450257182.28579</v>
      </c>
      <c r="AQ950" s="16">
        <v>4231196691.6515899</v>
      </c>
      <c r="AR950" s="16">
        <v>4186893203.8835001</v>
      </c>
      <c r="AS950" s="16">
        <v>4195127402.7715702</v>
      </c>
      <c r="AT950" s="16">
        <v>4288950928.8091898</v>
      </c>
      <c r="AU950" s="16">
        <v>4695947335.9391098</v>
      </c>
      <c r="AV950" s="16">
        <v>5264840647.5918999</v>
      </c>
      <c r="AW950" s="16">
        <v>5964485600.8954897</v>
      </c>
      <c r="AX950" s="16">
        <v>6959699598.05373</v>
      </c>
      <c r="AY950" s="16">
        <v>9577233042.3102703</v>
      </c>
      <c r="AZ950" s="16">
        <v>14232024239.5991</v>
      </c>
      <c r="BA950" s="16">
        <v>20484177215.189899</v>
      </c>
      <c r="BB950" s="16">
        <v>23864269718.835499</v>
      </c>
      <c r="BC950" s="16">
        <v>26583727884.375801</v>
      </c>
      <c r="BD950" s="16">
        <v>31251994428.263901</v>
      </c>
      <c r="BE950" s="16">
        <v>34839867617.107903</v>
      </c>
      <c r="BF950" s="16">
        <v>38703632887.189301</v>
      </c>
      <c r="BG950" s="16">
        <v>42380211653.703903</v>
      </c>
      <c r="BH950" s="16">
        <v>36673531134.101097</v>
      </c>
      <c r="BI950" s="16">
        <v>27090618537.319</v>
      </c>
      <c r="BJ950" s="16">
        <v>28167731815.012798</v>
      </c>
      <c r="BK950" s="16">
        <v>30438294117.647099</v>
      </c>
      <c r="BL950" s="16">
        <v>33062058823.5294</v>
      </c>
      <c r="BM950" s="16">
        <v>32589705882.352901</v>
      </c>
    </row>
    <row r="951" spans="1:65">
      <c r="A951" s="16" t="s">
        <v>53</v>
      </c>
      <c r="B951" s="16" t="s">
        <v>54</v>
      </c>
      <c r="C951" s="16" t="s">
        <v>1945</v>
      </c>
      <c r="D951" s="16" t="s">
        <v>1946</v>
      </c>
      <c r="AI951" s="16">
        <v>51600</v>
      </c>
      <c r="AJ951" s="16">
        <v>103800</v>
      </c>
      <c r="AK951" s="16">
        <v>854100</v>
      </c>
      <c r="AL951" s="16">
        <v>9464000</v>
      </c>
      <c r="AM951" s="16">
        <v>88096400</v>
      </c>
      <c r="AN951" s="16">
        <v>273000000</v>
      </c>
      <c r="AO951" s="16">
        <v>328400000</v>
      </c>
      <c r="AP951" s="16">
        <v>398300000</v>
      </c>
      <c r="AQ951" s="16">
        <v>521500000</v>
      </c>
      <c r="AR951" s="16">
        <v>589400000</v>
      </c>
      <c r="AS951" s="16">
        <v>714800000</v>
      </c>
      <c r="AT951" s="16">
        <v>725400000</v>
      </c>
      <c r="AU951" s="16">
        <v>752000000</v>
      </c>
      <c r="AV951" s="16">
        <v>885400000</v>
      </c>
      <c r="AW951" s="16">
        <v>1100400000</v>
      </c>
      <c r="AX951" s="16">
        <v>1305100000</v>
      </c>
      <c r="AY951" s="16">
        <v>1600900000</v>
      </c>
      <c r="AZ951" s="16">
        <v>2739700000</v>
      </c>
      <c r="BA951" s="16">
        <v>3409700000</v>
      </c>
      <c r="BB951" s="16">
        <v>3960100000</v>
      </c>
      <c r="BC951" s="16">
        <v>4620800000</v>
      </c>
      <c r="BD951" s="16">
        <v>5274700000</v>
      </c>
      <c r="BE951" s="16">
        <v>5762300000</v>
      </c>
      <c r="BF951" s="16">
        <v>5983000000</v>
      </c>
      <c r="BG951" s="16">
        <v>6424200000</v>
      </c>
      <c r="BH951" s="16">
        <v>6747600000</v>
      </c>
      <c r="BI951" s="16">
        <v>7753800000</v>
      </c>
      <c r="BJ951" s="16">
        <v>7977300000</v>
      </c>
      <c r="BK951" s="16">
        <v>8382800000</v>
      </c>
      <c r="BL951" s="16">
        <v>9109700000</v>
      </c>
      <c r="BM951" s="16">
        <v>11539100000</v>
      </c>
    </row>
    <row r="952" spans="1:65">
      <c r="A952" s="16" t="s">
        <v>53</v>
      </c>
      <c r="B952" s="16" t="s">
        <v>54</v>
      </c>
      <c r="C952" s="16" t="s">
        <v>1947</v>
      </c>
      <c r="D952" s="16" t="s">
        <v>1948</v>
      </c>
      <c r="AZ952" s="16">
        <v>2.23</v>
      </c>
      <c r="BC952" s="16">
        <v>2.14</v>
      </c>
      <c r="BE952" s="16">
        <v>1.92</v>
      </c>
      <c r="BG952" s="16">
        <v>2.5714290000000002</v>
      </c>
    </row>
    <row r="953" spans="1:65">
      <c r="A953" s="16" t="s">
        <v>53</v>
      </c>
      <c r="B953" s="16" t="s">
        <v>54</v>
      </c>
      <c r="C953" s="16" t="s">
        <v>1949</v>
      </c>
      <c r="D953" s="16" t="s">
        <v>1950</v>
      </c>
      <c r="AN953" s="16">
        <v>2409</v>
      </c>
      <c r="AO953" s="16">
        <v>2777</v>
      </c>
      <c r="AP953" s="16">
        <v>3515</v>
      </c>
      <c r="AQ953" s="16">
        <v>4702</v>
      </c>
      <c r="AR953" s="16">
        <v>5052</v>
      </c>
      <c r="AS953" s="16">
        <v>5677</v>
      </c>
      <c r="AT953" s="16">
        <v>6141</v>
      </c>
      <c r="AU953" s="16">
        <v>6980</v>
      </c>
      <c r="AV953" s="16">
        <v>7719</v>
      </c>
      <c r="AW953" s="16">
        <v>7536</v>
      </c>
      <c r="AX953" s="16">
        <v>9628</v>
      </c>
      <c r="AY953" s="16">
        <v>11059</v>
      </c>
      <c r="AZ953" s="16">
        <v>10375</v>
      </c>
      <c r="BA953" s="16">
        <v>10021</v>
      </c>
      <c r="BB953" s="16">
        <v>7592</v>
      </c>
      <c r="BC953" s="16">
        <v>8250</v>
      </c>
      <c r="BD953" s="16">
        <v>7845</v>
      </c>
      <c r="BE953" s="16">
        <v>8212</v>
      </c>
      <c r="BF953" s="16">
        <v>7958</v>
      </c>
      <c r="BG953" s="16">
        <v>7371</v>
      </c>
      <c r="BH953" s="16">
        <v>6210</v>
      </c>
      <c r="BI953" s="16">
        <v>5192</v>
      </c>
      <c r="BJ953" s="16">
        <v>4633</v>
      </c>
      <c r="BK953" s="16">
        <v>4492</v>
      </c>
      <c r="BL953" s="16">
        <v>5152</v>
      </c>
    </row>
    <row r="954" spans="1:65">
      <c r="A954" s="16" t="s">
        <v>53</v>
      </c>
      <c r="B954" s="16" t="s">
        <v>54</v>
      </c>
      <c r="C954" s="16" t="s">
        <v>1951</v>
      </c>
      <c r="D954" s="16" t="s">
        <v>1952</v>
      </c>
      <c r="AX954" s="16">
        <v>3.5</v>
      </c>
      <c r="AY954" s="16">
        <v>3.5</v>
      </c>
      <c r="AZ954" s="16">
        <v>3.5</v>
      </c>
      <c r="BA954" s="16">
        <v>3.8</v>
      </c>
      <c r="BB954" s="16">
        <v>3.8333333333333299</v>
      </c>
      <c r="BC954" s="16">
        <v>3.5</v>
      </c>
    </row>
    <row r="955" spans="1:65">
      <c r="A955" s="16" t="s">
        <v>53</v>
      </c>
      <c r="B955" s="16" t="s">
        <v>54</v>
      </c>
      <c r="C955" s="16" t="s">
        <v>1953</v>
      </c>
      <c r="D955" s="16" t="s">
        <v>1954</v>
      </c>
      <c r="AX955" s="16">
        <v>4.5</v>
      </c>
      <c r="AY955" s="16">
        <v>4.5</v>
      </c>
      <c r="AZ955" s="16">
        <v>4.6666666666666696</v>
      </c>
      <c r="BA955" s="16">
        <v>4.5</v>
      </c>
      <c r="BB955" s="16">
        <v>4.5</v>
      </c>
      <c r="BC955" s="16">
        <v>4.3333333333333304</v>
      </c>
    </row>
    <row r="956" spans="1:65">
      <c r="A956" s="16" t="s">
        <v>53</v>
      </c>
      <c r="B956" s="16" t="s">
        <v>54</v>
      </c>
      <c r="C956" s="16" t="s">
        <v>1955</v>
      </c>
      <c r="D956" s="16" t="s">
        <v>1956</v>
      </c>
      <c r="AN956" s="16">
        <v>11.6634730105933</v>
      </c>
      <c r="AO956" s="16">
        <v>27.763767647375801</v>
      </c>
      <c r="AP956" s="16">
        <v>21.766130198043701</v>
      </c>
      <c r="AQ956" s="16">
        <v>19.442580065119699</v>
      </c>
      <c r="AR956" s="16">
        <v>17.484016642987601</v>
      </c>
      <c r="AS956" s="16">
        <v>22.201037347938101</v>
      </c>
      <c r="AT956" s="16">
        <v>20.170796529352</v>
      </c>
      <c r="AU956" s="16">
        <v>17.345214463401799</v>
      </c>
      <c r="AV956" s="16">
        <v>32.660247792003602</v>
      </c>
      <c r="AW956" s="16">
        <v>44.061284212767397</v>
      </c>
      <c r="AX956" s="16">
        <v>52.4549872646895</v>
      </c>
      <c r="AY956" s="16">
        <v>34.269552107616903</v>
      </c>
      <c r="AZ956" s="16">
        <v>40.292594052747198</v>
      </c>
      <c r="BA956" s="16">
        <v>37.160558388907397</v>
      </c>
      <c r="BB956" s="16">
        <v>48.218180738306401</v>
      </c>
      <c r="BC956" s="16">
        <v>45.1981076335572</v>
      </c>
      <c r="BD956" s="16">
        <v>29.5085051023799</v>
      </c>
      <c r="BE956" s="16">
        <v>31.912789614633301</v>
      </c>
      <c r="BF956" s="16">
        <v>22.065231049769299</v>
      </c>
      <c r="BG956" s="16">
        <v>16.3582744905491</v>
      </c>
      <c r="BH956" s="16">
        <v>13.0014535163044</v>
      </c>
      <c r="BI956" s="16">
        <v>11.806621309509399</v>
      </c>
      <c r="BJ956" s="16">
        <v>13.903423316261099</v>
      </c>
      <c r="BK956" s="16">
        <v>16.6947249498029</v>
      </c>
      <c r="BL956" s="16">
        <v>21.283787557073499</v>
      </c>
      <c r="BM956" s="16">
        <v>23.6849419789643</v>
      </c>
    </row>
    <row r="957" spans="1:65">
      <c r="A957" s="16" t="s">
        <v>53</v>
      </c>
      <c r="B957" s="16" t="s">
        <v>54</v>
      </c>
      <c r="C957" s="16" t="s">
        <v>1957</v>
      </c>
      <c r="D957" s="16" t="s">
        <v>1958</v>
      </c>
      <c r="AO957" s="16">
        <v>19.703148032266601</v>
      </c>
      <c r="AP957" s="16">
        <v>14.144163721591999</v>
      </c>
      <c r="AQ957" s="16">
        <v>12.981427154333399</v>
      </c>
      <c r="AR957" s="16">
        <v>8.6029837554927209</v>
      </c>
      <c r="AS957" s="16">
        <v>6.4492768452657403</v>
      </c>
      <c r="AT957" s="16">
        <v>4.0639011572289396</v>
      </c>
      <c r="AU957" s="16">
        <v>5.1426055629692797</v>
      </c>
      <c r="AV957" s="16">
        <v>5.2106866033867503</v>
      </c>
      <c r="AW957" s="16">
        <v>9.1137949568342904</v>
      </c>
      <c r="AX957" s="16">
        <v>11.010833030818899</v>
      </c>
      <c r="AY957" s="16">
        <v>5.7047906081588202</v>
      </c>
      <c r="AZ957" s="16">
        <v>6.4769372910713798</v>
      </c>
      <c r="BA957" s="16">
        <v>1.3521587290847099</v>
      </c>
      <c r="BB957" s="16">
        <v>3.0390260571956298</v>
      </c>
      <c r="BC957" s="16">
        <v>2.4726447616624201</v>
      </c>
      <c r="BD957" s="16">
        <v>2.2530639024138499</v>
      </c>
      <c r="BE957" s="16">
        <v>2.2247807704387399</v>
      </c>
      <c r="BF957" s="16">
        <v>2.2289554612643401</v>
      </c>
      <c r="BG957" s="16">
        <v>2.01767579331421</v>
      </c>
      <c r="BH957" s="16">
        <v>2.8246894633617301</v>
      </c>
      <c r="BI957" s="16">
        <v>3.1165009592794699</v>
      </c>
      <c r="BJ957" s="16">
        <v>2.78456327135462</v>
      </c>
      <c r="BK957" s="16">
        <v>2.5006409844672501</v>
      </c>
    </row>
    <row r="958" spans="1:65">
      <c r="A958" s="16" t="s">
        <v>53</v>
      </c>
      <c r="B958" s="16" t="s">
        <v>54</v>
      </c>
      <c r="C958" s="16" t="s">
        <v>1959</v>
      </c>
      <c r="D958" s="16" t="s">
        <v>1960</v>
      </c>
      <c r="AK958" s="16">
        <v>997924010.20000005</v>
      </c>
      <c r="AL958" s="16">
        <v>635497663.79999995</v>
      </c>
      <c r="AM958" s="16">
        <v>777862180</v>
      </c>
      <c r="AN958" s="16">
        <v>667648790</v>
      </c>
      <c r="AO958" s="16">
        <v>960636600</v>
      </c>
      <c r="AP958" s="16">
        <v>791494200</v>
      </c>
      <c r="AQ958" s="16">
        <v>1076497500</v>
      </c>
      <c r="AR958" s="16">
        <v>1035663700</v>
      </c>
      <c r="AS958" s="16">
        <v>1171327330</v>
      </c>
      <c r="AT958" s="16">
        <v>1430013949</v>
      </c>
      <c r="AU958" s="16">
        <v>1664958068</v>
      </c>
      <c r="AV958" s="16">
        <v>2625419264</v>
      </c>
      <c r="AW958" s="16">
        <v>3515479878</v>
      </c>
      <c r="AX958" s="16">
        <v>4210369002</v>
      </c>
      <c r="AY958" s="16">
        <v>5265981785</v>
      </c>
      <c r="AZ958" s="16">
        <v>5713306873</v>
      </c>
      <c r="BA958" s="16">
        <v>7164878305</v>
      </c>
      <c r="BB958" s="16">
        <v>6093790718</v>
      </c>
      <c r="BC958" s="16">
        <v>6600611600</v>
      </c>
      <c r="BD958" s="16">
        <v>9755968700</v>
      </c>
      <c r="BE958" s="16">
        <v>9652870600</v>
      </c>
      <c r="BF958" s="16">
        <v>10712502500</v>
      </c>
      <c r="BG958" s="16">
        <v>9187697600</v>
      </c>
      <c r="BH958" s="16">
        <v>9216676900</v>
      </c>
      <c r="BI958" s="16">
        <v>8489140300</v>
      </c>
      <c r="BJ958" s="16">
        <v>8783292200</v>
      </c>
      <c r="BK958" s="16">
        <v>11464970100</v>
      </c>
      <c r="BL958" s="16">
        <v>13667641800</v>
      </c>
    </row>
    <row r="959" spans="1:65">
      <c r="A959" s="16" t="s">
        <v>53</v>
      </c>
      <c r="B959" s="16" t="s">
        <v>54</v>
      </c>
      <c r="C959" s="16" t="s">
        <v>1961</v>
      </c>
      <c r="D959" s="16" t="s">
        <v>1962</v>
      </c>
      <c r="AO959" s="16">
        <v>4.5212380206944598</v>
      </c>
      <c r="AP959" s="16">
        <v>9.9647182901705094</v>
      </c>
      <c r="AQ959" s="16">
        <v>5.8444542745888501</v>
      </c>
      <c r="AR959" s="16">
        <v>6.3229615331051603</v>
      </c>
      <c r="AS959" s="16">
        <v>4.87559061747654</v>
      </c>
      <c r="AT959" s="16">
        <v>15.088539510945401</v>
      </c>
      <c r="AU959" s="16">
        <v>17.565058534677899</v>
      </c>
      <c r="AV959" s="16">
        <v>11.267133244122901</v>
      </c>
      <c r="AW959" s="16">
        <v>11.4241036524782</v>
      </c>
      <c r="AX959" s="16">
        <v>11.8630286069049</v>
      </c>
      <c r="AY959" s="16">
        <v>11.6340694425342</v>
      </c>
      <c r="AZ959" s="16">
        <v>2.5049825790731699</v>
      </c>
      <c r="BA959" s="16">
        <v>1.5876926591340701</v>
      </c>
      <c r="BB959" s="16">
        <v>1.0562012767541</v>
      </c>
      <c r="BC959" s="16">
        <v>1.11629334072469</v>
      </c>
      <c r="BD959" s="16">
        <v>0.86103830830047801</v>
      </c>
      <c r="BE959" s="16">
        <v>0.87860642984603898</v>
      </c>
      <c r="BF959" s="16">
        <v>1.31575581830222</v>
      </c>
      <c r="BG959" s="16">
        <v>3.2364115382166299</v>
      </c>
      <c r="BH959" s="16">
        <v>1.6289372640830899</v>
      </c>
      <c r="BI959" s="16">
        <v>3.3361578495411299</v>
      </c>
      <c r="BJ959" s="16">
        <v>4.3204768512720904</v>
      </c>
      <c r="BK959" s="16">
        <v>6.3149982845335098</v>
      </c>
    </row>
    <row r="960" spans="1:65">
      <c r="A960" s="16" t="s">
        <v>53</v>
      </c>
      <c r="B960" s="16" t="s">
        <v>54</v>
      </c>
      <c r="C960" s="16" t="s">
        <v>1963</v>
      </c>
      <c r="D960" s="16" t="s">
        <v>1964</v>
      </c>
      <c r="AU960" s="16">
        <v>11.47</v>
      </c>
      <c r="AX960" s="16">
        <v>11.83</v>
      </c>
      <c r="AZ960" s="16">
        <v>9.3699999999999992</v>
      </c>
      <c r="BA960" s="16">
        <v>8.26</v>
      </c>
      <c r="BB960" s="16">
        <v>9.31</v>
      </c>
      <c r="BD960" s="16">
        <v>8.7799999999999994</v>
      </c>
      <c r="BE960" s="16">
        <v>9.2100000000000009</v>
      </c>
      <c r="BF960" s="16">
        <v>9.0500000000000007</v>
      </c>
      <c r="BG960" s="16">
        <v>9.4600000000000009</v>
      </c>
      <c r="BH960" s="16">
        <v>8.52</v>
      </c>
      <c r="BL960" s="16">
        <v>15.32</v>
      </c>
    </row>
    <row r="961" spans="1:65">
      <c r="A961" s="16" t="s">
        <v>53</v>
      </c>
      <c r="B961" s="16" t="s">
        <v>54</v>
      </c>
      <c r="C961" s="16" t="s">
        <v>1965</v>
      </c>
      <c r="D961" s="16" t="s">
        <v>1966</v>
      </c>
      <c r="AN961" s="16">
        <v>146000000</v>
      </c>
      <c r="AO961" s="16">
        <v>100000000</v>
      </c>
      <c r="AP961" s="16">
        <v>186000000</v>
      </c>
      <c r="AQ961" s="16">
        <v>170000000</v>
      </c>
      <c r="AR961" s="16">
        <v>139000000</v>
      </c>
      <c r="AS961" s="16">
        <v>132000000</v>
      </c>
      <c r="AT961" s="16">
        <v>109000000</v>
      </c>
      <c r="AU961" s="16">
        <v>105000000</v>
      </c>
      <c r="AV961" s="16">
        <v>111000000</v>
      </c>
      <c r="AW961" s="16">
        <v>126000000</v>
      </c>
      <c r="AX961" s="16">
        <v>164000000</v>
      </c>
      <c r="AY961" s="16">
        <v>201000000</v>
      </c>
      <c r="AZ961" s="16">
        <v>264000000</v>
      </c>
      <c r="BA961" s="16">
        <v>343000000</v>
      </c>
      <c r="BB961" s="16">
        <v>406000000</v>
      </c>
      <c r="BC961" s="16">
        <v>782000000</v>
      </c>
      <c r="BD961" s="16">
        <v>1689000000</v>
      </c>
      <c r="BE961" s="16">
        <v>2477000000</v>
      </c>
      <c r="BF961" s="16">
        <v>2877000000</v>
      </c>
      <c r="BG961" s="16">
        <v>3008000000</v>
      </c>
      <c r="BH961" s="16">
        <v>2603000000</v>
      </c>
      <c r="BI961" s="16">
        <v>2494000000</v>
      </c>
      <c r="BJ961" s="16">
        <v>2658000000</v>
      </c>
      <c r="BK961" s="16">
        <v>2284000000</v>
      </c>
      <c r="BL961" s="16">
        <v>1702000000</v>
      </c>
    </row>
    <row r="962" spans="1:65">
      <c r="A962" s="16" t="s">
        <v>53</v>
      </c>
      <c r="B962" s="16" t="s">
        <v>54</v>
      </c>
      <c r="C962" s="16" t="s">
        <v>1967</v>
      </c>
      <c r="D962" s="16" t="s">
        <v>1968</v>
      </c>
      <c r="AY962" s="16">
        <v>93.6</v>
      </c>
    </row>
    <row r="963" spans="1:65">
      <c r="A963" s="16" t="s">
        <v>53</v>
      </c>
      <c r="B963" s="16" t="s">
        <v>54</v>
      </c>
      <c r="C963" s="16" t="s">
        <v>1969</v>
      </c>
      <c r="D963" s="16" t="s">
        <v>1970</v>
      </c>
      <c r="G963" s="16">
        <v>1.0620000000000001</v>
      </c>
      <c r="L963" s="16">
        <v>1.0620000000000001</v>
      </c>
      <c r="Q963" s="16">
        <v>1.0620000000000001</v>
      </c>
      <c r="V963" s="16">
        <v>1.0620000000000001</v>
      </c>
      <c r="AA963" s="16">
        <v>1.0620000000000001</v>
      </c>
      <c r="AF963" s="16">
        <v>1.0620000000000001</v>
      </c>
      <c r="AI963" s="16">
        <v>1.073</v>
      </c>
      <c r="AK963" s="16">
        <v>1.08</v>
      </c>
      <c r="AP963" s="16">
        <v>1.1299999999999999</v>
      </c>
      <c r="AU963" s="16">
        <v>1.17</v>
      </c>
      <c r="AZ963" s="16">
        <v>1.1659999999999999</v>
      </c>
      <c r="BA963" s="16">
        <v>1.1639999999999999</v>
      </c>
      <c r="BB963" s="16">
        <v>1.163</v>
      </c>
      <c r="BC963" s="16">
        <v>1.161</v>
      </c>
      <c r="BD963" s="16">
        <v>1.1599999999999999</v>
      </c>
      <c r="BE963" s="16">
        <v>1.1579999999999999</v>
      </c>
      <c r="BF963" s="16">
        <v>1.151</v>
      </c>
      <c r="BG963" s="16">
        <v>1.145</v>
      </c>
      <c r="BH963" s="16">
        <v>1.1379999999999999</v>
      </c>
      <c r="BI963" s="16">
        <v>1.1319999999999999</v>
      </c>
      <c r="BJ963" s="16">
        <v>1.125</v>
      </c>
      <c r="BK963" s="16">
        <v>1.1240000000000001</v>
      </c>
      <c r="BL963" s="16">
        <v>1.123</v>
      </c>
    </row>
    <row r="964" spans="1:65">
      <c r="A964" s="16" t="s">
        <v>53</v>
      </c>
      <c r="B964" s="16" t="s">
        <v>54</v>
      </c>
      <c r="C964" s="16" t="s">
        <v>1971</v>
      </c>
      <c r="D964" s="16" t="s">
        <v>1972</v>
      </c>
      <c r="E964" s="16">
        <v>3.1798364318121402</v>
      </c>
      <c r="F964" s="16">
        <v>3.29788425474726</v>
      </c>
      <c r="G964" s="16">
        <v>3.3821740919752799</v>
      </c>
      <c r="H964" s="16">
        <v>3.4281069467482701</v>
      </c>
      <c r="I964" s="16">
        <v>3.4299336829786302</v>
      </c>
      <c r="J964" s="16">
        <v>3.3865364311456401</v>
      </c>
      <c r="K964" s="16">
        <v>3.2723895314070499</v>
      </c>
      <c r="L964" s="16">
        <v>3.1207560321930599</v>
      </c>
      <c r="M964" s="16">
        <v>2.9600982717059101</v>
      </c>
      <c r="N964" s="16">
        <v>2.8303572866800102</v>
      </c>
      <c r="O964" s="16">
        <v>2.7526232868704601</v>
      </c>
      <c r="P964" s="16">
        <v>2.7061708322667601</v>
      </c>
      <c r="Q964" s="16">
        <v>2.7181748760728199</v>
      </c>
      <c r="R964" s="16">
        <v>2.7532856903777598</v>
      </c>
      <c r="S964" s="16">
        <v>2.7609913442124601</v>
      </c>
      <c r="T964" s="16">
        <v>2.71600921821297</v>
      </c>
      <c r="U964" s="16">
        <v>2.61022526801466</v>
      </c>
      <c r="V964" s="16">
        <v>2.4636071324174198</v>
      </c>
      <c r="W964" s="16">
        <v>2.3148580731000199</v>
      </c>
      <c r="X964" s="16">
        <v>2.2176810531076998</v>
      </c>
      <c r="Y964" s="16">
        <v>2.1986092553811898</v>
      </c>
      <c r="Z964" s="16">
        <v>2.1942958296349802</v>
      </c>
      <c r="AA964" s="16">
        <v>2.2404500315029501</v>
      </c>
      <c r="AB964" s="16">
        <v>2.3248250783454898</v>
      </c>
      <c r="AC964" s="16">
        <v>2.4379083343832701</v>
      </c>
      <c r="AD964" s="16">
        <v>2.5773364257015001</v>
      </c>
      <c r="AE964" s="16">
        <v>2.7399820293004602</v>
      </c>
      <c r="AF964" s="16">
        <v>2.94517952070002</v>
      </c>
      <c r="AG964" s="16">
        <v>3.1660871227235998</v>
      </c>
      <c r="AH964" s="16">
        <v>3.3622263500576599</v>
      </c>
      <c r="AI964" s="16">
        <v>3.5112423679069402</v>
      </c>
      <c r="AJ964" s="16">
        <v>3.52464036886118</v>
      </c>
      <c r="AK964" s="16">
        <v>3.4805268356310699</v>
      </c>
      <c r="AL964" s="16">
        <v>3.4185135942188301</v>
      </c>
      <c r="AM964" s="16">
        <v>3.39047299222534</v>
      </c>
      <c r="AN964" s="16">
        <v>3.4193570929947001</v>
      </c>
      <c r="AO964" s="16">
        <v>3.49013675932399</v>
      </c>
      <c r="AP964" s="16">
        <v>3.62320270011698</v>
      </c>
      <c r="AQ964" s="16">
        <v>3.75232144220025</v>
      </c>
      <c r="AR964" s="16">
        <v>3.7811870184513601</v>
      </c>
      <c r="AS964" s="16">
        <v>3.6615864762936199</v>
      </c>
      <c r="AT964" s="16">
        <v>3.4088065915016799</v>
      </c>
      <c r="AU964" s="16">
        <v>3.03069517423795</v>
      </c>
      <c r="AV964" s="16">
        <v>2.6124050463946098</v>
      </c>
      <c r="AW964" s="16">
        <v>2.26808941252331</v>
      </c>
      <c r="AX964" s="16">
        <v>2.0592127847054802</v>
      </c>
      <c r="AY964" s="16">
        <v>1.95151872204683</v>
      </c>
      <c r="AZ964" s="16">
        <v>1.9539879982477999</v>
      </c>
      <c r="BA964" s="16">
        <v>2.04445245680501</v>
      </c>
      <c r="BB964" s="16">
        <v>2.1926831281344499</v>
      </c>
      <c r="BC964" s="16">
        <v>2.38088812090293</v>
      </c>
      <c r="BD964" s="16">
        <v>2.6016278501801802</v>
      </c>
      <c r="BE964" s="16">
        <v>2.8639402801596399</v>
      </c>
      <c r="BF964" s="16">
        <v>3.1549527193268498</v>
      </c>
      <c r="BG964" s="16">
        <v>3.4605680167370698</v>
      </c>
      <c r="BH964" s="16">
        <v>3.7715846253010801</v>
      </c>
      <c r="BI964" s="16">
        <v>4.0648972501130496</v>
      </c>
      <c r="BJ964" s="16">
        <v>4.3595833554411296</v>
      </c>
      <c r="BK964" s="16">
        <v>4.6545875336046798</v>
      </c>
      <c r="BL964" s="16">
        <v>4.94929832458413</v>
      </c>
      <c r="BM964" s="16">
        <v>5.2403472965178297</v>
      </c>
    </row>
    <row r="965" spans="1:65">
      <c r="A965" s="16" t="s">
        <v>53</v>
      </c>
      <c r="B965" s="16" t="s">
        <v>54</v>
      </c>
      <c r="C965" s="16" t="s">
        <v>1973</v>
      </c>
      <c r="D965" s="16" t="s">
        <v>1974</v>
      </c>
      <c r="E965" s="16">
        <v>10.2820616283991</v>
      </c>
      <c r="F965" s="16">
        <v>9.4223698539065897</v>
      </c>
      <c r="G965" s="16">
        <v>8.2129154417260395</v>
      </c>
      <c r="H965" s="16">
        <v>6.9031791597551901</v>
      </c>
      <c r="I965" s="16">
        <v>5.8248450435611803</v>
      </c>
      <c r="J965" s="16">
        <v>5.1506480177759304</v>
      </c>
      <c r="K965" s="16">
        <v>4.8039262764276902</v>
      </c>
      <c r="L965" s="16">
        <v>4.7964297589526401</v>
      </c>
      <c r="M965" s="16">
        <v>5.0483720223336199</v>
      </c>
      <c r="N965" s="16">
        <v>5.4184401624009402</v>
      </c>
      <c r="O965" s="16">
        <v>5.8044063475403496</v>
      </c>
      <c r="P965" s="16">
        <v>6.21254851219435</v>
      </c>
      <c r="Q965" s="16">
        <v>6.6561323126457097</v>
      </c>
      <c r="R965" s="16">
        <v>7.1252212121535798</v>
      </c>
      <c r="S965" s="16">
        <v>7.6155870718292</v>
      </c>
      <c r="T965" s="16">
        <v>8.1204226427266999</v>
      </c>
      <c r="U965" s="16">
        <v>8.6132785995386101</v>
      </c>
      <c r="V965" s="16">
        <v>9.0952854219735304</v>
      </c>
      <c r="W965" s="16">
        <v>9.5663297199626793</v>
      </c>
      <c r="X965" s="16">
        <v>10.0237757959934</v>
      </c>
      <c r="Y965" s="16">
        <v>10.4565542253854</v>
      </c>
      <c r="Z965" s="16">
        <v>10.815881170132</v>
      </c>
      <c r="AA965" s="16">
        <v>11.134947001469699</v>
      </c>
      <c r="AB965" s="16">
        <v>11.374356830744199</v>
      </c>
      <c r="AC965" s="16">
        <v>11.480752040044599</v>
      </c>
      <c r="AD965" s="16">
        <v>11.429755303273099</v>
      </c>
      <c r="AE965" s="16">
        <v>11.226335348528</v>
      </c>
      <c r="AF965" s="16">
        <v>10.8358962359237</v>
      </c>
      <c r="AG965" s="16">
        <v>10.2993676991155</v>
      </c>
      <c r="AH965" s="16">
        <v>9.7180307477956607</v>
      </c>
      <c r="AI965" s="16">
        <v>9.1876094713467698</v>
      </c>
      <c r="AJ965" s="16">
        <v>8.8716280593104297</v>
      </c>
      <c r="AK965" s="16">
        <v>8.6443817616426308</v>
      </c>
      <c r="AL965" s="16">
        <v>8.4794062463576303</v>
      </c>
      <c r="AM965" s="16">
        <v>8.3417796230716004</v>
      </c>
      <c r="AN965" s="16">
        <v>8.2183471603310796</v>
      </c>
      <c r="AO965" s="16">
        <v>8.1340823541412206</v>
      </c>
      <c r="AP965" s="16">
        <v>8.0813891557400197</v>
      </c>
      <c r="AQ965" s="16">
        <v>8.0694211512004905</v>
      </c>
      <c r="AR965" s="16">
        <v>8.1091710117006404</v>
      </c>
      <c r="AS965" s="16">
        <v>8.2044656983567492</v>
      </c>
      <c r="AT965" s="16">
        <v>8.3308062469098498</v>
      </c>
      <c r="AU965" s="16">
        <v>8.5092303571978807</v>
      </c>
      <c r="AV965" s="16">
        <v>8.7443328642641696</v>
      </c>
      <c r="AW965" s="16">
        <v>9.0288422384625893</v>
      </c>
      <c r="AX965" s="16">
        <v>9.3426498585692208</v>
      </c>
      <c r="AY965" s="16">
        <v>9.6436768780823403</v>
      </c>
      <c r="AZ965" s="16">
        <v>9.95134339081436</v>
      </c>
      <c r="BA965" s="16">
        <v>10.223764601630201</v>
      </c>
      <c r="BB965" s="16">
        <v>10.407191027988301</v>
      </c>
      <c r="BC965" s="16">
        <v>10.4679557859513</v>
      </c>
      <c r="BD965" s="16">
        <v>10.3718079912409</v>
      </c>
      <c r="BE965" s="16">
        <v>10.1689993300549</v>
      </c>
      <c r="BF965" s="16">
        <v>9.8723866470740198</v>
      </c>
      <c r="BG965" s="16">
        <v>9.5067280336934203</v>
      </c>
      <c r="BH965" s="16">
        <v>9.0922480280201903</v>
      </c>
      <c r="BI965" s="16">
        <v>8.6263251696810599</v>
      </c>
      <c r="BJ965" s="16">
        <v>8.1263469723928594</v>
      </c>
      <c r="BK965" s="16">
        <v>7.6185777587923704</v>
      </c>
      <c r="BL965" s="16">
        <v>7.1413595501487004</v>
      </c>
      <c r="BM965" s="16">
        <v>6.7229926193873704</v>
      </c>
    </row>
    <row r="966" spans="1:65">
      <c r="A966" s="16" t="s">
        <v>53</v>
      </c>
      <c r="B966" s="16" t="s">
        <v>54</v>
      </c>
      <c r="C966" s="16" t="s">
        <v>1975</v>
      </c>
      <c r="D966" s="16" t="s">
        <v>1976</v>
      </c>
      <c r="E966" s="16">
        <v>791637</v>
      </c>
      <c r="F966" s="16">
        <v>843157</v>
      </c>
      <c r="G966" s="16">
        <v>896720</v>
      </c>
      <c r="H966" s="16">
        <v>949454</v>
      </c>
      <c r="I966" s="16">
        <v>997519</v>
      </c>
      <c r="J966" s="16">
        <v>1038372</v>
      </c>
      <c r="K966" s="16">
        <v>1079070</v>
      </c>
      <c r="L966" s="16">
        <v>1109313</v>
      </c>
      <c r="M966" s="16">
        <v>1130901</v>
      </c>
      <c r="N966" s="16">
        <v>1147361</v>
      </c>
      <c r="O966" s="16">
        <v>1160670</v>
      </c>
      <c r="P966" s="16">
        <v>1167808</v>
      </c>
      <c r="Q966" s="16">
        <v>1173779</v>
      </c>
      <c r="R966" s="16">
        <v>1176724</v>
      </c>
      <c r="S966" s="16">
        <v>1174188</v>
      </c>
      <c r="T966" s="16">
        <v>1165721</v>
      </c>
      <c r="U966" s="16">
        <v>1156189</v>
      </c>
      <c r="V966" s="16">
        <v>1142081</v>
      </c>
      <c r="W966" s="16">
        <v>1125428</v>
      </c>
      <c r="X966" s="16">
        <v>1109690</v>
      </c>
      <c r="Y966" s="16">
        <v>1097128</v>
      </c>
      <c r="Z966" s="16">
        <v>1090495</v>
      </c>
      <c r="AA966" s="16">
        <v>1088758</v>
      </c>
      <c r="AB966" s="16">
        <v>1091748</v>
      </c>
      <c r="AC966" s="16">
        <v>1098834</v>
      </c>
      <c r="AD966" s="16">
        <v>1109677</v>
      </c>
      <c r="AE966" s="16">
        <v>1131750</v>
      </c>
      <c r="AF966" s="16">
        <v>1156123</v>
      </c>
      <c r="AG966" s="16">
        <v>1181128</v>
      </c>
      <c r="AH966" s="16">
        <v>1205850</v>
      </c>
      <c r="AI966" s="16">
        <v>1215820</v>
      </c>
      <c r="AJ966" s="16">
        <v>1241375</v>
      </c>
      <c r="AK966" s="16">
        <v>1265359</v>
      </c>
      <c r="AL966" s="16">
        <v>1288184</v>
      </c>
      <c r="AM966" s="16">
        <v>1306922</v>
      </c>
      <c r="AN966" s="16">
        <v>1319815</v>
      </c>
      <c r="AO966" s="16">
        <v>1324731</v>
      </c>
      <c r="AP966" s="16">
        <v>1324903</v>
      </c>
      <c r="AQ966" s="16">
        <v>1320148</v>
      </c>
      <c r="AR966" s="16">
        <v>1309812</v>
      </c>
      <c r="AS966" s="16">
        <v>1294838</v>
      </c>
      <c r="AT966" s="16">
        <v>1266228</v>
      </c>
      <c r="AU966" s="16">
        <v>1237199</v>
      </c>
      <c r="AV966" s="16">
        <v>1207979</v>
      </c>
      <c r="AW966" s="16">
        <v>1179500</v>
      </c>
      <c r="AX966" s="16">
        <v>1152394</v>
      </c>
      <c r="AY966" s="16">
        <v>1133813</v>
      </c>
      <c r="AZ966" s="16">
        <v>1114912</v>
      </c>
      <c r="BA966" s="16">
        <v>1108272</v>
      </c>
      <c r="BB966" s="16">
        <v>1106542</v>
      </c>
      <c r="BC966" s="16">
        <v>1102584</v>
      </c>
      <c r="BD966" s="16">
        <v>1108410</v>
      </c>
      <c r="BE966" s="16">
        <v>1122158</v>
      </c>
      <c r="BF966" s="16">
        <v>1141727</v>
      </c>
      <c r="BG966" s="16">
        <v>1162950</v>
      </c>
      <c r="BH966" s="16">
        <v>1182734</v>
      </c>
      <c r="BI966" s="16">
        <v>1209112</v>
      </c>
      <c r="BJ966" s="16">
        <v>1227657</v>
      </c>
      <c r="BK966" s="16">
        <v>1241004</v>
      </c>
      <c r="BL966" s="16">
        <v>1253698</v>
      </c>
      <c r="BM966" s="16">
        <v>1266832</v>
      </c>
    </row>
    <row r="967" spans="1:65">
      <c r="A967" s="16" t="s">
        <v>53</v>
      </c>
      <c r="B967" s="16" t="s">
        <v>54</v>
      </c>
      <c r="C967" s="16" t="s">
        <v>1977</v>
      </c>
      <c r="D967" s="16" t="s">
        <v>1978</v>
      </c>
      <c r="AA967" s="16">
        <v>91.7</v>
      </c>
      <c r="AB967" s="16">
        <v>89.8</v>
      </c>
      <c r="AC967" s="16">
        <v>88.1</v>
      </c>
      <c r="AD967" s="16">
        <v>86.4</v>
      </c>
      <c r="AE967" s="16">
        <v>84.9</v>
      </c>
      <c r="AF967" s="16">
        <v>83.6</v>
      </c>
      <c r="AG967" s="16">
        <v>82.6</v>
      </c>
      <c r="AH967" s="16">
        <v>81.900000000000006</v>
      </c>
      <c r="AI967" s="16">
        <v>81.5</v>
      </c>
      <c r="AJ967" s="16">
        <v>81.7</v>
      </c>
      <c r="AK967" s="16">
        <v>81.900000000000006</v>
      </c>
      <c r="AL967" s="16">
        <v>82</v>
      </c>
      <c r="AM967" s="16">
        <v>81.599999999999994</v>
      </c>
      <c r="AN967" s="16">
        <v>80.599999999999994</v>
      </c>
      <c r="AO967" s="16">
        <v>79</v>
      </c>
      <c r="AP967" s="16">
        <v>76.5</v>
      </c>
      <c r="AQ967" s="16">
        <v>73.400000000000006</v>
      </c>
      <c r="AR967" s="16">
        <v>69.8</v>
      </c>
      <c r="AS967" s="16">
        <v>65.900000000000006</v>
      </c>
      <c r="AT967" s="16">
        <v>61.9</v>
      </c>
      <c r="AU967" s="16">
        <v>58</v>
      </c>
      <c r="AV967" s="16">
        <v>54.4</v>
      </c>
      <c r="AW967" s="16">
        <v>51.2</v>
      </c>
      <c r="AX967" s="16">
        <v>48.1</v>
      </c>
      <c r="AY967" s="16">
        <v>45.3</v>
      </c>
      <c r="AZ967" s="16">
        <v>42.7</v>
      </c>
      <c r="BA967" s="16">
        <v>40.200000000000003</v>
      </c>
      <c r="BB967" s="16">
        <v>37.9</v>
      </c>
      <c r="BC967" s="16">
        <v>35.6</v>
      </c>
      <c r="BD967" s="16">
        <v>33.4</v>
      </c>
      <c r="BE967" s="16">
        <v>31.3</v>
      </c>
      <c r="BF967" s="16">
        <v>29.3</v>
      </c>
      <c r="BG967" s="16">
        <v>27.4</v>
      </c>
      <c r="BH967" s="16">
        <v>25.7</v>
      </c>
      <c r="BI967" s="16">
        <v>24</v>
      </c>
      <c r="BJ967" s="16">
        <v>22.5</v>
      </c>
      <c r="BK967" s="16">
        <v>21.2</v>
      </c>
      <c r="BL967" s="16">
        <v>20.100000000000001</v>
      </c>
    </row>
    <row r="968" spans="1:65">
      <c r="A968" s="16" t="s">
        <v>53</v>
      </c>
      <c r="B968" s="16" t="s">
        <v>54</v>
      </c>
      <c r="C968" s="16" t="s">
        <v>1979</v>
      </c>
      <c r="D968" s="16" t="s">
        <v>1980</v>
      </c>
      <c r="AI968" s="16">
        <v>360600</v>
      </c>
      <c r="AN968" s="16">
        <v>344070</v>
      </c>
      <c r="AS968" s="16">
        <v>327540</v>
      </c>
      <c r="AX968" s="16">
        <v>302220</v>
      </c>
      <c r="BC968" s="16">
        <v>276901</v>
      </c>
      <c r="BH968" s="16">
        <v>264241</v>
      </c>
    </row>
    <row r="969" spans="1:65">
      <c r="A969" s="16" t="s">
        <v>53</v>
      </c>
      <c r="B969" s="16" t="s">
        <v>54</v>
      </c>
      <c r="C969" s="16" t="s">
        <v>1981</v>
      </c>
      <c r="D969" s="16" t="s">
        <v>1982</v>
      </c>
      <c r="AZ969" s="16">
        <v>6.9699997901916504</v>
      </c>
      <c r="BA969" s="16">
        <v>6.25</v>
      </c>
      <c r="BB969" s="16">
        <v>5.03999996185303</v>
      </c>
      <c r="BC969" s="16">
        <v>4.5500001907348597</v>
      </c>
      <c r="BD969" s="16">
        <v>4.3299999237060502</v>
      </c>
      <c r="BE969" s="16">
        <v>4.4499998092651403</v>
      </c>
    </row>
    <row r="970" spans="1:65">
      <c r="A970" s="16" t="s">
        <v>53</v>
      </c>
      <c r="B970" s="16" t="s">
        <v>54</v>
      </c>
      <c r="C970" s="16" t="s">
        <v>1983</v>
      </c>
      <c r="D970" s="16" t="s">
        <v>1984</v>
      </c>
      <c r="AI970" s="16">
        <v>48.118069047802798</v>
      </c>
      <c r="AJ970" s="16">
        <v>48.106730624242303</v>
      </c>
      <c r="AK970" s="16">
        <v>48.3283721107574</v>
      </c>
      <c r="AL970" s="16">
        <v>48.701881268968997</v>
      </c>
      <c r="AM970" s="16">
        <v>49.023255395741799</v>
      </c>
      <c r="AN970" s="16">
        <v>49.124715759843497</v>
      </c>
      <c r="AO970" s="16">
        <v>49.172080123251703</v>
      </c>
      <c r="AP970" s="16">
        <v>49.1913772386429</v>
      </c>
      <c r="AQ970" s="16">
        <v>49.2157299296696</v>
      </c>
      <c r="AR970" s="16">
        <v>49.2565662777833</v>
      </c>
      <c r="AS970" s="16">
        <v>49.2389394276817</v>
      </c>
      <c r="AT970" s="16">
        <v>49.130503225927697</v>
      </c>
      <c r="AU970" s="16">
        <v>49.010585194888002</v>
      </c>
      <c r="AV970" s="16">
        <v>48.777697736235098</v>
      </c>
      <c r="AW970" s="16">
        <v>48.796398562049298</v>
      </c>
      <c r="AX970" s="16">
        <v>48.593771180456699</v>
      </c>
      <c r="AY970" s="16">
        <v>48.292421177370599</v>
      </c>
      <c r="AZ970" s="16">
        <v>48.106436308507398</v>
      </c>
      <c r="BA970" s="16">
        <v>48.3791862767631</v>
      </c>
      <c r="BB970" s="16">
        <v>48.996362038652499</v>
      </c>
      <c r="BC970" s="16">
        <v>49.330062254982302</v>
      </c>
      <c r="BD970" s="16">
        <v>49.094225014777102</v>
      </c>
      <c r="BE970" s="16">
        <v>48.959874000610299</v>
      </c>
      <c r="BF970" s="16">
        <v>48.8953196462828</v>
      </c>
      <c r="BG970" s="16">
        <v>48.946581870020701</v>
      </c>
      <c r="BH970" s="16">
        <v>49.019247944824798</v>
      </c>
      <c r="BI970" s="16">
        <v>48.7851478677457</v>
      </c>
      <c r="BJ970" s="16">
        <v>48.731820321031499</v>
      </c>
      <c r="BK970" s="16">
        <v>48.760108023190902</v>
      </c>
      <c r="BL970" s="16">
        <v>48.631628449242903</v>
      </c>
    </row>
    <row r="971" spans="1:65">
      <c r="A971" s="16" t="s">
        <v>53</v>
      </c>
      <c r="B971" s="16" t="s">
        <v>54</v>
      </c>
      <c r="C971" s="16" t="s">
        <v>1985</v>
      </c>
      <c r="D971" s="16" t="s">
        <v>1986</v>
      </c>
    </row>
    <row r="972" spans="1:65">
      <c r="A972" s="16" t="s">
        <v>53</v>
      </c>
      <c r="B972" s="16" t="s">
        <v>54</v>
      </c>
      <c r="C972" s="16" t="s">
        <v>1987</v>
      </c>
      <c r="D972" s="16" t="s">
        <v>1988</v>
      </c>
      <c r="AX972" s="16">
        <v>16.399999999999999</v>
      </c>
    </row>
    <row r="973" spans="1:65">
      <c r="A973" s="16" t="s">
        <v>53</v>
      </c>
      <c r="B973" s="16" t="s">
        <v>54</v>
      </c>
      <c r="C973" s="16" t="s">
        <v>1989</v>
      </c>
      <c r="D973" s="16" t="s">
        <v>1990</v>
      </c>
      <c r="AX973" s="16">
        <v>7.4</v>
      </c>
    </row>
    <row r="974" spans="1:65">
      <c r="A974" s="16" t="s">
        <v>53</v>
      </c>
      <c r="B974" s="16" t="s">
        <v>54</v>
      </c>
      <c r="C974" s="16" t="s">
        <v>1991</v>
      </c>
      <c r="D974" s="16" t="s">
        <v>1992</v>
      </c>
      <c r="AX974" s="16">
        <v>92.1</v>
      </c>
    </row>
    <row r="975" spans="1:65">
      <c r="A975" s="16" t="s">
        <v>53</v>
      </c>
      <c r="B975" s="16" t="s">
        <v>54</v>
      </c>
      <c r="C975" s="16" t="s">
        <v>1993</v>
      </c>
      <c r="D975" s="16" t="s">
        <v>1994</v>
      </c>
      <c r="AJ975" s="16">
        <v>52.2700004577637</v>
      </c>
      <c r="AK975" s="16">
        <v>54.159999847412102</v>
      </c>
      <c r="AL975" s="16">
        <v>56.049999237060497</v>
      </c>
      <c r="AM975" s="16">
        <v>58.180000305175803</v>
      </c>
      <c r="AN975" s="16">
        <v>60.569999694824197</v>
      </c>
      <c r="AO975" s="16">
        <v>62.830001831054702</v>
      </c>
      <c r="AP975" s="16">
        <v>64.75</v>
      </c>
      <c r="AQ975" s="16">
        <v>66.290000915527301</v>
      </c>
      <c r="AR975" s="16">
        <v>67.629997253417997</v>
      </c>
      <c r="AS975" s="16">
        <v>68.410003662109403</v>
      </c>
      <c r="AT975" s="16">
        <v>69.029998779296903</v>
      </c>
      <c r="AU975" s="16">
        <v>69.440002441406307</v>
      </c>
      <c r="AV975" s="16">
        <v>69.629997253417997</v>
      </c>
      <c r="AW975" s="16">
        <v>69.660003662109403</v>
      </c>
      <c r="AX975" s="16">
        <v>69.669998168945298</v>
      </c>
      <c r="AY975" s="16">
        <v>69.309997558593807</v>
      </c>
      <c r="AZ975" s="16">
        <v>68.739997863769503</v>
      </c>
      <c r="BA975" s="16">
        <v>68.239997863769503</v>
      </c>
      <c r="BB975" s="16">
        <v>67.569999694824205</v>
      </c>
      <c r="BC975" s="16">
        <v>68.059997558593807</v>
      </c>
      <c r="BD975" s="16">
        <v>68.290000915527301</v>
      </c>
      <c r="BE975" s="16">
        <v>66.690002441406307</v>
      </c>
      <c r="BF975" s="16">
        <v>66.510002136230497</v>
      </c>
      <c r="BG975" s="16">
        <v>66.790000915527301</v>
      </c>
      <c r="BH975" s="16">
        <v>67.709999084472699</v>
      </c>
      <c r="BI975" s="16">
        <v>68.190002441406307</v>
      </c>
      <c r="BJ975" s="16">
        <v>68.379997253417997</v>
      </c>
      <c r="BK975" s="16">
        <v>68.199996948242202</v>
      </c>
      <c r="BL975" s="16">
        <v>67.849998474121094</v>
      </c>
    </row>
    <row r="976" spans="1:65">
      <c r="A976" s="16" t="s">
        <v>53</v>
      </c>
      <c r="B976" s="16" t="s">
        <v>54</v>
      </c>
      <c r="C976" s="16" t="s">
        <v>1995</v>
      </c>
      <c r="D976" s="16" t="s">
        <v>1996</v>
      </c>
      <c r="AX976" s="16">
        <v>91.9</v>
      </c>
    </row>
    <row r="977" spans="1:64">
      <c r="A977" s="16" t="s">
        <v>53</v>
      </c>
      <c r="B977" s="16" t="s">
        <v>54</v>
      </c>
      <c r="C977" s="16" t="s">
        <v>1997</v>
      </c>
      <c r="D977" s="16" t="s">
        <v>1998</v>
      </c>
    </row>
    <row r="978" spans="1:64">
      <c r="A978" s="16" t="s">
        <v>53</v>
      </c>
      <c r="B978" s="16" t="s">
        <v>54</v>
      </c>
      <c r="C978" s="16" t="s">
        <v>1999</v>
      </c>
      <c r="D978" s="16" t="s">
        <v>2000</v>
      </c>
      <c r="AS978" s="16">
        <v>73.441055300000002</v>
      </c>
      <c r="AT978" s="16">
        <v>78.030426030000001</v>
      </c>
      <c r="AU978" s="16">
        <v>87.873764039999998</v>
      </c>
      <c r="AV978" s="16">
        <v>93.095634459999999</v>
      </c>
      <c r="AW978" s="16">
        <v>96.203994750000007</v>
      </c>
      <c r="AX978" s="16">
        <v>94.793479919999996</v>
      </c>
      <c r="AY978" s="16">
        <v>114.45069884999999</v>
      </c>
      <c r="AZ978" s="16">
        <v>131.30865478999999</v>
      </c>
      <c r="BA978" s="16">
        <v>146.55223083000001</v>
      </c>
      <c r="BB978" s="16">
        <v>220.66627502</v>
      </c>
      <c r="BC978" s="16">
        <v>229.64126587000001</v>
      </c>
      <c r="BD978" s="16">
        <v>231.41691589000001</v>
      </c>
      <c r="BE978" s="16">
        <v>292.05480956999997</v>
      </c>
      <c r="BF978" s="16">
        <v>336.79241943</v>
      </c>
      <c r="BG978" s="16">
        <v>395.62338256999999</v>
      </c>
      <c r="BH978" s="16">
        <v>499.20812988</v>
      </c>
      <c r="BI978" s="16">
        <v>497.95831299000002</v>
      </c>
      <c r="BJ978" s="16">
        <v>475.25714111000002</v>
      </c>
      <c r="BK978" s="16">
        <v>461.26370238999999</v>
      </c>
    </row>
    <row r="979" spans="1:64">
      <c r="A979" s="16" t="s">
        <v>53</v>
      </c>
      <c r="B979" s="16" t="s">
        <v>54</v>
      </c>
      <c r="C979" s="16" t="s">
        <v>2001</v>
      </c>
      <c r="D979" s="16" t="s">
        <v>2002</v>
      </c>
      <c r="AS979" s="16">
        <v>2.94894385</v>
      </c>
      <c r="AT979" s="16">
        <v>2.75584769</v>
      </c>
      <c r="AU979" s="16">
        <v>2.7327423099999999</v>
      </c>
      <c r="AV979" s="16">
        <v>2.7348868799999999</v>
      </c>
      <c r="AW979" s="16">
        <v>2.6653041800000001</v>
      </c>
      <c r="AX979" s="16">
        <v>2.2610766899999999</v>
      </c>
      <c r="AY979" s="16">
        <v>2.0667839099999998</v>
      </c>
      <c r="AZ979" s="16">
        <v>1.99021435</v>
      </c>
      <c r="BA979" s="16">
        <v>1.93880868</v>
      </c>
      <c r="BB979" s="16">
        <v>2.6137836000000001</v>
      </c>
      <c r="BC979" s="16">
        <v>2.4899666300000001</v>
      </c>
      <c r="BD979" s="16">
        <v>2.4464180500000001</v>
      </c>
      <c r="BE979" s="16">
        <v>2.96481562</v>
      </c>
      <c r="BF979" s="16">
        <v>3.0367231399999999</v>
      </c>
      <c r="BG979" s="16">
        <v>3.3771374199999999</v>
      </c>
      <c r="BH979" s="16">
        <v>4.1066360499999996</v>
      </c>
      <c r="BI979" s="16">
        <v>4.0365543400000004</v>
      </c>
      <c r="BJ979" s="16">
        <v>3.7365145700000002</v>
      </c>
      <c r="BK979" s="16">
        <v>3.5137324300000001</v>
      </c>
    </row>
    <row r="980" spans="1:64">
      <c r="A980" s="16" t="s">
        <v>53</v>
      </c>
      <c r="B980" s="16" t="s">
        <v>54</v>
      </c>
      <c r="C980" s="16" t="s">
        <v>2003</v>
      </c>
      <c r="D980" s="16" t="s">
        <v>2004</v>
      </c>
      <c r="AS980" s="16">
        <v>80</v>
      </c>
      <c r="AT980" s="16">
        <v>80</v>
      </c>
      <c r="AU980" s="16">
        <v>80</v>
      </c>
      <c r="AV980" s="16">
        <v>80</v>
      </c>
      <c r="AW980" s="16">
        <v>80</v>
      </c>
      <c r="AX980" s="16">
        <v>80</v>
      </c>
      <c r="AY980" s="16">
        <v>80</v>
      </c>
      <c r="AZ980" s="16">
        <v>80</v>
      </c>
      <c r="BA980" s="16">
        <v>80</v>
      </c>
      <c r="BB980" s="16">
        <v>80</v>
      </c>
      <c r="BC980" s="16">
        <v>80</v>
      </c>
      <c r="BD980" s="16">
        <v>80</v>
      </c>
      <c r="BE980" s="16">
        <v>80</v>
      </c>
      <c r="BF980" s="16">
        <v>80</v>
      </c>
      <c r="BG980" s="16">
        <v>80</v>
      </c>
      <c r="BH980" s="16">
        <v>80</v>
      </c>
      <c r="BI980" s="16">
        <v>80</v>
      </c>
      <c r="BJ980" s="16">
        <v>80</v>
      </c>
      <c r="BK980" s="16">
        <v>80</v>
      </c>
      <c r="BL980" s="16">
        <v>80</v>
      </c>
    </row>
    <row r="981" spans="1:64">
      <c r="A981" s="16" t="s">
        <v>53</v>
      </c>
      <c r="B981" s="16" t="s">
        <v>54</v>
      </c>
      <c r="C981" s="16" t="s">
        <v>2005</v>
      </c>
      <c r="D981" s="16" t="s">
        <v>2006</v>
      </c>
      <c r="AS981" s="16">
        <v>23.8</v>
      </c>
      <c r="AY981" s="16">
        <v>24.6</v>
      </c>
      <c r="BD981" s="16">
        <v>15.5</v>
      </c>
      <c r="BF981" s="16">
        <v>17.5</v>
      </c>
    </row>
    <row r="982" spans="1:64">
      <c r="A982" s="16" t="s">
        <v>53</v>
      </c>
      <c r="B982" s="16" t="s">
        <v>54</v>
      </c>
      <c r="C982" s="16" t="s">
        <v>2007</v>
      </c>
      <c r="D982" s="16" t="s">
        <v>2008</v>
      </c>
      <c r="AD982" s="16">
        <v>38</v>
      </c>
      <c r="AE982" s="16">
        <v>28</v>
      </c>
      <c r="AF982" s="16">
        <v>33</v>
      </c>
      <c r="AG982" s="16">
        <v>19</v>
      </c>
      <c r="AH982" s="16">
        <v>25</v>
      </c>
      <c r="AI982" s="16">
        <v>8</v>
      </c>
      <c r="AJ982" s="16">
        <v>10</v>
      </c>
      <c r="AK982" s="16">
        <v>18</v>
      </c>
      <c r="AL982" s="16">
        <v>31</v>
      </c>
      <c r="AM982" s="16">
        <v>38</v>
      </c>
      <c r="AN982" s="16">
        <v>30</v>
      </c>
      <c r="AO982" s="16">
        <v>34</v>
      </c>
      <c r="AP982" s="16">
        <v>25</v>
      </c>
      <c r="AQ982" s="16">
        <v>34</v>
      </c>
      <c r="AR982" s="16">
        <v>35</v>
      </c>
      <c r="AS982" s="16">
        <v>31</v>
      </c>
      <c r="AT982" s="16">
        <v>20</v>
      </c>
      <c r="AU982" s="16">
        <v>16</v>
      </c>
      <c r="AV982" s="16">
        <v>15</v>
      </c>
      <c r="AW982" s="16">
        <v>25</v>
      </c>
      <c r="AX982" s="16">
        <v>30</v>
      </c>
      <c r="AY982" s="16">
        <v>36</v>
      </c>
      <c r="AZ982" s="16">
        <v>37</v>
      </c>
      <c r="BA982" s="16">
        <v>26</v>
      </c>
      <c r="BB982" s="16">
        <v>23</v>
      </c>
      <c r="BC982" s="16">
        <v>16</v>
      </c>
      <c r="BD982" s="16">
        <v>16</v>
      </c>
      <c r="BE982" s="16">
        <v>15</v>
      </c>
      <c r="BF982" s="16">
        <v>14</v>
      </c>
      <c r="BG982" s="16">
        <v>14</v>
      </c>
      <c r="BH982" s="16">
        <v>13</v>
      </c>
      <c r="BI982" s="16">
        <v>13</v>
      </c>
      <c r="BJ982" s="16">
        <v>12</v>
      </c>
    </row>
    <row r="983" spans="1:64">
      <c r="A983" s="16" t="s">
        <v>53</v>
      </c>
      <c r="B983" s="16" t="s">
        <v>54</v>
      </c>
      <c r="C983" s="16" t="s">
        <v>2009</v>
      </c>
      <c r="D983" s="16" t="s">
        <v>2010</v>
      </c>
      <c r="AS983" s="16">
        <v>36</v>
      </c>
      <c r="AY983" s="16">
        <v>32.9</v>
      </c>
    </row>
    <row r="984" spans="1:64">
      <c r="A984" s="16" t="s">
        <v>53</v>
      </c>
      <c r="B984" s="16" t="s">
        <v>54</v>
      </c>
      <c r="C984" s="16" t="s">
        <v>2011</v>
      </c>
      <c r="D984" s="16" t="s">
        <v>2012</v>
      </c>
      <c r="AS984" s="16">
        <v>1</v>
      </c>
    </row>
    <row r="985" spans="1:64">
      <c r="A985" s="16" t="s">
        <v>53</v>
      </c>
      <c r="B985" s="16" t="s">
        <v>54</v>
      </c>
      <c r="C985" s="16" t="s">
        <v>2013</v>
      </c>
      <c r="D985" s="16" t="s">
        <v>2014</v>
      </c>
      <c r="AI985" s="16">
        <v>100</v>
      </c>
      <c r="AJ985" s="16">
        <v>100</v>
      </c>
      <c r="AK985" s="16">
        <v>100</v>
      </c>
      <c r="AL985" s="16">
        <v>100</v>
      </c>
      <c r="AM985" s="16">
        <v>100</v>
      </c>
      <c r="AN985" s="16">
        <v>100</v>
      </c>
      <c r="AO985" s="16">
        <v>100</v>
      </c>
      <c r="AP985" s="16">
        <v>100</v>
      </c>
      <c r="AQ985" s="16">
        <v>100</v>
      </c>
      <c r="AR985" s="16">
        <v>100</v>
      </c>
      <c r="AS985" s="16">
        <v>100</v>
      </c>
      <c r="AT985" s="16">
        <v>100</v>
      </c>
      <c r="AU985" s="16">
        <v>100</v>
      </c>
      <c r="AV985" s="16">
        <v>100</v>
      </c>
      <c r="AW985" s="16">
        <v>100</v>
      </c>
      <c r="AX985" s="16">
        <v>100</v>
      </c>
      <c r="AY985" s="16">
        <v>100</v>
      </c>
      <c r="AZ985" s="16">
        <v>100</v>
      </c>
      <c r="BA985" s="16">
        <v>100</v>
      </c>
      <c r="BB985" s="16">
        <v>100</v>
      </c>
      <c r="BC985" s="16">
        <v>100</v>
      </c>
      <c r="BD985" s="16">
        <v>100</v>
      </c>
      <c r="BE985" s="16">
        <v>100</v>
      </c>
      <c r="BF985" s="16">
        <v>100</v>
      </c>
      <c r="BG985" s="16">
        <v>100</v>
      </c>
      <c r="BH985" s="16">
        <v>100</v>
      </c>
      <c r="BI985" s="16">
        <v>100</v>
      </c>
      <c r="BJ985" s="16">
        <v>100</v>
      </c>
      <c r="BK985" s="16">
        <v>100</v>
      </c>
      <c r="BL985" s="16">
        <v>100</v>
      </c>
    </row>
    <row r="986" spans="1:64">
      <c r="A986" s="16" t="s">
        <v>53</v>
      </c>
      <c r="B986" s="16" t="s">
        <v>54</v>
      </c>
      <c r="C986" s="16" t="s">
        <v>2015</v>
      </c>
      <c r="D986" s="16" t="s">
        <v>2016</v>
      </c>
      <c r="AS986" s="16">
        <v>25.5</v>
      </c>
      <c r="AT986" s="16">
        <v>25.1</v>
      </c>
      <c r="AU986" s="16">
        <v>25</v>
      </c>
      <c r="AV986" s="16">
        <v>25.3</v>
      </c>
      <c r="AW986" s="16">
        <v>25.1</v>
      </c>
      <c r="AX986" s="16">
        <v>25</v>
      </c>
      <c r="AY986" s="16">
        <v>24.3</v>
      </c>
      <c r="AZ986" s="16">
        <v>23.7</v>
      </c>
      <c r="BA986" s="16">
        <v>23.4</v>
      </c>
      <c r="BB986" s="16">
        <v>23.1</v>
      </c>
      <c r="BC986" s="16">
        <v>22.6</v>
      </c>
      <c r="BD986" s="16">
        <v>22.1</v>
      </c>
      <c r="BE986" s="16">
        <v>21.7</v>
      </c>
      <c r="BF986" s="16">
        <v>21.3</v>
      </c>
      <c r="BG986" s="16">
        <v>21.1</v>
      </c>
      <c r="BH986" s="16">
        <v>21.1</v>
      </c>
      <c r="BI986" s="16">
        <v>21</v>
      </c>
      <c r="BJ986" s="16">
        <v>20.9</v>
      </c>
      <c r="BK986" s="16">
        <v>20.6</v>
      </c>
      <c r="BL986" s="16">
        <v>20.399999999999999</v>
      </c>
    </row>
    <row r="987" spans="1:64">
      <c r="A987" s="16" t="s">
        <v>53</v>
      </c>
      <c r="B987" s="16" t="s">
        <v>54</v>
      </c>
      <c r="C987" s="16" t="s">
        <v>2017</v>
      </c>
      <c r="D987" s="16" t="s">
        <v>2018</v>
      </c>
      <c r="AI987" s="16">
        <v>716</v>
      </c>
      <c r="AJ987" s="16">
        <v>786</v>
      </c>
      <c r="AK987" s="16">
        <v>2311</v>
      </c>
      <c r="AL987" s="16">
        <v>3290</v>
      </c>
      <c r="AM987" s="16">
        <v>2262</v>
      </c>
      <c r="AN987" s="16">
        <v>1060</v>
      </c>
      <c r="AO987" s="16">
        <v>1032</v>
      </c>
      <c r="AP987" s="16">
        <v>954</v>
      </c>
      <c r="AQ987" s="16">
        <v>856</v>
      </c>
      <c r="AR987" s="16">
        <v>762</v>
      </c>
      <c r="AS987" s="16">
        <v>688</v>
      </c>
      <c r="AT987" s="16">
        <v>643</v>
      </c>
      <c r="AU987" s="16">
        <v>623</v>
      </c>
      <c r="AV987" s="16">
        <v>623</v>
      </c>
      <c r="AW987" s="16">
        <v>634</v>
      </c>
      <c r="AX987" s="16">
        <v>650</v>
      </c>
      <c r="AY987" s="16">
        <v>662</v>
      </c>
      <c r="AZ987" s="16">
        <v>669</v>
      </c>
      <c r="BA987" s="16">
        <v>674</v>
      </c>
      <c r="BB987" s="16">
        <v>681</v>
      </c>
      <c r="BC987" s="16">
        <v>687</v>
      </c>
      <c r="BD987" s="16">
        <v>689</v>
      </c>
      <c r="BE987" s="16">
        <v>686</v>
      </c>
      <c r="BF987" s="16">
        <v>675</v>
      </c>
      <c r="BG987" s="16">
        <v>656</v>
      </c>
      <c r="BH987" s="16">
        <v>631</v>
      </c>
      <c r="BI987" s="16">
        <v>597</v>
      </c>
      <c r="BJ987" s="16">
        <v>557</v>
      </c>
      <c r="BK987" s="16">
        <v>517</v>
      </c>
      <c r="BL987" s="16">
        <v>483</v>
      </c>
    </row>
    <row r="988" spans="1:64">
      <c r="A988" s="16" t="s">
        <v>53</v>
      </c>
      <c r="B988" s="16" t="s">
        <v>54</v>
      </c>
      <c r="C988" s="16" t="s">
        <v>2019</v>
      </c>
      <c r="D988" s="16" t="s">
        <v>2020</v>
      </c>
      <c r="AY988" s="16">
        <v>12.1</v>
      </c>
    </row>
    <row r="989" spans="1:64">
      <c r="A989" s="16" t="s">
        <v>53</v>
      </c>
      <c r="B989" s="16" t="s">
        <v>54</v>
      </c>
      <c r="C989" s="16" t="s">
        <v>2021</v>
      </c>
      <c r="D989" s="16" t="s">
        <v>2022</v>
      </c>
    </row>
    <row r="990" spans="1:64">
      <c r="A990" s="16" t="s">
        <v>53</v>
      </c>
      <c r="B990" s="16" t="s">
        <v>54</v>
      </c>
      <c r="C990" s="16" t="s">
        <v>2023</v>
      </c>
      <c r="D990" s="16" t="s">
        <v>2024</v>
      </c>
      <c r="BF990" s="16">
        <v>0</v>
      </c>
      <c r="BG990" s="16">
        <v>0</v>
      </c>
      <c r="BH990" s="16">
        <v>0</v>
      </c>
    </row>
    <row r="991" spans="1:64">
      <c r="A991" s="16" t="s">
        <v>53</v>
      </c>
      <c r="B991" s="16" t="s">
        <v>54</v>
      </c>
      <c r="C991" s="16" t="s">
        <v>2025</v>
      </c>
      <c r="D991" s="16" t="s">
        <v>2026</v>
      </c>
    </row>
    <row r="992" spans="1:64">
      <c r="A992" s="16" t="s">
        <v>53</v>
      </c>
      <c r="B992" s="16" t="s">
        <v>54</v>
      </c>
      <c r="C992" s="16" t="s">
        <v>2027</v>
      </c>
      <c r="D992" s="16" t="s">
        <v>2028</v>
      </c>
      <c r="Z992" s="16">
        <v>67089</v>
      </c>
      <c r="AE992" s="16">
        <v>77483</v>
      </c>
      <c r="AI992" s="16">
        <v>45043</v>
      </c>
      <c r="AJ992" s="16">
        <v>50517</v>
      </c>
      <c r="AK992" s="16">
        <v>48758</v>
      </c>
      <c r="AL992" s="16">
        <v>44512</v>
      </c>
      <c r="AM992" s="16">
        <v>35390</v>
      </c>
      <c r="AN992" s="16">
        <v>26750</v>
      </c>
      <c r="AO992" s="16">
        <v>19357</v>
      </c>
      <c r="AP992" s="16">
        <v>17287</v>
      </c>
      <c r="BK992" s="16">
        <v>152777</v>
      </c>
    </row>
    <row r="993" spans="1:65">
      <c r="A993" s="16" t="s">
        <v>53</v>
      </c>
      <c r="B993" s="16" t="s">
        <v>54</v>
      </c>
      <c r="C993" s="16" t="s">
        <v>2029</v>
      </c>
      <c r="D993" s="16" t="s">
        <v>2030</v>
      </c>
      <c r="AR993" s="16">
        <v>96.042228698730497</v>
      </c>
      <c r="AZ993" s="16">
        <v>95.697227478027301</v>
      </c>
      <c r="BA993" s="16">
        <v>95.746406555175795</v>
      </c>
      <c r="BB993" s="16">
        <v>97.386009216308594</v>
      </c>
      <c r="BC993" s="16">
        <v>97.453338623046903</v>
      </c>
      <c r="BD993" s="16">
        <v>97.440368652343807</v>
      </c>
      <c r="BE993" s="16">
        <v>97.470596313476605</v>
      </c>
      <c r="BF993" s="16">
        <v>97.492172241210895</v>
      </c>
      <c r="BG993" s="16">
        <v>97.523101806640597</v>
      </c>
      <c r="BH993" s="16">
        <v>97.529739379882798</v>
      </c>
      <c r="BI993" s="16">
        <v>97.531028747558594</v>
      </c>
      <c r="BJ993" s="16">
        <v>97.500747680664105</v>
      </c>
    </row>
    <row r="994" spans="1:65">
      <c r="A994" s="16" t="s">
        <v>53</v>
      </c>
      <c r="B994" s="16" t="s">
        <v>54</v>
      </c>
      <c r="C994" s="16" t="s">
        <v>2031</v>
      </c>
      <c r="D994" s="16" t="s">
        <v>2032</v>
      </c>
      <c r="AJ994" s="16">
        <v>26177</v>
      </c>
      <c r="AK994" s="16">
        <v>26708</v>
      </c>
      <c r="AL994" s="16">
        <v>27793</v>
      </c>
      <c r="AM994" s="16">
        <v>30555</v>
      </c>
      <c r="AN994" s="16">
        <v>31624</v>
      </c>
      <c r="AO994" s="16">
        <v>34201</v>
      </c>
      <c r="AP994" s="16">
        <v>35514</v>
      </c>
      <c r="AQ994" s="16">
        <v>36413</v>
      </c>
      <c r="AR994" s="16">
        <v>36810</v>
      </c>
      <c r="AS994" s="16">
        <v>37469</v>
      </c>
      <c r="AT994" s="16">
        <v>40523</v>
      </c>
      <c r="AU994" s="16">
        <v>41328</v>
      </c>
      <c r="AV994" s="16">
        <v>41651</v>
      </c>
      <c r="AW994" s="16">
        <v>42533</v>
      </c>
      <c r="AX994" s="16">
        <v>42243</v>
      </c>
      <c r="AY994" s="16">
        <v>43026</v>
      </c>
      <c r="AZ994" s="16">
        <v>44106</v>
      </c>
      <c r="BA994" s="16">
        <v>43971</v>
      </c>
      <c r="BB994" s="16">
        <v>44232</v>
      </c>
      <c r="BC994" s="16">
        <v>43610</v>
      </c>
      <c r="BD994" s="16">
        <v>43242</v>
      </c>
      <c r="BE994" s="16">
        <v>41221</v>
      </c>
      <c r="BF994" s="16">
        <v>41012</v>
      </c>
      <c r="BG994" s="16">
        <v>41012</v>
      </c>
      <c r="BH994" s="16">
        <v>40830</v>
      </c>
      <c r="BI994" s="16">
        <v>37516</v>
      </c>
      <c r="BJ994" s="16">
        <v>39293</v>
      </c>
      <c r="BK994" s="16">
        <v>41164</v>
      </c>
      <c r="BL994" s="16">
        <v>40946</v>
      </c>
    </row>
    <row r="995" spans="1:65">
      <c r="A995" s="16" t="s">
        <v>53</v>
      </c>
      <c r="B995" s="16" t="s">
        <v>54</v>
      </c>
      <c r="C995" s="16" t="s">
        <v>2033</v>
      </c>
      <c r="D995" s="16" t="s">
        <v>2034</v>
      </c>
      <c r="AQ995" s="16">
        <v>4.4876300000000002</v>
      </c>
      <c r="AR995" s="16">
        <v>3.4862500000000001</v>
      </c>
      <c r="AS995" s="16">
        <v>8.6023499999999995</v>
      </c>
      <c r="AT995" s="16">
        <v>12.40667</v>
      </c>
      <c r="AU995" s="16">
        <v>12.45411</v>
      </c>
      <c r="AV995" s="16">
        <v>12.38364</v>
      </c>
      <c r="AW995" s="16">
        <v>12.271039999999999</v>
      </c>
      <c r="AX995" s="16">
        <v>11.133179999999999</v>
      </c>
      <c r="AY995" s="16">
        <v>10.546189999999999</v>
      </c>
      <c r="AZ995" s="16">
        <v>10.886469999999999</v>
      </c>
      <c r="BA995" s="16">
        <v>9.4214199999999995</v>
      </c>
      <c r="BB995" s="16">
        <v>9.0339700000000001</v>
      </c>
      <c r="BC995" s="16">
        <v>8.3047900000000006</v>
      </c>
      <c r="BD995" s="16">
        <v>7.8534699999999997</v>
      </c>
      <c r="BE995" s="16">
        <v>7.3626100000000001</v>
      </c>
      <c r="BF995" s="16">
        <v>7.1650600000000004</v>
      </c>
      <c r="BG995" s="16">
        <v>7.3110099999999996</v>
      </c>
      <c r="BH995" s="16">
        <v>7.2587700000000002</v>
      </c>
      <c r="BI995" s="16">
        <v>7.8085500000000003</v>
      </c>
      <c r="BJ995" s="16">
        <v>8.8075600000000005</v>
      </c>
      <c r="BK995" s="16">
        <v>7.48081</v>
      </c>
    </row>
    <row r="996" spans="1:65">
      <c r="A996" s="16" t="s">
        <v>53</v>
      </c>
      <c r="B996" s="16" t="s">
        <v>54</v>
      </c>
      <c r="C996" s="16" t="s">
        <v>2035</v>
      </c>
      <c r="D996" s="16" t="s">
        <v>2036</v>
      </c>
      <c r="O996" s="16">
        <v>3</v>
      </c>
      <c r="P996" s="16">
        <v>3</v>
      </c>
      <c r="Q996" s="16">
        <v>3</v>
      </c>
      <c r="R996" s="16">
        <v>3</v>
      </c>
      <c r="S996" s="16">
        <v>3</v>
      </c>
      <c r="T996" s="16">
        <v>3</v>
      </c>
      <c r="U996" s="16">
        <v>3</v>
      </c>
      <c r="V996" s="16">
        <v>3</v>
      </c>
      <c r="W996" s="16">
        <v>3</v>
      </c>
      <c r="X996" s="16">
        <v>3</v>
      </c>
      <c r="Y996" s="16">
        <v>3</v>
      </c>
      <c r="Z996" s="16">
        <v>3</v>
      </c>
      <c r="AA996" s="16">
        <v>3</v>
      </c>
      <c r="AB996" s="16">
        <v>3</v>
      </c>
      <c r="AC996" s="16">
        <v>3</v>
      </c>
      <c r="AD996" s="16">
        <v>3</v>
      </c>
      <c r="AE996" s="16">
        <v>3</v>
      </c>
      <c r="AF996" s="16">
        <v>3</v>
      </c>
      <c r="AG996" s="16">
        <v>3</v>
      </c>
      <c r="AH996" s="16">
        <v>3</v>
      </c>
      <c r="AI996" s="16">
        <v>3</v>
      </c>
      <c r="AJ996" s="16">
        <v>3</v>
      </c>
      <c r="AK996" s="16">
        <v>3</v>
      </c>
      <c r="AL996" s="16">
        <v>3</v>
      </c>
      <c r="AM996" s="16">
        <v>3</v>
      </c>
      <c r="AN996" s="16">
        <v>3</v>
      </c>
      <c r="AO996" s="16">
        <v>4</v>
      </c>
      <c r="AP996" s="16">
        <v>4</v>
      </c>
      <c r="AQ996" s="16">
        <v>4</v>
      </c>
      <c r="AR996" s="16">
        <v>4</v>
      </c>
      <c r="AS996" s="16">
        <v>4</v>
      </c>
      <c r="AT996" s="16">
        <v>4</v>
      </c>
      <c r="AU996" s="16">
        <v>4</v>
      </c>
      <c r="AV996" s="16">
        <v>4</v>
      </c>
      <c r="AW996" s="16">
        <v>4</v>
      </c>
      <c r="AX996" s="16">
        <v>4</v>
      </c>
      <c r="AY996" s="16">
        <v>4</v>
      </c>
      <c r="AZ996" s="16">
        <v>4</v>
      </c>
      <c r="BA996" s="16">
        <v>4</v>
      </c>
      <c r="BB996" s="16">
        <v>4</v>
      </c>
      <c r="BC996" s="16">
        <v>4</v>
      </c>
      <c r="BD996" s="16">
        <v>4</v>
      </c>
      <c r="BE996" s="16">
        <v>4</v>
      </c>
      <c r="BF996" s="16">
        <v>4</v>
      </c>
      <c r="BG996" s="16">
        <v>4</v>
      </c>
      <c r="BH996" s="16">
        <v>4</v>
      </c>
      <c r="BI996" s="16">
        <v>4</v>
      </c>
      <c r="BJ996" s="16">
        <v>4</v>
      </c>
      <c r="BK996" s="16">
        <v>4</v>
      </c>
      <c r="BL996" s="16">
        <v>4</v>
      </c>
      <c r="BM996" s="16">
        <v>4</v>
      </c>
    </row>
    <row r="997" spans="1:65">
      <c r="A997" s="16" t="s">
        <v>53</v>
      </c>
      <c r="B997" s="16" t="s">
        <v>54</v>
      </c>
      <c r="C997" s="16" t="s">
        <v>2037</v>
      </c>
      <c r="D997" s="16" t="s">
        <v>2038</v>
      </c>
      <c r="Z997" s="16">
        <v>0.75742000341415405</v>
      </c>
      <c r="AE997" s="16">
        <v>0.88981997966766402</v>
      </c>
      <c r="AJ997" s="16">
        <v>0.66250002384185802</v>
      </c>
      <c r="AK997" s="16">
        <v>0.642949998378754</v>
      </c>
      <c r="AL997" s="16">
        <v>0.70297002792358398</v>
      </c>
      <c r="AM997" s="16">
        <v>0.77965998649597201</v>
      </c>
      <c r="AN997" s="16">
        <v>0.87700998783111594</v>
      </c>
      <c r="AO997" s="16">
        <v>0.94712001085281405</v>
      </c>
      <c r="AP997" s="16">
        <v>0.95086002349853505</v>
      </c>
      <c r="AY997" s="16">
        <v>1.0449399948120099</v>
      </c>
      <c r="AZ997" s="16">
        <v>1.01916003227234</v>
      </c>
      <c r="BA997" s="16">
        <v>0.98142999410629295</v>
      </c>
      <c r="BB997" s="16">
        <v>0.98681002855300903</v>
      </c>
      <c r="BC997" s="16">
        <v>0.98936998844146695</v>
      </c>
      <c r="BD997" s="16">
        <v>1.0160299539566</v>
      </c>
      <c r="BE997" s="16">
        <v>1.04551994800568</v>
      </c>
      <c r="BF997" s="16">
        <v>1.1014100313186601</v>
      </c>
      <c r="BG997" s="16">
        <v>1.12430000305176</v>
      </c>
      <c r="BH997" s="16">
        <v>1.13967001438141</v>
      </c>
      <c r="BI997" s="16">
        <v>1.15074002742767</v>
      </c>
      <c r="BJ997" s="16">
        <v>1.1296299695968599</v>
      </c>
      <c r="BK997" s="16">
        <v>1.1274299621582</v>
      </c>
      <c r="BL997" s="16">
        <v>1.1380900144577</v>
      </c>
    </row>
    <row r="998" spans="1:65">
      <c r="A998" s="16" t="s">
        <v>53</v>
      </c>
      <c r="B998" s="16" t="s">
        <v>54</v>
      </c>
      <c r="C998" s="16" t="s">
        <v>2039</v>
      </c>
      <c r="D998" s="16" t="s">
        <v>2040</v>
      </c>
      <c r="BH998" s="16">
        <v>53.574143041739298</v>
      </c>
    </row>
    <row r="999" spans="1:65">
      <c r="A999" s="16" t="s">
        <v>53</v>
      </c>
      <c r="B999" s="16" t="s">
        <v>54</v>
      </c>
      <c r="C999" s="16" t="s">
        <v>2041</v>
      </c>
      <c r="D999" s="16" t="s">
        <v>2042</v>
      </c>
      <c r="BH999" s="16">
        <v>3.5194395297096102</v>
      </c>
    </row>
    <row r="1000" spans="1:65">
      <c r="A1000" s="16" t="s">
        <v>53</v>
      </c>
      <c r="B1000" s="16" t="s">
        <v>54</v>
      </c>
      <c r="C1000" s="16" t="s">
        <v>2043</v>
      </c>
      <c r="D1000" s="16" t="s">
        <v>2044</v>
      </c>
      <c r="AM1000" s="16">
        <v>26999363.057324801</v>
      </c>
      <c r="AN1000" s="16">
        <v>110755069.67259499</v>
      </c>
      <c r="AO1000" s="16">
        <v>66490410.3219807</v>
      </c>
      <c r="AP1000" s="16">
        <v>44793626.897503503</v>
      </c>
      <c r="AQ1000" s="16">
        <v>64005944.688550003</v>
      </c>
      <c r="AR1000" s="16">
        <v>81756310.679611698</v>
      </c>
      <c r="AS1000" s="16">
        <v>73093540.455967799</v>
      </c>
      <c r="AT1000" s="16">
        <v>76598410.823579907</v>
      </c>
      <c r="AU1000" s="16">
        <v>70354453.816087201</v>
      </c>
      <c r="AV1000" s="16">
        <v>134140311.577232</v>
      </c>
      <c r="AW1000" s="16">
        <v>188496183.98290399</v>
      </c>
      <c r="AX1000" s="16">
        <v>483881743.17749101</v>
      </c>
      <c r="AY1000" s="16">
        <v>566294492.94828701</v>
      </c>
      <c r="AZ1000" s="16">
        <v>1005054888.70761</v>
      </c>
      <c r="BA1000" s="16">
        <v>1050475048.68549</v>
      </c>
      <c r="BB1000" s="16">
        <v>721677034.08808196</v>
      </c>
      <c r="BC1000" s="16">
        <v>509162721.15624201</v>
      </c>
      <c r="BD1000" s="16">
        <v>673331391.66772199</v>
      </c>
      <c r="BE1000" s="16">
        <v>-49997836.048879802</v>
      </c>
      <c r="BF1000" s="16">
        <v>-60003186.743148498</v>
      </c>
      <c r="BG1000" s="16">
        <v>-47595945.429044999</v>
      </c>
      <c r="BH1000" s="16">
        <v>221737165.72320899</v>
      </c>
      <c r="BI1000" s="16">
        <v>56830795.262267299</v>
      </c>
      <c r="BJ1000" s="16">
        <v>708659365.55891204</v>
      </c>
      <c r="BK1000" s="16">
        <v>731375176.47058797</v>
      </c>
      <c r="BL1000" s="16">
        <v>508618000</v>
      </c>
      <c r="BM1000" s="16">
        <v>557776000</v>
      </c>
    </row>
    <row r="1001" spans="1:65">
      <c r="A1001" s="16" t="s">
        <v>53</v>
      </c>
      <c r="B1001" s="16" t="s">
        <v>54</v>
      </c>
      <c r="C1001" s="16" t="s">
        <v>2045</v>
      </c>
      <c r="D1001" s="16" t="s">
        <v>2046</v>
      </c>
      <c r="AL1001" s="16">
        <v>4.1899799866577698</v>
      </c>
      <c r="AM1001" s="16">
        <v>49.281913913386902</v>
      </c>
      <c r="AN1001" s="16">
        <v>276.96378659726702</v>
      </c>
      <c r="AO1001" s="16">
        <v>350.659358495427</v>
      </c>
      <c r="AP1001" s="16">
        <v>401.96978917488002</v>
      </c>
      <c r="AQ1001" s="16">
        <v>433.504271452041</v>
      </c>
      <c r="AR1001" s="16">
        <v>468.26519683066601</v>
      </c>
      <c r="AS1001" s="16">
        <v>548.90618244166706</v>
      </c>
      <c r="AT1001" s="16">
        <v>613.18109527566799</v>
      </c>
      <c r="AU1001" s="16">
        <v>696.10279064360395</v>
      </c>
      <c r="AV1001" s="16">
        <v>815.19335446496905</v>
      </c>
      <c r="AW1001" s="16">
        <v>944.04642147715595</v>
      </c>
      <c r="AX1001" s="16">
        <v>1306.82509816072</v>
      </c>
      <c r="AY1001" s="16">
        <v>1927.17941434725</v>
      </c>
      <c r="AZ1001" s="16">
        <v>2796.98299791407</v>
      </c>
      <c r="BA1001" s="16">
        <v>4086.3718419791398</v>
      </c>
      <c r="BB1001" s="16">
        <v>3662.9005270114999</v>
      </c>
      <c r="BC1001" s="16">
        <v>4382.6700633464698</v>
      </c>
      <c r="BD1001" s="16">
        <v>5259.3277810009804</v>
      </c>
      <c r="BE1001" s="16">
        <v>5528.4726925668701</v>
      </c>
      <c r="BF1001" s="16">
        <v>5834.65730028701</v>
      </c>
      <c r="BG1001" s="16">
        <v>5976.7883727025201</v>
      </c>
      <c r="BH1001" s="16">
        <v>5420.30709661934</v>
      </c>
      <c r="BI1001" s="16">
        <v>5788.2330690527797</v>
      </c>
      <c r="BJ1001" s="16">
        <v>6830.6391707841904</v>
      </c>
      <c r="BK1001" s="16">
        <v>7637.0671416876703</v>
      </c>
      <c r="BL1001" s="16">
        <v>7820.2576882556104</v>
      </c>
      <c r="BM1001" s="16">
        <v>7087.6068484278503</v>
      </c>
    </row>
    <row r="1002" spans="1:65">
      <c r="A1002" s="16" t="s">
        <v>53</v>
      </c>
      <c r="B1002" s="16" t="s">
        <v>54</v>
      </c>
      <c r="C1002" s="16" t="s">
        <v>2047</v>
      </c>
      <c r="D1002" s="16" t="s">
        <v>2048</v>
      </c>
      <c r="AI1002" s="16">
        <v>14.4157480941837</v>
      </c>
      <c r="AJ1002" s="16">
        <v>6.5625723823682902</v>
      </c>
      <c r="AK1002" s="16">
        <v>10.8836832078726</v>
      </c>
      <c r="AL1002" s="16">
        <v>12.412991483655899</v>
      </c>
      <c r="AM1002" s="16">
        <v>12.5795408618078</v>
      </c>
      <c r="AN1002" s="16">
        <v>14.488632951785</v>
      </c>
      <c r="AO1002" s="16">
        <v>19.643851919010601</v>
      </c>
      <c r="AP1002" s="16">
        <v>12.449743338858401</v>
      </c>
      <c r="AQ1002" s="16">
        <v>3.67730964318682</v>
      </c>
      <c r="AR1002" s="16">
        <v>15.3326193806076</v>
      </c>
      <c r="AS1002" s="16">
        <v>31.117033356112501</v>
      </c>
      <c r="AT1002" s="16">
        <v>22.527921562004298</v>
      </c>
      <c r="AU1002" s="16">
        <v>22.426625683351499</v>
      </c>
      <c r="AV1002" s="16">
        <v>22.9831413518164</v>
      </c>
      <c r="AW1002" s="16">
        <v>26.289477345293601</v>
      </c>
      <c r="AX1002" s="16">
        <v>36.024103644161698</v>
      </c>
      <c r="AY1002" s="16">
        <v>39.681362178868</v>
      </c>
      <c r="AZ1002" s="16">
        <v>36.411829891974001</v>
      </c>
      <c r="BA1002" s="16">
        <v>37.089190511475998</v>
      </c>
      <c r="BB1002" s="16">
        <v>24.610496651723398</v>
      </c>
      <c r="BC1002" s="16">
        <v>29.374747888425802</v>
      </c>
      <c r="BD1002" s="16">
        <v>31.821322332487799</v>
      </c>
      <c r="BE1002" s="16">
        <v>27.821547644326198</v>
      </c>
      <c r="BF1002" s="16">
        <v>23.712798670692798</v>
      </c>
      <c r="BG1002" s="16">
        <v>20.483149021085101</v>
      </c>
      <c r="BH1002" s="16">
        <v>12.0679391061669</v>
      </c>
      <c r="BI1002" s="16">
        <v>13.195138208753001</v>
      </c>
      <c r="BJ1002" s="16">
        <v>17.856134554135799</v>
      </c>
      <c r="BK1002" s="16">
        <v>25.307624314553301</v>
      </c>
      <c r="BL1002" s="16">
        <v>21.862782655342301</v>
      </c>
    </row>
    <row r="1003" spans="1:65">
      <c r="A1003" s="16" t="s">
        <v>53</v>
      </c>
      <c r="B1003" s="16" t="s">
        <v>54</v>
      </c>
      <c r="C1003" s="16" t="s">
        <v>2049</v>
      </c>
      <c r="D1003" s="16" t="s">
        <v>2050</v>
      </c>
      <c r="AK1003" s="16">
        <v>446305555.555556</v>
      </c>
      <c r="AL1003" s="16">
        <v>1570000000</v>
      </c>
      <c r="AM1003" s="16">
        <v>1193312101.91083</v>
      </c>
      <c r="AN1003" s="16">
        <v>2417355840.0362501</v>
      </c>
      <c r="AO1003" s="16">
        <v>3176333837.0335898</v>
      </c>
      <c r="AP1003" s="16">
        <v>3962238113.1602101</v>
      </c>
      <c r="AQ1003" s="16">
        <v>4446368570.6900997</v>
      </c>
      <c r="AR1003" s="16">
        <v>4581432038.8349504</v>
      </c>
      <c r="AS1003" s="16">
        <v>5272798390.7018299</v>
      </c>
      <c r="AT1003" s="16">
        <v>5707720390.8514996</v>
      </c>
      <c r="AU1003" s="16">
        <v>6235856819.5844498</v>
      </c>
      <c r="AV1003" s="16">
        <v>7276753894.7154102</v>
      </c>
      <c r="AW1003" s="16">
        <v>8680370408.0594292</v>
      </c>
      <c r="AX1003" s="16">
        <v>13245716099.005699</v>
      </c>
      <c r="AY1003" s="16">
        <v>20982986344.3027</v>
      </c>
      <c r="AZ1003" s="16">
        <v>33050343782.775902</v>
      </c>
      <c r="BA1003" s="16">
        <v>48852482960.077904</v>
      </c>
      <c r="BB1003" s="16">
        <v>44291490420.502602</v>
      </c>
      <c r="BC1003" s="16">
        <v>52909294791.926201</v>
      </c>
      <c r="BD1003" s="16">
        <v>65951627200.202599</v>
      </c>
      <c r="BE1003" s="16">
        <v>69683935845.213898</v>
      </c>
      <c r="BF1003" s="16">
        <v>74164435946.462708</v>
      </c>
      <c r="BG1003" s="16">
        <v>75244294275.149796</v>
      </c>
      <c r="BH1003" s="16">
        <v>53074370486.043297</v>
      </c>
      <c r="BI1003" s="16">
        <v>37867518957.197502</v>
      </c>
      <c r="BJ1003" s="16">
        <v>40865558912.386703</v>
      </c>
      <c r="BK1003" s="16">
        <v>47112941176.470596</v>
      </c>
      <c r="BL1003" s="16">
        <v>48174235294.117599</v>
      </c>
      <c r="BM1003" s="16">
        <v>42607176470.588203</v>
      </c>
    </row>
    <row r="1004" spans="1:65">
      <c r="A1004" s="16" t="s">
        <v>53</v>
      </c>
      <c r="B1004" s="16" t="s">
        <v>54</v>
      </c>
      <c r="C1004" s="16" t="s">
        <v>2051</v>
      </c>
      <c r="D1004" s="16" t="s">
        <v>2052</v>
      </c>
      <c r="AQ1004" s="16">
        <v>-1007291196.56037</v>
      </c>
      <c r="AR1004" s="16">
        <v>-1176765319.3152599</v>
      </c>
      <c r="AS1004" s="16">
        <v>-1560862650.9833</v>
      </c>
      <c r="AT1004" s="16">
        <v>-1044988384.22026</v>
      </c>
      <c r="AU1004" s="16">
        <v>-528168358.16792703</v>
      </c>
      <c r="AV1004" s="16">
        <v>-174924185.941448</v>
      </c>
      <c r="AW1004" s="16">
        <v>-48721460.371512897</v>
      </c>
      <c r="AX1004" s="16">
        <v>1011186881.6573499</v>
      </c>
      <c r="AY1004" s="16">
        <v>2047198098.51771</v>
      </c>
      <c r="AZ1004" s="16">
        <v>4305835864.7505503</v>
      </c>
      <c r="BA1004" s="16">
        <v>8319927046.85748</v>
      </c>
      <c r="BB1004" s="16">
        <v>6974882001.7186298</v>
      </c>
      <c r="BC1004" s="16">
        <v>9208590867.1507397</v>
      </c>
      <c r="BD1004" s="16">
        <v>12566225405.135401</v>
      </c>
      <c r="BE1004" s="16">
        <v>13283995147.163799</v>
      </c>
      <c r="BF1004" s="16">
        <v>15481340145.1514</v>
      </c>
      <c r="BG1004" s="16">
        <v>15323159007.039301</v>
      </c>
      <c r="BH1004" s="16">
        <v>6469754072.8806696</v>
      </c>
      <c r="BI1004" s="16">
        <v>1943676248.44923</v>
      </c>
      <c r="BJ1004" s="16">
        <v>3416769430.0327201</v>
      </c>
      <c r="BK1004" s="16">
        <v>3360808810.0563698</v>
      </c>
      <c r="BL1004" s="16">
        <v>2784785642.1387501</v>
      </c>
    </row>
    <row r="1005" spans="1:65">
      <c r="A1005" s="16" t="s">
        <v>53</v>
      </c>
      <c r="B1005" s="16" t="s">
        <v>54</v>
      </c>
      <c r="C1005" s="16" t="s">
        <v>2053</v>
      </c>
      <c r="D1005" s="16" t="s">
        <v>2054</v>
      </c>
      <c r="O1005" s="16">
        <v>23237269.293159101</v>
      </c>
      <c r="P1005" s="16">
        <v>38657969.970460102</v>
      </c>
      <c r="Q1005" s="16">
        <v>53100863.523189403</v>
      </c>
      <c r="R1005" s="16">
        <v>112282056.926825</v>
      </c>
      <c r="S1005" s="16">
        <v>781166668.34040499</v>
      </c>
      <c r="T1005" s="16">
        <v>771199189.16832399</v>
      </c>
      <c r="U1005" s="16">
        <v>848410123.82862401</v>
      </c>
      <c r="V1005" s="16">
        <v>922209701.13590896</v>
      </c>
      <c r="W1005" s="16">
        <v>917042170.32965302</v>
      </c>
      <c r="X1005" s="16">
        <v>2030294198.5908201</v>
      </c>
      <c r="Y1005" s="16">
        <v>2976295772.8088698</v>
      </c>
      <c r="Z1005" s="16">
        <v>2205260898.6044002</v>
      </c>
      <c r="AA1005" s="16">
        <v>1033775506.30459</v>
      </c>
      <c r="AB1005" s="16">
        <v>1654509405.7060499</v>
      </c>
      <c r="AC1005" s="16">
        <v>1627967017.9695401</v>
      </c>
      <c r="AD1005" s="16">
        <v>1528659571.9988201</v>
      </c>
      <c r="AE1005" s="16">
        <v>855370978.71304405</v>
      </c>
      <c r="AF1005" s="16">
        <v>949802037.36929595</v>
      </c>
      <c r="AG1005" s="16">
        <v>673046478.30198705</v>
      </c>
      <c r="AH1005" s="16">
        <v>974780056.09425998</v>
      </c>
      <c r="AI1005" s="16">
        <v>1174873993.2843001</v>
      </c>
      <c r="AJ1005" s="16">
        <v>525273469.37204599</v>
      </c>
      <c r="AK1005" s="16">
        <v>441184124.69874698</v>
      </c>
      <c r="AL1005" s="16">
        <v>391247946.51010799</v>
      </c>
      <c r="AM1005" s="16">
        <v>327449492.69844103</v>
      </c>
      <c r="AN1005" s="16">
        <v>342009903.031479</v>
      </c>
      <c r="AO1005" s="16">
        <v>481284991.68929499</v>
      </c>
      <c r="AP1005" s="16">
        <v>382122308.53825498</v>
      </c>
      <c r="AQ1005" s="16">
        <v>135738851.67532101</v>
      </c>
      <c r="AR1005" s="16">
        <v>578606515.14535201</v>
      </c>
      <c r="AS1005" s="16">
        <v>1368395671.18009</v>
      </c>
      <c r="AT1005" s="16">
        <v>1107236904.2322099</v>
      </c>
      <c r="AU1005" s="16">
        <v>559497429.92082798</v>
      </c>
      <c r="AV1005" s="16">
        <v>670562756.99594498</v>
      </c>
      <c r="AW1005" s="16">
        <v>910714962.40841997</v>
      </c>
      <c r="AX1005" s="16">
        <v>2386475221.3822098</v>
      </c>
      <c r="AY1005" s="16">
        <v>5106808490.2954197</v>
      </c>
      <c r="AZ1005" s="16">
        <v>8434176268.9163103</v>
      </c>
      <c r="BA1005" s="16">
        <v>13334780941.944099</v>
      </c>
      <c r="BB1005" s="16">
        <v>8524384169.7641001</v>
      </c>
      <c r="BC1005" s="16">
        <v>11815979902.955601</v>
      </c>
      <c r="BD1005" s="16">
        <v>15427416677.450701</v>
      </c>
      <c r="BE1005" s="16">
        <v>14254125915.2861</v>
      </c>
      <c r="BF1005" s="16">
        <v>13012565189.2064</v>
      </c>
      <c r="BG1005" s="16">
        <v>11111152988.6782</v>
      </c>
      <c r="BH1005" s="16">
        <v>4766140385.3467302</v>
      </c>
      <c r="BI1005" s="16">
        <v>3608818271.3747802</v>
      </c>
      <c r="BJ1005" s="16">
        <v>5180702215.6932497</v>
      </c>
      <c r="BK1005" s="16">
        <v>8238801192.9645004</v>
      </c>
      <c r="BL1005" s="16">
        <v>7714321064.9147301</v>
      </c>
    </row>
    <row r="1006" spans="1:65">
      <c r="A1006" s="16" t="s">
        <v>53</v>
      </c>
      <c r="B1006" s="16" t="s">
        <v>54</v>
      </c>
      <c r="C1006" s="16" t="s">
        <v>2055</v>
      </c>
      <c r="D1006" s="16" t="s">
        <v>2056</v>
      </c>
      <c r="AI1006" s="16">
        <v>3078549846.7251201</v>
      </c>
      <c r="AJ1006" s="16">
        <v>3010858801.1287799</v>
      </c>
      <c r="AK1006" s="16">
        <v>1438659610.93417</v>
      </c>
      <c r="AL1006" s="16">
        <v>1425610208.0352199</v>
      </c>
      <c r="AM1006" s="16">
        <v>1260714763.22668</v>
      </c>
      <c r="AN1006" s="16">
        <v>1101480430.62497</v>
      </c>
      <c r="AO1006" s="16">
        <v>954057196.00092995</v>
      </c>
      <c r="AP1006" s="16">
        <v>1406223337.5156801</v>
      </c>
      <c r="AQ1006" s="16">
        <v>1901990948.51016</v>
      </c>
      <c r="AR1006" s="16">
        <v>1765947979.45067</v>
      </c>
      <c r="AS1006" s="16">
        <v>1856351047.39081</v>
      </c>
      <c r="AT1006" s="16">
        <v>1930849350.37045</v>
      </c>
      <c r="AU1006" s="16">
        <v>1987389426.0440199</v>
      </c>
      <c r="AV1006" s="16">
        <v>2280488902.46386</v>
      </c>
      <c r="AW1006" s="16">
        <v>2693090465.04528</v>
      </c>
      <c r="AX1006" s="16">
        <v>3284937592.5534201</v>
      </c>
      <c r="AY1006" s="16">
        <v>4658222968.4351902</v>
      </c>
      <c r="AZ1006" s="16">
        <v>6808370819.2518396</v>
      </c>
      <c r="BA1006" s="16">
        <v>10747546251.2171</v>
      </c>
      <c r="BB1006" s="16">
        <v>13110281164.4688</v>
      </c>
      <c r="BC1006" s="16">
        <v>14759854241.9335</v>
      </c>
      <c r="BD1006" s="16">
        <v>17938842598.455101</v>
      </c>
      <c r="BE1006" s="16">
        <v>20350802698.574299</v>
      </c>
      <c r="BF1006" s="16">
        <v>22901473550.031898</v>
      </c>
      <c r="BG1006" s="16">
        <v>25282082876.450298</v>
      </c>
      <c r="BH1006" s="16">
        <v>21176673823.931301</v>
      </c>
      <c r="BI1006" s="16">
        <v>14692597355.392599</v>
      </c>
      <c r="BJ1006" s="16">
        <v>15273878689.286501</v>
      </c>
    </row>
    <row r="1007" spans="1:65">
      <c r="A1007" s="16" t="s">
        <v>53</v>
      </c>
      <c r="B1007" s="16" t="s">
        <v>54</v>
      </c>
      <c r="C1007" s="16" t="s">
        <v>2057</v>
      </c>
      <c r="D1007" s="16" t="s">
        <v>2058</v>
      </c>
      <c r="AL1007" s="16">
        <v>-19.672128591811902</v>
      </c>
      <c r="AM1007" s="16">
        <v>-28.571432037123799</v>
      </c>
      <c r="AN1007" s="16">
        <v>-20.000006792762999</v>
      </c>
      <c r="AO1007" s="16">
        <v>-10.7142769200829</v>
      </c>
      <c r="AP1007" s="16">
        <v>0.79999863057902598</v>
      </c>
      <c r="AQ1007" s="16">
        <v>-11.6999964904058</v>
      </c>
      <c r="AR1007" s="16">
        <v>-9.1000006090151508</v>
      </c>
      <c r="AS1007" s="16">
        <v>-42.132793114918698</v>
      </c>
      <c r="AT1007" s="16">
        <v>4.0999961203708901</v>
      </c>
      <c r="AU1007" s="16">
        <v>8.1951219512195195</v>
      </c>
      <c r="AV1007" s="16">
        <v>14.012623985572599</v>
      </c>
      <c r="AW1007" s="16">
        <v>10.4871875988611</v>
      </c>
      <c r="AX1007" s="16">
        <v>16.3063707945598</v>
      </c>
      <c r="AY1007" s="16">
        <v>8.9980305268340697</v>
      </c>
      <c r="AZ1007" s="16">
        <v>10.208921513269299</v>
      </c>
      <c r="BA1007" s="16">
        <v>7.0908904600881</v>
      </c>
      <c r="BB1007" s="16">
        <v>-12.5825279877524</v>
      </c>
      <c r="BC1007" s="16">
        <v>6.78633975481611</v>
      </c>
      <c r="BD1007" s="16">
        <v>7.38007380073799</v>
      </c>
      <c r="BE1007" s="16">
        <v>4.70599465444828</v>
      </c>
      <c r="BF1007" s="16">
        <v>2.1150515087975199</v>
      </c>
      <c r="BG1007" s="16">
        <v>3.6871707883224798</v>
      </c>
      <c r="BH1007" s="16">
        <v>2.9016703977957699</v>
      </c>
      <c r="BI1007" s="16">
        <v>-1.19655258974144</v>
      </c>
      <c r="BJ1007" s="16">
        <v>-1.1009485094851099</v>
      </c>
      <c r="BK1007" s="16">
        <v>6.39664326083233</v>
      </c>
      <c r="BL1007" s="16">
        <v>11.5492957746479</v>
      </c>
      <c r="BM1007" s="16">
        <v>8.9754689754689707</v>
      </c>
    </row>
    <row r="1008" spans="1:65">
      <c r="A1008" s="16" t="s">
        <v>53</v>
      </c>
      <c r="B1008" s="16" t="s">
        <v>54</v>
      </c>
      <c r="C1008" s="16" t="s">
        <v>2059</v>
      </c>
      <c r="D1008" s="16" t="s">
        <v>2060</v>
      </c>
      <c r="AX1008" s="16">
        <v>1257300000</v>
      </c>
      <c r="AY1008" s="16">
        <v>2985972200</v>
      </c>
      <c r="AZ1008" s="16">
        <v>7208371400</v>
      </c>
      <c r="BA1008" s="16">
        <v>7220991700</v>
      </c>
      <c r="BB1008" s="16">
        <v>9097479500</v>
      </c>
      <c r="BC1008" s="16">
        <v>13380465400</v>
      </c>
      <c r="BD1008" s="16">
        <v>10908361600</v>
      </c>
      <c r="BE1008" s="16">
        <v>11148345600</v>
      </c>
      <c r="BF1008" s="16">
        <v>10228344500</v>
      </c>
      <c r="BG1008" s="16">
        <v>9380507800</v>
      </c>
    </row>
    <row r="1009" spans="1:65">
      <c r="A1009" s="16" t="s">
        <v>53</v>
      </c>
      <c r="B1009" s="16" t="s">
        <v>54</v>
      </c>
      <c r="C1009" s="16" t="s">
        <v>2061</v>
      </c>
      <c r="D1009" s="16" t="s">
        <v>2062</v>
      </c>
      <c r="AI1009" s="16">
        <v>18400</v>
      </c>
      <c r="AJ1009" s="16">
        <v>-44600</v>
      </c>
      <c r="AK1009" s="16">
        <v>-1085000</v>
      </c>
      <c r="AL1009" s="16">
        <v>264900</v>
      </c>
      <c r="AM1009" s="16">
        <v>-41013400</v>
      </c>
      <c r="AN1009" s="16">
        <v>173600000</v>
      </c>
      <c r="AO1009" s="16">
        <v>-2900000</v>
      </c>
      <c r="AP1009" s="16">
        <v>-87000000</v>
      </c>
      <c r="AQ1009" s="16">
        <v>-73900000</v>
      </c>
      <c r="AR1009" s="16">
        <v>-76100000</v>
      </c>
      <c r="AS1009" s="16">
        <v>-116200000</v>
      </c>
      <c r="AT1009" s="16">
        <v>-117200000</v>
      </c>
      <c r="AU1009" s="16">
        <v>30100000</v>
      </c>
      <c r="AV1009" s="16">
        <v>20700000</v>
      </c>
      <c r="AW1009" s="16">
        <v>23900000</v>
      </c>
      <c r="AX1009" s="16">
        <v>28300000</v>
      </c>
      <c r="AY1009" s="16">
        <v>29700000</v>
      </c>
      <c r="AZ1009" s="16">
        <v>35600000</v>
      </c>
      <c r="BA1009" s="16">
        <v>46100000</v>
      </c>
      <c r="BB1009" s="16">
        <v>46000000</v>
      </c>
      <c r="BC1009" s="16">
        <v>-45500000</v>
      </c>
      <c r="BD1009" s="16">
        <v>47000000</v>
      </c>
      <c r="BE1009" s="16">
        <v>-75800000</v>
      </c>
      <c r="BF1009" s="16">
        <v>-79100000</v>
      </c>
      <c r="BG1009" s="16">
        <v>47000000</v>
      </c>
      <c r="BH1009" s="16">
        <v>48000000</v>
      </c>
      <c r="BI1009" s="16">
        <v>390800000</v>
      </c>
      <c r="BJ1009" s="16">
        <v>395100000</v>
      </c>
      <c r="BK1009" s="16">
        <v>-452200000</v>
      </c>
      <c r="BL1009" s="16">
        <v>-673000000</v>
      </c>
      <c r="BM1009" s="16">
        <v>561000000</v>
      </c>
    </row>
    <row r="1010" spans="1:65">
      <c r="A1010" s="16" t="s">
        <v>53</v>
      </c>
      <c r="B1010" s="16" t="s">
        <v>54</v>
      </c>
      <c r="C1010" s="16" t="s">
        <v>2063</v>
      </c>
      <c r="D1010" s="16" t="s">
        <v>2064</v>
      </c>
      <c r="AI1010" s="16">
        <v>96.725784447476101</v>
      </c>
      <c r="AJ1010" s="16">
        <v>73.297155688622794</v>
      </c>
      <c r="AK1010" s="16">
        <v>80.865542208667904</v>
      </c>
      <c r="AL1010" s="16">
        <v>117.629299363057</v>
      </c>
      <c r="AM1010" s="16">
        <v>116.398505471044</v>
      </c>
      <c r="AN1010" s="16">
        <v>120.920423657325</v>
      </c>
      <c r="AO1010" s="16">
        <v>128.70160286906199</v>
      </c>
      <c r="AP1010" s="16">
        <v>121.31526454105099</v>
      </c>
      <c r="AQ1010" s="16">
        <v>128.527001104459</v>
      </c>
      <c r="AR1010" s="16">
        <v>117.88296998755</v>
      </c>
      <c r="AS1010" s="16">
        <v>100.235264195333</v>
      </c>
      <c r="AT1010" s="16">
        <v>95.819851004590305</v>
      </c>
      <c r="AU1010" s="16">
        <v>109.88206185567</v>
      </c>
      <c r="AV1010" s="16">
        <v>125.522983278528</v>
      </c>
      <c r="AW1010" s="16">
        <v>126.70277367470899</v>
      </c>
      <c r="AX1010" s="16">
        <v>94.077859852265902</v>
      </c>
      <c r="AY1010" s="16">
        <v>75.502235119650905</v>
      </c>
      <c r="AZ1010" s="16">
        <v>64.586661025017193</v>
      </c>
      <c r="BA1010" s="16">
        <v>60.624308621428497</v>
      </c>
      <c r="BB1010" s="16">
        <v>72.828672949173495</v>
      </c>
      <c r="BC1010" s="16">
        <v>68.303544095137198</v>
      </c>
      <c r="BD1010" s="16">
        <v>67.654083944549001</v>
      </c>
      <c r="BE1010" s="16">
        <v>72.313709157400794</v>
      </c>
      <c r="BF1010" s="16">
        <v>77.8441786119418</v>
      </c>
      <c r="BG1010" s="16">
        <v>83.833524530578302</v>
      </c>
      <c r="BH1010" s="16">
        <v>97.011952923869103</v>
      </c>
      <c r="BI1010" s="16">
        <v>97.221854458073807</v>
      </c>
      <c r="BJ1010" s="16">
        <v>93.306728387865405</v>
      </c>
      <c r="BK1010" s="16">
        <v>84.736552964091302</v>
      </c>
      <c r="BL1010" s="16">
        <v>88.937948280872604</v>
      </c>
      <c r="BM1010" s="16">
        <v>100.77230844845199</v>
      </c>
    </row>
    <row r="1011" spans="1:65">
      <c r="A1011" s="16" t="s">
        <v>53</v>
      </c>
      <c r="B1011" s="16" t="s">
        <v>54</v>
      </c>
      <c r="C1011" s="16" t="s">
        <v>2065</v>
      </c>
      <c r="D1011" s="16" t="s">
        <v>2066</v>
      </c>
      <c r="AK1011" s="16">
        <v>1158.2547647137999</v>
      </c>
      <c r="AL1011" s="16">
        <v>852.17172754374099</v>
      </c>
      <c r="AM1011" s="16">
        <v>615.41445865825699</v>
      </c>
      <c r="AN1011" s="16">
        <v>592.54986547701799</v>
      </c>
      <c r="AO1011" s="16">
        <v>642.32275820479902</v>
      </c>
      <c r="AP1011" s="16">
        <v>711.85882151420105</v>
      </c>
      <c r="AQ1011" s="16">
        <v>803.14791158044397</v>
      </c>
      <c r="AR1011" s="16">
        <v>893.25827414202695</v>
      </c>
      <c r="AS1011" s="16">
        <v>1078.6148998613401</v>
      </c>
      <c r="AT1011" s="16">
        <v>1036.8555578461401</v>
      </c>
      <c r="AU1011" s="16">
        <v>1157.06349566675</v>
      </c>
      <c r="AV1011" s="16">
        <v>1214.6700418058899</v>
      </c>
      <c r="AW1011" s="16">
        <v>1332.3469267009</v>
      </c>
      <c r="AX1011" s="16">
        <v>1598.3528766534</v>
      </c>
      <c r="AY1011" s="16">
        <v>2155.8787408551002</v>
      </c>
      <c r="AZ1011" s="16">
        <v>2517.1212527673201</v>
      </c>
      <c r="BA1011" s="16">
        <v>2627.1325795313901</v>
      </c>
      <c r="BB1011" s="16">
        <v>2737.5531949349102</v>
      </c>
      <c r="BC1011" s="16">
        <v>2300.1629576884002</v>
      </c>
      <c r="BD1011" s="16">
        <v>2813.13042265996</v>
      </c>
      <c r="BE1011" s="16">
        <v>2837.0697663178198</v>
      </c>
    </row>
    <row r="1012" spans="1:65">
      <c r="A1012" s="16" t="s">
        <v>53</v>
      </c>
      <c r="B1012" s="16" t="s">
        <v>54</v>
      </c>
      <c r="C1012" s="16" t="s">
        <v>2067</v>
      </c>
      <c r="D1012" s="16" t="s">
        <v>2068</v>
      </c>
      <c r="AK1012" s="16">
        <v>120000</v>
      </c>
      <c r="AL1012" s="16">
        <v>1550000</v>
      </c>
      <c r="AM1012" s="16">
        <v>13800000</v>
      </c>
      <c r="AN1012" s="16">
        <v>58400000</v>
      </c>
      <c r="AO1012" s="16">
        <v>61600000</v>
      </c>
      <c r="AP1012" s="16">
        <v>73400000</v>
      </c>
      <c r="AQ1012" s="16">
        <v>83000000</v>
      </c>
      <c r="AR1012" s="16">
        <v>99100000</v>
      </c>
      <c r="AS1012" s="16">
        <v>107000000</v>
      </c>
      <c r="AT1012" s="16">
        <v>122900000</v>
      </c>
      <c r="AU1012" s="16">
        <v>136000000</v>
      </c>
      <c r="AV1012" s="16">
        <v>173400000</v>
      </c>
      <c r="AW1012" s="16">
        <v>224300000</v>
      </c>
      <c r="AX1012" s="16">
        <v>287901000</v>
      </c>
      <c r="AY1012" s="16">
        <v>640700000</v>
      </c>
      <c r="AZ1012" s="16">
        <v>812300000</v>
      </c>
      <c r="BA1012" s="16">
        <v>1321000000</v>
      </c>
      <c r="BB1012" s="16">
        <v>1183900000</v>
      </c>
      <c r="BC1012" s="16">
        <v>1185200000</v>
      </c>
      <c r="BD1012" s="16">
        <v>2432300000</v>
      </c>
      <c r="BE1012" s="16">
        <v>2550300000</v>
      </c>
      <c r="BF1012" s="16">
        <v>2642000000</v>
      </c>
      <c r="BG1012" s="16">
        <v>2688100000</v>
      </c>
      <c r="BH1012" s="16">
        <v>2971800000</v>
      </c>
      <c r="BI1012" s="16">
        <v>2228800000</v>
      </c>
      <c r="BJ1012" s="16">
        <v>2642100000</v>
      </c>
      <c r="BK1012" s="16">
        <v>2842700000</v>
      </c>
      <c r="BL1012" s="16">
        <v>3152200000</v>
      </c>
    </row>
    <row r="1013" spans="1:65">
      <c r="A1013" s="16" t="s">
        <v>53</v>
      </c>
      <c r="B1013" s="16" t="s">
        <v>54</v>
      </c>
      <c r="C1013" s="16" t="s">
        <v>2069</v>
      </c>
      <c r="D1013" s="16" t="s">
        <v>2070</v>
      </c>
      <c r="BC1013" s="16">
        <v>23</v>
      </c>
      <c r="BD1013" s="16">
        <v>45</v>
      </c>
      <c r="BE1013" s="16">
        <v>100</v>
      </c>
      <c r="BF1013" s="16">
        <v>158</v>
      </c>
      <c r="BG1013" s="16">
        <v>219</v>
      </c>
      <c r="BH1013" s="16">
        <v>321</v>
      </c>
      <c r="BI1013" s="16">
        <v>994</v>
      </c>
      <c r="BJ1013" s="16">
        <v>2557</v>
      </c>
      <c r="BK1013" s="16">
        <v>3274</v>
      </c>
      <c r="BL1013" s="16">
        <v>3697</v>
      </c>
      <c r="BM1013" s="16">
        <v>3021</v>
      </c>
    </row>
    <row r="1014" spans="1:65">
      <c r="A1014" s="16" t="s">
        <v>53</v>
      </c>
      <c r="B1014" s="16" t="s">
        <v>54</v>
      </c>
      <c r="C1014" s="16" t="s">
        <v>2071</v>
      </c>
      <c r="D1014" s="16" t="s">
        <v>2072</v>
      </c>
      <c r="AZ1014" s="16">
        <v>16910321</v>
      </c>
      <c r="BA1014" s="16">
        <v>7425965</v>
      </c>
      <c r="BB1014" s="16">
        <v>4537422</v>
      </c>
      <c r="BC1014" s="16">
        <v>7200494</v>
      </c>
      <c r="BD1014" s="16">
        <v>10676252</v>
      </c>
      <c r="BE1014" s="16">
        <v>45374670</v>
      </c>
      <c r="BF1014" s="16">
        <v>73400927</v>
      </c>
      <c r="BG1014" s="16">
        <v>37909594</v>
      </c>
      <c r="BH1014" s="16">
        <v>15948624</v>
      </c>
      <c r="BI1014" s="16">
        <v>11900634</v>
      </c>
      <c r="BJ1014" s="16">
        <v>14069403</v>
      </c>
      <c r="BK1014" s="16">
        <v>21177989</v>
      </c>
      <c r="BL1014" s="16">
        <v>28035272</v>
      </c>
    </row>
    <row r="1015" spans="1:65">
      <c r="A1015" s="16" t="s">
        <v>53</v>
      </c>
      <c r="B1015" s="16" t="s">
        <v>54</v>
      </c>
      <c r="C1015" s="16" t="s">
        <v>2073</v>
      </c>
      <c r="D1015" s="16" t="s">
        <v>2074</v>
      </c>
      <c r="AK1015" s="16">
        <v>9.2894248095842902E-2</v>
      </c>
      <c r="AL1015" s="16">
        <v>0.16038087684006699</v>
      </c>
      <c r="AM1015" s="16">
        <v>0.133551698012429</v>
      </c>
      <c r="AN1015" s="16">
        <v>0.54815624144411101</v>
      </c>
      <c r="AO1015" s="16">
        <v>0.50520772194264296</v>
      </c>
      <c r="AP1015" s="16">
        <v>0.61960017677995505</v>
      </c>
      <c r="AQ1015" s="16">
        <v>0.87304046497583598</v>
      </c>
      <c r="AR1015" s="16">
        <v>2.3959141127719201</v>
      </c>
      <c r="AS1015" s="16">
        <v>0.63062848316308195</v>
      </c>
      <c r="AT1015" s="16">
        <v>2.1761012519885301</v>
      </c>
      <c r="AU1015" s="16">
        <v>0.49784337163437598</v>
      </c>
      <c r="AV1015" s="16">
        <v>0.83651566716847303</v>
      </c>
      <c r="AW1015" s="16">
        <v>0.58889377914395402</v>
      </c>
      <c r="AX1015" s="16">
        <v>1.68644951833019</v>
      </c>
      <c r="AY1015" s="16">
        <v>0.89519130411255898</v>
      </c>
      <c r="AZ1015" s="16">
        <v>1.04018875820503</v>
      </c>
      <c r="BA1015" s="16">
        <v>0.43344669223374899</v>
      </c>
      <c r="BB1015" s="16">
        <v>1.90428199833676</v>
      </c>
      <c r="BC1015" s="16">
        <v>1.9331485792213801</v>
      </c>
      <c r="BD1015" s="16">
        <v>1.5911264844214901</v>
      </c>
      <c r="BE1015" s="16">
        <v>3.6993370545087001</v>
      </c>
      <c r="BF1015" s="16">
        <v>3.5202203450327501</v>
      </c>
      <c r="BG1015" s="16">
        <v>3.7356159695545199</v>
      </c>
      <c r="BH1015" s="16">
        <v>3.9134266935144599</v>
      </c>
      <c r="BI1015" s="16">
        <v>2.30762901485177</v>
      </c>
      <c r="BJ1015" s="16">
        <v>1.6953001842280799</v>
      </c>
      <c r="BK1015" s="16">
        <v>1.2869090363878299</v>
      </c>
      <c r="BL1015" s="16">
        <v>0.62550301749127102</v>
      </c>
    </row>
    <row r="1016" spans="1:65">
      <c r="A1016" s="16" t="s">
        <v>53</v>
      </c>
      <c r="B1016" s="16" t="s">
        <v>54</v>
      </c>
      <c r="C1016" s="16" t="s">
        <v>2075</v>
      </c>
      <c r="D1016" s="16" t="s">
        <v>2076</v>
      </c>
      <c r="AN1016" s="16">
        <v>56.996587030000001</v>
      </c>
      <c r="AO1016" s="16">
        <v>81.996587030000001</v>
      </c>
      <c r="AP1016" s="16">
        <v>67.747440269999998</v>
      </c>
      <c r="AQ1016" s="16">
        <v>91.850615700000006</v>
      </c>
      <c r="AR1016" s="16">
        <v>88.366239160000006</v>
      </c>
      <c r="AS1016" s="16">
        <v>100</v>
      </c>
      <c r="AT1016" s="16">
        <v>122.0989761</v>
      </c>
      <c r="AU1016" s="16">
        <v>142.10750849999999</v>
      </c>
      <c r="AV1016" s="16">
        <v>224.07849830000001</v>
      </c>
      <c r="AW1016" s="16">
        <v>300</v>
      </c>
      <c r="AX1016" s="16">
        <v>371.1482082</v>
      </c>
      <c r="AY1016" s="16">
        <v>449.60221840000003</v>
      </c>
      <c r="AZ1016" s="16">
        <v>515.78660409999998</v>
      </c>
      <c r="BA1016" s="16">
        <v>646.24573380000004</v>
      </c>
      <c r="BB1016" s="16">
        <v>555.80204779999997</v>
      </c>
      <c r="BC1016" s="16">
        <v>575.5972696</v>
      </c>
      <c r="BD1016" s="16">
        <v>867.44633109999995</v>
      </c>
      <c r="BE1016" s="16">
        <v>888.8627133</v>
      </c>
      <c r="BF1016" s="16">
        <v>880.59667239999999</v>
      </c>
      <c r="BG1016" s="16">
        <v>783.93344709999997</v>
      </c>
      <c r="BH1016" s="16">
        <v>786.40784980000001</v>
      </c>
      <c r="BI1016" s="16">
        <v>724.32593859999997</v>
      </c>
      <c r="BJ1016" s="16">
        <v>749.42832759999999</v>
      </c>
      <c r="BK1016" s="16">
        <v>978.24232080000002</v>
      </c>
      <c r="BL1016" s="16">
        <v>1023.8907850000001</v>
      </c>
    </row>
    <row r="1017" spans="1:65">
      <c r="A1017" s="16" t="s">
        <v>53</v>
      </c>
      <c r="B1017" s="16" t="s">
        <v>54</v>
      </c>
      <c r="C1017" s="16" t="s">
        <v>2077</v>
      </c>
      <c r="D1017" s="16" t="s">
        <v>2078</v>
      </c>
      <c r="AN1017" s="16">
        <v>0.83114168183963899</v>
      </c>
      <c r="AO1017" s="16">
        <v>0.74870438774519499</v>
      </c>
      <c r="AP1017" s="16">
        <v>1.35452097456055</v>
      </c>
      <c r="AQ1017" s="16">
        <v>1.00887824411271</v>
      </c>
      <c r="AT1017" s="16">
        <v>1.8039104719079</v>
      </c>
      <c r="AU1017" s="16">
        <v>1.0303843387773699</v>
      </c>
      <c r="AV1017" s="16">
        <v>1.2097494005990601</v>
      </c>
      <c r="AW1017" s="16">
        <v>1.3590790966899</v>
      </c>
      <c r="AX1017" s="16">
        <v>1.9392120000881801</v>
      </c>
      <c r="AY1017" s="16">
        <v>4.15872458504737</v>
      </c>
      <c r="AZ1017" s="16">
        <v>5.6501654405473696</v>
      </c>
      <c r="BA1017" s="16">
        <v>1.6942500163537599</v>
      </c>
      <c r="BB1017" s="16">
        <v>2.45733448298293</v>
      </c>
      <c r="BC1017" s="16">
        <v>3.1156960985797202</v>
      </c>
      <c r="BD1017" s="16">
        <v>2.73423591964655</v>
      </c>
      <c r="BE1017" s="16">
        <v>2.3808994351330699</v>
      </c>
      <c r="BF1017" s="16">
        <v>2.0729215834466701</v>
      </c>
      <c r="BG1017" s="16">
        <v>1.57856940086687</v>
      </c>
      <c r="BH1017" s="16">
        <v>1.8552364664810299</v>
      </c>
      <c r="BI1017" s="16">
        <v>1.74896536733008</v>
      </c>
      <c r="BJ1017" s="16">
        <v>2.0332795478269299</v>
      </c>
      <c r="BK1017" s="16">
        <v>3.0485810046497601</v>
      </c>
      <c r="BL1017" s="16">
        <v>3.26954345048948</v>
      </c>
      <c r="BM1017" s="16">
        <v>3.2027491817292599</v>
      </c>
    </row>
    <row r="1018" spans="1:65">
      <c r="A1018" s="16" t="s">
        <v>53</v>
      </c>
      <c r="B1018" s="16" t="s">
        <v>54</v>
      </c>
      <c r="C1018" s="16" t="s">
        <v>2079</v>
      </c>
      <c r="D1018" s="16" t="s">
        <v>2080</v>
      </c>
      <c r="AU1018" s="16">
        <v>1.0402020000000001</v>
      </c>
      <c r="AX1018" s="16">
        <v>0.90722910000000001</v>
      </c>
      <c r="AZ1018" s="16">
        <v>0.78594059999999999</v>
      </c>
      <c r="BA1018" s="16">
        <v>2.1743299999999999</v>
      </c>
      <c r="BB1018" s="16">
        <v>0.62279989999999996</v>
      </c>
      <c r="BD1018" s="16">
        <v>5.9858599999999998E-2</v>
      </c>
      <c r="BE1018" s="16">
        <v>0.71671720000000005</v>
      </c>
      <c r="BF1018" s="16">
        <v>0.71671720000000005</v>
      </c>
      <c r="BG1018" s="16">
        <v>0</v>
      </c>
      <c r="BH1018" s="16">
        <v>2.6121690000000002</v>
      </c>
      <c r="BL1018" s="16">
        <v>0.39707700000000001</v>
      </c>
    </row>
    <row r="1019" spans="1:65">
      <c r="A1019" s="16" t="s">
        <v>53</v>
      </c>
      <c r="B1019" s="16" t="s">
        <v>54</v>
      </c>
      <c r="C1019" s="16" t="s">
        <v>2081</v>
      </c>
      <c r="D1019" s="16" t="s">
        <v>2082</v>
      </c>
      <c r="AN1019" s="16">
        <v>12.7899937290273</v>
      </c>
      <c r="AO1019" s="16">
        <v>6.4662140316844496</v>
      </c>
      <c r="AP1019" s="16">
        <v>9.1855859594749099</v>
      </c>
      <c r="AQ1019" s="16">
        <v>7.4649148999701396</v>
      </c>
      <c r="AR1019" s="16">
        <v>7.7664518469560697</v>
      </c>
      <c r="AS1019" s="16">
        <v>6.8198193835080998</v>
      </c>
      <c r="AT1019" s="16">
        <v>5.5870406947837203</v>
      </c>
      <c r="AU1019" s="16">
        <v>3.5379080414076798</v>
      </c>
      <c r="AV1019" s="16">
        <v>2.52565220758841</v>
      </c>
      <c r="AW1019" s="16">
        <v>2.2579268554272001</v>
      </c>
      <c r="AX1019" s="16">
        <v>2.7604665364646599</v>
      </c>
      <c r="AY1019" s="16">
        <v>3.2436012995691299</v>
      </c>
      <c r="AZ1019" s="16">
        <v>4.1135988126922998</v>
      </c>
      <c r="BA1019" s="16">
        <v>4.0639092507675301</v>
      </c>
      <c r="BB1019" s="16">
        <v>4.9862444026085804</v>
      </c>
      <c r="BC1019" s="16">
        <v>8.3623214116848992</v>
      </c>
      <c r="BD1019" s="16">
        <v>11.3194968082584</v>
      </c>
      <c r="BE1019" s="16">
        <v>15.046223297337599</v>
      </c>
      <c r="BF1019" s="16">
        <v>15.5544268221932</v>
      </c>
      <c r="BG1019" s="16">
        <v>16.0405933001135</v>
      </c>
      <c r="BH1019" s="16">
        <v>14.8700456672493</v>
      </c>
      <c r="BI1019" s="16">
        <v>15.6894958613433</v>
      </c>
      <c r="BJ1019" s="16">
        <v>16.386956193334001</v>
      </c>
      <c r="BK1019" s="16">
        <v>13.854687541213201</v>
      </c>
      <c r="BL1019" s="16">
        <v>10.382522210022</v>
      </c>
    </row>
    <row r="1020" spans="1:65">
      <c r="A1020" s="16" t="s">
        <v>53</v>
      </c>
      <c r="B1020" s="16" t="s">
        <v>54</v>
      </c>
      <c r="C1020" s="16" t="s">
        <v>2083</v>
      </c>
      <c r="D1020" s="16" t="s">
        <v>2084</v>
      </c>
      <c r="E1020" s="16">
        <v>1843965</v>
      </c>
      <c r="F1020" s="16">
        <v>1919886</v>
      </c>
      <c r="G1020" s="16">
        <v>1999616</v>
      </c>
      <c r="H1020" s="16">
        <v>2081445</v>
      </c>
      <c r="I1020" s="16">
        <v>2163100</v>
      </c>
      <c r="J1020" s="16">
        <v>2242843</v>
      </c>
      <c r="K1020" s="16">
        <v>2319970</v>
      </c>
      <c r="L1020" s="16">
        <v>2394617</v>
      </c>
      <c r="M1020" s="16">
        <v>2467073</v>
      </c>
      <c r="N1020" s="16">
        <v>2537842</v>
      </c>
      <c r="O1020" s="16">
        <v>2589602</v>
      </c>
      <c r="P1020" s="16">
        <v>2617845</v>
      </c>
      <c r="Q1020" s="16">
        <v>2643250</v>
      </c>
      <c r="R1020" s="16">
        <v>2666371</v>
      </c>
      <c r="S1020" s="16">
        <v>2694803</v>
      </c>
      <c r="T1020" s="16">
        <v>2729426</v>
      </c>
      <c r="U1020" s="16">
        <v>2763452</v>
      </c>
      <c r="V1020" s="16">
        <v>2797069</v>
      </c>
      <c r="W1020" s="16">
        <v>2830492</v>
      </c>
      <c r="X1020" s="16">
        <v>2866093</v>
      </c>
      <c r="Y1020" s="16">
        <v>2904562</v>
      </c>
      <c r="Z1020" s="16">
        <v>2943613</v>
      </c>
      <c r="AA1020" s="16">
        <v>2983148</v>
      </c>
      <c r="AB1020" s="16">
        <v>3023503</v>
      </c>
      <c r="AC1020" s="16">
        <v>3062456</v>
      </c>
      <c r="AD1020" s="16">
        <v>3100031</v>
      </c>
      <c r="AE1020" s="16">
        <v>3138710</v>
      </c>
      <c r="AF1020" s="16">
        <v>3178242</v>
      </c>
      <c r="AG1020" s="16">
        <v>3218023</v>
      </c>
      <c r="AH1020" s="16">
        <v>3274301</v>
      </c>
      <c r="AI1020" s="16">
        <v>3311109</v>
      </c>
      <c r="AJ1020" s="16">
        <v>3385305</v>
      </c>
      <c r="AK1020" s="16">
        <v>3459796</v>
      </c>
      <c r="AL1020" s="16">
        <v>3535841</v>
      </c>
      <c r="AM1020" s="16">
        <v>3607435</v>
      </c>
      <c r="AN1020" s="16">
        <v>3672969</v>
      </c>
      <c r="AO1020" s="16">
        <v>3734314</v>
      </c>
      <c r="AP1020" s="16">
        <v>3794654</v>
      </c>
      <c r="AQ1020" s="16">
        <v>3855372</v>
      </c>
      <c r="AR1020" s="16">
        <v>3896779</v>
      </c>
      <c r="AS1020" s="16">
        <v>3912746</v>
      </c>
      <c r="AT1020" s="16">
        <v>3926875</v>
      </c>
      <c r="AU1020" s="16">
        <v>3939942</v>
      </c>
      <c r="AV1020" s="16">
        <v>3953356</v>
      </c>
      <c r="AW1020" s="16">
        <v>3971421</v>
      </c>
      <c r="AX1020" s="16">
        <v>3995444</v>
      </c>
      <c r="AY1020" s="16">
        <v>4022610</v>
      </c>
      <c r="AZ1020" s="16">
        <v>4051232</v>
      </c>
      <c r="BA1020" s="16">
        <v>4119674</v>
      </c>
      <c r="BB1020" s="16">
        <v>4188204</v>
      </c>
      <c r="BC1020" s="16">
        <v>4218775</v>
      </c>
      <c r="BD1020" s="16">
        <v>4252916</v>
      </c>
      <c r="BE1020" s="16">
        <v>4286937</v>
      </c>
      <c r="BF1020" s="16">
        <v>4318074</v>
      </c>
      <c r="BG1020" s="16">
        <v>4345898</v>
      </c>
      <c r="BH1020" s="16">
        <v>4369801</v>
      </c>
      <c r="BI1020" s="16">
        <v>4388966</v>
      </c>
      <c r="BJ1020" s="16">
        <v>4400516</v>
      </c>
      <c r="BK1020" s="16">
        <v>4405307</v>
      </c>
      <c r="BL1020" s="16">
        <v>4407577</v>
      </c>
      <c r="BM1020" s="16">
        <v>4408314</v>
      </c>
    </row>
    <row r="1021" spans="1:65">
      <c r="A1021" s="16" t="s">
        <v>53</v>
      </c>
      <c r="B1021" s="16" t="s">
        <v>54</v>
      </c>
      <c r="C1021" s="16" t="s">
        <v>2085</v>
      </c>
      <c r="D1021" s="16" t="s">
        <v>2086</v>
      </c>
      <c r="E1021" s="16">
        <v>9.7740888405246604</v>
      </c>
      <c r="F1021" s="16">
        <v>9.8071480740777197</v>
      </c>
      <c r="G1021" s="16">
        <v>9.8859243185994394</v>
      </c>
      <c r="H1021" s="16">
        <v>9.9813959928799996</v>
      </c>
      <c r="I1021" s="16">
        <v>10.05590784092</v>
      </c>
      <c r="J1021" s="16">
        <v>10.09157801011</v>
      </c>
      <c r="K1021" s="16">
        <v>10.194291652134799</v>
      </c>
      <c r="L1021" s="16">
        <v>10.2547320502544</v>
      </c>
      <c r="M1021" s="16">
        <v>10.2733243674977</v>
      </c>
      <c r="N1021" s="16">
        <v>10.2484369198233</v>
      </c>
      <c r="O1021" s="16">
        <v>10.1798703594757</v>
      </c>
      <c r="P1021" s="16">
        <v>10.0926561666864</v>
      </c>
      <c r="Q1021" s="16">
        <v>9.9403738442160297</v>
      </c>
      <c r="R1021" s="16">
        <v>9.7451722799603306</v>
      </c>
      <c r="S1021" s="16">
        <v>9.5367696456813906</v>
      </c>
      <c r="T1021" s="16">
        <v>9.3332182185842196</v>
      </c>
      <c r="U1021" s="16">
        <v>9.1909966484169097</v>
      </c>
      <c r="V1021" s="16">
        <v>9.0553148474734808</v>
      </c>
      <c r="W1021" s="16">
        <v>8.9047779175677295</v>
      </c>
      <c r="X1021" s="16">
        <v>8.7081033521797302</v>
      </c>
      <c r="Y1021" s="16">
        <v>8.4580119261356401</v>
      </c>
      <c r="Z1021" s="16">
        <v>8.2594055891189004</v>
      </c>
      <c r="AA1021" s="16">
        <v>8.0232031002960493</v>
      </c>
      <c r="AB1021" s="16">
        <v>7.7791690778839797</v>
      </c>
      <c r="AC1021" s="16">
        <v>7.5613552285637802</v>
      </c>
      <c r="AD1021" s="16">
        <v>7.3879554409852597</v>
      </c>
      <c r="AE1021" s="16">
        <v>7.31840962621584</v>
      </c>
      <c r="AF1021" s="16">
        <v>7.2672755420318396</v>
      </c>
      <c r="AG1021" s="16">
        <v>7.25530235497886</v>
      </c>
      <c r="AH1021" s="16">
        <v>7.3158152799769702</v>
      </c>
      <c r="AI1021" s="16">
        <v>7.4670252175171496</v>
      </c>
      <c r="AJ1021" s="16">
        <v>7.6900389144207697</v>
      </c>
      <c r="AK1021" s="16">
        <v>7.9634891066227604</v>
      </c>
      <c r="AL1021" s="16">
        <v>8.2486317094818897</v>
      </c>
      <c r="AM1021" s="16">
        <v>8.5009337305530295</v>
      </c>
      <c r="AN1021" s="16">
        <v>8.6997836804325299</v>
      </c>
      <c r="AO1021" s="16">
        <v>8.8975783408033795</v>
      </c>
      <c r="AP1021" s="16">
        <v>9.0273368409083208</v>
      </c>
      <c r="AQ1021" s="16">
        <v>9.1143882806023093</v>
      </c>
      <c r="AR1021" s="16">
        <v>9.1956136608867993</v>
      </c>
      <c r="AS1021" s="16">
        <v>9.2852047868495902</v>
      </c>
      <c r="AT1021" s="16">
        <v>9.5075344936998896</v>
      </c>
      <c r="AU1021" s="16">
        <v>9.7316911019243797</v>
      </c>
      <c r="AV1021" s="16">
        <v>9.8987087080385905</v>
      </c>
      <c r="AW1021" s="16">
        <v>9.9315686328712101</v>
      </c>
      <c r="AX1021" s="16">
        <v>9.8026740886404902</v>
      </c>
      <c r="AY1021" s="16">
        <v>9.6043712075700007</v>
      </c>
      <c r="AZ1021" s="16">
        <v>9.2958475172949004</v>
      </c>
      <c r="BA1021" s="16">
        <v>8.9339132300406607</v>
      </c>
      <c r="BB1021" s="16">
        <v>8.5825796667367804</v>
      </c>
      <c r="BC1021" s="16">
        <v>8.2763868430167502</v>
      </c>
      <c r="BD1021" s="16">
        <v>8.1292859693972694</v>
      </c>
      <c r="BE1021" s="16">
        <v>8.0139503504465193</v>
      </c>
      <c r="BF1021" s="16">
        <v>7.9478106940548301</v>
      </c>
      <c r="BG1021" s="16">
        <v>7.95078230918618</v>
      </c>
      <c r="BH1021" s="16">
        <v>8.03552232847629</v>
      </c>
      <c r="BI1021" s="16">
        <v>8.2159004255706005</v>
      </c>
      <c r="BJ1021" s="16">
        <v>8.4692668265453808</v>
      </c>
      <c r="BK1021" s="16">
        <v>8.7955724684485403</v>
      </c>
      <c r="BL1021" s="16">
        <v>9.1944530842489591</v>
      </c>
      <c r="BM1021" s="16">
        <v>9.6663686992694906</v>
      </c>
    </row>
    <row r="1022" spans="1:65">
      <c r="A1022" s="16" t="s">
        <v>53</v>
      </c>
      <c r="B1022" s="16" t="s">
        <v>54</v>
      </c>
      <c r="C1022" s="16" t="s">
        <v>2087</v>
      </c>
      <c r="D1022" s="16" t="s">
        <v>2088</v>
      </c>
      <c r="E1022" s="16">
        <v>1.7899989174187301</v>
      </c>
      <c r="F1022" s="16">
        <v>1.84490889118173</v>
      </c>
      <c r="G1022" s="16">
        <v>1.98454221823597</v>
      </c>
      <c r="H1022" s="16">
        <v>2.1656752273637299</v>
      </c>
      <c r="I1022" s="16">
        <v>2.3391270426076001</v>
      </c>
      <c r="J1022" s="16">
        <v>2.4815613432391901</v>
      </c>
      <c r="K1022" s="16">
        <v>2.5746283511600798</v>
      </c>
      <c r="L1022" s="16">
        <v>2.6628181348374902</v>
      </c>
      <c r="M1022" s="16">
        <v>2.73427860310656</v>
      </c>
      <c r="N1022" s="16">
        <v>2.7692613334335601</v>
      </c>
      <c r="O1022" s="16">
        <v>2.7587132445678102</v>
      </c>
      <c r="P1022" s="16">
        <v>2.6672578004952801</v>
      </c>
      <c r="Q1022" s="16">
        <v>2.53538137404492</v>
      </c>
      <c r="R1022" s="16">
        <v>2.3968893209276501</v>
      </c>
      <c r="S1022" s="16">
        <v>2.29540348437913</v>
      </c>
      <c r="T1022" s="16">
        <v>2.2505494293413402</v>
      </c>
      <c r="U1022" s="16">
        <v>2.2335798615822999</v>
      </c>
      <c r="V1022" s="16">
        <v>2.2706142731866201</v>
      </c>
      <c r="W1022" s="16">
        <v>2.3279196381452998</v>
      </c>
      <c r="X1022" s="16">
        <v>2.3581066456881499</v>
      </c>
      <c r="Y1022" s="16">
        <v>2.3384111208523599</v>
      </c>
      <c r="Z1022" s="16">
        <v>2.23763963458032</v>
      </c>
      <c r="AA1022" s="16">
        <v>2.09462137414681</v>
      </c>
      <c r="AB1022" s="16">
        <v>1.9443615431863801</v>
      </c>
      <c r="AC1022" s="16">
        <v>1.8328754012828501</v>
      </c>
      <c r="AD1022" s="16">
        <v>1.78184914081429</v>
      </c>
      <c r="AE1022" s="16">
        <v>1.7661159162192801</v>
      </c>
      <c r="AF1022" s="16">
        <v>1.7866063378778001</v>
      </c>
      <c r="AG1022" s="16">
        <v>1.8387247127149799</v>
      </c>
      <c r="AH1022" s="16">
        <v>1.92447050071889</v>
      </c>
      <c r="AI1022" s="16">
        <v>2.0482742466115398</v>
      </c>
      <c r="AJ1022" s="16">
        <v>2.1878535699398598</v>
      </c>
      <c r="AK1022" s="16">
        <v>2.3554816249769002</v>
      </c>
      <c r="AL1022" s="16">
        <v>2.5182492292363099</v>
      </c>
      <c r="AM1022" s="16">
        <v>2.6407121341637199</v>
      </c>
      <c r="AN1022" s="16">
        <v>2.71162998697615</v>
      </c>
      <c r="AO1022" s="16">
        <v>2.7273745045988602</v>
      </c>
      <c r="AP1022" s="16">
        <v>2.7047526240726198</v>
      </c>
      <c r="AQ1022" s="16">
        <v>2.6767280434131702</v>
      </c>
      <c r="AR1022" s="16">
        <v>2.6837574303358198</v>
      </c>
      <c r="AS1022" s="16">
        <v>2.7411251640454699</v>
      </c>
      <c r="AT1022" s="16">
        <v>2.8460608876083402</v>
      </c>
      <c r="AU1022" s="16">
        <v>2.9932949851039199</v>
      </c>
      <c r="AV1022" s="16">
        <v>3.1244330514218199</v>
      </c>
      <c r="AW1022" s="16">
        <v>3.1610871584808899</v>
      </c>
      <c r="AX1022" s="16">
        <v>3.06881594976316</v>
      </c>
      <c r="AY1022" s="16">
        <v>2.8411715790446301</v>
      </c>
      <c r="AZ1022" s="16">
        <v>2.5228186858411998</v>
      </c>
      <c r="BA1022" s="16">
        <v>2.1833383560071198</v>
      </c>
      <c r="BB1022" s="16">
        <v>1.9124408831080799</v>
      </c>
      <c r="BC1022" s="16">
        <v>1.75555006994158</v>
      </c>
      <c r="BD1022" s="16">
        <v>1.68459025467531</v>
      </c>
      <c r="BE1022" s="16">
        <v>1.6953511468148501</v>
      </c>
      <c r="BF1022" s="16">
        <v>1.7732052188716201</v>
      </c>
      <c r="BG1022" s="16">
        <v>1.9003705748775299</v>
      </c>
      <c r="BH1022" s="16">
        <v>2.06748626668002</v>
      </c>
      <c r="BI1022" s="16">
        <v>2.2584922377437802</v>
      </c>
      <c r="BJ1022" s="16">
        <v>2.49278745773023</v>
      </c>
      <c r="BK1022" s="16">
        <v>2.7589477937983902</v>
      </c>
      <c r="BL1022" s="16">
        <v>3.0414645803709699</v>
      </c>
      <c r="BM1022" s="16">
        <v>3.32993661852344</v>
      </c>
    </row>
    <row r="1023" spans="1:65">
      <c r="A1023" s="16" t="s">
        <v>53</v>
      </c>
      <c r="B1023" s="16" t="s">
        <v>54</v>
      </c>
      <c r="C1023" s="16" t="s">
        <v>2089</v>
      </c>
      <c r="D1023" s="16" t="s">
        <v>2090</v>
      </c>
      <c r="E1023" s="16">
        <v>8.8430650828174695</v>
      </c>
      <c r="F1023" s="16">
        <v>8.9333584328377693</v>
      </c>
      <c r="G1023" s="16">
        <v>9.1270302641073506</v>
      </c>
      <c r="H1023" s="16">
        <v>9.28071197734943</v>
      </c>
      <c r="I1023" s="16">
        <v>9.1927528065536794</v>
      </c>
      <c r="J1023" s="16">
        <v>8.7720650874261494</v>
      </c>
      <c r="K1023" s="16">
        <v>8.0648649891011992</v>
      </c>
      <c r="L1023" s="16">
        <v>7.0996999427126903</v>
      </c>
      <c r="M1023" s="16">
        <v>6.03751309284028</v>
      </c>
      <c r="N1023" s="16">
        <v>5.1418400275526297</v>
      </c>
      <c r="O1023" s="16">
        <v>4.57930985742356</v>
      </c>
      <c r="P1023" s="16">
        <v>4.3078385968587796</v>
      </c>
      <c r="Q1023" s="16">
        <v>4.3152452533823702</v>
      </c>
      <c r="R1023" s="16">
        <v>4.5291430321287303</v>
      </c>
      <c r="S1023" s="16">
        <v>4.83680434558008</v>
      </c>
      <c r="T1023" s="16">
        <v>5.17095980317385</v>
      </c>
      <c r="U1023" s="16">
        <v>5.5431198262993604</v>
      </c>
      <c r="V1023" s="16">
        <v>5.9656407900780897</v>
      </c>
      <c r="W1023" s="16">
        <v>6.4244146642223603</v>
      </c>
      <c r="X1023" s="16">
        <v>6.9031782711646104</v>
      </c>
      <c r="Y1023" s="16">
        <v>7.3878362805940201</v>
      </c>
      <c r="Z1023" s="16">
        <v>7.8736848453097297</v>
      </c>
      <c r="AA1023" s="16">
        <v>8.3260218053569304</v>
      </c>
      <c r="AB1023" s="16">
        <v>8.7355413360883905</v>
      </c>
      <c r="AC1023" s="16">
        <v>9.1056004975054403</v>
      </c>
      <c r="AD1023" s="16">
        <v>9.4381383637582008</v>
      </c>
      <c r="AE1023" s="16">
        <v>9.73759075752921</v>
      </c>
      <c r="AF1023" s="16">
        <v>10.013360169295201</v>
      </c>
      <c r="AG1023" s="16">
        <v>10.231744924659299</v>
      </c>
      <c r="AH1023" s="16">
        <v>10.3276739500803</v>
      </c>
      <c r="AI1023" s="16">
        <v>10.2524213717788</v>
      </c>
      <c r="AJ1023" s="16">
        <v>10.0360960349125</v>
      </c>
      <c r="AK1023" s="16">
        <v>9.6993406441556402</v>
      </c>
      <c r="AL1023" s="16">
        <v>9.3016917089654108</v>
      </c>
      <c r="AM1023" s="16">
        <v>8.9289748443033297</v>
      </c>
      <c r="AN1023" s="16">
        <v>8.6313597465314391</v>
      </c>
      <c r="AO1023" s="16">
        <v>8.4075263654163308</v>
      </c>
      <c r="AP1023" s="16">
        <v>8.2408258554743092</v>
      </c>
      <c r="AQ1023" s="16">
        <v>8.1175867960085899</v>
      </c>
      <c r="AR1023" s="16">
        <v>8.0170671348411506</v>
      </c>
      <c r="AS1023" s="16">
        <v>7.9314179117420904</v>
      </c>
      <c r="AT1023" s="16">
        <v>7.8455100664068196</v>
      </c>
      <c r="AU1023" s="16">
        <v>7.7771299502515898</v>
      </c>
      <c r="AV1023" s="16">
        <v>7.7401817431512603</v>
      </c>
      <c r="AW1023" s="16">
        <v>7.7582294911492298</v>
      </c>
      <c r="AX1023" s="16">
        <v>7.8481213703030202</v>
      </c>
      <c r="AY1023" s="16">
        <v>7.9891970071071601</v>
      </c>
      <c r="AZ1023" s="16">
        <v>8.2084075685240094</v>
      </c>
      <c r="BA1023" s="16">
        <v>8.4917493614028992</v>
      </c>
      <c r="BB1023" s="16">
        <v>8.8057211928011707</v>
      </c>
      <c r="BC1023" s="16">
        <v>9.1165199264927708</v>
      </c>
      <c r="BD1023" s="16">
        <v>9.3673828727395598</v>
      </c>
      <c r="BE1023" s="16">
        <v>9.5924093463127509</v>
      </c>
      <c r="BF1023" s="16">
        <v>9.7658622106096793</v>
      </c>
      <c r="BG1023" s="16">
        <v>9.8599155404804595</v>
      </c>
      <c r="BH1023" s="16">
        <v>9.8596301208796895</v>
      </c>
      <c r="BI1023" s="16">
        <v>9.7624362864760599</v>
      </c>
      <c r="BJ1023" s="16">
        <v>9.5883777926198199</v>
      </c>
      <c r="BK1023" s="16">
        <v>9.3399394539221099</v>
      </c>
      <c r="BL1023" s="16">
        <v>9.0242920893462397</v>
      </c>
      <c r="BM1023" s="16">
        <v>8.6535628753194107</v>
      </c>
    </row>
    <row r="1024" spans="1:65">
      <c r="A1024" s="16" t="s">
        <v>53</v>
      </c>
      <c r="B1024" s="16" t="s">
        <v>54</v>
      </c>
      <c r="C1024" s="16" t="s">
        <v>2091</v>
      </c>
      <c r="D1024" s="16" t="s">
        <v>2092</v>
      </c>
      <c r="E1024" s="16">
        <v>1539915</v>
      </c>
      <c r="F1024" s="16">
        <v>1641353</v>
      </c>
      <c r="G1024" s="16">
        <v>1747739</v>
      </c>
      <c r="H1024" s="16">
        <v>1852902</v>
      </c>
      <c r="I1024" s="16">
        <v>1948595</v>
      </c>
      <c r="J1024" s="16">
        <v>2029472</v>
      </c>
      <c r="K1024" s="16">
        <v>2108569</v>
      </c>
      <c r="L1024" s="16">
        <v>2167101</v>
      </c>
      <c r="M1024" s="16">
        <v>2209298</v>
      </c>
      <c r="N1024" s="16">
        <v>2242330</v>
      </c>
      <c r="O1024" s="16">
        <v>2269677</v>
      </c>
      <c r="P1024" s="16">
        <v>2284469</v>
      </c>
      <c r="Q1024" s="16">
        <v>2296301</v>
      </c>
      <c r="R1024" s="16">
        <v>2301987</v>
      </c>
      <c r="S1024" s="16">
        <v>2296943</v>
      </c>
      <c r="T1024" s="16">
        <v>2280263</v>
      </c>
      <c r="U1024" s="16">
        <v>2261608</v>
      </c>
      <c r="V1024" s="16">
        <v>2233871</v>
      </c>
      <c r="W1024" s="16">
        <v>2201126</v>
      </c>
      <c r="X1024" s="16">
        <v>2170350</v>
      </c>
      <c r="Y1024" s="16">
        <v>2146219</v>
      </c>
      <c r="Z1024" s="16">
        <v>2132288</v>
      </c>
      <c r="AA1024" s="16">
        <v>2127157</v>
      </c>
      <c r="AB1024" s="16">
        <v>2131157</v>
      </c>
      <c r="AC1024" s="16">
        <v>2143690</v>
      </c>
      <c r="AD1024" s="16">
        <v>2164440</v>
      </c>
      <c r="AE1024" s="16">
        <v>2205403</v>
      </c>
      <c r="AF1024" s="16">
        <v>2253212</v>
      </c>
      <c r="AG1024" s="16">
        <v>2304369</v>
      </c>
      <c r="AH1024" s="16">
        <v>2355531</v>
      </c>
      <c r="AI1024" s="16">
        <v>2376970</v>
      </c>
      <c r="AJ1024" s="16">
        <v>2433109</v>
      </c>
      <c r="AK1024" s="16">
        <v>2482334</v>
      </c>
      <c r="AL1024" s="16">
        <v>2526352</v>
      </c>
      <c r="AM1024" s="16">
        <v>2560824</v>
      </c>
      <c r="AN1024" s="16">
        <v>2583156</v>
      </c>
      <c r="AO1024" s="16">
        <v>2588333</v>
      </c>
      <c r="AP1024" s="16">
        <v>2583913</v>
      </c>
      <c r="AQ1024" s="16">
        <v>2569472</v>
      </c>
      <c r="AR1024" s="16">
        <v>2543307</v>
      </c>
      <c r="AS1024" s="16">
        <v>2506956</v>
      </c>
      <c r="AT1024" s="16">
        <v>2447675</v>
      </c>
      <c r="AU1024" s="16">
        <v>2386791</v>
      </c>
      <c r="AV1024" s="16">
        <v>2324231</v>
      </c>
      <c r="AW1024" s="16">
        <v>2261750</v>
      </c>
      <c r="AX1024" s="16">
        <v>2201139</v>
      </c>
      <c r="AY1024" s="16">
        <v>2157436</v>
      </c>
      <c r="AZ1024" s="16">
        <v>2112775</v>
      </c>
      <c r="BA1024" s="16">
        <v>2091700</v>
      </c>
      <c r="BB1024" s="16">
        <v>2080991</v>
      </c>
      <c r="BC1024" s="16">
        <v>2067587</v>
      </c>
      <c r="BD1024" s="16">
        <v>2073578</v>
      </c>
      <c r="BE1024" s="16">
        <v>2095964</v>
      </c>
      <c r="BF1024" s="16">
        <v>2130775</v>
      </c>
      <c r="BG1024" s="16">
        <v>2169867</v>
      </c>
      <c r="BH1024" s="16">
        <v>2207180</v>
      </c>
      <c r="BI1024" s="16">
        <v>2257698</v>
      </c>
      <c r="BJ1024" s="16">
        <v>2294774</v>
      </c>
      <c r="BK1024" s="16">
        <v>2322882</v>
      </c>
      <c r="BL1024" s="16">
        <v>2349884</v>
      </c>
      <c r="BM1024" s="16">
        <v>2377423</v>
      </c>
    </row>
    <row r="1025" spans="1:65">
      <c r="A1025" s="16" t="s">
        <v>53</v>
      </c>
      <c r="B1025" s="16" t="s">
        <v>54</v>
      </c>
      <c r="C1025" s="16" t="s">
        <v>2093</v>
      </c>
      <c r="D1025" s="16" t="s">
        <v>2094</v>
      </c>
      <c r="E1025" s="16">
        <v>61.033999999999999</v>
      </c>
      <c r="F1025" s="16">
        <v>61.256</v>
      </c>
      <c r="G1025" s="16">
        <v>61.469000000000001</v>
      </c>
      <c r="H1025" s="16">
        <v>61.679000000000002</v>
      </c>
      <c r="I1025" s="16">
        <v>61.889000000000003</v>
      </c>
      <c r="J1025" s="16">
        <v>62.103999999999999</v>
      </c>
      <c r="K1025" s="16">
        <v>62.322000000000003</v>
      </c>
      <c r="L1025" s="16">
        <v>62.539000000000001</v>
      </c>
      <c r="M1025" s="16">
        <v>62.75</v>
      </c>
      <c r="N1025" s="16">
        <v>62.953000000000003</v>
      </c>
      <c r="O1025" s="16">
        <v>63.140999999999998</v>
      </c>
      <c r="P1025" s="16">
        <v>63.31</v>
      </c>
      <c r="Q1025" s="16">
        <v>63.457000000000001</v>
      </c>
      <c r="R1025" s="16">
        <v>63.582000000000001</v>
      </c>
      <c r="S1025" s="16">
        <v>63.686999999999998</v>
      </c>
      <c r="T1025" s="16">
        <v>63.776000000000003</v>
      </c>
      <c r="U1025" s="16">
        <v>63.851999999999997</v>
      </c>
      <c r="V1025" s="16">
        <v>63.920999999999999</v>
      </c>
      <c r="W1025" s="16">
        <v>63.991999999999997</v>
      </c>
      <c r="X1025" s="16">
        <v>64.069000000000003</v>
      </c>
      <c r="Y1025" s="16">
        <v>64.161000000000001</v>
      </c>
      <c r="Z1025" s="16">
        <v>64.28</v>
      </c>
      <c r="AA1025" s="16">
        <v>64.424999999999997</v>
      </c>
      <c r="AB1025" s="16">
        <v>64.587000000000003</v>
      </c>
      <c r="AC1025" s="16">
        <v>64.759</v>
      </c>
      <c r="AD1025" s="16">
        <v>64.912999999999997</v>
      </c>
      <c r="AE1025" s="16">
        <v>65.016000000000005</v>
      </c>
      <c r="AF1025" s="16">
        <v>65.052999999999997</v>
      </c>
      <c r="AG1025" s="16">
        <v>65.021000000000001</v>
      </c>
      <c r="AH1025" s="16">
        <v>64.935000000000002</v>
      </c>
      <c r="AI1025" s="16">
        <v>64.826999999999998</v>
      </c>
      <c r="AJ1025" s="16">
        <v>64.745000000000005</v>
      </c>
      <c r="AK1025" s="16">
        <v>64.730999999999995</v>
      </c>
      <c r="AL1025" s="16">
        <v>64.81</v>
      </c>
      <c r="AM1025" s="16">
        <v>64.991</v>
      </c>
      <c r="AN1025" s="16">
        <v>65.256</v>
      </c>
      <c r="AO1025" s="16">
        <v>65.572999999999993</v>
      </c>
      <c r="AP1025" s="16">
        <v>65.899000000000001</v>
      </c>
      <c r="AQ1025" s="16">
        <v>66.206999999999994</v>
      </c>
      <c r="AR1025" s="16">
        <v>66.491</v>
      </c>
      <c r="AS1025" s="16">
        <v>66.763000000000005</v>
      </c>
      <c r="AT1025" s="16">
        <v>67.054000000000002</v>
      </c>
      <c r="AU1025" s="16">
        <v>67.391000000000005</v>
      </c>
      <c r="AV1025" s="16">
        <v>67.790999999999997</v>
      </c>
      <c r="AW1025" s="16">
        <v>68.248999999999995</v>
      </c>
      <c r="AX1025" s="16">
        <v>68.747</v>
      </c>
      <c r="AY1025" s="16">
        <v>69.259</v>
      </c>
      <c r="AZ1025" s="16">
        <v>69.751999999999995</v>
      </c>
      <c r="BA1025" s="16">
        <v>70.200999999999993</v>
      </c>
      <c r="BB1025" s="16">
        <v>70.596999999999994</v>
      </c>
      <c r="BC1025" s="16">
        <v>70.938000000000002</v>
      </c>
      <c r="BD1025" s="16">
        <v>71.233999999999995</v>
      </c>
      <c r="BE1025" s="16">
        <v>71.506</v>
      </c>
      <c r="BF1025" s="16">
        <v>71.768000000000001</v>
      </c>
      <c r="BG1025" s="16">
        <v>72.022000000000006</v>
      </c>
      <c r="BH1025" s="16">
        <v>72.266000000000005</v>
      </c>
      <c r="BI1025" s="16">
        <v>72.492999999999995</v>
      </c>
      <c r="BJ1025" s="16">
        <v>72.692999999999998</v>
      </c>
      <c r="BK1025" s="16">
        <v>72.864000000000004</v>
      </c>
      <c r="BL1025" s="16">
        <v>73.004999999999995</v>
      </c>
    </row>
    <row r="1026" spans="1:65">
      <c r="A1026" s="16" t="s">
        <v>53</v>
      </c>
      <c r="B1026" s="16" t="s">
        <v>54</v>
      </c>
      <c r="C1026" s="16" t="s">
        <v>2095</v>
      </c>
      <c r="D1026" s="16" t="s">
        <v>2096</v>
      </c>
      <c r="AT1026" s="16">
        <v>17.100000000000001</v>
      </c>
      <c r="AU1026" s="16">
        <v>13.5</v>
      </c>
      <c r="AV1026" s="16">
        <v>10.5</v>
      </c>
      <c r="AW1026" s="16">
        <v>7.5</v>
      </c>
      <c r="AX1026" s="16">
        <v>4.8</v>
      </c>
      <c r="AY1026" s="16">
        <v>2.9</v>
      </c>
      <c r="AZ1026" s="16">
        <v>2.5</v>
      </c>
      <c r="BA1026" s="16">
        <v>2.5</v>
      </c>
      <c r="BB1026" s="16">
        <v>2.5</v>
      </c>
      <c r="BC1026" s="16">
        <v>2.5</v>
      </c>
      <c r="BD1026" s="16">
        <v>2.5</v>
      </c>
      <c r="BE1026" s="16">
        <v>2.5</v>
      </c>
      <c r="BF1026" s="16">
        <v>2.5</v>
      </c>
      <c r="BG1026" s="16">
        <v>2.5</v>
      </c>
      <c r="BH1026" s="16">
        <v>2.5</v>
      </c>
      <c r="BI1026" s="16">
        <v>2.5</v>
      </c>
      <c r="BJ1026" s="16">
        <v>2.5</v>
      </c>
      <c r="BK1026" s="16">
        <v>2.5</v>
      </c>
    </row>
    <row r="1027" spans="1:65">
      <c r="A1027" s="16" t="s">
        <v>53</v>
      </c>
      <c r="B1027" s="16" t="s">
        <v>54</v>
      </c>
      <c r="C1027" s="16" t="s">
        <v>2097</v>
      </c>
      <c r="D1027" s="16" t="s">
        <v>2098</v>
      </c>
    </row>
    <row r="1028" spans="1:65">
      <c r="A1028" s="16" t="s">
        <v>53</v>
      </c>
      <c r="B1028" s="16" t="s">
        <v>54</v>
      </c>
      <c r="C1028" s="16" t="s">
        <v>2099</v>
      </c>
      <c r="D1028" s="16" t="s">
        <v>2100</v>
      </c>
      <c r="AR1028" s="16">
        <v>19.88</v>
      </c>
      <c r="AS1028" s="16">
        <v>25.41</v>
      </c>
      <c r="AT1028" s="16">
        <v>25.65</v>
      </c>
      <c r="AU1028" s="16">
        <v>24.57</v>
      </c>
      <c r="AV1028" s="16">
        <v>20.73</v>
      </c>
      <c r="AW1028" s="16">
        <v>21.2</v>
      </c>
      <c r="AX1028" s="16">
        <v>16.21</v>
      </c>
      <c r="AY1028" s="16">
        <v>14.25</v>
      </c>
      <c r="AZ1028" s="16">
        <v>11.71</v>
      </c>
      <c r="BA1028" s="16">
        <v>12.06</v>
      </c>
      <c r="BB1028" s="16">
        <v>14.85</v>
      </c>
      <c r="BC1028" s="16">
        <v>13.44</v>
      </c>
      <c r="BD1028" s="16">
        <v>15.24</v>
      </c>
      <c r="BE1028" s="16">
        <v>16.329999999999998</v>
      </c>
      <c r="BG1028" s="16">
        <v>15.91</v>
      </c>
      <c r="BH1028" s="16">
        <v>15.78</v>
      </c>
      <c r="BL1028" s="16">
        <v>14.18</v>
      </c>
    </row>
    <row r="1029" spans="1:65">
      <c r="A1029" s="16" t="s">
        <v>53</v>
      </c>
      <c r="B1029" s="16" t="s">
        <v>54</v>
      </c>
      <c r="C1029" s="16" t="s">
        <v>2101</v>
      </c>
      <c r="D1029" s="16" t="s">
        <v>2102</v>
      </c>
      <c r="AH1029" s="16">
        <v>48.26</v>
      </c>
      <c r="AL1029" s="16">
        <v>46.82</v>
      </c>
      <c r="AO1029" s="16">
        <v>43.64</v>
      </c>
      <c r="AP1029" s="16">
        <v>44.68</v>
      </c>
      <c r="AQ1029" s="16">
        <v>44.23</v>
      </c>
      <c r="AR1029" s="16">
        <v>57.16</v>
      </c>
      <c r="AS1029" s="16">
        <v>72.7</v>
      </c>
      <c r="AT1029" s="16">
        <v>70.7</v>
      </c>
      <c r="AU1029" s="16">
        <v>68.8</v>
      </c>
      <c r="AV1029" s="16">
        <v>67</v>
      </c>
      <c r="AW1029" s="16">
        <v>65.400000000000006</v>
      </c>
      <c r="AX1029" s="16">
        <v>64.099999999999994</v>
      </c>
      <c r="AY1029" s="16">
        <v>62.5</v>
      </c>
      <c r="AZ1029" s="16">
        <v>62.06</v>
      </c>
      <c r="BA1029" s="16">
        <v>61.9</v>
      </c>
      <c r="BB1029" s="16">
        <v>61.78</v>
      </c>
      <c r="BC1029" s="16">
        <v>61.96</v>
      </c>
      <c r="BD1029" s="16">
        <v>61.47</v>
      </c>
      <c r="BE1029" s="16">
        <v>61.4</v>
      </c>
      <c r="BF1029" s="16">
        <v>61.4</v>
      </c>
      <c r="BG1029" s="16">
        <v>62</v>
      </c>
      <c r="BH1029" s="16">
        <v>62.4</v>
      </c>
      <c r="BI1029" s="16">
        <v>62.8</v>
      </c>
      <c r="BJ1029" s="16">
        <v>62.9</v>
      </c>
      <c r="BK1029" s="16">
        <v>63.1</v>
      </c>
      <c r="BL1029" s="16">
        <v>63.3</v>
      </c>
    </row>
    <row r="1030" spans="1:65">
      <c r="A1030" s="16" t="s">
        <v>53</v>
      </c>
      <c r="B1030" s="16" t="s">
        <v>54</v>
      </c>
      <c r="C1030" s="16" t="s">
        <v>2103</v>
      </c>
      <c r="D1030" s="16" t="s">
        <v>2104</v>
      </c>
      <c r="AS1030" s="16">
        <v>9.7298390000000001</v>
      </c>
      <c r="AX1030" s="16">
        <v>5.2</v>
      </c>
    </row>
    <row r="1031" spans="1:65">
      <c r="A1031" s="16" t="s">
        <v>53</v>
      </c>
      <c r="B1031" s="16" t="s">
        <v>54</v>
      </c>
      <c r="C1031" s="16" t="s">
        <v>2105</v>
      </c>
      <c r="D1031" s="16" t="s">
        <v>2106</v>
      </c>
      <c r="AJ1031" s="16">
        <v>46.080001831054702</v>
      </c>
      <c r="AK1031" s="16">
        <v>46.310001373291001</v>
      </c>
      <c r="AL1031" s="16">
        <v>47.069999694824197</v>
      </c>
      <c r="AM1031" s="16">
        <v>46.279998779296903</v>
      </c>
      <c r="AN1031" s="16">
        <v>46.110000610351598</v>
      </c>
      <c r="AO1031" s="16">
        <v>46.110000610351598</v>
      </c>
      <c r="AP1031" s="16">
        <v>47.310001373291001</v>
      </c>
      <c r="AQ1031" s="16">
        <v>48.150001525878899</v>
      </c>
      <c r="AR1031" s="16">
        <v>48.259998321533203</v>
      </c>
      <c r="AS1031" s="16">
        <v>49.680000305175803</v>
      </c>
      <c r="AT1031" s="16">
        <v>48.569999694824197</v>
      </c>
      <c r="AU1031" s="16">
        <v>43.950000762939503</v>
      </c>
      <c r="AV1031" s="16">
        <v>43.930000305175803</v>
      </c>
      <c r="AW1031" s="16">
        <v>43.930000305175803</v>
      </c>
      <c r="AX1031" s="16">
        <v>43.740001678466797</v>
      </c>
      <c r="AY1031" s="16">
        <v>43.909999847412102</v>
      </c>
      <c r="AZ1031" s="16">
        <v>43.700000762939503</v>
      </c>
      <c r="BA1031" s="16">
        <v>43.599998474121101</v>
      </c>
      <c r="BB1031" s="16">
        <v>48.220001220703097</v>
      </c>
      <c r="BC1031" s="16">
        <v>46.819999694824197</v>
      </c>
      <c r="BD1031" s="16">
        <v>46.310001373291001</v>
      </c>
      <c r="BE1031" s="16">
        <v>46.340000152587898</v>
      </c>
      <c r="BF1031" s="16">
        <v>46.709999084472699</v>
      </c>
      <c r="BG1031" s="16">
        <v>46.840000152587898</v>
      </c>
      <c r="BH1031" s="16">
        <v>47.240001678466797</v>
      </c>
      <c r="BI1031" s="16">
        <v>46.950000762939503</v>
      </c>
      <c r="BJ1031" s="16">
        <v>46.889999389648402</v>
      </c>
      <c r="BK1031" s="16">
        <v>46.169998168945298</v>
      </c>
      <c r="BL1031" s="16">
        <v>46.340000152587898</v>
      </c>
    </row>
    <row r="1032" spans="1:65">
      <c r="A1032" s="16" t="s">
        <v>53</v>
      </c>
      <c r="B1032" s="16" t="s">
        <v>54</v>
      </c>
      <c r="C1032" s="16" t="s">
        <v>2107</v>
      </c>
      <c r="D1032" s="16" t="s">
        <v>2108</v>
      </c>
      <c r="AJ1032" s="16">
        <v>33</v>
      </c>
      <c r="AK1032" s="16">
        <v>33.869998931884801</v>
      </c>
      <c r="AL1032" s="16">
        <v>32.790000915527301</v>
      </c>
      <c r="AM1032" s="16">
        <v>33.7299995422363</v>
      </c>
      <c r="AN1032" s="16">
        <v>35.549999237060497</v>
      </c>
      <c r="AO1032" s="16">
        <v>35.790000915527301</v>
      </c>
      <c r="AP1032" s="16">
        <v>35.509998321533203</v>
      </c>
      <c r="AQ1032" s="16">
        <v>34.590000152587898</v>
      </c>
      <c r="AR1032" s="16">
        <v>34.4799995422363</v>
      </c>
      <c r="AS1032" s="16">
        <v>34.650001525878899</v>
      </c>
      <c r="AT1032" s="16">
        <v>34.509998321533203</v>
      </c>
      <c r="AU1032" s="16">
        <v>34.810001373291001</v>
      </c>
      <c r="AV1032" s="16">
        <v>33.930000305175803</v>
      </c>
      <c r="AW1032" s="16">
        <v>32.919998168945298</v>
      </c>
      <c r="AX1032" s="16">
        <v>33.080001831054702</v>
      </c>
      <c r="AY1032" s="16">
        <v>32.560001373291001</v>
      </c>
      <c r="AZ1032" s="16">
        <v>30.780000686645501</v>
      </c>
      <c r="BA1032" s="16">
        <v>29.620000839233398</v>
      </c>
      <c r="BB1032" s="16">
        <v>27.9899997711182</v>
      </c>
      <c r="BC1032" s="16">
        <v>28.350000381469702</v>
      </c>
      <c r="BD1032" s="16">
        <v>31.090000152587901</v>
      </c>
      <c r="BE1032" s="16">
        <v>29.159999847412099</v>
      </c>
      <c r="BF1032" s="16">
        <v>28.219999313354499</v>
      </c>
      <c r="BG1032" s="16">
        <v>27.819999694824201</v>
      </c>
      <c r="BH1032" s="16">
        <v>25.200000762939499</v>
      </c>
      <c r="BI1032" s="16">
        <v>25.9899997711182</v>
      </c>
      <c r="BJ1032" s="16">
        <v>26.159999847412099</v>
      </c>
      <c r="BK1032" s="16">
        <v>25.049999237060501</v>
      </c>
      <c r="BL1032" s="16">
        <v>24.040000915527301</v>
      </c>
    </row>
    <row r="1033" spans="1:65">
      <c r="A1033" s="16" t="s">
        <v>53</v>
      </c>
      <c r="B1033" s="16" t="s">
        <v>54</v>
      </c>
      <c r="C1033" s="16" t="s">
        <v>2109</v>
      </c>
      <c r="D1033" s="16" t="s">
        <v>2110</v>
      </c>
      <c r="AP1033" s="16">
        <v>44.12</v>
      </c>
      <c r="AQ1033" s="16">
        <v>43.64</v>
      </c>
      <c r="AR1033" s="16">
        <v>43.29</v>
      </c>
      <c r="AS1033" s="16">
        <v>63.4</v>
      </c>
      <c r="AT1033" s="16">
        <v>62.5</v>
      </c>
      <c r="AU1033" s="16">
        <v>61.7</v>
      </c>
      <c r="AV1033" s="16">
        <v>60.8</v>
      </c>
      <c r="AW1033" s="16">
        <v>60.2</v>
      </c>
      <c r="AX1033" s="16">
        <v>59.4</v>
      </c>
      <c r="AY1033" s="16">
        <v>58.6</v>
      </c>
      <c r="AZ1033" s="16">
        <v>58.64</v>
      </c>
      <c r="BA1033" s="16">
        <v>58.47</v>
      </c>
      <c r="BB1033" s="16">
        <v>57.71</v>
      </c>
      <c r="BC1033" s="16">
        <v>57.68</v>
      </c>
      <c r="BD1033" s="16">
        <v>57.52</v>
      </c>
      <c r="BE1033" s="16">
        <v>57.6</v>
      </c>
      <c r="BF1033" s="16">
        <v>57.8</v>
      </c>
      <c r="BG1033" s="16">
        <v>58.3</v>
      </c>
      <c r="BI1033" s="16">
        <v>59</v>
      </c>
      <c r="BJ1033" s="16">
        <v>59.2</v>
      </c>
      <c r="BK1033" s="16">
        <v>59.4</v>
      </c>
      <c r="BL1033" s="16">
        <v>59.7</v>
      </c>
    </row>
    <row r="1034" spans="1:65">
      <c r="A1034" s="16" t="s">
        <v>53</v>
      </c>
      <c r="B1034" s="16" t="s">
        <v>54</v>
      </c>
      <c r="C1034" s="16" t="s">
        <v>2111</v>
      </c>
      <c r="D1034" s="16" t="s">
        <v>2112</v>
      </c>
      <c r="AJ1034" s="16">
        <v>45.090000152587898</v>
      </c>
      <c r="AK1034" s="16">
        <v>45.909999847412102</v>
      </c>
      <c r="AL1034" s="16">
        <v>45.680000305175803</v>
      </c>
      <c r="AM1034" s="16">
        <v>45.7700004577637</v>
      </c>
      <c r="AN1034" s="16">
        <v>47.409999847412102</v>
      </c>
      <c r="AO1034" s="16">
        <v>47.25</v>
      </c>
      <c r="AP1034" s="16">
        <v>47.689998626708999</v>
      </c>
      <c r="AQ1034" s="16">
        <v>47.439998626708999</v>
      </c>
      <c r="AR1034" s="16">
        <v>47.75</v>
      </c>
      <c r="AS1034" s="16">
        <v>46.200000762939503</v>
      </c>
      <c r="AT1034" s="16">
        <v>42.790000915527301</v>
      </c>
      <c r="AU1034" s="16">
        <v>39.340000152587898</v>
      </c>
      <c r="AV1034" s="16">
        <v>38.7299995422363</v>
      </c>
      <c r="AW1034" s="16">
        <v>38.029998779296903</v>
      </c>
      <c r="AX1034" s="16">
        <v>37.349998474121101</v>
      </c>
      <c r="AY1034" s="16">
        <v>43.310001373291001</v>
      </c>
      <c r="AZ1034" s="16">
        <v>41.990001678466797</v>
      </c>
      <c r="BA1034" s="16">
        <v>40.680000305175803</v>
      </c>
      <c r="BB1034" s="16">
        <v>44.169998168945298</v>
      </c>
      <c r="BC1034" s="16">
        <v>44.529998779296903</v>
      </c>
      <c r="BD1034" s="16">
        <v>43.939998626708999</v>
      </c>
      <c r="BE1034" s="16">
        <v>43.919998168945298</v>
      </c>
      <c r="BF1034" s="16">
        <v>43.540000915527301</v>
      </c>
      <c r="BG1034" s="16">
        <v>42.659999847412102</v>
      </c>
      <c r="BH1034" s="16">
        <v>42.060001373291001</v>
      </c>
      <c r="BI1034" s="16">
        <v>42.110000610351598</v>
      </c>
      <c r="BJ1034" s="16">
        <v>42.180000305175803</v>
      </c>
      <c r="BK1034" s="16">
        <v>41.9799995422363</v>
      </c>
      <c r="BL1034" s="16">
        <v>41.799999237060497</v>
      </c>
    </row>
    <row r="1035" spans="1:65">
      <c r="A1035" s="16" t="s">
        <v>53</v>
      </c>
      <c r="B1035" s="16" t="s">
        <v>54</v>
      </c>
      <c r="C1035" s="16" t="s">
        <v>2113</v>
      </c>
      <c r="D1035" s="16" t="s">
        <v>2114</v>
      </c>
    </row>
    <row r="1036" spans="1:65">
      <c r="A1036" s="16" t="s">
        <v>53</v>
      </c>
      <c r="B1036" s="16" t="s">
        <v>54</v>
      </c>
      <c r="C1036" s="16" t="s">
        <v>2115</v>
      </c>
      <c r="D1036" s="16" t="s">
        <v>2116</v>
      </c>
      <c r="AN1036" s="16">
        <v>16.399999999999999</v>
      </c>
      <c r="AT1036" s="16">
        <v>15.3</v>
      </c>
      <c r="AU1036" s="16">
        <v>17.100000000000001</v>
      </c>
      <c r="AV1036" s="16">
        <v>17.100000000000001</v>
      </c>
      <c r="AW1036" s="16">
        <v>16.7</v>
      </c>
      <c r="AX1036" s="16">
        <v>16.600000000000001</v>
      </c>
    </row>
    <row r="1037" spans="1:65">
      <c r="A1037" s="16" t="s">
        <v>53</v>
      </c>
      <c r="B1037" s="16" t="s">
        <v>54</v>
      </c>
      <c r="C1037" s="16" t="s">
        <v>2117</v>
      </c>
      <c r="D1037" s="16" t="s">
        <v>2118</v>
      </c>
      <c r="AS1037" s="16">
        <v>107.04458618</v>
      </c>
      <c r="AT1037" s="16">
        <v>111.33914948</v>
      </c>
      <c r="AU1037" s="16">
        <v>121.55603790000001</v>
      </c>
      <c r="AV1037" s="16">
        <v>135.18012999999999</v>
      </c>
      <c r="AW1037" s="16">
        <v>146.262146</v>
      </c>
      <c r="AX1037" s="16">
        <v>162.01104735999999</v>
      </c>
      <c r="AY1037" s="16">
        <v>202.97012329</v>
      </c>
      <c r="AZ1037" s="16">
        <v>249.09695435</v>
      </c>
      <c r="BA1037" s="16">
        <v>270.55068970000002</v>
      </c>
      <c r="BB1037" s="16">
        <v>397.34564209000001</v>
      </c>
      <c r="BC1037" s="16">
        <v>396.46505737000001</v>
      </c>
      <c r="BD1037" s="16">
        <v>386.54208374000001</v>
      </c>
      <c r="BE1037" s="16">
        <v>481.71813965000001</v>
      </c>
      <c r="BF1037" s="16">
        <v>524.55303954999999</v>
      </c>
      <c r="BG1037" s="16">
        <v>603.29382324000005</v>
      </c>
      <c r="BH1037" s="16">
        <v>740.12805175999995</v>
      </c>
      <c r="BI1037" s="16">
        <v>704.61975098000005</v>
      </c>
      <c r="BJ1037" s="16">
        <v>655.41607666000004</v>
      </c>
      <c r="BK1037" s="16">
        <v>633.56213378999996</v>
      </c>
    </row>
    <row r="1038" spans="1:65">
      <c r="A1038" s="16" t="s">
        <v>53</v>
      </c>
      <c r="B1038" s="16" t="s">
        <v>54</v>
      </c>
      <c r="C1038" s="16" t="s">
        <v>2119</v>
      </c>
      <c r="D1038" s="16" t="s">
        <v>2120</v>
      </c>
      <c r="AU1038" s="16">
        <v>0</v>
      </c>
      <c r="AV1038" s="16">
        <v>0</v>
      </c>
      <c r="AW1038" s="16">
        <v>0</v>
      </c>
      <c r="AX1038" s="16">
        <v>0</v>
      </c>
    </row>
    <row r="1039" spans="1:65">
      <c r="A1039" s="16" t="s">
        <v>53</v>
      </c>
      <c r="B1039" s="16" t="s">
        <v>54</v>
      </c>
      <c r="C1039" s="16" t="s">
        <v>2121</v>
      </c>
      <c r="D1039" s="16" t="s">
        <v>2122</v>
      </c>
      <c r="AS1039" s="16">
        <v>24.3</v>
      </c>
      <c r="AT1039" s="16">
        <v>24.3</v>
      </c>
      <c r="AU1039" s="16">
        <v>24.2</v>
      </c>
      <c r="AV1039" s="16">
        <v>24</v>
      </c>
      <c r="AW1039" s="16">
        <v>23.7</v>
      </c>
      <c r="AX1039" s="16">
        <v>23.1</v>
      </c>
      <c r="AY1039" s="16">
        <v>22.2</v>
      </c>
      <c r="AZ1039" s="16">
        <v>21.2</v>
      </c>
      <c r="BA1039" s="16">
        <v>20.2</v>
      </c>
      <c r="BB1039" s="16">
        <v>19.3</v>
      </c>
      <c r="BC1039" s="16">
        <v>18.399999999999999</v>
      </c>
      <c r="BD1039" s="16">
        <v>17.7</v>
      </c>
      <c r="BE1039" s="16">
        <v>17.2</v>
      </c>
      <c r="BF1039" s="16">
        <v>16.899999999999999</v>
      </c>
      <c r="BG1039" s="16">
        <v>16.600000000000001</v>
      </c>
      <c r="BH1039" s="16">
        <v>16.5</v>
      </c>
      <c r="BI1039" s="16">
        <v>16.399999999999999</v>
      </c>
      <c r="BJ1039" s="16">
        <v>16.399999999999999</v>
      </c>
      <c r="BK1039" s="16">
        <v>16.3</v>
      </c>
      <c r="BL1039" s="16">
        <v>16.3</v>
      </c>
      <c r="BM1039" s="16">
        <v>16.3</v>
      </c>
    </row>
    <row r="1040" spans="1:65">
      <c r="A1040" s="16" t="s">
        <v>53</v>
      </c>
      <c r="B1040" s="16" t="s">
        <v>54</v>
      </c>
      <c r="C1040" s="16" t="s">
        <v>2123</v>
      </c>
      <c r="D1040" s="16" t="s">
        <v>2124</v>
      </c>
      <c r="AS1040" s="16">
        <v>8.3437964772834106E-2</v>
      </c>
      <c r="AT1040" s="16">
        <v>9.2227745950520301E-2</v>
      </c>
      <c r="AU1040" s="16">
        <v>0.10101752712820999</v>
      </c>
      <c r="AV1040" s="16">
        <v>0.109807308305896</v>
      </c>
      <c r="AW1040" s="16">
        <v>0.11859708948358599</v>
      </c>
      <c r="AX1040" s="16">
        <v>0.12738687066127199</v>
      </c>
      <c r="AY1040" s="16">
        <v>0.13617665183896199</v>
      </c>
      <c r="AZ1040" s="16">
        <v>0.14496643301664799</v>
      </c>
      <c r="BA1040" s="16">
        <v>0.15375621419433799</v>
      </c>
      <c r="BB1040" s="16">
        <v>0.16254599537202399</v>
      </c>
      <c r="BC1040" s="16">
        <v>0.17133577654971099</v>
      </c>
      <c r="BD1040" s="16">
        <v>0.18012555772740099</v>
      </c>
      <c r="BE1040" s="16">
        <v>0.18891533890508699</v>
      </c>
      <c r="BF1040" s="16">
        <v>0.19770512008277699</v>
      </c>
      <c r="BG1040" s="16">
        <v>0.19770512008277699</v>
      </c>
      <c r="BH1040" s="16">
        <v>0</v>
      </c>
      <c r="BI1040" s="16">
        <v>0</v>
      </c>
      <c r="BJ1040" s="16">
        <v>0</v>
      </c>
    </row>
    <row r="1041" spans="1:64">
      <c r="A1041" s="16" t="s">
        <v>53</v>
      </c>
      <c r="B1041" s="16" t="s">
        <v>54</v>
      </c>
      <c r="C1041" s="16" t="s">
        <v>2125</v>
      </c>
      <c r="D1041" s="16" t="s">
        <v>2126</v>
      </c>
      <c r="AS1041" s="16">
        <v>72.954358765047402</v>
      </c>
      <c r="AT1041" s="16">
        <v>73.881271834475498</v>
      </c>
      <c r="AU1041" s="16">
        <v>74.808184903903495</v>
      </c>
      <c r="AV1041" s="16">
        <v>75.735097973331506</v>
      </c>
      <c r="AW1041" s="16">
        <v>76.662011042759602</v>
      </c>
      <c r="AX1041" s="16">
        <v>78.552483420106498</v>
      </c>
      <c r="AY1041" s="16">
        <v>80.465978045175305</v>
      </c>
      <c r="AZ1041" s="16">
        <v>82.402494917965299</v>
      </c>
      <c r="BA1041" s="16">
        <v>84.362034038476807</v>
      </c>
      <c r="BB1041" s="16">
        <v>86.3445954067099</v>
      </c>
      <c r="BC1041" s="16">
        <v>88.350179022664904</v>
      </c>
      <c r="BD1041" s="16">
        <v>90.378784886340995</v>
      </c>
      <c r="BE1041" s="16">
        <v>92.430412997739097</v>
      </c>
      <c r="BF1041" s="16">
        <v>94.505063356858301</v>
      </c>
      <c r="BG1041" s="16">
        <v>95.535576541033194</v>
      </c>
      <c r="BH1041" s="16">
        <v>96.4432786282146</v>
      </c>
      <c r="BI1041" s="16">
        <v>96.4432786282146</v>
      </c>
      <c r="BJ1041" s="16">
        <v>96.4432786282146</v>
      </c>
    </row>
    <row r="1042" spans="1:64">
      <c r="A1042" s="16" t="s">
        <v>53</v>
      </c>
      <c r="B1042" s="16" t="s">
        <v>54</v>
      </c>
      <c r="C1042" s="16" t="s">
        <v>2127</v>
      </c>
      <c r="D1042" s="16" t="s">
        <v>2128</v>
      </c>
      <c r="AS1042" s="16">
        <v>66</v>
      </c>
      <c r="AT1042" s="16">
        <v>61</v>
      </c>
      <c r="AU1042" s="16">
        <v>58</v>
      </c>
      <c r="AV1042" s="16">
        <v>60</v>
      </c>
      <c r="AW1042" s="16">
        <v>53</v>
      </c>
      <c r="AX1042" s="16">
        <v>57</v>
      </c>
      <c r="AY1042" s="16">
        <v>50</v>
      </c>
      <c r="AZ1042" s="16">
        <v>49</v>
      </c>
      <c r="BA1042" s="16">
        <v>49</v>
      </c>
      <c r="BB1042" s="16">
        <v>50</v>
      </c>
      <c r="BC1042" s="16">
        <v>51</v>
      </c>
      <c r="BD1042" s="16">
        <v>51</v>
      </c>
      <c r="BE1042" s="16">
        <v>51</v>
      </c>
      <c r="BF1042" s="16">
        <v>50</v>
      </c>
      <c r="BG1042" s="16">
        <v>49</v>
      </c>
      <c r="BH1042" s="16">
        <v>48</v>
      </c>
      <c r="BI1042" s="16">
        <v>46</v>
      </c>
      <c r="BJ1042" s="16">
        <v>44</v>
      </c>
    </row>
    <row r="1043" spans="1:64">
      <c r="A1043" s="16" t="s">
        <v>53</v>
      </c>
      <c r="B1043" s="16" t="s">
        <v>54</v>
      </c>
      <c r="C1043" s="16" t="s">
        <v>2129</v>
      </c>
      <c r="D1043" s="16" t="s">
        <v>2130</v>
      </c>
      <c r="AI1043" s="16">
        <v>0.01</v>
      </c>
      <c r="AJ1043" s="16">
        <v>0.01</v>
      </c>
      <c r="AK1043" s="16">
        <v>0.01</v>
      </c>
      <c r="AL1043" s="16">
        <v>0.02</v>
      </c>
      <c r="AM1043" s="16">
        <v>0.03</v>
      </c>
      <c r="AN1043" s="16">
        <v>0.05</v>
      </c>
      <c r="AO1043" s="16">
        <v>0.08</v>
      </c>
      <c r="AP1043" s="16">
        <v>0.11</v>
      </c>
      <c r="AQ1043" s="16">
        <v>0.14000000000000001</v>
      </c>
      <c r="AR1043" s="16">
        <v>0.16</v>
      </c>
      <c r="AS1043" s="16">
        <v>0.17</v>
      </c>
      <c r="AT1043" s="16">
        <v>0.16</v>
      </c>
      <c r="AU1043" s="16">
        <v>0.15</v>
      </c>
      <c r="AV1043" s="16">
        <v>0.13</v>
      </c>
      <c r="AW1043" s="16">
        <v>0.11</v>
      </c>
      <c r="AX1043" s="16">
        <v>0.11</v>
      </c>
      <c r="AY1043" s="16">
        <v>0.1</v>
      </c>
      <c r="AZ1043" s="16">
        <v>0.09</v>
      </c>
      <c r="BA1043" s="16">
        <v>0.1</v>
      </c>
      <c r="BB1043" s="16">
        <v>0.09</v>
      </c>
      <c r="BC1043" s="16">
        <v>0.08</v>
      </c>
      <c r="BD1043" s="16">
        <v>0.08</v>
      </c>
      <c r="BE1043" s="16">
        <v>0.08</v>
      </c>
      <c r="BF1043" s="16">
        <v>7.0000000000000007E-2</v>
      </c>
      <c r="BG1043" s="16">
        <v>7.0000000000000007E-2</v>
      </c>
      <c r="BH1043" s="16">
        <v>7.0000000000000007E-2</v>
      </c>
      <c r="BI1043" s="16">
        <v>7.0000000000000007E-2</v>
      </c>
      <c r="BJ1043" s="16">
        <v>0.06</v>
      </c>
      <c r="BK1043" s="16">
        <v>0.06</v>
      </c>
      <c r="BL1043" s="16">
        <v>0.06</v>
      </c>
    </row>
    <row r="1044" spans="1:64">
      <c r="A1044" s="16" t="s">
        <v>53</v>
      </c>
      <c r="B1044" s="16" t="s">
        <v>54</v>
      </c>
      <c r="C1044" s="16" t="s">
        <v>2131</v>
      </c>
      <c r="D1044" s="16" t="s">
        <v>2132</v>
      </c>
      <c r="AS1044" s="16">
        <v>32.5</v>
      </c>
      <c r="AT1044" s="16">
        <v>31.9</v>
      </c>
      <c r="AU1044" s="16">
        <v>31.8</v>
      </c>
      <c r="AV1044" s="16">
        <v>32</v>
      </c>
      <c r="AW1044" s="16">
        <v>32.1</v>
      </c>
      <c r="AX1044" s="16">
        <v>32.1</v>
      </c>
      <c r="AY1044" s="16">
        <v>31.5</v>
      </c>
      <c r="AZ1044" s="16">
        <v>30.8</v>
      </c>
      <c r="BA1044" s="16">
        <v>30.7</v>
      </c>
      <c r="BB1044" s="16">
        <v>30.3</v>
      </c>
      <c r="BC1044" s="16">
        <v>29.8</v>
      </c>
      <c r="BD1044" s="16">
        <v>29.5</v>
      </c>
      <c r="BE1044" s="16">
        <v>29.3</v>
      </c>
      <c r="BF1044" s="16">
        <v>28.7</v>
      </c>
      <c r="BG1044" s="16">
        <v>28.4</v>
      </c>
      <c r="BH1044" s="16">
        <v>28.4</v>
      </c>
      <c r="BI1044" s="16">
        <v>28.2</v>
      </c>
      <c r="BJ1044" s="16">
        <v>28.2</v>
      </c>
      <c r="BK1044" s="16">
        <v>27.4</v>
      </c>
      <c r="BL1044" s="16">
        <v>27.2</v>
      </c>
    </row>
    <row r="1045" spans="1:64">
      <c r="A1045" s="16" t="s">
        <v>53</v>
      </c>
      <c r="B1045" s="16" t="s">
        <v>54</v>
      </c>
      <c r="C1045" s="16" t="s">
        <v>2133</v>
      </c>
      <c r="D1045" s="16" t="s">
        <v>2134</v>
      </c>
      <c r="AB1045" s="16">
        <v>14756</v>
      </c>
      <c r="AC1045" s="16">
        <v>14982</v>
      </c>
      <c r="AD1045" s="16">
        <v>15197</v>
      </c>
      <c r="AE1045" s="16">
        <v>15387</v>
      </c>
      <c r="AF1045" s="16">
        <v>15518</v>
      </c>
      <c r="AG1045" s="16">
        <v>15571</v>
      </c>
      <c r="AH1045" s="16">
        <v>15564</v>
      </c>
      <c r="AI1045" s="16">
        <v>15500</v>
      </c>
      <c r="AJ1045" s="16">
        <v>15351</v>
      </c>
      <c r="AK1045" s="16">
        <v>15071</v>
      </c>
      <c r="AL1045" s="16">
        <v>14631</v>
      </c>
      <c r="AM1045" s="16">
        <v>14016</v>
      </c>
      <c r="AN1045" s="16">
        <v>13250</v>
      </c>
      <c r="AO1045" s="16">
        <v>12362</v>
      </c>
      <c r="AP1045" s="16">
        <v>11403</v>
      </c>
      <c r="AQ1045" s="16">
        <v>10424</v>
      </c>
      <c r="AR1045" s="16">
        <v>9489</v>
      </c>
      <c r="AS1045" s="16">
        <v>8636</v>
      </c>
      <c r="AT1045" s="16">
        <v>7907</v>
      </c>
      <c r="AU1045" s="16">
        <v>7296</v>
      </c>
      <c r="AV1045" s="16">
        <v>6780</v>
      </c>
      <c r="AW1045" s="16">
        <v>6368</v>
      </c>
      <c r="AX1045" s="16">
        <v>6036</v>
      </c>
      <c r="AY1045" s="16">
        <v>5788</v>
      </c>
      <c r="AZ1045" s="16">
        <v>5603</v>
      </c>
      <c r="BA1045" s="16">
        <v>5462</v>
      </c>
      <c r="BB1045" s="16">
        <v>5342</v>
      </c>
      <c r="BC1045" s="16">
        <v>5215</v>
      </c>
      <c r="BD1045" s="16">
        <v>5081</v>
      </c>
      <c r="BE1045" s="16">
        <v>4903</v>
      </c>
      <c r="BF1045" s="16">
        <v>4688</v>
      </c>
      <c r="BG1045" s="16">
        <v>4436</v>
      </c>
      <c r="BH1045" s="16">
        <v>4147</v>
      </c>
      <c r="BI1045" s="16">
        <v>3840</v>
      </c>
      <c r="BJ1045" s="16">
        <v>3534</v>
      </c>
      <c r="BK1045" s="16">
        <v>3247</v>
      </c>
      <c r="BL1045" s="16">
        <v>2989</v>
      </c>
    </row>
    <row r="1046" spans="1:64">
      <c r="A1046" s="16" t="s">
        <v>53</v>
      </c>
      <c r="B1046" s="16" t="s">
        <v>54</v>
      </c>
      <c r="C1046" s="16" t="s">
        <v>2135</v>
      </c>
      <c r="D1046" s="16" t="s">
        <v>2136</v>
      </c>
      <c r="AY1046" s="16">
        <v>34.6</v>
      </c>
    </row>
    <row r="1047" spans="1:64">
      <c r="A1047" s="16" t="s">
        <v>53</v>
      </c>
      <c r="B1047" s="16" t="s">
        <v>54</v>
      </c>
      <c r="C1047" s="16" t="s">
        <v>2137</v>
      </c>
      <c r="D1047" s="16" t="s">
        <v>2138</v>
      </c>
    </row>
    <row r="1048" spans="1:64">
      <c r="A1048" s="16" t="s">
        <v>53</v>
      </c>
      <c r="B1048" s="16" t="s">
        <v>54</v>
      </c>
      <c r="C1048" s="16" t="s">
        <v>2139</v>
      </c>
      <c r="D1048" s="16" t="s">
        <v>2140</v>
      </c>
    </row>
    <row r="1049" spans="1:64">
      <c r="A1049" s="16" t="s">
        <v>53</v>
      </c>
      <c r="B1049" s="16" t="s">
        <v>54</v>
      </c>
      <c r="C1049" s="16" t="s">
        <v>2141</v>
      </c>
      <c r="D1049" s="16" t="s">
        <v>2142</v>
      </c>
      <c r="BK1049" s="16">
        <v>65.517601013183594</v>
      </c>
      <c r="BL1049" s="16">
        <v>63.1739501953125</v>
      </c>
    </row>
    <row r="1050" spans="1:64">
      <c r="A1050" s="16" t="s">
        <v>53</v>
      </c>
      <c r="B1050" s="16" t="s">
        <v>54</v>
      </c>
      <c r="C1050" s="16" t="s">
        <v>2143</v>
      </c>
      <c r="D1050" s="16" t="s">
        <v>2144</v>
      </c>
      <c r="Z1050" s="16">
        <v>92.822738647460895</v>
      </c>
      <c r="AE1050" s="16">
        <v>96.041732788085895</v>
      </c>
      <c r="AH1050" s="16">
        <v>95.638481140136705</v>
      </c>
      <c r="AI1050" s="16">
        <v>91.717369079589801</v>
      </c>
      <c r="AJ1050" s="16">
        <v>91.175086975097699</v>
      </c>
      <c r="AK1050" s="16">
        <v>91.944648742675795</v>
      </c>
      <c r="AL1050" s="16">
        <v>91.300491333007798</v>
      </c>
      <c r="AM1050" s="16">
        <v>87.713760375976605</v>
      </c>
      <c r="AN1050" s="16">
        <v>85.374122619628906</v>
      </c>
      <c r="AO1050" s="16">
        <v>75.499160766601605</v>
      </c>
      <c r="AP1050" s="16">
        <v>73.849342346191406</v>
      </c>
      <c r="BK1050" s="16">
        <v>94.480079650878906</v>
      </c>
      <c r="BL1050" s="16">
        <v>94.775489807128906</v>
      </c>
    </row>
    <row r="1051" spans="1:64">
      <c r="A1051" s="16" t="s">
        <v>53</v>
      </c>
      <c r="B1051" s="16" t="s">
        <v>54</v>
      </c>
      <c r="C1051" s="16" t="s">
        <v>2145</v>
      </c>
      <c r="D1051" s="16" t="s">
        <v>2146</v>
      </c>
      <c r="AR1051" s="16">
        <v>26.257879257202099</v>
      </c>
      <c r="AZ1051" s="16">
        <v>26.7788600921631</v>
      </c>
      <c r="BA1051" s="16">
        <v>26.8273105621338</v>
      </c>
      <c r="BB1051" s="16">
        <v>25.513189315795898</v>
      </c>
      <c r="BC1051" s="16">
        <v>26.033239364623999</v>
      </c>
      <c r="BD1051" s="16">
        <v>26.0949897766113</v>
      </c>
      <c r="BE1051" s="16">
        <v>26.121160507202099</v>
      </c>
      <c r="BF1051" s="16">
        <v>26.129259109497099</v>
      </c>
      <c r="BG1051" s="16">
        <v>26.1209506988525</v>
      </c>
      <c r="BH1051" s="16">
        <v>26.0370693206787</v>
      </c>
      <c r="BI1051" s="16">
        <v>26.0778999328613</v>
      </c>
      <c r="BJ1051" s="16">
        <v>25.98291015625</v>
      </c>
    </row>
    <row r="1052" spans="1:64">
      <c r="A1052" s="16" t="s">
        <v>53</v>
      </c>
      <c r="B1052" s="16" t="s">
        <v>54</v>
      </c>
      <c r="C1052" s="16" t="s">
        <v>2147</v>
      </c>
      <c r="D1052" s="16" t="s">
        <v>2148</v>
      </c>
      <c r="AJ1052" s="16">
        <v>96.171419999999998</v>
      </c>
      <c r="AK1052" s="16">
        <v>96.149379999999994</v>
      </c>
      <c r="AL1052" s="16">
        <v>91.320049999999995</v>
      </c>
      <c r="AM1052" s="16">
        <v>83.264949999999999</v>
      </c>
      <c r="AN1052" s="16">
        <v>84.663020000000003</v>
      </c>
      <c r="AO1052" s="16">
        <v>93.508359999999996</v>
      </c>
      <c r="AP1052" s="16">
        <v>90.126940000000005</v>
      </c>
      <c r="AQ1052" s="16">
        <v>88.726010000000002</v>
      </c>
      <c r="AR1052" s="16">
        <v>92.141099999999994</v>
      </c>
      <c r="AS1052" s="16">
        <v>88.239620000000002</v>
      </c>
      <c r="AT1052" s="16">
        <v>85.463399999999993</v>
      </c>
      <c r="AU1052" s="16">
        <v>84.910340000000005</v>
      </c>
      <c r="AV1052" s="16">
        <v>83.346299999999999</v>
      </c>
      <c r="AW1052" s="16">
        <v>84.283259999999999</v>
      </c>
      <c r="AX1052" s="16">
        <v>83.953540000000004</v>
      </c>
      <c r="AY1052" s="16">
        <v>83.772009999999995</v>
      </c>
      <c r="AZ1052" s="16">
        <v>83.458410000000001</v>
      </c>
      <c r="BA1052" s="16">
        <v>83.98751</v>
      </c>
      <c r="BB1052" s="16">
        <v>85.518900000000002</v>
      </c>
      <c r="BC1052" s="16">
        <v>84.726050000000001</v>
      </c>
      <c r="BD1052" s="16">
        <v>87.268079999999998</v>
      </c>
      <c r="BE1052" s="16">
        <v>89.290030000000002</v>
      </c>
      <c r="BF1052" s="16">
        <v>93.670680000000004</v>
      </c>
      <c r="BG1052" s="16">
        <v>94.812100000000001</v>
      </c>
      <c r="BH1052" s="16">
        <v>94.262749999999997</v>
      </c>
      <c r="BI1052" s="16">
        <v>94.965289999999996</v>
      </c>
      <c r="BJ1052" s="16">
        <v>97.931030000000007</v>
      </c>
      <c r="BK1052" s="16">
        <v>92.615750000000006</v>
      </c>
    </row>
    <row r="1053" spans="1:64">
      <c r="A1053" s="16" t="s">
        <v>53</v>
      </c>
      <c r="B1053" s="16" t="s">
        <v>54</v>
      </c>
      <c r="C1053" s="16" t="s">
        <v>2149</v>
      </c>
      <c r="D1053" s="16" t="s">
        <v>2150</v>
      </c>
      <c r="AQ1053" s="16">
        <v>4.4697899999999997</v>
      </c>
      <c r="AR1053" s="16">
        <v>3.4971000000000001</v>
      </c>
      <c r="AS1053" s="16">
        <v>9.2254900000000006</v>
      </c>
      <c r="AT1053" s="16">
        <v>12.468719999999999</v>
      </c>
      <c r="AU1053" s="16">
        <v>12.56148</v>
      </c>
      <c r="AV1053" s="16">
        <v>12.376110000000001</v>
      </c>
      <c r="AW1053" s="16">
        <v>12.271850000000001</v>
      </c>
      <c r="AX1053" s="16">
        <v>11.06607</v>
      </c>
      <c r="AY1053" s="16">
        <v>10.48836</v>
      </c>
      <c r="AZ1053" s="16">
        <v>10.705870000000001</v>
      </c>
      <c r="BA1053" s="16">
        <v>9.3006399999999996</v>
      </c>
      <c r="BB1053" s="16">
        <v>8.7195699999999992</v>
      </c>
      <c r="BC1053" s="16">
        <v>8.1704699999999999</v>
      </c>
      <c r="BD1053" s="16">
        <v>7.51471</v>
      </c>
      <c r="BE1053" s="16">
        <v>7.08535</v>
      </c>
      <c r="BF1053" s="16">
        <v>6.8814599999999997</v>
      </c>
      <c r="BG1053" s="16">
        <v>6.9635800000000003</v>
      </c>
      <c r="BH1053" s="16">
        <v>6.8208599999999997</v>
      </c>
      <c r="BI1053" s="16">
        <v>7.3940599999999996</v>
      </c>
      <c r="BJ1053" s="16">
        <v>8.8620000000000001</v>
      </c>
      <c r="BK1053" s="16">
        <v>7.0560999999999998</v>
      </c>
    </row>
    <row r="1054" spans="1:64">
      <c r="A1054" s="16" t="s">
        <v>53</v>
      </c>
      <c r="B1054" s="16" t="s">
        <v>54</v>
      </c>
      <c r="C1054" s="16" t="s">
        <v>2151</v>
      </c>
      <c r="D1054" s="16" t="s">
        <v>2152</v>
      </c>
      <c r="AJ1054" s="16">
        <v>48.605780000000003</v>
      </c>
      <c r="AK1054" s="16">
        <v>48.822699999999998</v>
      </c>
      <c r="AL1054" s="16">
        <v>48.415559999999999</v>
      </c>
      <c r="AM1054" s="16">
        <v>47.828949999999999</v>
      </c>
      <c r="AN1054" s="16">
        <v>51.935569999999998</v>
      </c>
      <c r="AO1054" s="16">
        <v>51.054870000000001</v>
      </c>
      <c r="AP1054" s="16">
        <v>48.467109999999998</v>
      </c>
      <c r="AQ1054" s="16">
        <v>48.488889999999998</v>
      </c>
      <c r="AR1054" s="16">
        <v>48.682479999999998</v>
      </c>
      <c r="AS1054" s="16">
        <v>48.890790000000003</v>
      </c>
      <c r="AT1054" s="16">
        <v>48.188420000000001</v>
      </c>
      <c r="AU1054" s="16">
        <v>48.138289999999998</v>
      </c>
      <c r="AV1054" s="16">
        <v>47.744520000000001</v>
      </c>
      <c r="AW1054" s="16">
        <v>47.82103</v>
      </c>
      <c r="AX1054" s="16">
        <v>47.68112</v>
      </c>
      <c r="AY1054" s="16">
        <v>47.143050000000002</v>
      </c>
      <c r="AZ1054" s="16">
        <v>47.228769999999997</v>
      </c>
      <c r="BA1054" s="16">
        <v>46.865189999999998</v>
      </c>
      <c r="BB1054" s="16">
        <v>46.506619999999998</v>
      </c>
      <c r="BC1054" s="16">
        <v>46.442019999999999</v>
      </c>
      <c r="BD1054" s="16">
        <v>46.13017</v>
      </c>
      <c r="BE1054" s="16">
        <v>46.156399999999998</v>
      </c>
      <c r="BF1054" s="16">
        <v>45.900440000000003</v>
      </c>
      <c r="BG1054" s="16">
        <v>46.41516</v>
      </c>
      <c r="BH1054" s="16">
        <v>46.157449999999997</v>
      </c>
      <c r="BI1054" s="16">
        <v>46.142380000000003</v>
      </c>
      <c r="BJ1054" s="16">
        <v>46.651829999999997</v>
      </c>
      <c r="BK1054" s="16">
        <v>46.3142</v>
      </c>
    </row>
    <row r="1055" spans="1:64">
      <c r="A1055" s="16" t="s">
        <v>53</v>
      </c>
      <c r="B1055" s="16" t="s">
        <v>54</v>
      </c>
      <c r="C1055" s="16" t="s">
        <v>2153</v>
      </c>
      <c r="D1055" s="16" t="s">
        <v>2154</v>
      </c>
      <c r="Z1055" s="16">
        <v>8.0511400000000002</v>
      </c>
      <c r="AE1055" s="16">
        <v>8.1949000000000005</v>
      </c>
      <c r="AH1055" s="16">
        <v>7.0728799999999996</v>
      </c>
      <c r="AI1055" s="16">
        <v>7.66493</v>
      </c>
      <c r="AJ1055" s="16">
        <v>7.1472199999999999</v>
      </c>
      <c r="AK1055" s="16">
        <v>6.71</v>
      </c>
      <c r="AL1055" s="16">
        <v>6.3955599999999997</v>
      </c>
      <c r="AM1055" s="16">
        <v>6.1753200000000001</v>
      </c>
      <c r="AN1055" s="16">
        <v>7.3667499999999997</v>
      </c>
      <c r="AO1055" s="16">
        <v>7.1458700000000004</v>
      </c>
      <c r="AP1055" s="16">
        <v>7.39032</v>
      </c>
      <c r="AQ1055" s="16">
        <v>7.3267800000000003</v>
      </c>
      <c r="AR1055" s="16">
        <v>7.3957199999999998</v>
      </c>
      <c r="AS1055" s="16">
        <v>8.3265700000000002</v>
      </c>
      <c r="AT1055" s="16">
        <v>8.5632000000000001</v>
      </c>
      <c r="AU1055" s="16">
        <v>8.70669</v>
      </c>
      <c r="AV1055" s="16">
        <v>8.7521699999999996</v>
      </c>
      <c r="AW1055" s="16">
        <v>8.6853200000000008</v>
      </c>
      <c r="AX1055" s="16">
        <v>8.6366099999999992</v>
      </c>
      <c r="AY1055" s="16">
        <v>8.7904</v>
      </c>
      <c r="AZ1055" s="16">
        <v>8.7515599999999996</v>
      </c>
      <c r="BA1055" s="16">
        <v>8.72499</v>
      </c>
      <c r="BB1055" s="16">
        <v>8.7290500000000009</v>
      </c>
      <c r="BC1055" s="16">
        <v>9.2631399999999999</v>
      </c>
      <c r="BD1055" s="16">
        <v>9.2752499999999998</v>
      </c>
      <c r="BE1055" s="16">
        <v>9.0203299999999995</v>
      </c>
      <c r="BF1055" s="16">
        <v>9.9512599999999996</v>
      </c>
      <c r="BG1055" s="16">
        <v>10.92606</v>
      </c>
      <c r="BH1055" s="16">
        <v>11.47795</v>
      </c>
      <c r="BI1055" s="16">
        <v>10.773260000000001</v>
      </c>
      <c r="BK1055" s="16">
        <v>18.169779999999999</v>
      </c>
    </row>
    <row r="1056" spans="1:64">
      <c r="A1056" s="16" t="s">
        <v>53</v>
      </c>
      <c r="B1056" s="16" t="s">
        <v>54</v>
      </c>
      <c r="C1056" s="16" t="s">
        <v>2155</v>
      </c>
      <c r="D1056" s="16" t="s">
        <v>2156</v>
      </c>
      <c r="BH1056" s="16">
        <v>46.835575112907001</v>
      </c>
    </row>
    <row r="1057" spans="1:65">
      <c r="A1057" s="16" t="s">
        <v>53</v>
      </c>
      <c r="B1057" s="16" t="s">
        <v>54</v>
      </c>
      <c r="C1057" s="16" t="s">
        <v>2157</v>
      </c>
      <c r="D1057" s="16" t="s">
        <v>2158</v>
      </c>
      <c r="BH1057" s="16">
        <v>3.28266656747943</v>
      </c>
    </row>
    <row r="1058" spans="1:65">
      <c r="A1058" s="16" t="s">
        <v>53</v>
      </c>
      <c r="B1058" s="16" t="s">
        <v>54</v>
      </c>
      <c r="C1058" s="16" t="s">
        <v>2159</v>
      </c>
      <c r="D1058" s="16" t="s">
        <v>2160</v>
      </c>
      <c r="AM1058" s="16">
        <v>75478527.694837704</v>
      </c>
      <c r="AN1058" s="16">
        <v>112887487.43222401</v>
      </c>
      <c r="AO1058" s="16">
        <v>64252622.624310397</v>
      </c>
      <c r="AP1058" s="16">
        <v>38108018.164761998</v>
      </c>
      <c r="AQ1058" s="16">
        <v>51468692.094762102</v>
      </c>
      <c r="AR1058" s="16">
        <v>68725451.003392205</v>
      </c>
      <c r="AS1058" s="16">
        <v>64631592.977297202</v>
      </c>
      <c r="AT1058" s="16">
        <v>66483325.676103503</v>
      </c>
      <c r="AU1058" s="16">
        <v>63348928.954341903</v>
      </c>
      <c r="AV1058" s="16">
        <v>118166736.81721801</v>
      </c>
      <c r="AW1058" s="16">
        <v>162787256.54411599</v>
      </c>
      <c r="AX1058" s="16">
        <v>412634152.16734099</v>
      </c>
      <c r="AY1058" s="16">
        <v>468397500.62076998</v>
      </c>
      <c r="AZ1058" s="16">
        <v>674074983.96717894</v>
      </c>
      <c r="BA1058" s="16">
        <v>939974961.33749998</v>
      </c>
      <c r="BB1058" s="16">
        <v>645791298.79824996</v>
      </c>
      <c r="BC1058" s="16">
        <v>455586074.57824999</v>
      </c>
      <c r="BD1058" s="16">
        <v>602528021.69725001</v>
      </c>
      <c r="BE1058" s="16">
        <v>615783638.17458999</v>
      </c>
    </row>
    <row r="1059" spans="1:65">
      <c r="A1059" s="16" t="s">
        <v>53</v>
      </c>
      <c r="B1059" s="16" t="s">
        <v>54</v>
      </c>
      <c r="C1059" s="16" t="s">
        <v>2161</v>
      </c>
      <c r="D1059" s="16" t="s">
        <v>2162</v>
      </c>
      <c r="AM1059" s="16">
        <v>-20.806116326811299</v>
      </c>
      <c r="AN1059" s="16">
        <v>-12.8735822455792</v>
      </c>
      <c r="AO1059" s="16">
        <v>0.207321080070244</v>
      </c>
      <c r="AP1059" s="16">
        <v>4.8314130526369201</v>
      </c>
      <c r="AQ1059" s="16">
        <v>8.9285417301910002</v>
      </c>
      <c r="AR1059" s="16">
        <v>5.9604867517813602</v>
      </c>
      <c r="AS1059" s="16">
        <v>5.5346965646088497</v>
      </c>
      <c r="AT1059" s="16">
        <v>9.1682087876331195</v>
      </c>
      <c r="AU1059" s="16">
        <v>8.6335922022368994</v>
      </c>
      <c r="AV1059" s="16">
        <v>9.2081622521646302</v>
      </c>
      <c r="AW1059" s="16">
        <v>5.9555818174231696</v>
      </c>
      <c r="AX1059" s="16">
        <v>19.183599049309802</v>
      </c>
      <c r="AY1059" s="16">
        <v>29.8583542419026</v>
      </c>
      <c r="AZ1059" s="16">
        <v>19.568238610127</v>
      </c>
      <c r="BA1059" s="16">
        <v>14.478199978564399</v>
      </c>
      <c r="BB1059" s="16">
        <v>13.908734124173799</v>
      </c>
      <c r="BC1059" s="16">
        <v>5.50048272678234</v>
      </c>
      <c r="BD1059" s="16">
        <v>-4.9278258875050396</v>
      </c>
      <c r="BE1059" s="16">
        <v>2.7074807959467599</v>
      </c>
    </row>
    <row r="1060" spans="1:65">
      <c r="A1060" s="16" t="s">
        <v>53</v>
      </c>
      <c r="B1060" s="16" t="s">
        <v>54</v>
      </c>
      <c r="C1060" s="16" t="s">
        <v>2163</v>
      </c>
      <c r="D1060" s="16" t="s">
        <v>2164</v>
      </c>
      <c r="AK1060" s="16">
        <v>82305555.555555597</v>
      </c>
      <c r="AL1060" s="16">
        <v>65440000</v>
      </c>
      <c r="AM1060" s="16">
        <v>-12952866.2420382</v>
      </c>
      <c r="AN1060" s="16">
        <v>69106151.580378398</v>
      </c>
      <c r="AO1060" s="16">
        <v>9531558.7585725896</v>
      </c>
      <c r="AP1060" s="16">
        <v>511980930.87441999</v>
      </c>
      <c r="AQ1060" s="16">
        <v>215171879.03851101</v>
      </c>
      <c r="AR1060" s="16">
        <v>394538834.95145601</v>
      </c>
      <c r="AS1060" s="16">
        <v>1077670987.9302599</v>
      </c>
      <c r="AT1060" s="16">
        <v>1418769462.04231</v>
      </c>
      <c r="AU1060" s="16">
        <v>1539909483.64534</v>
      </c>
      <c r="AV1060" s="16">
        <v>2011913247.1235099</v>
      </c>
      <c r="AW1060" s="16">
        <v>2715884807.16394</v>
      </c>
      <c r="AX1060" s="16">
        <v>6286016500.9519796</v>
      </c>
      <c r="AY1060" s="16">
        <v>11405753301.992399</v>
      </c>
      <c r="AZ1060" s="16">
        <v>18818319543.1768</v>
      </c>
      <c r="BA1060" s="16">
        <v>28368305744.888</v>
      </c>
      <c r="BB1060" s="16">
        <v>20427220701.667099</v>
      </c>
      <c r="BC1060" s="16">
        <v>26325566907.550499</v>
      </c>
      <c r="BD1060" s="16">
        <v>34699632771.938698</v>
      </c>
      <c r="BE1060" s="16">
        <v>34844068228.105904</v>
      </c>
      <c r="BF1060" s="16">
        <v>35460803059.273399</v>
      </c>
      <c r="BG1060" s="16">
        <v>32864082621.4459</v>
      </c>
      <c r="BH1060" s="16">
        <v>16400839351.9422</v>
      </c>
      <c r="BI1060" s="16">
        <v>10776900419.878401</v>
      </c>
      <c r="BJ1060" s="16">
        <v>12697827097.373899</v>
      </c>
      <c r="BK1060" s="16">
        <v>16674647058.8235</v>
      </c>
      <c r="BL1060" s="16">
        <v>15112176470.5882</v>
      </c>
      <c r="BM1060" s="16">
        <v>10017470588.2353</v>
      </c>
    </row>
    <row r="1061" spans="1:65">
      <c r="A1061" s="16" t="s">
        <v>53</v>
      </c>
      <c r="B1061" s="16" t="s">
        <v>54</v>
      </c>
      <c r="C1061" s="16" t="s">
        <v>2165</v>
      </c>
      <c r="D1061" s="16" t="s">
        <v>2166</v>
      </c>
      <c r="AI1061" s="16">
        <v>293200.00000000099</v>
      </c>
      <c r="AJ1061" s="16">
        <v>534400.00000000105</v>
      </c>
      <c r="AK1061" s="16">
        <v>4820100.0000000102</v>
      </c>
      <c r="AL1061" s="16">
        <v>31400000</v>
      </c>
      <c r="AM1061" s="16">
        <v>374700000</v>
      </c>
      <c r="AN1061" s="16">
        <v>2133800000</v>
      </c>
      <c r="AO1061" s="16">
        <v>2732600000</v>
      </c>
      <c r="AP1061" s="16">
        <v>3158300000</v>
      </c>
      <c r="AQ1061" s="16">
        <v>3440600000</v>
      </c>
      <c r="AR1061" s="16">
        <v>3775100000</v>
      </c>
      <c r="AS1061" s="16">
        <v>4718100000</v>
      </c>
      <c r="AT1061" s="16">
        <v>5315600000</v>
      </c>
      <c r="AU1061" s="16">
        <v>6062500000</v>
      </c>
      <c r="AV1061" s="16">
        <v>7146500000</v>
      </c>
      <c r="AW1061" s="16">
        <v>8530200000</v>
      </c>
      <c r="AX1061" s="16">
        <v>12522500000</v>
      </c>
      <c r="AY1061" s="16">
        <v>18746199999.999901</v>
      </c>
      <c r="AZ1061" s="16">
        <v>28360499999.999901</v>
      </c>
      <c r="BA1061" s="16">
        <v>40137200000.000099</v>
      </c>
      <c r="BB1061" s="16">
        <v>35601499999.999901</v>
      </c>
      <c r="BC1061" s="16">
        <v>42465000000</v>
      </c>
      <c r="BD1061" s="16">
        <v>52082000000.000099</v>
      </c>
      <c r="BE1061" s="16">
        <v>54743700000.000099</v>
      </c>
      <c r="BF1061" s="16">
        <v>58182000000</v>
      </c>
      <c r="BG1061" s="16">
        <v>59014100000</v>
      </c>
      <c r="BH1061" s="16">
        <v>54379999999.999901</v>
      </c>
      <c r="BI1061" s="16">
        <v>60425200000</v>
      </c>
      <c r="BJ1061" s="16">
        <v>70337799999.999893</v>
      </c>
      <c r="BK1061" s="16">
        <v>80091999999.999893</v>
      </c>
      <c r="BL1061" s="16">
        <v>81896199999.999893</v>
      </c>
      <c r="BM1061" s="16">
        <v>72432200000</v>
      </c>
    </row>
    <row r="1062" spans="1:65">
      <c r="A1062" s="16" t="s">
        <v>53</v>
      </c>
      <c r="B1062" s="16" t="s">
        <v>54</v>
      </c>
      <c r="C1062" s="16" t="s">
        <v>2167</v>
      </c>
      <c r="D1062" s="16" t="s">
        <v>2168</v>
      </c>
      <c r="AM1062" s="16">
        <v>743738253.45775104</v>
      </c>
      <c r="AN1062" s="16">
        <v>660726840.400141</v>
      </c>
      <c r="AO1062" s="16">
        <v>709092467.53484702</v>
      </c>
      <c r="AP1062" s="16">
        <v>1114789614.5764899</v>
      </c>
      <c r="AQ1062" s="16">
        <v>1017002539.20367</v>
      </c>
      <c r="AR1062" s="16">
        <v>1295626922.40997</v>
      </c>
      <c r="AS1062" s="16">
        <v>2186440144.9052901</v>
      </c>
      <c r="AT1062" s="16">
        <v>2563502456.8965502</v>
      </c>
      <c r="AU1062" s="16">
        <v>2906881792.6770601</v>
      </c>
      <c r="AV1062" s="16">
        <v>3121198921.1391501</v>
      </c>
      <c r="AW1062" s="16">
        <v>4060341179.9580898</v>
      </c>
      <c r="AX1062" s="16">
        <v>7881800000</v>
      </c>
      <c r="AY1062" s="16">
        <v>13040942711.2185</v>
      </c>
      <c r="AZ1062" s="16">
        <v>20095264989.994301</v>
      </c>
      <c r="BA1062" s="16">
        <v>26950728644.796101</v>
      </c>
      <c r="BB1062" s="16">
        <v>20351828362.086601</v>
      </c>
      <c r="BC1062" s="16">
        <v>24237627414.578201</v>
      </c>
      <c r="BD1062" s="16">
        <v>29326568847.063801</v>
      </c>
      <c r="BE1062" s="16">
        <v>26794656226.557701</v>
      </c>
      <c r="BF1062" s="16">
        <v>25940968911.813301</v>
      </c>
      <c r="BG1062" s="16">
        <v>24189908576.021198</v>
      </c>
    </row>
    <row r="1063" spans="1:65">
      <c r="A1063" s="16" t="s">
        <v>53</v>
      </c>
      <c r="B1063" s="16" t="s">
        <v>54</v>
      </c>
      <c r="C1063" s="16" t="s">
        <v>2169</v>
      </c>
      <c r="D1063" s="16" t="s">
        <v>2170</v>
      </c>
      <c r="AI1063" s="16">
        <v>109633654.922913</v>
      </c>
      <c r="AJ1063" s="16">
        <v>110497944.74855</v>
      </c>
      <c r="AK1063" s="16">
        <v>77561555.736516103</v>
      </c>
      <c r="AL1063" s="16">
        <v>76788859.153840497</v>
      </c>
      <c r="AM1063" s="16">
        <v>76011629.933573797</v>
      </c>
      <c r="AN1063" s="16">
        <v>65499388.864387199</v>
      </c>
      <c r="AO1063" s="16">
        <v>50800453.442738503</v>
      </c>
      <c r="AP1063" s="16">
        <v>46216704.549790397</v>
      </c>
      <c r="AQ1063" s="16">
        <v>37582602.867301203</v>
      </c>
      <c r="AR1063" s="16">
        <v>31249441.499533001</v>
      </c>
      <c r="AS1063" s="16">
        <v>30542660.528693601</v>
      </c>
      <c r="AT1063" s="16">
        <v>28858485.827684399</v>
      </c>
      <c r="AU1063" s="16">
        <v>28516958.5926717</v>
      </c>
      <c r="AV1063" s="16">
        <v>30799871.954139002</v>
      </c>
      <c r="AW1063" s="16">
        <v>34229538.328877203</v>
      </c>
      <c r="AX1063" s="16">
        <v>43396934.765740797</v>
      </c>
      <c r="AY1063" s="16">
        <v>54586700.779726401</v>
      </c>
      <c r="AZ1063" s="16">
        <v>65808189.355392799</v>
      </c>
      <c r="BA1063" s="16">
        <v>91442611.912459403</v>
      </c>
      <c r="BB1063" s="16">
        <v>80914134.525910497</v>
      </c>
      <c r="BC1063" s="16">
        <v>109367093.385107</v>
      </c>
      <c r="BD1063" s="16">
        <v>133221934.80623101</v>
      </c>
      <c r="BE1063" s="16">
        <v>138735040.51881</v>
      </c>
      <c r="BF1063" s="16">
        <v>137138654.54555199</v>
      </c>
      <c r="BG1063" s="16">
        <v>131178913.885784</v>
      </c>
      <c r="BH1063" s="16">
        <v>94429065.364663601</v>
      </c>
      <c r="BI1063" s="16">
        <v>69390178.671855599</v>
      </c>
      <c r="BJ1063" s="16">
        <v>76052693.817189693</v>
      </c>
      <c r="BK1063" s="16">
        <v>86840966.557354301</v>
      </c>
      <c r="BL1063" s="16">
        <v>85486379.372576207</v>
      </c>
    </row>
    <row r="1064" spans="1:65">
      <c r="A1064" s="16" t="s">
        <v>53</v>
      </c>
      <c r="B1064" s="16" t="s">
        <v>54</v>
      </c>
      <c r="C1064" s="16" t="s">
        <v>2171</v>
      </c>
      <c r="D1064" s="16" t="s">
        <v>2172</v>
      </c>
      <c r="AK1064" s="16">
        <v>6502126577.2424202</v>
      </c>
      <c r="AL1064" s="16">
        <v>5698138198.8138704</v>
      </c>
      <c r="AM1064" s="16">
        <v>5431011066.7250605</v>
      </c>
      <c r="AN1064" s="16">
        <v>4782956069.96066</v>
      </c>
      <c r="AO1064" s="16">
        <v>4501715872.4556503</v>
      </c>
      <c r="AP1064" s="16">
        <v>4621631915.2681503</v>
      </c>
      <c r="AQ1064" s="16">
        <v>4722762979.4898005</v>
      </c>
      <c r="AR1064" s="16">
        <v>5425338318.9590597</v>
      </c>
      <c r="AS1064" s="16">
        <v>5767646728.9155102</v>
      </c>
      <c r="AT1064" s="16">
        <v>6458383995.6984501</v>
      </c>
      <c r="AU1064" s="16">
        <v>6846606165.6437302</v>
      </c>
      <c r="AV1064" s="16">
        <v>7361622345.1324301</v>
      </c>
      <c r="AW1064" s="16">
        <v>7967476023.9955196</v>
      </c>
      <c r="AX1064" s="16">
        <v>8492495142.4034204</v>
      </c>
      <c r="AY1064" s="16">
        <v>9944002684.4899406</v>
      </c>
      <c r="AZ1064" s="16">
        <v>11171390324.846201</v>
      </c>
      <c r="BA1064" s="16">
        <v>12665072420.213699</v>
      </c>
      <c r="BB1064" s="16">
        <v>13719165902.5373</v>
      </c>
      <c r="BC1064" s="16">
        <v>14928980812.3598</v>
      </c>
      <c r="BD1064" s="16">
        <v>15982533595.2824</v>
      </c>
      <c r="BE1064" s="16">
        <v>17392947982.889999</v>
      </c>
      <c r="BF1064" s="16">
        <v>18892307421.968399</v>
      </c>
      <c r="BG1064" s="16">
        <v>20798813510.0284</v>
      </c>
      <c r="BH1064" s="16">
        <v>22306283440.122398</v>
      </c>
      <c r="BI1064" s="16">
        <v>22002680726.439499</v>
      </c>
      <c r="BJ1064" s="16">
        <v>23079753933.307201</v>
      </c>
      <c r="BK1064" s="16">
        <v>24264426320.981499</v>
      </c>
      <c r="BL1064" s="16">
        <v>25245525384.165001</v>
      </c>
      <c r="BM1064" s="16">
        <v>24496116014.326302</v>
      </c>
    </row>
    <row r="1065" spans="1:65">
      <c r="A1065" s="16" t="s">
        <v>53</v>
      </c>
      <c r="B1065" s="16" t="s">
        <v>54</v>
      </c>
      <c r="C1065" s="16" t="s">
        <v>2173</v>
      </c>
      <c r="D1065" s="16" t="s">
        <v>2174</v>
      </c>
      <c r="AI1065" s="16">
        <v>17.633015006821299</v>
      </c>
      <c r="AJ1065" s="16">
        <v>16.6541916167665</v>
      </c>
      <c r="AK1065" s="16">
        <v>21.877139478434099</v>
      </c>
      <c r="AL1065" s="16">
        <v>17.902866242038201</v>
      </c>
      <c r="AM1065" s="16">
        <v>12.6647451294369</v>
      </c>
      <c r="AN1065" s="16">
        <v>11.533414565563801</v>
      </c>
      <c r="AO1065" s="16">
        <v>10.429627461026101</v>
      </c>
      <c r="AP1065" s="16">
        <v>8.3937561346293901</v>
      </c>
      <c r="AQ1065" s="16">
        <v>8.3241295122943697</v>
      </c>
      <c r="AR1065" s="16">
        <v>6.0422240470451101</v>
      </c>
      <c r="AS1065" s="16">
        <v>5.2923846463618798</v>
      </c>
      <c r="AT1065" s="16">
        <v>6.1874482654827299</v>
      </c>
      <c r="AU1065" s="16">
        <v>7.4309278350515502</v>
      </c>
      <c r="AV1065" s="16">
        <v>8.6363954383264492</v>
      </c>
      <c r="AW1065" s="16">
        <v>8.2835103514571795</v>
      </c>
      <c r="AX1065" s="16">
        <v>6.4875224595727703</v>
      </c>
      <c r="AY1065" s="16">
        <v>5.7729033084038397</v>
      </c>
      <c r="AZ1065" s="16">
        <v>4.9840447100721104</v>
      </c>
      <c r="BA1065" s="16">
        <v>4.7056097585282499</v>
      </c>
      <c r="BB1065" s="16">
        <v>5.5258907630296497</v>
      </c>
      <c r="BC1065" s="16">
        <v>4.8081949841045599</v>
      </c>
      <c r="BD1065" s="16">
        <v>3.9883261011481901</v>
      </c>
      <c r="BE1065" s="16">
        <v>4.2361038804465201</v>
      </c>
      <c r="BF1065" s="16">
        <v>4.2157368258224199</v>
      </c>
      <c r="BG1065" s="16">
        <v>4.70701069744349</v>
      </c>
      <c r="BH1065" s="16">
        <v>4.9908054431776403</v>
      </c>
      <c r="BI1065" s="16">
        <v>4.9300622918914598</v>
      </c>
      <c r="BJ1065" s="16">
        <v>4.6994645837657698</v>
      </c>
      <c r="BK1065" s="16">
        <v>4.6201867851970198</v>
      </c>
      <c r="BL1065" s="16">
        <v>5.0035288572607799</v>
      </c>
      <c r="BM1065" s="16">
        <v>5.7677386576688301</v>
      </c>
    </row>
    <row r="1066" spans="1:65">
      <c r="A1066" s="16" t="s">
        <v>53</v>
      </c>
      <c r="B1066" s="16" t="s">
        <v>54</v>
      </c>
      <c r="C1066" s="16" t="s">
        <v>2175</v>
      </c>
      <c r="D1066" s="16" t="s">
        <v>2176</v>
      </c>
      <c r="AI1066" s="16">
        <v>83.083219645293298</v>
      </c>
      <c r="AJ1066" s="16">
        <v>86.863772455089801</v>
      </c>
      <c r="AK1066" s="16">
        <v>140.79998340283399</v>
      </c>
      <c r="AL1066" s="16">
        <v>133.49044585987301</v>
      </c>
      <c r="AM1066" s="16">
        <v>55.349319455564398</v>
      </c>
      <c r="AN1066" s="16">
        <v>85.893710750773295</v>
      </c>
      <c r="AO1066" s="16">
        <v>80.849740174193101</v>
      </c>
      <c r="AP1066" s="16">
        <v>82.0789665326283</v>
      </c>
      <c r="AQ1066" s="16">
        <v>77.227809103063393</v>
      </c>
      <c r="AR1066" s="16">
        <v>69.825964875102599</v>
      </c>
      <c r="AS1066" s="16">
        <v>78.548568279604098</v>
      </c>
      <c r="AT1066" s="16">
        <v>78.815185491760104</v>
      </c>
      <c r="AU1066" s="16">
        <v>92.818144329896896</v>
      </c>
      <c r="AV1066" s="16">
        <v>107.55194850626199</v>
      </c>
      <c r="AW1066" s="16">
        <v>121.50711589411701</v>
      </c>
      <c r="AX1066" s="16">
        <v>115.84188460770601</v>
      </c>
      <c r="AY1066" s="16">
        <v>105.26239984636899</v>
      </c>
      <c r="AZ1066" s="16">
        <v>96.641808148657503</v>
      </c>
      <c r="BA1066" s="16">
        <v>89.242896863757295</v>
      </c>
      <c r="BB1066" s="16">
        <v>74.744041683636894</v>
      </c>
      <c r="BC1066" s="16">
        <v>74.985988461085597</v>
      </c>
      <c r="BD1066" s="16">
        <v>80.508045005952198</v>
      </c>
      <c r="BE1066" s="16">
        <v>78.263069540421995</v>
      </c>
      <c r="BF1066" s="16">
        <v>74.675844762985093</v>
      </c>
      <c r="BG1066" s="16">
        <v>69.483225195334697</v>
      </c>
      <c r="BH1066" s="16">
        <v>72.601507907318904</v>
      </c>
      <c r="BI1066" s="16">
        <v>90.077318734567697</v>
      </c>
      <c r="BJ1066" s="16">
        <v>90.4023156823216</v>
      </c>
      <c r="BK1066" s="16">
        <v>91.672576536982504</v>
      </c>
      <c r="BL1066" s="16">
        <v>85.818145408456104</v>
      </c>
      <c r="BM1066" s="16">
        <v>72.162933060158295</v>
      </c>
    </row>
    <row r="1067" spans="1:65">
      <c r="A1067" s="16" t="s">
        <v>53</v>
      </c>
      <c r="B1067" s="16" t="s">
        <v>54</v>
      </c>
      <c r="C1067" s="16" t="s">
        <v>2177</v>
      </c>
      <c r="D1067" s="16" t="s">
        <v>2178</v>
      </c>
      <c r="AK1067" s="16">
        <v>-3092592.59259259</v>
      </c>
      <c r="AL1067" s="16">
        <v>342220000</v>
      </c>
      <c r="AM1067" s="16">
        <v>182732484.076433</v>
      </c>
      <c r="AN1067" s="16">
        <v>574827234.62104905</v>
      </c>
      <c r="AO1067" s="16">
        <v>921190282.45960701</v>
      </c>
      <c r="AP1067" s="16">
        <v>1356542466.44085</v>
      </c>
      <c r="AQ1067" s="16">
        <v>1483587490.30757</v>
      </c>
      <c r="AR1067" s="16">
        <v>1213834951.45631</v>
      </c>
      <c r="AS1067" s="16">
        <v>1090075994.6356699</v>
      </c>
      <c r="AT1067" s="16">
        <v>1180178245.46333</v>
      </c>
      <c r="AU1067" s="16">
        <v>2156140711.7877002</v>
      </c>
      <c r="AV1067" s="16">
        <v>3869157926.8913598</v>
      </c>
      <c r="AW1067" s="16">
        <v>5033784471.3544302</v>
      </c>
      <c r="AX1067" s="16">
        <v>5501586629.99788</v>
      </c>
      <c r="AY1067" s="16">
        <v>6265390642.4893703</v>
      </c>
      <c r="AZ1067" s="16">
        <v>7114089266.9851999</v>
      </c>
      <c r="BA1067" s="16">
        <v>9132302823.7585201</v>
      </c>
      <c r="BB1067" s="16">
        <v>8392634983.8268204</v>
      </c>
      <c r="BC1067" s="16">
        <v>9555195614.2536793</v>
      </c>
      <c r="BD1067" s="16">
        <v>13366974800.557199</v>
      </c>
      <c r="BE1067" s="16">
        <v>15551171079.429701</v>
      </c>
      <c r="BF1067" s="16">
        <v>19029063097.514301</v>
      </c>
      <c r="BG1067" s="16">
        <v>20699732245.314301</v>
      </c>
      <c r="BH1067" s="16">
        <v>14814952176.459101</v>
      </c>
      <c r="BI1067" s="16">
        <v>9724885630.1309795</v>
      </c>
      <c r="BJ1067" s="16">
        <v>9962584243.5510101</v>
      </c>
      <c r="BK1067" s="16">
        <v>9483588235.2941208</v>
      </c>
      <c r="BL1067" s="16">
        <v>9783117647.0588207</v>
      </c>
      <c r="BM1067" s="16">
        <v>10346529411.7647</v>
      </c>
    </row>
    <row r="1068" spans="1:65">
      <c r="A1068" s="16" t="s">
        <v>53</v>
      </c>
      <c r="B1068" s="16" t="s">
        <v>54</v>
      </c>
      <c r="C1068" s="16" t="s">
        <v>2179</v>
      </c>
      <c r="D1068" s="16" t="s">
        <v>2180</v>
      </c>
      <c r="AI1068" s="16">
        <v>128600</v>
      </c>
      <c r="AJ1068" s="16">
        <v>244000</v>
      </c>
      <c r="AK1068" s="16">
        <v>4155100</v>
      </c>
      <c r="AL1068" s="16">
        <v>18043200</v>
      </c>
      <c r="AM1068" s="16">
        <v>92630000</v>
      </c>
      <c r="AN1068" s="16">
        <v>693200000</v>
      </c>
      <c r="AO1068" s="16">
        <v>681200000</v>
      </c>
      <c r="AP1068" s="16">
        <v>917000000</v>
      </c>
      <c r="AQ1068" s="16">
        <v>781000000</v>
      </c>
      <c r="AR1068" s="16">
        <v>1055900000</v>
      </c>
      <c r="AS1068" s="16">
        <v>1895300000</v>
      </c>
      <c r="AT1068" s="16">
        <v>2205900000</v>
      </c>
      <c r="AU1068" s="16">
        <v>2592800000</v>
      </c>
      <c r="AV1068" s="16">
        <v>3002000000</v>
      </c>
      <c r="AW1068" s="16">
        <v>4161800000</v>
      </c>
      <c r="AX1068" s="16">
        <v>7881800000</v>
      </c>
      <c r="AY1068" s="16">
        <v>12467000000</v>
      </c>
      <c r="AZ1068" s="16">
        <v>19321700000</v>
      </c>
      <c r="BA1068" s="16">
        <v>26400700000</v>
      </c>
      <c r="BB1068" s="16">
        <v>18383100000</v>
      </c>
      <c r="BC1068" s="16">
        <v>23060500000</v>
      </c>
      <c r="BD1068" s="16">
        <v>29388300000</v>
      </c>
      <c r="BE1068" s="16">
        <v>29000300000</v>
      </c>
      <c r="BF1068" s="16">
        <v>28169300000</v>
      </c>
      <c r="BG1068" s="16">
        <v>25537500000</v>
      </c>
      <c r="BH1068" s="16">
        <v>20552800000</v>
      </c>
      <c r="BI1068" s="16">
        <v>28054000000</v>
      </c>
      <c r="BJ1068" s="16">
        <v>34147500000</v>
      </c>
      <c r="BK1068" s="16">
        <v>43323600000</v>
      </c>
      <c r="BL1068" s="16">
        <v>40170600000</v>
      </c>
      <c r="BM1068" s="16">
        <v>25854900000</v>
      </c>
    </row>
    <row r="1069" spans="1:65">
      <c r="A1069" s="16" t="s">
        <v>53</v>
      </c>
      <c r="B1069" s="16" t="s">
        <v>54</v>
      </c>
      <c r="C1069" s="16" t="s">
        <v>2181</v>
      </c>
      <c r="D1069" s="16" t="s">
        <v>2182</v>
      </c>
      <c r="AK1069" s="16">
        <v>16648154463.5228</v>
      </c>
      <c r="AL1069" s="16">
        <v>9356205052.5345001</v>
      </c>
      <c r="AM1069" s="16">
        <v>7676806417.8229103</v>
      </c>
      <c r="AN1069" s="16">
        <v>9548901370.3304501</v>
      </c>
      <c r="AO1069" s="16">
        <v>10922575377.5842</v>
      </c>
      <c r="AP1069" s="16">
        <v>10583306776.372101</v>
      </c>
      <c r="AQ1069" s="16">
        <v>12676639197.125999</v>
      </c>
      <c r="AR1069" s="16">
        <v>14716907568.7677</v>
      </c>
      <c r="AS1069" s="16">
        <v>15876118505.877001</v>
      </c>
      <c r="AT1069" s="16">
        <v>17292229714.097198</v>
      </c>
      <c r="AU1069" s="16">
        <v>19939967223.1964</v>
      </c>
      <c r="AV1069" s="16">
        <v>22414912808.281799</v>
      </c>
      <c r="AW1069" s="16">
        <v>23962295656.737999</v>
      </c>
      <c r="AX1069" s="16">
        <v>25026117301.1362</v>
      </c>
      <c r="AY1069" s="16">
        <v>31446367624.3578</v>
      </c>
      <c r="AZ1069" s="16">
        <v>37746125619.404701</v>
      </c>
      <c r="BA1069" s="16">
        <v>45948073490.172096</v>
      </c>
      <c r="BB1069" s="16">
        <v>51186352104.964302</v>
      </c>
      <c r="BC1069" s="16">
        <v>54035116885.455902</v>
      </c>
      <c r="BD1069" s="16">
        <v>59995668690.037498</v>
      </c>
      <c r="BE1069" s="16">
        <v>71658793987.4048</v>
      </c>
      <c r="BF1069" s="16">
        <v>74934826101.955307</v>
      </c>
      <c r="BG1069" s="16">
        <v>82956750984.460007</v>
      </c>
      <c r="BH1069" s="16">
        <v>85811687121.984406</v>
      </c>
      <c r="BI1069" s="16">
        <v>85140664399.726898</v>
      </c>
      <c r="BJ1069" s="16">
        <v>83178284242.058197</v>
      </c>
      <c r="BK1069" s="16">
        <v>89197373685.205704</v>
      </c>
      <c r="BL1069" s="16">
        <v>96123525976.625198</v>
      </c>
      <c r="BM1069" s="16">
        <v>88196455300.337006</v>
      </c>
    </row>
    <row r="1070" spans="1:65">
      <c r="A1070" s="16" t="s">
        <v>53</v>
      </c>
      <c r="B1070" s="16" t="s">
        <v>54</v>
      </c>
      <c r="C1070" s="16" t="s">
        <v>2183</v>
      </c>
      <c r="D1070" s="16" t="s">
        <v>2184</v>
      </c>
      <c r="AM1070" s="16">
        <v>8.0232558139534902</v>
      </c>
      <c r="AN1070" s="16">
        <v>14.673366834170899</v>
      </c>
      <c r="AO1070" s="16">
        <v>11.407407407407399</v>
      </c>
      <c r="AP1070" s="16">
        <v>11.504702194357399</v>
      </c>
      <c r="AQ1070" s="16">
        <v>13.3870967741935</v>
      </c>
      <c r="AR1070" s="16">
        <v>13.4646739130435</v>
      </c>
      <c r="AS1070" s="16">
        <v>12.4274099883856</v>
      </c>
      <c r="AT1070" s="16">
        <v>13.7780269058296</v>
      </c>
      <c r="AU1070" s="16">
        <v>9.6935138987883107</v>
      </c>
      <c r="AV1070" s="16">
        <v>11.2015503875969</v>
      </c>
      <c r="AW1070" s="16">
        <v>10.856727976766701</v>
      </c>
      <c r="AX1070" s="16">
        <v>10.220127795527199</v>
      </c>
      <c r="AY1070" s="16">
        <v>13.5083280624078</v>
      </c>
      <c r="AZ1070" s="16">
        <v>10.9874205329366</v>
      </c>
      <c r="BA1070" s="16">
        <v>10.468341389967501</v>
      </c>
      <c r="BB1070" s="16">
        <v>9.6369556369556406</v>
      </c>
      <c r="BC1070" s="16">
        <v>8.7333284208975002</v>
      </c>
      <c r="BD1070" s="16">
        <v>13.8434832100171</v>
      </c>
      <c r="BE1070" s="16">
        <v>12.7158954926207</v>
      </c>
      <c r="BF1070" s="16">
        <v>12.019471361630499</v>
      </c>
      <c r="BG1070" s="16">
        <v>12.5225938693748</v>
      </c>
      <c r="BH1070" s="16">
        <v>14.1285537700865</v>
      </c>
      <c r="BI1070" s="16">
        <v>10.4261589558872</v>
      </c>
      <c r="BJ1070" s="16">
        <v>10.5536249251049</v>
      </c>
      <c r="BK1070" s="16">
        <v>10.747854361223499</v>
      </c>
      <c r="BL1070" s="16">
        <v>11.321744127577</v>
      </c>
    </row>
    <row r="1071" spans="1:65">
      <c r="A1071" s="16" t="s">
        <v>53</v>
      </c>
      <c r="B1071" s="16" t="s">
        <v>54</v>
      </c>
      <c r="C1071" s="16" t="s">
        <v>2185</v>
      </c>
      <c r="D1071" s="16" t="s">
        <v>2186</v>
      </c>
      <c r="AZ1071" s="16">
        <v>2</v>
      </c>
      <c r="BC1071" s="16">
        <v>2.48</v>
      </c>
      <c r="BE1071" s="16">
        <v>2.14</v>
      </c>
      <c r="BG1071" s="16">
        <v>2.1428569999999998</v>
      </c>
    </row>
    <row r="1072" spans="1:65">
      <c r="A1072" s="16" t="s">
        <v>53</v>
      </c>
      <c r="B1072" s="16" t="s">
        <v>54</v>
      </c>
      <c r="C1072" s="16" t="s">
        <v>2187</v>
      </c>
      <c r="D1072" s="16" t="s">
        <v>2188</v>
      </c>
    </row>
    <row r="1073" spans="1:65">
      <c r="A1073" s="16" t="s">
        <v>53</v>
      </c>
      <c r="B1073" s="16" t="s">
        <v>54</v>
      </c>
      <c r="C1073" s="16" t="s">
        <v>2189</v>
      </c>
      <c r="D1073" s="16" t="s">
        <v>2190</v>
      </c>
      <c r="AW1073" s="16">
        <v>70</v>
      </c>
      <c r="AX1073" s="16">
        <v>70</v>
      </c>
      <c r="AY1073" s="16">
        <v>70</v>
      </c>
      <c r="AZ1073" s="16">
        <v>70</v>
      </c>
      <c r="BA1073" s="16">
        <v>70</v>
      </c>
      <c r="BB1073" s="16">
        <v>70</v>
      </c>
      <c r="BC1073" s="16">
        <v>70</v>
      </c>
      <c r="BD1073" s="16">
        <v>60</v>
      </c>
      <c r="BE1073" s="16">
        <v>60</v>
      </c>
      <c r="BF1073" s="16">
        <v>70</v>
      </c>
      <c r="BG1073" s="16">
        <v>60</v>
      </c>
      <c r="BH1073" s="16">
        <v>60</v>
      </c>
      <c r="BI1073" s="16">
        <v>70</v>
      </c>
      <c r="BJ1073" s="16">
        <v>80</v>
      </c>
      <c r="BK1073" s="16">
        <v>80</v>
      </c>
      <c r="BL1073" s="16">
        <v>80</v>
      </c>
      <c r="BM1073" s="16">
        <v>80</v>
      </c>
    </row>
    <row r="1074" spans="1:65">
      <c r="A1074" s="16" t="s">
        <v>53</v>
      </c>
      <c r="B1074" s="16" t="s">
        <v>54</v>
      </c>
      <c r="C1074" s="16" t="s">
        <v>2191</v>
      </c>
      <c r="D1074" s="16" t="s">
        <v>2192</v>
      </c>
      <c r="AX1074" s="16">
        <v>3</v>
      </c>
      <c r="AY1074" s="16">
        <v>3</v>
      </c>
      <c r="AZ1074" s="16">
        <v>3</v>
      </c>
      <c r="BA1074" s="16">
        <v>3.5</v>
      </c>
      <c r="BB1074" s="16">
        <v>3.5</v>
      </c>
      <c r="BC1074" s="16">
        <v>3</v>
      </c>
    </row>
    <row r="1075" spans="1:65">
      <c r="A1075" s="16" t="s">
        <v>53</v>
      </c>
      <c r="B1075" s="16" t="s">
        <v>54</v>
      </c>
      <c r="C1075" s="16" t="s">
        <v>2193</v>
      </c>
      <c r="D1075" s="16" t="s">
        <v>2194</v>
      </c>
    </row>
    <row r="1076" spans="1:65">
      <c r="A1076" s="16" t="s">
        <v>53</v>
      </c>
      <c r="B1076" s="16" t="s">
        <v>54</v>
      </c>
      <c r="C1076" s="16" t="s">
        <v>2195</v>
      </c>
      <c r="D1076" s="16" t="s">
        <v>2196</v>
      </c>
      <c r="AU1076" s="16">
        <v>57.9</v>
      </c>
      <c r="AX1076" s="16">
        <v>68.400000000000006</v>
      </c>
      <c r="BB1076" s="16">
        <v>43.2</v>
      </c>
      <c r="BF1076" s="16">
        <v>12.4</v>
      </c>
      <c r="BL1076" s="16">
        <v>9.6999999999999993</v>
      </c>
    </row>
    <row r="1077" spans="1:65">
      <c r="A1077" s="16" t="s">
        <v>53</v>
      </c>
      <c r="B1077" s="16" t="s">
        <v>54</v>
      </c>
      <c r="C1077" s="16" t="s">
        <v>2197</v>
      </c>
      <c r="D1077" s="16" t="s">
        <v>2198</v>
      </c>
      <c r="BG1077" s="16">
        <v>41.5</v>
      </c>
      <c r="BH1077" s="16">
        <v>41.5</v>
      </c>
      <c r="BI1077" s="16">
        <v>38</v>
      </c>
      <c r="BJ1077" s="16">
        <v>38</v>
      </c>
      <c r="BK1077" s="16">
        <v>33</v>
      </c>
      <c r="BL1077" s="16">
        <v>33</v>
      </c>
    </row>
    <row r="1078" spans="1:65">
      <c r="A1078" s="16" t="s">
        <v>53</v>
      </c>
      <c r="B1078" s="16" t="s">
        <v>54</v>
      </c>
      <c r="C1078" s="16" t="s">
        <v>2199</v>
      </c>
      <c r="D1078" s="16" t="s">
        <v>2200</v>
      </c>
      <c r="AU1078" s="16">
        <v>51.3</v>
      </c>
      <c r="AX1078" s="16">
        <v>39.299999999999997</v>
      </c>
      <c r="BB1078" s="16">
        <v>52.2</v>
      </c>
      <c r="BF1078" s="16">
        <v>7</v>
      </c>
      <c r="BL1078" s="16">
        <v>5.8</v>
      </c>
    </row>
    <row r="1079" spans="1:65">
      <c r="A1079" s="16" t="s">
        <v>53</v>
      </c>
      <c r="B1079" s="16" t="s">
        <v>54</v>
      </c>
      <c r="C1079" s="16" t="s">
        <v>2201</v>
      </c>
      <c r="D1079" s="16" t="s">
        <v>2202</v>
      </c>
      <c r="BF1079" s="16">
        <v>6</v>
      </c>
      <c r="BG1079" s="16">
        <v>6</v>
      </c>
      <c r="BH1079" s="16">
        <v>6</v>
      </c>
      <c r="BI1079" s="16">
        <v>6</v>
      </c>
      <c r="BJ1079" s="16">
        <v>6</v>
      </c>
      <c r="BK1079" s="16">
        <v>8</v>
      </c>
      <c r="BL1079" s="16">
        <v>8</v>
      </c>
    </row>
    <row r="1080" spans="1:65">
      <c r="A1080" s="16" t="s">
        <v>53</v>
      </c>
      <c r="B1080" s="16" t="s">
        <v>54</v>
      </c>
      <c r="C1080" s="16" t="s">
        <v>2203</v>
      </c>
      <c r="D1080" s="16" t="s">
        <v>2204</v>
      </c>
      <c r="AM1080" s="16">
        <v>29.903401473092401</v>
      </c>
      <c r="AN1080" s="16">
        <v>40.667098748711197</v>
      </c>
      <c r="AO1080" s="16">
        <v>54.194548760347402</v>
      </c>
      <c r="AP1080" s="16">
        <v>52.549580379122702</v>
      </c>
      <c r="AQ1080" s="16">
        <v>55.300184319493702</v>
      </c>
      <c r="AR1080" s="16">
        <v>58.880157050465598</v>
      </c>
      <c r="BA1080" s="16">
        <v>34.242444638890802</v>
      </c>
      <c r="BB1080" s="16">
        <v>36.070541843142998</v>
      </c>
      <c r="BC1080" s="16">
        <v>35.426186043887903</v>
      </c>
      <c r="BD1080" s="16">
        <v>37.341410446908199</v>
      </c>
      <c r="BE1080" s="16">
        <v>34.844505191394099</v>
      </c>
      <c r="BF1080" s="16">
        <v>37.7645812285933</v>
      </c>
      <c r="BG1080" s="16">
        <v>39.4688216396912</v>
      </c>
      <c r="BH1080" s="16">
        <v>41.964080385160301</v>
      </c>
      <c r="BI1080" s="16">
        <v>36.4743324489448</v>
      </c>
      <c r="BJ1080" s="16">
        <v>29.676826833678099</v>
      </c>
      <c r="BK1080" s="16">
        <v>35.612986028060597</v>
      </c>
      <c r="BL1080" s="16">
        <v>40.822423608194299</v>
      </c>
    </row>
    <row r="1081" spans="1:65">
      <c r="A1081" s="16" t="s">
        <v>53</v>
      </c>
      <c r="B1081" s="16" t="s">
        <v>54</v>
      </c>
      <c r="C1081" s="16" t="s">
        <v>2205</v>
      </c>
      <c r="D1081" s="16" t="s">
        <v>2206</v>
      </c>
      <c r="AM1081" s="16">
        <v>25.559167333867101</v>
      </c>
      <c r="AN1081" s="16">
        <v>17.9540725466304</v>
      </c>
      <c r="AO1081" s="16">
        <v>9.8504574398009197</v>
      </c>
      <c r="AP1081" s="16">
        <v>10.693809961055001</v>
      </c>
      <c r="AQ1081" s="16">
        <v>12.6793349997094</v>
      </c>
      <c r="AR1081" s="16">
        <v>12.7334587163254</v>
      </c>
      <c r="BA1081" s="16">
        <v>16.4211753684861</v>
      </c>
      <c r="BB1081" s="16">
        <v>14.1067089869809</v>
      </c>
      <c r="BC1081" s="16">
        <v>12.157776992817601</v>
      </c>
      <c r="BD1081" s="16">
        <v>12.2247609538804</v>
      </c>
      <c r="BE1081" s="16">
        <v>12.7786393685483</v>
      </c>
      <c r="BF1081" s="16">
        <v>13.388333161458901</v>
      </c>
      <c r="BG1081" s="16">
        <v>14.2125356482603</v>
      </c>
      <c r="BH1081" s="16">
        <v>15.603162927546901</v>
      </c>
      <c r="BI1081" s="16">
        <v>14.555516572555799</v>
      </c>
      <c r="BJ1081" s="16">
        <v>13.1640455061148</v>
      </c>
      <c r="BK1081" s="16">
        <v>12.971271787444399</v>
      </c>
      <c r="BL1081" s="16">
        <v>14.2188526451777</v>
      </c>
    </row>
    <row r="1082" spans="1:65">
      <c r="A1082" s="16" t="s">
        <v>53</v>
      </c>
      <c r="B1082" s="16" t="s">
        <v>54</v>
      </c>
      <c r="C1082" s="16" t="s">
        <v>2207</v>
      </c>
      <c r="D1082" s="16" t="s">
        <v>2208</v>
      </c>
      <c r="AM1082" s="16">
        <v>0</v>
      </c>
      <c r="AN1082" s="16">
        <v>0</v>
      </c>
      <c r="AO1082" s="16">
        <v>89381000</v>
      </c>
      <c r="AP1082" s="16">
        <v>109764400</v>
      </c>
      <c r="AQ1082" s="16">
        <v>144788000</v>
      </c>
      <c r="AR1082" s="16">
        <v>146600600</v>
      </c>
      <c r="BA1082" s="16">
        <v>955300000</v>
      </c>
      <c r="BB1082" s="16">
        <v>967900000</v>
      </c>
      <c r="BC1082" s="16">
        <v>1109900000</v>
      </c>
      <c r="BD1082" s="16">
        <v>1226800000</v>
      </c>
      <c r="BE1082" s="16">
        <v>1422500000</v>
      </c>
      <c r="BF1082" s="16">
        <v>1584200000</v>
      </c>
      <c r="BG1082" s="16">
        <v>1743800000</v>
      </c>
      <c r="BH1082" s="16">
        <v>1805200000</v>
      </c>
      <c r="BI1082" s="16">
        <v>1921000000</v>
      </c>
      <c r="BJ1082" s="16">
        <v>2085700000</v>
      </c>
      <c r="BK1082" s="16">
        <v>2327100000</v>
      </c>
      <c r="BL1082" s="16">
        <v>2921600000</v>
      </c>
    </row>
    <row r="1083" spans="1:65">
      <c r="A1083" s="16" t="s">
        <v>53</v>
      </c>
      <c r="B1083" s="16" t="s">
        <v>54</v>
      </c>
      <c r="C1083" s="16" t="s">
        <v>2209</v>
      </c>
      <c r="D1083" s="16" t="s">
        <v>2210</v>
      </c>
      <c r="BD1083" s="16">
        <v>16.909725189208999</v>
      </c>
      <c r="BG1083" s="16">
        <v>31.6508083343506</v>
      </c>
      <c r="BJ1083" s="16">
        <v>29.9040012359619</v>
      </c>
    </row>
    <row r="1084" spans="1:65">
      <c r="A1084" s="16" t="s">
        <v>53</v>
      </c>
      <c r="B1084" s="16" t="s">
        <v>54</v>
      </c>
      <c r="C1084" s="16" t="s">
        <v>2211</v>
      </c>
      <c r="D1084" s="16" t="s">
        <v>2212</v>
      </c>
    </row>
    <row r="1085" spans="1:65">
      <c r="A1085" s="16" t="s">
        <v>53</v>
      </c>
      <c r="B1085" s="16" t="s">
        <v>54</v>
      </c>
      <c r="C1085" s="16" t="s">
        <v>2213</v>
      </c>
      <c r="D1085" s="16" t="s">
        <v>2214</v>
      </c>
      <c r="AK1085" s="16">
        <v>0</v>
      </c>
      <c r="AL1085" s="16">
        <v>590075.58469272905</v>
      </c>
      <c r="AM1085" s="16">
        <v>2034228.4762110501</v>
      </c>
      <c r="AN1085" s="16">
        <v>120884190.931729</v>
      </c>
      <c r="AO1085" s="16">
        <v>213661231.432484</v>
      </c>
      <c r="AP1085" s="16">
        <v>467319243.46936899</v>
      </c>
      <c r="AQ1085" s="16">
        <v>448540667.457412</v>
      </c>
      <c r="AR1085" s="16">
        <v>672589591.85964203</v>
      </c>
      <c r="AS1085" s="16">
        <v>679605504.08201003</v>
      </c>
      <c r="AT1085" s="16">
        <v>724979353.94087005</v>
      </c>
      <c r="AU1085" s="16">
        <v>720471772.469666</v>
      </c>
      <c r="AV1085" s="16">
        <v>802839749.21412694</v>
      </c>
      <c r="AW1085" s="16">
        <v>1075084292.67504</v>
      </c>
      <c r="AX1085" s="16">
        <v>1177743664.23387</v>
      </c>
      <c r="AY1085" s="16">
        <v>2500372956.08952</v>
      </c>
      <c r="AZ1085" s="16">
        <v>4273114882.3347201</v>
      </c>
      <c r="BA1085" s="16">
        <v>6467239211.3665705</v>
      </c>
      <c r="BB1085" s="16">
        <v>5363850354.1511297</v>
      </c>
      <c r="BC1085" s="16">
        <v>6409059730.2234898</v>
      </c>
      <c r="BD1085" s="16">
        <v>10273925784.8398</v>
      </c>
      <c r="BE1085" s="16">
        <v>11277345749.0186</v>
      </c>
      <c r="BF1085" s="16">
        <v>15175667724.097</v>
      </c>
      <c r="BG1085" s="16">
        <v>15816416601.329901</v>
      </c>
      <c r="BH1085" s="16">
        <v>7319394112.32726</v>
      </c>
      <c r="BI1085" s="16">
        <v>6573862903.1143303</v>
      </c>
      <c r="BJ1085" s="16">
        <v>6680532216.7133999</v>
      </c>
      <c r="BK1085" s="16">
        <v>6665989936.45047</v>
      </c>
      <c r="BL1085" s="16">
        <v>7042996709.9373398</v>
      </c>
      <c r="BM1085" s="16">
        <v>7633754109.9489403</v>
      </c>
    </row>
    <row r="1086" spans="1:65">
      <c r="A1086" s="16" t="s">
        <v>53</v>
      </c>
      <c r="B1086" s="16" t="s">
        <v>54</v>
      </c>
      <c r="C1086" s="16" t="s">
        <v>2215</v>
      </c>
      <c r="D1086" s="16" t="s">
        <v>2216</v>
      </c>
      <c r="AK1086" s="16">
        <v>71.547803047000002</v>
      </c>
      <c r="AP1086" s="16">
        <v>55.279311106199998</v>
      </c>
      <c r="AU1086" s="16">
        <v>44.491057628599997</v>
      </c>
      <c r="AZ1086" s="16">
        <v>54.184146610699997</v>
      </c>
      <c r="BE1086" s="16">
        <v>52.8593508501</v>
      </c>
      <c r="BJ1086" s="16">
        <v>56.443364981199998</v>
      </c>
    </row>
    <row r="1087" spans="1:65">
      <c r="A1087" s="16" t="s">
        <v>53</v>
      </c>
      <c r="B1087" s="16" t="s">
        <v>54</v>
      </c>
      <c r="C1087" s="16" t="s">
        <v>2217</v>
      </c>
      <c r="D1087" s="16" t="s">
        <v>2218</v>
      </c>
    </row>
    <row r="1088" spans="1:65">
      <c r="A1088" s="16" t="s">
        <v>53</v>
      </c>
      <c r="B1088" s="16" t="s">
        <v>54</v>
      </c>
      <c r="C1088" s="16" t="s">
        <v>2219</v>
      </c>
      <c r="D1088" s="16" t="s">
        <v>2220</v>
      </c>
      <c r="AI1088" s="16">
        <v>100</v>
      </c>
      <c r="AN1088" s="16">
        <v>100</v>
      </c>
      <c r="AS1088" s="16">
        <v>100</v>
      </c>
      <c r="AX1088" s="16">
        <v>100</v>
      </c>
      <c r="BC1088" s="16">
        <v>100</v>
      </c>
      <c r="BD1088" s="16">
        <v>100</v>
      </c>
      <c r="BE1088" s="16">
        <v>100</v>
      </c>
      <c r="BF1088" s="16">
        <v>100</v>
      </c>
      <c r="BG1088" s="16">
        <v>100</v>
      </c>
      <c r="BH1088" s="16">
        <v>100</v>
      </c>
      <c r="BI1088" s="16">
        <v>100</v>
      </c>
      <c r="BJ1088" s="16">
        <v>100</v>
      </c>
    </row>
    <row r="1089" spans="1:65">
      <c r="A1089" s="16" t="s">
        <v>53</v>
      </c>
      <c r="B1089" s="16" t="s">
        <v>54</v>
      </c>
      <c r="C1089" s="16" t="s">
        <v>2221</v>
      </c>
      <c r="D1089" s="16" t="s">
        <v>2222</v>
      </c>
      <c r="O1089" s="16">
        <v>55.117204973410203</v>
      </c>
      <c r="P1089" s="16">
        <v>55.598974284730097</v>
      </c>
      <c r="Q1089" s="16">
        <v>54.993075710212899</v>
      </c>
      <c r="R1089" s="16">
        <v>53.803684045099097</v>
      </c>
      <c r="S1089" s="16">
        <v>52.703205104361899</v>
      </c>
      <c r="T1089" s="16">
        <v>51.688714195009901</v>
      </c>
      <c r="U1089" s="16">
        <v>50.003958196605303</v>
      </c>
      <c r="V1089" s="16">
        <v>48.517215764869903</v>
      </c>
      <c r="W1089" s="16">
        <v>47.5223998405218</v>
      </c>
      <c r="X1089" s="16">
        <v>46.357359519789703</v>
      </c>
      <c r="Y1089" s="16">
        <v>45.289027088090101</v>
      </c>
      <c r="Z1089" s="16">
        <v>44.031267309824102</v>
      </c>
      <c r="AA1089" s="16">
        <v>42.912357406337897</v>
      </c>
      <c r="AB1089" s="16">
        <v>41.839884400712499</v>
      </c>
      <c r="AC1089" s="16">
        <v>41.159742013418501</v>
      </c>
      <c r="AD1089" s="16">
        <v>40.028094034331801</v>
      </c>
      <c r="AE1089" s="16">
        <v>39.003133121211597</v>
      </c>
      <c r="AF1089" s="16">
        <v>38.253479576166399</v>
      </c>
      <c r="AG1089" s="16">
        <v>37.186952314331698</v>
      </c>
      <c r="AH1089" s="16">
        <v>37.229009601304398</v>
      </c>
      <c r="AI1089" s="16">
        <v>19.402074435631501</v>
      </c>
      <c r="AJ1089" s="16">
        <v>19.696969696969699</v>
      </c>
      <c r="AK1089" s="16">
        <v>17.869184086311499</v>
      </c>
      <c r="AL1089" s="16">
        <v>17.717086834733902</v>
      </c>
      <c r="AM1089" s="16">
        <v>17.2463768115942</v>
      </c>
      <c r="AN1089" s="16">
        <v>17.7777777777778</v>
      </c>
      <c r="AO1089" s="16">
        <v>17.2486033519553</v>
      </c>
      <c r="AP1089" s="16">
        <v>17.159763313609499</v>
      </c>
      <c r="AQ1089" s="16">
        <v>16.915422885572099</v>
      </c>
      <c r="AR1089" s="16">
        <v>16.7060212514758</v>
      </c>
      <c r="AS1089" s="16">
        <v>16.422947131608499</v>
      </c>
      <c r="AT1089" s="16">
        <v>16.0416666666667</v>
      </c>
      <c r="AU1089" s="16">
        <v>15.4182879377432</v>
      </c>
      <c r="AV1089" s="16">
        <v>15.0728597449909</v>
      </c>
      <c r="AW1089" s="16">
        <v>14.622641509434001</v>
      </c>
      <c r="AX1089" s="16">
        <v>14.187271990271601</v>
      </c>
      <c r="AY1089" s="16">
        <v>12.150466045272999</v>
      </c>
      <c r="AZ1089" s="16">
        <v>10.529295216529899</v>
      </c>
      <c r="BA1089" s="16">
        <v>9.375</v>
      </c>
    </row>
    <row r="1090" spans="1:65">
      <c r="A1090" s="16" t="s">
        <v>53</v>
      </c>
      <c r="B1090" s="16" t="s">
        <v>54</v>
      </c>
      <c r="C1090" s="16" t="s">
        <v>2223</v>
      </c>
      <c r="D1090" s="16" t="s">
        <v>2224</v>
      </c>
      <c r="AK1090" s="16">
        <v>50.690398924249202</v>
      </c>
      <c r="AL1090" s="16">
        <v>32.319205904334801</v>
      </c>
      <c r="AM1090" s="16">
        <v>35.066939890710401</v>
      </c>
      <c r="AN1090" s="16">
        <v>29.098850775617201</v>
      </c>
      <c r="AO1090" s="16">
        <v>29.0871743437345</v>
      </c>
      <c r="AP1090" s="16">
        <v>28.048322776792499</v>
      </c>
      <c r="AQ1090" s="16">
        <v>26.932294998730601</v>
      </c>
      <c r="AR1090" s="16">
        <v>30.1643372872615</v>
      </c>
      <c r="AS1090" s="16">
        <v>28.5679555111222</v>
      </c>
      <c r="AT1090" s="16">
        <v>42.844803719008297</v>
      </c>
      <c r="AU1090" s="16">
        <v>43.623162863886698</v>
      </c>
      <c r="AV1090" s="16">
        <v>49.697781013395499</v>
      </c>
      <c r="AW1090" s="16">
        <v>54.676916984452902</v>
      </c>
      <c r="AX1090" s="16">
        <v>50.607601637107798</v>
      </c>
      <c r="AY1090" s="16">
        <v>59.946918349429303</v>
      </c>
      <c r="AZ1090" s="16">
        <v>63.955892402762601</v>
      </c>
      <c r="BA1090" s="16">
        <v>70.166396213657904</v>
      </c>
      <c r="BB1090" s="16">
        <v>74.798631662688905</v>
      </c>
      <c r="BC1090" s="16">
        <v>74.463635610766005</v>
      </c>
      <c r="BD1090" s="16">
        <v>66.663389355742297</v>
      </c>
      <c r="BE1090" s="16">
        <v>64.5301397919376</v>
      </c>
      <c r="BF1090" s="16">
        <v>63.5037018158649</v>
      </c>
      <c r="BG1090" s="16">
        <v>64.978835427520707</v>
      </c>
      <c r="BH1090" s="16">
        <v>68.233329188685104</v>
      </c>
      <c r="BI1090" s="16">
        <v>65.907195345988995</v>
      </c>
    </row>
    <row r="1091" spans="1:65">
      <c r="A1091" s="16" t="s">
        <v>53</v>
      </c>
      <c r="B1091" s="16" t="s">
        <v>54</v>
      </c>
      <c r="C1091" s="16" t="s">
        <v>2225</v>
      </c>
      <c r="D1091" s="16" t="s">
        <v>2226</v>
      </c>
      <c r="AI1091" s="16">
        <v>34.416033172080198</v>
      </c>
      <c r="AJ1091" s="16">
        <v>37.944562899786803</v>
      </c>
      <c r="AK1091" s="16">
        <v>58.002327581844902</v>
      </c>
      <c r="AL1091" s="16">
        <v>60.317043724738902</v>
      </c>
      <c r="AM1091" s="16">
        <v>71.270844004325298</v>
      </c>
      <c r="AN1091" s="16">
        <v>72.289368692795094</v>
      </c>
      <c r="AO1091" s="16">
        <v>72.417627436062503</v>
      </c>
      <c r="AP1091" s="16">
        <v>71.299596103587504</v>
      </c>
      <c r="AQ1091" s="16">
        <v>69.418824313812607</v>
      </c>
      <c r="AR1091" s="16">
        <v>72.155589788732399</v>
      </c>
      <c r="AS1091" s="16">
        <v>71.950371677629803</v>
      </c>
      <c r="AT1091" s="16">
        <v>33.7532946758039</v>
      </c>
      <c r="AU1091" s="16">
        <v>30.971605796481501</v>
      </c>
      <c r="AV1091" s="16">
        <v>35.694822888283397</v>
      </c>
      <c r="AW1091" s="16">
        <v>28.269867549668898</v>
      </c>
      <c r="AX1091" s="16">
        <v>25.673312346974502</v>
      </c>
      <c r="AY1091" s="16">
        <v>24.8950821008027</v>
      </c>
      <c r="AZ1091" s="16">
        <v>18.272531697715898</v>
      </c>
      <c r="BA1091" s="16">
        <v>7.9517626946356801</v>
      </c>
      <c r="BB1091" s="16">
        <v>2.6340894636421499</v>
      </c>
      <c r="BC1091" s="16">
        <v>0.12292891501870699</v>
      </c>
      <c r="BD1091" s="16">
        <v>1.66551690154726</v>
      </c>
      <c r="BE1091" s="16">
        <v>2.1880981381590399</v>
      </c>
      <c r="BF1091" s="16">
        <v>7.7074591076475102E-2</v>
      </c>
      <c r="BG1091" s="16">
        <v>0.15771594953089599</v>
      </c>
      <c r="BH1091" s="16">
        <v>6.5092352559948203</v>
      </c>
    </row>
    <row r="1092" spans="1:65">
      <c r="A1092" s="16" t="s">
        <v>53</v>
      </c>
      <c r="B1092" s="16" t="s">
        <v>54</v>
      </c>
      <c r="C1092" s="16" t="s">
        <v>2227</v>
      </c>
      <c r="D1092" s="16" t="s">
        <v>2228</v>
      </c>
      <c r="AN1092" s="16">
        <v>8692412</v>
      </c>
      <c r="AO1092" s="16">
        <v>4323000</v>
      </c>
      <c r="AP1092" s="16">
        <v>69255483.099999994</v>
      </c>
      <c r="AQ1092" s="16">
        <v>11477492.699999999</v>
      </c>
      <c r="AR1092" s="16">
        <v>24758488.600000001</v>
      </c>
      <c r="AS1092" s="16">
        <v>46407004.200000003</v>
      </c>
      <c r="AT1092" s="16">
        <v>66737269.600000001</v>
      </c>
      <c r="AU1092" s="16">
        <v>64170398.200000003</v>
      </c>
      <c r="AV1092" s="16">
        <v>80354133</v>
      </c>
      <c r="AW1092" s="16">
        <v>69446917.799999997</v>
      </c>
      <c r="AX1092" s="16">
        <v>74199345.599999994</v>
      </c>
      <c r="AY1092" s="16">
        <v>95925797.099999994</v>
      </c>
      <c r="AZ1092" s="16">
        <v>136325980.69999999</v>
      </c>
      <c r="BA1092" s="16">
        <v>228186733.19999999</v>
      </c>
      <c r="BB1092" s="16">
        <v>267912045.80000001</v>
      </c>
      <c r="BC1092" s="16">
        <v>298423678.69999999</v>
      </c>
      <c r="BD1092" s="16">
        <v>337512805.60000002</v>
      </c>
      <c r="BE1092" s="16">
        <v>375218477.69999999</v>
      </c>
      <c r="BF1092" s="16">
        <v>842284862.60000002</v>
      </c>
      <c r="BG1092" s="16">
        <v>692384530</v>
      </c>
      <c r="BH1092" s="16">
        <v>791077264.89999998</v>
      </c>
      <c r="BI1092" s="16">
        <v>994175642.70000005</v>
      </c>
      <c r="BJ1092" s="16">
        <v>1587786136.5999999</v>
      </c>
      <c r="BK1092" s="16">
        <v>2085879155.8</v>
      </c>
      <c r="BL1092" s="16">
        <v>1630009674.4000001</v>
      </c>
    </row>
    <row r="1093" spans="1:65">
      <c r="A1093" s="16" t="s">
        <v>53</v>
      </c>
      <c r="B1093" s="16" t="s">
        <v>54</v>
      </c>
      <c r="C1093" s="16" t="s">
        <v>2229</v>
      </c>
      <c r="D1093" s="16" t="s">
        <v>2230</v>
      </c>
      <c r="AJ1093" s="16">
        <v>300000.01192092901</v>
      </c>
      <c r="AK1093" s="16">
        <v>7429999.8283386203</v>
      </c>
      <c r="AL1093" s="16">
        <v>23870000.839233398</v>
      </c>
      <c r="AM1093" s="16">
        <v>149039993.28613299</v>
      </c>
      <c r="AN1093" s="16">
        <v>119540000.915527</v>
      </c>
      <c r="AO1093" s="16">
        <v>96360000.610351607</v>
      </c>
      <c r="AP1093" s="16">
        <v>184059997.55859399</v>
      </c>
      <c r="AQ1093" s="16">
        <v>120360000.61035199</v>
      </c>
      <c r="AR1093" s="16">
        <v>171000000</v>
      </c>
      <c r="AS1093" s="16">
        <v>140610000.61035201</v>
      </c>
      <c r="AT1093" s="16">
        <v>230910003.66210899</v>
      </c>
      <c r="AU1093" s="16">
        <v>350809997.55859399</v>
      </c>
      <c r="AV1093" s="16">
        <v>302029998.77929699</v>
      </c>
      <c r="AW1093" s="16">
        <v>175830001.83105499</v>
      </c>
      <c r="AX1093" s="16">
        <v>210399993.89648399</v>
      </c>
      <c r="AY1093" s="16">
        <v>203850006.10351601</v>
      </c>
      <c r="AZ1093" s="16">
        <v>213309997.55859399</v>
      </c>
      <c r="BA1093" s="16">
        <v>225100006.10351601</v>
      </c>
      <c r="BB1093" s="16">
        <v>217580001.83105499</v>
      </c>
      <c r="BC1093" s="16">
        <v>156479995.727539</v>
      </c>
      <c r="BD1093" s="16">
        <v>287769989.01367199</v>
      </c>
      <c r="BE1093" s="16">
        <v>286790008.54492199</v>
      </c>
      <c r="BF1093" s="16">
        <v>-70830001.831054702</v>
      </c>
      <c r="BG1093" s="16">
        <v>216740005.493164</v>
      </c>
      <c r="BH1093" s="16">
        <v>69580001.831054702</v>
      </c>
      <c r="BI1093" s="16">
        <v>79430000.305175796</v>
      </c>
      <c r="BJ1093" s="16">
        <v>123529998.77929699</v>
      </c>
      <c r="BK1093" s="16">
        <v>87410003.662109405</v>
      </c>
      <c r="BL1093" s="16">
        <v>120980003.356934</v>
      </c>
    </row>
    <row r="1094" spans="1:65">
      <c r="A1094" s="16" t="s">
        <v>53</v>
      </c>
      <c r="B1094" s="16" t="s">
        <v>54</v>
      </c>
      <c r="C1094" s="16" t="s">
        <v>2231</v>
      </c>
      <c r="D1094" s="16" t="s">
        <v>2232</v>
      </c>
      <c r="AX1094" s="16">
        <v>503000</v>
      </c>
      <c r="AY1094" s="16">
        <v>4045000</v>
      </c>
      <c r="AZ1094" s="16">
        <v>13070000</v>
      </c>
      <c r="BA1094" s="16">
        <v>8814000</v>
      </c>
      <c r="BB1094" s="16">
        <v>15074000</v>
      </c>
      <c r="BC1094" s="16">
        <v>5085000</v>
      </c>
      <c r="BD1094" s="16">
        <v>-304000</v>
      </c>
      <c r="BE1094" s="16">
        <v>1297000</v>
      </c>
      <c r="BF1094" s="16">
        <v>-26167</v>
      </c>
      <c r="BG1094" s="16">
        <v>-450000</v>
      </c>
      <c r="BH1094" s="16">
        <v>-669000</v>
      </c>
      <c r="BI1094" s="16">
        <v>-890000</v>
      </c>
      <c r="BJ1094" s="16">
        <v>-4073000</v>
      </c>
      <c r="BK1094" s="16">
        <v>-4061000</v>
      </c>
      <c r="BL1094" s="16">
        <v>-4036000</v>
      </c>
    </row>
    <row r="1095" spans="1:65">
      <c r="A1095" s="16" t="s">
        <v>53</v>
      </c>
      <c r="B1095" s="16" t="s">
        <v>54</v>
      </c>
      <c r="C1095" s="16" t="s">
        <v>2233</v>
      </c>
      <c r="D1095" s="16" t="s">
        <v>2234</v>
      </c>
      <c r="BE1095" s="16">
        <v>193309.75413322399</v>
      </c>
      <c r="BF1095" s="16">
        <v>148134.91702079799</v>
      </c>
      <c r="BG1095" s="16">
        <v>136099.99418258699</v>
      </c>
      <c r="BH1095" s="16">
        <v>79049.997031688705</v>
      </c>
      <c r="BI1095" s="16">
        <v>153650.000691414</v>
      </c>
      <c r="BJ1095" s="16">
        <v>153009.99581813801</v>
      </c>
      <c r="BK1095" s="16">
        <v>1202912.9266738901</v>
      </c>
      <c r="BL1095" s="16">
        <v>734359.97962951695</v>
      </c>
    </row>
    <row r="1096" spans="1:65">
      <c r="A1096" s="16" t="s">
        <v>53</v>
      </c>
      <c r="B1096" s="16" t="s">
        <v>54</v>
      </c>
      <c r="C1096" s="16" t="s">
        <v>2235</v>
      </c>
      <c r="D1096" s="16" t="s">
        <v>2236</v>
      </c>
      <c r="AL1096" s="16">
        <v>40000</v>
      </c>
      <c r="AM1096" s="16">
        <v>9615000</v>
      </c>
      <c r="AN1096" s="16">
        <v>14032076.5</v>
      </c>
      <c r="AO1096" s="16">
        <v>15481000</v>
      </c>
      <c r="AP1096" s="16">
        <v>4000000</v>
      </c>
      <c r="AQ1096" s="16">
        <v>1480000</v>
      </c>
      <c r="AR1096" s="16">
        <v>29000000</v>
      </c>
      <c r="AS1096" s="16">
        <v>156210000</v>
      </c>
      <c r="AT1096" s="16">
        <v>102860000</v>
      </c>
      <c r="AU1096" s="16">
        <v>82380000</v>
      </c>
      <c r="AV1096" s="16">
        <v>103000000</v>
      </c>
      <c r="AW1096" s="16">
        <v>138000000</v>
      </c>
      <c r="AX1096" s="16">
        <v>186000000</v>
      </c>
      <c r="AY1096" s="16">
        <v>520000000</v>
      </c>
      <c r="AZ1096" s="16">
        <v>1132000000</v>
      </c>
      <c r="BA1096" s="16">
        <v>1136000000</v>
      </c>
      <c r="BB1096" s="16">
        <v>595000000</v>
      </c>
      <c r="BC1096" s="16">
        <v>999000000</v>
      </c>
      <c r="BD1096" s="16">
        <v>91000000</v>
      </c>
      <c r="BE1096" s="16">
        <v>1631115000</v>
      </c>
      <c r="BF1096" s="16">
        <v>1604885000</v>
      </c>
      <c r="BG1096" s="16">
        <v>2020737000</v>
      </c>
      <c r="BH1096" s="16">
        <v>1547517000</v>
      </c>
      <c r="BI1096" s="16">
        <v>1395983000</v>
      </c>
      <c r="BJ1096" s="16">
        <v>674712000</v>
      </c>
      <c r="BK1096" s="16">
        <v>569722000</v>
      </c>
      <c r="BL1096" s="16">
        <v>616855000</v>
      </c>
    </row>
    <row r="1097" spans="1:65">
      <c r="A1097" s="16" t="s">
        <v>53</v>
      </c>
      <c r="B1097" s="16" t="s">
        <v>54</v>
      </c>
      <c r="C1097" s="16" t="s">
        <v>2237</v>
      </c>
      <c r="D1097" s="16" t="s">
        <v>2238</v>
      </c>
      <c r="BB1097" s="16">
        <v>19999.999552965201</v>
      </c>
      <c r="BE1097" s="16">
        <v>29999.999329447699</v>
      </c>
      <c r="BF1097" s="16">
        <v>39999.999105930299</v>
      </c>
      <c r="BG1097" s="16">
        <v>9999.9997764825803</v>
      </c>
      <c r="BH1097" s="16">
        <v>9999.9997764825803</v>
      </c>
      <c r="BJ1097" s="16">
        <v>0</v>
      </c>
      <c r="BK1097" s="16">
        <v>9999.9997764825803</v>
      </c>
      <c r="BL1097" s="16">
        <v>0</v>
      </c>
    </row>
    <row r="1098" spans="1:65">
      <c r="A1098" s="16" t="s">
        <v>53</v>
      </c>
      <c r="B1098" s="16" t="s">
        <v>54</v>
      </c>
      <c r="C1098" s="16" t="s">
        <v>2239</v>
      </c>
      <c r="D1098" s="16" t="s">
        <v>2240</v>
      </c>
      <c r="AO1098" s="16">
        <v>629999.99523162795</v>
      </c>
      <c r="AQ1098" s="16">
        <v>189999.99761581401</v>
      </c>
      <c r="AR1098" s="16">
        <v>180000.00715255699</v>
      </c>
      <c r="AS1098" s="16">
        <v>280000.00119209301</v>
      </c>
      <c r="AT1098" s="16">
        <v>119999.997317791</v>
      </c>
      <c r="AU1098" s="16">
        <v>79999.9982118607</v>
      </c>
      <c r="AV1098" s="16">
        <v>70000.000298023195</v>
      </c>
      <c r="AW1098" s="16">
        <v>490000.00953674299</v>
      </c>
      <c r="AX1098" s="16">
        <v>170000.00178813899</v>
      </c>
      <c r="AY1098" s="16">
        <v>180000.00715255699</v>
      </c>
      <c r="AZ1098" s="16">
        <v>50000.000745058103</v>
      </c>
      <c r="BA1098" s="16">
        <v>200000.00298023201</v>
      </c>
      <c r="BB1098" s="16">
        <v>159999.99642372099</v>
      </c>
      <c r="BC1098" s="16">
        <v>449999.98807907099</v>
      </c>
      <c r="BD1098" s="16">
        <v>670000.016689301</v>
      </c>
      <c r="BE1098" s="16">
        <v>340000.00357627898</v>
      </c>
      <c r="BF1098" s="16">
        <v>479999.989271164</v>
      </c>
      <c r="BG1098" s="16">
        <v>119999.997317791</v>
      </c>
      <c r="BH1098" s="16">
        <v>70000.000298023195</v>
      </c>
      <c r="BI1098" s="16">
        <v>50000.000745058103</v>
      </c>
      <c r="BJ1098" s="16">
        <v>59999.9986588955</v>
      </c>
      <c r="BK1098" s="16">
        <v>109999.999403954</v>
      </c>
      <c r="BL1098" s="16">
        <v>90000.003576278701</v>
      </c>
    </row>
    <row r="1099" spans="1:65">
      <c r="A1099" s="16" t="s">
        <v>53</v>
      </c>
      <c r="B1099" s="16" t="s">
        <v>54</v>
      </c>
      <c r="C1099" s="16" t="s">
        <v>2241</v>
      </c>
      <c r="D1099" s="16" t="s">
        <v>2242</v>
      </c>
      <c r="AQ1099" s="16">
        <v>3040000</v>
      </c>
      <c r="AR1099" s="16">
        <v>3220000</v>
      </c>
    </row>
    <row r="1100" spans="1:65">
      <c r="A1100" s="16" t="s">
        <v>53</v>
      </c>
      <c r="B1100" s="16" t="s">
        <v>54</v>
      </c>
      <c r="C1100" s="16" t="s">
        <v>2243</v>
      </c>
      <c r="D1100" s="16" t="s">
        <v>2244</v>
      </c>
      <c r="AN1100" s="16">
        <v>784709000</v>
      </c>
      <c r="AO1100" s="16">
        <v>792925000</v>
      </c>
      <c r="AP1100" s="16">
        <v>1150053000</v>
      </c>
      <c r="AQ1100" s="16">
        <v>1009435000</v>
      </c>
      <c r="AR1100" s="16">
        <v>1282021000</v>
      </c>
      <c r="AS1100" s="16">
        <v>2118103000</v>
      </c>
      <c r="AT1100" s="16">
        <v>2368762000</v>
      </c>
      <c r="AU1100" s="16">
        <v>2655143000</v>
      </c>
      <c r="AV1100" s="16">
        <v>3038268000</v>
      </c>
      <c r="AW1100" s="16">
        <v>4123270000</v>
      </c>
      <c r="AX1100" s="16">
        <v>8139524000</v>
      </c>
      <c r="AY1100" s="16">
        <v>13714380000</v>
      </c>
      <c r="AZ1100" s="16">
        <v>22355216000</v>
      </c>
      <c r="BA1100" s="16">
        <v>31889127000</v>
      </c>
      <c r="BB1100" s="16">
        <v>22759265000</v>
      </c>
      <c r="BC1100" s="16">
        <v>28234775000</v>
      </c>
      <c r="BD1100" s="16">
        <v>37038851000</v>
      </c>
      <c r="BE1100" s="16">
        <v>36685877000</v>
      </c>
      <c r="BF1100" s="16">
        <v>35912069000</v>
      </c>
      <c r="BG1100" s="16">
        <v>32556819000</v>
      </c>
      <c r="BH1100" s="16">
        <v>20030038000</v>
      </c>
      <c r="BI1100" s="16">
        <v>17578801000</v>
      </c>
      <c r="BJ1100" s="16">
        <v>19840498000</v>
      </c>
      <c r="BK1100" s="16">
        <v>25484473000</v>
      </c>
      <c r="BL1100" s="16">
        <v>23629741259.969501</v>
      </c>
      <c r="BM1100" s="16">
        <v>15208753000</v>
      </c>
    </row>
    <row r="1101" spans="1:65">
      <c r="A1101" s="16" t="s">
        <v>53</v>
      </c>
      <c r="B1101" s="16" t="s">
        <v>54</v>
      </c>
      <c r="C1101" s="16" t="s">
        <v>2245</v>
      </c>
      <c r="D1101" s="16" t="s">
        <v>2246</v>
      </c>
      <c r="AN1101" s="16">
        <v>-340659000</v>
      </c>
      <c r="AO1101" s="16">
        <v>-901670000</v>
      </c>
      <c r="AP1101" s="16">
        <v>-960369000</v>
      </c>
      <c r="AQ1101" s="16">
        <v>-1385151000</v>
      </c>
      <c r="AR1101" s="16">
        <v>-599703440</v>
      </c>
      <c r="AS1101" s="16">
        <v>-167773000</v>
      </c>
      <c r="AT1101" s="16">
        <v>-51755000</v>
      </c>
      <c r="AU1101" s="16">
        <v>-883003000</v>
      </c>
      <c r="AV1101" s="16">
        <v>-2156059000</v>
      </c>
      <c r="AW1101" s="16">
        <v>-2643446000</v>
      </c>
      <c r="AX1101" s="16">
        <v>82631000</v>
      </c>
      <c r="AY1101" s="16">
        <v>3447670000</v>
      </c>
      <c r="AZ1101" s="16">
        <v>8655157000</v>
      </c>
      <c r="BA1101" s="16">
        <v>15618466000</v>
      </c>
      <c r="BB1101" s="16">
        <v>8719043000</v>
      </c>
      <c r="BC1101" s="16">
        <v>14065149000</v>
      </c>
      <c r="BD1101" s="16">
        <v>17732494000</v>
      </c>
      <c r="BE1101" s="16">
        <v>13049587000</v>
      </c>
      <c r="BF1101" s="16">
        <v>10329835000</v>
      </c>
      <c r="BG1101" s="16">
        <v>7391603000</v>
      </c>
      <c r="BH1101" s="16">
        <v>-2354170000</v>
      </c>
      <c r="BI1101" s="16">
        <v>2222322000</v>
      </c>
      <c r="BJ1101" s="16">
        <v>2172717748.0999999</v>
      </c>
      <c r="BK1101" s="16">
        <v>6698897518.4879999</v>
      </c>
      <c r="BL1101" s="16">
        <v>5008074730.4885197</v>
      </c>
      <c r="BM1101" s="16">
        <v>413099200</v>
      </c>
    </row>
    <row r="1102" spans="1:65">
      <c r="A1102" s="16" t="s">
        <v>53</v>
      </c>
      <c r="B1102" s="16" t="s">
        <v>54</v>
      </c>
      <c r="C1102" s="16" t="s">
        <v>2247</v>
      </c>
      <c r="D1102" s="16" t="s">
        <v>2248</v>
      </c>
      <c r="AN1102" s="16">
        <v>21.169974953961901</v>
      </c>
      <c r="AO1102" s="16">
        <v>50.312775010660197</v>
      </c>
      <c r="AP1102" s="16">
        <v>57.949677252277702</v>
      </c>
      <c r="AQ1102" s="16">
        <v>47.0767281273679</v>
      </c>
      <c r="AR1102" s="16">
        <v>57.354941910800697</v>
      </c>
      <c r="AS1102" s="16">
        <v>43.1013665380829</v>
      </c>
      <c r="AT1102" s="16">
        <v>58.299654817143299</v>
      </c>
      <c r="AU1102" s="16">
        <v>77.643547317832002</v>
      </c>
      <c r="AV1102" s="16">
        <v>84.079169424424407</v>
      </c>
      <c r="AW1102" s="16">
        <v>83.467079625705296</v>
      </c>
      <c r="AX1102" s="16">
        <v>77.663908530163994</v>
      </c>
      <c r="AY1102" s="16">
        <v>71.428537398761307</v>
      </c>
      <c r="AZ1102" s="16">
        <v>70.199781401394304</v>
      </c>
      <c r="BA1102" s="16">
        <v>72.148351168455505</v>
      </c>
      <c r="BB1102" s="16">
        <v>64.648550589512496</v>
      </c>
      <c r="BC1102" s="16">
        <v>56.659416289960099</v>
      </c>
      <c r="BD1102" s="16">
        <v>51.935071164471097</v>
      </c>
      <c r="BE1102" s="16">
        <v>51.263826488172903</v>
      </c>
      <c r="BF1102" s="16">
        <v>51.578432561520003</v>
      </c>
      <c r="BG1102" s="16">
        <v>60.014936378862998</v>
      </c>
      <c r="BH1102" s="16">
        <v>56.514899195201203</v>
      </c>
      <c r="BI1102" s="16">
        <v>52.8922655844462</v>
      </c>
      <c r="BJ1102" s="16">
        <v>52.037754754980099</v>
      </c>
      <c r="BK1102" s="16">
        <v>21.908737141179898</v>
      </c>
      <c r="BL1102" s="16">
        <v>18.639255562532899</v>
      </c>
      <c r="BM1102" s="16">
        <v>22.901366077943599</v>
      </c>
    </row>
    <row r="1103" spans="1:65">
      <c r="A1103" s="16" t="s">
        <v>53</v>
      </c>
      <c r="B1103" s="16" t="s">
        <v>54</v>
      </c>
      <c r="C1103" s="16" t="s">
        <v>2249</v>
      </c>
      <c r="D1103" s="16" t="s">
        <v>2250</v>
      </c>
    </row>
    <row r="1104" spans="1:65">
      <c r="A1104" s="16" t="s">
        <v>53</v>
      </c>
      <c r="B1104" s="16" t="s">
        <v>54</v>
      </c>
      <c r="C1104" s="16" t="s">
        <v>2251</v>
      </c>
      <c r="D1104" s="16" t="s">
        <v>2252</v>
      </c>
      <c r="BI1104" s="16">
        <v>55.441666666666698</v>
      </c>
      <c r="BJ1104" s="16">
        <v>55.241666666666703</v>
      </c>
      <c r="BK1104" s="16">
        <v>55.091666666666697</v>
      </c>
      <c r="BL1104" s="16">
        <v>55.091666666666697</v>
      </c>
    </row>
    <row r="1105" spans="1:65">
      <c r="A1105" s="16" t="s">
        <v>53</v>
      </c>
      <c r="B1105" s="16" t="s">
        <v>54</v>
      </c>
      <c r="C1105" s="16" t="s">
        <v>2253</v>
      </c>
      <c r="D1105" s="16" t="s">
        <v>2254</v>
      </c>
      <c r="AX1105" s="16">
        <v>3</v>
      </c>
      <c r="AY1105" s="16">
        <v>3</v>
      </c>
      <c r="AZ1105" s="16">
        <v>3</v>
      </c>
      <c r="BA1105" s="16">
        <v>3</v>
      </c>
      <c r="BB1105" s="16">
        <v>3</v>
      </c>
      <c r="BC1105" s="16">
        <v>3</v>
      </c>
    </row>
    <row r="1106" spans="1:65">
      <c r="A1106" s="16" t="s">
        <v>53</v>
      </c>
      <c r="B1106" s="16" t="s">
        <v>54</v>
      </c>
      <c r="C1106" s="16" t="s">
        <v>2255</v>
      </c>
      <c r="D1106" s="16" t="s">
        <v>2256</v>
      </c>
      <c r="AN1106" s="16">
        <v>53</v>
      </c>
      <c r="AO1106" s="16">
        <v>28</v>
      </c>
      <c r="AT1106" s="16">
        <v>591</v>
      </c>
      <c r="AU1106" s="16">
        <v>485</v>
      </c>
      <c r="AV1106" s="16">
        <v>671</v>
      </c>
      <c r="AW1106" s="16">
        <v>1040</v>
      </c>
      <c r="AX1106" s="16">
        <v>1597</v>
      </c>
      <c r="AY1106" s="16">
        <v>1776</v>
      </c>
      <c r="AZ1106" s="16">
        <v>1626</v>
      </c>
      <c r="BA1106" s="16">
        <v>1834</v>
      </c>
      <c r="BB1106" s="16">
        <v>1655</v>
      </c>
      <c r="BC1106" s="16">
        <v>1532</v>
      </c>
      <c r="BD1106" s="16">
        <v>1916</v>
      </c>
      <c r="BE1106" s="16">
        <v>899</v>
      </c>
      <c r="BF1106" s="16">
        <v>1117</v>
      </c>
      <c r="BG1106" s="16">
        <v>1015</v>
      </c>
      <c r="BH1106" s="16">
        <v>856</v>
      </c>
      <c r="BI1106" s="16">
        <v>1030</v>
      </c>
      <c r="BJ1106" s="16">
        <v>1172</v>
      </c>
      <c r="BK1106" s="16">
        <v>1269</v>
      </c>
      <c r="BL1106" s="16">
        <v>1548</v>
      </c>
    </row>
    <row r="1107" spans="1:65">
      <c r="A1107" s="16" t="s">
        <v>53</v>
      </c>
      <c r="B1107" s="16" t="s">
        <v>54</v>
      </c>
      <c r="C1107" s="16" t="s">
        <v>2257</v>
      </c>
      <c r="D1107" s="16" t="s">
        <v>2258</v>
      </c>
      <c r="AX1107" s="16">
        <v>24</v>
      </c>
      <c r="AY1107" s="16">
        <v>24</v>
      </c>
      <c r="AZ1107" s="16">
        <v>24</v>
      </c>
      <c r="BA1107" s="16">
        <v>24</v>
      </c>
      <c r="BB1107" s="16">
        <v>24</v>
      </c>
      <c r="BC1107" s="16">
        <v>24</v>
      </c>
      <c r="BD1107" s="16">
        <v>24</v>
      </c>
      <c r="BE1107" s="16">
        <v>24</v>
      </c>
      <c r="BF1107" s="16">
        <v>26</v>
      </c>
      <c r="BG1107" s="16">
        <v>25</v>
      </c>
      <c r="BH1107" s="16">
        <v>19</v>
      </c>
      <c r="BI1107" s="16">
        <v>19</v>
      </c>
      <c r="BJ1107" s="16">
        <v>19</v>
      </c>
      <c r="BK1107" s="16">
        <v>18</v>
      </c>
      <c r="BL1107" s="16">
        <v>18</v>
      </c>
    </row>
    <row r="1108" spans="1:65">
      <c r="A1108" s="16" t="s">
        <v>53</v>
      </c>
      <c r="B1108" s="16" t="s">
        <v>54</v>
      </c>
      <c r="C1108" s="16" t="s">
        <v>2259</v>
      </c>
      <c r="D1108" s="16" t="s">
        <v>2260</v>
      </c>
      <c r="AV1108" s="16">
        <v>16.8</v>
      </c>
      <c r="AW1108" s="16">
        <v>14.4</v>
      </c>
      <c r="AX1108" s="16">
        <v>12.3</v>
      </c>
      <c r="AY1108" s="16">
        <v>9.3000000000000007</v>
      </c>
      <c r="AZ1108" s="16">
        <v>6.9</v>
      </c>
      <c r="BA1108" s="16">
        <v>4.3</v>
      </c>
      <c r="BB1108" s="16">
        <v>2.9</v>
      </c>
      <c r="BC1108" s="16">
        <v>3.1</v>
      </c>
      <c r="BD1108" s="16">
        <v>2.7</v>
      </c>
      <c r="BE1108" s="16">
        <v>2.2999999999999998</v>
      </c>
      <c r="BF1108" s="16">
        <v>1</v>
      </c>
      <c r="BG1108" s="16">
        <v>3.1</v>
      </c>
      <c r="BH1108" s="16">
        <v>1.7</v>
      </c>
      <c r="BI1108" s="16">
        <v>1.9</v>
      </c>
      <c r="BJ1108" s="16">
        <v>1.6</v>
      </c>
      <c r="BK1108" s="16">
        <v>1.3</v>
      </c>
      <c r="BL1108" s="16">
        <v>1.2</v>
      </c>
    </row>
    <row r="1109" spans="1:65">
      <c r="A1109" s="16" t="s">
        <v>53</v>
      </c>
      <c r="B1109" s="16" t="s">
        <v>54</v>
      </c>
      <c r="C1109" s="16" t="s">
        <v>2261</v>
      </c>
      <c r="D1109" s="16" t="s">
        <v>2262</v>
      </c>
      <c r="BB1109" s="16">
        <v>1.8</v>
      </c>
      <c r="BF1109" s="16">
        <v>1</v>
      </c>
      <c r="BL1109" s="16">
        <v>1.5</v>
      </c>
    </row>
    <row r="1110" spans="1:65">
      <c r="A1110" s="16" t="s">
        <v>53</v>
      </c>
      <c r="B1110" s="16" t="s">
        <v>54</v>
      </c>
      <c r="C1110" s="16" t="s">
        <v>2263</v>
      </c>
      <c r="D1110" s="16" t="s">
        <v>2264</v>
      </c>
      <c r="BG1110" s="16">
        <v>214.1</v>
      </c>
      <c r="BH1110" s="16">
        <v>214.1</v>
      </c>
      <c r="BI1110" s="16">
        <v>214.1</v>
      </c>
      <c r="BJ1110" s="16">
        <v>214.1</v>
      </c>
      <c r="BK1110" s="16">
        <v>214.1</v>
      </c>
      <c r="BL1110" s="16">
        <v>214.1</v>
      </c>
    </row>
    <row r="1111" spans="1:65">
      <c r="A1111" s="16" t="s">
        <v>53</v>
      </c>
      <c r="B1111" s="16" t="s">
        <v>54</v>
      </c>
      <c r="C1111" s="16" t="s">
        <v>2265</v>
      </c>
      <c r="D1111" s="16" t="s">
        <v>2266</v>
      </c>
      <c r="BC1111" s="16">
        <v>0.50852411985397294</v>
      </c>
      <c r="BJ1111" s="16">
        <v>0.61499999999999999</v>
      </c>
      <c r="BK1111" s="16">
        <v>0.64614939689636197</v>
      </c>
      <c r="BM1111" s="16">
        <v>0.59115141630172696</v>
      </c>
    </row>
    <row r="1112" spans="1:65">
      <c r="A1112" s="16" t="s">
        <v>53</v>
      </c>
      <c r="B1112" s="16" t="s">
        <v>54</v>
      </c>
      <c r="C1112" s="16" t="s">
        <v>2267</v>
      </c>
      <c r="D1112" s="16" t="s">
        <v>2268</v>
      </c>
      <c r="AM1112" s="16">
        <v>200000</v>
      </c>
      <c r="AN1112" s="16">
        <v>1171000</v>
      </c>
      <c r="AO1112" s="16">
        <v>9832800</v>
      </c>
      <c r="AP1112" s="16">
        <v>14240000</v>
      </c>
      <c r="AQ1112" s="16">
        <v>12278400</v>
      </c>
      <c r="AR1112" s="16">
        <v>16367200</v>
      </c>
      <c r="BA1112" s="16">
        <v>32700000</v>
      </c>
      <c r="BB1112" s="16">
        <v>78700000</v>
      </c>
      <c r="BC1112" s="16">
        <v>39500000</v>
      </c>
      <c r="BD1112" s="16">
        <v>169600000</v>
      </c>
      <c r="BE1112" s="16">
        <v>90200000</v>
      </c>
      <c r="BF1112" s="16">
        <v>154500000</v>
      </c>
      <c r="BG1112" s="16">
        <v>84200000</v>
      </c>
      <c r="BH1112" s="16">
        <v>211400000</v>
      </c>
      <c r="BI1112" s="16">
        <v>614100000</v>
      </c>
      <c r="BJ1112" s="16">
        <v>495200000</v>
      </c>
      <c r="BK1112" s="16">
        <v>769400000</v>
      </c>
      <c r="BL1112" s="16">
        <v>634800000</v>
      </c>
    </row>
    <row r="1113" spans="1:65">
      <c r="A1113" s="16" t="s">
        <v>53</v>
      </c>
      <c r="B1113" s="16" t="s">
        <v>54</v>
      </c>
      <c r="C1113" s="16" t="s">
        <v>2269</v>
      </c>
      <c r="D1113" s="16" t="s">
        <v>2270</v>
      </c>
      <c r="AM1113" s="16">
        <v>11.868637216747</v>
      </c>
      <c r="AN1113" s="16">
        <v>8.8563290278721993</v>
      </c>
      <c r="AO1113" s="16">
        <v>5.8237981702245598</v>
      </c>
      <c r="AP1113" s="16">
        <v>8.4158817134159598</v>
      </c>
      <c r="AQ1113" s="16">
        <v>8.7060172983407007</v>
      </c>
      <c r="AR1113" s="16">
        <v>8.9741102298149293</v>
      </c>
      <c r="BA1113" s="16">
        <v>6.9923700804340498</v>
      </c>
      <c r="BB1113" s="16">
        <v>8.3159883133585009</v>
      </c>
      <c r="BC1113" s="16">
        <v>7.1961728619176304</v>
      </c>
      <c r="BD1113" s="16">
        <v>6.1501705458971303</v>
      </c>
      <c r="BE1113" s="16">
        <v>6.3191885703969302</v>
      </c>
      <c r="BF1113" s="16">
        <v>6.7816547097736004</v>
      </c>
      <c r="BG1113" s="16">
        <v>8.0036448650454002</v>
      </c>
      <c r="BH1113" s="16">
        <v>9.4678143326396906</v>
      </c>
      <c r="BI1113" s="16">
        <v>9.0042039936987699</v>
      </c>
      <c r="BJ1113" s="16">
        <v>7.7838446857178001</v>
      </c>
      <c r="BK1113" s="16">
        <v>7.9877046491260604</v>
      </c>
      <c r="BL1113" s="16">
        <v>9.3092430636105501</v>
      </c>
    </row>
    <row r="1114" spans="1:65">
      <c r="A1114" s="16" t="s">
        <v>53</v>
      </c>
      <c r="B1114" s="16" t="s">
        <v>54</v>
      </c>
      <c r="C1114" s="16" t="s">
        <v>2271</v>
      </c>
      <c r="D1114" s="16" t="s">
        <v>2272</v>
      </c>
      <c r="BA1114" s="16">
        <v>-6300000</v>
      </c>
      <c r="BB1114" s="16">
        <v>-126000000</v>
      </c>
      <c r="BC1114" s="16">
        <v>53200000</v>
      </c>
      <c r="BD1114" s="16">
        <v>-282600000</v>
      </c>
      <c r="BE1114" s="16">
        <v>-76300000</v>
      </c>
      <c r="BF1114" s="16">
        <v>-940700000</v>
      </c>
      <c r="BG1114" s="16">
        <v>705500000</v>
      </c>
      <c r="BH1114" s="16">
        <v>-530500000</v>
      </c>
      <c r="BI1114" s="16">
        <v>-710800000</v>
      </c>
      <c r="BJ1114" s="16">
        <v>-1157400000</v>
      </c>
      <c r="BK1114" s="16">
        <v>-1638800000</v>
      </c>
      <c r="BL1114" s="16">
        <v>-189700000</v>
      </c>
    </row>
    <row r="1115" spans="1:65">
      <c r="A1115" s="16" t="s">
        <v>53</v>
      </c>
      <c r="B1115" s="16" t="s">
        <v>54</v>
      </c>
      <c r="C1115" s="16" t="s">
        <v>2273</v>
      </c>
      <c r="D1115" s="16" t="s">
        <v>2274</v>
      </c>
      <c r="BI1115" s="16">
        <v>28.1240305896455</v>
      </c>
      <c r="BJ1115" s="16">
        <v>13.931640522192801</v>
      </c>
      <c r="BK1115" s="16">
        <v>13.1328229332882</v>
      </c>
      <c r="BL1115" s="16">
        <v>14.6175206192473</v>
      </c>
      <c r="BM1115" s="16">
        <v>15.431028093971999</v>
      </c>
    </row>
    <row r="1116" spans="1:65">
      <c r="A1116" s="16" t="s">
        <v>53</v>
      </c>
      <c r="B1116" s="16" t="s">
        <v>54</v>
      </c>
      <c r="C1116" s="16" t="s">
        <v>2275</v>
      </c>
      <c r="D1116" s="16" t="s">
        <v>2276</v>
      </c>
      <c r="AK1116" s="16">
        <v>10.810692724217301</v>
      </c>
      <c r="AL1116" s="16">
        <v>9.6036337579617808</v>
      </c>
      <c r="AM1116" s="16">
        <v>3.3338724312783601</v>
      </c>
      <c r="AN1116" s="16">
        <v>1.18585153247727</v>
      </c>
      <c r="AO1116" s="16">
        <v>1.1660616262899799</v>
      </c>
      <c r="AP1116" s="16">
        <v>2.4494737801982098</v>
      </c>
      <c r="AQ1116" s="16">
        <v>3.0812004920577798</v>
      </c>
      <c r="AR1116" s="16">
        <v>2.9651560575433802</v>
      </c>
      <c r="AS1116" s="16">
        <v>5.8996605020368396</v>
      </c>
      <c r="AT1116" s="16">
        <v>9.3637750152230801</v>
      </c>
      <c r="AU1116" s="16">
        <v>5.58494399236183</v>
      </c>
      <c r="AV1116" s="16">
        <v>7.0120951606971804</v>
      </c>
      <c r="AW1116" s="16">
        <v>9.3220737508249307</v>
      </c>
      <c r="AX1116" s="16">
        <v>9.5297350395144704</v>
      </c>
      <c r="AY1116" s="16">
        <v>11.715778772978</v>
      </c>
      <c r="AZ1116" s="16">
        <v>14.4333115805786</v>
      </c>
      <c r="BA1116" s="16">
        <v>15.5933837841454</v>
      </c>
      <c r="BB1116" s="16">
        <v>19.0662149043158</v>
      </c>
      <c r="BC1116" s="16">
        <v>17.8847973219357</v>
      </c>
      <c r="BD1116" s="16">
        <v>17.2813836538343</v>
      </c>
      <c r="BE1116" s="16">
        <v>19.8113279271222</v>
      </c>
      <c r="BF1116" s="16">
        <v>25.211603026124902</v>
      </c>
      <c r="BG1116" s="16">
        <v>30.638025213194801</v>
      </c>
      <c r="BH1116" s="16">
        <v>38.5207861386723</v>
      </c>
      <c r="BI1116" s="16">
        <v>31.8269457002873</v>
      </c>
      <c r="BJ1116" s="16">
        <v>21.223179440258299</v>
      </c>
      <c r="BK1116" s="16">
        <v>19.963034135431801</v>
      </c>
      <c r="BL1116" s="16">
        <v>22.177939899580199</v>
      </c>
      <c r="BM1116" s="16">
        <v>25.109282082098801</v>
      </c>
    </row>
    <row r="1117" spans="1:65">
      <c r="A1117" s="16" t="s">
        <v>53</v>
      </c>
      <c r="B1117" s="16" t="s">
        <v>54</v>
      </c>
      <c r="C1117" s="16" t="s">
        <v>2277</v>
      </c>
      <c r="D1117" s="16" t="s">
        <v>2278</v>
      </c>
    </row>
    <row r="1118" spans="1:65">
      <c r="A1118" s="16" t="s">
        <v>53</v>
      </c>
      <c r="B1118" s="16" t="s">
        <v>54</v>
      </c>
      <c r="C1118" s="16" t="s">
        <v>2279</v>
      </c>
      <c r="D1118" s="16" t="s">
        <v>2280</v>
      </c>
      <c r="AQ1118" s="16">
        <v>0.46</v>
      </c>
      <c r="AS1118" s="16">
        <v>0.39</v>
      </c>
      <c r="AU1118" s="16">
        <v>0.37</v>
      </c>
      <c r="AW1118" s="16">
        <v>0.41</v>
      </c>
      <c r="AY1118" s="16">
        <v>0.46</v>
      </c>
      <c r="BA1118" s="16">
        <v>0.74</v>
      </c>
      <c r="BC1118" s="16">
        <v>0.75</v>
      </c>
      <c r="BE1118" s="16">
        <v>0.76</v>
      </c>
      <c r="BG1118" s="16">
        <v>1.21</v>
      </c>
      <c r="BI1118" s="16">
        <v>0.56000000000000005</v>
      </c>
    </row>
    <row r="1119" spans="1:65">
      <c r="A1119" s="16" t="s">
        <v>53</v>
      </c>
      <c r="B1119" s="16" t="s">
        <v>54</v>
      </c>
      <c r="C1119" s="16" t="s">
        <v>2281</v>
      </c>
      <c r="D1119" s="16" t="s">
        <v>2282</v>
      </c>
      <c r="AI1119" s="16">
        <v>30.4282775388068</v>
      </c>
      <c r="AJ1119" s="16">
        <v>32.6863950807072</v>
      </c>
      <c r="AK1119" s="16">
        <v>21.522866572371498</v>
      </c>
      <c r="AL1119" s="16">
        <v>19.1700133868809</v>
      </c>
      <c r="AM1119" s="16">
        <v>20.739404869251601</v>
      </c>
      <c r="AN1119" s="16">
        <v>26.483312731767601</v>
      </c>
      <c r="AO1119" s="16">
        <v>16.371027346637099</v>
      </c>
      <c r="AP1119" s="16">
        <v>14.965727341965</v>
      </c>
      <c r="AQ1119" s="16">
        <v>8.1142857142857103</v>
      </c>
      <c r="AR1119" s="16">
        <v>10.054347826087</v>
      </c>
      <c r="AS1119" s="16">
        <v>9.7802197802197792</v>
      </c>
      <c r="AT1119" s="16">
        <v>8.5172280294231495</v>
      </c>
      <c r="AU1119" s="16">
        <v>11.799294394355201</v>
      </c>
      <c r="AV1119" s="16">
        <v>8.5549964054637009</v>
      </c>
      <c r="AW1119" s="16">
        <v>6.8978102189781003</v>
      </c>
      <c r="AX1119" s="16">
        <v>5.8255773871078897</v>
      </c>
      <c r="AY1119" s="16">
        <v>5.5120789384144304</v>
      </c>
      <c r="AZ1119" s="16">
        <v>8.5425252903709197</v>
      </c>
      <c r="BA1119" s="16">
        <v>9.2013888888888893</v>
      </c>
      <c r="BB1119" s="16">
        <v>7.0962479608482898</v>
      </c>
      <c r="BC1119" s="16">
        <v>6.1198470038249004</v>
      </c>
      <c r="BD1119" s="16">
        <v>6.5431164901664101</v>
      </c>
      <c r="BE1119" s="16">
        <v>7.5458636206299801</v>
      </c>
      <c r="BF1119" s="16">
        <v>7.4702886247877798</v>
      </c>
      <c r="BG1119" s="16">
        <v>7.4699577784995101</v>
      </c>
    </row>
    <row r="1120" spans="1:65">
      <c r="A1120" s="16" t="s">
        <v>53</v>
      </c>
      <c r="B1120" s="16" t="s">
        <v>54</v>
      </c>
      <c r="C1120" s="16" t="s">
        <v>2283</v>
      </c>
      <c r="D1120" s="16" t="s">
        <v>2284</v>
      </c>
      <c r="O1120" s="16">
        <v>1.2763644540415</v>
      </c>
      <c r="P1120" s="16">
        <v>1.2148265839491901</v>
      </c>
      <c r="Q1120" s="16">
        <v>1.28240185304791</v>
      </c>
      <c r="R1120" s="16">
        <v>1.36460120008448</v>
      </c>
      <c r="S1120" s="16">
        <v>1.46130405096239</v>
      </c>
      <c r="T1120" s="16">
        <v>1.68431306367268</v>
      </c>
      <c r="U1120" s="16">
        <v>1.7883841696626599</v>
      </c>
      <c r="V1120" s="16">
        <v>1.7970529528504899</v>
      </c>
      <c r="W1120" s="16">
        <v>1.8530321285140601</v>
      </c>
      <c r="X1120" s="16">
        <v>1.9173381161174099</v>
      </c>
      <c r="Y1120" s="16">
        <v>1.9799679903715</v>
      </c>
      <c r="Z1120" s="16">
        <v>2.0804844569013401</v>
      </c>
      <c r="AA1120" s="16">
        <v>2.0837340266440498</v>
      </c>
      <c r="AB1120" s="16">
        <v>2.0151471458691002</v>
      </c>
      <c r="AC1120" s="16">
        <v>1.98006191809729</v>
      </c>
      <c r="AD1120" s="16">
        <v>1.9950305052744299</v>
      </c>
      <c r="AE1120" s="16">
        <v>2.0222887551359698</v>
      </c>
      <c r="AF1120" s="16">
        <v>1.9901472551731001</v>
      </c>
      <c r="AG1120" s="16">
        <v>2.1530717017340102</v>
      </c>
      <c r="AH1120" s="16">
        <v>2.1944273609321998</v>
      </c>
      <c r="AI1120" s="16">
        <v>2.1052631578947398</v>
      </c>
      <c r="AJ1120" s="16">
        <v>2.0618556701030899</v>
      </c>
      <c r="AK1120" s="16">
        <v>1.9607843137254899</v>
      </c>
      <c r="AL1120" s="16">
        <v>2.9787234042553199</v>
      </c>
      <c r="AM1120" s="16">
        <v>3.5874439461883401</v>
      </c>
      <c r="AN1120" s="16">
        <v>4.46428571428571</v>
      </c>
      <c r="AO1120" s="16">
        <v>4.1666666666666696</v>
      </c>
      <c r="AP1120" s="16">
        <v>3.9647577092511002</v>
      </c>
      <c r="AQ1120" s="16">
        <v>3.47826086956522</v>
      </c>
      <c r="AR1120" s="16">
        <v>3.3755274261603399</v>
      </c>
      <c r="AS1120" s="16">
        <v>2.9411764705882399</v>
      </c>
      <c r="AT1120" s="16">
        <v>2.72373540856031</v>
      </c>
      <c r="AU1120" s="16">
        <v>2.6022304832713798</v>
      </c>
      <c r="AV1120" s="16">
        <v>2.5270758122743699</v>
      </c>
      <c r="AW1120" s="16">
        <v>2.0689655172413799</v>
      </c>
      <c r="AX1120" s="16">
        <v>2.0338983050847501</v>
      </c>
      <c r="AY1120" s="16">
        <v>1.94805194805195</v>
      </c>
      <c r="AZ1120" s="16">
        <v>1.93548387096774</v>
      </c>
      <c r="BA1120" s="16">
        <v>1.8237082066869299</v>
      </c>
    </row>
    <row r="1121" spans="1:65">
      <c r="A1121" s="16" t="s">
        <v>53</v>
      </c>
      <c r="B1121" s="16" t="s">
        <v>54</v>
      </c>
      <c r="C1121" s="16" t="s">
        <v>2285</v>
      </c>
      <c r="D1121" s="16" t="s">
        <v>2286</v>
      </c>
      <c r="AK1121" s="16">
        <v>66.006</v>
      </c>
      <c r="AL1121" s="16">
        <v>11.000999999999999</v>
      </c>
      <c r="AM1121" s="16">
        <v>3.6669999999999998</v>
      </c>
      <c r="AN1121" s="16">
        <v>14.667999999999999</v>
      </c>
      <c r="AO1121" s="16">
        <v>14.667999999999999</v>
      </c>
      <c r="AP1121" s="16">
        <v>14.667999999999999</v>
      </c>
      <c r="AQ1121" s="16">
        <v>3.6669999999999998</v>
      </c>
      <c r="AR1121" s="16">
        <v>0</v>
      </c>
      <c r="AS1121" s="16">
        <v>0</v>
      </c>
      <c r="AT1121" s="16">
        <v>0</v>
      </c>
      <c r="AU1121" s="16">
        <v>0</v>
      </c>
      <c r="AV1121" s="16">
        <v>0</v>
      </c>
      <c r="AW1121" s="16">
        <v>0</v>
      </c>
      <c r="AX1121" s="16">
        <v>0</v>
      </c>
      <c r="AY1121" s="16">
        <v>0</v>
      </c>
      <c r="AZ1121" s="16">
        <v>22.001999999999999</v>
      </c>
      <c r="BA1121" s="16">
        <v>14.667999999999999</v>
      </c>
      <c r="BB1121" s="16">
        <v>14.667999999999999</v>
      </c>
      <c r="BC1121" s="16">
        <v>22.001999999999999</v>
      </c>
      <c r="BD1121" s="16">
        <v>18.335000000000001</v>
      </c>
      <c r="BE1121" s="16">
        <v>14.667999999999999</v>
      </c>
      <c r="BF1121" s="16">
        <v>11.000999999999999</v>
      </c>
      <c r="BG1121" s="16">
        <v>7.3339999999999996</v>
      </c>
      <c r="BH1121" s="16">
        <v>11.000999999999999</v>
      </c>
      <c r="BI1121" s="16">
        <v>3.6669999999999998</v>
      </c>
    </row>
    <row r="1122" spans="1:65">
      <c r="A1122" s="16" t="s">
        <v>53</v>
      </c>
      <c r="B1122" s="16" t="s">
        <v>54</v>
      </c>
      <c r="C1122" s="16" t="s">
        <v>2287</v>
      </c>
      <c r="D1122" s="16" t="s">
        <v>2288</v>
      </c>
      <c r="AI1122" s="16">
        <v>0.42964017209947097</v>
      </c>
      <c r="AJ1122" s="16">
        <v>0.46499467284270402</v>
      </c>
      <c r="AK1122" s="16">
        <v>0.59355326454965796</v>
      </c>
      <c r="AL1122" s="16">
        <v>0.90009546879286795</v>
      </c>
      <c r="AM1122" s="16">
        <v>0.75479435297908704</v>
      </c>
      <c r="AN1122" s="16">
        <v>0.72507353802691199</v>
      </c>
      <c r="AO1122" s="16">
        <v>0.809154986811362</v>
      </c>
      <c r="AP1122" s="16">
        <v>0.94194840056083695</v>
      </c>
      <c r="AQ1122" s="16">
        <v>1.0579792204216101</v>
      </c>
      <c r="AR1122" s="16">
        <v>0.92509306653193402</v>
      </c>
      <c r="AS1122" s="16">
        <v>0.90221670722939695</v>
      </c>
      <c r="AT1122" s="16">
        <v>0.77664075959513901</v>
      </c>
      <c r="AU1122" s="16">
        <v>1.16427653626863</v>
      </c>
      <c r="AV1122" s="16">
        <v>1.3506155951315</v>
      </c>
      <c r="AW1122" s="16">
        <v>1.4438552936249101</v>
      </c>
      <c r="AX1122" s="16">
        <v>1.5193900852261499</v>
      </c>
      <c r="AY1122" s="16">
        <v>1.30945461308551</v>
      </c>
      <c r="AZ1122" s="16">
        <v>1.2172151202547099</v>
      </c>
      <c r="BA1122" s="16">
        <v>1.03620647687677</v>
      </c>
      <c r="BB1122" s="16">
        <v>1.08128567813195</v>
      </c>
      <c r="BC1122" s="16">
        <v>1.6732289274846599</v>
      </c>
      <c r="BD1122" s="16">
        <v>1.19773178754302</v>
      </c>
      <c r="BE1122" s="16">
        <v>0.76594956256825297</v>
      </c>
      <c r="BF1122" s="16">
        <v>0.660788427016893</v>
      </c>
      <c r="BG1122" s="16">
        <v>0.57204630162722303</v>
      </c>
    </row>
    <row r="1123" spans="1:65">
      <c r="A1123" s="16" t="s">
        <v>53</v>
      </c>
      <c r="B1123" s="16" t="s">
        <v>54</v>
      </c>
      <c r="C1123" s="16" t="s">
        <v>2289</v>
      </c>
      <c r="D1123" s="16" t="s">
        <v>2290</v>
      </c>
      <c r="AR1123" s="16">
        <v>99.431488037109403</v>
      </c>
      <c r="AS1123" s="16">
        <v>99.704927707288306</v>
      </c>
      <c r="AT1123" s="16">
        <v>99.561225891113295</v>
      </c>
      <c r="AU1123" s="16">
        <v>100</v>
      </c>
      <c r="AV1123" s="16">
        <v>99.561981201171903</v>
      </c>
      <c r="AW1123" s="16">
        <v>99.577682495117202</v>
      </c>
      <c r="AX1123" s="16">
        <v>99.612602233886705</v>
      </c>
      <c r="AY1123" s="16">
        <v>99.8</v>
      </c>
      <c r="AZ1123" s="16">
        <v>99.739814758300795</v>
      </c>
      <c r="BA1123" s="16">
        <v>99.823585510253906</v>
      </c>
      <c r="BB1123" s="16">
        <v>99.907745361328097</v>
      </c>
      <c r="BC1123" s="16">
        <v>99.967720031738295</v>
      </c>
      <c r="BD1123" s="16">
        <v>99.9</v>
      </c>
      <c r="BE1123" s="16">
        <v>100</v>
      </c>
      <c r="BF1123" s="16">
        <v>100</v>
      </c>
      <c r="BG1123" s="16">
        <v>100</v>
      </c>
      <c r="BH1123" s="16">
        <v>100</v>
      </c>
      <c r="BI1123" s="16">
        <v>100</v>
      </c>
      <c r="BJ1123" s="16">
        <v>100</v>
      </c>
      <c r="BK1123" s="16">
        <v>100</v>
      </c>
      <c r="BL1123" s="16">
        <v>100</v>
      </c>
    </row>
    <row r="1124" spans="1:65">
      <c r="A1124" s="16" t="s">
        <v>53</v>
      </c>
      <c r="B1124" s="16" t="s">
        <v>54</v>
      </c>
      <c r="C1124" s="16" t="s">
        <v>2291</v>
      </c>
      <c r="D1124" s="16" t="s">
        <v>2292</v>
      </c>
      <c r="AN1124" s="16">
        <v>9.1528801186740498</v>
      </c>
      <c r="AO1124" s="16">
        <v>5.3365617395968101</v>
      </c>
      <c r="AP1124" s="16">
        <v>8.6276115239783007</v>
      </c>
      <c r="AQ1124" s="16">
        <v>4.8605774544624598</v>
      </c>
      <c r="AR1124" s="16">
        <v>8.6603414099035803</v>
      </c>
      <c r="AS1124" s="16">
        <v>5.8226520090800404</v>
      </c>
      <c r="AT1124" s="16">
        <v>9.0960122927579405</v>
      </c>
      <c r="AU1124" s="16">
        <v>9.9351345271371496</v>
      </c>
      <c r="AV1124" s="16">
        <v>5.7574431633683201</v>
      </c>
      <c r="AW1124" s="16">
        <v>2.5240062930203599</v>
      </c>
      <c r="AX1124" s="16">
        <v>2.4301540768144001</v>
      </c>
      <c r="AY1124" s="16">
        <v>1.87827321326804</v>
      </c>
      <c r="AZ1124" s="16">
        <v>1.45414181982394</v>
      </c>
      <c r="BA1124" s="16">
        <v>1.31777091067636</v>
      </c>
      <c r="BB1124" s="16">
        <v>1.57012370140643</v>
      </c>
      <c r="BC1124" s="16">
        <v>1.0882531438195899</v>
      </c>
      <c r="BD1124" s="16">
        <v>1.33313457309405</v>
      </c>
      <c r="BE1124" s="16">
        <v>1.2572173432990199</v>
      </c>
      <c r="BF1124" s="16">
        <v>-0.287345138017569</v>
      </c>
      <c r="BG1124" s="16">
        <v>0.90405234966496595</v>
      </c>
      <c r="BH1124" s="16">
        <v>0.32016532011057702</v>
      </c>
      <c r="BI1124" s="16">
        <v>0.39874576212863</v>
      </c>
      <c r="BJ1124" s="16">
        <v>0.61306357334475703</v>
      </c>
      <c r="BK1124" s="16">
        <v>0.40104428266508901</v>
      </c>
      <c r="BL1124" s="16">
        <v>0.56630778670770099</v>
      </c>
    </row>
    <row r="1125" spans="1:65">
      <c r="A1125" s="16" t="s">
        <v>53</v>
      </c>
      <c r="B1125" s="16" t="s">
        <v>54</v>
      </c>
      <c r="C1125" s="16" t="s">
        <v>2293</v>
      </c>
      <c r="D1125" s="16" t="s">
        <v>2294</v>
      </c>
      <c r="AM1125" s="16">
        <v>529999.97138977097</v>
      </c>
      <c r="AN1125" s="16">
        <v>59999.9986588955</v>
      </c>
      <c r="AO1125" s="16">
        <v>430000.00715255702</v>
      </c>
      <c r="AP1125" s="16">
        <v>709999.978542328</v>
      </c>
      <c r="AQ1125" s="16">
        <v>680000.00715255702</v>
      </c>
      <c r="AR1125" s="16">
        <v>490000.00953674299</v>
      </c>
      <c r="AS1125" s="16">
        <v>620000.00476837205</v>
      </c>
      <c r="AT1125" s="16">
        <v>779999.97138977097</v>
      </c>
      <c r="AU1125" s="16">
        <v>750000</v>
      </c>
      <c r="AV1125" s="16">
        <v>569999.99284744298</v>
      </c>
      <c r="AW1125" s="16">
        <v>529999.97138977097</v>
      </c>
      <c r="AX1125" s="16">
        <v>639999.98569488502</v>
      </c>
      <c r="AY1125" s="16">
        <v>759999.99046325695</v>
      </c>
      <c r="AZ1125" s="16">
        <v>689999.99761581398</v>
      </c>
      <c r="BA1125" s="16">
        <v>759999.99046325695</v>
      </c>
      <c r="BB1125" s="16">
        <v>680000.00715255702</v>
      </c>
      <c r="BC1125" s="16">
        <v>750000</v>
      </c>
      <c r="BD1125" s="16">
        <v>709999.978542328</v>
      </c>
      <c r="BE1125" s="16">
        <v>709680.97448348999</v>
      </c>
      <c r="BF1125" s="16">
        <v>726736.00912094105</v>
      </c>
      <c r="BG1125" s="16">
        <v>728999.55511093105</v>
      </c>
      <c r="BH1125" s="16">
        <v>591252.44617462205</v>
      </c>
      <c r="BI1125" s="16">
        <v>414124.19080734299</v>
      </c>
      <c r="BJ1125" s="16">
        <v>346231.52017593401</v>
      </c>
      <c r="BK1125" s="16">
        <v>544470.012187958</v>
      </c>
      <c r="BL1125" s="16">
        <v>865961.84968948399</v>
      </c>
    </row>
    <row r="1126" spans="1:65">
      <c r="A1126" s="16" t="s">
        <v>53</v>
      </c>
      <c r="B1126" s="16" t="s">
        <v>54</v>
      </c>
      <c r="C1126" s="16" t="s">
        <v>2295</v>
      </c>
      <c r="D1126" s="16" t="s">
        <v>2296</v>
      </c>
      <c r="AM1126" s="16">
        <v>67415315.900000006</v>
      </c>
      <c r="AN1126" s="16">
        <v>102057749.8</v>
      </c>
      <c r="AO1126" s="16">
        <v>46558536.399999999</v>
      </c>
      <c r="AP1126" s="16">
        <v>27105049.399999999</v>
      </c>
      <c r="AQ1126" s="16">
        <v>70335403.799999997</v>
      </c>
      <c r="AR1126" s="16">
        <v>172404839.59999999</v>
      </c>
      <c r="AS1126" s="16">
        <v>200825961.40000001</v>
      </c>
      <c r="AT1126" s="16">
        <v>99646917.599999994</v>
      </c>
      <c r="AU1126" s="16">
        <v>175683313.09999999</v>
      </c>
      <c r="AV1126" s="16">
        <v>134311925.09999999</v>
      </c>
      <c r="AW1126" s="16">
        <v>40574361.700000003</v>
      </c>
      <c r="AX1126" s="16">
        <v>33432377</v>
      </c>
      <c r="AY1126" s="16">
        <v>123498532.7</v>
      </c>
      <c r="AZ1126" s="16">
        <v>204590364.90000001</v>
      </c>
      <c r="BA1126" s="16">
        <v>235718362.80000001</v>
      </c>
      <c r="BB1126" s="16">
        <v>334246980.60000002</v>
      </c>
      <c r="BC1126" s="16">
        <v>325172684.60000002</v>
      </c>
      <c r="BD1126" s="16">
        <v>654687404.89999998</v>
      </c>
      <c r="BE1126" s="16">
        <v>874184179.60000002</v>
      </c>
      <c r="BF1126" s="16">
        <v>265836705.5</v>
      </c>
      <c r="BG1126" s="16">
        <v>472361827.10000002</v>
      </c>
      <c r="BH1126" s="16">
        <v>339356921.80000001</v>
      </c>
      <c r="BI1126" s="16">
        <v>864788044.79999995</v>
      </c>
      <c r="BJ1126" s="16">
        <v>901184636.20000005</v>
      </c>
      <c r="BK1126" s="16">
        <v>245796862.40000001</v>
      </c>
      <c r="BL1126" s="16">
        <v>432820408.5</v>
      </c>
    </row>
    <row r="1127" spans="1:65">
      <c r="A1127" s="16" t="s">
        <v>53</v>
      </c>
      <c r="B1127" s="16" t="s">
        <v>54</v>
      </c>
      <c r="C1127" s="16" t="s">
        <v>2297</v>
      </c>
      <c r="D1127" s="16" t="s">
        <v>2298</v>
      </c>
      <c r="BL1127" s="16">
        <v>56.883792351100197</v>
      </c>
    </row>
    <row r="1128" spans="1:65">
      <c r="A1128" s="16" t="s">
        <v>53</v>
      </c>
      <c r="B1128" s="16" t="s">
        <v>54</v>
      </c>
      <c r="C1128" s="16" t="s">
        <v>2299</v>
      </c>
      <c r="D1128" s="16" t="s">
        <v>2300</v>
      </c>
    </row>
    <row r="1129" spans="1:65">
      <c r="A1129" s="16" t="s">
        <v>53</v>
      </c>
      <c r="B1129" s="16" t="s">
        <v>54</v>
      </c>
      <c r="C1129" s="16" t="s">
        <v>2301</v>
      </c>
      <c r="D1129" s="16" t="s">
        <v>2302</v>
      </c>
      <c r="AK1129" s="16">
        <v>70000.000298023195</v>
      </c>
      <c r="AM1129" s="16">
        <v>39999.999105930299</v>
      </c>
      <c r="AN1129" s="16">
        <v>59999.9986588955</v>
      </c>
      <c r="AO1129" s="16">
        <v>300000.01192092901</v>
      </c>
      <c r="AP1129" s="16">
        <v>2839999.9141693101</v>
      </c>
      <c r="AQ1129" s="16">
        <v>3470000.02861023</v>
      </c>
      <c r="AR1129" s="16">
        <v>10829999.923706099</v>
      </c>
      <c r="AS1129" s="16">
        <v>36389999.3896484</v>
      </c>
      <c r="AT1129" s="16">
        <v>100970001.22070301</v>
      </c>
      <c r="AU1129" s="16">
        <v>141839996.33789101</v>
      </c>
      <c r="AV1129" s="16">
        <v>79819999.694824204</v>
      </c>
      <c r="AW1129" s="16">
        <v>9640000.3433227502</v>
      </c>
      <c r="AX1129" s="16">
        <v>8250000</v>
      </c>
      <c r="AY1129" s="16">
        <v>4059999.9427795401</v>
      </c>
      <c r="AZ1129" s="16">
        <v>11359999.6566772</v>
      </c>
      <c r="BA1129" s="16">
        <v>-2799999.95231628</v>
      </c>
      <c r="BB1129" s="16">
        <v>-2029999.97138977</v>
      </c>
      <c r="BC1129" s="16">
        <v>-11010000.228881801</v>
      </c>
      <c r="BD1129" s="16">
        <v>105750000</v>
      </c>
      <c r="BE1129" s="16">
        <v>155360000.61035201</v>
      </c>
      <c r="BF1129" s="16">
        <v>42849998.474121101</v>
      </c>
      <c r="BG1129" s="16">
        <v>68720001.220703095</v>
      </c>
      <c r="BH1129" s="16">
        <v>21309999.465942401</v>
      </c>
      <c r="BI1129" s="16">
        <v>38180000.305175804</v>
      </c>
      <c r="BJ1129" s="16">
        <v>30139999.3896484</v>
      </c>
      <c r="BK1129" s="16">
        <v>22770000.457763702</v>
      </c>
      <c r="BL1129" s="16">
        <v>-1659999.9666214001</v>
      </c>
    </row>
    <row r="1130" spans="1:65">
      <c r="A1130" s="16" t="s">
        <v>53</v>
      </c>
      <c r="B1130" s="16" t="s">
        <v>54</v>
      </c>
      <c r="C1130" s="16" t="s">
        <v>2303</v>
      </c>
      <c r="D1130" s="16" t="s">
        <v>2304</v>
      </c>
      <c r="AO1130" s="16">
        <v>9999.9997764825803</v>
      </c>
      <c r="AX1130" s="16">
        <v>70000.000298023195</v>
      </c>
      <c r="AY1130" s="16">
        <v>1070000.05245209</v>
      </c>
      <c r="AZ1130" s="16">
        <v>19999.999552965201</v>
      </c>
      <c r="BA1130" s="16">
        <v>1710000.0381469701</v>
      </c>
      <c r="BC1130" s="16">
        <v>9999.9997764825803</v>
      </c>
    </row>
    <row r="1131" spans="1:65">
      <c r="A1131" s="16" t="s">
        <v>53</v>
      </c>
      <c r="B1131" s="16" t="s">
        <v>54</v>
      </c>
      <c r="C1131" s="16" t="s">
        <v>2305</v>
      </c>
      <c r="D1131" s="16" t="s">
        <v>2306</v>
      </c>
      <c r="AM1131" s="16">
        <v>22000000</v>
      </c>
      <c r="AN1131" s="16">
        <v>330050000</v>
      </c>
      <c r="AO1131" s="16">
        <v>627277000</v>
      </c>
      <c r="AP1131" s="16">
        <v>1114838000</v>
      </c>
      <c r="AQ1131" s="16">
        <v>1022967000</v>
      </c>
      <c r="AR1131" s="16">
        <v>510317000</v>
      </c>
      <c r="AS1131" s="16">
        <v>129937000</v>
      </c>
      <c r="AT1131" s="16">
        <v>819579000</v>
      </c>
      <c r="AU1131" s="16">
        <v>2024577000</v>
      </c>
      <c r="AV1131" s="16">
        <v>4007330000</v>
      </c>
      <c r="AW1131" s="16">
        <v>4719107000</v>
      </c>
      <c r="AX1131" s="16">
        <v>4476396000</v>
      </c>
      <c r="AY1131" s="16">
        <v>4485966000</v>
      </c>
      <c r="AZ1131" s="16">
        <v>4594234000</v>
      </c>
      <c r="BA1131" s="16">
        <v>3986807000</v>
      </c>
      <c r="BB1131" s="16">
        <v>2900030000</v>
      </c>
      <c r="BC1131" s="16">
        <v>3352997000</v>
      </c>
      <c r="BD1131" s="16">
        <v>4485120000</v>
      </c>
      <c r="BE1131" s="16">
        <v>5293250000</v>
      </c>
      <c r="BF1131" s="16">
        <v>2619437000</v>
      </c>
      <c r="BG1131" s="16">
        <v>4430466000</v>
      </c>
      <c r="BH1131" s="16">
        <v>4047630000</v>
      </c>
      <c r="BI1131" s="16">
        <v>4499666000</v>
      </c>
      <c r="BJ1131" s="16">
        <v>2867487000</v>
      </c>
      <c r="BK1131" s="16">
        <v>1402998000</v>
      </c>
      <c r="BL1131" s="16">
        <v>1503918000</v>
      </c>
    </row>
    <row r="1132" spans="1:65">
      <c r="A1132" s="16" t="s">
        <v>53</v>
      </c>
      <c r="B1132" s="16" t="s">
        <v>54</v>
      </c>
      <c r="C1132" s="16" t="s">
        <v>2307</v>
      </c>
      <c r="D1132" s="16" t="s">
        <v>2308</v>
      </c>
      <c r="AN1132" s="16">
        <v>110754000</v>
      </c>
      <c r="AO1132" s="16">
        <v>66494000</v>
      </c>
      <c r="AP1132" s="16">
        <v>44795000</v>
      </c>
      <c r="AQ1132" s="16">
        <v>64006000</v>
      </c>
      <c r="AR1132" s="16">
        <v>81753000</v>
      </c>
      <c r="AS1132" s="16">
        <v>73091000</v>
      </c>
      <c r="AT1132" s="16">
        <v>76597000</v>
      </c>
      <c r="AU1132" s="16">
        <v>70357000</v>
      </c>
      <c r="AV1132" s="16">
        <v>134134000</v>
      </c>
      <c r="AW1132" s="16">
        <v>188497000</v>
      </c>
      <c r="AX1132" s="16">
        <v>483871000</v>
      </c>
      <c r="AY1132" s="16">
        <v>566266000</v>
      </c>
      <c r="AZ1132" s="16">
        <v>1005027000</v>
      </c>
      <c r="BA1132" s="16">
        <v>1050450000</v>
      </c>
      <c r="BB1132" s="16">
        <v>721692000</v>
      </c>
      <c r="BC1132" s="16">
        <v>509131000</v>
      </c>
      <c r="BD1132" s="16">
        <v>673343000</v>
      </c>
      <c r="BE1132" s="16">
        <v>-49995000</v>
      </c>
      <c r="BF1132" s="16">
        <v>-59961000</v>
      </c>
      <c r="BG1132" s="16">
        <v>-47593000</v>
      </c>
      <c r="BH1132" s="16">
        <v>221745000</v>
      </c>
      <c r="BI1132" s="16">
        <v>56830000</v>
      </c>
      <c r="BJ1132" s="16">
        <v>708678000</v>
      </c>
      <c r="BK1132" s="16">
        <v>731368000</v>
      </c>
      <c r="BL1132" s="16">
        <v>508617642.90716398</v>
      </c>
      <c r="BM1132" s="16">
        <v>557776000</v>
      </c>
    </row>
    <row r="1133" spans="1:65">
      <c r="A1133" s="16" t="s">
        <v>53</v>
      </c>
      <c r="B1133" s="16" t="s">
        <v>54</v>
      </c>
      <c r="C1133" s="16" t="s">
        <v>2309</v>
      </c>
      <c r="D1133" s="16" t="s">
        <v>2310</v>
      </c>
      <c r="AN1133" s="16">
        <v>30.232832959667</v>
      </c>
      <c r="AO1133" s="16">
        <v>26.3429592734729</v>
      </c>
      <c r="AP1133" s="16">
        <v>15.053984136735901</v>
      </c>
      <c r="AQ1133" s="16">
        <v>27.730092340886401</v>
      </c>
      <c r="AR1133" s="16">
        <v>14.0242746064859</v>
      </c>
      <c r="AS1133" s="16">
        <v>29.732987416126399</v>
      </c>
      <c r="AT1133" s="16">
        <v>23.554405781624801</v>
      </c>
      <c r="AU1133" s="16">
        <v>13.2632470178995</v>
      </c>
      <c r="AV1133" s="16">
        <v>9.2787659573428805</v>
      </c>
      <c r="AW1133" s="16">
        <v>10.5758863402614</v>
      </c>
      <c r="AX1133" s="16">
        <v>14.250488942380001</v>
      </c>
      <c r="AY1133" s="16">
        <v>17.672871435377399</v>
      </c>
      <c r="AZ1133" s="16">
        <v>16.454389696325201</v>
      </c>
      <c r="BA1133" s="16">
        <v>17.430194791099002</v>
      </c>
      <c r="BB1133" s="16">
        <v>21.8937246883659</v>
      </c>
      <c r="BC1133" s="16">
        <v>20.403028311079598</v>
      </c>
      <c r="BD1133" s="16">
        <v>16.4529811708226</v>
      </c>
      <c r="BE1133" s="16">
        <v>13.049391755657799</v>
      </c>
      <c r="BF1133" s="16">
        <v>11.8096532290953</v>
      </c>
      <c r="BG1133" s="16">
        <v>9.4727970453813093</v>
      </c>
      <c r="BH1133" s="16">
        <v>11.641500586139401</v>
      </c>
      <c r="BI1133" s="16">
        <v>12.221358921306599</v>
      </c>
      <c r="BJ1133" s="16">
        <v>12.9944747929783</v>
      </c>
      <c r="BK1133" s="16">
        <v>22.522205001275001</v>
      </c>
      <c r="BL1133" s="16">
        <v>22.869897650730401</v>
      </c>
      <c r="BM1133" s="16">
        <v>23.840435943752901</v>
      </c>
    </row>
    <row r="1134" spans="1:65">
      <c r="A1134" s="16" t="s">
        <v>53</v>
      </c>
      <c r="B1134" s="16" t="s">
        <v>54</v>
      </c>
      <c r="C1134" s="16" t="s">
        <v>2311</v>
      </c>
      <c r="D1134" s="16" t="s">
        <v>2312</v>
      </c>
      <c r="AK1134" s="16">
        <v>194.77852742739799</v>
      </c>
      <c r="AL1134" s="16">
        <v>179.50810117729301</v>
      </c>
      <c r="AM1134" s="16">
        <v>168.25249477837099</v>
      </c>
      <c r="AN1134" s="16">
        <v>166.10670219544701</v>
      </c>
      <c r="AO1134" s="16">
        <v>158.84692962797001</v>
      </c>
      <c r="AP1134" s="16">
        <v>155.596269153897</v>
      </c>
      <c r="AQ1134" s="16">
        <v>153.06956954191301</v>
      </c>
      <c r="AR1134" s="16">
        <v>150.01917913310299</v>
      </c>
      <c r="AS1134" s="16">
        <v>148.18141980718701</v>
      </c>
      <c r="AT1134" s="16">
        <v>147.39881244212</v>
      </c>
      <c r="AU1134" s="16">
        <v>147.450062591847</v>
      </c>
      <c r="AV1134" s="16">
        <v>147.397334783791</v>
      </c>
      <c r="AW1134" s="16">
        <v>147.22116586081401</v>
      </c>
      <c r="AX1134" s="16">
        <v>83.88671875</v>
      </c>
      <c r="AY1134" s="16">
        <v>99.223374789550903</v>
      </c>
      <c r="AZ1134" s="16">
        <v>113.651564185545</v>
      </c>
      <c r="BA1134" s="16">
        <v>116.073540479518</v>
      </c>
      <c r="BB1134" s="16">
        <v>114.951974386339</v>
      </c>
    </row>
    <row r="1135" spans="1:65">
      <c r="A1135" s="16" t="s">
        <v>53</v>
      </c>
      <c r="B1135" s="16" t="s">
        <v>54</v>
      </c>
      <c r="C1135" s="16" t="s">
        <v>2313</v>
      </c>
      <c r="D1135" s="16" t="s">
        <v>2314</v>
      </c>
      <c r="AK1135" s="16">
        <v>0.230899485234354</v>
      </c>
      <c r="AL1135" s="16">
        <v>0.22892595063375601</v>
      </c>
      <c r="AM1135" s="16">
        <v>0.226879031196525</v>
      </c>
      <c r="AN1135" s="16">
        <v>0.22463240078074201</v>
      </c>
      <c r="AO1135" s="16">
        <v>0.22991111683627499</v>
      </c>
      <c r="AP1135" s="16">
        <v>0.22979619175198501</v>
      </c>
      <c r="AQ1135" s="16">
        <v>0.228699608239606</v>
      </c>
      <c r="AR1135" s="16">
        <v>0.22860543045942799</v>
      </c>
      <c r="AS1135" s="16">
        <v>0.22682205600974101</v>
      </c>
      <c r="AT1135" s="16">
        <v>0.226316697899201</v>
      </c>
      <c r="AU1135" s="16">
        <v>0.224830058921065</v>
      </c>
      <c r="AV1135" s="16">
        <v>0.22327880399800801</v>
      </c>
      <c r="AW1135" s="16">
        <v>0.22159754409197599</v>
      </c>
      <c r="AX1135" s="16">
        <v>0.21964167615007399</v>
      </c>
      <c r="AY1135" s="16">
        <v>0.217017991525773</v>
      </c>
      <c r="AZ1135" s="16">
        <v>0.21605118105648299</v>
      </c>
      <c r="BA1135" s="16">
        <v>0.21226921058036799</v>
      </c>
      <c r="BB1135" s="16">
        <v>0.209449994819633</v>
      </c>
      <c r="BC1135" s="16">
        <v>0.208088238867318</v>
      </c>
      <c r="BD1135" s="16">
        <v>0.20556885897237201</v>
      </c>
      <c r="BE1135" s="16">
        <v>0.204049491683542</v>
      </c>
      <c r="BF1135" s="16">
        <v>0.20445372053630501</v>
      </c>
      <c r="BG1135" s="16">
        <v>0.202043423027748</v>
      </c>
      <c r="BH1135" s="16">
        <v>0.200811640919313</v>
      </c>
      <c r="BI1135" s="16">
        <v>0.20486149968865999</v>
      </c>
      <c r="BJ1135" s="16">
        <v>0.212552566040727</v>
      </c>
      <c r="BK1135" s="16">
        <v>0.21106120050451899</v>
      </c>
    </row>
    <row r="1136" spans="1:65">
      <c r="A1136" s="16" t="s">
        <v>53</v>
      </c>
      <c r="B1136" s="16" t="s">
        <v>54</v>
      </c>
      <c r="C1136" s="16" t="s">
        <v>2315</v>
      </c>
      <c r="D1136" s="16" t="s">
        <v>2316</v>
      </c>
      <c r="AM1136" s="16">
        <v>921454200</v>
      </c>
      <c r="AN1136" s="16">
        <v>1086215100</v>
      </c>
      <c r="AO1136" s="16">
        <v>1590669700</v>
      </c>
      <c r="AP1136" s="16">
        <v>2036648900</v>
      </c>
      <c r="AQ1136" s="16">
        <v>2443019800</v>
      </c>
      <c r="AR1136" s="16">
        <v>1938839000</v>
      </c>
      <c r="AS1136" s="16">
        <v>2088844600</v>
      </c>
      <c r="AT1136" s="16">
        <v>2305165000</v>
      </c>
      <c r="AU1136" s="16">
        <v>3401863400</v>
      </c>
      <c r="AV1136" s="16">
        <v>4870193200</v>
      </c>
      <c r="AW1136" s="16">
        <v>6051779600</v>
      </c>
      <c r="AX1136" s="16">
        <v>6624500000</v>
      </c>
      <c r="AY1136" s="16">
        <v>7600190700</v>
      </c>
      <c r="AZ1136" s="16">
        <v>8410147700</v>
      </c>
      <c r="BA1136" s="16">
        <v>9615132100</v>
      </c>
      <c r="BB1136" s="16">
        <v>9107955500</v>
      </c>
      <c r="BC1136" s="16">
        <v>9230594100</v>
      </c>
      <c r="BD1136" s="16">
        <v>12515555300</v>
      </c>
      <c r="BE1136" s="16">
        <v>12790897400</v>
      </c>
      <c r="BF1136" s="16">
        <v>14069987100</v>
      </c>
      <c r="BG1136" s="16">
        <v>14651198900</v>
      </c>
    </row>
    <row r="1137" spans="1:65">
      <c r="A1137" s="16" t="s">
        <v>53</v>
      </c>
      <c r="B1137" s="16" t="s">
        <v>54</v>
      </c>
      <c r="C1137" s="16" t="s">
        <v>2317</v>
      </c>
      <c r="D1137" s="16" t="s">
        <v>2318</v>
      </c>
      <c r="AJ1137" s="16">
        <v>-20.999986951988699</v>
      </c>
      <c r="AK1137" s="16">
        <v>-40.000026833751498</v>
      </c>
      <c r="AL1137" s="16">
        <v>-38.999968246713202</v>
      </c>
      <c r="AM1137" s="16">
        <v>88.999922284769099</v>
      </c>
      <c r="AN1137" s="16">
        <v>18.6014666360471</v>
      </c>
      <c r="AO1137" s="16">
        <v>111.39997003984401</v>
      </c>
      <c r="AP1137" s="16">
        <v>38.999989169669497</v>
      </c>
      <c r="AQ1137" s="16">
        <v>23.0000062332842</v>
      </c>
      <c r="AR1137" s="16">
        <v>26.6594240637518</v>
      </c>
      <c r="AS1137" s="16">
        <v>-7.8262951479517797</v>
      </c>
      <c r="AT1137" s="16">
        <v>11.6001002408897</v>
      </c>
      <c r="AU1137" s="16">
        <v>67.195813867781894</v>
      </c>
      <c r="AV1137" s="16">
        <v>74.085741886335498</v>
      </c>
      <c r="AW1137" s="16">
        <v>25.1211240911278</v>
      </c>
      <c r="AX1137" s="16">
        <v>-1.3426432992909001</v>
      </c>
      <c r="AY1137" s="16">
        <v>2.7333855284269899</v>
      </c>
      <c r="AZ1137" s="16">
        <v>-9.3173802366609202</v>
      </c>
      <c r="BA1137" s="16">
        <v>1.6057650259832601</v>
      </c>
      <c r="BB1137" s="16">
        <v>-9.0150950480956205</v>
      </c>
      <c r="BC1137" s="16">
        <v>4.3420014968014904</v>
      </c>
      <c r="BD1137" s="16">
        <v>11.972532538870301</v>
      </c>
      <c r="BE1137" s="16">
        <v>2.1999972603730802</v>
      </c>
      <c r="BF1137" s="16">
        <v>19.4473189817408</v>
      </c>
      <c r="BG1137" s="16">
        <v>1.3841586899913101</v>
      </c>
    </row>
    <row r="1138" spans="1:65">
      <c r="A1138" s="16" t="s">
        <v>53</v>
      </c>
      <c r="B1138" s="16" t="s">
        <v>54</v>
      </c>
      <c r="C1138" s="16" t="s">
        <v>2319</v>
      </c>
      <c r="D1138" s="16" t="s">
        <v>2320</v>
      </c>
      <c r="AK1138" s="16">
        <v>360907407.40740699</v>
      </c>
      <c r="AL1138" s="16">
        <v>1846780000</v>
      </c>
      <c r="AM1138" s="16">
        <v>1388997452.2293</v>
      </c>
      <c r="AN1138" s="16">
        <v>2923076923.07692</v>
      </c>
      <c r="AO1138" s="16">
        <v>4087992560.7346301</v>
      </c>
      <c r="AP1138" s="16">
        <v>4806799648.7266302</v>
      </c>
      <c r="AQ1138" s="16">
        <v>5714784181.9591599</v>
      </c>
      <c r="AR1138" s="16">
        <v>5400728155.3398104</v>
      </c>
      <c r="AS1138" s="16">
        <v>5285203397.4072399</v>
      </c>
      <c r="AT1138" s="16">
        <v>5469129174.2725201</v>
      </c>
      <c r="AU1138" s="16">
        <v>6852088047.7268</v>
      </c>
      <c r="AV1138" s="16">
        <v>9133998574.4832497</v>
      </c>
      <c r="AW1138" s="16">
        <v>10998270072.249901</v>
      </c>
      <c r="AX1138" s="16">
        <v>12461286228.0516</v>
      </c>
      <c r="AY1138" s="16">
        <v>15842623684.799601</v>
      </c>
      <c r="AZ1138" s="16">
        <v>21346113506.584301</v>
      </c>
      <c r="BA1138" s="16">
        <v>29616480038.948399</v>
      </c>
      <c r="BB1138" s="16">
        <v>32256904702.662399</v>
      </c>
      <c r="BC1138" s="16">
        <v>36138923498.629501</v>
      </c>
      <c r="BD1138" s="16">
        <v>44618969228.821098</v>
      </c>
      <c r="BE1138" s="16">
        <v>50391038696.537697</v>
      </c>
      <c r="BF1138" s="16">
        <v>57732695984.703598</v>
      </c>
      <c r="BG1138" s="16">
        <v>63079943899.018204</v>
      </c>
      <c r="BH1138" s="16">
        <v>51488483310.560204</v>
      </c>
      <c r="BI1138" s="16">
        <v>36815504167.449997</v>
      </c>
      <c r="BJ1138" s="16">
        <v>38130316058.563797</v>
      </c>
      <c r="BK1138" s="16">
        <v>39921882352.9412</v>
      </c>
      <c r="BL1138" s="16">
        <v>42845176470.588203</v>
      </c>
      <c r="BM1138" s="16">
        <v>42936235294.117599</v>
      </c>
    </row>
    <row r="1139" spans="1:65">
      <c r="A1139" s="16" t="s">
        <v>53</v>
      </c>
      <c r="B1139" s="16" t="s">
        <v>54</v>
      </c>
      <c r="C1139" s="16" t="s">
        <v>2321</v>
      </c>
      <c r="D1139" s="16" t="s">
        <v>2322</v>
      </c>
      <c r="AI1139" s="16">
        <v>154200</v>
      </c>
      <c r="AJ1139" s="16">
        <v>271300.00000000099</v>
      </c>
      <c r="AK1139" s="16">
        <v>3077100</v>
      </c>
      <c r="AL1139" s="16">
        <v>20627200</v>
      </c>
      <c r="AM1139" s="16">
        <v>290670800</v>
      </c>
      <c r="AN1139" s="16">
        <v>1799800000</v>
      </c>
      <c r="AO1139" s="16">
        <v>2396000000</v>
      </c>
      <c r="AP1139" s="16">
        <v>2351900000</v>
      </c>
      <c r="AQ1139" s="16">
        <v>2752600000</v>
      </c>
      <c r="AR1139" s="16">
        <v>2860600000</v>
      </c>
      <c r="AS1139" s="16">
        <v>3039000000</v>
      </c>
      <c r="AT1139" s="16">
        <v>3268900000</v>
      </c>
      <c r="AU1139" s="16">
        <v>3813400000</v>
      </c>
      <c r="AV1139" s="16">
        <v>4285200000</v>
      </c>
      <c r="AW1139" s="16">
        <v>4760900000</v>
      </c>
      <c r="AX1139" s="16">
        <v>5274600000</v>
      </c>
      <c r="AY1139" s="16">
        <v>6955399999.9999704</v>
      </c>
      <c r="AZ1139" s="16">
        <v>9472799999.9999809</v>
      </c>
      <c r="BA1139" s="16">
        <v>13420100000</v>
      </c>
      <c r="BB1139" s="16">
        <v>15222000000</v>
      </c>
      <c r="BC1139" s="16">
        <v>16715300000</v>
      </c>
      <c r="BD1139" s="16">
        <v>19405000000</v>
      </c>
      <c r="BE1139" s="16">
        <v>21607900000.000099</v>
      </c>
      <c r="BF1139" s="16">
        <v>24380000000</v>
      </c>
      <c r="BG1139" s="16">
        <v>26814600000</v>
      </c>
      <c r="BH1139" s="16">
        <v>30828100000</v>
      </c>
      <c r="BI1139" s="16">
        <v>35474700000</v>
      </c>
      <c r="BJ1139" s="16">
        <v>40504999999.999901</v>
      </c>
      <c r="BK1139" s="16">
        <v>43362299999.999901</v>
      </c>
      <c r="BL1139" s="16">
        <v>47095799999.999901</v>
      </c>
      <c r="BM1139" s="16">
        <v>43863400000</v>
      </c>
    </row>
    <row r="1140" spans="1:65">
      <c r="A1140" s="16" t="s">
        <v>53</v>
      </c>
      <c r="B1140" s="16" t="s">
        <v>54</v>
      </c>
      <c r="C1140" s="16" t="s">
        <v>2323</v>
      </c>
      <c r="D1140" s="16" t="s">
        <v>2324</v>
      </c>
      <c r="AL1140" s="16">
        <v>50000000</v>
      </c>
      <c r="AM1140" s="16">
        <v>25000000</v>
      </c>
      <c r="AS1140" s="16">
        <v>3000000</v>
      </c>
      <c r="AU1140" s="16">
        <v>89000000</v>
      </c>
      <c r="AW1140" s="16">
        <v>4000000</v>
      </c>
      <c r="AX1140" s="16">
        <v>53000000</v>
      </c>
      <c r="AY1140" s="16">
        <v>159000000</v>
      </c>
      <c r="AZ1140" s="16">
        <v>213000000</v>
      </c>
      <c r="BA1140" s="16">
        <v>33000000</v>
      </c>
      <c r="BB1140" s="16">
        <v>145000000</v>
      </c>
      <c r="BC1140" s="16">
        <v>155000000</v>
      </c>
      <c r="BD1140" s="16">
        <v>557000000</v>
      </c>
      <c r="BE1140" s="16">
        <v>371000000</v>
      </c>
      <c r="BF1140" s="16">
        <v>385000000</v>
      </c>
      <c r="BG1140" s="16">
        <v>624000000</v>
      </c>
      <c r="BH1140" s="16">
        <v>335000000</v>
      </c>
      <c r="BI1140" s="16">
        <v>274000000</v>
      </c>
      <c r="BJ1140" s="16">
        <v>290000000</v>
      </c>
      <c r="BK1140" s="16">
        <v>365000000</v>
      </c>
      <c r="BL1140" s="16">
        <v>44000000</v>
      </c>
      <c r="BM1140" s="16">
        <v>29000000</v>
      </c>
    </row>
    <row r="1141" spans="1:65">
      <c r="A1141" s="16" t="s">
        <v>53</v>
      </c>
      <c r="B1141" s="16" t="s">
        <v>54</v>
      </c>
      <c r="C1141" s="16" t="s">
        <v>2325</v>
      </c>
      <c r="D1141" s="16" t="s">
        <v>2326</v>
      </c>
      <c r="T1141" s="16">
        <v>210000</v>
      </c>
      <c r="U1141" s="16">
        <v>230000</v>
      </c>
      <c r="V1141" s="16">
        <v>270000</v>
      </c>
      <c r="W1141" s="16">
        <v>290000</v>
      </c>
      <c r="X1141" s="16">
        <v>320000</v>
      </c>
      <c r="Y1141" s="16">
        <v>340000</v>
      </c>
      <c r="Z1141" s="16">
        <v>390000</v>
      </c>
      <c r="AA1141" s="16">
        <v>410000</v>
      </c>
      <c r="AB1141" s="16">
        <v>430000</v>
      </c>
      <c r="AC1141" s="16">
        <v>450000</v>
      </c>
      <c r="AD1141" s="16">
        <v>470000</v>
      </c>
      <c r="AE1141" s="16">
        <v>500000</v>
      </c>
      <c r="AF1141" s="16">
        <v>530000</v>
      </c>
      <c r="AG1141" s="16">
        <v>559000</v>
      </c>
      <c r="AH1141" s="16">
        <v>590000</v>
      </c>
      <c r="AI1141" s="16">
        <v>620000</v>
      </c>
      <c r="AJ1141" s="16">
        <v>620150</v>
      </c>
      <c r="AK1141" s="16">
        <v>620300</v>
      </c>
      <c r="AL1141" s="16">
        <v>620390</v>
      </c>
      <c r="AM1141" s="16">
        <v>635237</v>
      </c>
      <c r="AN1141" s="16">
        <v>639532</v>
      </c>
      <c r="AO1141" s="16">
        <v>645068</v>
      </c>
      <c r="AP1141" s="16">
        <v>658296</v>
      </c>
      <c r="AQ1141" s="16">
        <v>680200</v>
      </c>
      <c r="AR1141" s="16">
        <v>730000</v>
      </c>
      <c r="AS1141" s="16">
        <v>801200</v>
      </c>
      <c r="AT1141" s="16">
        <v>864800</v>
      </c>
      <c r="AU1141" s="16">
        <v>926000</v>
      </c>
      <c r="AV1141" s="16">
        <v>941366</v>
      </c>
      <c r="AW1141" s="16">
        <v>1013400</v>
      </c>
      <c r="AX1141" s="16">
        <v>1094200</v>
      </c>
      <c r="AY1141" s="16">
        <v>1176976</v>
      </c>
      <c r="AZ1141" s="16">
        <v>1253300</v>
      </c>
      <c r="BA1141" s="16">
        <v>1310500</v>
      </c>
      <c r="BB1141" s="16">
        <v>1401100</v>
      </c>
      <c r="BC1141" s="16">
        <v>1506585</v>
      </c>
      <c r="BD1141" s="16">
        <v>1683876</v>
      </c>
      <c r="BE1141" s="16">
        <v>1724004</v>
      </c>
      <c r="BF1141" s="16">
        <v>1757855</v>
      </c>
      <c r="BG1141" s="16">
        <v>1795448</v>
      </c>
      <c r="BH1141" s="16">
        <v>1796027</v>
      </c>
      <c r="BI1141" s="16">
        <v>1700233</v>
      </c>
      <c r="BJ1141" s="16">
        <v>1688325</v>
      </c>
      <c r="BK1141" s="16">
        <v>1681407</v>
      </c>
      <c r="BL1141" s="16">
        <v>1673211</v>
      </c>
    </row>
    <row r="1142" spans="1:65">
      <c r="A1142" s="16" t="s">
        <v>53</v>
      </c>
      <c r="B1142" s="16" t="s">
        <v>54</v>
      </c>
      <c r="C1142" s="16" t="s">
        <v>2327</v>
      </c>
      <c r="D1142" s="16" t="s">
        <v>2328</v>
      </c>
      <c r="BI1142" s="16">
        <v>53.798749999999998</v>
      </c>
      <c r="BJ1142" s="16">
        <v>60.244999999999997</v>
      </c>
      <c r="BK1142" s="16">
        <v>68.15625</v>
      </c>
      <c r="BL1142" s="16">
        <v>68.141249999999999</v>
      </c>
    </row>
    <row r="1143" spans="1:65">
      <c r="A1143" s="16" t="s">
        <v>53</v>
      </c>
      <c r="B1143" s="16" t="s">
        <v>54</v>
      </c>
      <c r="C1143" s="16" t="s">
        <v>2329</v>
      </c>
      <c r="D1143" s="16" t="s">
        <v>2330</v>
      </c>
      <c r="AX1143" s="16">
        <v>3.65</v>
      </c>
      <c r="AY1143" s="16">
        <v>3.7</v>
      </c>
      <c r="AZ1143" s="16">
        <v>3.7666666666666702</v>
      </c>
      <c r="BA1143" s="16">
        <v>3.8</v>
      </c>
      <c r="BB1143" s="16">
        <v>3.8333333333333299</v>
      </c>
      <c r="BC1143" s="16">
        <v>3.68333333333333</v>
      </c>
    </row>
    <row r="1144" spans="1:65">
      <c r="A1144" s="16" t="s">
        <v>53</v>
      </c>
      <c r="B1144" s="16" t="s">
        <v>54</v>
      </c>
      <c r="C1144" s="16" t="s">
        <v>2331</v>
      </c>
      <c r="D1144" s="16" t="s">
        <v>2332</v>
      </c>
      <c r="AN1144" s="16">
        <v>30</v>
      </c>
      <c r="AO1144" s="16">
        <v>17</v>
      </c>
      <c r="AT1144" s="16">
        <v>10</v>
      </c>
      <c r="AU1144" s="16">
        <v>7</v>
      </c>
      <c r="AV1144" s="16">
        <v>18</v>
      </c>
      <c r="AW1144" s="16">
        <v>7</v>
      </c>
      <c r="AX1144" s="16">
        <v>6</v>
      </c>
      <c r="AY1144" s="16">
        <v>13</v>
      </c>
      <c r="AZ1144" s="16">
        <v>8</v>
      </c>
      <c r="BA1144" s="16">
        <v>7</v>
      </c>
      <c r="BB1144" s="16">
        <v>17</v>
      </c>
      <c r="BC1144" s="16">
        <v>17</v>
      </c>
      <c r="BD1144" s="16">
        <v>12</v>
      </c>
      <c r="BI1144" s="16">
        <v>19</v>
      </c>
      <c r="BJ1144" s="16">
        <v>22</v>
      </c>
      <c r="BK1144" s="16">
        <v>16</v>
      </c>
      <c r="BL1144" s="16">
        <v>20</v>
      </c>
    </row>
    <row r="1145" spans="1:65">
      <c r="A1145" s="16" t="s">
        <v>53</v>
      </c>
      <c r="B1145" s="16" t="s">
        <v>54</v>
      </c>
      <c r="C1145" s="16" t="s">
        <v>2333</v>
      </c>
      <c r="D1145" s="16" t="s">
        <v>2334</v>
      </c>
      <c r="AX1145" s="16">
        <v>37</v>
      </c>
      <c r="AY1145" s="16">
        <v>37</v>
      </c>
      <c r="AZ1145" s="16">
        <v>37</v>
      </c>
      <c r="BA1145" s="16">
        <v>22</v>
      </c>
      <c r="BB1145" s="16">
        <v>22</v>
      </c>
      <c r="BC1145" s="16">
        <v>18</v>
      </c>
      <c r="BD1145" s="16">
        <v>18</v>
      </c>
      <c r="BE1145" s="16">
        <v>18</v>
      </c>
      <c r="BF1145" s="16">
        <v>18</v>
      </c>
      <c r="BG1145" s="16">
        <v>7</v>
      </c>
      <c r="BH1145" s="16">
        <v>7</v>
      </c>
      <c r="BI1145" s="16">
        <v>6</v>
      </c>
      <c r="BJ1145" s="16">
        <v>6</v>
      </c>
      <c r="BK1145" s="16">
        <v>7</v>
      </c>
      <c r="BL1145" s="16">
        <v>9</v>
      </c>
    </row>
    <row r="1146" spans="1:65">
      <c r="A1146" s="16" t="s">
        <v>53</v>
      </c>
      <c r="B1146" s="16" t="s">
        <v>54</v>
      </c>
      <c r="C1146" s="16" t="s">
        <v>2335</v>
      </c>
      <c r="D1146" s="16" t="s">
        <v>2336</v>
      </c>
      <c r="AW1146" s="16">
        <v>59</v>
      </c>
      <c r="AX1146" s="16">
        <v>59</v>
      </c>
      <c r="AY1146" s="16">
        <v>59</v>
      </c>
      <c r="AZ1146" s="16">
        <v>52</v>
      </c>
      <c r="BA1146" s="16">
        <v>10</v>
      </c>
      <c r="BB1146" s="16">
        <v>10</v>
      </c>
      <c r="BC1146" s="16">
        <v>10</v>
      </c>
      <c r="BD1146" s="16">
        <v>10</v>
      </c>
      <c r="BE1146" s="16">
        <v>10</v>
      </c>
      <c r="BF1146" s="16">
        <v>10</v>
      </c>
      <c r="BG1146" s="16">
        <v>8.5</v>
      </c>
      <c r="BH1146" s="16">
        <v>8.5</v>
      </c>
      <c r="BI1146" s="16">
        <v>8.5</v>
      </c>
      <c r="BJ1146" s="16">
        <v>5.5</v>
      </c>
      <c r="BK1146" s="16">
        <v>5.5</v>
      </c>
      <c r="BL1146" s="16">
        <v>4.5</v>
      </c>
    </row>
    <row r="1147" spans="1:65">
      <c r="A1147" s="16" t="s">
        <v>53</v>
      </c>
      <c r="B1147" s="16" t="s">
        <v>54</v>
      </c>
      <c r="C1147" s="16" t="s">
        <v>2337</v>
      </c>
      <c r="D1147" s="16" t="s">
        <v>2338</v>
      </c>
      <c r="AX1147" s="16">
        <v>14.6</v>
      </c>
      <c r="BB1147" s="16">
        <v>10.8</v>
      </c>
      <c r="BF1147" s="16">
        <v>4</v>
      </c>
      <c r="BL1147" s="16">
        <v>15.3</v>
      </c>
    </row>
    <row r="1148" spans="1:65">
      <c r="A1148" s="16" t="s">
        <v>53</v>
      </c>
      <c r="B1148" s="16" t="s">
        <v>54</v>
      </c>
      <c r="C1148" s="16" t="s">
        <v>2339</v>
      </c>
      <c r="D1148" s="16" t="s">
        <v>2340</v>
      </c>
      <c r="AU1148" s="16">
        <v>7.3</v>
      </c>
      <c r="AX1148" s="16">
        <v>2</v>
      </c>
      <c r="BB1148" s="16">
        <v>9.6999999999999993</v>
      </c>
      <c r="BF1148" s="16">
        <v>3.6</v>
      </c>
      <c r="BL1148" s="16">
        <v>4.5999999999999996</v>
      </c>
    </row>
    <row r="1149" spans="1:65">
      <c r="A1149" s="16" t="s">
        <v>53</v>
      </c>
      <c r="B1149" s="16" t="s">
        <v>54</v>
      </c>
      <c r="C1149" s="16" t="s">
        <v>2341</v>
      </c>
      <c r="D1149" s="16" t="s">
        <v>2342</v>
      </c>
      <c r="BC1149" s="16">
        <v>0.48570960760116599</v>
      </c>
      <c r="BJ1149" s="16">
        <v>0.57599999999999996</v>
      </c>
      <c r="BK1149" s="16">
        <v>0.60990190505981401</v>
      </c>
      <c r="BM1149" s="16">
        <v>0.56163913011550903</v>
      </c>
    </row>
    <row r="1150" spans="1:65">
      <c r="A1150" s="16" t="s">
        <v>53</v>
      </c>
      <c r="B1150" s="16" t="s">
        <v>54</v>
      </c>
      <c r="C1150" s="16" t="s">
        <v>2343</v>
      </c>
      <c r="D1150" s="16" t="s">
        <v>2344</v>
      </c>
      <c r="AM1150" s="16">
        <v>19096600</v>
      </c>
      <c r="AN1150" s="16">
        <v>41986000</v>
      </c>
      <c r="AO1150" s="16">
        <v>49812800</v>
      </c>
      <c r="AP1150" s="16">
        <v>63301600</v>
      </c>
      <c r="AQ1150" s="16">
        <v>76610200</v>
      </c>
      <c r="BA1150" s="16">
        <v>1357500000</v>
      </c>
      <c r="BB1150" s="16">
        <v>1557200000</v>
      </c>
      <c r="BC1150" s="16">
        <v>1587300000</v>
      </c>
      <c r="BD1150" s="16">
        <v>1765800000</v>
      </c>
      <c r="BE1150" s="16">
        <v>1704400000</v>
      </c>
      <c r="BF1150" s="16">
        <v>1724200000</v>
      </c>
      <c r="BG1150" s="16">
        <v>1946200000</v>
      </c>
      <c r="BH1150" s="16">
        <v>1943600000</v>
      </c>
      <c r="BI1150" s="16">
        <v>2218900000</v>
      </c>
      <c r="BJ1150" s="16">
        <v>2398264000</v>
      </c>
      <c r="BK1150" s="16">
        <v>2801000000</v>
      </c>
      <c r="BL1150" s="16">
        <v>3144500000</v>
      </c>
    </row>
    <row r="1151" spans="1:65">
      <c r="A1151" s="16" t="s">
        <v>53</v>
      </c>
      <c r="B1151" s="16" t="s">
        <v>54</v>
      </c>
      <c r="C1151" s="16" t="s">
        <v>2345</v>
      </c>
      <c r="D1151" s="16" t="s">
        <v>2346</v>
      </c>
      <c r="AM1151" s="16">
        <v>0</v>
      </c>
      <c r="AN1151" s="16">
        <v>62025000</v>
      </c>
      <c r="AO1151" s="16">
        <v>29600000</v>
      </c>
      <c r="AP1151" s="16">
        <v>9164400</v>
      </c>
      <c r="AQ1151" s="16">
        <v>0</v>
      </c>
      <c r="AR1151" s="16">
        <v>0</v>
      </c>
      <c r="BA1151" s="16">
        <v>800000</v>
      </c>
      <c r="BB1151" s="16">
        <v>200000</v>
      </c>
      <c r="BC1151" s="16">
        <v>200000</v>
      </c>
      <c r="BD1151" s="16">
        <v>200000</v>
      </c>
      <c r="BE1151" s="16">
        <v>800000</v>
      </c>
      <c r="BF1151" s="16">
        <v>700000</v>
      </c>
      <c r="BG1151" s="16">
        <v>700000</v>
      </c>
      <c r="BH1151" s="16">
        <v>1100000</v>
      </c>
      <c r="BI1151" s="16">
        <v>1600000</v>
      </c>
      <c r="BJ1151" s="16">
        <v>5600000</v>
      </c>
      <c r="BK1151" s="16">
        <v>5800000</v>
      </c>
      <c r="BL1151" s="16">
        <v>5000000</v>
      </c>
    </row>
    <row r="1152" spans="1:65">
      <c r="A1152" s="16" t="s">
        <v>53</v>
      </c>
      <c r="B1152" s="16" t="s">
        <v>54</v>
      </c>
      <c r="C1152" s="16" t="s">
        <v>2347</v>
      </c>
      <c r="D1152" s="16" t="s">
        <v>2348</v>
      </c>
      <c r="BA1152" s="16">
        <v>7847100000</v>
      </c>
      <c r="BB1152" s="16">
        <v>2569200000</v>
      </c>
      <c r="BC1152" s="16">
        <v>6612500000</v>
      </c>
      <c r="BD1152" s="16">
        <v>6413200000</v>
      </c>
      <c r="BE1152" s="16">
        <v>3193400000</v>
      </c>
      <c r="BF1152" s="16">
        <v>1897100000</v>
      </c>
      <c r="BG1152" s="16">
        <v>3433600000</v>
      </c>
      <c r="BH1152" s="16">
        <v>-2061300000</v>
      </c>
      <c r="BI1152" s="16">
        <v>763100000</v>
      </c>
      <c r="BJ1152" s="16">
        <v>156800000</v>
      </c>
      <c r="BK1152" s="16">
        <v>5669300000</v>
      </c>
      <c r="BL1152" s="16">
        <v>3032700000</v>
      </c>
    </row>
    <row r="1153" spans="1:65">
      <c r="A1153" s="16" t="s">
        <v>53</v>
      </c>
      <c r="B1153" s="16" t="s">
        <v>54</v>
      </c>
      <c r="C1153" s="16" t="s">
        <v>2349</v>
      </c>
      <c r="D1153" s="16" t="s">
        <v>2350</v>
      </c>
      <c r="AQ1153" s="16">
        <v>21.017986662555199</v>
      </c>
      <c r="AR1153" s="16">
        <v>16.954607126024001</v>
      </c>
      <c r="AS1153" s="16">
        <v>6.36757336981929</v>
      </c>
      <c r="AT1153" s="16">
        <v>16.769079335958899</v>
      </c>
      <c r="AU1153" s="16">
        <v>12.6244059518584</v>
      </c>
      <c r="AV1153" s="16">
        <v>7.9423010348608498</v>
      </c>
      <c r="AW1153" s="16">
        <v>5.9202911246469503</v>
      </c>
      <c r="AX1153" s="16">
        <v>2.00903637766663</v>
      </c>
      <c r="AY1153" s="16">
        <v>5.8692108300359598</v>
      </c>
      <c r="AZ1153" s="16">
        <v>-1.2038643184387401</v>
      </c>
      <c r="BA1153" s="16">
        <v>-6.41437042746196</v>
      </c>
      <c r="BB1153" s="16">
        <v>47.999451228114403</v>
      </c>
      <c r="BC1153" s="16">
        <v>6.0379053884806897</v>
      </c>
      <c r="BD1153" s="16">
        <v>-4.5090716814241896</v>
      </c>
      <c r="BE1153" s="16">
        <v>15.0720534611728</v>
      </c>
      <c r="BF1153" s="16">
        <v>17.723608363311701</v>
      </c>
      <c r="BG1153" s="16">
        <v>19.446381043908801</v>
      </c>
      <c r="BH1153" s="16">
        <v>28.888771930290002</v>
      </c>
      <c r="BI1153" s="16">
        <v>1.5239579755750401</v>
      </c>
      <c r="BJ1153" s="16">
        <v>0.27213779760981499</v>
      </c>
      <c r="BK1153" s="16">
        <v>4.6921843165808896</v>
      </c>
      <c r="BL1153" s="16">
        <v>17.542142918804299</v>
      </c>
      <c r="BM1153" s="16">
        <v>26.778469748568</v>
      </c>
    </row>
    <row r="1154" spans="1:65">
      <c r="A1154" s="16" t="s">
        <v>53</v>
      </c>
      <c r="B1154" s="16" t="s">
        <v>54</v>
      </c>
      <c r="C1154" s="16" t="s">
        <v>2351</v>
      </c>
      <c r="D1154" s="16" t="s">
        <v>2352</v>
      </c>
      <c r="AL1154" s="16">
        <v>150.45799557055901</v>
      </c>
      <c r="AM1154" s="16">
        <v>150.70474258416101</v>
      </c>
      <c r="AN1154" s="16">
        <v>-32.724237176902399</v>
      </c>
      <c r="AO1154" s="16">
        <v>6.9962845219707699</v>
      </c>
      <c r="AP1154" s="16">
        <v>8.0021142752715697</v>
      </c>
      <c r="AQ1154" s="16">
        <v>0.89262807932052002</v>
      </c>
      <c r="AR1154" s="16">
        <v>-17.557256147589001</v>
      </c>
      <c r="AS1154" s="16">
        <v>15.445888469640099</v>
      </c>
      <c r="AT1154" s="16">
        <v>-11.510905261505799</v>
      </c>
      <c r="AU1154" s="16">
        <v>25.489889009775101</v>
      </c>
      <c r="AV1154" s="16">
        <v>-3.6092038695498001</v>
      </c>
      <c r="AW1154" s="16">
        <v>-9.3302274581867604</v>
      </c>
      <c r="AX1154" s="16">
        <v>-2.9013778842778901</v>
      </c>
      <c r="AY1154" s="16">
        <v>5.4163721410618804</v>
      </c>
      <c r="AZ1154" s="16">
        <v>2.7521474953028799</v>
      </c>
      <c r="BA1154" s="16">
        <v>-15.0566385623342</v>
      </c>
      <c r="BB1154" s="16">
        <v>4.3053455383533201</v>
      </c>
      <c r="BC1154" s="16">
        <v>8.1856885595951905</v>
      </c>
      <c r="BD1154" s="16">
        <v>-16.741979844097099</v>
      </c>
      <c r="BE1154" s="16">
        <v>-2.28301888647181E-2</v>
      </c>
      <c r="BF1154" s="16">
        <v>-16.228344264322001</v>
      </c>
      <c r="BG1154" s="16">
        <v>-5.7117757207583901</v>
      </c>
      <c r="BH1154" s="16">
        <v>-8.2279887175940001</v>
      </c>
      <c r="BI1154" s="16">
        <v>2.95313547996646</v>
      </c>
      <c r="BJ1154" s="16">
        <v>14.1897496619804</v>
      </c>
      <c r="BK1154" s="16">
        <v>-5.2317506822338</v>
      </c>
      <c r="BL1154" s="16">
        <v>-5.4171429588217199</v>
      </c>
      <c r="BM1154" s="16">
        <v>-3.6271317124106499</v>
      </c>
    </row>
    <row r="1155" spans="1:65">
      <c r="A1155" s="16" t="s">
        <v>53</v>
      </c>
      <c r="B1155" s="16" t="s">
        <v>54</v>
      </c>
      <c r="C1155" s="16" t="s">
        <v>2353</v>
      </c>
      <c r="D1155" s="16" t="s">
        <v>2354</v>
      </c>
      <c r="AK1155" s="16">
        <v>1099.29558385261</v>
      </c>
      <c r="AP1155" s="16">
        <v>1035.30762606449</v>
      </c>
      <c r="AU1155" s="16">
        <v>993.031039103274</v>
      </c>
      <c r="AZ1155" s="16">
        <v>945.66091384755202</v>
      </c>
      <c r="BE1155" s="16">
        <v>872.97639446011203</v>
      </c>
      <c r="BJ1155" s="16">
        <v>823.52068437359605</v>
      </c>
    </row>
    <row r="1156" spans="1:65">
      <c r="A1156" s="16" t="s">
        <v>53</v>
      </c>
      <c r="B1156" s="16" t="s">
        <v>54</v>
      </c>
      <c r="C1156" s="16" t="s">
        <v>2355</v>
      </c>
      <c r="D1156" s="16" t="s">
        <v>2356</v>
      </c>
      <c r="E1156" s="16">
        <v>49.004622622332803</v>
      </c>
      <c r="F1156" s="16">
        <v>48.777860909507403</v>
      </c>
      <c r="G1156" s="16">
        <v>48.538777757927498</v>
      </c>
      <c r="H1156" s="16">
        <v>48.3287236052401</v>
      </c>
      <c r="I1156" s="16">
        <v>48.1992648209729</v>
      </c>
      <c r="J1156" s="16">
        <v>48.176407953499897</v>
      </c>
      <c r="K1156" s="16">
        <v>48.270289537042203</v>
      </c>
      <c r="L1156" s="16">
        <v>48.467921878285402</v>
      </c>
      <c r="M1156" s="16">
        <v>48.760410466379298</v>
      </c>
      <c r="N1156" s="16">
        <v>49.124458187718801</v>
      </c>
      <c r="O1156" s="16">
        <v>49.192527881471399</v>
      </c>
      <c r="P1156" s="16">
        <v>48.894333875957003</v>
      </c>
      <c r="Q1156" s="16">
        <v>48.655223018392299</v>
      </c>
      <c r="R1156" s="16">
        <v>48.461844054620997</v>
      </c>
      <c r="S1156" s="16">
        <v>48.424487599626701</v>
      </c>
      <c r="T1156" s="16">
        <v>48.530700719223603</v>
      </c>
      <c r="U1156" s="16">
        <v>48.656896300442099</v>
      </c>
      <c r="V1156" s="16">
        <v>48.7967491925329</v>
      </c>
      <c r="W1156" s="16">
        <v>48.948771117545199</v>
      </c>
      <c r="X1156" s="16">
        <v>48.864485550307997</v>
      </c>
      <c r="Y1156" s="16">
        <v>48.496706737441301</v>
      </c>
      <c r="Z1156" s="16">
        <v>48.132966734115797</v>
      </c>
      <c r="AA1156" s="16">
        <v>47.771347908913</v>
      </c>
      <c r="AB1156" s="16">
        <v>47.407836050311403</v>
      </c>
      <c r="AC1156" s="16">
        <v>47.0039268981796</v>
      </c>
      <c r="AD1156" s="16">
        <v>46.557215983777603</v>
      </c>
      <c r="AE1156" s="16">
        <v>46.1057533940984</v>
      </c>
      <c r="AF1156" s="16">
        <v>45.654982552962899</v>
      </c>
      <c r="AG1156" s="16">
        <v>45.2107118030466</v>
      </c>
      <c r="AH1156" s="16">
        <v>44.829848911481598</v>
      </c>
      <c r="AI1156" s="16">
        <v>45.049404985744097</v>
      </c>
      <c r="AJ1156" s="16">
        <v>44.775078846898701</v>
      </c>
      <c r="AK1156" s="16">
        <v>44.521549618530798</v>
      </c>
      <c r="AL1156" s="16">
        <v>44.267886184919597</v>
      </c>
      <c r="AM1156" s="16">
        <v>44.091949874234402</v>
      </c>
      <c r="AN1156" s="16">
        <v>44.006215305913599</v>
      </c>
      <c r="AO1156" s="16">
        <v>43.985582395848198</v>
      </c>
      <c r="AP1156" s="16">
        <v>43.984240759957203</v>
      </c>
      <c r="AQ1156" s="16">
        <v>43.9932393999647</v>
      </c>
      <c r="AR1156" s="16">
        <v>43.904765843908301</v>
      </c>
      <c r="AS1156" s="16">
        <v>43.666362497322197</v>
      </c>
      <c r="AT1156" s="16">
        <v>43.449421352308903</v>
      </c>
      <c r="AU1156" s="16">
        <v>43.2478152215213</v>
      </c>
      <c r="AV1156" s="16">
        <v>43.042027273763601</v>
      </c>
      <c r="AW1156" s="16">
        <v>42.787801560248397</v>
      </c>
      <c r="AX1156" s="16">
        <v>42.473352097144797</v>
      </c>
      <c r="AY1156" s="16">
        <v>42.229792422130302</v>
      </c>
      <c r="AZ1156" s="16">
        <v>42.073695141000101</v>
      </c>
      <c r="BA1156" s="16">
        <v>41.884943254619202</v>
      </c>
      <c r="BB1156" s="16">
        <v>42.078684373042499</v>
      </c>
      <c r="BC1156" s="16">
        <v>42.639203715311403</v>
      </c>
      <c r="BD1156" s="16">
        <v>42.776422584116098</v>
      </c>
      <c r="BE1156" s="16">
        <v>42.518168352916398</v>
      </c>
      <c r="BF1156" s="16">
        <v>42.263412024216997</v>
      </c>
      <c r="BG1156" s="16">
        <v>42.019270478327897</v>
      </c>
      <c r="BH1156" s="16">
        <v>41.790004432204299</v>
      </c>
      <c r="BI1156" s="16">
        <v>41.582977049444096</v>
      </c>
      <c r="BJ1156" s="16">
        <v>41.4222785039453</v>
      </c>
      <c r="BK1156" s="16">
        <v>41.299916306258403</v>
      </c>
      <c r="BL1156" s="16">
        <v>41.183177470923297</v>
      </c>
      <c r="BM1156" s="16">
        <v>41.064965075953197</v>
      </c>
    </row>
    <row r="1157" spans="1:65">
      <c r="A1157" s="16" t="s">
        <v>53</v>
      </c>
      <c r="B1157" s="16" t="s">
        <v>54</v>
      </c>
      <c r="C1157" s="16" t="s">
        <v>2357</v>
      </c>
      <c r="D1157" s="16" t="s">
        <v>2358</v>
      </c>
      <c r="AM1157" s="16">
        <v>-1.075</v>
      </c>
    </row>
    <row r="1158" spans="1:65">
      <c r="A1158" s="16" t="s">
        <v>53</v>
      </c>
      <c r="B1158" s="16" t="s">
        <v>54</v>
      </c>
      <c r="C1158" s="16" t="s">
        <v>2359</v>
      </c>
      <c r="D1158" s="16" t="s">
        <v>2360</v>
      </c>
      <c r="AJ1158" s="16">
        <v>-3.60256578086137</v>
      </c>
      <c r="AK1158" s="16">
        <v>-8.4077322511672605</v>
      </c>
      <c r="AL1158" s="16">
        <v>-13.613998341842301</v>
      </c>
      <c r="AM1158" s="16">
        <v>-17.324257101714899</v>
      </c>
      <c r="AN1158" s="16">
        <v>-20.430335558755498</v>
      </c>
      <c r="AO1158" s="16">
        <v>-22.3428022865122</v>
      </c>
      <c r="AP1158" s="16">
        <v>-22.541170310249999</v>
      </c>
      <c r="AQ1158" s="16">
        <v>-20.431033730418498</v>
      </c>
      <c r="AR1158" s="16">
        <v>-15.346249509098101</v>
      </c>
      <c r="AS1158" s="16">
        <v>-13.124492734651099</v>
      </c>
      <c r="AT1158" s="16">
        <v>-10.335558755509</v>
      </c>
      <c r="AU1158" s="16">
        <v>-7.6301435615481896</v>
      </c>
      <c r="AV1158" s="16">
        <v>-3.4786403106864001</v>
      </c>
      <c r="AW1158" s="16">
        <v>-1.11620194615351</v>
      </c>
      <c r="AX1158" s="16">
        <v>5.6185364576515102</v>
      </c>
      <c r="AY1158" s="16">
        <v>14.125758170790199</v>
      </c>
      <c r="AZ1158" s="16">
        <v>29.221102238512898</v>
      </c>
      <c r="BA1158" s="16">
        <v>47.8893397914212</v>
      </c>
      <c r="BB1158" s="16">
        <v>56.4096522232404</v>
      </c>
      <c r="BC1158" s="16">
        <v>60.583846053148299</v>
      </c>
      <c r="BD1158" s="16">
        <v>67.368396980905899</v>
      </c>
      <c r="BE1158" s="16">
        <v>74.153366811662096</v>
      </c>
    </row>
    <row r="1159" spans="1:65">
      <c r="A1159" s="16" t="s">
        <v>53</v>
      </c>
      <c r="B1159" s="16" t="s">
        <v>54</v>
      </c>
      <c r="C1159" s="16" t="s">
        <v>2361</v>
      </c>
      <c r="D1159" s="16" t="s">
        <v>2362</v>
      </c>
      <c r="AK1159" s="16">
        <v>70.036248319139403</v>
      </c>
      <c r="AL1159" s="16">
        <v>57.629179745889402</v>
      </c>
      <c r="AM1159" s="16">
        <v>52.654358974358999</v>
      </c>
      <c r="AN1159" s="16">
        <v>43.480028402884003</v>
      </c>
      <c r="AO1159" s="16">
        <v>48.003372956909402</v>
      </c>
      <c r="AP1159" s="16">
        <v>47.038310108943499</v>
      </c>
      <c r="AQ1159" s="16">
        <v>53.231546077684698</v>
      </c>
      <c r="AR1159" s="16">
        <v>43.298589479112898</v>
      </c>
      <c r="AS1159" s="16">
        <v>44.937018245438601</v>
      </c>
      <c r="AT1159" s="16">
        <v>29.150377066115698</v>
      </c>
      <c r="AU1159" s="16">
        <v>29.6206661421453</v>
      </c>
      <c r="AV1159" s="16">
        <v>37.001033779848598</v>
      </c>
      <c r="AW1159" s="16">
        <v>37.379950132003501</v>
      </c>
      <c r="AX1159" s="16">
        <v>39.971800818553902</v>
      </c>
      <c r="AY1159" s="16">
        <v>38.011454492244702</v>
      </c>
      <c r="AZ1159" s="16">
        <v>41.681966557615397</v>
      </c>
      <c r="BA1159" s="16">
        <v>35.888995943204897</v>
      </c>
      <c r="BB1159" s="16">
        <v>36.786690533015097</v>
      </c>
      <c r="BC1159" s="16">
        <v>36.032260869565199</v>
      </c>
      <c r="BD1159" s="16">
        <v>35.963820028011199</v>
      </c>
      <c r="BE1159" s="16">
        <v>37.874053966189898</v>
      </c>
      <c r="BF1159" s="16">
        <v>37.978391207390899</v>
      </c>
      <c r="BG1159" s="16">
        <v>35.242758197977302</v>
      </c>
      <c r="BH1159" s="16">
        <v>36.088660242461899</v>
      </c>
      <c r="BI1159" s="16">
        <v>37.489629516227801</v>
      </c>
    </row>
    <row r="1160" spans="1:65">
      <c r="A1160" s="16" t="s">
        <v>53</v>
      </c>
      <c r="B1160" s="16" t="s">
        <v>54</v>
      </c>
      <c r="C1160" s="16" t="s">
        <v>2363</v>
      </c>
      <c r="D1160" s="16" t="s">
        <v>2364</v>
      </c>
      <c r="AI1160" s="16">
        <v>0.72206271811918199</v>
      </c>
      <c r="AJ1160" s="16">
        <v>0.80464639778473601</v>
      </c>
      <c r="AK1160" s="16">
        <v>1.2172505570543</v>
      </c>
      <c r="AL1160" s="16">
        <v>1.9830660479165201</v>
      </c>
      <c r="AM1160" s="16">
        <v>1.51596100419613</v>
      </c>
      <c r="AN1160" s="16">
        <v>1.3668400650324199</v>
      </c>
      <c r="AO1160" s="16">
        <v>1.7389026644512</v>
      </c>
      <c r="AP1160" s="16">
        <v>1.98984878549775</v>
      </c>
      <c r="AQ1160" s="16">
        <v>2.4843813997806401</v>
      </c>
      <c r="AR1160" s="16">
        <v>2.1439361140685498</v>
      </c>
      <c r="AS1160" s="16">
        <v>2.0656460749920198</v>
      </c>
      <c r="AT1160" s="16">
        <v>1.75252349067175</v>
      </c>
      <c r="AU1160" s="16">
        <v>2.3518985607391798</v>
      </c>
      <c r="AV1160" s="16">
        <v>2.9447821061985602</v>
      </c>
      <c r="AW1160" s="16">
        <v>3.0707844634472301</v>
      </c>
      <c r="AX1160" s="16">
        <v>3.3651961564827002</v>
      </c>
      <c r="AY1160" s="16">
        <v>2.8615868499158101</v>
      </c>
      <c r="AZ1160" s="16">
        <v>3.78869994993945</v>
      </c>
      <c r="BA1160" s="16">
        <v>3.0863074594386499</v>
      </c>
      <c r="BB1160" s="16">
        <v>3.2691447294692999</v>
      </c>
      <c r="BC1160" s="16">
        <v>4.4497342853586801</v>
      </c>
      <c r="BD1160" s="16">
        <v>3.55633258575353</v>
      </c>
      <c r="BE1160" s="16">
        <v>2.8455218721787698</v>
      </c>
      <c r="BF1160" s="16">
        <v>2.5260948404171599</v>
      </c>
      <c r="BG1160" s="16">
        <v>2.11681861563155</v>
      </c>
      <c r="BH1160" s="16">
        <v>2.31075768577815</v>
      </c>
    </row>
    <row r="1161" spans="1:65">
      <c r="A1161" s="16" t="s">
        <v>53</v>
      </c>
      <c r="B1161" s="16" t="s">
        <v>54</v>
      </c>
      <c r="C1161" s="16" t="s">
        <v>2365</v>
      </c>
      <c r="D1161" s="16" t="s">
        <v>2366</v>
      </c>
      <c r="AN1161" s="16">
        <v>21.851380261313</v>
      </c>
      <c r="AO1161" s="16">
        <v>7.9111727966689802</v>
      </c>
      <c r="AP1161" s="16">
        <v>86.033362606057693</v>
      </c>
      <c r="AQ1161" s="16">
        <v>13.3328884626518</v>
      </c>
      <c r="AR1161" s="16">
        <v>40.498526634618599</v>
      </c>
      <c r="AS1161" s="16">
        <v>33.470853522581002</v>
      </c>
      <c r="AT1161" s="16">
        <v>25.902041248627899</v>
      </c>
      <c r="AU1161" s="16">
        <v>25.394525134799601</v>
      </c>
      <c r="AV1161" s="16">
        <v>24.420753441518698</v>
      </c>
      <c r="AW1161" s="16">
        <v>31.934040994977</v>
      </c>
      <c r="AX1161" s="16">
        <v>35.528278837003697</v>
      </c>
      <c r="AY1161" s="16">
        <v>29.078630715907799</v>
      </c>
      <c r="AZ1161" s="16">
        <v>34.533682910817298</v>
      </c>
      <c r="BA1161" s="16">
        <v>22.246257128151001</v>
      </c>
      <c r="BB1161" s="16">
        <v>28.8981672208186</v>
      </c>
      <c r="BC1161" s="16">
        <v>18.9418869662905</v>
      </c>
      <c r="BD1161" s="16">
        <v>22.454146255362101</v>
      </c>
      <c r="BE1161" s="16">
        <v>24.485120499171</v>
      </c>
      <c r="BF1161" s="16">
        <v>52.939241235272803</v>
      </c>
      <c r="BG1161" s="16">
        <v>30.693454300603701</v>
      </c>
      <c r="BH1161" s="16">
        <v>30.083235349973499</v>
      </c>
      <c r="BI1161" s="16">
        <v>31.564805324313699</v>
      </c>
      <c r="BJ1161" s="16">
        <v>25.6663275617619</v>
      </c>
      <c r="BK1161" s="16">
        <v>52.883475599857199</v>
      </c>
      <c r="BL1161" s="16">
        <v>36.366454868938</v>
      </c>
    </row>
    <row r="1162" spans="1:65">
      <c r="A1162" s="16" t="s">
        <v>53</v>
      </c>
      <c r="B1162" s="16" t="s">
        <v>54</v>
      </c>
      <c r="C1162" s="16" t="s">
        <v>2367</v>
      </c>
      <c r="D1162" s="16" t="s">
        <v>2368</v>
      </c>
      <c r="AJ1162" s="16">
        <v>300000.01192092901</v>
      </c>
      <c r="AK1162" s="16">
        <v>7429999.8283386203</v>
      </c>
      <c r="AL1162" s="16">
        <v>23870000.839233398</v>
      </c>
      <c r="AM1162" s="16">
        <v>149039993.28613299</v>
      </c>
      <c r="AN1162" s="16">
        <v>119540000.915527</v>
      </c>
      <c r="AO1162" s="16">
        <v>96360000.610351607</v>
      </c>
      <c r="AP1162" s="16">
        <v>184059997.55859399</v>
      </c>
      <c r="AQ1162" s="16">
        <v>120360000.61035199</v>
      </c>
      <c r="AR1162" s="16">
        <v>171000000</v>
      </c>
      <c r="AS1162" s="16">
        <v>140610000.61035201</v>
      </c>
      <c r="AT1162" s="16">
        <v>230910003.66210899</v>
      </c>
      <c r="AU1162" s="16">
        <v>350809997.55859399</v>
      </c>
      <c r="AV1162" s="16">
        <v>302029998.77929699</v>
      </c>
      <c r="AW1162" s="16">
        <v>175830001.83105499</v>
      </c>
      <c r="AX1162" s="16">
        <v>210399993.89648399</v>
      </c>
      <c r="AY1162" s="16">
        <v>203850006.10351601</v>
      </c>
      <c r="AZ1162" s="16">
        <v>213309997.55859399</v>
      </c>
      <c r="BA1162" s="16">
        <v>225100006.10351601</v>
      </c>
      <c r="BB1162" s="16">
        <v>217580001.83105499</v>
      </c>
      <c r="BC1162" s="16">
        <v>156479995.727539</v>
      </c>
      <c r="BD1162" s="16">
        <v>287769989.01367199</v>
      </c>
      <c r="BE1162" s="16">
        <v>286790008.54492199</v>
      </c>
      <c r="BF1162" s="16">
        <v>-70830001.831054702</v>
      </c>
      <c r="BG1162" s="16">
        <v>216740005.493164</v>
      </c>
      <c r="BH1162" s="16">
        <v>69580001.831054702</v>
      </c>
      <c r="BI1162" s="16">
        <v>79430000.305175796</v>
      </c>
      <c r="BJ1162" s="16">
        <v>123529998.77929699</v>
      </c>
      <c r="BK1162" s="16">
        <v>87410003.662109405</v>
      </c>
      <c r="BL1162" s="16">
        <v>120980003.356934</v>
      </c>
    </row>
    <row r="1163" spans="1:65">
      <c r="A1163" s="16" t="s">
        <v>53</v>
      </c>
      <c r="B1163" s="16" t="s">
        <v>54</v>
      </c>
      <c r="C1163" s="16" t="s">
        <v>2369</v>
      </c>
      <c r="D1163" s="16" t="s">
        <v>2370</v>
      </c>
      <c r="AL1163" s="16">
        <v>7449999.8092651404</v>
      </c>
      <c r="AM1163" s="16">
        <v>6320000.1716613797</v>
      </c>
      <c r="AN1163" s="16">
        <v>5469999.7901916504</v>
      </c>
      <c r="AP1163" s="16">
        <v>200000.00298023201</v>
      </c>
      <c r="AR1163" s="16">
        <v>360000.01430511498</v>
      </c>
      <c r="AS1163" s="16">
        <v>4110000.1335144001</v>
      </c>
      <c r="AT1163" s="16">
        <v>3500000</v>
      </c>
      <c r="AU1163" s="16">
        <v>3180000.0667571998</v>
      </c>
      <c r="AV1163" s="16">
        <v>2380000.1144409198</v>
      </c>
      <c r="AW1163" s="16">
        <v>1759999.9904632601</v>
      </c>
      <c r="AX1163" s="16">
        <v>1289999.9618530299</v>
      </c>
      <c r="AY1163" s="16">
        <v>980000.01907348598</v>
      </c>
      <c r="AZ1163" s="16">
        <v>1220000.02861023</v>
      </c>
      <c r="BA1163" s="16">
        <v>1259999.9904632601</v>
      </c>
      <c r="BB1163" s="16">
        <v>1620000.00476837</v>
      </c>
      <c r="BC1163" s="16">
        <v>1129999.99523163</v>
      </c>
      <c r="BE1163" s="16">
        <v>8899.9997824430502</v>
      </c>
      <c r="BK1163" s="16">
        <v>1419505.35774231</v>
      </c>
      <c r="BL1163" s="16">
        <v>2664968.0137634301</v>
      </c>
    </row>
    <row r="1164" spans="1:65">
      <c r="A1164" s="16" t="s">
        <v>53</v>
      </c>
      <c r="B1164" s="16" t="s">
        <v>54</v>
      </c>
      <c r="C1164" s="16" t="s">
        <v>2371</v>
      </c>
      <c r="D1164" s="16" t="s">
        <v>2372</v>
      </c>
      <c r="AN1164" s="16">
        <v>30204000</v>
      </c>
      <c r="AO1164" s="16">
        <v>35840000</v>
      </c>
      <c r="AP1164" s="16">
        <v>55352000</v>
      </c>
      <c r="AQ1164" s="16">
        <v>20635000</v>
      </c>
      <c r="AR1164" s="16">
        <v>60496000</v>
      </c>
      <c r="AS1164" s="16">
        <v>27196000</v>
      </c>
      <c r="AT1164" s="16">
        <v>27557000</v>
      </c>
      <c r="AU1164" s="16">
        <v>56919000</v>
      </c>
      <c r="AV1164" s="16">
        <v>74742000</v>
      </c>
      <c r="AW1164" s="16">
        <v>49165000</v>
      </c>
      <c r="AX1164" s="16">
        <v>45634000</v>
      </c>
      <c r="AY1164" s="16">
        <v>56313000</v>
      </c>
      <c r="AZ1164" s="16">
        <v>51982000</v>
      </c>
      <c r="BA1164" s="16">
        <v>42157000</v>
      </c>
      <c r="BB1164" s="16">
        <v>36081000</v>
      </c>
      <c r="BC1164" s="16">
        <v>35925000</v>
      </c>
      <c r="BD1164" s="16">
        <v>46739000</v>
      </c>
      <c r="BE1164" s="16">
        <v>26451000</v>
      </c>
      <c r="BF1164" s="16">
        <v>-231522000</v>
      </c>
      <c r="BG1164" s="16">
        <v>8359000</v>
      </c>
      <c r="BH1164" s="16">
        <v>-29185000</v>
      </c>
      <c r="BI1164" s="16">
        <v>-36694000</v>
      </c>
      <c r="BJ1164" s="16">
        <v>9863000</v>
      </c>
      <c r="BK1164" s="16">
        <v>-48745000</v>
      </c>
      <c r="BL1164" s="16">
        <v>-60456000</v>
      </c>
    </row>
    <row r="1165" spans="1:65">
      <c r="A1165" s="16" t="s">
        <v>53</v>
      </c>
      <c r="B1165" s="16" t="s">
        <v>54</v>
      </c>
      <c r="C1165" s="16" t="s">
        <v>2373</v>
      </c>
      <c r="D1165" s="16" t="s">
        <v>2374</v>
      </c>
      <c r="AX1165" s="16">
        <v>0</v>
      </c>
      <c r="AY1165" s="16">
        <v>5394000</v>
      </c>
      <c r="AZ1165" s="16">
        <v>21403000</v>
      </c>
      <c r="BA1165" s="16">
        <v>77730000</v>
      </c>
      <c r="BB1165" s="16">
        <v>199288000</v>
      </c>
      <c r="BC1165" s="16">
        <v>300495000</v>
      </c>
      <c r="BD1165" s="16">
        <v>468700000</v>
      </c>
      <c r="BE1165" s="16">
        <v>808436000</v>
      </c>
      <c r="BF1165" s="16">
        <v>1043067000</v>
      </c>
      <c r="BG1165" s="16">
        <v>1348553000</v>
      </c>
      <c r="BH1165" s="16">
        <v>1577782000</v>
      </c>
      <c r="BI1165" s="16">
        <v>1736338000</v>
      </c>
      <c r="BJ1165" s="16">
        <v>2161398000</v>
      </c>
      <c r="BK1165" s="16">
        <v>2093832000</v>
      </c>
      <c r="BL1165" s="16">
        <v>2014139000</v>
      </c>
    </row>
    <row r="1166" spans="1:65">
      <c r="A1166" s="16" t="s">
        <v>53</v>
      </c>
      <c r="B1166" s="16" t="s">
        <v>54</v>
      </c>
      <c r="C1166" s="16" t="s">
        <v>2375</v>
      </c>
      <c r="D1166" s="16" t="s">
        <v>2376</v>
      </c>
      <c r="AM1166" s="16">
        <v>13000000</v>
      </c>
      <c r="AN1166" s="16">
        <v>11000000</v>
      </c>
      <c r="AO1166" s="16">
        <v>9000000</v>
      </c>
      <c r="AP1166" s="16">
        <v>2000000</v>
      </c>
      <c r="AQ1166" s="16">
        <v>5869999.8855590802</v>
      </c>
      <c r="AR1166" s="16">
        <v>12489999.771118199</v>
      </c>
      <c r="AS1166" s="16">
        <v>18889999.3896484</v>
      </c>
      <c r="AT1166" s="16">
        <v>30909999.847412098</v>
      </c>
      <c r="AU1166" s="16">
        <v>61529998.779296897</v>
      </c>
      <c r="AV1166" s="16">
        <v>49270000.457763702</v>
      </c>
      <c r="AW1166" s="16">
        <v>47580001.831054702</v>
      </c>
      <c r="AX1166" s="16">
        <v>42799999.237060502</v>
      </c>
      <c r="AY1166" s="16">
        <v>56540000.915527299</v>
      </c>
      <c r="AZ1166" s="16">
        <v>48979999.542236298</v>
      </c>
      <c r="BA1166" s="16">
        <v>41950000.762939498</v>
      </c>
      <c r="BB1166" s="16">
        <v>40430000.305175804</v>
      </c>
      <c r="BC1166" s="16">
        <v>36959999.084472701</v>
      </c>
      <c r="BD1166" s="16">
        <v>30030000.6866455</v>
      </c>
      <c r="BE1166" s="16">
        <v>31649999.6185303</v>
      </c>
      <c r="BF1166" s="16">
        <v>33130001.068115201</v>
      </c>
      <c r="BG1166" s="16">
        <v>15300000.190734901</v>
      </c>
      <c r="BH1166" s="16">
        <v>13399999.6185303</v>
      </c>
      <c r="BI1166" s="16">
        <v>11460000.038147001</v>
      </c>
      <c r="BJ1166" s="16">
        <v>14090000.1525879</v>
      </c>
      <c r="BK1166" s="16">
        <v>12729999.5422363</v>
      </c>
      <c r="BL1166" s="16">
        <v>12840000.1525879</v>
      </c>
    </row>
    <row r="1167" spans="1:65">
      <c r="A1167" s="16" t="s">
        <v>53</v>
      </c>
      <c r="B1167" s="16" t="s">
        <v>54</v>
      </c>
      <c r="C1167" s="16" t="s">
        <v>2377</v>
      </c>
      <c r="D1167" s="16" t="s">
        <v>2378</v>
      </c>
      <c r="AY1167" s="16">
        <v>9999.9997764825803</v>
      </c>
      <c r="BA1167" s="16">
        <v>29999.999329447699</v>
      </c>
      <c r="BB1167" s="16">
        <v>29999.999329447699</v>
      </c>
      <c r="BC1167" s="16">
        <v>50000.000745058103</v>
      </c>
      <c r="BD1167" s="16">
        <v>100000.001490116</v>
      </c>
      <c r="BE1167" s="16">
        <v>39999.999105930299</v>
      </c>
      <c r="BF1167" s="16">
        <v>19999.999552965201</v>
      </c>
      <c r="BH1167" s="16">
        <v>209999.99344348899</v>
      </c>
      <c r="BI1167" s="16">
        <v>990000.00953674305</v>
      </c>
      <c r="BJ1167" s="16">
        <v>1120000.00476837</v>
      </c>
      <c r="BK1167" s="16">
        <v>3279999.97138977</v>
      </c>
      <c r="BL1167" s="16">
        <v>4289999.9618530301</v>
      </c>
    </row>
    <row r="1168" spans="1:65">
      <c r="A1168" s="16" t="s">
        <v>53</v>
      </c>
      <c r="B1168" s="16" t="s">
        <v>54</v>
      </c>
      <c r="C1168" s="16" t="s">
        <v>2379</v>
      </c>
      <c r="D1168" s="16" t="s">
        <v>2380</v>
      </c>
    </row>
    <row r="1169" spans="1:65">
      <c r="A1169" s="16" t="s">
        <v>53</v>
      </c>
      <c r="B1169" s="16" t="s">
        <v>54</v>
      </c>
      <c r="C1169" s="16" t="s">
        <v>2381</v>
      </c>
      <c r="D1169" s="16" t="s">
        <v>2382</v>
      </c>
      <c r="AV1169" s="16">
        <v>1000</v>
      </c>
      <c r="AX1169" s="16">
        <v>6000</v>
      </c>
      <c r="AY1169" s="16">
        <v>56000</v>
      </c>
      <c r="AZ1169" s="16">
        <v>22000</v>
      </c>
      <c r="BA1169" s="16">
        <v>13000</v>
      </c>
      <c r="BB1169" s="16">
        <v>1800000</v>
      </c>
      <c r="BC1169" s="16">
        <v>149000</v>
      </c>
      <c r="BD1169" s="16">
        <v>23000</v>
      </c>
      <c r="BE1169" s="16">
        <v>28000</v>
      </c>
      <c r="BM1169" s="16">
        <v>0</v>
      </c>
    </row>
    <row r="1170" spans="1:65">
      <c r="A1170" s="16" t="s">
        <v>53</v>
      </c>
      <c r="B1170" s="16" t="s">
        <v>54</v>
      </c>
      <c r="C1170" s="16" t="s">
        <v>2383</v>
      </c>
      <c r="D1170" s="16" t="s">
        <v>2384</v>
      </c>
      <c r="AN1170" s="16">
        <v>61579000</v>
      </c>
      <c r="AO1170" s="16">
        <v>29512000</v>
      </c>
      <c r="AP1170" s="16">
        <v>-34398000</v>
      </c>
      <c r="AQ1170" s="16">
        <v>-19950000</v>
      </c>
      <c r="AR1170" s="16">
        <v>-440</v>
      </c>
      <c r="AS1170" s="16">
        <v>0</v>
      </c>
      <c r="AT1170" s="16">
        <v>0</v>
      </c>
      <c r="AU1170" s="16">
        <v>-114318000</v>
      </c>
      <c r="AV1170" s="16">
        <v>-135060000</v>
      </c>
      <c r="AW1170" s="16">
        <v>-54090000</v>
      </c>
      <c r="AX1170" s="16">
        <v>-84601000</v>
      </c>
      <c r="AY1170" s="16">
        <v>-260220000</v>
      </c>
      <c r="AZ1170" s="16">
        <v>-372220000</v>
      </c>
      <c r="BA1170" s="16">
        <v>-834293000</v>
      </c>
      <c r="BB1170" s="16">
        <v>-1455833000</v>
      </c>
      <c r="BC1170" s="16">
        <v>-975287000</v>
      </c>
      <c r="BD1170" s="16">
        <v>586648000</v>
      </c>
      <c r="BE1170" s="16">
        <v>-1919407000</v>
      </c>
      <c r="BF1170" s="16">
        <v>-1888993000</v>
      </c>
      <c r="BG1170" s="16">
        <v>-2810283000</v>
      </c>
      <c r="BH1170" s="16">
        <v>-2087791000</v>
      </c>
      <c r="BI1170" s="16">
        <v>3625857000</v>
      </c>
      <c r="BJ1170" s="16">
        <v>387789748.10000002</v>
      </c>
      <c r="BK1170" s="16">
        <v>646396918.48800194</v>
      </c>
      <c r="BL1170" s="16">
        <v>661808711.25882006</v>
      </c>
      <c r="BM1170" s="16">
        <v>648042200.00000203</v>
      </c>
    </row>
    <row r="1171" spans="1:65">
      <c r="A1171" s="16" t="s">
        <v>53</v>
      </c>
      <c r="B1171" s="16" t="s">
        <v>54</v>
      </c>
      <c r="C1171" s="16" t="s">
        <v>2385</v>
      </c>
      <c r="D1171" s="16" t="s">
        <v>2386</v>
      </c>
      <c r="AN1171" s="16">
        <v>985432000</v>
      </c>
      <c r="AO1171" s="16">
        <v>1337583000</v>
      </c>
      <c r="AP1171" s="16">
        <v>1375164000</v>
      </c>
      <c r="AQ1171" s="16">
        <v>1723903000</v>
      </c>
      <c r="AR1171" s="16">
        <v>1433392000</v>
      </c>
      <c r="AS1171" s="16">
        <v>1539005000</v>
      </c>
      <c r="AT1171" s="16">
        <v>1465064000</v>
      </c>
      <c r="AU1171" s="16">
        <v>1802888000</v>
      </c>
      <c r="AV1171" s="16">
        <v>2703993000</v>
      </c>
      <c r="AW1171" s="16">
        <v>3464352000</v>
      </c>
      <c r="AX1171" s="16">
        <v>4151643000</v>
      </c>
      <c r="AY1171" s="16">
        <v>4953862000</v>
      </c>
      <c r="AZ1171" s="16">
        <v>5876763000</v>
      </c>
      <c r="BA1171" s="16">
        <v>7305041000</v>
      </c>
      <c r="BB1171" s="16">
        <v>6113466000</v>
      </c>
      <c r="BC1171" s="16">
        <v>6306941000</v>
      </c>
      <c r="BD1171" s="16">
        <v>9867911000</v>
      </c>
      <c r="BE1171" s="16">
        <v>9963489000</v>
      </c>
      <c r="BF1171" s="16">
        <v>11172912000</v>
      </c>
      <c r="BG1171" s="16">
        <v>9332001000</v>
      </c>
      <c r="BH1171" s="16">
        <v>9773629000</v>
      </c>
      <c r="BI1171" s="16">
        <v>9004176000</v>
      </c>
      <c r="BJ1171" s="16">
        <v>9037316000</v>
      </c>
      <c r="BK1171" s="16">
        <v>10952441000</v>
      </c>
      <c r="BL1171" s="16">
        <v>11335316000</v>
      </c>
      <c r="BM1171" s="16">
        <v>10076564000</v>
      </c>
    </row>
    <row r="1172" spans="1:65">
      <c r="A1172" s="16" t="s">
        <v>53</v>
      </c>
      <c r="B1172" s="16" t="s">
        <v>54</v>
      </c>
      <c r="C1172" s="16" t="s">
        <v>2387</v>
      </c>
      <c r="D1172" s="16" t="s">
        <v>2388</v>
      </c>
      <c r="AK1172" s="16">
        <v>447</v>
      </c>
      <c r="AP1172" s="16">
        <v>447</v>
      </c>
      <c r="AU1172" s="16">
        <v>447</v>
      </c>
      <c r="AZ1172" s="16">
        <v>447</v>
      </c>
      <c r="BE1172" s="16">
        <v>447</v>
      </c>
      <c r="BJ1172" s="16">
        <v>447</v>
      </c>
    </row>
    <row r="1173" spans="1:65">
      <c r="A1173" s="16" t="s">
        <v>53</v>
      </c>
      <c r="B1173" s="16" t="s">
        <v>54</v>
      </c>
      <c r="C1173" s="16" t="s">
        <v>2389</v>
      </c>
      <c r="D1173" s="16" t="s">
        <v>2390</v>
      </c>
      <c r="AK1173" s="16">
        <v>44.001173364623099</v>
      </c>
      <c r="AL1173" s="16">
        <v>31.472199557057898</v>
      </c>
      <c r="AM1173" s="16">
        <v>22.627059642608501</v>
      </c>
      <c r="AN1173" s="16">
        <v>22.591670045762601</v>
      </c>
      <c r="AO1173" s="16">
        <v>9.30076199013895</v>
      </c>
      <c r="AP1173" s="16">
        <v>13.157894736842101</v>
      </c>
      <c r="AQ1173" s="16">
        <v>8.7307288500856508</v>
      </c>
      <c r="AR1173" s="16">
        <v>7.5620581949695902</v>
      </c>
      <c r="AS1173" s="16">
        <v>2.24583698510079</v>
      </c>
      <c r="AT1173" s="16">
        <v>6.4825407201612499</v>
      </c>
      <c r="AU1173" s="16">
        <v>10.433788711696501</v>
      </c>
      <c r="AV1173" s="16">
        <v>7.6420995376665797</v>
      </c>
      <c r="AW1173" s="16">
        <v>11.974792198620101</v>
      </c>
      <c r="AX1173" s="16">
        <v>13.3604600694444</v>
      </c>
      <c r="AY1173" s="16">
        <v>13.338945310378501</v>
      </c>
      <c r="AZ1173" s="16">
        <v>10.637540453074401</v>
      </c>
      <c r="BA1173" s="16">
        <v>20.937533598537801</v>
      </c>
      <c r="BB1173" s="16">
        <v>13.4114194236926</v>
      </c>
      <c r="BC1173" s="16">
        <v>9.9548856217822799</v>
      </c>
      <c r="BD1173" s="16">
        <v>15.5745876862704</v>
      </c>
      <c r="BE1173" s="16">
        <v>19.076502530577802</v>
      </c>
      <c r="BF1173" s="16">
        <v>19.962452604788901</v>
      </c>
      <c r="BG1173" s="16">
        <v>31.752037373475201</v>
      </c>
      <c r="BH1173" s="16">
        <v>50.9660938225732</v>
      </c>
      <c r="BI1173" s="16">
        <v>44.214607303651803</v>
      </c>
      <c r="BJ1173" s="16">
        <v>36.673669133444697</v>
      </c>
      <c r="BK1173" s="16">
        <v>60.679898946565601</v>
      </c>
    </row>
    <row r="1174" spans="1:65">
      <c r="A1174" s="16" t="s">
        <v>53</v>
      </c>
      <c r="B1174" s="16" t="s">
        <v>54</v>
      </c>
      <c r="C1174" s="16" t="s">
        <v>2391</v>
      </c>
      <c r="D1174" s="16" t="s">
        <v>2392</v>
      </c>
      <c r="E1174" s="16">
        <v>0</v>
      </c>
      <c r="J1174" s="16">
        <v>0</v>
      </c>
      <c r="O1174" s="16">
        <v>0</v>
      </c>
      <c r="T1174" s="16">
        <v>0</v>
      </c>
      <c r="U1174" s="16">
        <v>0</v>
      </c>
      <c r="V1174" s="16">
        <v>0</v>
      </c>
      <c r="W1174" s="16">
        <v>0</v>
      </c>
      <c r="X1174" s="16">
        <v>0</v>
      </c>
      <c r="Y1174" s="16">
        <v>0</v>
      </c>
      <c r="Z1174" s="16">
        <v>0</v>
      </c>
      <c r="AA1174" s="16">
        <v>0</v>
      </c>
      <c r="AB1174" s="16">
        <v>0</v>
      </c>
      <c r="AC1174" s="16">
        <v>0</v>
      </c>
      <c r="AD1174" s="16">
        <v>0</v>
      </c>
      <c r="AE1174" s="16">
        <v>0</v>
      </c>
      <c r="AF1174" s="16">
        <v>0</v>
      </c>
      <c r="AG1174" s="16">
        <v>0</v>
      </c>
      <c r="AH1174" s="16">
        <v>0</v>
      </c>
      <c r="AI1174" s="16">
        <v>0</v>
      </c>
      <c r="AJ1174" s="16">
        <v>0</v>
      </c>
      <c r="AK1174" s="16">
        <v>0</v>
      </c>
      <c r="AL1174" s="16">
        <v>0</v>
      </c>
      <c r="AM1174" s="16">
        <v>6.5072749999999999E-3</v>
      </c>
      <c r="AN1174" s="16">
        <v>7.7166209999999999E-2</v>
      </c>
      <c r="AO1174" s="16">
        <v>0.21640742499999999</v>
      </c>
      <c r="AP1174" s="16">
        <v>0.50468932099999997</v>
      </c>
      <c r="AQ1174" s="16">
        <v>0.81352656899999998</v>
      </c>
      <c r="AR1174" s="16">
        <v>4.5939186950000002</v>
      </c>
      <c r="AS1174" s="16">
        <v>5.1755928200000003</v>
      </c>
      <c r="AT1174" s="16">
        <v>8.9053734539999994</v>
      </c>
      <c r="AU1174" s="16">
        <v>9.5951932699999993</v>
      </c>
      <c r="AV1174" s="16">
        <v>12.642569760000001</v>
      </c>
      <c r="AW1174" s="16">
        <v>17.23910888</v>
      </c>
      <c r="AX1174" s="16">
        <v>26.257216490000001</v>
      </c>
      <c r="AY1174" s="16">
        <v>38.510356600000001</v>
      </c>
      <c r="AZ1174" s="16">
        <v>51.798190400000003</v>
      </c>
      <c r="BA1174" s="16">
        <v>74.224600600000002</v>
      </c>
      <c r="BB1174" s="16">
        <v>86.92047006</v>
      </c>
      <c r="BC1174" s="16">
        <v>100.7489875</v>
      </c>
      <c r="BD1174" s="16">
        <v>110.6472854</v>
      </c>
      <c r="BE1174" s="16">
        <v>109.2880368</v>
      </c>
      <c r="BF1174" s="16">
        <v>107.9339038</v>
      </c>
      <c r="BG1174" s="16">
        <v>111.0134613</v>
      </c>
      <c r="BH1174" s="16">
        <v>111.1650782</v>
      </c>
      <c r="BI1174" s="16">
        <v>104.65237260000001</v>
      </c>
      <c r="BJ1174" s="16">
        <v>102.86105480000001</v>
      </c>
      <c r="BK1174" s="16">
        <v>103.9214187</v>
      </c>
      <c r="BL1174" s="16">
        <v>106.9924534</v>
      </c>
    </row>
    <row r="1175" spans="1:65">
      <c r="A1175" s="16" t="s">
        <v>53</v>
      </c>
      <c r="B1175" s="16" t="s">
        <v>54</v>
      </c>
      <c r="C1175" s="16" t="s">
        <v>2393</v>
      </c>
      <c r="D1175" s="16" t="s">
        <v>2394</v>
      </c>
      <c r="AW1175" s="16">
        <v>80</v>
      </c>
      <c r="AX1175" s="16">
        <v>80</v>
      </c>
      <c r="AY1175" s="16">
        <v>80</v>
      </c>
      <c r="AZ1175" s="16">
        <v>80</v>
      </c>
      <c r="BA1175" s="16">
        <v>80</v>
      </c>
      <c r="BB1175" s="16">
        <v>80</v>
      </c>
      <c r="BC1175" s="16">
        <v>80</v>
      </c>
      <c r="BD1175" s="16">
        <v>80</v>
      </c>
      <c r="BE1175" s="16">
        <v>70</v>
      </c>
      <c r="BF1175" s="16">
        <v>60</v>
      </c>
      <c r="BG1175" s="16">
        <v>60</v>
      </c>
      <c r="BH1175" s="16">
        <v>60</v>
      </c>
      <c r="BI1175" s="16">
        <v>60</v>
      </c>
      <c r="BJ1175" s="16">
        <v>80</v>
      </c>
      <c r="BK1175" s="16">
        <v>80</v>
      </c>
      <c r="BL1175" s="16">
        <v>80</v>
      </c>
      <c r="BM1175" s="16">
        <v>80</v>
      </c>
    </row>
    <row r="1176" spans="1:65">
      <c r="A1176" s="16" t="s">
        <v>53</v>
      </c>
      <c r="B1176" s="16" t="s">
        <v>54</v>
      </c>
      <c r="C1176" s="16" t="s">
        <v>2395</v>
      </c>
      <c r="D1176" s="16" t="s">
        <v>2396</v>
      </c>
      <c r="AX1176" s="16">
        <v>3</v>
      </c>
      <c r="AY1176" s="16">
        <v>3</v>
      </c>
      <c r="AZ1176" s="16">
        <v>3.5</v>
      </c>
      <c r="BA1176" s="16">
        <v>4</v>
      </c>
      <c r="BB1176" s="16">
        <v>4</v>
      </c>
      <c r="BC1176" s="16">
        <v>4</v>
      </c>
    </row>
    <row r="1177" spans="1:65">
      <c r="A1177" s="16" t="s">
        <v>53</v>
      </c>
      <c r="B1177" s="16" t="s">
        <v>54</v>
      </c>
      <c r="C1177" s="16" t="s">
        <v>2397</v>
      </c>
      <c r="D1177" s="16" t="s">
        <v>2398</v>
      </c>
      <c r="AS1177" s="16">
        <v>154.76</v>
      </c>
      <c r="AT1177" s="16">
        <v>159.12</v>
      </c>
      <c r="AU1177" s="16">
        <v>245.05</v>
      </c>
      <c r="AV1177" s="16">
        <v>273.2</v>
      </c>
      <c r="AW1177" s="16">
        <v>350.2</v>
      </c>
      <c r="AX1177" s="16">
        <v>348.53</v>
      </c>
      <c r="AY1177" s="16">
        <v>279.11</v>
      </c>
      <c r="AZ1177" s="16">
        <v>414.86</v>
      </c>
      <c r="BA1177" s="16">
        <v>477.39</v>
      </c>
      <c r="BB1177" s="16">
        <v>624.91</v>
      </c>
      <c r="BC1177" s="16">
        <v>595.22</v>
      </c>
      <c r="BD1177" s="16">
        <v>638.11</v>
      </c>
      <c r="BE1177" s="16">
        <v>679.27</v>
      </c>
      <c r="BF1177" s="16">
        <v>470.64</v>
      </c>
      <c r="BG1177" s="16">
        <v>395.23</v>
      </c>
      <c r="BH1177" s="16">
        <v>451.68</v>
      </c>
      <c r="BI1177" s="16">
        <v>593.55999999999995</v>
      </c>
      <c r="BJ1177" s="16">
        <v>736.71</v>
      </c>
      <c r="BK1177" s="16">
        <v>761.43</v>
      </c>
    </row>
    <row r="1178" spans="1:65">
      <c r="A1178" s="16" t="s">
        <v>53</v>
      </c>
      <c r="B1178" s="16" t="s">
        <v>54</v>
      </c>
      <c r="C1178" s="16" t="s">
        <v>2399</v>
      </c>
      <c r="D1178" s="16" t="s">
        <v>2400</v>
      </c>
      <c r="AX1178" s="16">
        <v>2.2000000000000002</v>
      </c>
      <c r="AY1178" s="16">
        <v>2.5</v>
      </c>
      <c r="AZ1178" s="16">
        <v>2.2000000000000002</v>
      </c>
      <c r="BA1178" s="16">
        <v>2.2000000000000002</v>
      </c>
      <c r="BB1178" s="16">
        <v>2.2000000000000002</v>
      </c>
      <c r="BC1178" s="16">
        <v>0.3</v>
      </c>
      <c r="BD1178" s="16">
        <v>2.2000000000000002</v>
      </c>
      <c r="BE1178" s="16">
        <v>2.2000000000000002</v>
      </c>
      <c r="BF1178" s="16">
        <v>2</v>
      </c>
      <c r="BG1178" s="16">
        <v>2.1</v>
      </c>
      <c r="BH1178" s="16">
        <v>2.1</v>
      </c>
      <c r="BI1178" s="16">
        <v>2</v>
      </c>
      <c r="BJ1178" s="16">
        <v>2</v>
      </c>
      <c r="BK1178" s="16">
        <v>2.6</v>
      </c>
      <c r="BL1178" s="16">
        <v>2.6</v>
      </c>
    </row>
    <row r="1179" spans="1:65">
      <c r="A1179" s="16" t="s">
        <v>53</v>
      </c>
      <c r="B1179" s="16" t="s">
        <v>54</v>
      </c>
      <c r="C1179" s="16" t="s">
        <v>2401</v>
      </c>
      <c r="D1179" s="16" t="s">
        <v>2402</v>
      </c>
      <c r="AV1179" s="16">
        <v>267</v>
      </c>
      <c r="AW1179" s="16">
        <v>267</v>
      </c>
      <c r="AX1179" s="16">
        <v>267</v>
      </c>
      <c r="AY1179" s="16">
        <v>267</v>
      </c>
      <c r="AZ1179" s="16">
        <v>267</v>
      </c>
      <c r="BA1179" s="16">
        <v>237</v>
      </c>
      <c r="BB1179" s="16">
        <v>237</v>
      </c>
      <c r="BC1179" s="16">
        <v>237</v>
      </c>
      <c r="BD1179" s="16">
        <v>237</v>
      </c>
      <c r="BE1179" s="16">
        <v>237</v>
      </c>
      <c r="BF1179" s="16">
        <v>277</v>
      </c>
      <c r="BG1179" s="16">
        <v>277</v>
      </c>
      <c r="BH1179" s="16">
        <v>277</v>
      </c>
      <c r="BI1179" s="16">
        <v>277</v>
      </c>
      <c r="BJ1179" s="16">
        <v>277</v>
      </c>
      <c r="BK1179" s="16">
        <v>277</v>
      </c>
      <c r="BL1179" s="16">
        <v>277</v>
      </c>
    </row>
    <row r="1180" spans="1:65">
      <c r="A1180" s="16" t="s">
        <v>53</v>
      </c>
      <c r="B1180" s="16" t="s">
        <v>54</v>
      </c>
      <c r="C1180" s="16" t="s">
        <v>2403</v>
      </c>
      <c r="D1180" s="16" t="s">
        <v>2404</v>
      </c>
      <c r="BB1180" s="16">
        <v>4.7</v>
      </c>
      <c r="BF1180" s="16">
        <v>2.6</v>
      </c>
      <c r="BL1180" s="16">
        <v>16.5</v>
      </c>
    </row>
    <row r="1181" spans="1:65">
      <c r="A1181" s="16" t="s">
        <v>53</v>
      </c>
      <c r="B1181" s="16" t="s">
        <v>54</v>
      </c>
      <c r="C1181" s="16" t="s">
        <v>2405</v>
      </c>
      <c r="D1181" s="16" t="s">
        <v>2406</v>
      </c>
      <c r="AU1181" s="16">
        <v>2.2000000000000002</v>
      </c>
      <c r="AX1181" s="16">
        <v>1.4</v>
      </c>
      <c r="BB1181" s="16">
        <v>1.9</v>
      </c>
      <c r="BL1181" s="16">
        <v>2.9</v>
      </c>
    </row>
    <row r="1182" spans="1:65">
      <c r="A1182" s="16" t="s">
        <v>53</v>
      </c>
      <c r="B1182" s="16" t="s">
        <v>54</v>
      </c>
      <c r="C1182" s="16" t="s">
        <v>2407</v>
      </c>
      <c r="D1182" s="16" t="s">
        <v>2408</v>
      </c>
      <c r="BC1182" s="16">
        <v>0.50859779119491599</v>
      </c>
      <c r="BK1182" s="16">
        <v>0.64595055580139205</v>
      </c>
      <c r="BM1182" s="16">
        <v>0.58731466531753496</v>
      </c>
    </row>
    <row r="1183" spans="1:65">
      <c r="A1183" s="16" t="s">
        <v>53</v>
      </c>
      <c r="B1183" s="16" t="s">
        <v>54</v>
      </c>
      <c r="C1183" s="16" t="s">
        <v>2409</v>
      </c>
      <c r="D1183" s="16" t="s">
        <v>2410</v>
      </c>
      <c r="AM1183" s="16">
        <v>17.5355173112304</v>
      </c>
      <c r="AN1183" s="16">
        <v>30.8570518710324</v>
      </c>
      <c r="AO1183" s="16">
        <v>28.416754094755198</v>
      </c>
      <c r="AP1183" s="16">
        <v>28.418328040347902</v>
      </c>
      <c r="AQ1183" s="16">
        <v>29.592027602825201</v>
      </c>
      <c r="AR1183" s="16">
        <v>30.181559922513099</v>
      </c>
      <c r="BA1183" s="16">
        <v>53.078440297375202</v>
      </c>
      <c r="BB1183" s="16">
        <v>38.240213452271902</v>
      </c>
      <c r="BC1183" s="16">
        <v>39.251956302781402</v>
      </c>
      <c r="BD1183" s="16">
        <v>44.9449496615307</v>
      </c>
      <c r="BE1183" s="16">
        <v>43.925380601815398</v>
      </c>
      <c r="BF1183" s="16">
        <v>41.686351032145403</v>
      </c>
      <c r="BG1183" s="16">
        <v>39.254119274149303</v>
      </c>
      <c r="BH1183" s="16">
        <v>37.916322922805001</v>
      </c>
      <c r="BI1183" s="16">
        <v>35.575086410769501</v>
      </c>
      <c r="BJ1183" s="16">
        <v>35.921721944423403</v>
      </c>
      <c r="BK1183" s="16">
        <v>33.646322905941098</v>
      </c>
      <c r="BL1183" s="16">
        <v>30.0402758336411</v>
      </c>
    </row>
    <row r="1184" spans="1:65">
      <c r="A1184" s="16" t="s">
        <v>53</v>
      </c>
      <c r="B1184" s="16" t="s">
        <v>54</v>
      </c>
      <c r="C1184" s="16" t="s">
        <v>2411</v>
      </c>
      <c r="D1184" s="16" t="s">
        <v>2412</v>
      </c>
      <c r="AM1184" s="16">
        <v>25.604697091006098</v>
      </c>
      <c r="AN1184" s="16">
        <v>17.998359733808201</v>
      </c>
      <c r="AO1184" s="16">
        <v>13.767210715069901</v>
      </c>
      <c r="AP1184" s="16">
        <v>14.8816198587848</v>
      </c>
      <c r="AQ1184" s="16">
        <v>17.880741731093401</v>
      </c>
      <c r="AR1184" s="16">
        <v>17.572896082223</v>
      </c>
      <c r="BA1184" s="16">
        <v>49.301894501858598</v>
      </c>
      <c r="BB1184" s="16">
        <v>40.8898501467635</v>
      </c>
      <c r="BC1184" s="16">
        <v>46.828917932414903</v>
      </c>
      <c r="BD1184" s="16">
        <v>45.481356322721901</v>
      </c>
      <c r="BE1184" s="16">
        <v>41.273973078180703</v>
      </c>
      <c r="BF1184" s="16">
        <v>40.405795606888702</v>
      </c>
      <c r="BG1184" s="16">
        <v>39.896397640563897</v>
      </c>
      <c r="BH1184" s="16">
        <v>34.183707245310799</v>
      </c>
      <c r="BI1184" s="16">
        <v>34.919867869696702</v>
      </c>
      <c r="BJ1184" s="16">
        <v>35.075876697878002</v>
      </c>
      <c r="BK1184" s="16">
        <v>39.416628377366003</v>
      </c>
      <c r="BL1184" s="16">
        <v>42.730798254375699</v>
      </c>
    </row>
    <row r="1185" spans="1:65">
      <c r="A1185" s="16" t="s">
        <v>53</v>
      </c>
      <c r="B1185" s="16" t="s">
        <v>54</v>
      </c>
      <c r="C1185" s="16" t="s">
        <v>2413</v>
      </c>
      <c r="D1185" s="16" t="s">
        <v>2414</v>
      </c>
      <c r="AO1185" s="16">
        <v>0.23533000000000001</v>
      </c>
      <c r="AP1185" s="16">
        <v>0.3695</v>
      </c>
      <c r="AQ1185" s="16">
        <v>0.42125000000000001</v>
      </c>
      <c r="AR1185" s="16">
        <v>0.39289000000000002</v>
      </c>
      <c r="AS1185" s="16">
        <v>0.33600000000000002</v>
      </c>
      <c r="AT1185" s="16">
        <v>0.34000999999999998</v>
      </c>
      <c r="AU1185" s="16">
        <v>0.30154999999999998</v>
      </c>
      <c r="AV1185" s="16">
        <v>0.32496000000000003</v>
      </c>
      <c r="AW1185" s="16">
        <v>0.29831000000000002</v>
      </c>
      <c r="AX1185" s="16">
        <v>0.21994</v>
      </c>
      <c r="AY1185" s="16">
        <v>0.17165</v>
      </c>
      <c r="AZ1185" s="16">
        <v>0.17005999999999999</v>
      </c>
      <c r="BA1185" s="16">
        <v>0.16553999999999999</v>
      </c>
      <c r="BB1185" s="16">
        <v>0.24976000000000001</v>
      </c>
      <c r="BC1185" s="16">
        <v>0.21848000000000001</v>
      </c>
      <c r="BD1185" s="16">
        <v>0.21084</v>
      </c>
      <c r="BE1185" s="16">
        <v>0.21426999999999999</v>
      </c>
      <c r="BF1185" s="16">
        <v>0.20968999999999999</v>
      </c>
      <c r="BG1185" s="16">
        <v>0.20977999999999999</v>
      </c>
      <c r="BH1185" s="16">
        <v>0.22231999999999999</v>
      </c>
      <c r="BI1185" s="16">
        <v>0.20637</v>
      </c>
      <c r="BJ1185" s="16">
        <v>0.18468000000000001</v>
      </c>
      <c r="BK1185" s="16">
        <v>0.18484</v>
      </c>
    </row>
    <row r="1186" spans="1:65">
      <c r="A1186" s="16" t="s">
        <v>53</v>
      </c>
      <c r="B1186" s="16" t="s">
        <v>54</v>
      </c>
      <c r="C1186" s="16" t="s">
        <v>2415</v>
      </c>
      <c r="D1186" s="16" t="s">
        <v>2416</v>
      </c>
      <c r="AQ1186" s="16">
        <v>6.39</v>
      </c>
      <c r="AR1186" s="16">
        <v>7.4033333333332996</v>
      </c>
      <c r="AS1186" s="16">
        <v>6.7566666666666002</v>
      </c>
      <c r="AT1186" s="16">
        <v>11.2475</v>
      </c>
      <c r="AU1186" s="16">
        <v>8.7116666666666305</v>
      </c>
      <c r="AV1186" s="16">
        <v>5.9133333333333704</v>
      </c>
      <c r="AW1186" s="16">
        <v>6.5383333333333304</v>
      </c>
      <c r="AX1186" s="16">
        <v>8.5083333333333009</v>
      </c>
      <c r="AY1186" s="16">
        <v>7.2824999999999998</v>
      </c>
      <c r="AZ1186" s="16">
        <v>7.5741666666666001</v>
      </c>
      <c r="BA1186" s="16">
        <v>7.5383333333333002</v>
      </c>
      <c r="BB1186" s="16">
        <v>7.8333333333333997</v>
      </c>
      <c r="BC1186" s="16">
        <v>9.06</v>
      </c>
      <c r="BD1186" s="16">
        <v>8.1141666666666001</v>
      </c>
      <c r="BE1186" s="16">
        <v>8.1308333333332996</v>
      </c>
      <c r="BF1186" s="16">
        <v>8.3183333333333298</v>
      </c>
      <c r="BG1186" s="16">
        <v>8.6858333333333295</v>
      </c>
      <c r="BH1186" s="16">
        <v>8.53583333333337</v>
      </c>
      <c r="BI1186" s="16">
        <v>8.6423364490712196</v>
      </c>
      <c r="BJ1186" s="16">
        <v>8.1141666666666694</v>
      </c>
      <c r="BK1186" s="16">
        <v>7.1725000000000003</v>
      </c>
      <c r="BL1186" s="16">
        <v>7.5870485078595298</v>
      </c>
      <c r="BM1186" s="16">
        <v>8.4874942416790091</v>
      </c>
    </row>
    <row r="1187" spans="1:65">
      <c r="A1187" s="16" t="s">
        <v>53</v>
      </c>
      <c r="B1187" s="16" t="s">
        <v>54</v>
      </c>
      <c r="C1187" s="16" t="s">
        <v>2417</v>
      </c>
      <c r="D1187" s="16" t="s">
        <v>2418</v>
      </c>
      <c r="AK1187" s="16">
        <v>0</v>
      </c>
      <c r="AL1187" s="16">
        <v>590075.58469272905</v>
      </c>
      <c r="AM1187" s="16">
        <v>2034228.4762110501</v>
      </c>
      <c r="AN1187" s="16">
        <v>120884190.931729</v>
      </c>
      <c r="AO1187" s="16">
        <v>211281618.63923401</v>
      </c>
      <c r="AP1187" s="16">
        <v>466094169.06055403</v>
      </c>
      <c r="AQ1187" s="16">
        <v>447325724.69222701</v>
      </c>
      <c r="AR1187" s="16">
        <v>672589591.85964203</v>
      </c>
      <c r="AS1187" s="16">
        <v>679605504.08201003</v>
      </c>
      <c r="AT1187" s="16">
        <v>724979353.94087005</v>
      </c>
      <c r="AU1187" s="16">
        <v>720471772.469666</v>
      </c>
      <c r="AV1187" s="16">
        <v>802839749.21412694</v>
      </c>
      <c r="AW1187" s="16">
        <v>1075084292.67504</v>
      </c>
      <c r="AX1187" s="16">
        <v>1177743664.23387</v>
      </c>
      <c r="AY1187" s="16">
        <v>2500372956.08952</v>
      </c>
      <c r="AZ1187" s="16">
        <v>4273114882.3347201</v>
      </c>
      <c r="BA1187" s="16">
        <v>6467239211.3665705</v>
      </c>
      <c r="BB1187" s="16">
        <v>5363780427.9011297</v>
      </c>
      <c r="BC1187" s="16">
        <v>6408969356.5734901</v>
      </c>
      <c r="BD1187" s="16">
        <v>10273827341.539801</v>
      </c>
      <c r="BE1187" s="16">
        <v>11277238753.8186</v>
      </c>
      <c r="BF1187" s="16">
        <v>14400553978.867001</v>
      </c>
      <c r="BG1187" s="16">
        <v>14646563761.9499</v>
      </c>
      <c r="BH1187" s="16">
        <v>6291165248.5272598</v>
      </c>
      <c r="BI1187" s="16">
        <v>5836459133.36833</v>
      </c>
      <c r="BJ1187" s="16">
        <v>6680448851.7634001</v>
      </c>
      <c r="BK1187" s="16">
        <v>6665907526.3554697</v>
      </c>
      <c r="BL1187" s="16">
        <v>7042898781.0373402</v>
      </c>
      <c r="BM1187" s="16">
        <v>7633632512.2189398</v>
      </c>
    </row>
    <row r="1188" spans="1:65">
      <c r="A1188" s="16" t="s">
        <v>53</v>
      </c>
      <c r="B1188" s="16" t="s">
        <v>54</v>
      </c>
      <c r="C1188" s="16" t="s">
        <v>2419</v>
      </c>
      <c r="D1188" s="16" t="s">
        <v>2420</v>
      </c>
      <c r="AK1188" s="16">
        <v>8.1150000000000002</v>
      </c>
      <c r="AP1188" s="16">
        <v>8.1150000000000002</v>
      </c>
      <c r="AU1188" s="16">
        <v>8.1150000000000002</v>
      </c>
      <c r="AZ1188" s="16">
        <v>8.1150000000000002</v>
      </c>
      <c r="BE1188" s="16">
        <v>8.1150000000000002</v>
      </c>
      <c r="BJ1188" s="16">
        <v>8.1150000000000002</v>
      </c>
    </row>
    <row r="1189" spans="1:65">
      <c r="A1189" s="16" t="s">
        <v>53</v>
      </c>
      <c r="B1189" s="16" t="s">
        <v>54</v>
      </c>
      <c r="C1189" s="16" t="s">
        <v>2421</v>
      </c>
      <c r="D1189" s="16" t="s">
        <v>2422</v>
      </c>
      <c r="E1189" s="16">
        <v>1005297</v>
      </c>
      <c r="F1189" s="16">
        <v>1029427</v>
      </c>
      <c r="G1189" s="16">
        <v>1054171</v>
      </c>
      <c r="H1189" s="16">
        <v>1079510</v>
      </c>
      <c r="I1189" s="16">
        <v>1105494</v>
      </c>
      <c r="J1189" s="16">
        <v>1132029</v>
      </c>
      <c r="K1189" s="16">
        <v>1159239</v>
      </c>
      <c r="L1189" s="16">
        <v>1187103</v>
      </c>
      <c r="M1189" s="16">
        <v>1215677</v>
      </c>
      <c r="N1189" s="16">
        <v>1244857</v>
      </c>
      <c r="O1189" s="16">
        <v>1274298</v>
      </c>
      <c r="P1189" s="16">
        <v>1303852</v>
      </c>
      <c r="Q1189" s="16">
        <v>1334134</v>
      </c>
      <c r="R1189" s="16">
        <v>1365033</v>
      </c>
      <c r="S1189" s="16">
        <v>1396692</v>
      </c>
      <c r="T1189" s="16">
        <v>1429085</v>
      </c>
      <c r="U1189" s="16">
        <v>1462275</v>
      </c>
      <c r="V1189" s="16">
        <v>1496142</v>
      </c>
      <c r="W1189" s="16">
        <v>1530841</v>
      </c>
      <c r="X1189" s="16">
        <v>1557576</v>
      </c>
      <c r="Y1189" s="16">
        <v>1574287</v>
      </c>
      <c r="Z1189" s="16">
        <v>1591131</v>
      </c>
      <c r="AA1189" s="16">
        <v>1608178</v>
      </c>
      <c r="AB1189" s="16">
        <v>1625408</v>
      </c>
      <c r="AC1189" s="16">
        <v>1642846</v>
      </c>
      <c r="AD1189" s="16">
        <v>1660424</v>
      </c>
      <c r="AE1189" s="16">
        <v>1678213</v>
      </c>
      <c r="AF1189" s="16">
        <v>1696194</v>
      </c>
      <c r="AG1189" s="16">
        <v>1714392</v>
      </c>
      <c r="AH1189" s="16">
        <v>1727104</v>
      </c>
      <c r="AI1189" s="16">
        <v>1733452</v>
      </c>
      <c r="AJ1189" s="16">
        <v>1739823</v>
      </c>
      <c r="AK1189" s="16">
        <v>1746226</v>
      </c>
      <c r="AL1189" s="16">
        <v>1752636</v>
      </c>
      <c r="AM1189" s="16">
        <v>1759077</v>
      </c>
      <c r="AN1189" s="16">
        <v>1765543</v>
      </c>
      <c r="AO1189" s="16">
        <v>1772041</v>
      </c>
      <c r="AP1189" s="16">
        <v>1778545</v>
      </c>
      <c r="AQ1189" s="16">
        <v>1785082</v>
      </c>
      <c r="AR1189" s="16">
        <v>1793936</v>
      </c>
      <c r="AS1189" s="16">
        <v>1805977</v>
      </c>
      <c r="AT1189" s="16">
        <v>1818065</v>
      </c>
      <c r="AU1189" s="16">
        <v>1830251</v>
      </c>
      <c r="AV1189" s="16">
        <v>1842519</v>
      </c>
      <c r="AW1189" s="16">
        <v>1854885</v>
      </c>
      <c r="AX1189" s="16">
        <v>1867301</v>
      </c>
      <c r="AY1189" s="16">
        <v>1884268</v>
      </c>
      <c r="AZ1189" s="16">
        <v>1905967</v>
      </c>
      <c r="BA1189" s="16">
        <v>1945022</v>
      </c>
      <c r="BB1189" s="16">
        <v>2002541</v>
      </c>
      <c r="BC1189" s="16">
        <v>2061843</v>
      </c>
      <c r="BD1189" s="16">
        <v>2104671</v>
      </c>
      <c r="BE1189" s="16">
        <v>2129670</v>
      </c>
      <c r="BF1189" s="16">
        <v>2154896</v>
      </c>
      <c r="BG1189" s="16">
        <v>2180456</v>
      </c>
      <c r="BH1189" s="16">
        <v>2206320</v>
      </c>
      <c r="BI1189" s="16">
        <v>2232526</v>
      </c>
      <c r="BJ1189" s="16">
        <v>2258971</v>
      </c>
      <c r="BK1189" s="16">
        <v>2285729</v>
      </c>
      <c r="BL1189" s="16">
        <v>2313138</v>
      </c>
      <c r="BM1189" s="16">
        <v>2341443</v>
      </c>
    </row>
    <row r="1190" spans="1:65">
      <c r="A1190" s="16" t="s">
        <v>53</v>
      </c>
      <c r="B1190" s="16" t="s">
        <v>54</v>
      </c>
      <c r="C1190" s="16" t="s">
        <v>2423</v>
      </c>
      <c r="D1190" s="16" t="s">
        <v>2424</v>
      </c>
    </row>
    <row r="1191" spans="1:65">
      <c r="A1191" s="16" t="s">
        <v>53</v>
      </c>
      <c r="B1191" s="16" t="s">
        <v>54</v>
      </c>
      <c r="C1191" s="16" t="s">
        <v>2425</v>
      </c>
      <c r="D1191" s="16" t="s">
        <v>2426</v>
      </c>
      <c r="O1191" s="16">
        <v>6397.68</v>
      </c>
      <c r="P1191" s="16">
        <v>6584.08</v>
      </c>
      <c r="Q1191" s="16">
        <v>6796.62</v>
      </c>
      <c r="R1191" s="16">
        <v>7016.63</v>
      </c>
      <c r="S1191" s="16">
        <v>7342</v>
      </c>
      <c r="T1191" s="16">
        <v>7682.02</v>
      </c>
      <c r="U1191" s="16">
        <v>7925.1</v>
      </c>
      <c r="V1191" s="16">
        <v>8129.77</v>
      </c>
      <c r="W1191" s="16">
        <v>8380.82</v>
      </c>
      <c r="X1191" s="16">
        <v>8611.2000000000007</v>
      </c>
      <c r="Y1191" s="16">
        <v>8835.25</v>
      </c>
      <c r="Z1191" s="16">
        <v>9008.9500000000007</v>
      </c>
      <c r="AA1191" s="16">
        <v>9255.25</v>
      </c>
      <c r="AB1191" s="16">
        <v>9554.4599999999991</v>
      </c>
      <c r="AC1191" s="16">
        <v>9915.83</v>
      </c>
      <c r="AD1191" s="16">
        <v>10274.799999999999</v>
      </c>
      <c r="AE1191" s="16">
        <v>10683.4</v>
      </c>
      <c r="AF1191" s="16">
        <v>11020.6</v>
      </c>
      <c r="AG1191" s="16">
        <v>11206.4</v>
      </c>
      <c r="AH1191" s="16">
        <v>11350.3</v>
      </c>
      <c r="AI1191" s="16">
        <v>16390</v>
      </c>
      <c r="AJ1191" s="16">
        <v>15840</v>
      </c>
      <c r="AK1191" s="16">
        <v>14830</v>
      </c>
      <c r="AL1191" s="16">
        <v>14280</v>
      </c>
      <c r="AM1191" s="16">
        <v>13800</v>
      </c>
      <c r="AN1191" s="16">
        <v>13500</v>
      </c>
      <c r="AO1191" s="16">
        <v>14320</v>
      </c>
      <c r="AP1191" s="16">
        <v>15210</v>
      </c>
      <c r="AQ1191" s="16">
        <v>16080</v>
      </c>
      <c r="AR1191" s="16">
        <v>16940</v>
      </c>
      <c r="AS1191" s="16">
        <v>17780</v>
      </c>
      <c r="AT1191" s="16">
        <v>19200</v>
      </c>
      <c r="AU1191" s="16">
        <v>20560</v>
      </c>
      <c r="AV1191" s="16">
        <v>21960</v>
      </c>
      <c r="AW1191" s="16">
        <v>23320</v>
      </c>
      <c r="AX1191" s="16">
        <v>24670</v>
      </c>
      <c r="AY1191" s="16">
        <v>30040</v>
      </c>
      <c r="AZ1191" s="16">
        <v>35330</v>
      </c>
      <c r="BA1191" s="16">
        <v>40640</v>
      </c>
      <c r="BB1191" s="16">
        <v>45930</v>
      </c>
      <c r="BC1191" s="16">
        <v>51220</v>
      </c>
      <c r="BD1191" s="16">
        <v>50030</v>
      </c>
      <c r="BE1191" s="16">
        <v>48880</v>
      </c>
      <c r="BF1191" s="16">
        <v>47740</v>
      </c>
      <c r="BG1191" s="16">
        <v>46580</v>
      </c>
      <c r="BH1191" s="16">
        <v>45430</v>
      </c>
      <c r="BI1191" s="16">
        <v>44820</v>
      </c>
      <c r="BJ1191" s="16">
        <v>44230</v>
      </c>
      <c r="BK1191" s="16">
        <v>43600</v>
      </c>
    </row>
    <row r="1192" spans="1:65">
      <c r="A1192" s="16" t="s">
        <v>53</v>
      </c>
      <c r="B1192" s="16" t="s">
        <v>54</v>
      </c>
      <c r="C1192" s="16" t="s">
        <v>2427</v>
      </c>
      <c r="D1192" s="16" t="s">
        <v>2428</v>
      </c>
      <c r="AK1192" s="16">
        <v>31250.173999999999</v>
      </c>
      <c r="AL1192" s="16">
        <v>30843.136999999999</v>
      </c>
      <c r="AM1192" s="16">
        <v>25052.944</v>
      </c>
      <c r="AN1192" s="16">
        <v>19900.809000000001</v>
      </c>
      <c r="AO1192" s="16">
        <v>19383.761999999999</v>
      </c>
      <c r="AP1192" s="16">
        <v>18566.021000000001</v>
      </c>
      <c r="AQ1192" s="16">
        <v>20967.905999999999</v>
      </c>
      <c r="AR1192" s="16">
        <v>16791.192999999999</v>
      </c>
      <c r="AS1192" s="16">
        <v>17979.300999999999</v>
      </c>
      <c r="AT1192" s="16">
        <v>11287.026</v>
      </c>
      <c r="AU1192" s="16">
        <v>11294.36</v>
      </c>
      <c r="AV1192" s="16">
        <v>12706.155000000001</v>
      </c>
      <c r="AW1192" s="16">
        <v>12742.825000000001</v>
      </c>
      <c r="AX1192" s="16">
        <v>14649.665000000001</v>
      </c>
      <c r="AY1192" s="16">
        <v>12988.513999999999</v>
      </c>
      <c r="AZ1192" s="16">
        <v>11466.709000000001</v>
      </c>
      <c r="BA1192" s="16">
        <v>10615.965</v>
      </c>
      <c r="BB1192" s="16">
        <v>9248.1740000000009</v>
      </c>
      <c r="BC1192" s="16">
        <v>8701.7909999999993</v>
      </c>
      <c r="BD1192" s="16">
        <v>10271.267</v>
      </c>
      <c r="BE1192" s="16">
        <v>11650.058999999999</v>
      </c>
      <c r="BF1192" s="16">
        <v>11921.416999999999</v>
      </c>
      <c r="BG1192" s="16">
        <v>11499.712</v>
      </c>
      <c r="BH1192" s="16">
        <v>11609.722</v>
      </c>
      <c r="BI1192" s="16">
        <v>12244.112999999999</v>
      </c>
    </row>
    <row r="1193" spans="1:65">
      <c r="A1193" s="16" t="s">
        <v>53</v>
      </c>
      <c r="B1193" s="16" t="s">
        <v>54</v>
      </c>
      <c r="C1193" s="16" t="s">
        <v>2429</v>
      </c>
      <c r="D1193" s="16" t="s">
        <v>2430</v>
      </c>
      <c r="AI1193" s="16">
        <v>0</v>
      </c>
      <c r="AJ1193" s="16">
        <v>0</v>
      </c>
      <c r="AK1193" s="16">
        <v>0</v>
      </c>
      <c r="AL1193" s="16">
        <v>0</v>
      </c>
      <c r="AM1193" s="16">
        <v>0</v>
      </c>
      <c r="AN1193" s="16">
        <v>0</v>
      </c>
      <c r="AO1193" s="16">
        <v>0</v>
      </c>
      <c r="AP1193" s="16">
        <v>0</v>
      </c>
      <c r="AQ1193" s="16">
        <v>0</v>
      </c>
      <c r="AR1193" s="16">
        <v>0</v>
      </c>
      <c r="AS1193" s="16">
        <v>0</v>
      </c>
      <c r="AT1193" s="16">
        <v>0</v>
      </c>
      <c r="AU1193" s="16">
        <v>0</v>
      </c>
      <c r="AV1193" s="16">
        <v>0</v>
      </c>
      <c r="AW1193" s="16">
        <v>0</v>
      </c>
      <c r="AX1193" s="16">
        <v>0</v>
      </c>
      <c r="AY1193" s="16">
        <v>0</v>
      </c>
      <c r="AZ1193" s="16">
        <v>0</v>
      </c>
      <c r="BA1193" s="16">
        <v>0</v>
      </c>
      <c r="BB1193" s="16">
        <v>1.05999576001696E-2</v>
      </c>
      <c r="BC1193" s="16">
        <v>5.3447354355959402E-3</v>
      </c>
      <c r="BD1193" s="16">
        <v>0</v>
      </c>
      <c r="BE1193" s="16">
        <v>0</v>
      </c>
      <c r="BF1193" s="16">
        <v>0.29545259912648802</v>
      </c>
      <c r="BG1193" s="16">
        <v>0.372047880944678</v>
      </c>
      <c r="BH1193" s="16">
        <v>0.40910563836681801</v>
      </c>
    </row>
    <row r="1194" spans="1:65">
      <c r="A1194" s="16" t="s">
        <v>53</v>
      </c>
      <c r="B1194" s="16" t="s">
        <v>54</v>
      </c>
      <c r="C1194" s="16" t="s">
        <v>2431</v>
      </c>
      <c r="D1194" s="16" t="s">
        <v>2432</v>
      </c>
      <c r="AN1194" s="16">
        <v>1899412</v>
      </c>
      <c r="AO1194" s="16">
        <v>342000</v>
      </c>
      <c r="AP1194" s="16">
        <v>59582820.899999999</v>
      </c>
      <c r="AQ1194" s="16">
        <v>1530281.3</v>
      </c>
      <c r="AR1194" s="16">
        <v>10026823.1</v>
      </c>
      <c r="AS1194" s="16">
        <v>15532820.4</v>
      </c>
      <c r="AT1194" s="16">
        <v>17286315.100000001</v>
      </c>
      <c r="AU1194" s="16">
        <v>16295767.9</v>
      </c>
      <c r="AV1194" s="16">
        <v>19623084.699999999</v>
      </c>
      <c r="AW1194" s="16">
        <v>22177207.199999999</v>
      </c>
      <c r="AX1194" s="16">
        <v>26361750.399999999</v>
      </c>
      <c r="AY1194" s="16">
        <v>27893908.300000001</v>
      </c>
      <c r="AZ1194" s="16">
        <v>47078381.899999999</v>
      </c>
      <c r="BA1194" s="16">
        <v>50763007.399999999</v>
      </c>
      <c r="BB1194" s="16">
        <v>77421671</v>
      </c>
      <c r="BC1194" s="16">
        <v>56527075.899999999</v>
      </c>
      <c r="BD1194" s="16">
        <v>75785619</v>
      </c>
      <c r="BE1194" s="16">
        <v>91872696.400000006</v>
      </c>
      <c r="BF1194" s="16">
        <v>445899215.30000001</v>
      </c>
      <c r="BG1194" s="16">
        <v>212516729.30000001</v>
      </c>
      <c r="BH1194" s="16">
        <v>237981635.40000001</v>
      </c>
      <c r="BI1194" s="16">
        <v>313809606.19999999</v>
      </c>
      <c r="BJ1194" s="16">
        <v>407526390.80000001</v>
      </c>
      <c r="BK1194" s="16">
        <v>1103085394.4000001</v>
      </c>
      <c r="BL1194" s="16">
        <v>592776732.60000002</v>
      </c>
    </row>
    <row r="1195" spans="1:65">
      <c r="A1195" s="16" t="s">
        <v>53</v>
      </c>
      <c r="B1195" s="16" t="s">
        <v>54</v>
      </c>
      <c r="C1195" s="16" t="s">
        <v>2433</v>
      </c>
      <c r="D1195" s="16" t="s">
        <v>2434</v>
      </c>
    </row>
    <row r="1196" spans="1:65">
      <c r="A1196" s="16" t="s">
        <v>53</v>
      </c>
      <c r="B1196" s="16" t="s">
        <v>54</v>
      </c>
      <c r="C1196" s="16" t="s">
        <v>2435</v>
      </c>
      <c r="D1196" s="16" t="s">
        <v>2436</v>
      </c>
      <c r="AL1196" s="16">
        <v>1039999.96185303</v>
      </c>
      <c r="AM1196" s="16">
        <v>1860000.0143051101</v>
      </c>
      <c r="AN1196" s="16">
        <v>5489999.7711181603</v>
      </c>
      <c r="AO1196" s="16">
        <v>2710000.0381469699</v>
      </c>
      <c r="AP1196" s="16">
        <v>1110000.0143051101</v>
      </c>
      <c r="AQ1196" s="16">
        <v>1039999.96185303</v>
      </c>
      <c r="AR1196" s="16">
        <v>949999.98807907104</v>
      </c>
      <c r="AS1196" s="16">
        <v>1019999.9809265099</v>
      </c>
      <c r="AT1196" s="16">
        <v>819999.99284744298</v>
      </c>
      <c r="AU1196" s="16">
        <v>930000.00715255702</v>
      </c>
      <c r="AV1196" s="16">
        <v>889999.98569488502</v>
      </c>
      <c r="AW1196" s="16">
        <v>1070000.05245209</v>
      </c>
      <c r="AX1196" s="16">
        <v>1210000.0381469701</v>
      </c>
      <c r="AY1196" s="16">
        <v>1509999.9904632601</v>
      </c>
      <c r="AZ1196" s="16">
        <v>1370000.00476837</v>
      </c>
      <c r="BA1196" s="16">
        <v>980000.01907348598</v>
      </c>
      <c r="BB1196" s="16">
        <v>970000.02861022903</v>
      </c>
      <c r="BC1196" s="16">
        <v>1230000.0190734901</v>
      </c>
      <c r="BD1196" s="16">
        <v>850000.02384185803</v>
      </c>
      <c r="BE1196" s="16">
        <v>777061.93923950195</v>
      </c>
      <c r="BF1196" s="16">
        <v>1063733.4585189801</v>
      </c>
      <c r="BG1196" s="16">
        <v>1184530.9734344501</v>
      </c>
      <c r="BH1196" s="16">
        <v>930934.25035476696</v>
      </c>
      <c r="BI1196" s="16">
        <v>704570.53184509301</v>
      </c>
      <c r="BJ1196" s="16">
        <v>1026999.95040894</v>
      </c>
      <c r="BK1196" s="16">
        <v>1100680.8280944801</v>
      </c>
      <c r="BL1196" s="16">
        <v>2206000.0896453899</v>
      </c>
    </row>
    <row r="1197" spans="1:65">
      <c r="A1197" s="16" t="s">
        <v>53</v>
      </c>
      <c r="B1197" s="16" t="s">
        <v>54</v>
      </c>
      <c r="C1197" s="16" t="s">
        <v>2437</v>
      </c>
      <c r="D1197" s="16" t="s">
        <v>2438</v>
      </c>
      <c r="AX1197" s="16">
        <v>0</v>
      </c>
      <c r="AY1197" s="16">
        <v>5394000</v>
      </c>
      <c r="AZ1197" s="16">
        <v>16009000</v>
      </c>
      <c r="BA1197" s="16">
        <v>56328000</v>
      </c>
      <c r="BB1197" s="16">
        <v>121558000</v>
      </c>
      <c r="BC1197" s="16">
        <v>101207000</v>
      </c>
      <c r="BD1197" s="16">
        <v>168205000</v>
      </c>
      <c r="BE1197" s="16">
        <v>339736000</v>
      </c>
      <c r="BF1197" s="16">
        <v>234633000</v>
      </c>
      <c r="BG1197" s="16">
        <v>305487000</v>
      </c>
      <c r="BH1197" s="16">
        <v>229228000</v>
      </c>
      <c r="BI1197" s="16">
        <v>158560000</v>
      </c>
      <c r="BJ1197" s="16">
        <v>424956000</v>
      </c>
      <c r="BK1197" s="16">
        <v>-67155000</v>
      </c>
      <c r="BL1197" s="16">
        <v>-79664000</v>
      </c>
    </row>
    <row r="1198" spans="1:65">
      <c r="A1198" s="16" t="s">
        <v>53</v>
      </c>
      <c r="B1198" s="16" t="s">
        <v>54</v>
      </c>
      <c r="C1198" s="16" t="s">
        <v>2439</v>
      </c>
      <c r="D1198" s="16" t="s">
        <v>2440</v>
      </c>
      <c r="AL1198" s="16">
        <v>0.1125</v>
      </c>
      <c r="AM1198" s="16">
        <v>8.5228000000000002</v>
      </c>
      <c r="AN1198" s="16">
        <v>4.3715000000000002</v>
      </c>
      <c r="AO1198" s="16">
        <v>3.5318999999999998</v>
      </c>
      <c r="AP1198" s="16">
        <v>0.7873</v>
      </c>
      <c r="AQ1198" s="16">
        <v>0.2094</v>
      </c>
      <c r="AR1198" s="16">
        <v>2.2496</v>
      </c>
      <c r="AS1198" s="16">
        <v>9.8541000000000007</v>
      </c>
      <c r="AT1198" s="16">
        <v>6.7877000000000001</v>
      </c>
      <c r="AU1198" s="16">
        <v>4.8696999999999999</v>
      </c>
      <c r="AV1198" s="16">
        <v>5.3061999999999996</v>
      </c>
      <c r="AW1198" s="16">
        <v>6.3616999999999999</v>
      </c>
      <c r="AX1198" s="16">
        <v>8.2775999999999996</v>
      </c>
      <c r="AY1198" s="16">
        <v>18.594100000000001</v>
      </c>
      <c r="AZ1198" s="16">
        <v>29.032599999999999</v>
      </c>
      <c r="BA1198" s="16">
        <v>25.298100000000002</v>
      </c>
      <c r="BB1198" s="16">
        <v>13.081</v>
      </c>
      <c r="BC1198" s="16">
        <v>13.7765</v>
      </c>
      <c r="BD1198" s="16">
        <v>1.1837</v>
      </c>
      <c r="BE1198" s="16">
        <v>15.0654</v>
      </c>
      <c r="BF1198" s="16">
        <v>15.178800000000001</v>
      </c>
      <c r="BG1198" s="16">
        <v>16.703600000000002</v>
      </c>
      <c r="BH1198" s="16">
        <v>11.619</v>
      </c>
      <c r="BI1198" s="16">
        <v>9.5679999999999996</v>
      </c>
      <c r="BJ1198" s="16">
        <v>4.4096000000000002</v>
      </c>
      <c r="BK1198" s="16">
        <v>3.5144000000000002</v>
      </c>
      <c r="BL1198" s="16">
        <v>3.8940999999999999</v>
      </c>
    </row>
    <row r="1199" spans="1:65">
      <c r="A1199" s="16" t="s">
        <v>53</v>
      </c>
      <c r="B1199" s="16" t="s">
        <v>54</v>
      </c>
      <c r="C1199" s="16" t="s">
        <v>2441</v>
      </c>
      <c r="D1199" s="16" t="s">
        <v>2442</v>
      </c>
      <c r="AK1199" s="16">
        <v>5539999.9972432898</v>
      </c>
      <c r="AL1199" s="16">
        <v>11800000.09574</v>
      </c>
      <c r="AM1199" s="16">
        <v>128890001.570806</v>
      </c>
      <c r="AN1199" s="16">
        <v>60479999.765753798</v>
      </c>
      <c r="AO1199" s="16">
        <v>55450000.412762202</v>
      </c>
      <c r="AP1199" s="16">
        <v>37639999.2313236</v>
      </c>
      <c r="AQ1199" s="16">
        <v>61840000.6778538</v>
      </c>
      <c r="AR1199" s="16">
        <v>74220000.434667006</v>
      </c>
      <c r="AS1199" s="16">
        <v>90839999.733492702</v>
      </c>
      <c r="AT1199" s="16">
        <v>161220000.71592599</v>
      </c>
      <c r="AU1199" s="16">
        <v>254599996.00425401</v>
      </c>
      <c r="AV1199" s="16">
        <v>183099999.41103199</v>
      </c>
      <c r="AW1199" s="16">
        <v>102960000.798106</v>
      </c>
      <c r="AX1199" s="16">
        <v>121650000.17546099</v>
      </c>
      <c r="AY1199" s="16">
        <v>114390001.514926</v>
      </c>
      <c r="AZ1199" s="16">
        <v>120099999.82453901</v>
      </c>
      <c r="BA1199" s="16">
        <v>133450001.535937</v>
      </c>
      <c r="BB1199" s="16">
        <v>136810000.73999199</v>
      </c>
      <c r="BC1199" s="16">
        <v>82569999.204948604</v>
      </c>
      <c r="BD1199" s="16">
        <v>201440001.05001</v>
      </c>
      <c r="BE1199" s="16">
        <v>241770000.57697299</v>
      </c>
      <c r="BF1199" s="16">
        <v>118179998.11098</v>
      </c>
      <c r="BG1199" s="16">
        <v>156460000.095889</v>
      </c>
      <c r="BH1199" s="16">
        <v>89109999.561682403</v>
      </c>
      <c r="BI1199" s="16">
        <v>100210000.05677301</v>
      </c>
      <c r="BJ1199" s="16">
        <v>92579999.085515603</v>
      </c>
      <c r="BK1199" s="16">
        <v>126560000.479221</v>
      </c>
      <c r="BL1199" s="16">
        <v>150049996.70758799</v>
      </c>
    </row>
    <row r="1200" spans="1:65">
      <c r="A1200" s="16" t="s">
        <v>53</v>
      </c>
      <c r="B1200" s="16" t="s">
        <v>54</v>
      </c>
      <c r="C1200" s="16" t="s">
        <v>2443</v>
      </c>
      <c r="D1200" s="16" t="s">
        <v>2444</v>
      </c>
      <c r="AP1200" s="16">
        <v>270000.010728836</v>
      </c>
      <c r="AQ1200" s="16">
        <v>59999.9986588955</v>
      </c>
      <c r="AR1200" s="16">
        <v>189999.99761581401</v>
      </c>
      <c r="AS1200" s="16">
        <v>119999.997317791</v>
      </c>
      <c r="AT1200" s="16">
        <v>90000.003576278701</v>
      </c>
      <c r="AU1200" s="16">
        <v>79999.9982118607</v>
      </c>
      <c r="AV1200" s="16">
        <v>250000</v>
      </c>
      <c r="AW1200" s="16">
        <v>310000.00238418602</v>
      </c>
      <c r="AX1200" s="16">
        <v>639999.98569488502</v>
      </c>
      <c r="AY1200" s="16">
        <v>200000.00298023201</v>
      </c>
      <c r="AZ1200" s="16">
        <v>310000.00238418602</v>
      </c>
      <c r="BA1200" s="16">
        <v>300000.01192092901</v>
      </c>
      <c r="BB1200" s="16">
        <v>159999.99642372099</v>
      </c>
      <c r="BC1200" s="16">
        <v>140000.00059604601</v>
      </c>
      <c r="BD1200" s="16">
        <v>189999.99761581401</v>
      </c>
      <c r="BE1200" s="16">
        <v>159999.99642372099</v>
      </c>
      <c r="BF1200" s="16">
        <v>19999.999552965201</v>
      </c>
      <c r="BG1200" s="16">
        <v>29999.999329447699</v>
      </c>
      <c r="BH1200" s="16">
        <v>0</v>
      </c>
      <c r="BK1200" s="16">
        <v>39999.999105930299</v>
      </c>
      <c r="BL1200" s="16">
        <v>19999.999552965201</v>
      </c>
    </row>
    <row r="1201" spans="1:65">
      <c r="A1201" s="16" t="s">
        <v>53</v>
      </c>
      <c r="B1201" s="16" t="s">
        <v>54</v>
      </c>
      <c r="C1201" s="16" t="s">
        <v>2445</v>
      </c>
      <c r="D1201" s="16" t="s">
        <v>2446</v>
      </c>
    </row>
    <row r="1202" spans="1:65">
      <c r="A1202" s="16" t="s">
        <v>53</v>
      </c>
      <c r="B1202" s="16" t="s">
        <v>54</v>
      </c>
      <c r="C1202" s="16" t="s">
        <v>2447</v>
      </c>
      <c r="D1202" s="16" t="s">
        <v>2448</v>
      </c>
      <c r="AN1202" s="16">
        <v>172366000</v>
      </c>
      <c r="AO1202" s="16">
        <v>149256000</v>
      </c>
      <c r="AP1202" s="16">
        <v>341796000</v>
      </c>
      <c r="AQ1202" s="16">
        <v>331684000</v>
      </c>
      <c r="AR1202" s="16">
        <v>256790000</v>
      </c>
      <c r="AS1202" s="16">
        <v>259768000</v>
      </c>
      <c r="AT1202" s="16">
        <v>289831000</v>
      </c>
      <c r="AU1202" s="16">
        <v>359659000</v>
      </c>
      <c r="AV1202" s="16">
        <v>427177000</v>
      </c>
      <c r="AW1202" s="16">
        <v>536418000</v>
      </c>
      <c r="AX1202" s="16">
        <v>741460000</v>
      </c>
      <c r="AY1202" s="16">
        <v>965305000</v>
      </c>
      <c r="AZ1202" s="16">
        <v>1455418000</v>
      </c>
      <c r="BA1202" s="16">
        <v>1668574000</v>
      </c>
      <c r="BB1202" s="16">
        <v>2100905000</v>
      </c>
      <c r="BC1202" s="16">
        <v>2493649000</v>
      </c>
      <c r="BD1202" s="16">
        <v>3042508000</v>
      </c>
      <c r="BE1202" s="16">
        <v>4808744000</v>
      </c>
      <c r="BF1202" s="16">
        <v>4130923000</v>
      </c>
      <c r="BG1202" s="16">
        <v>4297161000</v>
      </c>
      <c r="BH1202" s="16">
        <v>4443986000</v>
      </c>
      <c r="BI1202" s="16">
        <v>4368290000</v>
      </c>
      <c r="BJ1202" s="16">
        <v>4688439000</v>
      </c>
      <c r="BK1202" s="16">
        <v>4690704000</v>
      </c>
      <c r="BL1202" s="16">
        <v>3761480259.9695201</v>
      </c>
      <c r="BM1202" s="16">
        <v>2620595000</v>
      </c>
    </row>
    <row r="1203" spans="1:65">
      <c r="A1203" s="16" t="s">
        <v>53</v>
      </c>
      <c r="B1203" s="16" t="s">
        <v>54</v>
      </c>
      <c r="C1203" s="16" t="s">
        <v>2449</v>
      </c>
      <c r="D1203" s="16" t="s">
        <v>2450</v>
      </c>
      <c r="AN1203" s="16">
        <v>-373089000</v>
      </c>
      <c r="AO1203" s="16">
        <v>-693914000</v>
      </c>
      <c r="AP1203" s="16">
        <v>-566907000</v>
      </c>
      <c r="AQ1203" s="16">
        <v>-1046152000</v>
      </c>
      <c r="AR1203" s="16">
        <v>-408161000</v>
      </c>
      <c r="AS1203" s="16">
        <v>319330000</v>
      </c>
      <c r="AT1203" s="16">
        <v>613867000</v>
      </c>
      <c r="AU1203" s="16">
        <v>492596000</v>
      </c>
      <c r="AV1203" s="16">
        <v>-92902000</v>
      </c>
      <c r="AW1203" s="16">
        <v>122500000</v>
      </c>
      <c r="AX1203" s="16">
        <v>3246421000</v>
      </c>
      <c r="AY1203" s="16">
        <v>7795213000</v>
      </c>
      <c r="AZ1203" s="16">
        <v>15023035000</v>
      </c>
      <c r="BA1203" s="16">
        <v>22915512000</v>
      </c>
      <c r="BB1203" s="16">
        <v>14544894000</v>
      </c>
      <c r="BC1203" s="16">
        <v>19434185000</v>
      </c>
      <c r="BD1203" s="16">
        <v>24128432000</v>
      </c>
      <c r="BE1203" s="16">
        <v>21913644000</v>
      </c>
      <c r="BF1203" s="16">
        <v>20608234000</v>
      </c>
      <c r="BG1203" s="16">
        <v>18927657000</v>
      </c>
      <c r="BH1203" s="16">
        <v>5812423000</v>
      </c>
      <c r="BI1203" s="16">
        <v>4206335000</v>
      </c>
      <c r="BJ1203" s="16">
        <v>6114743000</v>
      </c>
      <c r="BK1203" s="16">
        <v>9841328000</v>
      </c>
      <c r="BL1203" s="16">
        <v>8532945000</v>
      </c>
      <c r="BM1203" s="16">
        <v>2511594000</v>
      </c>
    </row>
    <row r="1204" spans="1:65">
      <c r="A1204" s="16" t="s">
        <v>53</v>
      </c>
      <c r="B1204" s="16" t="s">
        <v>54</v>
      </c>
      <c r="C1204" s="16" t="s">
        <v>2451</v>
      </c>
      <c r="D1204" s="16" t="s">
        <v>2452</v>
      </c>
      <c r="AN1204" s="16">
        <v>0.80915444181473795</v>
      </c>
      <c r="AO1204" s="16">
        <v>0.73464703374068896</v>
      </c>
      <c r="AP1204" s="16">
        <v>1.33245357143841</v>
      </c>
      <c r="AQ1204" s="16">
        <v>0.99661373939920594</v>
      </c>
      <c r="AT1204" s="16">
        <v>1.7642679340918801</v>
      </c>
      <c r="AU1204" s="16">
        <v>1.0189130471394601</v>
      </c>
      <c r="AV1204" s="16">
        <v>1.1982874629687099</v>
      </c>
      <c r="AW1204" s="16">
        <v>1.3450895568974901</v>
      </c>
      <c r="AX1204" s="16">
        <v>1.91887317586881</v>
      </c>
      <c r="AY1204" s="16">
        <v>4.0464166609950301</v>
      </c>
      <c r="AZ1204" s="16">
        <v>5.5598782937492599</v>
      </c>
      <c r="BA1204" s="16">
        <v>1.6668360709577501</v>
      </c>
      <c r="BB1204" s="16">
        <v>2.4166868338533201</v>
      </c>
      <c r="BC1204" s="16">
        <v>3.0491282369979902</v>
      </c>
      <c r="BD1204" s="16">
        <v>2.6880378991287102</v>
      </c>
      <c r="BE1204" s="16">
        <v>2.3490022316200898</v>
      </c>
      <c r="BF1204" s="16">
        <v>2.0369760278059998</v>
      </c>
      <c r="BG1204" s="16">
        <v>1.54828458374881</v>
      </c>
      <c r="BH1204" s="16">
        <v>1.8296866854970799</v>
      </c>
      <c r="BI1204" s="16">
        <v>1.72838455868522</v>
      </c>
      <c r="BJ1204" s="16">
        <v>2.0172161960357702</v>
      </c>
      <c r="BK1204" s="16">
        <v>3.0152124509718798</v>
      </c>
      <c r="BL1204" s="16">
        <v>3.2315254145630701</v>
      </c>
      <c r="BM1204" s="16">
        <v>3.1584681542978701</v>
      </c>
    </row>
    <row r="1205" spans="1:65">
      <c r="A1205" s="16" t="s">
        <v>53</v>
      </c>
      <c r="B1205" s="16" t="s">
        <v>54</v>
      </c>
      <c r="C1205" s="16" t="s">
        <v>2453</v>
      </c>
      <c r="D1205" s="16" t="s">
        <v>2454</v>
      </c>
      <c r="AT1205" s="16">
        <v>29.985670937289299</v>
      </c>
      <c r="AU1205" s="16">
        <v>29.990094627916299</v>
      </c>
      <c r="AV1205" s="16">
        <v>29.9289109493964</v>
      </c>
      <c r="AW1205" s="16">
        <v>30.032177332856602</v>
      </c>
      <c r="AX1205" s="16">
        <v>30.050855293573701</v>
      </c>
      <c r="AY1205" s="16">
        <v>30.0357443229605</v>
      </c>
      <c r="AZ1205" s="16">
        <v>30.0557132345212</v>
      </c>
      <c r="BA1205" s="16">
        <v>30.052347215506501</v>
      </c>
      <c r="BB1205" s="16">
        <v>29.525150820843798</v>
      </c>
      <c r="BC1205" s="16">
        <v>29.4767978518083</v>
      </c>
      <c r="BD1205" s="16">
        <v>29.454568330991702</v>
      </c>
      <c r="BE1205" s="16">
        <v>29.526246251284501</v>
      </c>
      <c r="BF1205" s="16">
        <v>29.6511384125121</v>
      </c>
      <c r="BG1205" s="16">
        <v>29.723043377990201</v>
      </c>
      <c r="BH1205" s="16">
        <v>30.001257914378002</v>
      </c>
      <c r="BI1205" s="16">
        <v>29.811439346323102</v>
      </c>
      <c r="BJ1205" s="16">
        <v>29.9298796441654</v>
      </c>
      <c r="BK1205" s="16">
        <v>29.988492520138099</v>
      </c>
    </row>
    <row r="1206" spans="1:65">
      <c r="A1206" s="16" t="s">
        <v>53</v>
      </c>
      <c r="B1206" s="16" t="s">
        <v>54</v>
      </c>
      <c r="C1206" s="16" t="s">
        <v>2455</v>
      </c>
      <c r="D1206" s="16" t="s">
        <v>2456</v>
      </c>
      <c r="AK1206" s="16">
        <v>60.975609756097597</v>
      </c>
      <c r="AL1206" s="16">
        <v>108</v>
      </c>
      <c r="AM1206" s="16">
        <v>130</v>
      </c>
      <c r="AN1206" s="16">
        <v>487.5</v>
      </c>
      <c r="AO1206" s="16">
        <v>553.33333333333303</v>
      </c>
      <c r="AP1206" s="16">
        <v>474</v>
      </c>
    </row>
    <row r="1207" spans="1:65">
      <c r="A1207" s="16" t="s">
        <v>53</v>
      </c>
      <c r="B1207" s="16" t="s">
        <v>54</v>
      </c>
      <c r="C1207" s="16" t="s">
        <v>2457</v>
      </c>
      <c r="D1207" s="16" t="s">
        <v>2458</v>
      </c>
      <c r="AI1207" s="16">
        <v>4.5424684906000001</v>
      </c>
      <c r="AJ1207" s="16">
        <v>4.8518981861999997</v>
      </c>
      <c r="AK1207" s="16">
        <v>7.5482566471999997</v>
      </c>
      <c r="AL1207" s="16">
        <v>6.3046097248999997</v>
      </c>
      <c r="AM1207" s="16">
        <v>6.4942637040999998</v>
      </c>
      <c r="AN1207" s="16">
        <v>5.6974428898999996</v>
      </c>
      <c r="AO1207" s="16">
        <v>5.0919361807000003</v>
      </c>
      <c r="AP1207" s="16">
        <v>3.5832941779</v>
      </c>
      <c r="AQ1207" s="16">
        <v>3.5044230198999999</v>
      </c>
      <c r="AR1207" s="16">
        <v>3.0046711462000002</v>
      </c>
      <c r="AS1207" s="16">
        <v>2.7823113448000001</v>
      </c>
      <c r="AT1207" s="16">
        <v>2.6594138676000001</v>
      </c>
      <c r="AU1207" s="16">
        <v>2.5612943718999999</v>
      </c>
      <c r="AV1207" s="16">
        <v>2.1886200606999999</v>
      </c>
      <c r="AW1207" s="16">
        <v>2.3789972182999999</v>
      </c>
      <c r="AX1207" s="16">
        <v>2.2486095511999999</v>
      </c>
      <c r="AY1207" s="16">
        <v>2.2015832164</v>
      </c>
      <c r="AZ1207" s="16">
        <v>2.1663785612000002</v>
      </c>
      <c r="BA1207" s="16">
        <v>2.1764095567999999</v>
      </c>
      <c r="BC1207" s="16">
        <v>2.2806620341000001</v>
      </c>
      <c r="BE1207" s="16">
        <v>2.1803226100000002</v>
      </c>
      <c r="BF1207" s="16">
        <v>2.3547043529999998</v>
      </c>
      <c r="BG1207" s="16">
        <v>2.4827428333000001</v>
      </c>
      <c r="BH1207" s="16">
        <v>2.3382111187999999</v>
      </c>
      <c r="BI1207" s="16">
        <v>2.1363919892999998</v>
      </c>
      <c r="BJ1207" s="16">
        <v>2.0415799756999999</v>
      </c>
      <c r="BK1207" s="16">
        <v>2.2011074485000002</v>
      </c>
    </row>
    <row r="1208" spans="1:65">
      <c r="A1208" s="16" t="s">
        <v>53</v>
      </c>
      <c r="B1208" s="16" t="s">
        <v>54</v>
      </c>
      <c r="C1208" s="16" t="s">
        <v>2459</v>
      </c>
      <c r="D1208" s="16" t="s">
        <v>2460</v>
      </c>
      <c r="AK1208" s="16">
        <v>1.2818719141164101</v>
      </c>
      <c r="AL1208" s="16">
        <v>3.9370247235969498E-2</v>
      </c>
      <c r="AM1208" s="16">
        <v>0.15019134257820099</v>
      </c>
      <c r="AN1208" s="16">
        <v>0.146283075305709</v>
      </c>
      <c r="AO1208" s="16">
        <v>5.8043996525597899E-2</v>
      </c>
      <c r="AP1208" s="16">
        <v>0</v>
      </c>
      <c r="AQ1208" s="16">
        <v>1.4825774906189901E-2</v>
      </c>
      <c r="AR1208" s="16">
        <v>1.4280351922316601</v>
      </c>
      <c r="AS1208" s="16">
        <v>0.39966401884908298</v>
      </c>
      <c r="AT1208" s="16">
        <v>0.109825102071183</v>
      </c>
      <c r="AU1208" s="16">
        <v>3.5110844943352697E-2</v>
      </c>
      <c r="AV1208" s="16">
        <v>7.2939904583614395E-4</v>
      </c>
      <c r="AW1208" s="16">
        <v>1.29886533795443E-4</v>
      </c>
      <c r="AX1208" s="16">
        <v>1.05724701321197E-3</v>
      </c>
      <c r="AY1208" s="16">
        <v>9.8577110439556803E-2</v>
      </c>
      <c r="AZ1208" s="16">
        <v>2.4910129025320499E-2</v>
      </c>
      <c r="BA1208" s="16">
        <v>1.70953623560762E-3</v>
      </c>
      <c r="BB1208" s="16">
        <v>0.95843339137237105</v>
      </c>
      <c r="BC1208" s="16">
        <v>2.2026936794844799E-3</v>
      </c>
      <c r="BD1208" s="16">
        <v>2.7575281487566398E-3</v>
      </c>
      <c r="BE1208" s="16">
        <v>4.1835397436714803E-3</v>
      </c>
      <c r="BF1208" s="16">
        <v>4.7319302494878797E-3</v>
      </c>
      <c r="BG1208" s="16">
        <v>4.9146512492603198E-3</v>
      </c>
      <c r="BH1208" s="16">
        <v>6.94391067348282E-3</v>
      </c>
      <c r="BI1208" s="16">
        <v>6.09767329773652E-3</v>
      </c>
      <c r="BJ1208" s="16">
        <v>1.0905368781523799E-2</v>
      </c>
      <c r="BK1208" s="16">
        <v>8.8104855261540108E-3</v>
      </c>
      <c r="BL1208" s="16">
        <v>1.02659696916266E-2</v>
      </c>
    </row>
    <row r="1209" spans="1:65">
      <c r="A1209" s="16" t="s">
        <v>53</v>
      </c>
      <c r="B1209" s="16" t="s">
        <v>54</v>
      </c>
      <c r="C1209" s="16" t="s">
        <v>2461</v>
      </c>
      <c r="D1209" s="16" t="s">
        <v>2462</v>
      </c>
      <c r="AO1209" s="16">
        <v>4.37136768529811</v>
      </c>
      <c r="AP1209" s="16">
        <v>6.9229683203236396</v>
      </c>
      <c r="AQ1209" s="16">
        <v>7.5071771080082197</v>
      </c>
      <c r="AR1209" s="16">
        <v>6.2923964819963798</v>
      </c>
      <c r="AS1209" s="16">
        <v>3.1635177054460502</v>
      </c>
      <c r="AT1209" s="16">
        <v>2.3130699292440902</v>
      </c>
      <c r="AU1209" s="16">
        <v>3.0293920828015102</v>
      </c>
      <c r="AV1209" s="16">
        <v>4.8405669816131498</v>
      </c>
      <c r="AW1209" s="16">
        <v>4.25926378095469</v>
      </c>
      <c r="AX1209" s="16">
        <v>7.4794169909811501</v>
      </c>
      <c r="AY1209" s="16">
        <v>5.0290662969701101</v>
      </c>
      <c r="AZ1209" s="16">
        <v>8.3376881551187996</v>
      </c>
      <c r="BA1209" s="16">
        <v>1.1111042456425999</v>
      </c>
      <c r="BB1209" s="16">
        <v>3.5728574185601998</v>
      </c>
      <c r="BC1209" s="16">
        <v>2.7835199820132499</v>
      </c>
      <c r="BD1209" s="16">
        <v>2.6965986850338899</v>
      </c>
      <c r="BE1209" s="16">
        <v>3.47769507187042</v>
      </c>
      <c r="BF1209" s="16">
        <v>3.6492913291811</v>
      </c>
      <c r="BG1209" s="16">
        <v>3.8223465163154402</v>
      </c>
      <c r="BH1209" s="16">
        <v>6.0566620985010999</v>
      </c>
      <c r="BI1209" s="16">
        <v>3.8929690690574001</v>
      </c>
      <c r="BJ1209" s="16">
        <v>4.2729218599528496</v>
      </c>
      <c r="BK1209" s="16">
        <v>3.59606858400833</v>
      </c>
    </row>
    <row r="1210" spans="1:65">
      <c r="A1210" s="16" t="s">
        <v>53</v>
      </c>
      <c r="B1210" s="16" t="s">
        <v>54</v>
      </c>
      <c r="C1210" s="16" t="s">
        <v>2463</v>
      </c>
      <c r="D1210" s="16" t="s">
        <v>2464</v>
      </c>
      <c r="AK1210" s="16">
        <v>5.8905587398602499</v>
      </c>
      <c r="AL1210" s="16">
        <v>7.5722038754125798</v>
      </c>
      <c r="AM1210" s="16">
        <v>8.6781182753993793</v>
      </c>
      <c r="AN1210" s="16">
        <v>12.108866399652999</v>
      </c>
      <c r="AO1210" s="16">
        <v>6.9514632276138597</v>
      </c>
      <c r="AP1210" s="16">
        <v>6.3210317902519098</v>
      </c>
      <c r="AQ1210" s="16">
        <v>4.2017747370523404</v>
      </c>
      <c r="AR1210" s="16">
        <v>4.6740655291867403</v>
      </c>
      <c r="AS1210" s="16">
        <v>4.9421458474805702</v>
      </c>
      <c r="AT1210" s="16">
        <v>3.9657167008515701</v>
      </c>
      <c r="AU1210" s="16">
        <v>3.5533040223088701</v>
      </c>
      <c r="AV1210" s="16">
        <v>1.98189008184256</v>
      </c>
      <c r="AW1210" s="16">
        <v>1.36024965750067</v>
      </c>
      <c r="AX1210" s="16">
        <v>1.92090272756573</v>
      </c>
      <c r="AY1210" s="16">
        <v>1.7140544856632101</v>
      </c>
      <c r="AZ1210" s="16">
        <v>1.95134247955177</v>
      </c>
      <c r="BA1210" s="16">
        <v>1.5953306690531399</v>
      </c>
      <c r="BB1210" s="16">
        <v>1.4043034124428599</v>
      </c>
      <c r="BC1210" s="16">
        <v>1.9079762245062299</v>
      </c>
      <c r="BD1210" s="16">
        <v>1.81230183733574</v>
      </c>
      <c r="BE1210" s="16">
        <v>2.0753339426305</v>
      </c>
      <c r="BF1210" s="16">
        <v>2.0178048966616302</v>
      </c>
      <c r="BG1210" s="16">
        <v>1.6868894335399101</v>
      </c>
      <c r="BH1210" s="16">
        <v>1.0978490522977999</v>
      </c>
      <c r="BI1210" s="16">
        <v>2.18040571198947</v>
      </c>
      <c r="BJ1210" s="16">
        <v>2.9409803763559199</v>
      </c>
      <c r="BK1210" s="16">
        <v>3.8165027573861701</v>
      </c>
      <c r="BL1210" s="16">
        <v>3.5429689121645001</v>
      </c>
    </row>
    <row r="1211" spans="1:65">
      <c r="A1211" s="16" t="s">
        <v>53</v>
      </c>
      <c r="B1211" s="16" t="s">
        <v>54</v>
      </c>
      <c r="C1211" s="16" t="s">
        <v>2465</v>
      </c>
      <c r="D1211" s="16" t="s">
        <v>2466</v>
      </c>
      <c r="AU1211" s="16">
        <v>5.47</v>
      </c>
      <c r="AX1211" s="16">
        <v>6.06</v>
      </c>
      <c r="AZ1211" s="16">
        <v>7.16</v>
      </c>
      <c r="BA1211" s="16">
        <v>6.93</v>
      </c>
      <c r="BB1211" s="16">
        <v>8.2200000000000006</v>
      </c>
      <c r="BD1211" s="16">
        <v>9.1</v>
      </c>
      <c r="BE1211" s="16">
        <v>8.74</v>
      </c>
      <c r="BF1211" s="16">
        <v>8.5</v>
      </c>
      <c r="BG1211" s="16">
        <v>6.42</v>
      </c>
      <c r="BH1211" s="16">
        <v>6.46</v>
      </c>
      <c r="BL1211" s="16">
        <v>49.12</v>
      </c>
    </row>
    <row r="1212" spans="1:65">
      <c r="A1212" s="16" t="s">
        <v>53</v>
      </c>
      <c r="B1212" s="16" t="s">
        <v>54</v>
      </c>
      <c r="C1212" s="16" t="s">
        <v>2467</v>
      </c>
      <c r="D1212" s="16" t="s">
        <v>2468</v>
      </c>
      <c r="AU1212" s="16">
        <v>7.42</v>
      </c>
      <c r="AX1212" s="16">
        <v>6.1</v>
      </c>
      <c r="AZ1212" s="16">
        <v>5.67</v>
      </c>
      <c r="BA1212" s="16">
        <v>5.53</v>
      </c>
      <c r="BB1212" s="16">
        <v>5.88</v>
      </c>
      <c r="BD1212" s="16">
        <v>5.38</v>
      </c>
      <c r="BE1212" s="16">
        <v>6.19</v>
      </c>
      <c r="BF1212" s="16">
        <v>6.19</v>
      </c>
      <c r="BG1212" s="16">
        <v>6.23</v>
      </c>
      <c r="BH1212" s="16">
        <v>6.31</v>
      </c>
      <c r="BL1212" s="16">
        <v>8.2899999999999991</v>
      </c>
    </row>
    <row r="1213" spans="1:65">
      <c r="A1213" s="16" t="s">
        <v>53</v>
      </c>
      <c r="B1213" s="16" t="s">
        <v>54</v>
      </c>
      <c r="C1213" s="16" t="s">
        <v>2469</v>
      </c>
      <c r="D1213" s="16" t="s">
        <v>2470</v>
      </c>
      <c r="AN1213" s="16">
        <v>11.086912473286301</v>
      </c>
      <c r="AO1213" s="16">
        <v>7.1885739508780802</v>
      </c>
      <c r="AP1213" s="16">
        <v>15.3036425277792</v>
      </c>
      <c r="AQ1213" s="16">
        <v>14.1663405766592</v>
      </c>
      <c r="AR1213" s="16">
        <v>7.2541713435271298</v>
      </c>
      <c r="AS1213" s="16">
        <v>3.21041988987316</v>
      </c>
      <c r="AT1213" s="16">
        <v>2.4063202634962901</v>
      </c>
      <c r="AU1213" s="16">
        <v>2.3727535579063002</v>
      </c>
      <c r="AV1213" s="16">
        <v>2.3039442208521401</v>
      </c>
      <c r="AW1213" s="16">
        <v>1.9159550550897699</v>
      </c>
      <c r="AX1213" s="16">
        <v>1.2285730713491401</v>
      </c>
      <c r="AY1213" s="16">
        <v>1.4656149238973999</v>
      </c>
      <c r="AZ1213" s="16">
        <v>1.4180135857331899</v>
      </c>
      <c r="BA1213" s="16">
        <v>1.1979004630637899</v>
      </c>
      <c r="BB1213" s="16">
        <v>2.3946291762937002</v>
      </c>
      <c r="BC1213" s="16">
        <v>2.8050515720419198</v>
      </c>
      <c r="BD1213" s="16">
        <v>4.04980165286445</v>
      </c>
      <c r="BE1213" s="16">
        <v>7.1798746967395699</v>
      </c>
      <c r="BF1213" s="16">
        <v>7.2900283188918999</v>
      </c>
      <c r="BG1213" s="16">
        <v>8.3331236998307503</v>
      </c>
      <c r="BH1213" s="16">
        <v>12.6559919656668</v>
      </c>
      <c r="BI1213" s="16">
        <v>16.241153193553998</v>
      </c>
      <c r="BJ1213" s="16">
        <v>16.199190161456599</v>
      </c>
      <c r="BK1213" s="16">
        <v>11.1048009507593</v>
      </c>
      <c r="BL1213" s="16">
        <v>8.4812607702185492</v>
      </c>
    </row>
    <row r="1214" spans="1:65">
      <c r="A1214" s="16" t="s">
        <v>53</v>
      </c>
      <c r="B1214" s="16" t="s">
        <v>54</v>
      </c>
      <c r="C1214" s="16" t="s">
        <v>2471</v>
      </c>
      <c r="D1214" s="16" t="s">
        <v>2472</v>
      </c>
      <c r="AY1214" s="16">
        <v>93.9</v>
      </c>
    </row>
    <row r="1215" spans="1:65">
      <c r="A1215" s="16" t="s">
        <v>53</v>
      </c>
      <c r="B1215" s="16" t="s">
        <v>54</v>
      </c>
      <c r="C1215" s="16" t="s">
        <v>2473</v>
      </c>
      <c r="D1215" s="16" t="s">
        <v>2474</v>
      </c>
      <c r="E1215" s="16">
        <v>1.25584347843203</v>
      </c>
      <c r="F1215" s="16">
        <v>1.26391890636058</v>
      </c>
      <c r="G1215" s="16">
        <v>1.2891634970463</v>
      </c>
      <c r="H1215" s="16">
        <v>1.3084585740433601</v>
      </c>
      <c r="I1215" s="16">
        <v>1.29344198344242</v>
      </c>
      <c r="J1215" s="16">
        <v>1.2376419079301599</v>
      </c>
      <c r="K1215" s="16">
        <v>1.1436043483560701</v>
      </c>
      <c r="L1215" s="16">
        <v>1.02380027161394</v>
      </c>
      <c r="M1215" s="16">
        <v>0.91534328114999197</v>
      </c>
      <c r="N1215" s="16">
        <v>0.860520968606729</v>
      </c>
      <c r="O1215" s="16">
        <v>0.87454799920454596</v>
      </c>
      <c r="P1215" s="16">
        <v>0.93339638105116096</v>
      </c>
      <c r="Q1215" s="16">
        <v>1.01887634523121</v>
      </c>
      <c r="R1215" s="16">
        <v>1.1095681155395101</v>
      </c>
      <c r="S1215" s="16">
        <v>1.18813510943626</v>
      </c>
      <c r="T1215" s="16">
        <v>1.25070347978234</v>
      </c>
      <c r="U1215" s="16">
        <v>1.3014655991315001</v>
      </c>
      <c r="V1215" s="16">
        <v>1.34633983379964</v>
      </c>
      <c r="W1215" s="16">
        <v>1.37771545660205</v>
      </c>
      <c r="X1215" s="16">
        <v>1.3849773776768</v>
      </c>
      <c r="Y1215" s="16">
        <v>1.36748684611841</v>
      </c>
      <c r="Z1215" s="16">
        <v>1.35333178803246</v>
      </c>
      <c r="AA1215" s="16">
        <v>1.3138182004799299</v>
      </c>
      <c r="AB1215" s="16">
        <v>1.26597066116872</v>
      </c>
      <c r="AC1215" s="16">
        <v>1.23251107072304</v>
      </c>
      <c r="AD1215" s="16">
        <v>1.2245872109328799</v>
      </c>
      <c r="AE1215" s="16">
        <v>1.23758294669715</v>
      </c>
      <c r="AF1215" s="16">
        <v>1.2690881393028699</v>
      </c>
      <c r="AG1215" s="16">
        <v>1.29735131093175</v>
      </c>
      <c r="AH1215" s="16">
        <v>1.29702669486194</v>
      </c>
      <c r="AI1215" s="16">
        <v>1.2611207218199201</v>
      </c>
      <c r="AJ1215" s="16">
        <v>1.18836717679986</v>
      </c>
      <c r="AK1215" s="16">
        <v>1.0959167255081299</v>
      </c>
      <c r="AL1215" s="16">
        <v>1.00343684791948</v>
      </c>
      <c r="AM1215" s="16">
        <v>0.93458704766556699</v>
      </c>
      <c r="AN1215" s="16">
        <v>0.90163940607633797</v>
      </c>
      <c r="AO1215" s="16">
        <v>0.88842558844822805</v>
      </c>
      <c r="AP1215" s="16">
        <v>0.89670198307100801</v>
      </c>
      <c r="AQ1215" s="16">
        <v>0.92657099748139404</v>
      </c>
      <c r="AR1215" s="16">
        <v>0.97473770787097302</v>
      </c>
      <c r="AS1215" s="16">
        <v>1.0344259420208901</v>
      </c>
      <c r="AT1215" s="16">
        <v>1.1077599834251799</v>
      </c>
      <c r="AU1215" s="16">
        <v>1.1818033148228499</v>
      </c>
      <c r="AV1215" s="16">
        <v>1.24848539540463</v>
      </c>
      <c r="AW1215" s="16">
        <v>1.30145557654193</v>
      </c>
      <c r="AX1215" s="16">
        <v>1.34265170537612</v>
      </c>
      <c r="AY1215" s="16">
        <v>1.3735416782923799</v>
      </c>
      <c r="AZ1215" s="16">
        <v>1.3916125446260501</v>
      </c>
      <c r="BA1215" s="16">
        <v>1.4127391151483799</v>
      </c>
      <c r="BB1215" s="16">
        <v>1.45230756669592</v>
      </c>
      <c r="BC1215" s="16">
        <v>1.5121862914506701</v>
      </c>
      <c r="BD1215" s="16">
        <v>1.59650866348928</v>
      </c>
      <c r="BE1215" s="16">
        <v>1.69925165889636</v>
      </c>
      <c r="BF1215" s="16">
        <v>1.78567647569481</v>
      </c>
      <c r="BG1215" s="16">
        <v>1.81035797688003</v>
      </c>
      <c r="BH1215" s="16">
        <v>1.7570747594031599</v>
      </c>
      <c r="BI1215" s="16">
        <v>1.6219810890280799</v>
      </c>
      <c r="BJ1215" s="16">
        <v>1.4424274482849699</v>
      </c>
      <c r="BK1215" s="16">
        <v>1.2624428808221</v>
      </c>
      <c r="BL1215" s="16">
        <v>1.1310075647595299</v>
      </c>
      <c r="BM1215" s="16">
        <v>1.06845763069584</v>
      </c>
    </row>
    <row r="1216" spans="1:65">
      <c r="A1216" s="16" t="s">
        <v>53</v>
      </c>
      <c r="B1216" s="16" t="s">
        <v>54</v>
      </c>
      <c r="C1216" s="16" t="s">
        <v>2475</v>
      </c>
      <c r="D1216" s="16" t="s">
        <v>2476</v>
      </c>
      <c r="E1216" s="16">
        <v>3.9143186135086498</v>
      </c>
      <c r="F1216" s="16">
        <v>3.8087227132246602</v>
      </c>
      <c r="G1216" s="16">
        <v>3.7702334353886502</v>
      </c>
      <c r="H1216" s="16">
        <v>3.7534676542927401</v>
      </c>
      <c r="I1216" s="16">
        <v>3.6934679901174601</v>
      </c>
      <c r="J1216" s="16">
        <v>3.5602427759984399</v>
      </c>
      <c r="K1216" s="16">
        <v>3.3547615500386399</v>
      </c>
      <c r="L1216" s="16">
        <v>3.1013664825193601</v>
      </c>
      <c r="M1216" s="16">
        <v>2.8492057336651899</v>
      </c>
      <c r="N1216" s="16">
        <v>2.6701577909421501</v>
      </c>
      <c r="O1216" s="16">
        <v>2.6053741245215898</v>
      </c>
      <c r="P1216" s="16">
        <v>2.6579260497481898</v>
      </c>
      <c r="Q1216" s="16">
        <v>2.7904446019043001</v>
      </c>
      <c r="R1216" s="16">
        <v>2.9845569881676002</v>
      </c>
      <c r="S1216" s="16">
        <v>3.2161425271817601</v>
      </c>
      <c r="T1216" s="16">
        <v>3.46592814356812</v>
      </c>
      <c r="U1216" s="16">
        <v>3.71926312932555</v>
      </c>
      <c r="V1216" s="16">
        <v>3.9957238902576502</v>
      </c>
      <c r="W1216" s="16">
        <v>4.2559645620328901</v>
      </c>
      <c r="X1216" s="16">
        <v>4.4484196774682703</v>
      </c>
      <c r="Y1216" s="16">
        <v>4.55045181972132</v>
      </c>
      <c r="Z1216" s="16">
        <v>4.5989347474720796</v>
      </c>
      <c r="AA1216" s="16">
        <v>4.5714207983755699</v>
      </c>
      <c r="AB1216" s="16">
        <v>4.52248419019769</v>
      </c>
      <c r="AC1216" s="16">
        <v>4.5289335146107801</v>
      </c>
      <c r="AD1216" s="16">
        <v>4.61989445101195</v>
      </c>
      <c r="AE1216" s="16">
        <v>4.7626693142494503</v>
      </c>
      <c r="AF1216" s="16">
        <v>4.9722916514437303</v>
      </c>
      <c r="AG1216" s="16">
        <v>5.1519332848237704</v>
      </c>
      <c r="AH1216" s="16">
        <v>5.1767341716099002</v>
      </c>
      <c r="AI1216" s="16">
        <v>4.9957704175628601</v>
      </c>
      <c r="AJ1216" s="16">
        <v>4.6011412067953499</v>
      </c>
      <c r="AK1216" s="16">
        <v>4.0639340152138104</v>
      </c>
      <c r="AL1216" s="16">
        <v>3.47882862485856</v>
      </c>
      <c r="AM1216" s="16">
        <v>2.9841606626775801</v>
      </c>
      <c r="AN1216" s="16">
        <v>2.6599217161414499</v>
      </c>
      <c r="AO1216" s="16">
        <v>2.4788840319743599</v>
      </c>
      <c r="AP1216" s="16">
        <v>2.4384494448071901</v>
      </c>
      <c r="AQ1216" s="16">
        <v>2.5133219960195499</v>
      </c>
      <c r="AR1216" s="16">
        <v>2.6617874755235298</v>
      </c>
      <c r="AS1216" s="16">
        <v>2.8569928176508101</v>
      </c>
      <c r="AT1216" s="16">
        <v>3.1288078054590298</v>
      </c>
      <c r="AU1216" s="16">
        <v>3.4525256978168999</v>
      </c>
      <c r="AV1216" s="16">
        <v>3.8116804802365798</v>
      </c>
      <c r="AW1216" s="16">
        <v>4.1868907725895799</v>
      </c>
      <c r="AX1216" s="16">
        <v>4.5647987984674296</v>
      </c>
      <c r="AY1216" s="16">
        <v>4.9221816758040999</v>
      </c>
      <c r="AZ1216" s="16">
        <v>5.2720915093967804</v>
      </c>
      <c r="BA1216" s="16">
        <v>5.6152147551805296</v>
      </c>
      <c r="BB1216" s="16">
        <v>5.9520027192217198</v>
      </c>
      <c r="BC1216" s="16">
        <v>6.2762226062151996</v>
      </c>
      <c r="BD1216" s="16">
        <v>6.5775540950240101</v>
      </c>
      <c r="BE1216" s="16">
        <v>6.8670444019722003</v>
      </c>
      <c r="BF1216" s="16">
        <v>7.1132745836209397</v>
      </c>
      <c r="BG1216" s="16">
        <v>7.27488847288459</v>
      </c>
      <c r="BH1216" s="16">
        <v>7.33118090416919</v>
      </c>
      <c r="BI1216" s="16">
        <v>7.2711479790714799</v>
      </c>
      <c r="BJ1216" s="16">
        <v>7.1233955308362296</v>
      </c>
      <c r="BK1216" s="16">
        <v>6.9198611792145899</v>
      </c>
      <c r="BL1216" s="16">
        <v>6.7100897576156902</v>
      </c>
      <c r="BM1216" s="16">
        <v>6.5276831600128604</v>
      </c>
    </row>
    <row r="1217" spans="1:65">
      <c r="A1217" s="16" t="s">
        <v>53</v>
      </c>
      <c r="B1217" s="16" t="s">
        <v>54</v>
      </c>
      <c r="C1217" s="16" t="s">
        <v>2477</v>
      </c>
      <c r="D1217" s="16" t="s">
        <v>2478</v>
      </c>
      <c r="E1217" s="16">
        <v>985782</v>
      </c>
      <c r="F1217" s="16">
        <v>1001989</v>
      </c>
      <c r="G1217" s="16">
        <v>1019084</v>
      </c>
      <c r="H1217" s="16">
        <v>1038393</v>
      </c>
      <c r="I1217" s="16">
        <v>1061692</v>
      </c>
      <c r="J1217" s="16">
        <v>1089915</v>
      </c>
      <c r="K1217" s="16">
        <v>1114420</v>
      </c>
      <c r="L1217" s="16">
        <v>1146404</v>
      </c>
      <c r="M1217" s="16">
        <v>1184204</v>
      </c>
      <c r="N1217" s="16">
        <v>1224767</v>
      </c>
      <c r="O1217" s="16">
        <v>1266496</v>
      </c>
      <c r="P1217" s="16">
        <v>1310892</v>
      </c>
      <c r="Q1217" s="16">
        <v>1354780</v>
      </c>
      <c r="R1217" s="16">
        <v>1400399</v>
      </c>
      <c r="S1217" s="16">
        <v>1450641</v>
      </c>
      <c r="T1217" s="16">
        <v>1506417</v>
      </c>
      <c r="U1217" s="16">
        <v>1562274</v>
      </c>
      <c r="V1217" s="16">
        <v>1622651</v>
      </c>
      <c r="W1217" s="16">
        <v>1686115</v>
      </c>
      <c r="X1217" s="16">
        <v>1749976</v>
      </c>
      <c r="Y1217" s="16">
        <v>1812340</v>
      </c>
      <c r="Z1217" s="16">
        <v>1868528</v>
      </c>
      <c r="AA1217" s="16">
        <v>1921133</v>
      </c>
      <c r="AB1217" s="16">
        <v>1970143</v>
      </c>
      <c r="AC1217" s="16">
        <v>2015961</v>
      </c>
      <c r="AD1217" s="16">
        <v>2058726</v>
      </c>
      <c r="AE1217" s="16">
        <v>2089644</v>
      </c>
      <c r="AF1217" s="16">
        <v>2118902</v>
      </c>
      <c r="AG1217" s="16">
        <v>2147221</v>
      </c>
      <c r="AH1217" s="16">
        <v>2174218</v>
      </c>
      <c r="AI1217" s="16">
        <v>2173854</v>
      </c>
      <c r="AJ1217" s="16">
        <v>2194174</v>
      </c>
      <c r="AK1217" s="16">
        <v>2214514</v>
      </c>
      <c r="AL1217" s="16">
        <v>2236593</v>
      </c>
      <c r="AM1217" s="16">
        <v>2258012</v>
      </c>
      <c r="AN1217" s="16">
        <v>2279483</v>
      </c>
      <c r="AO1217" s="16">
        <v>2303325</v>
      </c>
      <c r="AP1217" s="16">
        <v>2331670</v>
      </c>
      <c r="AQ1217" s="16">
        <v>2365743</v>
      </c>
      <c r="AR1217" s="16">
        <v>2404098</v>
      </c>
      <c r="AS1217" s="16">
        <v>2446536</v>
      </c>
      <c r="AT1217" s="16">
        <v>2500099</v>
      </c>
      <c r="AU1217" s="16">
        <v>2554717</v>
      </c>
      <c r="AV1217" s="16">
        <v>2612332</v>
      </c>
      <c r="AW1217" s="16">
        <v>2677001</v>
      </c>
      <c r="AX1217" s="16">
        <v>2749553</v>
      </c>
      <c r="AY1217" s="16">
        <v>2818959</v>
      </c>
      <c r="AZ1217" s="16">
        <v>2892883</v>
      </c>
      <c r="BA1217" s="16">
        <v>2995957</v>
      </c>
      <c r="BB1217" s="16">
        <v>3095678</v>
      </c>
      <c r="BC1217" s="16">
        <v>3161631</v>
      </c>
      <c r="BD1217" s="16">
        <v>3219598</v>
      </c>
      <c r="BE1217" s="16">
        <v>3271365</v>
      </c>
      <c r="BF1217" s="16">
        <v>3315721</v>
      </c>
      <c r="BG1217" s="16">
        <v>3355395</v>
      </c>
      <c r="BH1217" s="16">
        <v>3392252</v>
      </c>
      <c r="BI1217" s="16">
        <v>3416271</v>
      </c>
      <c r="BJ1217" s="16">
        <v>3439877</v>
      </c>
      <c r="BK1217" s="16">
        <v>3461293</v>
      </c>
      <c r="BL1217" s="16">
        <v>3480420</v>
      </c>
      <c r="BM1217" s="16">
        <v>3497301</v>
      </c>
    </row>
    <row r="1218" spans="1:65">
      <c r="A1218" s="16" t="s">
        <v>53</v>
      </c>
      <c r="B1218" s="16" t="s">
        <v>54</v>
      </c>
      <c r="C1218" s="16" t="s">
        <v>2479</v>
      </c>
      <c r="D1218" s="16" t="s">
        <v>2480</v>
      </c>
      <c r="E1218" s="16">
        <v>16.8126347075554</v>
      </c>
      <c r="F1218" s="16">
        <v>16.9081381966006</v>
      </c>
      <c r="G1218" s="16">
        <v>17.127438116276601</v>
      </c>
      <c r="H1218" s="16">
        <v>17.3623573614368</v>
      </c>
      <c r="I1218" s="16">
        <v>17.445754410298601</v>
      </c>
      <c r="J1218" s="16">
        <v>17.277735506284699</v>
      </c>
      <c r="K1218" s="16">
        <v>17.158661969778901</v>
      </c>
      <c r="L1218" s="16">
        <v>16.630104278921099</v>
      </c>
      <c r="M1218" s="16">
        <v>15.8372641232282</v>
      </c>
      <c r="N1218" s="16">
        <v>15.0063243708037</v>
      </c>
      <c r="O1218" s="16">
        <v>14.293657008319601</v>
      </c>
      <c r="P1218" s="16">
        <v>13.456384577308601</v>
      </c>
      <c r="Q1218" s="16">
        <v>12.8784651431701</v>
      </c>
      <c r="R1218" s="16">
        <v>12.497943661670901</v>
      </c>
      <c r="S1218" s="16">
        <v>12.186186112565499</v>
      </c>
      <c r="T1218" s="16">
        <v>11.8570246484152</v>
      </c>
      <c r="U1218" s="16">
        <v>11.6224046682046</v>
      </c>
      <c r="V1218" s="16">
        <v>11.372213638451599</v>
      </c>
      <c r="W1218" s="16">
        <v>11.1238802257775</v>
      </c>
      <c r="X1218" s="16">
        <v>10.938064991063801</v>
      </c>
      <c r="Y1218" s="16">
        <v>10.8604865436717</v>
      </c>
      <c r="Z1218" s="16">
        <v>10.905332732801799</v>
      </c>
      <c r="AA1218" s="16">
        <v>10.992086237076499</v>
      </c>
      <c r="AB1218" s="16">
        <v>11.123036723279901</v>
      </c>
      <c r="AC1218" s="16">
        <v>11.290865609786801</v>
      </c>
      <c r="AD1218" s="16">
        <v>11.4912907223364</v>
      </c>
      <c r="AE1218" s="16">
        <v>11.770721414235</v>
      </c>
      <c r="AF1218" s="16">
        <v>12.028843635978999</v>
      </c>
      <c r="AG1218" s="16">
        <v>12.2392471405626</v>
      </c>
      <c r="AH1218" s="16">
        <v>12.3600468749227</v>
      </c>
      <c r="AI1218" s="16">
        <v>12.3735346746058</v>
      </c>
      <c r="AJ1218" s="16">
        <v>12.4289404173508</v>
      </c>
      <c r="AK1218" s="16">
        <v>12.237575379442401</v>
      </c>
      <c r="AL1218" s="16">
        <v>11.8683683120971</v>
      </c>
      <c r="AM1218" s="16">
        <v>11.4059001913136</v>
      </c>
      <c r="AN1218" s="16">
        <v>10.909942391908499</v>
      </c>
      <c r="AO1218" s="16">
        <v>10.2837936344841</v>
      </c>
      <c r="AP1218" s="16">
        <v>9.6724520210438705</v>
      </c>
      <c r="AQ1218" s="16">
        <v>9.0965798233649107</v>
      </c>
      <c r="AR1218" s="16">
        <v>8.5731376154272301</v>
      </c>
      <c r="AS1218" s="16">
        <v>8.1052916588779205</v>
      </c>
      <c r="AT1218" s="16">
        <v>7.5372174711404396</v>
      </c>
      <c r="AU1218" s="16">
        <v>7.2043951147484302</v>
      </c>
      <c r="AV1218" s="16">
        <v>7.0374240112651796</v>
      </c>
      <c r="AW1218" s="16">
        <v>6.94688137996968</v>
      </c>
      <c r="AX1218" s="16">
        <v>6.8736998767948903</v>
      </c>
      <c r="AY1218" s="16">
        <v>6.9673540854963303</v>
      </c>
      <c r="AZ1218" s="16">
        <v>6.9885042475439603</v>
      </c>
      <c r="BA1218" s="16">
        <v>6.9739377044945803</v>
      </c>
      <c r="BB1218" s="16">
        <v>7.0031496468295398</v>
      </c>
      <c r="BC1218" s="16">
        <v>7.13818810170328</v>
      </c>
      <c r="BD1218" s="16">
        <v>7.3836492283480002</v>
      </c>
      <c r="BE1218" s="16">
        <v>7.6639061613946202</v>
      </c>
      <c r="BF1218" s="16">
        <v>7.9523000893526401</v>
      </c>
      <c r="BG1218" s="16">
        <v>8.1794502201249504</v>
      </c>
      <c r="BH1218" s="16">
        <v>8.3041387373537194</v>
      </c>
      <c r="BI1218" s="16">
        <v>8.4680516706192392</v>
      </c>
      <c r="BJ1218" s="16">
        <v>8.4100895801192692</v>
      </c>
      <c r="BK1218" s="16">
        <v>8.1983280137416905</v>
      </c>
      <c r="BL1218" s="16">
        <v>7.9320771440523803</v>
      </c>
      <c r="BM1218" s="16">
        <v>7.6755967225216404</v>
      </c>
    </row>
    <row r="1219" spans="1:65">
      <c r="A1219" s="16" t="s">
        <v>53</v>
      </c>
      <c r="B1219" s="16" t="s">
        <v>54</v>
      </c>
      <c r="C1219" s="16" t="s">
        <v>2481</v>
      </c>
      <c r="D1219" s="16" t="s">
        <v>2482</v>
      </c>
      <c r="AS1219" s="16">
        <v>16.7</v>
      </c>
      <c r="AT1219" s="16">
        <v>11.9</v>
      </c>
      <c r="AY1219" s="16">
        <v>14.3</v>
      </c>
      <c r="BD1219" s="16">
        <v>13.9</v>
      </c>
    </row>
    <row r="1220" spans="1:65">
      <c r="A1220" s="16" t="s">
        <v>53</v>
      </c>
      <c r="B1220" s="16" t="s">
        <v>54</v>
      </c>
      <c r="C1220" s="16" t="s">
        <v>2483</v>
      </c>
      <c r="D1220" s="16" t="s">
        <v>2484</v>
      </c>
      <c r="AX1220" s="16">
        <v>3.8</v>
      </c>
    </row>
    <row r="1221" spans="1:65">
      <c r="A1221" s="16" t="s">
        <v>53</v>
      </c>
      <c r="B1221" s="16" t="s">
        <v>54</v>
      </c>
      <c r="C1221" s="16" t="s">
        <v>2485</v>
      </c>
      <c r="D1221" s="16" t="s">
        <v>2486</v>
      </c>
      <c r="AZ1221" s="16">
        <v>20.7399997711182</v>
      </c>
      <c r="BA1221" s="16">
        <v>38.139999389648402</v>
      </c>
      <c r="BB1221" s="16">
        <v>12.180000305175801</v>
      </c>
      <c r="BC1221" s="16">
        <v>8.9700002670288104</v>
      </c>
      <c r="BD1221" s="16">
        <v>11.449999809265099</v>
      </c>
      <c r="BE1221" s="16">
        <v>12.079999923706101</v>
      </c>
    </row>
    <row r="1222" spans="1:65">
      <c r="A1222" s="16" t="s">
        <v>53</v>
      </c>
      <c r="B1222" s="16" t="s">
        <v>54</v>
      </c>
      <c r="C1222" s="16" t="s">
        <v>2487</v>
      </c>
      <c r="D1222" s="16" t="s">
        <v>2488</v>
      </c>
    </row>
    <row r="1223" spans="1:65">
      <c r="A1223" s="16" t="s">
        <v>53</v>
      </c>
      <c r="B1223" s="16" t="s">
        <v>54</v>
      </c>
      <c r="C1223" s="16" t="s">
        <v>2489</v>
      </c>
      <c r="D1223" s="16" t="s">
        <v>2490</v>
      </c>
    </row>
    <row r="1224" spans="1:65">
      <c r="A1224" s="16" t="s">
        <v>53</v>
      </c>
      <c r="B1224" s="16" t="s">
        <v>54</v>
      </c>
      <c r="C1224" s="16" t="s">
        <v>2491</v>
      </c>
      <c r="D1224" s="16" t="s">
        <v>2492</v>
      </c>
      <c r="AX1224" s="16">
        <v>15.8</v>
      </c>
    </row>
    <row r="1225" spans="1:65">
      <c r="A1225" s="16" t="s">
        <v>53</v>
      </c>
      <c r="B1225" s="16" t="s">
        <v>54</v>
      </c>
      <c r="C1225" s="16" t="s">
        <v>2493</v>
      </c>
      <c r="D1225" s="16" t="s">
        <v>2494</v>
      </c>
      <c r="AX1225" s="16">
        <v>5.5</v>
      </c>
    </row>
    <row r="1226" spans="1:65">
      <c r="A1226" s="16" t="s">
        <v>53</v>
      </c>
      <c r="B1226" s="16" t="s">
        <v>54</v>
      </c>
      <c r="C1226" s="16" t="s">
        <v>2495</v>
      </c>
      <c r="D1226" s="16" t="s">
        <v>2496</v>
      </c>
      <c r="AJ1226" s="16">
        <v>50.819999694824197</v>
      </c>
      <c r="AK1226" s="16">
        <v>48.580001831054702</v>
      </c>
      <c r="AL1226" s="16">
        <v>46.259998321533203</v>
      </c>
      <c r="AM1226" s="16">
        <v>43.630001068115199</v>
      </c>
      <c r="AN1226" s="16">
        <v>40.75</v>
      </c>
      <c r="AO1226" s="16">
        <v>38.299999237060497</v>
      </c>
      <c r="AP1226" s="16">
        <v>36.299999237060497</v>
      </c>
      <c r="AQ1226" s="16">
        <v>34.790000915527301</v>
      </c>
      <c r="AR1226" s="16">
        <v>33.439998626708999</v>
      </c>
      <c r="AS1226" s="16">
        <v>32.779998779296903</v>
      </c>
      <c r="AT1226" s="16">
        <v>32.110000610351598</v>
      </c>
      <c r="AU1226" s="16">
        <v>31.819999694824201</v>
      </c>
      <c r="AV1226" s="16">
        <v>31.879999160766602</v>
      </c>
      <c r="AW1226" s="16">
        <v>32.069999694824197</v>
      </c>
      <c r="AX1226" s="16">
        <v>32.400001525878899</v>
      </c>
      <c r="AY1226" s="16">
        <v>33.130001068115199</v>
      </c>
      <c r="AZ1226" s="16">
        <v>34.040000915527301</v>
      </c>
      <c r="BA1226" s="16">
        <v>34.799999237060497</v>
      </c>
      <c r="BB1226" s="16">
        <v>35.7299995422363</v>
      </c>
      <c r="BC1226" s="16">
        <v>35.2700004577637</v>
      </c>
      <c r="BD1226" s="16">
        <v>34.669998168945298</v>
      </c>
      <c r="BE1226" s="16">
        <v>37.419998168945298</v>
      </c>
      <c r="BF1226" s="16">
        <v>37.549999237060497</v>
      </c>
      <c r="BG1226" s="16">
        <v>37.470001220703097</v>
      </c>
      <c r="BH1226" s="16">
        <v>36.830001831054702</v>
      </c>
      <c r="BI1226" s="16">
        <v>36.049999237060497</v>
      </c>
      <c r="BJ1226" s="16">
        <v>35.889999389648402</v>
      </c>
      <c r="BK1226" s="16">
        <v>36.360000610351598</v>
      </c>
      <c r="BL1226" s="16">
        <v>36.759998321533203</v>
      </c>
    </row>
    <row r="1227" spans="1:65">
      <c r="A1227" s="16" t="s">
        <v>53</v>
      </c>
      <c r="B1227" s="16" t="s">
        <v>54</v>
      </c>
      <c r="C1227" s="16" t="s">
        <v>2497</v>
      </c>
      <c r="D1227" s="16" t="s">
        <v>2498</v>
      </c>
      <c r="AJ1227" s="16">
        <v>5.9699997901916504</v>
      </c>
      <c r="AK1227" s="16">
        <v>6.3000001907348597</v>
      </c>
      <c r="AL1227" s="16">
        <v>8.7600002288818395</v>
      </c>
      <c r="AM1227" s="16">
        <v>8.9099998474121094</v>
      </c>
      <c r="AN1227" s="16">
        <v>7.9800000190734899</v>
      </c>
      <c r="AO1227" s="16">
        <v>8.4399995803833008</v>
      </c>
      <c r="AP1227" s="16">
        <v>9.1499996185302699</v>
      </c>
      <c r="AQ1227" s="16">
        <v>10.319999694824199</v>
      </c>
      <c r="AR1227" s="16">
        <v>10.4700002670288</v>
      </c>
      <c r="AS1227" s="16">
        <v>9.9300003051757795</v>
      </c>
      <c r="AT1227" s="16">
        <v>10.1099996566772</v>
      </c>
      <c r="AU1227" s="16">
        <v>9.4499998092651403</v>
      </c>
      <c r="AV1227" s="16">
        <v>10.3900003433228</v>
      </c>
      <c r="AW1227" s="16">
        <v>11.5100002288818</v>
      </c>
      <c r="AX1227" s="16">
        <v>10.819999694824199</v>
      </c>
      <c r="AY1227" s="16">
        <v>10.7600002288818</v>
      </c>
      <c r="AZ1227" s="16">
        <v>12.3800001144409</v>
      </c>
      <c r="BA1227" s="16">
        <v>13.569999694824199</v>
      </c>
      <c r="BB1227" s="16">
        <v>14.8999996185303</v>
      </c>
      <c r="BC1227" s="16">
        <v>14.560000419616699</v>
      </c>
      <c r="BD1227" s="16">
        <v>10.680000305175801</v>
      </c>
      <c r="BE1227" s="16">
        <v>10.579999923706101</v>
      </c>
      <c r="BF1227" s="16">
        <v>11.3599996566772</v>
      </c>
      <c r="BG1227" s="16">
        <v>11.5100002288818</v>
      </c>
      <c r="BH1227" s="16">
        <v>16.059999465942401</v>
      </c>
      <c r="BI1227" s="16">
        <v>15.4099998474121</v>
      </c>
      <c r="BJ1227" s="16">
        <v>15.3999996185303</v>
      </c>
      <c r="BK1227" s="16">
        <v>15.460000038146999</v>
      </c>
      <c r="BL1227" s="16">
        <v>16.690000534057599</v>
      </c>
    </row>
    <row r="1228" spans="1:65">
      <c r="A1228" s="16" t="s">
        <v>53</v>
      </c>
      <c r="B1228" s="16" t="s">
        <v>54</v>
      </c>
      <c r="C1228" s="16" t="s">
        <v>2499</v>
      </c>
      <c r="D1228" s="16" t="s">
        <v>2500</v>
      </c>
    </row>
    <row r="1229" spans="1:65">
      <c r="A1229" s="16" t="s">
        <v>53</v>
      </c>
      <c r="B1229" s="16" t="s">
        <v>54</v>
      </c>
      <c r="C1229" s="16" t="s">
        <v>2501</v>
      </c>
      <c r="D1229" s="16" t="s">
        <v>2502</v>
      </c>
      <c r="AN1229" s="16">
        <v>25.4</v>
      </c>
      <c r="AT1229" s="16">
        <v>16.7</v>
      </c>
      <c r="AU1229" s="16">
        <v>0.6</v>
      </c>
      <c r="AV1229" s="16">
        <v>0.9</v>
      </c>
      <c r="AW1229" s="16">
        <v>0.2</v>
      </c>
      <c r="AX1229" s="16">
        <v>0</v>
      </c>
    </row>
    <row r="1230" spans="1:65">
      <c r="A1230" s="16" t="s">
        <v>53</v>
      </c>
      <c r="B1230" s="16" t="s">
        <v>54</v>
      </c>
      <c r="C1230" s="16" t="s">
        <v>2503</v>
      </c>
      <c r="D1230" s="16" t="s">
        <v>2504</v>
      </c>
      <c r="AS1230" s="16">
        <v>13.132733350000001</v>
      </c>
      <c r="AT1230" s="16">
        <v>13.448944089999999</v>
      </c>
      <c r="AU1230" s="16">
        <v>14.88514805</v>
      </c>
      <c r="AV1230" s="16">
        <v>16.391654970000001</v>
      </c>
      <c r="AW1230" s="16">
        <v>18.010902399999999</v>
      </c>
      <c r="AX1230" s="16">
        <v>20.52321053</v>
      </c>
      <c r="AY1230" s="16">
        <v>28.333751679999999</v>
      </c>
      <c r="AZ1230" s="16">
        <v>39.74372864</v>
      </c>
      <c r="BA1230" s="16">
        <v>58.155677799999999</v>
      </c>
      <c r="BB1230" s="16">
        <v>72.043380740000003</v>
      </c>
      <c r="BC1230" s="16">
        <v>84.476783749999996</v>
      </c>
      <c r="BD1230" s="16">
        <v>105.61309814000001</v>
      </c>
      <c r="BE1230" s="16">
        <v>135.19107056000001</v>
      </c>
      <c r="BF1230" s="16">
        <v>154.06185912999999</v>
      </c>
      <c r="BG1230" s="16">
        <v>175.29429626000001</v>
      </c>
      <c r="BH1230" s="16">
        <v>152.77850341999999</v>
      </c>
      <c r="BI1230" s="16">
        <v>110.94967651</v>
      </c>
      <c r="BJ1230" s="16">
        <v>112.46528625000001</v>
      </c>
      <c r="BK1230" s="16">
        <v>120.6866684</v>
      </c>
    </row>
    <row r="1231" spans="1:65">
      <c r="A1231" s="16" t="s">
        <v>53</v>
      </c>
      <c r="B1231" s="16" t="s">
        <v>54</v>
      </c>
      <c r="C1231" s="16" t="s">
        <v>2505</v>
      </c>
      <c r="D1231" s="16" t="s">
        <v>2506</v>
      </c>
    </row>
    <row r="1232" spans="1:65">
      <c r="A1232" s="16" t="s">
        <v>53</v>
      </c>
      <c r="B1232" s="16" t="s">
        <v>54</v>
      </c>
      <c r="C1232" s="16" t="s">
        <v>2507</v>
      </c>
      <c r="D1232" s="16" t="s">
        <v>2508</v>
      </c>
      <c r="AS1232" s="16">
        <v>4.2</v>
      </c>
      <c r="AY1232" s="16">
        <v>1</v>
      </c>
      <c r="BD1232" s="16">
        <v>2.7</v>
      </c>
      <c r="BF1232" s="16">
        <v>0.7</v>
      </c>
    </row>
    <row r="1233" spans="1:64">
      <c r="A1233" s="16" t="s">
        <v>53</v>
      </c>
      <c r="B1233" s="16" t="s">
        <v>54</v>
      </c>
      <c r="C1233" s="16" t="s">
        <v>2509</v>
      </c>
      <c r="D1233" s="16" t="s">
        <v>2510</v>
      </c>
      <c r="AS1233" s="16">
        <v>1.9</v>
      </c>
      <c r="AT1233" s="16">
        <v>1.6</v>
      </c>
      <c r="AU1233" s="16">
        <v>1.4</v>
      </c>
      <c r="AV1233" s="16">
        <v>1.3</v>
      </c>
      <c r="AW1233" s="16">
        <v>1.4</v>
      </c>
      <c r="AX1233" s="16">
        <v>1.4</v>
      </c>
      <c r="AY1233" s="16">
        <v>1.4</v>
      </c>
      <c r="AZ1233" s="16">
        <v>1.4</v>
      </c>
      <c r="BA1233" s="16">
        <v>1.3</v>
      </c>
      <c r="BB1233" s="16">
        <v>1.3</v>
      </c>
      <c r="BC1233" s="16">
        <v>1.3</v>
      </c>
      <c r="BD1233" s="16">
        <v>1.3</v>
      </c>
      <c r="BE1233" s="16">
        <v>1.3</v>
      </c>
      <c r="BF1233" s="16">
        <v>1.3</v>
      </c>
      <c r="BG1233" s="16">
        <v>1.3</v>
      </c>
      <c r="BH1233" s="16">
        <v>1.3</v>
      </c>
      <c r="BI1233" s="16">
        <v>1.2</v>
      </c>
      <c r="BJ1233" s="16">
        <v>1.2</v>
      </c>
      <c r="BK1233" s="16">
        <v>1.3</v>
      </c>
      <c r="BL1233" s="16">
        <v>1.3</v>
      </c>
    </row>
    <row r="1234" spans="1:64">
      <c r="A1234" s="16" t="s">
        <v>53</v>
      </c>
      <c r="B1234" s="16" t="s">
        <v>54</v>
      </c>
      <c r="C1234" s="16" t="s">
        <v>2511</v>
      </c>
      <c r="D1234" s="16" t="s">
        <v>2512</v>
      </c>
      <c r="AS1234" s="16">
        <v>15</v>
      </c>
      <c r="AY1234" s="16">
        <v>8.1</v>
      </c>
      <c r="BD1234" s="16">
        <v>5.4</v>
      </c>
      <c r="BF1234" s="16">
        <v>4.9000000000000004</v>
      </c>
    </row>
    <row r="1235" spans="1:64">
      <c r="A1235" s="16" t="s">
        <v>53</v>
      </c>
      <c r="B1235" s="16" t="s">
        <v>54</v>
      </c>
      <c r="C1235" s="16" t="s">
        <v>2513</v>
      </c>
      <c r="D1235" s="16" t="s">
        <v>2514</v>
      </c>
      <c r="BI1235" s="16">
        <v>51</v>
      </c>
    </row>
    <row r="1236" spans="1:64">
      <c r="A1236" s="16" t="s">
        <v>53</v>
      </c>
      <c r="B1236" s="16" t="s">
        <v>54</v>
      </c>
      <c r="C1236" s="16" t="s">
        <v>2515</v>
      </c>
      <c r="D1236" s="16" t="s">
        <v>2516</v>
      </c>
      <c r="AI1236" s="16">
        <v>11.177</v>
      </c>
      <c r="AJ1236" s="16">
        <v>11.2828</v>
      </c>
      <c r="AK1236" s="16">
        <v>10.8643</v>
      </c>
      <c r="AL1236" s="16">
        <v>10.9107</v>
      </c>
      <c r="AM1236" s="16">
        <v>10.5421</v>
      </c>
      <c r="AN1236" s="16">
        <v>10.152799999999999</v>
      </c>
      <c r="AO1236" s="16">
        <v>9.8659999999999997</v>
      </c>
      <c r="AP1236" s="16">
        <v>9.4124999999999996</v>
      </c>
      <c r="AQ1236" s="16">
        <v>8.9809999999999999</v>
      </c>
      <c r="AR1236" s="16">
        <v>8.8795999999999999</v>
      </c>
      <c r="AS1236" s="16">
        <v>8.6611999999999991</v>
      </c>
      <c r="AT1236" s="16">
        <v>8.5509000000000004</v>
      </c>
      <c r="AU1236" s="16">
        <v>8.3523999999999994</v>
      </c>
      <c r="AV1236" s="16">
        <v>8.2921999999999993</v>
      </c>
      <c r="AW1236" s="16">
        <v>8.1915999999999993</v>
      </c>
      <c r="AX1236" s="16">
        <v>8.2422000000000004</v>
      </c>
      <c r="AY1236" s="16">
        <v>8.2576000000000001</v>
      </c>
      <c r="AZ1236" s="16">
        <v>8.2338000000000005</v>
      </c>
      <c r="BA1236" s="16">
        <v>8.1608000000000001</v>
      </c>
      <c r="BB1236" s="16">
        <v>8.1076999999999995</v>
      </c>
      <c r="BC1236" s="16">
        <v>7.3513000000000002</v>
      </c>
      <c r="BD1236" s="16">
        <v>6.9593999999999996</v>
      </c>
      <c r="BE1236" s="16">
        <v>6.8002000000000002</v>
      </c>
      <c r="BF1236" s="16">
        <v>7.2629999999999999</v>
      </c>
      <c r="BG1236" s="16">
        <v>6.4337999999999997</v>
      </c>
    </row>
    <row r="1237" spans="1:64">
      <c r="A1237" s="16" t="s">
        <v>53</v>
      </c>
      <c r="B1237" s="16" t="s">
        <v>54</v>
      </c>
      <c r="C1237" s="16" t="s">
        <v>2517</v>
      </c>
      <c r="D1237" s="16" t="s">
        <v>2518</v>
      </c>
      <c r="AI1237" s="16">
        <v>0.1</v>
      </c>
      <c r="AJ1237" s="16">
        <v>0.1</v>
      </c>
      <c r="AK1237" s="16">
        <v>0.1</v>
      </c>
      <c r="AL1237" s="16">
        <v>0.1</v>
      </c>
      <c r="AM1237" s="16">
        <v>0.1</v>
      </c>
      <c r="AN1237" s="16">
        <v>0.1</v>
      </c>
      <c r="AO1237" s="16">
        <v>0.1</v>
      </c>
      <c r="AP1237" s="16">
        <v>0.1</v>
      </c>
      <c r="AQ1237" s="16">
        <v>0.1</v>
      </c>
      <c r="AR1237" s="16">
        <v>0.1</v>
      </c>
      <c r="AS1237" s="16">
        <v>0.1</v>
      </c>
      <c r="AT1237" s="16">
        <v>0.1</v>
      </c>
      <c r="AU1237" s="16">
        <v>0.1</v>
      </c>
      <c r="AV1237" s="16">
        <v>0.1</v>
      </c>
      <c r="AW1237" s="16">
        <v>0.1</v>
      </c>
      <c r="AX1237" s="16">
        <v>0.1</v>
      </c>
      <c r="AY1237" s="16">
        <v>0.1</v>
      </c>
      <c r="AZ1237" s="16">
        <v>0.1</v>
      </c>
      <c r="BA1237" s="16">
        <v>0.1</v>
      </c>
      <c r="BB1237" s="16">
        <v>0.1</v>
      </c>
      <c r="BC1237" s="16">
        <v>0.1</v>
      </c>
      <c r="BD1237" s="16">
        <v>0.1</v>
      </c>
      <c r="BE1237" s="16">
        <v>0.1</v>
      </c>
      <c r="BF1237" s="16">
        <v>0.1</v>
      </c>
      <c r="BG1237" s="16">
        <v>0.1</v>
      </c>
      <c r="BH1237" s="16">
        <v>0.1</v>
      </c>
      <c r="BI1237" s="16">
        <v>0.1</v>
      </c>
      <c r="BJ1237" s="16">
        <v>0.1</v>
      </c>
      <c r="BK1237" s="16">
        <v>0.1</v>
      </c>
      <c r="BL1237" s="16">
        <v>0.1</v>
      </c>
    </row>
    <row r="1238" spans="1:64">
      <c r="A1238" s="16" t="s">
        <v>53</v>
      </c>
      <c r="B1238" s="16" t="s">
        <v>54</v>
      </c>
      <c r="C1238" s="16" t="s">
        <v>2519</v>
      </c>
      <c r="D1238" s="16" t="s">
        <v>2520</v>
      </c>
      <c r="AI1238" s="16">
        <v>0.1</v>
      </c>
      <c r="AJ1238" s="16">
        <v>0.1</v>
      </c>
      <c r="AK1238" s="16">
        <v>0.1</v>
      </c>
      <c r="AL1238" s="16">
        <v>0.1</v>
      </c>
      <c r="AM1238" s="16">
        <v>0.1</v>
      </c>
      <c r="AN1238" s="16">
        <v>0.1</v>
      </c>
      <c r="AO1238" s="16">
        <v>0.1</v>
      </c>
      <c r="AP1238" s="16">
        <v>0.1</v>
      </c>
      <c r="AQ1238" s="16">
        <v>0.1</v>
      </c>
      <c r="AR1238" s="16">
        <v>0.1</v>
      </c>
      <c r="AS1238" s="16">
        <v>0.1</v>
      </c>
      <c r="AT1238" s="16">
        <v>0.1</v>
      </c>
      <c r="AU1238" s="16">
        <v>0.1</v>
      </c>
      <c r="AV1238" s="16">
        <v>0.2</v>
      </c>
      <c r="AW1238" s="16">
        <v>0.2</v>
      </c>
      <c r="AX1238" s="16">
        <v>0.2</v>
      </c>
      <c r="AY1238" s="16">
        <v>0.2</v>
      </c>
      <c r="AZ1238" s="16">
        <v>0.2</v>
      </c>
      <c r="BA1238" s="16">
        <v>0.2</v>
      </c>
      <c r="BB1238" s="16">
        <v>0.2</v>
      </c>
      <c r="BC1238" s="16">
        <v>0.1</v>
      </c>
      <c r="BD1238" s="16">
        <v>0.1</v>
      </c>
      <c r="BE1238" s="16">
        <v>0.1</v>
      </c>
      <c r="BF1238" s="16">
        <v>0.1</v>
      </c>
      <c r="BG1238" s="16">
        <v>0.1</v>
      </c>
      <c r="BH1238" s="16">
        <v>0.1</v>
      </c>
      <c r="BI1238" s="16">
        <v>0.1</v>
      </c>
      <c r="BJ1238" s="16">
        <v>0.1</v>
      </c>
      <c r="BK1238" s="16">
        <v>0.1</v>
      </c>
      <c r="BL1238" s="16">
        <v>0.1</v>
      </c>
    </row>
    <row r="1239" spans="1:64">
      <c r="A1239" s="16" t="s">
        <v>53</v>
      </c>
      <c r="B1239" s="16" t="s">
        <v>54</v>
      </c>
      <c r="C1239" s="16" t="s">
        <v>2521</v>
      </c>
      <c r="D1239" s="16" t="s">
        <v>2522</v>
      </c>
      <c r="AY1239" s="16">
        <v>24.6</v>
      </c>
    </row>
    <row r="1240" spans="1:64">
      <c r="A1240" s="16" t="s">
        <v>53</v>
      </c>
      <c r="B1240" s="16" t="s">
        <v>54</v>
      </c>
      <c r="C1240" s="16" t="s">
        <v>2523</v>
      </c>
      <c r="D1240" s="16" t="s">
        <v>2524</v>
      </c>
      <c r="BA1240" s="16">
        <v>25.41667</v>
      </c>
    </row>
    <row r="1241" spans="1:64">
      <c r="A1241" s="16" t="s">
        <v>53</v>
      </c>
      <c r="B1241" s="16" t="s">
        <v>54</v>
      </c>
      <c r="C1241" s="16" t="s">
        <v>2525</v>
      </c>
      <c r="D1241" s="16" t="s">
        <v>2526</v>
      </c>
    </row>
    <row r="1242" spans="1:64">
      <c r="A1242" s="16" t="s">
        <v>53</v>
      </c>
      <c r="B1242" s="16" t="s">
        <v>54</v>
      </c>
      <c r="C1242" s="16" t="s">
        <v>2527</v>
      </c>
      <c r="D1242" s="16" t="s">
        <v>2528</v>
      </c>
      <c r="AR1242" s="16">
        <v>16.642900466918899</v>
      </c>
      <c r="AZ1242" s="16">
        <v>18.629259109497099</v>
      </c>
      <c r="BA1242" s="16">
        <v>17.455560684204102</v>
      </c>
      <c r="BF1242" s="16">
        <v>18.998340606689499</v>
      </c>
      <c r="BG1242" s="16">
        <v>19.042310714721701</v>
      </c>
      <c r="BH1242" s="16">
        <v>19.0708408355713</v>
      </c>
      <c r="BI1242" s="16">
        <v>19.124200820922901</v>
      </c>
      <c r="BJ1242" s="16">
        <v>19.1485805511475</v>
      </c>
    </row>
    <row r="1243" spans="1:64">
      <c r="A1243" s="16" t="s">
        <v>53</v>
      </c>
      <c r="B1243" s="16" t="s">
        <v>54</v>
      </c>
      <c r="C1243" s="16" t="s">
        <v>2529</v>
      </c>
      <c r="D1243" s="16" t="s">
        <v>2530</v>
      </c>
    </row>
    <row r="1244" spans="1:64">
      <c r="A1244" s="16" t="s">
        <v>53</v>
      </c>
      <c r="B1244" s="16" t="s">
        <v>54</v>
      </c>
      <c r="C1244" s="16" t="s">
        <v>2531</v>
      </c>
      <c r="D1244" s="16" t="s">
        <v>2532</v>
      </c>
      <c r="Z1244" s="16">
        <v>49.6</v>
      </c>
      <c r="AE1244" s="16">
        <v>49.600029999999997</v>
      </c>
      <c r="AJ1244" s="16">
        <v>49.639290000000003</v>
      </c>
      <c r="AK1244" s="16">
        <v>49.495269999999998</v>
      </c>
      <c r="AL1244" s="16">
        <v>48.855640000000001</v>
      </c>
      <c r="AM1244" s="16">
        <v>48.316369999999999</v>
      </c>
      <c r="AN1244" s="16">
        <v>50.661239999999999</v>
      </c>
      <c r="AO1244" s="16">
        <v>51.122549999999997</v>
      </c>
      <c r="AP1244" s="16">
        <v>51.680340000000001</v>
      </c>
      <c r="AQ1244" s="16">
        <v>49.768590000000003</v>
      </c>
      <c r="AR1244" s="16">
        <v>49.228859999999997</v>
      </c>
      <c r="AS1244" s="16">
        <v>49.22569</v>
      </c>
      <c r="AT1244" s="16">
        <v>48.302070000000001</v>
      </c>
      <c r="AU1244" s="16">
        <v>48.427770000000002</v>
      </c>
      <c r="AV1244" s="16">
        <v>48.206560000000003</v>
      </c>
      <c r="AW1244" s="16">
        <v>48.030349999999999</v>
      </c>
      <c r="AX1244" s="16">
        <v>47.920279999999998</v>
      </c>
      <c r="AY1244" s="16">
        <v>47.586539999999999</v>
      </c>
      <c r="AZ1244" s="16">
        <v>47.619549999999997</v>
      </c>
      <c r="BA1244" s="16">
        <v>47.457299999999996</v>
      </c>
      <c r="BB1244" s="16">
        <v>47.028329999999997</v>
      </c>
      <c r="BC1244" s="16">
        <v>46.69285</v>
      </c>
      <c r="BD1244" s="16">
        <v>46.26858</v>
      </c>
      <c r="BE1244" s="16">
        <v>46.264670000000002</v>
      </c>
      <c r="BF1244" s="16">
        <v>45.873089999999998</v>
      </c>
      <c r="BG1244" s="16">
        <v>45.734670000000001</v>
      </c>
      <c r="BH1244" s="16">
        <v>45.575560000000003</v>
      </c>
      <c r="BI1244" s="16">
        <v>45.622860000000003</v>
      </c>
      <c r="BJ1244" s="16">
        <v>46.305340000000001</v>
      </c>
      <c r="BK1244" s="16">
        <v>46.082459999999998</v>
      </c>
    </row>
    <row r="1245" spans="1:64">
      <c r="A1245" s="16" t="s">
        <v>53</v>
      </c>
      <c r="B1245" s="16" t="s">
        <v>54</v>
      </c>
      <c r="C1245" s="16" t="s">
        <v>2533</v>
      </c>
      <c r="D1245" s="16" t="s">
        <v>2534</v>
      </c>
      <c r="AM1245" s="16">
        <v>90.332061767578097</v>
      </c>
      <c r="AO1245" s="16">
        <v>90.472717285156307</v>
      </c>
      <c r="AP1245" s="16">
        <v>84.981781005859403</v>
      </c>
      <c r="AR1245" s="16">
        <v>85.947746276855497</v>
      </c>
      <c r="AS1245" s="16">
        <v>36.898250579833999</v>
      </c>
      <c r="AT1245" s="16">
        <v>72.946029663085895</v>
      </c>
      <c r="AU1245" s="16">
        <v>85.380386352539105</v>
      </c>
      <c r="AV1245" s="16">
        <v>83.005149841308594</v>
      </c>
      <c r="AW1245" s="16">
        <v>82.370651245117202</v>
      </c>
      <c r="AX1245" s="16">
        <v>78.179367065429702</v>
      </c>
      <c r="AY1245" s="16">
        <v>87.538169860839801</v>
      </c>
      <c r="AZ1245" s="16">
        <v>87.847801208496094</v>
      </c>
      <c r="BA1245" s="16">
        <v>86.431098937988295</v>
      </c>
      <c r="BB1245" s="16">
        <v>89.398338317871094</v>
      </c>
      <c r="BC1245" s="16">
        <v>89.220016479492202</v>
      </c>
      <c r="BD1245" s="16">
        <v>86.324943542480497</v>
      </c>
      <c r="BE1245" s="16">
        <v>92.841651916503906</v>
      </c>
      <c r="BF1245" s="16">
        <v>84.203956604003906</v>
      </c>
      <c r="BG1245" s="16">
        <v>86.122749328613295</v>
      </c>
      <c r="BH1245" s="16">
        <v>84.171791076660199</v>
      </c>
      <c r="BI1245" s="16">
        <v>88.063796997070298</v>
      </c>
      <c r="BJ1245" s="16">
        <v>87.618919372558594</v>
      </c>
      <c r="BK1245" s="16">
        <v>83.504493713378906</v>
      </c>
    </row>
    <row r="1246" spans="1:64">
      <c r="A1246" s="16" t="s">
        <v>53</v>
      </c>
      <c r="B1246" s="16" t="s">
        <v>54</v>
      </c>
      <c r="C1246" s="16" t="s">
        <v>2535</v>
      </c>
      <c r="D1246" s="16" t="s">
        <v>2536</v>
      </c>
      <c r="AL1246" s="16">
        <v>0.18711</v>
      </c>
      <c r="AM1246" s="16">
        <v>0.31916</v>
      </c>
      <c r="AN1246" s="16">
        <v>0.33632000000000001</v>
      </c>
      <c r="AO1246" s="16">
        <v>0.42624000000000001</v>
      </c>
      <c r="AP1246" s="16">
        <v>0.45073999999999997</v>
      </c>
      <c r="AQ1246" s="16">
        <v>0.43286000000000002</v>
      </c>
      <c r="AR1246" s="16">
        <v>0.44180000000000003</v>
      </c>
      <c r="AS1246" s="16">
        <v>0.44934000000000002</v>
      </c>
      <c r="AT1246" s="16">
        <v>0.39667999999999998</v>
      </c>
      <c r="AU1246" s="16">
        <v>0.29391</v>
      </c>
      <c r="AV1246" s="16">
        <v>0.33572000000000002</v>
      </c>
      <c r="AW1246" s="16">
        <v>0.26556999999999997</v>
      </c>
      <c r="AX1246" s="16">
        <v>0.29043999999999998</v>
      </c>
      <c r="AY1246" s="16">
        <v>0.28512999999999999</v>
      </c>
      <c r="AZ1246" s="16">
        <v>0.28342000000000001</v>
      </c>
      <c r="BA1246" s="16">
        <v>0.29696</v>
      </c>
      <c r="BB1246" s="16">
        <v>0.27251999999999998</v>
      </c>
      <c r="BC1246" s="16">
        <v>0.26539000000000001</v>
      </c>
      <c r="BD1246" s="16">
        <v>0.28005000000000002</v>
      </c>
      <c r="BE1246" s="16">
        <v>0.24213000000000001</v>
      </c>
      <c r="BF1246" s="16">
        <v>0.2268</v>
      </c>
      <c r="BG1246" s="16">
        <v>0.15665000000000001</v>
      </c>
      <c r="BH1246" s="16">
        <v>0.14316000000000001</v>
      </c>
      <c r="BI1246" s="16">
        <v>0.13494</v>
      </c>
      <c r="BJ1246" s="16">
        <v>6.898E-2</v>
      </c>
      <c r="BK1246" s="16">
        <v>0.12816</v>
      </c>
    </row>
    <row r="1247" spans="1:64">
      <c r="A1247" s="16" t="s">
        <v>53</v>
      </c>
      <c r="B1247" s="16" t="s">
        <v>54</v>
      </c>
      <c r="C1247" s="16" t="s">
        <v>2537</v>
      </c>
      <c r="D1247" s="16" t="s">
        <v>2538</v>
      </c>
      <c r="AJ1247" s="16">
        <v>97.502499999999998</v>
      </c>
      <c r="AK1247" s="16">
        <v>96.822500000000005</v>
      </c>
      <c r="AL1247" s="16">
        <v>88.97354</v>
      </c>
      <c r="AM1247" s="16">
        <v>85.00676</v>
      </c>
      <c r="AN1247" s="16">
        <v>79.140569999999997</v>
      </c>
      <c r="AO1247" s="16">
        <v>89.797079999999994</v>
      </c>
      <c r="AP1247" s="16">
        <v>91.03595</v>
      </c>
      <c r="AQ1247" s="16">
        <v>89.550359999999998</v>
      </c>
      <c r="AR1247" s="16">
        <v>92.102930000000001</v>
      </c>
      <c r="AS1247" s="16">
        <v>88.462959999999995</v>
      </c>
      <c r="AT1247" s="16">
        <v>86.006020000000007</v>
      </c>
      <c r="AU1247" s="16">
        <v>85.797820000000002</v>
      </c>
      <c r="AV1247" s="16">
        <v>85.679209999999998</v>
      </c>
      <c r="AW1247" s="16">
        <v>85.733360000000005</v>
      </c>
      <c r="AX1247" s="16">
        <v>86.217609999999993</v>
      </c>
      <c r="AY1247" s="16">
        <v>85.894800000000004</v>
      </c>
      <c r="AZ1247" s="16">
        <v>83.665499999999994</v>
      </c>
      <c r="BA1247" s="16">
        <v>84.180400000000006</v>
      </c>
      <c r="BB1247" s="16">
        <v>85.893439999999998</v>
      </c>
      <c r="BC1247" s="16">
        <v>84.971249999999998</v>
      </c>
      <c r="BD1247" s="16">
        <v>87.664760000000001</v>
      </c>
      <c r="BE1247" s="16">
        <v>90.122339999999994</v>
      </c>
      <c r="BF1247" s="16">
        <v>95.118489999999994</v>
      </c>
      <c r="BJ1247" s="16">
        <v>92.938839999999999</v>
      </c>
      <c r="BK1247" s="16">
        <v>92.576719999999995</v>
      </c>
    </row>
    <row r="1248" spans="1:64">
      <c r="A1248" s="16" t="s">
        <v>53</v>
      </c>
      <c r="B1248" s="16" t="s">
        <v>54</v>
      </c>
      <c r="C1248" s="16" t="s">
        <v>2539</v>
      </c>
      <c r="D1248" s="16" t="s">
        <v>2540</v>
      </c>
      <c r="AL1248" s="16">
        <v>99.449462890625</v>
      </c>
      <c r="AM1248" s="16">
        <v>93.988616943359403</v>
      </c>
      <c r="AN1248" s="16">
        <v>91.509567260742202</v>
      </c>
      <c r="AO1248" s="16">
        <v>82.402717590332003</v>
      </c>
      <c r="AP1248" s="16">
        <v>99.470108032226605</v>
      </c>
      <c r="AQ1248" s="16">
        <v>95.400260925292997</v>
      </c>
      <c r="AR1248" s="16">
        <v>92.173103332519503</v>
      </c>
      <c r="AS1248" s="16">
        <v>89.513511657714801</v>
      </c>
      <c r="AT1248" s="16">
        <v>95.1685791015625</v>
      </c>
      <c r="AU1248" s="16">
        <v>97.586013793945298</v>
      </c>
      <c r="AV1248" s="16">
        <v>92.696151733398395</v>
      </c>
      <c r="AW1248" s="16">
        <v>95.595428466796903</v>
      </c>
      <c r="AX1248" s="16">
        <v>93.430618286132798</v>
      </c>
      <c r="AY1248" s="16">
        <v>91.605430603027301</v>
      </c>
      <c r="AZ1248" s="16">
        <v>98.13037109375</v>
      </c>
      <c r="BA1248" s="16">
        <v>90.736831665039105</v>
      </c>
      <c r="BB1248" s="16">
        <v>91.771720886230497</v>
      </c>
      <c r="BC1248" s="16">
        <v>89.514450073242202</v>
      </c>
      <c r="BD1248" s="16">
        <v>92.806831359863295</v>
      </c>
      <c r="BE1248" s="16">
        <v>91.991188049316406</v>
      </c>
      <c r="BF1248" s="16">
        <v>88.089408874511705</v>
      </c>
      <c r="BG1248" s="16">
        <v>98.125709533691406</v>
      </c>
      <c r="BH1248" s="16">
        <v>103.28021240234401</v>
      </c>
      <c r="BI1248" s="16">
        <v>111.30191040039099</v>
      </c>
      <c r="BJ1248" s="16">
        <v>107.172172546387</v>
      </c>
      <c r="BK1248" s="16">
        <v>100.21994781494099</v>
      </c>
      <c r="BL1248" s="16">
        <v>100.383338928223</v>
      </c>
    </row>
    <row r="1249" spans="1:65">
      <c r="A1249" s="16" t="s">
        <v>53</v>
      </c>
      <c r="B1249" s="16" t="s">
        <v>54</v>
      </c>
      <c r="C1249" s="16" t="s">
        <v>2541</v>
      </c>
      <c r="D1249" s="16" t="s">
        <v>2542</v>
      </c>
      <c r="AQ1249" s="16">
        <v>9</v>
      </c>
      <c r="AR1249" s="16">
        <v>9</v>
      </c>
      <c r="AS1249" s="16">
        <v>9</v>
      </c>
      <c r="AT1249" s="16">
        <v>9</v>
      </c>
      <c r="AU1249" s="16">
        <v>9</v>
      </c>
      <c r="AV1249" s="16">
        <v>9</v>
      </c>
      <c r="AW1249" s="16">
        <v>9</v>
      </c>
      <c r="AX1249" s="16">
        <v>9</v>
      </c>
      <c r="AY1249" s="16">
        <v>9</v>
      </c>
      <c r="AZ1249" s="16">
        <v>9</v>
      </c>
      <c r="BA1249" s="16">
        <v>9</v>
      </c>
      <c r="BB1249" s="16">
        <v>9</v>
      </c>
      <c r="BC1249" s="16">
        <v>9</v>
      </c>
      <c r="BD1249" s="16">
        <v>9</v>
      </c>
      <c r="BE1249" s="16">
        <v>9</v>
      </c>
      <c r="BF1249" s="16">
        <v>10</v>
      </c>
      <c r="BG1249" s="16">
        <v>10</v>
      </c>
      <c r="BH1249" s="16">
        <v>10</v>
      </c>
      <c r="BI1249" s="16">
        <v>10</v>
      </c>
      <c r="BJ1249" s="16">
        <v>10</v>
      </c>
      <c r="BK1249" s="16">
        <v>10</v>
      </c>
      <c r="BL1249" s="16">
        <v>10</v>
      </c>
      <c r="BM1249" s="16">
        <v>10</v>
      </c>
    </row>
    <row r="1250" spans="1:65">
      <c r="A1250" s="16" t="s">
        <v>53</v>
      </c>
      <c r="B1250" s="16" t="s">
        <v>54</v>
      </c>
      <c r="C1250" s="16" t="s">
        <v>2543</v>
      </c>
      <c r="D1250" s="16" t="s">
        <v>2544</v>
      </c>
      <c r="BH1250" s="16">
        <v>0.24261424343638699</v>
      </c>
    </row>
    <row r="1251" spans="1:65">
      <c r="A1251" s="16" t="s">
        <v>53</v>
      </c>
      <c r="B1251" s="16" t="s">
        <v>54</v>
      </c>
      <c r="C1251" s="16" t="s">
        <v>2545</v>
      </c>
      <c r="D1251" s="16" t="s">
        <v>2546</v>
      </c>
    </row>
    <row r="1252" spans="1:65">
      <c r="A1252" s="16" t="s">
        <v>53</v>
      </c>
      <c r="B1252" s="16" t="s">
        <v>54</v>
      </c>
      <c r="C1252" s="16" t="s">
        <v>2547</v>
      </c>
      <c r="D1252" s="16" t="s">
        <v>2548</v>
      </c>
    </row>
    <row r="1253" spans="1:65">
      <c r="A1253" s="16" t="s">
        <v>53</v>
      </c>
      <c r="B1253" s="16" t="s">
        <v>54</v>
      </c>
      <c r="C1253" s="16" t="s">
        <v>2549</v>
      </c>
      <c r="D1253" s="16" t="s">
        <v>2550</v>
      </c>
      <c r="AL1253" s="16">
        <v>6783096134.1440201</v>
      </c>
      <c r="AM1253" s="16">
        <v>5444902441.4629803</v>
      </c>
      <c r="AN1253" s="16">
        <v>4798900068.29072</v>
      </c>
      <c r="AO1253" s="16">
        <v>4857657298.3228502</v>
      </c>
      <c r="AP1253" s="16">
        <v>5141713069.2876301</v>
      </c>
      <c r="AQ1253" s="16">
        <v>5654205407.3083801</v>
      </c>
      <c r="AR1253" s="16">
        <v>6044033863.9741096</v>
      </c>
      <c r="AS1253" s="16">
        <v>6431169716.5601597</v>
      </c>
      <c r="AT1253" s="16">
        <v>7075398755.9121504</v>
      </c>
      <c r="AU1253" s="16">
        <v>7743827180.6156101</v>
      </c>
      <c r="AV1253" s="16">
        <v>8521208411.8183699</v>
      </c>
      <c r="AW1253" s="16">
        <v>9108082597.2241192</v>
      </c>
      <c r="AX1253" s="16">
        <v>10966880200</v>
      </c>
      <c r="AY1253" s="16">
        <v>14398726907.4466</v>
      </c>
      <c r="AZ1253" s="16">
        <v>17412623034.093601</v>
      </c>
      <c r="BA1253" s="16">
        <v>20356660811.431301</v>
      </c>
      <c r="BB1253" s="16">
        <v>23674464440.046398</v>
      </c>
      <c r="BC1253" s="16">
        <v>25275618542.0863</v>
      </c>
      <c r="BD1253" s="16">
        <v>24345241033.073502</v>
      </c>
      <c r="BE1253" s="16">
        <v>25338850178.668598</v>
      </c>
    </row>
    <row r="1254" spans="1:65">
      <c r="A1254" s="16" t="s">
        <v>53</v>
      </c>
      <c r="B1254" s="16" t="s">
        <v>54</v>
      </c>
      <c r="C1254" s="16" t="s">
        <v>2551</v>
      </c>
      <c r="D1254" s="16" t="s">
        <v>2552</v>
      </c>
      <c r="AJ1254" s="16">
        <v>-2.2295834559400198</v>
      </c>
      <c r="AK1254" s="16">
        <v>-23.763830985069799</v>
      </c>
      <c r="AL1254" s="16">
        <v>-24.259398919687399</v>
      </c>
      <c r="AM1254" s="16">
        <v>-20.778136819075701</v>
      </c>
      <c r="AN1254" s="16">
        <v>-12.809967204106799</v>
      </c>
      <c r="AO1254" s="16">
        <v>0.28217131117418098</v>
      </c>
      <c r="AP1254" s="16">
        <v>4.7842822180607998</v>
      </c>
      <c r="AQ1254" s="16">
        <v>8.9608883020936094</v>
      </c>
      <c r="AR1254" s="16">
        <v>6.4615823783196902</v>
      </c>
      <c r="AS1254" s="16">
        <v>10.1910296245971</v>
      </c>
      <c r="AT1254" s="16">
        <v>9.0518223010288406</v>
      </c>
      <c r="AU1254" s="16">
        <v>8.6253511385120394</v>
      </c>
      <c r="AV1254" s="16">
        <v>9.3764609702930493</v>
      </c>
      <c r="AW1254" s="16">
        <v>8.3015380124845795</v>
      </c>
      <c r="AX1254" s="16">
        <v>26.660094730744401</v>
      </c>
      <c r="AY1254" s="16">
        <v>32.997066320496202</v>
      </c>
      <c r="AZ1254" s="16">
        <v>24.048678931663499</v>
      </c>
      <c r="BA1254" s="16">
        <v>8.2933907906037803</v>
      </c>
      <c r="BB1254" s="16">
        <v>7.1218195260565</v>
      </c>
      <c r="BC1254" s="16">
        <v>3.5498608898077602</v>
      </c>
      <c r="BD1254" s="16">
        <v>-2.8471829529599</v>
      </c>
      <c r="BE1254" s="16">
        <v>0.85388605157208997</v>
      </c>
      <c r="BF1254" s="16">
        <v>4.4832030271439303</v>
      </c>
      <c r="BG1254" s="16">
        <v>1.52243157217855</v>
      </c>
      <c r="BH1254" s="16">
        <v>-0.14702480371833801</v>
      </c>
      <c r="BI1254" s="16">
        <v>-4.1411749032482801</v>
      </c>
      <c r="BJ1254" s="16">
        <v>-0.82434848322392895</v>
      </c>
      <c r="BK1254" s="16">
        <v>0.62488440970862802</v>
      </c>
      <c r="BL1254" s="16">
        <v>1.6161693424360699</v>
      </c>
      <c r="BM1254" s="16">
        <v>-5.1223794858265004</v>
      </c>
    </row>
    <row r="1255" spans="1:65">
      <c r="A1255" s="16" t="s">
        <v>53</v>
      </c>
      <c r="B1255" s="16" t="s">
        <v>54</v>
      </c>
      <c r="C1255" s="16" t="s">
        <v>2553</v>
      </c>
      <c r="D1255" s="16" t="s">
        <v>2554</v>
      </c>
      <c r="AK1255" s="16">
        <v>16276799540.868601</v>
      </c>
      <c r="AL1255" s="16">
        <v>13048791060.0042</v>
      </c>
      <c r="AM1255" s="16">
        <v>10791700202.777599</v>
      </c>
      <c r="AN1255" s="16">
        <v>9518494180.3945904</v>
      </c>
      <c r="AO1255" s="16">
        <v>9646973008.7513008</v>
      </c>
      <c r="AP1255" s="16">
        <v>10417293012.784</v>
      </c>
      <c r="AQ1255" s="16">
        <v>11530160116.918699</v>
      </c>
      <c r="AR1255" s="16">
        <v>12362973285.320601</v>
      </c>
      <c r="AS1255" s="16">
        <v>12134503912.117599</v>
      </c>
      <c r="AT1255" s="16">
        <v>13235700038.7145</v>
      </c>
      <c r="AU1255" s="16">
        <v>14451601536.0396</v>
      </c>
      <c r="AV1255" s="16">
        <v>15913179089.5914</v>
      </c>
      <c r="AW1255" s="16">
        <v>17371052004.2001</v>
      </c>
      <c r="AX1255" s="16">
        <v>22571390175.328701</v>
      </c>
      <c r="AY1255" s="16">
        <v>30785744598.165501</v>
      </c>
      <c r="AZ1255" s="16">
        <v>38914697344.313904</v>
      </c>
      <c r="BA1255" s="16">
        <v>42922336756.761002</v>
      </c>
      <c r="BB1255" s="16">
        <v>47143285379.931999</v>
      </c>
      <c r="BC1255" s="16">
        <v>49325317717.418404</v>
      </c>
      <c r="BD1255" s="16">
        <v>48264816074.706497</v>
      </c>
      <c r="BE1255" s="16">
        <v>49181421741.628502</v>
      </c>
      <c r="BF1255" s="16">
        <v>51966530302.852303</v>
      </c>
      <c r="BG1255" s="16">
        <v>53344071046.694801</v>
      </c>
      <c r="BH1255" s="16">
        <v>53803446275.639397</v>
      </c>
      <c r="BI1255" s="16">
        <v>52207721796.147903</v>
      </c>
      <c r="BJ1255" s="16">
        <v>51955611367.019997</v>
      </c>
      <c r="BK1255" s="16">
        <v>52734950412.050201</v>
      </c>
      <c r="BL1255" s="16">
        <v>54281929642.290398</v>
      </c>
      <c r="BM1255" s="16">
        <v>51552897615.805298</v>
      </c>
    </row>
    <row r="1256" spans="1:65">
      <c r="A1256" s="16" t="s">
        <v>53</v>
      </c>
      <c r="B1256" s="16" t="s">
        <v>54</v>
      </c>
      <c r="C1256" s="16" t="s">
        <v>2555</v>
      </c>
      <c r="D1256" s="16" t="s">
        <v>2556</v>
      </c>
      <c r="AQ1256" s="16">
        <v>720.37543007309796</v>
      </c>
      <c r="AR1256" s="16">
        <v>803.46236963587603</v>
      </c>
      <c r="AS1256" s="16">
        <v>812.60112165517205</v>
      </c>
      <c r="AT1256" s="16">
        <v>961.35332549268401</v>
      </c>
      <c r="AU1256" s="16">
        <v>1269.6038058886099</v>
      </c>
      <c r="AV1256" s="16">
        <v>1484.48735509771</v>
      </c>
      <c r="AW1256" s="16">
        <v>1653.2757579649101</v>
      </c>
      <c r="AX1256" s="16">
        <v>2054.8021401557899</v>
      </c>
      <c r="AY1256" s="16">
        <v>2849.0974111620299</v>
      </c>
      <c r="AZ1256" s="16">
        <v>3447.5167893501298</v>
      </c>
      <c r="BA1256" s="16">
        <v>4146.4316187673403</v>
      </c>
      <c r="BB1256" s="16">
        <v>4079.40038308057</v>
      </c>
      <c r="BC1256" s="16">
        <v>3834.85977594109</v>
      </c>
      <c r="BD1256" s="16">
        <v>4434.20150257763</v>
      </c>
      <c r="BE1256" s="16">
        <v>4451.2737091057097</v>
      </c>
    </row>
    <row r="1257" spans="1:65">
      <c r="A1257" s="16" t="s">
        <v>53</v>
      </c>
      <c r="B1257" s="16" t="s">
        <v>54</v>
      </c>
      <c r="C1257" s="16" t="s">
        <v>2557</v>
      </c>
      <c r="D1257" s="16" t="s">
        <v>2558</v>
      </c>
      <c r="AI1257" s="16">
        <v>1232033056.4792199</v>
      </c>
      <c r="AJ1257" s="16">
        <v>1099924997.27859</v>
      </c>
      <c r="AK1257" s="16">
        <v>636956028.85194302</v>
      </c>
      <c r="AL1257" s="16">
        <v>539280165.98911798</v>
      </c>
      <c r="AM1257" s="16">
        <v>462989240.98438799</v>
      </c>
      <c r="AN1257" s="16">
        <v>429302419.792014</v>
      </c>
      <c r="AO1257" s="16">
        <v>353959013.06142098</v>
      </c>
      <c r="AP1257" s="16">
        <v>557644685.59503305</v>
      </c>
      <c r="AQ1257" s="16">
        <v>744090057.08691502</v>
      </c>
      <c r="AR1257" s="16">
        <v>713348708.59310496</v>
      </c>
      <c r="AS1257" s="16">
        <v>659342562.81977904</v>
      </c>
      <c r="AT1257" s="16">
        <v>704284333.74537206</v>
      </c>
      <c r="AU1257" s="16">
        <v>790007269.66162205</v>
      </c>
      <c r="AV1257" s="16">
        <v>800101812.26160002</v>
      </c>
      <c r="AW1257" s="16">
        <v>926691767.57277501</v>
      </c>
      <c r="AX1257" s="16">
        <v>1316162470.9112201</v>
      </c>
      <c r="AY1257" s="16">
        <v>1696552496.05791</v>
      </c>
      <c r="AZ1257" s="16">
        <v>2016781260.9389801</v>
      </c>
      <c r="BA1257" s="16">
        <v>2701557935.7308402</v>
      </c>
      <c r="BB1257" s="16">
        <v>2640457825.3593402</v>
      </c>
      <c r="BC1257" s="16">
        <v>2864208296.99191</v>
      </c>
      <c r="BD1257" s="16">
        <v>3047613017.5922599</v>
      </c>
      <c r="BE1257" s="16">
        <v>3266547861.4970999</v>
      </c>
      <c r="BF1257" s="16">
        <v>3336902485.6388402</v>
      </c>
      <c r="BG1257" s="16">
        <v>4419609843.1634502</v>
      </c>
      <c r="BH1257" s="16">
        <v>3555826664.06112</v>
      </c>
      <c r="BI1257" s="16">
        <v>2505170144.7509899</v>
      </c>
      <c r="BJ1257" s="16">
        <v>2556588426.65487</v>
      </c>
      <c r="BK1257" s="16">
        <v>2964383861.5755501</v>
      </c>
      <c r="BL1257" s="16">
        <v>3169089911.23912</v>
      </c>
    </row>
    <row r="1258" spans="1:65">
      <c r="A1258" s="16" t="s">
        <v>53</v>
      </c>
      <c r="B1258" s="16" t="s">
        <v>54</v>
      </c>
      <c r="C1258" s="16" t="s">
        <v>2559</v>
      </c>
      <c r="D1258" s="16" t="s">
        <v>2560</v>
      </c>
      <c r="AT1258" s="16">
        <v>37.132129523164899</v>
      </c>
      <c r="AU1258" s="16">
        <v>39.8744704116733</v>
      </c>
      <c r="AV1258" s="16">
        <v>44.907865279931201</v>
      </c>
      <c r="AW1258" s="16">
        <v>49.687529524379599</v>
      </c>
      <c r="AX1258" s="16">
        <v>48.326220724341397</v>
      </c>
      <c r="AY1258" s="16">
        <v>67.930881537608599</v>
      </c>
      <c r="AZ1258" s="16">
        <v>66.321851278024198</v>
      </c>
      <c r="BA1258" s="16">
        <v>75.083513668496394</v>
      </c>
      <c r="BB1258" s="16">
        <v>63.416029486248497</v>
      </c>
      <c r="BC1258" s="16">
        <v>63.610106401221103</v>
      </c>
      <c r="BD1258" s="16">
        <v>59.967018072901901</v>
      </c>
      <c r="BE1258" s="16">
        <v>60.460177963658701</v>
      </c>
      <c r="BF1258" s="16">
        <v>59.747512016927701</v>
      </c>
      <c r="BG1258" s="16">
        <v>60.796553972299201</v>
      </c>
      <c r="BH1258" s="16">
        <v>54.491136698185898</v>
      </c>
      <c r="BI1258" s="16">
        <v>50.973773240825103</v>
      </c>
      <c r="BJ1258" s="16">
        <v>57.4792406517834</v>
      </c>
      <c r="BK1258" s="16">
        <v>57.479240668884501</v>
      </c>
    </row>
    <row r="1259" spans="1:65">
      <c r="A1259" s="16" t="s">
        <v>53</v>
      </c>
      <c r="B1259" s="16" t="s">
        <v>54</v>
      </c>
      <c r="C1259" s="16" t="s">
        <v>2561</v>
      </c>
      <c r="D1259" s="16" t="s">
        <v>2562</v>
      </c>
      <c r="AK1259" s="16">
        <v>19566.403597746001</v>
      </c>
      <c r="AL1259" s="16">
        <v>15044.7867018243</v>
      </c>
      <c r="AM1259" s="16">
        <v>11178.2876761271</v>
      </c>
      <c r="AN1259" s="16">
        <v>9919.8400943306006</v>
      </c>
      <c r="AO1259" s="16">
        <v>10827.519325106399</v>
      </c>
      <c r="AP1259" s="16">
        <v>13056.306850156299</v>
      </c>
      <c r="AQ1259" s="16">
        <v>15589.191025321899</v>
      </c>
      <c r="AR1259" s="16">
        <v>15930.2800565831</v>
      </c>
      <c r="AS1259" s="16">
        <v>14252.078042584901</v>
      </c>
      <c r="AT1259" s="16">
        <v>15431.465981622099</v>
      </c>
      <c r="AU1259" s="16">
        <v>16032.577627037101</v>
      </c>
      <c r="AV1259" s="16">
        <v>17506.998353143499</v>
      </c>
      <c r="AW1259" s="16">
        <v>18755.2012527154</v>
      </c>
      <c r="AX1259" s="16">
        <v>26598.621419773401</v>
      </c>
      <c r="AY1259" s="16">
        <v>38686.658525479899</v>
      </c>
      <c r="AZ1259" s="16">
        <v>49729.838860124197</v>
      </c>
      <c r="BA1259" s="16">
        <v>55650.773545605603</v>
      </c>
      <c r="BB1259" s="16">
        <v>57588.672622583101</v>
      </c>
      <c r="BC1259" s="16">
        <v>54348.242421516297</v>
      </c>
      <c r="BD1259" s="16">
        <v>49467.479855730002</v>
      </c>
      <c r="BE1259" s="16">
        <v>47443.0308948272</v>
      </c>
      <c r="BF1259" s="16">
        <v>48412.649979287897</v>
      </c>
      <c r="BG1259" s="16">
        <v>47852.846713478997</v>
      </c>
      <c r="BH1259" s="16">
        <v>46737.532993913701</v>
      </c>
      <c r="BI1259" s="16">
        <v>43112.366525125602</v>
      </c>
      <c r="BJ1259" s="16">
        <v>40956.478590073399</v>
      </c>
      <c r="BK1259" s="16">
        <v>39209.9713840244</v>
      </c>
      <c r="BL1259" s="16">
        <v>39275.408969374002</v>
      </c>
    </row>
    <row r="1260" spans="1:65">
      <c r="A1260" s="16" t="s">
        <v>53</v>
      </c>
      <c r="B1260" s="16" t="s">
        <v>54</v>
      </c>
      <c r="C1260" s="16" t="s">
        <v>2563</v>
      </c>
      <c r="D1260" s="16" t="s">
        <v>2564</v>
      </c>
      <c r="AN1260" s="16">
        <v>36.389684809999999</v>
      </c>
      <c r="AO1260" s="16">
        <v>36.103151859999997</v>
      </c>
      <c r="AP1260" s="16">
        <v>44.699140399999997</v>
      </c>
      <c r="AQ1260" s="16">
        <v>34.670487110000003</v>
      </c>
      <c r="AR1260" s="16">
        <v>53.237822350000002</v>
      </c>
      <c r="AS1260" s="16">
        <v>100</v>
      </c>
      <c r="AT1260" s="16">
        <v>132.60744990000001</v>
      </c>
      <c r="AU1260" s="16">
        <v>124.20630370000001</v>
      </c>
      <c r="AV1260" s="16">
        <v>148.52252150000001</v>
      </c>
      <c r="AW1260" s="16">
        <v>207.18624639999999</v>
      </c>
      <c r="AX1260" s="16">
        <v>438.3359312</v>
      </c>
      <c r="AY1260" s="16">
        <v>745.82424070000002</v>
      </c>
      <c r="AZ1260" s="16">
        <v>1218.872034</v>
      </c>
      <c r="BA1260" s="16">
        <v>1752.7990259999999</v>
      </c>
      <c r="BB1260" s="16">
        <v>1208.9971350000001</v>
      </c>
      <c r="BC1260" s="16">
        <v>1517.2507740000001</v>
      </c>
      <c r="BD1260" s="16">
        <v>1976.7851000000001</v>
      </c>
      <c r="BE1260" s="16">
        <v>1870.145444</v>
      </c>
      <c r="BF1260" s="16">
        <v>1821.269112</v>
      </c>
      <c r="BG1260" s="16">
        <v>1619.4646419999999</v>
      </c>
      <c r="BH1260" s="16">
        <v>950.84813750000001</v>
      </c>
      <c r="BI1260" s="16">
        <v>751.14613180000003</v>
      </c>
      <c r="BJ1260" s="16">
        <v>887.13467049999997</v>
      </c>
      <c r="BK1260" s="16">
        <v>1162.8022920000001</v>
      </c>
      <c r="BL1260" s="16">
        <v>1117.4785099999999</v>
      </c>
    </row>
    <row r="1261" spans="1:65">
      <c r="A1261" s="16" t="s">
        <v>53</v>
      </c>
      <c r="B1261" s="16" t="s">
        <v>54</v>
      </c>
      <c r="C1261" s="16" t="s">
        <v>2565</v>
      </c>
      <c r="D1261" s="16" t="s">
        <v>2566</v>
      </c>
      <c r="AN1261" s="16">
        <v>0.14642611808091399</v>
      </c>
      <c r="AO1261" s="16">
        <v>0.91245464669325005</v>
      </c>
      <c r="AP1261" s="16">
        <v>0.336698308678263</v>
      </c>
      <c r="AQ1261" s="16">
        <v>1.24308141839898</v>
      </c>
      <c r="AV1261" s="16">
        <v>1.1655325046021501</v>
      </c>
      <c r="AW1261" s="16">
        <v>1.5152336822146799</v>
      </c>
      <c r="AX1261" s="16">
        <v>1.16184091108704</v>
      </c>
      <c r="AY1261" s="16">
        <v>1.7397081876559399</v>
      </c>
      <c r="AZ1261" s="16">
        <v>0.57563643953317101</v>
      </c>
      <c r="BA1261" s="16">
        <v>0.31542017521368598</v>
      </c>
      <c r="BB1261" s="16">
        <v>0.25128252084328401</v>
      </c>
      <c r="BC1261" s="16">
        <v>0.48748714833161999</v>
      </c>
      <c r="BD1261" s="16">
        <v>0.42243513613445999</v>
      </c>
      <c r="BE1261" s="16">
        <v>0.27365666833580898</v>
      </c>
      <c r="BF1261" s="16">
        <v>0.47523517017875599</v>
      </c>
      <c r="BG1261" s="16">
        <v>0.59491278821212501</v>
      </c>
      <c r="BH1261" s="16">
        <v>0.457465374139709</v>
      </c>
      <c r="BI1261" s="16">
        <v>0.442759817312047</v>
      </c>
      <c r="BJ1261" s="16">
        <v>0.63485177244203905</v>
      </c>
      <c r="BK1261" s="16">
        <v>0.53598579400579005</v>
      </c>
      <c r="BL1261" s="16">
        <v>0.91067455538361797</v>
      </c>
      <c r="BM1261" s="16">
        <v>1.1845535786224499</v>
      </c>
    </row>
    <row r="1262" spans="1:65">
      <c r="A1262" s="16" t="s">
        <v>53</v>
      </c>
      <c r="B1262" s="16" t="s">
        <v>54</v>
      </c>
      <c r="C1262" s="16" t="s">
        <v>2567</v>
      </c>
      <c r="D1262" s="16" t="s">
        <v>2568</v>
      </c>
      <c r="AK1262" s="16">
        <v>1.58479000779132</v>
      </c>
      <c r="AL1262" s="16">
        <v>7.9166296697574301E-2</v>
      </c>
      <c r="AM1262" s="16">
        <v>1.18046747047144</v>
      </c>
      <c r="AN1262" s="16">
        <v>1.40503662112531</v>
      </c>
      <c r="AO1262" s="16">
        <v>0.86343784944275503</v>
      </c>
      <c r="AP1262" s="16">
        <v>3.7486061173923897E-2</v>
      </c>
      <c r="AQ1262" s="16">
        <v>1.4894321631030301</v>
      </c>
      <c r="AR1262" s="16">
        <v>0.44425618084327201</v>
      </c>
      <c r="AS1262" s="16">
        <v>0.111045219101986</v>
      </c>
      <c r="AT1262" s="16">
        <v>0.12641156411544899</v>
      </c>
      <c r="AU1262" s="16">
        <v>9.0407081651500201E-3</v>
      </c>
      <c r="AV1262" s="16">
        <v>4.6013603105747904E-3</v>
      </c>
      <c r="AW1262" s="16">
        <v>1.78069572782234E-3</v>
      </c>
      <c r="AX1262" s="16">
        <v>5.2347193297257897E-3</v>
      </c>
      <c r="AY1262" s="16">
        <v>8.1408371221701799E-3</v>
      </c>
      <c r="AZ1262" s="16">
        <v>2.97113394700022E-2</v>
      </c>
      <c r="BA1262" s="16">
        <v>1.36302663971067E-2</v>
      </c>
      <c r="BB1262" s="16">
        <v>3.8317692681877199E-3</v>
      </c>
      <c r="BC1262" s="16">
        <v>9.1385471006959398E-3</v>
      </c>
      <c r="BD1262" s="16">
        <v>7.3708723563248001E-3</v>
      </c>
      <c r="BE1262" s="16">
        <v>2.3859223804367599E-2</v>
      </c>
      <c r="BF1262" s="16">
        <v>2.6087275125490101E-2</v>
      </c>
      <c r="BG1262" s="16">
        <v>3.1234158163847298E-2</v>
      </c>
      <c r="BH1262" s="16">
        <v>1.01717789412798E-2</v>
      </c>
      <c r="BI1262" s="16">
        <v>9.1940994307638697E-3</v>
      </c>
      <c r="BJ1262" s="16">
        <v>8.2645548328677907E-3</v>
      </c>
      <c r="BK1262" s="16">
        <v>3.91976600095974E-3</v>
      </c>
      <c r="BL1262" s="16">
        <v>6.94852860425417E-3</v>
      </c>
    </row>
    <row r="1263" spans="1:65">
      <c r="A1263" s="16" t="s">
        <v>53</v>
      </c>
      <c r="B1263" s="16" t="s">
        <v>54</v>
      </c>
      <c r="C1263" s="16" t="s">
        <v>2569</v>
      </c>
      <c r="D1263" s="16" t="s">
        <v>2570</v>
      </c>
      <c r="AO1263" s="16">
        <v>39.0974399187551</v>
      </c>
      <c r="AP1263" s="16">
        <v>22.618542999936299</v>
      </c>
      <c r="AQ1263" s="16">
        <v>16.199545839203299</v>
      </c>
      <c r="AR1263" s="16">
        <v>19.7401969232101</v>
      </c>
      <c r="AS1263" s="16">
        <v>18.577102447880101</v>
      </c>
      <c r="AT1263" s="16">
        <v>16.162622686764301</v>
      </c>
      <c r="AU1263" s="16">
        <v>14.1544898906117</v>
      </c>
      <c r="AV1263" s="16">
        <v>11.749518980701399</v>
      </c>
      <c r="AW1263" s="16">
        <v>11.6962720013195</v>
      </c>
      <c r="AX1263" s="16">
        <v>10.475296023725001</v>
      </c>
      <c r="AY1263" s="16">
        <v>10.4559874724339</v>
      </c>
      <c r="AZ1263" s="16">
        <v>15.8129541911805</v>
      </c>
      <c r="BA1263" s="16">
        <v>15.6149072031504</v>
      </c>
      <c r="BB1263" s="16">
        <v>15.7321126595668</v>
      </c>
      <c r="BC1263" s="16">
        <v>18.537637074144801</v>
      </c>
      <c r="BD1263" s="16">
        <v>14.1042575239629</v>
      </c>
      <c r="BE1263" s="16">
        <v>14.603151370452199</v>
      </c>
      <c r="BF1263" s="16">
        <v>14.437199975392501</v>
      </c>
      <c r="BG1263" s="16">
        <v>16.7378998531108</v>
      </c>
      <c r="BH1263" s="16">
        <v>14.674871933927699</v>
      </c>
      <c r="BI1263" s="16">
        <v>18.2695868084562</v>
      </c>
      <c r="BJ1263" s="16">
        <v>18.988987141839502</v>
      </c>
      <c r="BK1263" s="16">
        <v>14.4928275369634</v>
      </c>
    </row>
    <row r="1264" spans="1:65">
      <c r="A1264" s="16" t="s">
        <v>53</v>
      </c>
      <c r="B1264" s="16" t="s">
        <v>54</v>
      </c>
      <c r="C1264" s="16" t="s">
        <v>2571</v>
      </c>
      <c r="D1264" s="16" t="s">
        <v>2572</v>
      </c>
      <c r="AU1264" s="16">
        <v>2.4977830000000001</v>
      </c>
      <c r="AX1264" s="16">
        <v>1.8108649999999999</v>
      </c>
      <c r="AZ1264" s="16">
        <v>49.35284</v>
      </c>
      <c r="BA1264" s="16">
        <v>46.952539999999999</v>
      </c>
      <c r="BB1264" s="16">
        <v>48.431849999999997</v>
      </c>
      <c r="BD1264" s="16">
        <v>48.783340000000003</v>
      </c>
      <c r="BE1264" s="16">
        <v>1.4693419999999999</v>
      </c>
      <c r="BF1264" s="16">
        <v>49.01972</v>
      </c>
      <c r="BG1264" s="16">
        <v>49.671430000000001</v>
      </c>
      <c r="BH1264" s="16">
        <v>47.87932</v>
      </c>
      <c r="BL1264" s="16">
        <v>1.67283</v>
      </c>
    </row>
    <row r="1265" spans="1:65">
      <c r="A1265" s="16" t="s">
        <v>53</v>
      </c>
      <c r="B1265" s="16" t="s">
        <v>54</v>
      </c>
      <c r="C1265" s="16" t="s">
        <v>2573</v>
      </c>
      <c r="D1265" s="16" t="s">
        <v>2574</v>
      </c>
      <c r="AN1265" s="16">
        <v>70000000</v>
      </c>
      <c r="AO1265" s="16">
        <v>46000000</v>
      </c>
      <c r="AP1265" s="16">
        <v>162000000</v>
      </c>
      <c r="AQ1265" s="16">
        <v>125000000</v>
      </c>
      <c r="AR1265" s="16">
        <v>81000000</v>
      </c>
      <c r="AS1265" s="16">
        <v>63000000</v>
      </c>
      <c r="AT1265" s="16">
        <v>43000000</v>
      </c>
      <c r="AU1265" s="16">
        <v>51000000</v>
      </c>
      <c r="AV1265" s="16">
        <v>58000000</v>
      </c>
      <c r="AW1265" s="16">
        <v>65000000</v>
      </c>
      <c r="AX1265" s="16">
        <v>78000000</v>
      </c>
      <c r="AY1265" s="16">
        <v>117000000</v>
      </c>
      <c r="AZ1265" s="16">
        <v>178000000</v>
      </c>
      <c r="BA1265" s="16">
        <v>191000000</v>
      </c>
      <c r="BB1265" s="16">
        <v>379000000</v>
      </c>
      <c r="BC1265" s="16">
        <v>657000000</v>
      </c>
      <c r="BD1265" s="16">
        <v>1287000000</v>
      </c>
      <c r="BE1265" s="16">
        <v>2433000000</v>
      </c>
      <c r="BF1265" s="16">
        <v>2365000000</v>
      </c>
      <c r="BG1265" s="16">
        <v>2432000000</v>
      </c>
      <c r="BH1265" s="16">
        <v>2309000000</v>
      </c>
      <c r="BI1265" s="16">
        <v>2714000000</v>
      </c>
      <c r="BJ1265" s="16">
        <v>3012000000</v>
      </c>
      <c r="BK1265" s="16">
        <v>2634000000</v>
      </c>
      <c r="BL1265" s="16">
        <v>1791500000</v>
      </c>
    </row>
    <row r="1266" spans="1:65">
      <c r="A1266" s="16" t="s">
        <v>53</v>
      </c>
      <c r="B1266" s="16" t="s">
        <v>54</v>
      </c>
      <c r="C1266" s="16" t="s">
        <v>2575</v>
      </c>
      <c r="D1266" s="16" t="s">
        <v>2576</v>
      </c>
      <c r="AY1266" s="16">
        <v>95.5</v>
      </c>
    </row>
    <row r="1267" spans="1:65">
      <c r="A1267" s="16" t="s">
        <v>53</v>
      </c>
      <c r="B1267" s="16" t="s">
        <v>54</v>
      </c>
      <c r="C1267" s="16" t="s">
        <v>2577</v>
      </c>
      <c r="D1267" s="16" t="s">
        <v>2578</v>
      </c>
      <c r="E1267" s="16">
        <v>0.66755473594608905</v>
      </c>
      <c r="F1267" s="16">
        <v>0.68312275816377799</v>
      </c>
      <c r="G1267" s="16">
        <v>0.68224369952534403</v>
      </c>
      <c r="H1267" s="16">
        <v>0.66721128309158595</v>
      </c>
      <c r="I1267" s="16">
        <v>0.64235475492779803</v>
      </c>
      <c r="J1267" s="16">
        <v>0.60917823127412296</v>
      </c>
      <c r="K1267" s="16">
        <v>0.63176662271375195</v>
      </c>
      <c r="L1267" s="16">
        <v>0.64808606957841797</v>
      </c>
      <c r="M1267" s="16">
        <v>0.65055881760384504</v>
      </c>
      <c r="N1267" s="16">
        <v>0.630823564163281</v>
      </c>
      <c r="O1267" s="16">
        <v>0.58783728816249803</v>
      </c>
      <c r="P1267" s="16">
        <v>0.58826181031374003</v>
      </c>
      <c r="Q1267" s="16">
        <v>0.572696925525779</v>
      </c>
      <c r="R1267" s="16">
        <v>0.54862268562656402</v>
      </c>
      <c r="S1267" s="16">
        <v>0.52379875436713097</v>
      </c>
      <c r="T1267" s="16">
        <v>0.49962452416282599</v>
      </c>
      <c r="U1267" s="16">
        <v>0.52305281926036695</v>
      </c>
      <c r="V1267" s="16">
        <v>0.54318074349693701</v>
      </c>
      <c r="W1267" s="16">
        <v>0.55439912968245397</v>
      </c>
      <c r="X1267" s="16">
        <v>0.55225233149428998</v>
      </c>
      <c r="Y1267" s="16">
        <v>0.535954824107292</v>
      </c>
      <c r="Z1267" s="16">
        <v>0.55567408022140796</v>
      </c>
      <c r="AA1267" s="16">
        <v>0.56524417668800397</v>
      </c>
      <c r="AB1267" s="16">
        <v>0.56555653290464802</v>
      </c>
      <c r="AC1267" s="16">
        <v>0.55719487206594298</v>
      </c>
      <c r="AD1267" s="16">
        <v>0.53980474873975204</v>
      </c>
      <c r="AE1267" s="16">
        <v>0.55561693287532099</v>
      </c>
      <c r="AF1267" s="16">
        <v>0.56209210337305604</v>
      </c>
      <c r="AG1267" s="16">
        <v>0.56109095222260896</v>
      </c>
      <c r="AH1267" s="16">
        <v>0.55461686922118703</v>
      </c>
      <c r="AI1267" s="16">
        <v>0.54229245842165597</v>
      </c>
      <c r="AJ1267" s="16">
        <v>0.55679247051076997</v>
      </c>
      <c r="AK1267" s="16">
        <v>0.56607618568679396</v>
      </c>
      <c r="AL1267" s="16">
        <v>0.562425110333168</v>
      </c>
      <c r="AM1267" s="16">
        <v>0.53741236306896101</v>
      </c>
      <c r="AN1267" s="16">
        <v>0.48973871384928003</v>
      </c>
      <c r="AO1267" s="16">
        <v>0.47621430999497399</v>
      </c>
      <c r="AP1267" s="16">
        <v>0.45135318102187499</v>
      </c>
      <c r="AQ1267" s="16">
        <v>0.41894684344427802</v>
      </c>
      <c r="AR1267" s="16">
        <v>0.38260534544523001</v>
      </c>
      <c r="AS1267" s="16">
        <v>0.344181162823197</v>
      </c>
      <c r="AT1267" s="16">
        <v>0.35470466531460398</v>
      </c>
      <c r="AU1267" s="16">
        <v>0.363297176942877</v>
      </c>
      <c r="AV1267" s="16">
        <v>0.37331379863167802</v>
      </c>
      <c r="AW1267" s="16">
        <v>0.388383058972534</v>
      </c>
      <c r="AX1267" s="16">
        <v>0.40731585389305802</v>
      </c>
      <c r="AY1267" s="16">
        <v>0.465654733902018</v>
      </c>
      <c r="AZ1267" s="16">
        <v>0.519653811657111</v>
      </c>
      <c r="BA1267" s="16">
        <v>0.56456843079686703</v>
      </c>
      <c r="BB1267" s="16">
        <v>0.59766219001084597</v>
      </c>
      <c r="BC1267" s="16">
        <v>0.61790936048213596</v>
      </c>
      <c r="BD1267" s="16">
        <v>0.684535115136782</v>
      </c>
      <c r="BE1267" s="16">
        <v>0.73684988790139605</v>
      </c>
      <c r="BF1267" s="16">
        <v>0.77583206133392701</v>
      </c>
      <c r="BG1267" s="16">
        <v>0.80557985817613598</v>
      </c>
      <c r="BH1267" s="16">
        <v>0.82691641434407703</v>
      </c>
      <c r="BI1267" s="16">
        <v>0.89168107362220705</v>
      </c>
      <c r="BJ1267" s="16">
        <v>0.948610157334143</v>
      </c>
      <c r="BK1267" s="16">
        <v>0.982339804628094</v>
      </c>
      <c r="BL1267" s="16">
        <v>0.97632816397033895</v>
      </c>
      <c r="BM1267" s="16">
        <v>0.92740604312546704</v>
      </c>
    </row>
    <row r="1268" spans="1:65">
      <c r="A1268" s="16" t="s">
        <v>53</v>
      </c>
      <c r="B1268" s="16" t="s">
        <v>54</v>
      </c>
      <c r="C1268" s="16" t="s">
        <v>2579</v>
      </c>
      <c r="D1268" s="16" t="s">
        <v>2580</v>
      </c>
      <c r="E1268" s="16">
        <v>2.4271448644227398</v>
      </c>
      <c r="F1268" s="16">
        <v>2.3815094124771599</v>
      </c>
      <c r="G1268" s="16">
        <v>2.3700383637328999</v>
      </c>
      <c r="H1268" s="16">
        <v>2.3808755872398</v>
      </c>
      <c r="I1268" s="16">
        <v>2.39957275593357</v>
      </c>
      <c r="J1268" s="16">
        <v>2.4172001144631401</v>
      </c>
      <c r="K1268" s="16">
        <v>2.4171331466975601</v>
      </c>
      <c r="L1268" s="16">
        <v>2.4378940589057598</v>
      </c>
      <c r="M1268" s="16">
        <v>2.4500740451498899</v>
      </c>
      <c r="N1268" s="16">
        <v>2.4121586200516401</v>
      </c>
      <c r="O1268" s="16">
        <v>2.3071413123061699</v>
      </c>
      <c r="P1268" s="16">
        <v>2.1320896079187199</v>
      </c>
      <c r="Q1268" s="16">
        <v>1.90854526904031</v>
      </c>
      <c r="R1268" s="16">
        <v>1.68699419523251</v>
      </c>
      <c r="S1268" s="16">
        <v>1.53046014400703</v>
      </c>
      <c r="T1268" s="16">
        <v>1.4695496670492401</v>
      </c>
      <c r="U1268" s="16">
        <v>1.4725305108236799</v>
      </c>
      <c r="V1268" s="16">
        <v>1.53577142084555</v>
      </c>
      <c r="W1268" s="16">
        <v>1.66237504175982</v>
      </c>
      <c r="X1268" s="16">
        <v>1.8593989221862399</v>
      </c>
      <c r="Y1268" s="16">
        <v>2.1237947564216899</v>
      </c>
      <c r="Z1268" s="16">
        <v>2.4513075662884498</v>
      </c>
      <c r="AA1268" s="16">
        <v>2.8411168508384002</v>
      </c>
      <c r="AB1268" s="16">
        <v>3.23476220085535</v>
      </c>
      <c r="AC1268" s="16">
        <v>3.5588956845381499</v>
      </c>
      <c r="AD1268" s="16">
        <v>3.7800100599558699</v>
      </c>
      <c r="AE1268" s="16">
        <v>3.8947371272945901</v>
      </c>
      <c r="AF1268" s="16">
        <v>3.9259370052853502</v>
      </c>
      <c r="AG1268" s="16">
        <v>3.92227434616861</v>
      </c>
      <c r="AH1268" s="16">
        <v>3.94343865900714</v>
      </c>
      <c r="AI1268" s="16">
        <v>4.01081817686386</v>
      </c>
      <c r="AJ1268" s="16">
        <v>4.0317958976318202</v>
      </c>
      <c r="AK1268" s="16">
        <v>4.0971020470993302</v>
      </c>
      <c r="AL1268" s="16">
        <v>4.14641034488531</v>
      </c>
      <c r="AM1268" s="16">
        <v>4.0962604690028002</v>
      </c>
      <c r="AN1268" s="16">
        <v>3.9110364621888398</v>
      </c>
      <c r="AO1268" s="16">
        <v>3.60278492047106</v>
      </c>
      <c r="AP1268" s="16">
        <v>3.1904788974042302</v>
      </c>
      <c r="AQ1268" s="16">
        <v>2.75041024601434</v>
      </c>
      <c r="AR1268" s="16">
        <v>2.3851396134656802</v>
      </c>
      <c r="AS1268" s="16">
        <v>2.1502195039349599</v>
      </c>
      <c r="AT1268" s="16">
        <v>2.0327794660564602</v>
      </c>
      <c r="AU1268" s="16">
        <v>2.0181944312669202</v>
      </c>
      <c r="AV1268" s="16">
        <v>2.0909615393513801</v>
      </c>
      <c r="AW1268" s="16">
        <v>2.22970180015139</v>
      </c>
      <c r="AX1268" s="16">
        <v>2.4212413732118598</v>
      </c>
      <c r="AY1268" s="16">
        <v>2.6465939866983299</v>
      </c>
      <c r="AZ1268" s="16">
        <v>2.9231078050178501</v>
      </c>
      <c r="BA1268" s="16">
        <v>3.2324620314147401</v>
      </c>
      <c r="BB1268" s="16">
        <v>3.5503397958576102</v>
      </c>
      <c r="BC1268" s="16">
        <v>3.8611290499185502</v>
      </c>
      <c r="BD1268" s="16">
        <v>4.1546777301098698</v>
      </c>
      <c r="BE1268" s="16">
        <v>4.4317764203686698</v>
      </c>
      <c r="BF1268" s="16">
        <v>4.69492710837521</v>
      </c>
      <c r="BG1268" s="16">
        <v>4.9529598828678303</v>
      </c>
      <c r="BH1268" s="16">
        <v>5.2093833722493796</v>
      </c>
      <c r="BI1268" s="16">
        <v>5.4368478330584598</v>
      </c>
      <c r="BJ1268" s="16">
        <v>5.6748291861865496</v>
      </c>
      <c r="BK1268" s="16">
        <v>5.8900092117023304</v>
      </c>
      <c r="BL1268" s="16">
        <v>6.0329149648891898</v>
      </c>
      <c r="BM1268" s="16">
        <v>6.0787448091324503</v>
      </c>
    </row>
    <row r="1269" spans="1:65">
      <c r="A1269" s="16" t="s">
        <v>53</v>
      </c>
      <c r="B1269" s="16" t="s">
        <v>54</v>
      </c>
      <c r="C1269" s="16" t="s">
        <v>2581</v>
      </c>
      <c r="D1269" s="16" t="s">
        <v>2582</v>
      </c>
      <c r="E1269" s="16">
        <v>55.0843469869695</v>
      </c>
      <c r="F1269" s="16">
        <v>53.9809226161086</v>
      </c>
      <c r="G1269" s="16">
        <v>52.874964101005297</v>
      </c>
      <c r="H1269" s="16">
        <v>51.881787025039998</v>
      </c>
      <c r="I1269" s="16">
        <v>51.1350023010366</v>
      </c>
      <c r="J1269" s="16">
        <v>50.694126149210597</v>
      </c>
      <c r="K1269" s="16">
        <v>50.221633993946497</v>
      </c>
      <c r="L1269" s="16">
        <v>50.121184144572098</v>
      </c>
      <c r="M1269" s="16">
        <v>50.293050808913797</v>
      </c>
      <c r="N1269" s="16">
        <v>50.603350560842102</v>
      </c>
      <c r="O1269" s="16">
        <v>50.993074741173899</v>
      </c>
      <c r="P1269" s="16">
        <v>51.566127627976797</v>
      </c>
      <c r="Q1269" s="16">
        <v>52.173329324862998</v>
      </c>
      <c r="R1269" s="16">
        <v>52.864830400129001</v>
      </c>
      <c r="S1269" s="16">
        <v>53.707354914939302</v>
      </c>
      <c r="T1269" s="16">
        <v>54.707053923480501</v>
      </c>
      <c r="U1269" s="16">
        <v>55.678026377077401</v>
      </c>
      <c r="V1269" s="16">
        <v>56.759936498103698</v>
      </c>
      <c r="W1269" s="16">
        <v>57.899671446015198</v>
      </c>
      <c r="X1269" s="16">
        <v>59.0093893921674</v>
      </c>
      <c r="Y1269" s="16">
        <v>60.029040441196202</v>
      </c>
      <c r="Z1269" s="16">
        <v>60.853495279641898</v>
      </c>
      <c r="AA1269" s="16">
        <v>61.560034226031298</v>
      </c>
      <c r="AB1269" s="16">
        <v>62.1357428136618</v>
      </c>
      <c r="AC1269" s="16">
        <v>62.5779994177731</v>
      </c>
      <c r="AD1269" s="16">
        <v>62.886317104148603</v>
      </c>
      <c r="AE1269" s="16">
        <v>62.864661028550898</v>
      </c>
      <c r="AF1269" s="16">
        <v>62.753432985821803</v>
      </c>
      <c r="AG1269" s="16">
        <v>62.586677626205997</v>
      </c>
      <c r="AH1269" s="16">
        <v>62.384681321324202</v>
      </c>
      <c r="AI1269" s="16">
        <v>62.156227438679799</v>
      </c>
      <c r="AJ1269" s="16">
        <v>61.7854733412087</v>
      </c>
      <c r="AK1269" s="16">
        <v>61.477402211959799</v>
      </c>
      <c r="AL1269" s="16">
        <v>61.241277414170902</v>
      </c>
      <c r="AM1269" s="16">
        <v>61.097753844888402</v>
      </c>
      <c r="AN1269" s="16">
        <v>61.0737626655472</v>
      </c>
      <c r="AO1269" s="16">
        <v>61.211718640304497</v>
      </c>
      <c r="AP1269" s="16">
        <v>61.484180260894099</v>
      </c>
      <c r="AQ1269" s="16">
        <v>61.887782145094299</v>
      </c>
      <c r="AR1269" s="16">
        <v>62.401742907920699</v>
      </c>
      <c r="AS1269" s="16">
        <v>63.002378138118701</v>
      </c>
      <c r="AT1269" s="16">
        <v>63.761388203771503</v>
      </c>
      <c r="AU1269" s="16">
        <v>64.514529976280201</v>
      </c>
      <c r="AV1269" s="16">
        <v>65.308410651619198</v>
      </c>
      <c r="AW1269" s="16">
        <v>66.196931546254405</v>
      </c>
      <c r="AX1269" s="16">
        <v>67.184627933954104</v>
      </c>
      <c r="AY1269" s="16">
        <v>68.037597509937797</v>
      </c>
      <c r="AZ1269" s="16">
        <v>68.968138553683104</v>
      </c>
      <c r="BA1269" s="16">
        <v>69.887698451337897</v>
      </c>
      <c r="BB1269" s="16">
        <v>70.675737092560297</v>
      </c>
      <c r="BC1269" s="16">
        <v>71.266380225721406</v>
      </c>
      <c r="BD1269" s="16">
        <v>71.576330254666502</v>
      </c>
      <c r="BE1269" s="16">
        <v>71.706042683340101</v>
      </c>
      <c r="BF1269" s="16">
        <v>71.675956915520899</v>
      </c>
      <c r="BG1269" s="16">
        <v>71.554202344675602</v>
      </c>
      <c r="BH1269" s="16">
        <v>71.389587898255598</v>
      </c>
      <c r="BI1269" s="16">
        <v>71.027141108559206</v>
      </c>
      <c r="BJ1269" s="16">
        <v>70.722647917995602</v>
      </c>
      <c r="BK1269" s="16">
        <v>70.435247388898603</v>
      </c>
      <c r="BL1269" s="16">
        <v>70.111691032729993</v>
      </c>
      <c r="BM1269" s="16">
        <v>69.743086643028306</v>
      </c>
    </row>
    <row r="1270" spans="1:65">
      <c r="A1270" s="16" t="s">
        <v>53</v>
      </c>
      <c r="B1270" s="16" t="s">
        <v>54</v>
      </c>
      <c r="C1270" s="16" t="s">
        <v>2583</v>
      </c>
      <c r="D1270" s="16" t="s">
        <v>2584</v>
      </c>
      <c r="E1270" s="16">
        <v>36.821442982412997</v>
      </c>
      <c r="F1270" s="16">
        <v>38.0387120141637</v>
      </c>
      <c r="G1270" s="16">
        <v>39.262276627117899</v>
      </c>
      <c r="H1270" s="16">
        <v>40.370779828976701</v>
      </c>
      <c r="I1270" s="16">
        <v>41.223397338650301</v>
      </c>
      <c r="J1270" s="16">
        <v>41.756216226691997</v>
      </c>
      <c r="K1270" s="16">
        <v>42.252741321900601</v>
      </c>
      <c r="L1270" s="16">
        <v>42.376021056089499</v>
      </c>
      <c r="M1270" s="16">
        <v>42.241752783673</v>
      </c>
      <c r="N1270" s="16">
        <v>41.995241189027702</v>
      </c>
      <c r="O1270" s="16">
        <v>41.690083556475201</v>
      </c>
      <c r="P1270" s="16">
        <v>41.188024081080698</v>
      </c>
      <c r="Q1270" s="16">
        <v>40.664272890484703</v>
      </c>
      <c r="R1270" s="16">
        <v>40.0678680667571</v>
      </c>
      <c r="S1270" s="16">
        <v>39.321335824593802</v>
      </c>
      <c r="T1270" s="16">
        <v>38.410668148124202</v>
      </c>
      <c r="U1270" s="16">
        <v>37.502408739313303</v>
      </c>
      <c r="V1270" s="16">
        <v>36.473946632146003</v>
      </c>
      <c r="W1270" s="16">
        <v>35.391939073227697</v>
      </c>
      <c r="X1270" s="16">
        <v>34.367041523724602</v>
      </c>
      <c r="Y1270" s="16">
        <v>33.469753410182904</v>
      </c>
      <c r="Z1270" s="16">
        <v>32.722154275049697</v>
      </c>
      <c r="AA1270" s="16">
        <v>32.103852757883601</v>
      </c>
      <c r="AB1270" s="16">
        <v>31.6224339018382</v>
      </c>
      <c r="AC1270" s="16">
        <v>31.270000547662999</v>
      </c>
      <c r="AD1270" s="16">
        <v>31.040395898462702</v>
      </c>
      <c r="AE1270" s="16">
        <v>31.059513333090301</v>
      </c>
      <c r="AF1270" s="16">
        <v>31.192512391350899</v>
      </c>
      <c r="AG1270" s="16">
        <v>31.387138707164301</v>
      </c>
      <c r="AH1270" s="16">
        <v>31.581786905897999</v>
      </c>
      <c r="AI1270" s="16">
        <v>31.738402960464601</v>
      </c>
      <c r="AJ1270" s="16">
        <v>32.059834667506003</v>
      </c>
      <c r="AK1270" s="16">
        <v>32.237120001507499</v>
      </c>
      <c r="AL1270" s="16">
        <v>32.297345107184903</v>
      </c>
      <c r="AM1270" s="16">
        <v>32.263834615541199</v>
      </c>
      <c r="AN1270" s="16">
        <v>32.131147458564897</v>
      </c>
      <c r="AO1270" s="16">
        <v>31.810985030364701</v>
      </c>
      <c r="AP1270" s="16">
        <v>31.388761216788499</v>
      </c>
      <c r="AQ1270" s="16">
        <v>30.8556606007472</v>
      </c>
      <c r="AR1270" s="16">
        <v>30.210460029005201</v>
      </c>
      <c r="AS1270" s="16">
        <v>29.467553202765</v>
      </c>
      <c r="AT1270" s="16">
        <v>28.530865463176099</v>
      </c>
      <c r="AU1270" s="16">
        <v>27.595272123112501</v>
      </c>
      <c r="AV1270" s="16">
        <v>26.637276992392401</v>
      </c>
      <c r="AW1270" s="16">
        <v>25.6434596895404</v>
      </c>
      <c r="AX1270" s="16">
        <v>24.633749334283799</v>
      </c>
      <c r="AY1270" s="16">
        <v>23.813171070410199</v>
      </c>
      <c r="AZ1270" s="16">
        <v>22.9792739424628</v>
      </c>
      <c r="BA1270" s="16">
        <v>22.1993212215143</v>
      </c>
      <c r="BB1270" s="16">
        <v>21.565274189669299</v>
      </c>
      <c r="BC1270" s="16">
        <v>21.123387915192399</v>
      </c>
      <c r="BD1270" s="16">
        <v>20.8731247687343</v>
      </c>
      <c r="BE1270" s="16">
        <v>20.8002307731544</v>
      </c>
      <c r="BF1270" s="16">
        <v>20.8716328665258</v>
      </c>
      <c r="BG1270" s="16">
        <v>21.002604757862599</v>
      </c>
      <c r="BH1270" s="16">
        <v>21.133115773604398</v>
      </c>
      <c r="BI1270" s="16">
        <v>21.407314343241701</v>
      </c>
      <c r="BJ1270" s="16">
        <v>21.590582766934901</v>
      </c>
      <c r="BK1270" s="16">
        <v>21.718072673342999</v>
      </c>
      <c r="BL1270" s="16">
        <v>21.835793147100901</v>
      </c>
      <c r="BM1270" s="16">
        <v>21.948637021380001</v>
      </c>
    </row>
    <row r="1271" spans="1:65">
      <c r="A1271" s="16" t="s">
        <v>53</v>
      </c>
      <c r="B1271" s="16" t="s">
        <v>54</v>
      </c>
      <c r="C1271" s="16" t="s">
        <v>2585</v>
      </c>
      <c r="D1271" s="16" t="s">
        <v>2586</v>
      </c>
      <c r="AA1271" s="16">
        <v>85.7</v>
      </c>
      <c r="AB1271" s="16">
        <v>83.9</v>
      </c>
      <c r="AC1271" s="16">
        <v>82.1</v>
      </c>
      <c r="AD1271" s="16">
        <v>80.400000000000006</v>
      </c>
      <c r="AE1271" s="16">
        <v>79</v>
      </c>
      <c r="AF1271" s="16">
        <v>77.8</v>
      </c>
      <c r="AG1271" s="16">
        <v>76.8</v>
      </c>
      <c r="AH1271" s="16">
        <v>76.099999999999994</v>
      </c>
      <c r="AI1271" s="16">
        <v>75.8</v>
      </c>
      <c r="AJ1271" s="16">
        <v>75.900000000000006</v>
      </c>
      <c r="AK1271" s="16">
        <v>76.2</v>
      </c>
      <c r="AL1271" s="16">
        <v>76.3</v>
      </c>
      <c r="AM1271" s="16">
        <v>75.900000000000006</v>
      </c>
      <c r="AN1271" s="16">
        <v>75</v>
      </c>
      <c r="AO1271" s="16">
        <v>73.400000000000006</v>
      </c>
      <c r="AP1271" s="16">
        <v>71.2</v>
      </c>
      <c r="AQ1271" s="16">
        <v>68.2</v>
      </c>
      <c r="AR1271" s="16">
        <v>64.8</v>
      </c>
      <c r="AS1271" s="16">
        <v>61.1</v>
      </c>
      <c r="AT1271" s="16">
        <v>57.3</v>
      </c>
      <c r="AU1271" s="16">
        <v>53.7</v>
      </c>
      <c r="AV1271" s="16">
        <v>50.3</v>
      </c>
      <c r="AW1271" s="16">
        <v>47.2</v>
      </c>
      <c r="AX1271" s="16">
        <v>44.4</v>
      </c>
      <c r="AY1271" s="16">
        <v>41.8</v>
      </c>
      <c r="AZ1271" s="16">
        <v>39.299999999999997</v>
      </c>
      <c r="BA1271" s="16">
        <v>37</v>
      </c>
      <c r="BB1271" s="16">
        <v>34.799999999999997</v>
      </c>
      <c r="BC1271" s="16">
        <v>32.6</v>
      </c>
      <c r="BD1271" s="16">
        <v>30.6</v>
      </c>
      <c r="BE1271" s="16">
        <v>28.6</v>
      </c>
      <c r="BF1271" s="16">
        <v>26.8</v>
      </c>
      <c r="BG1271" s="16">
        <v>25</v>
      </c>
      <c r="BH1271" s="16">
        <v>23.4</v>
      </c>
      <c r="BI1271" s="16">
        <v>21.8</v>
      </c>
      <c r="BJ1271" s="16">
        <v>20.5</v>
      </c>
      <c r="BK1271" s="16">
        <v>19.3</v>
      </c>
      <c r="BL1271" s="16">
        <v>18.2</v>
      </c>
    </row>
    <row r="1272" spans="1:65">
      <c r="A1272" s="16" t="s">
        <v>53</v>
      </c>
      <c r="B1272" s="16" t="s">
        <v>54</v>
      </c>
      <c r="C1272" s="16" t="s">
        <v>2587</v>
      </c>
      <c r="D1272" s="16" t="s">
        <v>2588</v>
      </c>
      <c r="AK1272" s="16">
        <v>300000</v>
      </c>
      <c r="AL1272" s="16">
        <v>328005</v>
      </c>
      <c r="AM1272" s="16">
        <v>299092</v>
      </c>
      <c r="AN1272" s="16">
        <v>200519</v>
      </c>
      <c r="AO1272" s="16">
        <v>236086</v>
      </c>
      <c r="AP1272" s="16">
        <v>234949</v>
      </c>
      <c r="AQ1272" s="16">
        <v>329655</v>
      </c>
      <c r="AR1272" s="16">
        <v>311131</v>
      </c>
      <c r="AS1272" s="16">
        <v>284278</v>
      </c>
      <c r="AT1272" s="16">
        <v>268755</v>
      </c>
      <c r="AU1272" s="16">
        <v>260217</v>
      </c>
      <c r="AV1272" s="16">
        <v>253248</v>
      </c>
      <c r="AW1272" s="16">
        <v>250584</v>
      </c>
      <c r="AX1272" s="16">
        <v>233678</v>
      </c>
      <c r="AY1272" s="16">
        <v>126068</v>
      </c>
      <c r="AZ1272" s="16">
        <v>15922</v>
      </c>
      <c r="BA1272" s="16">
        <v>16321</v>
      </c>
      <c r="BB1272" s="16">
        <v>16945</v>
      </c>
      <c r="BC1272" s="16">
        <v>16756</v>
      </c>
      <c r="BD1272" s="16">
        <v>16168</v>
      </c>
      <c r="BE1272" s="16">
        <v>15541</v>
      </c>
      <c r="BF1272" s="16">
        <v>10808</v>
      </c>
      <c r="BG1272" s="16">
        <v>10508</v>
      </c>
      <c r="BH1272" s="16">
        <v>9707</v>
      </c>
      <c r="BI1272" s="16">
        <v>10118</v>
      </c>
      <c r="BJ1272" s="16">
        <v>10893</v>
      </c>
      <c r="BK1272" s="16">
        <v>11246</v>
      </c>
      <c r="BL1272" s="16">
        <v>11626</v>
      </c>
      <c r="BM1272" s="16">
        <v>101531</v>
      </c>
    </row>
    <row r="1273" spans="1:65">
      <c r="A1273" s="16" t="s">
        <v>53</v>
      </c>
      <c r="B1273" s="16" t="s">
        <v>54</v>
      </c>
      <c r="C1273" s="16" t="s">
        <v>2589</v>
      </c>
      <c r="D1273" s="16" t="s">
        <v>2590</v>
      </c>
      <c r="AZ1273" s="16">
        <v>8.2799997329711896</v>
      </c>
      <c r="BA1273" s="16">
        <v>6.9499998092651403</v>
      </c>
      <c r="BB1273" s="16">
        <v>4.0700001716613796</v>
      </c>
      <c r="BC1273" s="16">
        <v>3.7999999523162802</v>
      </c>
      <c r="BD1273" s="16">
        <v>3.4300000667571999</v>
      </c>
      <c r="BE1273" s="16">
        <v>3.4400000572204599</v>
      </c>
    </row>
    <row r="1274" spans="1:65">
      <c r="A1274" s="16" t="s">
        <v>53</v>
      </c>
      <c r="B1274" s="16" t="s">
        <v>54</v>
      </c>
      <c r="C1274" s="16" t="s">
        <v>2591</v>
      </c>
      <c r="D1274" s="16" t="s">
        <v>2592</v>
      </c>
      <c r="AS1274" s="16">
        <v>25.590000152587901</v>
      </c>
      <c r="AT1274" s="16">
        <v>26.059999465942401</v>
      </c>
      <c r="AU1274" s="16">
        <v>25.459999084472699</v>
      </c>
      <c r="AV1274" s="16">
        <v>24.969999313354499</v>
      </c>
      <c r="AW1274" s="16">
        <v>25.170000076293899</v>
      </c>
      <c r="AX1274" s="16">
        <v>25.379999160766602</v>
      </c>
      <c r="AY1274" s="16">
        <v>25.180000305175799</v>
      </c>
      <c r="AZ1274" s="16">
        <v>25.430000305175799</v>
      </c>
      <c r="BA1274" s="16">
        <v>25.690000534057599</v>
      </c>
      <c r="BB1274" s="16">
        <v>23.049999237060501</v>
      </c>
      <c r="BC1274" s="16">
        <v>23.75</v>
      </c>
      <c r="BD1274" s="16">
        <v>17.139999389648398</v>
      </c>
      <c r="BE1274" s="16">
        <v>18.579999923706101</v>
      </c>
      <c r="BF1274" s="16">
        <v>18.420000076293899</v>
      </c>
      <c r="BH1274" s="16">
        <v>18.629999160766602</v>
      </c>
      <c r="BI1274" s="16">
        <v>18.709999084472699</v>
      </c>
      <c r="BJ1274" s="16">
        <v>18.899999618530298</v>
      </c>
      <c r="BK1274" s="16">
        <v>19.149999618530298</v>
      </c>
      <c r="BL1274" s="16">
        <v>19.409999847412099</v>
      </c>
    </row>
    <row r="1275" spans="1:65">
      <c r="A1275" s="16" t="s">
        <v>53</v>
      </c>
      <c r="B1275" s="16" t="s">
        <v>54</v>
      </c>
      <c r="C1275" s="16" t="s">
        <v>2593</v>
      </c>
      <c r="D1275" s="16" t="s">
        <v>2594</v>
      </c>
    </row>
    <row r="1276" spans="1:65">
      <c r="A1276" s="16" t="s">
        <v>53</v>
      </c>
      <c r="B1276" s="16" t="s">
        <v>54</v>
      </c>
      <c r="C1276" s="16" t="s">
        <v>2595</v>
      </c>
      <c r="D1276" s="16" t="s">
        <v>2596</v>
      </c>
      <c r="AS1276" s="16">
        <v>3.3003300000000002</v>
      </c>
      <c r="AX1276" s="16">
        <v>6.3</v>
      </c>
    </row>
    <row r="1277" spans="1:65">
      <c r="A1277" s="16" t="s">
        <v>53</v>
      </c>
      <c r="B1277" s="16" t="s">
        <v>54</v>
      </c>
      <c r="C1277" s="16" t="s">
        <v>2597</v>
      </c>
      <c r="D1277" s="16" t="s">
        <v>2598</v>
      </c>
      <c r="AX1277" s="16">
        <v>7.4</v>
      </c>
    </row>
    <row r="1278" spans="1:65">
      <c r="A1278" s="16" t="s">
        <v>53</v>
      </c>
      <c r="B1278" s="16" t="s">
        <v>54</v>
      </c>
      <c r="C1278" s="16" t="s">
        <v>2599</v>
      </c>
      <c r="D1278" s="16" t="s">
        <v>2600</v>
      </c>
      <c r="AX1278" s="16">
        <v>89.2</v>
      </c>
    </row>
    <row r="1279" spans="1:65">
      <c r="A1279" s="16" t="s">
        <v>53</v>
      </c>
      <c r="B1279" s="16" t="s">
        <v>54</v>
      </c>
      <c r="C1279" s="16" t="s">
        <v>2601</v>
      </c>
      <c r="D1279" s="16" t="s">
        <v>2602</v>
      </c>
      <c r="AJ1279" s="16">
        <v>49.180000305175803</v>
      </c>
      <c r="AK1279" s="16">
        <v>51.419998168945298</v>
      </c>
      <c r="AL1279" s="16">
        <v>53.740001678466797</v>
      </c>
      <c r="AM1279" s="16">
        <v>56.369998931884801</v>
      </c>
      <c r="AN1279" s="16">
        <v>59.25</v>
      </c>
      <c r="AO1279" s="16">
        <v>61.700000762939503</v>
      </c>
      <c r="AP1279" s="16">
        <v>63.700000762939503</v>
      </c>
      <c r="AQ1279" s="16">
        <v>65.209999084472699</v>
      </c>
      <c r="AR1279" s="16">
        <v>66.559997558593807</v>
      </c>
      <c r="AS1279" s="16">
        <v>67.230003356933594</v>
      </c>
      <c r="AT1279" s="16">
        <v>67.889999389648395</v>
      </c>
      <c r="AU1279" s="16">
        <v>68.180000305175795</v>
      </c>
      <c r="AV1279" s="16">
        <v>68.120002746582003</v>
      </c>
      <c r="AW1279" s="16">
        <v>67.930000305175795</v>
      </c>
      <c r="AX1279" s="16">
        <v>67.599998474121094</v>
      </c>
      <c r="AY1279" s="16">
        <v>66.870002746582003</v>
      </c>
      <c r="AZ1279" s="16">
        <v>65.959999084472699</v>
      </c>
      <c r="BA1279" s="16">
        <v>65.199996948242202</v>
      </c>
      <c r="BB1279" s="16">
        <v>64.269996643066406</v>
      </c>
      <c r="BC1279" s="16">
        <v>64.730003356933594</v>
      </c>
      <c r="BD1279" s="16">
        <v>65.330001831054702</v>
      </c>
      <c r="BE1279" s="16">
        <v>62.580001831054702</v>
      </c>
      <c r="BF1279" s="16">
        <v>62.450000762939503</v>
      </c>
      <c r="BG1279" s="16">
        <v>62.529998779296903</v>
      </c>
      <c r="BH1279" s="16">
        <v>63.169998168945298</v>
      </c>
      <c r="BI1279" s="16">
        <v>63.950000762939503</v>
      </c>
      <c r="BJ1279" s="16">
        <v>64.110000610351605</v>
      </c>
      <c r="BK1279" s="16">
        <v>63.639999389648402</v>
      </c>
      <c r="BL1279" s="16">
        <v>63.240001678466797</v>
      </c>
    </row>
    <row r="1280" spans="1:65">
      <c r="A1280" s="16" t="s">
        <v>53</v>
      </c>
      <c r="B1280" s="16" t="s">
        <v>54</v>
      </c>
      <c r="C1280" s="16" t="s">
        <v>2603</v>
      </c>
      <c r="D1280" s="16" t="s">
        <v>2604</v>
      </c>
      <c r="AX1280" s="16">
        <v>91.4</v>
      </c>
    </row>
    <row r="1281" spans="1:64">
      <c r="A1281" s="16" t="s">
        <v>53</v>
      </c>
      <c r="B1281" s="16" t="s">
        <v>54</v>
      </c>
      <c r="C1281" s="16" t="s">
        <v>2605</v>
      </c>
      <c r="D1281" s="16" t="s">
        <v>2606</v>
      </c>
    </row>
    <row r="1282" spans="1:64">
      <c r="A1282" s="16" t="s">
        <v>53</v>
      </c>
      <c r="B1282" s="16" t="s">
        <v>54</v>
      </c>
      <c r="C1282" s="16" t="s">
        <v>2607</v>
      </c>
      <c r="D1282" s="16" t="s">
        <v>2608</v>
      </c>
      <c r="AS1282" s="16">
        <v>13.132733350000001</v>
      </c>
      <c r="AT1282" s="16">
        <v>13.448944089999999</v>
      </c>
      <c r="AU1282" s="16">
        <v>14.88514805</v>
      </c>
      <c r="AV1282" s="16">
        <v>16.391654970000001</v>
      </c>
      <c r="AW1282" s="16">
        <v>18.010902399999999</v>
      </c>
      <c r="AX1282" s="16">
        <v>20.52321053</v>
      </c>
      <c r="AY1282" s="16">
        <v>28.333751679999999</v>
      </c>
      <c r="AZ1282" s="16">
        <v>39.74372864</v>
      </c>
      <c r="BA1282" s="16">
        <v>58.155677799999999</v>
      </c>
      <c r="BB1282" s="16">
        <v>72.043380740000003</v>
      </c>
      <c r="BC1282" s="16">
        <v>84.476783749999996</v>
      </c>
      <c r="BD1282" s="16">
        <v>105.61309814000001</v>
      </c>
      <c r="BE1282" s="16">
        <v>135.19107056000001</v>
      </c>
      <c r="BF1282" s="16">
        <v>154.06185912999999</v>
      </c>
      <c r="BG1282" s="16">
        <v>175.29429626000001</v>
      </c>
      <c r="BH1282" s="16">
        <v>152.77850341999999</v>
      </c>
      <c r="BI1282" s="16">
        <v>110.94967651</v>
      </c>
      <c r="BJ1282" s="16">
        <v>112.46528625000001</v>
      </c>
      <c r="BK1282" s="16">
        <v>120.6866684</v>
      </c>
    </row>
    <row r="1283" spans="1:64">
      <c r="A1283" s="16" t="s">
        <v>53</v>
      </c>
      <c r="B1283" s="16" t="s">
        <v>54</v>
      </c>
      <c r="C1283" s="16" t="s">
        <v>2609</v>
      </c>
      <c r="D1283" s="16" t="s">
        <v>2610</v>
      </c>
    </row>
    <row r="1284" spans="1:64">
      <c r="A1284" s="16" t="s">
        <v>53</v>
      </c>
      <c r="B1284" s="16" t="s">
        <v>54</v>
      </c>
      <c r="C1284" s="16" t="s">
        <v>2611</v>
      </c>
      <c r="D1284" s="16" t="s">
        <v>2612</v>
      </c>
      <c r="AS1284" s="16">
        <v>90</v>
      </c>
      <c r="AT1284" s="16">
        <v>77</v>
      </c>
      <c r="AU1284" s="16">
        <v>83</v>
      </c>
      <c r="AV1284" s="16">
        <v>70</v>
      </c>
      <c r="AW1284" s="16">
        <v>66</v>
      </c>
      <c r="AX1284" s="16">
        <v>59</v>
      </c>
      <c r="AY1284" s="16">
        <v>60</v>
      </c>
      <c r="AZ1284" s="16">
        <v>58</v>
      </c>
      <c r="BA1284" s="16">
        <v>56</v>
      </c>
      <c r="BB1284" s="16">
        <v>66</v>
      </c>
      <c r="BC1284" s="16">
        <v>73</v>
      </c>
      <c r="BD1284" s="16">
        <v>78</v>
      </c>
      <c r="BE1284" s="16">
        <v>83</v>
      </c>
      <c r="BF1284" s="16">
        <v>82</v>
      </c>
      <c r="BG1284" s="16">
        <v>83</v>
      </c>
      <c r="BH1284" s="16">
        <v>83</v>
      </c>
      <c r="BI1284" s="16">
        <v>84</v>
      </c>
      <c r="BJ1284" s="16">
        <v>84</v>
      </c>
      <c r="BK1284" s="16">
        <v>84</v>
      </c>
    </row>
    <row r="1285" spans="1:64">
      <c r="A1285" s="16" t="s">
        <v>53</v>
      </c>
      <c r="B1285" s="16" t="s">
        <v>54</v>
      </c>
      <c r="C1285" s="16" t="s">
        <v>2613</v>
      </c>
      <c r="D1285" s="16" t="s">
        <v>2614</v>
      </c>
    </row>
    <row r="1286" spans="1:64">
      <c r="A1286" s="16" t="s">
        <v>53</v>
      </c>
      <c r="B1286" s="16" t="s">
        <v>54</v>
      </c>
      <c r="C1286" s="16" t="s">
        <v>2615</v>
      </c>
      <c r="D1286" s="16" t="s">
        <v>2616</v>
      </c>
      <c r="AS1286" s="16">
        <v>47</v>
      </c>
      <c r="AT1286" s="16">
        <v>44</v>
      </c>
      <c r="AU1286" s="16">
        <v>43</v>
      </c>
      <c r="AV1286" s="16">
        <v>44</v>
      </c>
      <c r="AW1286" s="16">
        <v>39</v>
      </c>
      <c r="AX1286" s="16">
        <v>42</v>
      </c>
      <c r="AY1286" s="16">
        <v>35</v>
      </c>
      <c r="AZ1286" s="16">
        <v>34</v>
      </c>
      <c r="BA1286" s="16">
        <v>32</v>
      </c>
      <c r="BB1286" s="16">
        <v>32</v>
      </c>
      <c r="BC1286" s="16">
        <v>31</v>
      </c>
      <c r="BD1286" s="16">
        <v>30</v>
      </c>
      <c r="BE1286" s="16">
        <v>29</v>
      </c>
      <c r="BF1286" s="16">
        <v>28</v>
      </c>
      <c r="BG1286" s="16">
        <v>28</v>
      </c>
      <c r="BH1286" s="16">
        <v>27</v>
      </c>
      <c r="BI1286" s="16">
        <v>26</v>
      </c>
      <c r="BJ1286" s="16">
        <v>26</v>
      </c>
    </row>
    <row r="1287" spans="1:64">
      <c r="A1287" s="16" t="s">
        <v>53</v>
      </c>
      <c r="B1287" s="16" t="s">
        <v>54</v>
      </c>
      <c r="C1287" s="16" t="s">
        <v>2617</v>
      </c>
      <c r="D1287" s="16" t="s">
        <v>2618</v>
      </c>
      <c r="AP1287" s="16">
        <v>98.3</v>
      </c>
      <c r="AS1287" s="16">
        <v>66</v>
      </c>
      <c r="AT1287" s="16">
        <v>70</v>
      </c>
      <c r="AY1287" s="16">
        <v>76.900000000000006</v>
      </c>
      <c r="BD1287" s="16">
        <v>91.7</v>
      </c>
    </row>
    <row r="1288" spans="1:64">
      <c r="A1288" s="16" t="s">
        <v>53</v>
      </c>
      <c r="B1288" s="16" t="s">
        <v>54</v>
      </c>
      <c r="C1288" s="16" t="s">
        <v>2619</v>
      </c>
      <c r="D1288" s="16" t="s">
        <v>2620</v>
      </c>
      <c r="AS1288" s="16">
        <v>8.1681591666978903</v>
      </c>
      <c r="AT1288" s="16">
        <v>5.6116306083156102</v>
      </c>
      <c r="AU1288" s="16">
        <v>2.6579539007837298</v>
      </c>
      <c r="AV1288" s="16">
        <v>2.5063438578975799</v>
      </c>
      <c r="AW1288" s="16">
        <v>1.98636305158883</v>
      </c>
      <c r="AX1288" s="16">
        <v>1.23225451656924</v>
      </c>
      <c r="AY1288" s="16">
        <v>0.72042842820653596</v>
      </c>
      <c r="AZ1288" s="16">
        <v>0.53823190818162303</v>
      </c>
      <c r="BA1288" s="16">
        <v>0.354851110388266</v>
      </c>
      <c r="BB1288" s="16">
        <v>0.38000584624378803</v>
      </c>
      <c r="BC1288" s="16">
        <v>0.24067852088608199</v>
      </c>
      <c r="BD1288" s="16">
        <v>1.9014660303093699E-2</v>
      </c>
      <c r="BE1288" s="16">
        <v>1.40787565642202E-2</v>
      </c>
      <c r="BF1288" s="16">
        <v>0</v>
      </c>
      <c r="BG1288" s="16">
        <v>0</v>
      </c>
      <c r="BH1288" s="16">
        <v>0</v>
      </c>
      <c r="BI1288" s="16">
        <v>0</v>
      </c>
      <c r="BJ1288" s="16">
        <v>0</v>
      </c>
      <c r="BK1288" s="16">
        <v>0</v>
      </c>
    </row>
    <row r="1289" spans="1:64">
      <c r="A1289" s="16" t="s">
        <v>53</v>
      </c>
      <c r="B1289" s="16" t="s">
        <v>54</v>
      </c>
      <c r="C1289" s="16" t="s">
        <v>2621</v>
      </c>
      <c r="D1289" s="16" t="s">
        <v>2622</v>
      </c>
      <c r="AI1289" s="16">
        <v>100</v>
      </c>
      <c r="AJ1289" s="16">
        <v>100</v>
      </c>
      <c r="AK1289" s="16">
        <v>100</v>
      </c>
      <c r="AL1289" s="16">
        <v>200</v>
      </c>
      <c r="AM1289" s="16">
        <v>500</v>
      </c>
      <c r="AN1289" s="16">
        <v>500</v>
      </c>
      <c r="AO1289" s="16">
        <v>1000</v>
      </c>
      <c r="AP1289" s="16">
        <v>1000</v>
      </c>
      <c r="AQ1289" s="16">
        <v>1100</v>
      </c>
      <c r="AR1289" s="16">
        <v>1200</v>
      </c>
      <c r="AS1289" s="16">
        <v>1300</v>
      </c>
      <c r="AT1289" s="16">
        <v>1200</v>
      </c>
      <c r="AU1289" s="16">
        <v>1200</v>
      </c>
      <c r="AV1289" s="16">
        <v>1000</v>
      </c>
      <c r="AW1289" s="16">
        <v>1000</v>
      </c>
      <c r="AX1289" s="16">
        <v>1000</v>
      </c>
      <c r="AY1289" s="16">
        <v>1000</v>
      </c>
      <c r="AZ1289" s="16">
        <v>1000</v>
      </c>
      <c r="BA1289" s="16">
        <v>1000</v>
      </c>
      <c r="BB1289" s="16">
        <v>1000</v>
      </c>
      <c r="BC1289" s="16">
        <v>1000</v>
      </c>
      <c r="BD1289" s="16">
        <v>1000</v>
      </c>
      <c r="BE1289" s="16">
        <v>1000</v>
      </c>
      <c r="BF1289" s="16">
        <v>1000</v>
      </c>
      <c r="BG1289" s="16">
        <v>1000</v>
      </c>
      <c r="BH1289" s="16">
        <v>1000</v>
      </c>
      <c r="BI1289" s="16">
        <v>1000</v>
      </c>
      <c r="BJ1289" s="16">
        <v>1000</v>
      </c>
      <c r="BK1289" s="16">
        <v>1000</v>
      </c>
      <c r="BL1289" s="16">
        <v>1000</v>
      </c>
    </row>
    <row r="1290" spans="1:64">
      <c r="A1290" s="16" t="s">
        <v>53</v>
      </c>
      <c r="B1290" s="16" t="s">
        <v>54</v>
      </c>
      <c r="C1290" s="16" t="s">
        <v>2623</v>
      </c>
      <c r="D1290" s="16" t="s">
        <v>2624</v>
      </c>
      <c r="AA1290" s="16">
        <v>115.2</v>
      </c>
      <c r="AB1290" s="16">
        <v>112.5</v>
      </c>
      <c r="AC1290" s="16">
        <v>110</v>
      </c>
      <c r="AD1290" s="16">
        <v>107.6</v>
      </c>
      <c r="AE1290" s="16">
        <v>105.5</v>
      </c>
      <c r="AF1290" s="16">
        <v>103.7</v>
      </c>
      <c r="AG1290" s="16">
        <v>102.3</v>
      </c>
      <c r="AH1290" s="16">
        <v>101.3</v>
      </c>
      <c r="AI1290" s="16">
        <v>100.9</v>
      </c>
      <c r="AJ1290" s="16">
        <v>101</v>
      </c>
      <c r="AK1290" s="16">
        <v>101.4</v>
      </c>
      <c r="AL1290" s="16">
        <v>101.5</v>
      </c>
      <c r="AM1290" s="16">
        <v>101</v>
      </c>
      <c r="AN1290" s="16">
        <v>99.6</v>
      </c>
      <c r="AO1290" s="16">
        <v>97.3</v>
      </c>
      <c r="AP1290" s="16">
        <v>94</v>
      </c>
      <c r="AQ1290" s="16">
        <v>89.8</v>
      </c>
      <c r="AR1290" s="16">
        <v>84.9</v>
      </c>
      <c r="AS1290" s="16">
        <v>79.7</v>
      </c>
      <c r="AT1290" s="16">
        <v>74.400000000000006</v>
      </c>
      <c r="AU1290" s="16">
        <v>69.2</v>
      </c>
      <c r="AV1290" s="16">
        <v>64.5</v>
      </c>
      <c r="AW1290" s="16">
        <v>60.2</v>
      </c>
      <c r="AX1290" s="16">
        <v>56.4</v>
      </c>
      <c r="AY1290" s="16">
        <v>52.9</v>
      </c>
      <c r="AZ1290" s="16">
        <v>49.5</v>
      </c>
      <c r="BA1290" s="16">
        <v>46.5</v>
      </c>
      <c r="BB1290" s="16">
        <v>43.6</v>
      </c>
      <c r="BC1290" s="16">
        <v>40.799999999999997</v>
      </c>
      <c r="BD1290" s="16">
        <v>38.1</v>
      </c>
      <c r="BE1290" s="16">
        <v>35.6</v>
      </c>
      <c r="BF1290" s="16">
        <v>33.200000000000003</v>
      </c>
      <c r="BG1290" s="16">
        <v>30.9</v>
      </c>
      <c r="BH1290" s="16">
        <v>28.9</v>
      </c>
      <c r="BI1290" s="16">
        <v>26.9</v>
      </c>
      <c r="BJ1290" s="16">
        <v>25.2</v>
      </c>
      <c r="BK1290" s="16">
        <v>23.7</v>
      </c>
      <c r="BL1290" s="16">
        <v>22.4</v>
      </c>
    </row>
    <row r="1291" spans="1:64">
      <c r="A1291" s="16" t="s">
        <v>53</v>
      </c>
      <c r="B1291" s="16" t="s">
        <v>54</v>
      </c>
      <c r="C1291" s="16" t="s">
        <v>2625</v>
      </c>
      <c r="D1291" s="16" t="s">
        <v>2626</v>
      </c>
      <c r="AI1291" s="16">
        <v>493</v>
      </c>
      <c r="AJ1291" s="16">
        <v>547</v>
      </c>
      <c r="AK1291" s="16">
        <v>1583</v>
      </c>
      <c r="AL1291" s="16">
        <v>2218</v>
      </c>
      <c r="AM1291" s="16">
        <v>1522</v>
      </c>
      <c r="AN1291" s="16">
        <v>719</v>
      </c>
      <c r="AO1291" s="16">
        <v>709</v>
      </c>
      <c r="AP1291" s="16">
        <v>673</v>
      </c>
      <c r="AQ1291" s="16">
        <v>626</v>
      </c>
      <c r="AR1291" s="16">
        <v>579</v>
      </c>
      <c r="AS1291" s="16">
        <v>540</v>
      </c>
      <c r="AT1291" s="16">
        <v>515</v>
      </c>
      <c r="AU1291" s="16">
        <v>505</v>
      </c>
      <c r="AV1291" s="16">
        <v>505</v>
      </c>
      <c r="AW1291" s="16">
        <v>512</v>
      </c>
      <c r="AX1291" s="16">
        <v>519</v>
      </c>
      <c r="AY1291" s="16">
        <v>520</v>
      </c>
      <c r="AZ1291" s="16">
        <v>516</v>
      </c>
      <c r="BA1291" s="16">
        <v>509</v>
      </c>
      <c r="BB1291" s="16">
        <v>502</v>
      </c>
      <c r="BC1291" s="16">
        <v>495</v>
      </c>
      <c r="BD1291" s="16">
        <v>484</v>
      </c>
      <c r="BE1291" s="16">
        <v>468</v>
      </c>
      <c r="BF1291" s="16">
        <v>447</v>
      </c>
      <c r="BG1291" s="16">
        <v>425</v>
      </c>
      <c r="BH1291" s="16">
        <v>403</v>
      </c>
      <c r="BI1291" s="16">
        <v>381</v>
      </c>
      <c r="BJ1291" s="16">
        <v>361</v>
      </c>
      <c r="BK1291" s="16">
        <v>344</v>
      </c>
      <c r="BL1291" s="16">
        <v>329</v>
      </c>
    </row>
    <row r="1292" spans="1:64">
      <c r="A1292" s="16" t="s">
        <v>53</v>
      </c>
      <c r="B1292" s="16" t="s">
        <v>54</v>
      </c>
      <c r="C1292" s="16" t="s">
        <v>2627</v>
      </c>
      <c r="D1292" s="16" t="s">
        <v>2628</v>
      </c>
      <c r="AY1292" s="16">
        <v>31.3</v>
      </c>
    </row>
    <row r="1293" spans="1:64">
      <c r="A1293" s="16" t="s">
        <v>53</v>
      </c>
      <c r="B1293" s="16" t="s">
        <v>54</v>
      </c>
      <c r="C1293" s="16" t="s">
        <v>2629</v>
      </c>
      <c r="D1293" s="16" t="s">
        <v>2630</v>
      </c>
      <c r="AS1293" s="16">
        <v>99.100273132324205</v>
      </c>
      <c r="AT1293" s="16">
        <v>98.777877807617202</v>
      </c>
      <c r="AU1293" s="16">
        <v>97.982368469238295</v>
      </c>
      <c r="AV1293" s="16">
        <v>98.033187866210895</v>
      </c>
      <c r="AW1293" s="16">
        <v>97.695167541503906</v>
      </c>
      <c r="AX1293" s="16">
        <v>98.359657287597699</v>
      </c>
      <c r="AY1293" s="16">
        <v>96.558677673339801</v>
      </c>
      <c r="AZ1293" s="16">
        <v>94.680107116699205</v>
      </c>
      <c r="BA1293" s="16">
        <v>96.986503601074205</v>
      </c>
      <c r="BB1293" s="16">
        <v>97.717430114746094</v>
      </c>
      <c r="BC1293" s="16">
        <v>97.463432312011705</v>
      </c>
      <c r="BD1293" s="16">
        <v>97.247932434082003</v>
      </c>
      <c r="BE1293" s="16">
        <v>98.299453735351605</v>
      </c>
      <c r="BF1293" s="16">
        <v>95.641700744628906</v>
      </c>
      <c r="BG1293" s="16">
        <v>96.114372253417997</v>
      </c>
      <c r="BH1293" s="16">
        <v>97.816589355468807</v>
      </c>
      <c r="BI1293" s="16">
        <v>98.047706604003906</v>
      </c>
      <c r="BJ1293" s="16">
        <v>98.705070495605497</v>
      </c>
      <c r="BK1293" s="16">
        <v>98.656562805175795</v>
      </c>
    </row>
    <row r="1294" spans="1:64">
      <c r="A1294" s="16" t="s">
        <v>53</v>
      </c>
      <c r="B1294" s="16" t="s">
        <v>54</v>
      </c>
      <c r="C1294" s="16" t="s">
        <v>2631</v>
      </c>
      <c r="D1294" s="16" t="s">
        <v>2632</v>
      </c>
      <c r="BF1294" s="16">
        <v>0</v>
      </c>
      <c r="BG1294" s="16">
        <v>0</v>
      </c>
      <c r="BH1294" s="16">
        <v>0</v>
      </c>
    </row>
    <row r="1295" spans="1:64">
      <c r="A1295" s="16" t="s">
        <v>53</v>
      </c>
      <c r="B1295" s="16" t="s">
        <v>54</v>
      </c>
      <c r="C1295" s="16" t="s">
        <v>2633</v>
      </c>
      <c r="D1295" s="16" t="s">
        <v>2634</v>
      </c>
      <c r="BI1295" s="16">
        <v>91.595176696777301</v>
      </c>
      <c r="BJ1295" s="16">
        <v>97.622840881347699</v>
      </c>
      <c r="BK1295" s="16">
        <v>99.760040283203097</v>
      </c>
      <c r="BL1295" s="16">
        <v>99.594161987304702</v>
      </c>
    </row>
    <row r="1296" spans="1:64">
      <c r="A1296" s="16" t="s">
        <v>53</v>
      </c>
      <c r="B1296" s="16" t="s">
        <v>54</v>
      </c>
      <c r="C1296" s="16" t="s">
        <v>2635</v>
      </c>
      <c r="D1296" s="16" t="s">
        <v>2636</v>
      </c>
      <c r="BK1296" s="16">
        <v>9.1849799999999995</v>
      </c>
    </row>
    <row r="1297" spans="1:65">
      <c r="A1297" s="16" t="s">
        <v>53</v>
      </c>
      <c r="B1297" s="16" t="s">
        <v>54</v>
      </c>
      <c r="C1297" s="16" t="s">
        <v>2637</v>
      </c>
      <c r="D1297" s="16" t="s">
        <v>2638</v>
      </c>
      <c r="AR1297" s="16">
        <v>90.0076904296875</v>
      </c>
      <c r="AZ1297" s="16">
        <v>89.984336853027301</v>
      </c>
      <c r="BA1297" s="16">
        <v>89.997703552246094</v>
      </c>
      <c r="BB1297" s="16">
        <v>93.711082458496094</v>
      </c>
      <c r="BC1297" s="16">
        <v>93.840660095214801</v>
      </c>
      <c r="BD1297" s="16">
        <v>93.829696655273395</v>
      </c>
      <c r="BE1297" s="16">
        <v>93.827552795410199</v>
      </c>
      <c r="BF1297" s="16">
        <v>93.847770690917997</v>
      </c>
      <c r="BG1297" s="16">
        <v>93.850013732910199</v>
      </c>
      <c r="BH1297" s="16">
        <v>93.843673706054702</v>
      </c>
      <c r="BI1297" s="16">
        <v>93.901901245117202</v>
      </c>
      <c r="BJ1297" s="16">
        <v>93.684600830078097</v>
      </c>
    </row>
    <row r="1298" spans="1:65">
      <c r="A1298" s="16" t="s">
        <v>53</v>
      </c>
      <c r="B1298" s="16" t="s">
        <v>54</v>
      </c>
      <c r="C1298" s="16" t="s">
        <v>2639</v>
      </c>
      <c r="D1298" s="16" t="s">
        <v>2640</v>
      </c>
      <c r="AR1298" s="16">
        <v>99.975547790527301</v>
      </c>
      <c r="AS1298" s="16">
        <v>99.933280944824205</v>
      </c>
      <c r="AT1298" s="16">
        <v>99.9432373046875</v>
      </c>
      <c r="AU1298" s="16">
        <v>100</v>
      </c>
      <c r="AV1298" s="16">
        <v>99.625457763671903</v>
      </c>
      <c r="AW1298" s="16">
        <v>99.818962097167997</v>
      </c>
      <c r="AX1298" s="16">
        <v>99.976333618164105</v>
      </c>
      <c r="AY1298" s="16">
        <v>99.981407165527301</v>
      </c>
      <c r="AZ1298" s="16">
        <v>99.997726440429702</v>
      </c>
      <c r="BA1298" s="16">
        <v>99.940872192382798</v>
      </c>
      <c r="BB1298" s="16">
        <v>99.916351318359403</v>
      </c>
      <c r="BC1298" s="16">
        <v>99.979362487792997</v>
      </c>
      <c r="BD1298" s="16">
        <v>99.988441467285199</v>
      </c>
      <c r="BE1298" s="16">
        <v>99.992721557617202</v>
      </c>
      <c r="BF1298" s="16">
        <v>99.568420410156307</v>
      </c>
      <c r="BG1298" s="16">
        <v>99.351409912109403</v>
      </c>
      <c r="BH1298" s="16">
        <v>99.279937744140597</v>
      </c>
      <c r="BJ1298" s="16">
        <v>98.037818908691406</v>
      </c>
      <c r="BK1298" s="16">
        <v>99.521430969238295</v>
      </c>
      <c r="BL1298" s="16">
        <v>99.831489562988295</v>
      </c>
    </row>
    <row r="1299" spans="1:65">
      <c r="A1299" s="16" t="s">
        <v>53</v>
      </c>
      <c r="B1299" s="16" t="s">
        <v>54</v>
      </c>
      <c r="C1299" s="16" t="s">
        <v>2641</v>
      </c>
      <c r="D1299" s="16" t="s">
        <v>2642</v>
      </c>
      <c r="AQ1299" s="16">
        <v>82.158500000000004</v>
      </c>
      <c r="AR1299" s="16">
        <v>85.947410000000005</v>
      </c>
      <c r="AU1299" s="16">
        <v>60.855379999999997</v>
      </c>
      <c r="AV1299" s="16">
        <v>62.708480000000002</v>
      </c>
      <c r="AW1299" s="16">
        <v>66.21266</v>
      </c>
      <c r="AX1299" s="16">
        <v>62.511749999999999</v>
      </c>
      <c r="AY1299" s="16">
        <v>64.558850000000007</v>
      </c>
      <c r="AZ1299" s="16">
        <v>66.561350000000004</v>
      </c>
      <c r="BA1299" s="16">
        <v>70.934650000000005</v>
      </c>
      <c r="BB1299" s="16">
        <v>71.041210000000007</v>
      </c>
      <c r="BC1299" s="16">
        <v>67.989249999999998</v>
      </c>
      <c r="BD1299" s="16">
        <v>76.330330000000004</v>
      </c>
      <c r="BE1299" s="16">
        <v>77.911410000000004</v>
      </c>
      <c r="BF1299" s="16">
        <v>80.750029999999995</v>
      </c>
      <c r="BG1299" s="16">
        <v>79.349509999999995</v>
      </c>
      <c r="BH1299" s="16">
        <v>72.913880000000006</v>
      </c>
      <c r="BK1299" s="16">
        <v>74.043670000000006</v>
      </c>
    </row>
    <row r="1300" spans="1:65">
      <c r="A1300" s="16" t="s">
        <v>53</v>
      </c>
      <c r="B1300" s="16" t="s">
        <v>54</v>
      </c>
      <c r="C1300" s="16" t="s">
        <v>2643</v>
      </c>
      <c r="D1300" s="16" t="s">
        <v>2644</v>
      </c>
      <c r="AR1300" s="16">
        <v>96.984619140625</v>
      </c>
      <c r="AZ1300" s="16">
        <v>97.121627807617202</v>
      </c>
      <c r="BA1300" s="16">
        <v>97.132400512695298</v>
      </c>
      <c r="BB1300" s="16">
        <v>98.379806518554702</v>
      </c>
      <c r="BC1300" s="16">
        <v>98.449661254882798</v>
      </c>
      <c r="BD1300" s="16">
        <v>98.448158264160199</v>
      </c>
      <c r="BE1300" s="16">
        <v>98.466629028320298</v>
      </c>
      <c r="BF1300" s="16">
        <v>98.521690368652301</v>
      </c>
      <c r="BG1300" s="16">
        <v>98.537658691406307</v>
      </c>
      <c r="BH1300" s="16">
        <v>98.506477355957003</v>
      </c>
      <c r="BI1300" s="16">
        <v>98.496147155761705</v>
      </c>
      <c r="BJ1300" s="16">
        <v>98.499458312988295</v>
      </c>
    </row>
    <row r="1301" spans="1:65">
      <c r="A1301" s="16" t="s">
        <v>53</v>
      </c>
      <c r="B1301" s="16" t="s">
        <v>54</v>
      </c>
      <c r="C1301" s="16" t="s">
        <v>2645</v>
      </c>
      <c r="D1301" s="16" t="s">
        <v>2646</v>
      </c>
      <c r="Z1301" s="16">
        <v>0.97646999359130904</v>
      </c>
      <c r="AE1301" s="16">
        <v>0.97229999303817705</v>
      </c>
      <c r="AJ1301" s="16">
        <v>1.00071001052856</v>
      </c>
      <c r="AK1301" s="16">
        <v>0.977219998836517</v>
      </c>
      <c r="AL1301" s="16">
        <v>0.95146000385284402</v>
      </c>
      <c r="AM1301" s="16">
        <v>0.93024998903274503</v>
      </c>
      <c r="AN1301" s="16">
        <v>1.0205099582672099</v>
      </c>
      <c r="AO1301" s="16">
        <v>1.0415400266647299</v>
      </c>
      <c r="AP1301" s="16">
        <v>1.07888996601105</v>
      </c>
      <c r="BK1301" s="16">
        <v>1.0011800527572601</v>
      </c>
      <c r="BL1301" s="16">
        <v>0.99775999784469604</v>
      </c>
    </row>
    <row r="1302" spans="1:65">
      <c r="A1302" s="16" t="s">
        <v>53</v>
      </c>
      <c r="B1302" s="16" t="s">
        <v>54</v>
      </c>
      <c r="C1302" s="16" t="s">
        <v>2647</v>
      </c>
      <c r="D1302" s="16" t="s">
        <v>2648</v>
      </c>
      <c r="BH1302" s="16">
        <v>56.982333348078797</v>
      </c>
    </row>
    <row r="1303" spans="1:65">
      <c r="A1303" s="16" t="s">
        <v>53</v>
      </c>
      <c r="B1303" s="16" t="s">
        <v>54</v>
      </c>
      <c r="C1303" s="16" t="s">
        <v>2649</v>
      </c>
      <c r="D1303" s="16" t="s">
        <v>2650</v>
      </c>
      <c r="BH1303" s="16">
        <v>3.8095569380290399</v>
      </c>
    </row>
    <row r="1304" spans="1:65">
      <c r="A1304" s="16" t="s">
        <v>53</v>
      </c>
      <c r="B1304" s="16" t="s">
        <v>54</v>
      </c>
      <c r="C1304" s="16" t="s">
        <v>2651</v>
      </c>
      <c r="D1304" s="16" t="s">
        <v>2652</v>
      </c>
      <c r="AS1304" s="16">
        <v>521466600</v>
      </c>
      <c r="AT1304" s="16">
        <v>638500000</v>
      </c>
      <c r="AU1304" s="16">
        <v>715900000</v>
      </c>
      <c r="AV1304" s="16">
        <v>796000000</v>
      </c>
      <c r="AW1304" s="16">
        <v>877200000</v>
      </c>
      <c r="AX1304" s="16">
        <v>946500000</v>
      </c>
      <c r="AY1304" s="16">
        <v>1049700000</v>
      </c>
      <c r="AZ1304" s="16">
        <v>1168300000</v>
      </c>
      <c r="BA1304" s="16">
        <v>1350500000</v>
      </c>
      <c r="BB1304" s="16">
        <v>1374800000</v>
      </c>
      <c r="BC1304" s="16">
        <v>1479400000</v>
      </c>
      <c r="BD1304" s="16">
        <v>1602100000</v>
      </c>
      <c r="BE1304" s="16">
        <v>1712600000</v>
      </c>
      <c r="BF1304" s="16">
        <v>1858200000</v>
      </c>
      <c r="BG1304" s="16">
        <v>1949300000</v>
      </c>
      <c r="BH1304" s="16">
        <v>2021300000</v>
      </c>
      <c r="BI1304" s="16">
        <v>1932400000</v>
      </c>
      <c r="BJ1304" s="16">
        <v>1980800000</v>
      </c>
      <c r="BK1304" s="16">
        <v>2013500000</v>
      </c>
      <c r="BL1304" s="16">
        <v>2067900000</v>
      </c>
      <c r="BM1304" s="16">
        <v>2013700000</v>
      </c>
    </row>
    <row r="1305" spans="1:65">
      <c r="A1305" s="16" t="s">
        <v>53</v>
      </c>
      <c r="B1305" s="16" t="s">
        <v>54</v>
      </c>
      <c r="C1305" s="16" t="s">
        <v>2653</v>
      </c>
      <c r="D1305" s="16" t="s">
        <v>2654</v>
      </c>
      <c r="AM1305" s="16">
        <v>80</v>
      </c>
      <c r="AN1305" s="16">
        <v>180</v>
      </c>
      <c r="AO1305" s="16">
        <v>240</v>
      </c>
      <c r="AP1305" s="16">
        <v>410</v>
      </c>
      <c r="AQ1305" s="16">
        <v>510</v>
      </c>
      <c r="AR1305" s="16">
        <v>570</v>
      </c>
      <c r="AS1305" s="16">
        <v>610</v>
      </c>
      <c r="AT1305" s="16">
        <v>650</v>
      </c>
      <c r="AU1305" s="16">
        <v>710</v>
      </c>
      <c r="AV1305" s="16">
        <v>810</v>
      </c>
      <c r="AW1305" s="16">
        <v>940</v>
      </c>
      <c r="AX1305" s="16">
        <v>1270</v>
      </c>
      <c r="AY1305" s="16">
        <v>1900</v>
      </c>
      <c r="AZ1305" s="16">
        <v>2710</v>
      </c>
      <c r="BA1305" s="16">
        <v>3870</v>
      </c>
      <c r="BB1305" s="16">
        <v>4790</v>
      </c>
      <c r="BC1305" s="16">
        <v>5370</v>
      </c>
      <c r="BD1305" s="16">
        <v>5460</v>
      </c>
      <c r="BE1305" s="16">
        <v>6410</v>
      </c>
      <c r="BF1305" s="16">
        <v>7410</v>
      </c>
      <c r="BG1305" s="16">
        <v>7690</v>
      </c>
      <c r="BH1305" s="16">
        <v>6570</v>
      </c>
      <c r="BI1305" s="16">
        <v>4760</v>
      </c>
      <c r="BJ1305" s="16">
        <v>4090</v>
      </c>
      <c r="BK1305" s="16">
        <v>4060</v>
      </c>
      <c r="BL1305" s="16">
        <v>4490</v>
      </c>
      <c r="BM1305" s="16">
        <v>4450</v>
      </c>
    </row>
    <row r="1306" spans="1:65">
      <c r="A1306" s="16" t="s">
        <v>53</v>
      </c>
      <c r="B1306" s="16" t="s">
        <v>54</v>
      </c>
      <c r="C1306" s="16" t="s">
        <v>2655</v>
      </c>
      <c r="D1306" s="16" t="s">
        <v>2656</v>
      </c>
      <c r="AI1306" s="16">
        <v>7758.1540360723602</v>
      </c>
      <c r="AJ1306" s="16">
        <v>7585.1795171977501</v>
      </c>
      <c r="AK1306" s="16">
        <v>5782.6502768167502</v>
      </c>
      <c r="AL1306" s="16">
        <v>4379.8140780333597</v>
      </c>
      <c r="AM1306" s="16">
        <v>3469.7703164784498</v>
      </c>
      <c r="AN1306" s="16">
        <v>3025.2938768797299</v>
      </c>
      <c r="AO1306" s="16">
        <v>3033.8303882790001</v>
      </c>
      <c r="AP1306" s="16">
        <v>3178.9773960715502</v>
      </c>
      <c r="AQ1306" s="16">
        <v>3463.8420096823302</v>
      </c>
      <c r="AR1306" s="16">
        <v>3687.6610145927998</v>
      </c>
      <c r="AS1306" s="16">
        <v>4063.4716410446599</v>
      </c>
      <c r="AT1306" s="16">
        <v>4431.2898732447302</v>
      </c>
      <c r="AU1306" s="16">
        <v>4813.50418477741</v>
      </c>
      <c r="AV1306" s="16">
        <v>5264.8405259664896</v>
      </c>
      <c r="AW1306" s="16">
        <v>5701.9032635262902</v>
      </c>
      <c r="AX1306" s="16">
        <v>7222.0360750378104</v>
      </c>
      <c r="AY1306" s="16">
        <v>9605.09610840819</v>
      </c>
      <c r="AZ1306" s="16">
        <v>11914.994832597</v>
      </c>
      <c r="BA1306" s="16">
        <v>12903.1519167445</v>
      </c>
      <c r="BB1306" s="16">
        <v>13822.0911094279</v>
      </c>
      <c r="BC1306" s="16">
        <v>14312.7561158751</v>
      </c>
      <c r="BD1306" s="16">
        <v>13905.2457636452</v>
      </c>
      <c r="BE1306" s="16">
        <v>14023.9807176578</v>
      </c>
      <c r="BF1306" s="16">
        <v>14652.7042457179</v>
      </c>
      <c r="BG1306" s="16">
        <v>14875.7816413327</v>
      </c>
      <c r="BH1306" s="16">
        <v>14853.910552572899</v>
      </c>
      <c r="BI1306" s="16">
        <v>14238.7841366188</v>
      </c>
      <c r="BJ1306" s="16">
        <v>14121.4069355591</v>
      </c>
      <c r="BK1306" s="16">
        <v>14209.649405930901</v>
      </c>
      <c r="BL1306" s="16">
        <v>14439.301403297201</v>
      </c>
      <c r="BM1306" s="16">
        <v>13699.665590318</v>
      </c>
    </row>
    <row r="1307" spans="1:65">
      <c r="A1307" s="16" t="s">
        <v>53</v>
      </c>
      <c r="B1307" s="16" t="s">
        <v>54</v>
      </c>
      <c r="C1307" s="16" t="s">
        <v>2657</v>
      </c>
      <c r="D1307" s="16" t="s">
        <v>2658</v>
      </c>
      <c r="AI1307" s="16">
        <v>0</v>
      </c>
      <c r="AJ1307" s="16">
        <v>0</v>
      </c>
      <c r="AK1307" s="16">
        <v>0.17729419915705499</v>
      </c>
      <c r="AL1307" s="16">
        <v>0.12221436057824001</v>
      </c>
      <c r="AM1307" s="16">
        <v>0</v>
      </c>
      <c r="AN1307" s="16">
        <v>0</v>
      </c>
      <c r="AO1307" s="16">
        <v>0</v>
      </c>
      <c r="AP1307" s="16">
        <v>0</v>
      </c>
      <c r="AQ1307" s="16">
        <v>1.5755612535326301E-3</v>
      </c>
      <c r="AR1307" s="16">
        <v>0</v>
      </c>
      <c r="AS1307" s="16">
        <v>0</v>
      </c>
      <c r="AT1307" s="16">
        <v>0</v>
      </c>
      <c r="AU1307" s="16">
        <v>2.8492832155391402E-4</v>
      </c>
      <c r="AV1307" s="40">
        <v>9.8014900488635495E-5</v>
      </c>
      <c r="AW1307" s="16">
        <v>6.8230877073850098E-4</v>
      </c>
      <c r="AX1307" s="16">
        <v>1.1478644770017E-3</v>
      </c>
      <c r="AY1307" s="16">
        <v>1.2116352268979999E-3</v>
      </c>
      <c r="AZ1307" s="16">
        <v>3.2336020258475601E-3</v>
      </c>
      <c r="BA1307" s="16">
        <v>4.8382651286103199E-3</v>
      </c>
      <c r="BB1307" s="16">
        <v>1.28771526845173E-2</v>
      </c>
      <c r="BC1307" s="16">
        <v>9.4997389692796294E-2</v>
      </c>
      <c r="BD1307" s="16">
        <v>0.116719549486449</v>
      </c>
      <c r="BE1307" s="16">
        <v>8.7836130600012399E-2</v>
      </c>
      <c r="BF1307" s="16">
        <v>5.7982750632757103E-2</v>
      </c>
      <c r="BG1307" s="16">
        <v>5.0603108375395299E-2</v>
      </c>
      <c r="BH1307" s="16">
        <v>7.3185134425988896E-2</v>
      </c>
      <c r="BI1307" s="16">
        <v>0.109557378108761</v>
      </c>
      <c r="BJ1307" s="16">
        <v>0.30949896740297</v>
      </c>
      <c r="BK1307" s="16">
        <v>0.152776194656631</v>
      </c>
      <c r="BL1307" s="16">
        <v>7.8804868235351402E-3</v>
      </c>
    </row>
    <row r="1308" spans="1:65">
      <c r="A1308" s="16" t="s">
        <v>53</v>
      </c>
      <c r="B1308" s="16" t="s">
        <v>54</v>
      </c>
      <c r="C1308" s="16" t="s">
        <v>2659</v>
      </c>
      <c r="D1308" s="16" t="s">
        <v>2660</v>
      </c>
      <c r="AQ1308" s="16">
        <v>-23.5699055339472</v>
      </c>
      <c r="AR1308" s="16">
        <v>-26.630088623831998</v>
      </c>
      <c r="AS1308" s="16">
        <v>-32.233186153829998</v>
      </c>
      <c r="AT1308" s="16">
        <v>-20.107500662006</v>
      </c>
      <c r="AU1308" s="16">
        <v>-9.5140692369750397</v>
      </c>
      <c r="AV1308" s="16">
        <v>-3.0102893652112899</v>
      </c>
      <c r="AW1308" s="16">
        <v>-1.03951594530139</v>
      </c>
      <c r="AX1308" s="16">
        <v>8.3429862007501097</v>
      </c>
      <c r="AY1308" s="16">
        <v>10.887234993612299</v>
      </c>
      <c r="AZ1308" s="16">
        <v>15.158760165288999</v>
      </c>
      <c r="BA1308" s="16">
        <v>18.8785991121077</v>
      </c>
      <c r="BB1308" s="16">
        <v>16.9084150288103</v>
      </c>
      <c r="BC1308" s="16">
        <v>18.406127087276801</v>
      </c>
      <c r="BD1308" s="16">
        <v>20.3513244751096</v>
      </c>
      <c r="BE1308" s="16">
        <v>20.094604654659701</v>
      </c>
      <c r="BF1308" s="16">
        <v>21.908795171452201</v>
      </c>
      <c r="BG1308" s="16">
        <v>20.907611595255698</v>
      </c>
      <c r="BH1308" s="16">
        <v>12.4892147670316</v>
      </c>
      <c r="BI1308" s="16">
        <v>5.2952767871300797</v>
      </c>
      <c r="BJ1308" s="16">
        <v>8.5427094095670704</v>
      </c>
      <c r="BK1308" s="16">
        <v>7.3319643263806098</v>
      </c>
      <c r="BL1308" s="16">
        <v>5.8697475401232797</v>
      </c>
    </row>
    <row r="1309" spans="1:65">
      <c r="A1309" s="16" t="s">
        <v>53</v>
      </c>
      <c r="B1309" s="16" t="s">
        <v>54</v>
      </c>
      <c r="C1309" s="16" t="s">
        <v>2661</v>
      </c>
      <c r="D1309" s="16" t="s">
        <v>2662</v>
      </c>
      <c r="AL1309" s="16">
        <v>1.5608165369035899E-2</v>
      </c>
      <c r="AM1309" s="16">
        <v>0</v>
      </c>
      <c r="AN1309" s="16">
        <v>0</v>
      </c>
      <c r="AO1309" s="16">
        <v>0</v>
      </c>
      <c r="AP1309" s="16">
        <v>0</v>
      </c>
      <c r="AQ1309" s="16">
        <v>2.1257859115315E-4</v>
      </c>
      <c r="AR1309" s="16">
        <v>0</v>
      </c>
      <c r="AS1309" s="16">
        <v>0</v>
      </c>
      <c r="AT1309" s="16">
        <v>0</v>
      </c>
      <c r="AU1309" s="40">
        <v>2.7273912368596602E-5</v>
      </c>
      <c r="AV1309" s="40">
        <v>9.2247956160703897E-6</v>
      </c>
      <c r="AW1309" s="40">
        <v>6.4909365892794996E-5</v>
      </c>
      <c r="AX1309" s="16">
        <v>1.3011320952979001E-4</v>
      </c>
      <c r="AY1309" s="16">
        <v>2.19631797739258E-4</v>
      </c>
      <c r="AZ1309" s="16">
        <v>4.2441550393691101E-4</v>
      </c>
      <c r="BA1309" s="16">
        <v>6.0236526114745695E-4</v>
      </c>
      <c r="BB1309" s="16">
        <v>9.8171445839197805E-3</v>
      </c>
      <c r="BC1309" s="16">
        <v>6.7884960310792705E-2</v>
      </c>
      <c r="BD1309" s="16">
        <v>7.3711064353393696E-2</v>
      </c>
      <c r="BE1309" s="16">
        <v>6.0063280997962702E-2</v>
      </c>
      <c r="BF1309" s="16">
        <v>3.93691109957491E-2</v>
      </c>
      <c r="BG1309" s="16">
        <v>3.6998172479096599E-2</v>
      </c>
      <c r="BH1309" s="16">
        <v>5.5557332401373401E-2</v>
      </c>
      <c r="BI1309" s="16">
        <v>8.6925539753206799E-2</v>
      </c>
      <c r="BJ1309" s="16">
        <v>0.24486408632585799</v>
      </c>
      <c r="BK1309" s="16">
        <v>0.12570864979752699</v>
      </c>
      <c r="BL1309" s="16">
        <v>3.6705214025441399E-3</v>
      </c>
    </row>
    <row r="1310" spans="1:65">
      <c r="A1310" s="16" t="s">
        <v>53</v>
      </c>
      <c r="B1310" s="16" t="s">
        <v>54</v>
      </c>
      <c r="C1310" s="16" t="s">
        <v>2663</v>
      </c>
      <c r="D1310" s="16" t="s">
        <v>2664</v>
      </c>
      <c r="AK1310" s="16">
        <v>3978.1799963622402</v>
      </c>
      <c r="AL1310" s="16">
        <v>3369.84445744616</v>
      </c>
      <c r="AM1310" s="16">
        <v>3170.6329373973999</v>
      </c>
      <c r="AN1310" s="16">
        <v>2789.5481244863599</v>
      </c>
      <c r="AO1310" s="16">
        <v>2610.0819834271801</v>
      </c>
      <c r="AP1310" s="16">
        <v>2647.8303919315799</v>
      </c>
      <c r="AQ1310" s="16">
        <v>2676.6006748064201</v>
      </c>
      <c r="AR1310" s="16">
        <v>3081.8446186886799</v>
      </c>
      <c r="AS1310" s="16">
        <v>3179.04376840244</v>
      </c>
      <c r="AT1310" s="16">
        <v>3459.3275775757402</v>
      </c>
      <c r="AU1310" s="16">
        <v>3720.2602284986701</v>
      </c>
      <c r="AV1310" s="16">
        <v>3965.97304547367</v>
      </c>
      <c r="AW1310" s="16">
        <v>4239.1645705443798</v>
      </c>
      <c r="AX1310" s="16">
        <v>4448.4220250939597</v>
      </c>
      <c r="AY1310" s="16">
        <v>5224.5951670901004</v>
      </c>
      <c r="AZ1310" s="16">
        <v>5705.4979033421896</v>
      </c>
      <c r="BA1310" s="16">
        <v>6411.0757953432503</v>
      </c>
      <c r="BB1310" s="16">
        <v>6649.3725320759504</v>
      </c>
      <c r="BC1310" s="16">
        <v>7298.4506555132102</v>
      </c>
      <c r="BD1310" s="16">
        <v>7723.9708050755498</v>
      </c>
      <c r="BE1310" s="16">
        <v>8248.3173317319997</v>
      </c>
      <c r="BF1310" s="16">
        <v>8712.2384466818203</v>
      </c>
      <c r="BG1310" s="16">
        <v>9325.8989179053497</v>
      </c>
      <c r="BH1310" s="16">
        <v>9708.2895057180103</v>
      </c>
      <c r="BI1310" s="16">
        <v>9447.1507266420904</v>
      </c>
      <c r="BJ1310" s="16">
        <v>9793.8194773179694</v>
      </c>
      <c r="BK1310" s="16">
        <v>10224.3373395539</v>
      </c>
      <c r="BL1310" s="16">
        <v>10561.6557822573</v>
      </c>
    </row>
    <row r="1311" spans="1:65">
      <c r="A1311" s="16" t="s">
        <v>53</v>
      </c>
      <c r="B1311" s="16" t="s">
        <v>54</v>
      </c>
      <c r="C1311" s="16" t="s">
        <v>2665</v>
      </c>
      <c r="D1311" s="16" t="s">
        <v>2666</v>
      </c>
      <c r="AK1311" s="16">
        <v>6690484804.8424397</v>
      </c>
      <c r="AL1311" s="16">
        <v>5374324030.6182003</v>
      </c>
      <c r="AM1311" s="16">
        <v>3838802692.7553101</v>
      </c>
      <c r="AN1311" s="16">
        <v>3071041893.44348</v>
      </c>
      <c r="AO1311" s="16">
        <v>2742001960.64819</v>
      </c>
      <c r="AP1311" s="16">
        <v>2763937938.7838202</v>
      </c>
      <c r="AQ1311" s="16">
        <v>2440557296.94912</v>
      </c>
      <c r="AR1311" s="16">
        <v>2218466568.0633898</v>
      </c>
      <c r="AS1311" s="16">
        <v>1283764638.6176</v>
      </c>
      <c r="AT1311" s="16">
        <v>1336398938.99562</v>
      </c>
      <c r="AU1311" s="16">
        <v>1445918461.80111</v>
      </c>
      <c r="AV1311" s="16">
        <v>1648529578.9912801</v>
      </c>
      <c r="AW1311" s="16">
        <v>1821413968.5628099</v>
      </c>
      <c r="AX1311" s="16">
        <v>2118420483.9805701</v>
      </c>
      <c r="AY1311" s="16">
        <v>2309036605.8158498</v>
      </c>
      <c r="AZ1311" s="16">
        <v>2544764340.61624</v>
      </c>
      <c r="BA1311" s="16">
        <v>2725210792.4767299</v>
      </c>
      <c r="BB1311" s="16">
        <v>2382310381.7880902</v>
      </c>
      <c r="BC1311" s="16">
        <v>2543982058.3104901</v>
      </c>
      <c r="BD1311" s="16">
        <v>2731729811.69134</v>
      </c>
      <c r="BE1311" s="16">
        <v>2860284870.6034999</v>
      </c>
      <c r="BF1311" s="16">
        <v>2920781368.9151101</v>
      </c>
      <c r="BG1311" s="16">
        <v>3028475566.3405099</v>
      </c>
      <c r="BH1311" s="16">
        <v>3116351945.3534899</v>
      </c>
      <c r="BI1311" s="16">
        <v>3079063155.44591</v>
      </c>
      <c r="BJ1311" s="16">
        <v>3045164255.5299201</v>
      </c>
      <c r="BK1311" s="16">
        <v>3239952549.66255</v>
      </c>
      <c r="BL1311" s="16">
        <v>3614144252.5813298</v>
      </c>
      <c r="BM1311" s="16">
        <v>3938530648.70046</v>
      </c>
    </row>
    <row r="1312" spans="1:65">
      <c r="A1312" s="16" t="s">
        <v>53</v>
      </c>
      <c r="B1312" s="16" t="s">
        <v>54</v>
      </c>
      <c r="C1312" s="16" t="s">
        <v>2667</v>
      </c>
      <c r="D1312" s="16" t="s">
        <v>2668</v>
      </c>
      <c r="AI1312" s="16">
        <v>13600</v>
      </c>
      <c r="AJ1312" s="16">
        <v>23800</v>
      </c>
      <c r="AK1312" s="16">
        <v>1523500</v>
      </c>
      <c r="AL1312" s="16">
        <v>-5829600</v>
      </c>
      <c r="AM1312" s="16">
        <v>-22133900</v>
      </c>
      <c r="AN1312" s="16">
        <v>-446400000</v>
      </c>
      <c r="AO1312" s="16">
        <v>-846900000</v>
      </c>
      <c r="AP1312" s="16">
        <v>-758300000</v>
      </c>
      <c r="AQ1312" s="16">
        <v>-1095100000</v>
      </c>
      <c r="AR1312" s="16">
        <v>-524200000</v>
      </c>
      <c r="AS1312" s="16">
        <v>84600000</v>
      </c>
      <c r="AT1312" s="16">
        <v>222300000</v>
      </c>
      <c r="AU1312" s="16">
        <v>-441500000</v>
      </c>
      <c r="AV1312" s="16">
        <v>-1682200000</v>
      </c>
      <c r="AW1312" s="16">
        <v>-2041200000</v>
      </c>
      <c r="AX1312" s="16">
        <v>1257300000</v>
      </c>
      <c r="AY1312" s="16">
        <v>5201300000</v>
      </c>
      <c r="AZ1312" s="16">
        <v>11235300000</v>
      </c>
      <c r="BA1312" s="16">
        <v>16981800000</v>
      </c>
      <c r="BB1312" s="16">
        <v>10156200000</v>
      </c>
      <c r="BC1312" s="16">
        <v>14278200000</v>
      </c>
      <c r="BD1312" s="16">
        <v>16846400000</v>
      </c>
      <c r="BE1312" s="16">
        <v>15156500000</v>
      </c>
      <c r="BF1312" s="16">
        <v>12890700000</v>
      </c>
      <c r="BG1312" s="16">
        <v>10070100000</v>
      </c>
      <c r="BH1312" s="16">
        <v>1624900000</v>
      </c>
      <c r="BI1312" s="16">
        <v>1678600000</v>
      </c>
      <c r="BJ1312" s="16">
        <v>4708000000</v>
      </c>
      <c r="BK1312" s="16">
        <v>13224800000</v>
      </c>
      <c r="BL1312" s="16">
        <v>10059400000</v>
      </c>
      <c r="BM1312" s="16">
        <v>-559400000</v>
      </c>
    </row>
    <row r="1313" spans="1:65">
      <c r="A1313" s="16" t="s">
        <v>53</v>
      </c>
      <c r="B1313" s="16" t="s">
        <v>54</v>
      </c>
      <c r="C1313" s="16" t="s">
        <v>2669</v>
      </c>
      <c r="D1313" s="16" t="s">
        <v>2670</v>
      </c>
      <c r="AK1313" s="16">
        <v>-100462962.962963</v>
      </c>
      <c r="AL1313" s="16">
        <v>13245000</v>
      </c>
      <c r="AM1313" s="16">
        <v>-130615923.566879</v>
      </c>
      <c r="AN1313" s="16">
        <v>196669310.071372</v>
      </c>
      <c r="AO1313" s="16">
        <v>-3370917.12193421</v>
      </c>
      <c r="AP1313" s="16">
        <v>-109145652.99209601</v>
      </c>
      <c r="AQ1313" s="16">
        <v>-95502713.879555404</v>
      </c>
      <c r="AR1313" s="16">
        <v>-92354368.932038799</v>
      </c>
      <c r="AS1313" s="16">
        <v>-129861421.54671399</v>
      </c>
      <c r="AT1313" s="16">
        <v>-125845592.18297</v>
      </c>
      <c r="AU1313" s="16">
        <v>30960707.6733182</v>
      </c>
      <c r="AV1313" s="16">
        <v>21077283.3723653</v>
      </c>
      <c r="AW1313" s="16">
        <v>24320748.956955299</v>
      </c>
      <c r="AX1313" s="16">
        <v>29934419.293420799</v>
      </c>
      <c r="AY1313" s="16">
        <v>33243787.7770316</v>
      </c>
      <c r="AZ1313" s="16">
        <v>41487006.176436298</v>
      </c>
      <c r="BA1313" s="16">
        <v>56110029.211295001</v>
      </c>
      <c r="BB1313" s="16">
        <v>57228166.210500099</v>
      </c>
      <c r="BC1313" s="16">
        <v>-56690755.046100199</v>
      </c>
      <c r="BD1313" s="16">
        <v>59516272.002026103</v>
      </c>
      <c r="BE1313" s="16">
        <v>-96486761.7107943</v>
      </c>
      <c r="BF1313" s="16">
        <v>-100828553.218611</v>
      </c>
      <c r="BG1313" s="16">
        <v>59926048.705852397</v>
      </c>
      <c r="BH1313" s="16">
        <v>46847550.263517499</v>
      </c>
      <c r="BI1313" s="16">
        <v>244908190.76267499</v>
      </c>
      <c r="BJ1313" s="16">
        <v>229549151.75459</v>
      </c>
      <c r="BK1313" s="16">
        <v>-266000000</v>
      </c>
      <c r="BL1313" s="16">
        <v>-395882352.941176</v>
      </c>
      <c r="BM1313" s="16">
        <v>330000000</v>
      </c>
    </row>
    <row r="1314" spans="1:65">
      <c r="A1314" s="16" t="s">
        <v>53</v>
      </c>
      <c r="B1314" s="16" t="s">
        <v>54</v>
      </c>
      <c r="C1314" s="16" t="s">
        <v>2671</v>
      </c>
      <c r="D1314" s="16" t="s">
        <v>2672</v>
      </c>
      <c r="AL1314" s="16">
        <v>2965589100</v>
      </c>
      <c r="AM1314" s="16">
        <v>2388953600</v>
      </c>
      <c r="AN1314" s="16">
        <v>2408711600</v>
      </c>
      <c r="AO1314" s="16">
        <v>2923726700</v>
      </c>
      <c r="AP1314" s="16">
        <v>3478281500</v>
      </c>
      <c r="AQ1314" s="16">
        <v>3969593700</v>
      </c>
      <c r="AR1314" s="16">
        <v>4622935400</v>
      </c>
      <c r="AS1314" s="16">
        <v>5144268300</v>
      </c>
      <c r="AT1314" s="16">
        <v>5232451100</v>
      </c>
      <c r="AU1314" s="16">
        <v>6837766800</v>
      </c>
      <c r="AV1314" s="16">
        <v>9013381300</v>
      </c>
      <c r="AW1314" s="16">
        <v>10646918900</v>
      </c>
      <c r="AX1314" s="16">
        <v>11780900000</v>
      </c>
      <c r="AY1314" s="16">
        <v>14420471400</v>
      </c>
      <c r="AZ1314" s="16">
        <v>15607102700</v>
      </c>
      <c r="BA1314" s="16">
        <v>16913560700</v>
      </c>
      <c r="BB1314" s="16">
        <v>17220102100</v>
      </c>
      <c r="BC1314" s="16">
        <v>15647561200</v>
      </c>
      <c r="BD1314" s="16">
        <v>18458637400</v>
      </c>
      <c r="BE1314" s="16">
        <v>18864727400</v>
      </c>
    </row>
    <row r="1315" spans="1:65">
      <c r="A1315" s="16" t="s">
        <v>53</v>
      </c>
      <c r="B1315" s="16" t="s">
        <v>54</v>
      </c>
      <c r="C1315" s="16" t="s">
        <v>2673</v>
      </c>
      <c r="D1315" s="16" t="s">
        <v>2674</v>
      </c>
      <c r="AK1315" s="16">
        <v>3362306400</v>
      </c>
      <c r="AL1315" s="16">
        <v>2511643000</v>
      </c>
      <c r="AM1315" s="16">
        <v>1838522600</v>
      </c>
      <c r="AN1315" s="16">
        <v>1790721000</v>
      </c>
      <c r="AO1315" s="16">
        <v>1960839500</v>
      </c>
      <c r="AP1315" s="16">
        <v>2194179400</v>
      </c>
      <c r="AQ1315" s="16">
        <v>2499170300</v>
      </c>
      <c r="AR1315" s="16">
        <v>2804069200</v>
      </c>
      <c r="AS1315" s="16">
        <v>3413861600</v>
      </c>
      <c r="AT1315" s="16">
        <v>3307215700</v>
      </c>
      <c r="AU1315" s="16">
        <v>3718279600</v>
      </c>
      <c r="AV1315" s="16">
        <v>3933087500</v>
      </c>
      <c r="AW1315" s="16">
        <v>4352056700</v>
      </c>
      <c r="AX1315" s="16">
        <v>5274600000</v>
      </c>
      <c r="AY1315" s="16">
        <v>7193037000</v>
      </c>
      <c r="AZ1315" s="16">
        <v>8494080500</v>
      </c>
      <c r="BA1315" s="16">
        <v>9053443100</v>
      </c>
      <c r="BB1315" s="16">
        <v>9631877500</v>
      </c>
      <c r="BC1315" s="16">
        <v>8189816500</v>
      </c>
      <c r="BD1315" s="16">
        <v>10147622300</v>
      </c>
      <c r="BE1315" s="16">
        <v>10370870000</v>
      </c>
    </row>
    <row r="1316" spans="1:65">
      <c r="A1316" s="16" t="s">
        <v>53</v>
      </c>
      <c r="B1316" s="16" t="s">
        <v>54</v>
      </c>
      <c r="C1316" s="16" t="s">
        <v>2675</v>
      </c>
      <c r="D1316" s="16" t="s">
        <v>2676</v>
      </c>
      <c r="AK1316" s="16">
        <v>11070110.701106999</v>
      </c>
      <c r="AL1316" s="16">
        <v>77519379.844961196</v>
      </c>
      <c r="AM1316" s="16">
        <v>43942747.058542602</v>
      </c>
      <c r="AN1316" s="16">
        <v>66159968.913877599</v>
      </c>
      <c r="AO1316" s="16">
        <v>71606841.243215695</v>
      </c>
      <c r="AP1316" s="16">
        <v>92086691.9675062</v>
      </c>
      <c r="AQ1316" s="16">
        <v>107262858.619798</v>
      </c>
      <c r="AR1316" s="16">
        <v>120262173.966334</v>
      </c>
      <c r="AS1316" s="16">
        <v>119575651.71524</v>
      </c>
      <c r="AT1316" s="16">
        <v>131963660.064189</v>
      </c>
      <c r="AU1316" s="16">
        <v>139894091.943335</v>
      </c>
      <c r="AV1316" s="16">
        <v>176552162.30580801</v>
      </c>
      <c r="AW1316" s="16">
        <v>228249631.62564999</v>
      </c>
      <c r="AX1316" s="16">
        <v>304521477.73320001</v>
      </c>
      <c r="AY1316" s="16">
        <v>717111853.555619</v>
      </c>
      <c r="AZ1316" s="16">
        <v>946599792.10463703</v>
      </c>
      <c r="BA1316" s="16">
        <v>1607799225.9195199</v>
      </c>
      <c r="BB1316" s="16">
        <v>1472909976.9465101</v>
      </c>
      <c r="BC1316" s="16">
        <v>1476608733.57005</v>
      </c>
      <c r="BD1316" s="16">
        <v>3080084995.8084602</v>
      </c>
      <c r="BE1316" s="16">
        <v>3246122612.6303902</v>
      </c>
      <c r="BF1316" s="16">
        <v>3367574161.1974401</v>
      </c>
      <c r="BG1316" s="16">
        <v>3427179917.0648198</v>
      </c>
      <c r="BH1316" s="16">
        <v>2900551382.1521502</v>
      </c>
      <c r="BI1316" s="16">
        <v>1396969107.65832</v>
      </c>
      <c r="BJ1316" s="16">
        <v>1528859592.2938499</v>
      </c>
      <c r="BK1316" s="16">
        <v>1672176470.5882399</v>
      </c>
      <c r="BL1316" s="16">
        <v>1854235294.11765</v>
      </c>
    </row>
    <row r="1317" spans="1:65">
      <c r="A1317" s="16" t="s">
        <v>53</v>
      </c>
      <c r="B1317" s="16" t="s">
        <v>54</v>
      </c>
      <c r="C1317" s="16" t="s">
        <v>2677</v>
      </c>
      <c r="D1317" s="16" t="s">
        <v>2678</v>
      </c>
      <c r="AU1317" s="16">
        <v>1.2081583E-2</v>
      </c>
      <c r="AX1317" s="16">
        <v>2.5577948999999999E-2</v>
      </c>
      <c r="AY1317" s="16">
        <v>4.5827729999999997E-2</v>
      </c>
      <c r="AZ1317" s="16">
        <v>0.16734976300000001</v>
      </c>
      <c r="BA1317" s="16">
        <v>0.68012767799999996</v>
      </c>
      <c r="BB1317" s="16">
        <v>1.1205250149999999</v>
      </c>
      <c r="BC1317" s="16">
        <v>5.2620764150000001</v>
      </c>
      <c r="BD1317" s="16">
        <v>10.647711770000001</v>
      </c>
      <c r="BE1317" s="16">
        <v>14.78294152</v>
      </c>
      <c r="BF1317" s="16">
        <v>18.242851609999999</v>
      </c>
      <c r="BG1317" s="16">
        <v>19.967867439999999</v>
      </c>
      <c r="BH1317" s="16">
        <v>19.73923241</v>
      </c>
      <c r="BI1317" s="16">
        <v>18.525616620000001</v>
      </c>
      <c r="BJ1317" s="16">
        <v>18.3357575</v>
      </c>
      <c r="BK1317" s="16">
        <v>19.005035110000001</v>
      </c>
      <c r="BL1317" s="16">
        <v>19.337853630000001</v>
      </c>
    </row>
    <row r="1318" spans="1:65">
      <c r="A1318" s="16" t="s">
        <v>53</v>
      </c>
      <c r="B1318" s="16" t="s">
        <v>54</v>
      </c>
      <c r="C1318" s="16" t="s">
        <v>2679</v>
      </c>
      <c r="D1318" s="16" t="s">
        <v>2680</v>
      </c>
      <c r="AL1318" s="16">
        <v>-25.299996454814501</v>
      </c>
      <c r="AM1318" s="16">
        <v>-26.800003025907699</v>
      </c>
      <c r="AN1318" s="16">
        <v>-2.6000006744545798</v>
      </c>
      <c r="AO1318" s="16">
        <v>9.5000002792171294</v>
      </c>
      <c r="AP1318" s="16">
        <v>11.8999999745007</v>
      </c>
      <c r="AQ1318" s="16">
        <v>13.8999983319504</v>
      </c>
      <c r="AR1318" s="16">
        <v>12.200004937638701</v>
      </c>
      <c r="AS1318" s="16">
        <v>21.7466958376063</v>
      </c>
      <c r="AT1318" s="16">
        <v>-3.12390812796863</v>
      </c>
      <c r="AU1318" s="16">
        <v>12.429304202928201</v>
      </c>
      <c r="AV1318" s="16">
        <v>5.7770776570971201</v>
      </c>
      <c r="AW1318" s="16">
        <v>10.652425098602601</v>
      </c>
      <c r="AX1318" s="16">
        <v>21.197869503860101</v>
      </c>
      <c r="AY1318" s="16">
        <v>36.371231941758602</v>
      </c>
      <c r="AZ1318" s="16">
        <v>18.087540770331099</v>
      </c>
      <c r="BA1318" s="16">
        <v>6.5853225666980499</v>
      </c>
      <c r="BB1318" s="16">
        <v>6.3891095753393596</v>
      </c>
      <c r="BC1318" s="16">
        <v>-14.971753949320901</v>
      </c>
      <c r="BD1318" s="16">
        <v>23.905368331512701</v>
      </c>
      <c r="BE1318" s="16">
        <v>2.2000000926325498</v>
      </c>
    </row>
    <row r="1319" spans="1:65">
      <c r="A1319" s="16" t="s">
        <v>53</v>
      </c>
      <c r="B1319" s="16" t="s">
        <v>54</v>
      </c>
      <c r="C1319" s="16" t="s">
        <v>2681</v>
      </c>
      <c r="D1319" s="16" t="s">
        <v>2682</v>
      </c>
      <c r="AK1319" s="16">
        <v>1.1710845604756199</v>
      </c>
      <c r="AL1319" s="16">
        <v>1.16952316201638</v>
      </c>
      <c r="AM1319" s="16">
        <v>1.2488264153761499</v>
      </c>
      <c r="AN1319" s="16">
        <v>3.08728914083204</v>
      </c>
      <c r="AO1319" s="16">
        <v>2.66608672657294</v>
      </c>
      <c r="AP1319" s="16">
        <v>2.54889360817748</v>
      </c>
      <c r="AQ1319" s="16">
        <v>2.0707780779330101</v>
      </c>
      <c r="AR1319" s="16">
        <v>1.9990030884479999</v>
      </c>
      <c r="AS1319" s="16">
        <v>2.0375107840697102</v>
      </c>
      <c r="AT1319" s="16">
        <v>2.0464552387844401</v>
      </c>
      <c r="AU1319" s="16">
        <v>2.0556755289647302</v>
      </c>
      <c r="AV1319" s="16">
        <v>1.9306304349319501</v>
      </c>
      <c r="AW1319" s="16">
        <v>1.9255721207585701</v>
      </c>
      <c r="AX1319" s="16">
        <v>1.9364988950148401</v>
      </c>
      <c r="AY1319" s="16">
        <v>1.9349201408904999</v>
      </c>
      <c r="AZ1319" s="16">
        <v>1.9154984851210199</v>
      </c>
      <c r="BA1319" s="16">
        <v>1.88652635971963</v>
      </c>
      <c r="BB1319" s="16">
        <v>1.84247822990773</v>
      </c>
      <c r="BC1319" s="16">
        <v>1.8165924459107099</v>
      </c>
      <c r="BD1319" s="16">
        <v>1.79938572769838</v>
      </c>
      <c r="BE1319" s="16">
        <v>1.7710019873257199</v>
      </c>
      <c r="BF1319" s="16">
        <v>1.7427267474636901</v>
      </c>
      <c r="BG1319" s="16">
        <v>1.71047386074509</v>
      </c>
      <c r="BH1319" s="16">
        <v>1.6806446948948</v>
      </c>
      <c r="BI1319" s="16">
        <v>1.6490340423408401</v>
      </c>
      <c r="BJ1319" s="16">
        <v>1.6290168426435301</v>
      </c>
      <c r="BK1319" s="16">
        <v>1.6096626111811301</v>
      </c>
    </row>
    <row r="1320" spans="1:65">
      <c r="A1320" s="16" t="s">
        <v>53</v>
      </c>
      <c r="B1320" s="16" t="s">
        <v>54</v>
      </c>
      <c r="C1320" s="16" t="s">
        <v>2683</v>
      </c>
      <c r="D1320" s="16" t="s">
        <v>2684</v>
      </c>
      <c r="AU1320" s="16">
        <v>1000</v>
      </c>
      <c r="AX1320" s="16">
        <v>2184</v>
      </c>
      <c r="AY1320" s="16">
        <v>3955</v>
      </c>
      <c r="AZ1320" s="16">
        <v>14600</v>
      </c>
      <c r="BA1320" s="16">
        <v>60000</v>
      </c>
      <c r="BB1320" s="16">
        <v>100000</v>
      </c>
      <c r="BC1320" s="16">
        <v>475295</v>
      </c>
      <c r="BD1320" s="16">
        <v>973869</v>
      </c>
      <c r="BE1320" s="16">
        <v>1369594</v>
      </c>
      <c r="BF1320" s="16">
        <v>1712177</v>
      </c>
      <c r="BG1320" s="16">
        <v>1898070</v>
      </c>
      <c r="BH1320" s="16">
        <v>1899456</v>
      </c>
      <c r="BI1320" s="16">
        <v>1803662</v>
      </c>
      <c r="BJ1320" s="16">
        <v>1805214</v>
      </c>
      <c r="BK1320" s="16">
        <v>1890913</v>
      </c>
      <c r="BL1320" s="16">
        <v>1943013</v>
      </c>
    </row>
    <row r="1321" spans="1:65">
      <c r="A1321" s="16" t="s">
        <v>53</v>
      </c>
      <c r="B1321" s="16" t="s">
        <v>54</v>
      </c>
      <c r="C1321" s="16" t="s">
        <v>2685</v>
      </c>
      <c r="D1321" s="16" t="s">
        <v>2686</v>
      </c>
      <c r="BI1321" s="16">
        <v>13.733333333333301</v>
      </c>
      <c r="BJ1321" s="16">
        <v>31.133333333333301</v>
      </c>
      <c r="BK1321" s="16">
        <v>64.633333333333297</v>
      </c>
      <c r="BL1321" s="16">
        <v>64.633333333333297</v>
      </c>
    </row>
    <row r="1322" spans="1:65">
      <c r="A1322" s="16" t="s">
        <v>53</v>
      </c>
      <c r="B1322" s="16" t="s">
        <v>54</v>
      </c>
      <c r="C1322" s="16" t="s">
        <v>2687</v>
      </c>
      <c r="D1322" s="16" t="s">
        <v>2688</v>
      </c>
      <c r="AX1322" s="16">
        <v>3</v>
      </c>
      <c r="AY1322" s="16">
        <v>3</v>
      </c>
      <c r="AZ1322" s="16">
        <v>3</v>
      </c>
      <c r="BA1322" s="16">
        <v>3</v>
      </c>
      <c r="BB1322" s="16">
        <v>3</v>
      </c>
      <c r="BC1322" s="16">
        <v>3</v>
      </c>
    </row>
    <row r="1323" spans="1:65">
      <c r="A1323" s="16" t="s">
        <v>53</v>
      </c>
      <c r="B1323" s="16" t="s">
        <v>54</v>
      </c>
      <c r="C1323" s="16" t="s">
        <v>2689</v>
      </c>
      <c r="D1323" s="16" t="s">
        <v>2690</v>
      </c>
      <c r="AX1323" s="16">
        <v>5425</v>
      </c>
      <c r="BE1323" s="16">
        <v>9648</v>
      </c>
      <c r="BF1323" s="16">
        <v>10503</v>
      </c>
      <c r="BG1323" s="16">
        <v>10649</v>
      </c>
      <c r="BH1323" s="16">
        <v>9305</v>
      </c>
      <c r="BI1323" s="16">
        <v>8747</v>
      </c>
      <c r="BJ1323" s="16">
        <v>9073</v>
      </c>
      <c r="BK1323" s="16">
        <v>9254</v>
      </c>
      <c r="BL1323" s="16">
        <v>9380</v>
      </c>
    </row>
    <row r="1324" spans="1:65">
      <c r="A1324" s="16" t="s">
        <v>53</v>
      </c>
      <c r="B1324" s="16" t="s">
        <v>54</v>
      </c>
      <c r="C1324" s="16" t="s">
        <v>2691</v>
      </c>
      <c r="D1324" s="16" t="s">
        <v>2692</v>
      </c>
      <c r="AX1324" s="16">
        <v>46.4</v>
      </c>
      <c r="AY1324" s="16">
        <v>42.4</v>
      </c>
      <c r="AZ1324" s="16">
        <v>40.9</v>
      </c>
      <c r="BA1324" s="16">
        <v>40.9</v>
      </c>
      <c r="BB1324" s="16">
        <v>40.9</v>
      </c>
      <c r="BC1324" s="16">
        <v>38.9</v>
      </c>
      <c r="BD1324" s="16">
        <v>40</v>
      </c>
      <c r="BE1324" s="16">
        <v>40</v>
      </c>
      <c r="BF1324" s="16">
        <v>39.799999999999997</v>
      </c>
      <c r="BG1324" s="16">
        <v>39.799999999999997</v>
      </c>
      <c r="BH1324" s="16">
        <v>39.799999999999997</v>
      </c>
      <c r="BI1324" s="16">
        <v>39.799999999999997</v>
      </c>
      <c r="BJ1324" s="16">
        <v>39.799999999999997</v>
      </c>
      <c r="BK1324" s="16">
        <v>41.2</v>
      </c>
      <c r="BL1324" s="16">
        <v>40.700000000000003</v>
      </c>
    </row>
    <row r="1325" spans="1:65">
      <c r="A1325" s="16" t="s">
        <v>53</v>
      </c>
      <c r="B1325" s="16" t="s">
        <v>54</v>
      </c>
      <c r="C1325" s="16" t="s">
        <v>2693</v>
      </c>
      <c r="D1325" s="16" t="s">
        <v>2694</v>
      </c>
      <c r="AV1325" s="16">
        <v>16.8</v>
      </c>
      <c r="AW1325" s="16">
        <v>14.4</v>
      </c>
      <c r="AX1325" s="16">
        <v>12.3</v>
      </c>
      <c r="AY1325" s="16">
        <v>9.3000000000000007</v>
      </c>
      <c r="AZ1325" s="16">
        <v>6.9</v>
      </c>
      <c r="BA1325" s="16">
        <v>4.3</v>
      </c>
      <c r="BB1325" s="16">
        <v>2.9</v>
      </c>
      <c r="BC1325" s="16">
        <v>3.1</v>
      </c>
      <c r="BD1325" s="16">
        <v>2.7</v>
      </c>
      <c r="BE1325" s="16">
        <v>2.2999999999999998</v>
      </c>
      <c r="BF1325" s="16">
        <v>1</v>
      </c>
      <c r="BG1325" s="16">
        <v>3.1</v>
      </c>
      <c r="BH1325" s="16">
        <v>1.7</v>
      </c>
      <c r="BI1325" s="16">
        <v>1.9</v>
      </c>
      <c r="BJ1325" s="16">
        <v>1.6</v>
      </c>
      <c r="BK1325" s="16">
        <v>1.3</v>
      </c>
      <c r="BL1325" s="16">
        <v>1.2</v>
      </c>
    </row>
    <row r="1326" spans="1:65">
      <c r="A1326" s="16" t="s">
        <v>53</v>
      </c>
      <c r="B1326" s="16" t="s">
        <v>54</v>
      </c>
      <c r="C1326" s="16" t="s">
        <v>2695</v>
      </c>
      <c r="D1326" s="16" t="s">
        <v>2696</v>
      </c>
      <c r="AU1326" s="16">
        <v>32.5</v>
      </c>
      <c r="AX1326" s="16">
        <v>38.97</v>
      </c>
    </row>
    <row r="1327" spans="1:65">
      <c r="A1327" s="16" t="s">
        <v>53</v>
      </c>
      <c r="B1327" s="16" t="s">
        <v>54</v>
      </c>
      <c r="C1327" s="16" t="s">
        <v>2697</v>
      </c>
      <c r="D1327" s="16" t="s">
        <v>2698</v>
      </c>
      <c r="BB1327" s="16">
        <v>32.1</v>
      </c>
      <c r="BF1327" s="16">
        <v>16.3</v>
      </c>
      <c r="BL1327" s="16">
        <v>27.6</v>
      </c>
    </row>
    <row r="1328" spans="1:65">
      <c r="A1328" s="16" t="s">
        <v>53</v>
      </c>
      <c r="B1328" s="16" t="s">
        <v>54</v>
      </c>
      <c r="C1328" s="16" t="s">
        <v>2699</v>
      </c>
      <c r="D1328" s="16" t="s">
        <v>2700</v>
      </c>
      <c r="BC1328" s="16">
        <v>0.47257986664772</v>
      </c>
      <c r="BK1328" s="16">
        <v>0.59248846769332897</v>
      </c>
      <c r="BM1328" s="16">
        <v>0.549915611743927</v>
      </c>
    </row>
    <row r="1329" spans="1:65">
      <c r="A1329" s="16" t="s">
        <v>53</v>
      </c>
      <c r="B1329" s="16" t="s">
        <v>54</v>
      </c>
      <c r="C1329" s="16" t="s">
        <v>2701</v>
      </c>
      <c r="D1329" s="16" t="s">
        <v>2702</v>
      </c>
      <c r="AM1329" s="16">
        <v>70428600</v>
      </c>
      <c r="AN1329" s="16">
        <v>207547000</v>
      </c>
      <c r="AO1329" s="16">
        <v>138219200</v>
      </c>
      <c r="AP1329" s="16">
        <v>156849400</v>
      </c>
      <c r="AQ1329" s="16">
        <v>183700400</v>
      </c>
      <c r="BA1329" s="16">
        <v>680500000</v>
      </c>
      <c r="BB1329" s="16">
        <v>789800000</v>
      </c>
      <c r="BC1329" s="16">
        <v>863200000</v>
      </c>
      <c r="BD1329" s="16">
        <v>936100000</v>
      </c>
      <c r="BE1329" s="16">
        <v>1312500000</v>
      </c>
      <c r="BF1329" s="16">
        <v>1473200000</v>
      </c>
      <c r="BG1329" s="16">
        <v>1652300000</v>
      </c>
      <c r="BH1329" s="16">
        <v>1644400000</v>
      </c>
      <c r="BI1329" s="16">
        <v>1889400000</v>
      </c>
      <c r="BJ1329" s="16">
        <v>1339100000</v>
      </c>
      <c r="BK1329" s="16">
        <v>1960500000</v>
      </c>
      <c r="BL1329" s="16">
        <v>1577500000</v>
      </c>
    </row>
    <row r="1330" spans="1:65">
      <c r="A1330" s="16" t="s">
        <v>53</v>
      </c>
      <c r="B1330" s="16" t="s">
        <v>54</v>
      </c>
      <c r="C1330" s="16" t="s">
        <v>2703</v>
      </c>
      <c r="D1330" s="16" t="s">
        <v>2704</v>
      </c>
      <c r="AM1330" s="16">
        <v>29215600</v>
      </c>
      <c r="AN1330" s="16">
        <v>130276600</v>
      </c>
      <c r="AO1330" s="16">
        <v>105032200</v>
      </c>
      <c r="AP1330" s="16">
        <v>193523200</v>
      </c>
      <c r="AQ1330" s="16">
        <v>234531400</v>
      </c>
      <c r="AR1330" s="16">
        <v>264754200</v>
      </c>
      <c r="BA1330" s="16">
        <v>2502800000</v>
      </c>
      <c r="BB1330" s="16">
        <v>2593000000</v>
      </c>
      <c r="BC1330" s="16">
        <v>2695600000</v>
      </c>
      <c r="BD1330" s="16">
        <v>2865100000</v>
      </c>
      <c r="BE1330" s="16">
        <v>3080200000</v>
      </c>
      <c r="BF1330" s="16">
        <v>3493800000</v>
      </c>
      <c r="BG1330" s="16">
        <v>4145800000</v>
      </c>
      <c r="BH1330" s="16">
        <v>4404200000</v>
      </c>
      <c r="BI1330" s="16">
        <v>4727000000</v>
      </c>
      <c r="BJ1330" s="16">
        <v>4808400000</v>
      </c>
      <c r="BK1330" s="16">
        <v>5600004000</v>
      </c>
      <c r="BL1330" s="16">
        <v>6541000000</v>
      </c>
    </row>
    <row r="1331" spans="1:65">
      <c r="A1331" s="16" t="s">
        <v>53</v>
      </c>
      <c r="B1331" s="16" t="s">
        <v>54</v>
      </c>
      <c r="C1331" s="16" t="s">
        <v>2705</v>
      </c>
      <c r="D1331" s="16" t="s">
        <v>2706</v>
      </c>
      <c r="BA1331" s="16">
        <v>1836894200</v>
      </c>
      <c r="BB1331" s="16">
        <v>2241118840</v>
      </c>
      <c r="BC1331" s="16">
        <v>2711634760</v>
      </c>
    </row>
    <row r="1332" spans="1:65">
      <c r="A1332" s="16" t="s">
        <v>53</v>
      </c>
      <c r="B1332" s="16" t="s">
        <v>54</v>
      </c>
      <c r="C1332" s="16" t="s">
        <v>2707</v>
      </c>
      <c r="D1332" s="16" t="s">
        <v>2708</v>
      </c>
      <c r="AK1332" s="16">
        <v>-3.6440820729860399</v>
      </c>
      <c r="AL1332" s="16">
        <v>8.3544318471337604</v>
      </c>
      <c r="AM1332" s="16">
        <v>7.62712143047772</v>
      </c>
      <c r="AN1332" s="16">
        <v>-1.87393570156528</v>
      </c>
      <c r="AO1332" s="16">
        <v>-0.79049169289321497</v>
      </c>
      <c r="AP1332" s="16">
        <v>9.5669372763828295E-2</v>
      </c>
      <c r="AQ1332" s="16">
        <v>0.20071889698715401</v>
      </c>
      <c r="AR1332" s="16">
        <v>-1.5338884388121099</v>
      </c>
      <c r="AS1332" s="16">
        <v>0.22371519462495501</v>
      </c>
      <c r="AT1332" s="16">
        <v>-1.4658685323370499</v>
      </c>
      <c r="AU1332" s="16">
        <v>1.60488451438242</v>
      </c>
      <c r="AV1332" s="16">
        <v>0.964037704370167</v>
      </c>
      <c r="AW1332" s="16">
        <v>-0.30894519787271102</v>
      </c>
      <c r="AX1332" s="16">
        <v>-0.55935336047284501</v>
      </c>
      <c r="AY1332" s="16">
        <v>0.157616193415199</v>
      </c>
      <c r="AZ1332" s="16">
        <v>0.437518374817087</v>
      </c>
      <c r="BA1332" s="16">
        <v>-1.90308944091765</v>
      </c>
      <c r="BB1332" s="16">
        <v>-1.11832641197702</v>
      </c>
      <c r="BC1332" s="16">
        <v>0.69497223011892095</v>
      </c>
      <c r="BD1332" s="16">
        <v>-2.8174612871817502</v>
      </c>
      <c r="BE1332" s="16">
        <v>-2.6862713132104701</v>
      </c>
      <c r="BF1332" s="16">
        <v>-7.2065553563129496</v>
      </c>
      <c r="BG1332" s="16">
        <v>-8.9719406725511295</v>
      </c>
      <c r="BH1332" s="16">
        <v>-12.999649888764299</v>
      </c>
      <c r="BI1332" s="16">
        <v>-10.491406932322899</v>
      </c>
      <c r="BJ1332" s="16">
        <v>-9.7814079301314507</v>
      </c>
      <c r="BK1332" s="16">
        <v>-8.9824040973505497</v>
      </c>
      <c r="BL1332" s="16">
        <v>-9.5733924744127297</v>
      </c>
      <c r="BM1332" s="16">
        <v>-12.007182893864901</v>
      </c>
    </row>
    <row r="1333" spans="1:65">
      <c r="A1333" s="16" t="s">
        <v>53</v>
      </c>
      <c r="B1333" s="16" t="s">
        <v>54</v>
      </c>
      <c r="C1333" s="16" t="s">
        <v>2709</v>
      </c>
      <c r="D1333" s="16" t="s">
        <v>2710</v>
      </c>
      <c r="AK1333" s="16">
        <v>3176660</v>
      </c>
      <c r="AL1333" s="16">
        <v>16354126.4</v>
      </c>
      <c r="AM1333" s="16">
        <v>166000504</v>
      </c>
      <c r="AN1333" s="16">
        <v>267731940</v>
      </c>
      <c r="AO1333" s="16">
        <v>356012024</v>
      </c>
      <c r="AP1333" s="16">
        <v>409237615</v>
      </c>
      <c r="AQ1333" s="16">
        <v>445386246.45726001</v>
      </c>
      <c r="AR1333" s="16">
        <v>399160458.44718599</v>
      </c>
      <c r="AS1333" s="16">
        <v>453078794.59560001</v>
      </c>
      <c r="AT1333" s="16">
        <v>519430059.10403401</v>
      </c>
      <c r="AU1333" s="16">
        <v>530220553.99914002</v>
      </c>
      <c r="AV1333" s="16">
        <v>668848633.41709006</v>
      </c>
      <c r="AW1333" s="16">
        <v>932162238.09261405</v>
      </c>
      <c r="AX1333" s="16">
        <v>1398279961.6254699</v>
      </c>
      <c r="AY1333" s="16">
        <v>2452568377.27</v>
      </c>
      <c r="AZ1333" s="16">
        <v>4867406283.1800003</v>
      </c>
      <c r="BA1333" s="16">
        <v>6508278924.1300001</v>
      </c>
      <c r="BB1333" s="16">
        <v>7995258585.9099998</v>
      </c>
      <c r="BC1333" s="16">
        <v>9779305498.3400002</v>
      </c>
      <c r="BD1333" s="16">
        <v>10005746902.32</v>
      </c>
      <c r="BE1333" s="16">
        <v>13346000115.209999</v>
      </c>
      <c r="BF1333" s="16">
        <v>13443972641.540001</v>
      </c>
      <c r="BG1333" s="16">
        <v>16091817897.110001</v>
      </c>
      <c r="BH1333" s="16">
        <v>22112201663.599998</v>
      </c>
      <c r="BI1333" s="16">
        <v>26891376816.721001</v>
      </c>
      <c r="BJ1333" s="16">
        <v>22631492771</v>
      </c>
      <c r="BK1333" s="16">
        <v>23599989565.43</v>
      </c>
      <c r="BL1333" s="16">
        <v>23939667953.799999</v>
      </c>
      <c r="BM1333" s="16">
        <v>22876953515.389999</v>
      </c>
    </row>
    <row r="1334" spans="1:65">
      <c r="A1334" s="16" t="s">
        <v>53</v>
      </c>
      <c r="B1334" s="16" t="s">
        <v>54</v>
      </c>
      <c r="C1334" s="16" t="s">
        <v>2711</v>
      </c>
      <c r="D1334" s="16" t="s">
        <v>2712</v>
      </c>
      <c r="BI1334" s="16">
        <v>0.436531485</v>
      </c>
      <c r="BJ1334" s="16">
        <v>0.43692951830117099</v>
      </c>
      <c r="BK1334" s="16">
        <v>0.43692951830117099</v>
      </c>
    </row>
    <row r="1335" spans="1:65">
      <c r="A1335" s="16" t="s">
        <v>53</v>
      </c>
      <c r="B1335" s="16" t="s">
        <v>54</v>
      </c>
      <c r="C1335" s="16" t="s">
        <v>2713</v>
      </c>
      <c r="D1335" s="16" t="s">
        <v>2714</v>
      </c>
      <c r="E1335" s="16">
        <v>25.807298766390499</v>
      </c>
      <c r="F1335" s="16">
        <v>25.542034451315999</v>
      </c>
      <c r="G1335" s="16">
        <v>25.271226064551499</v>
      </c>
      <c r="H1335" s="16">
        <v>25.016876675935599</v>
      </c>
      <c r="I1335" s="16">
        <v>24.805264713214399</v>
      </c>
      <c r="J1335" s="16">
        <v>24.6489734248632</v>
      </c>
      <c r="K1335" s="16">
        <v>24.5522000504921</v>
      </c>
      <c r="L1335" s="16">
        <v>24.5073156350952</v>
      </c>
      <c r="M1335" s="16">
        <v>24.508445866598699</v>
      </c>
      <c r="N1335" s="16">
        <v>24.5440493066742</v>
      </c>
      <c r="O1335" s="16">
        <v>24.6001955200277</v>
      </c>
      <c r="P1335" s="16">
        <v>24.673054382632401</v>
      </c>
      <c r="Q1335" s="16">
        <v>24.773780905158599</v>
      </c>
      <c r="R1335" s="16">
        <v>24.895332703031599</v>
      </c>
      <c r="S1335" s="16">
        <v>25.034490509262199</v>
      </c>
      <c r="T1335" s="16">
        <v>25.1859800861066</v>
      </c>
      <c r="U1335" s="16">
        <v>25.3483002324602</v>
      </c>
      <c r="V1335" s="16">
        <v>25.5177688125369</v>
      </c>
      <c r="W1335" s="16">
        <v>25.694188599491099</v>
      </c>
      <c r="X1335" s="16">
        <v>25.729598827811699</v>
      </c>
      <c r="Y1335" s="16">
        <v>25.5951036746015</v>
      </c>
      <c r="Z1335" s="16">
        <v>25.460898735732801</v>
      </c>
      <c r="AA1335" s="16">
        <v>25.3274127084496</v>
      </c>
      <c r="AB1335" s="16">
        <v>25.192050857500401</v>
      </c>
      <c r="AC1335" s="16">
        <v>25.0526223008149</v>
      </c>
      <c r="AD1335" s="16">
        <v>24.907180691603799</v>
      </c>
      <c r="AE1335" s="16">
        <v>24.7574030803565</v>
      </c>
      <c r="AF1335" s="16">
        <v>24.6057509944896</v>
      </c>
      <c r="AG1335" s="16">
        <v>24.4562824080421</v>
      </c>
      <c r="AH1335" s="16">
        <v>24.233672055796699</v>
      </c>
      <c r="AI1335" s="16">
        <v>24.213605252130201</v>
      </c>
      <c r="AJ1335" s="16">
        <v>23.9282492091872</v>
      </c>
      <c r="AK1335" s="16">
        <v>23.655188295854799</v>
      </c>
      <c r="AL1335" s="16">
        <v>23.3840693795864</v>
      </c>
      <c r="AM1335" s="16">
        <v>23.154890088192701</v>
      </c>
      <c r="AN1335" s="16">
        <v>22.973884189980499</v>
      </c>
      <c r="AO1335" s="16">
        <v>22.826755120443099</v>
      </c>
      <c r="AP1335" s="16">
        <v>22.690587822536902</v>
      </c>
      <c r="AQ1335" s="16">
        <v>22.558852521167701</v>
      </c>
      <c r="AR1335" s="16">
        <v>22.472656665935901</v>
      </c>
      <c r="AS1335" s="16">
        <v>22.438399224709901</v>
      </c>
      <c r="AT1335" s="16">
        <v>22.414254364335701</v>
      </c>
      <c r="AU1335" s="16">
        <v>22.396747410348802</v>
      </c>
      <c r="AV1335" s="16">
        <v>22.376689619994899</v>
      </c>
      <c r="AW1335" s="16">
        <v>22.330524288208</v>
      </c>
      <c r="AX1335" s="16">
        <v>22.251362929509</v>
      </c>
      <c r="AY1335" s="16">
        <v>22.208225539362701</v>
      </c>
      <c r="AZ1335" s="16">
        <v>22.2107023411371</v>
      </c>
      <c r="BA1335" s="16">
        <v>22.194833055663299</v>
      </c>
      <c r="BB1335" s="16">
        <v>22.381654326366199</v>
      </c>
      <c r="BC1335" s="16">
        <v>22.771895265161501</v>
      </c>
      <c r="BD1335" s="16">
        <v>22.943989817162901</v>
      </c>
      <c r="BE1335" s="16">
        <v>22.910063314724201</v>
      </c>
      <c r="BF1335" s="16">
        <v>22.883524882813202</v>
      </c>
      <c r="BG1335" s="16">
        <v>22.867728730931301</v>
      </c>
      <c r="BH1335" s="16">
        <v>22.8649811422355</v>
      </c>
      <c r="BI1335" s="16">
        <v>22.8793709081503</v>
      </c>
      <c r="BJ1335" s="16">
        <v>22.924329561307498</v>
      </c>
      <c r="BK1335" s="16">
        <v>22.995791351732301</v>
      </c>
      <c r="BL1335" s="16">
        <v>23.0753461369756</v>
      </c>
      <c r="BM1335" s="16">
        <v>23.159407864360801</v>
      </c>
    </row>
    <row r="1336" spans="1:65">
      <c r="A1336" s="16" t="s">
        <v>53</v>
      </c>
      <c r="B1336" s="16" t="s">
        <v>54</v>
      </c>
      <c r="C1336" s="16" t="s">
        <v>2715</v>
      </c>
      <c r="D1336" s="16" t="s">
        <v>2716</v>
      </c>
      <c r="AI1336" s="16">
        <v>9.2388255096315692</v>
      </c>
      <c r="AJ1336" s="16">
        <v>8.9162182936202896</v>
      </c>
      <c r="AK1336" s="16">
        <v>8.4865629420084794</v>
      </c>
      <c r="AL1336" s="16">
        <v>6.3186077643909</v>
      </c>
      <c r="AM1336" s="16">
        <v>14.156898106402201</v>
      </c>
      <c r="AN1336" s="16">
        <v>11.928306551297901</v>
      </c>
      <c r="AO1336" s="16">
        <v>15.0776053215078</v>
      </c>
      <c r="AP1336" s="16">
        <v>15.5369383092155</v>
      </c>
      <c r="AQ1336" s="16">
        <v>16.952380952380999</v>
      </c>
      <c r="AR1336" s="16">
        <v>18.4394409937888</v>
      </c>
      <c r="AS1336" s="16">
        <v>15.714285714285699</v>
      </c>
      <c r="AT1336" s="16">
        <v>18.041037553232702</v>
      </c>
      <c r="AU1336" s="16">
        <v>20.423363386907099</v>
      </c>
      <c r="AV1336" s="16">
        <v>20.596693026599599</v>
      </c>
      <c r="AW1336" s="16">
        <v>20.583941605839399</v>
      </c>
      <c r="AX1336" s="16">
        <v>19.9241640813513</v>
      </c>
      <c r="AY1336" s="16">
        <v>19.734603606668902</v>
      </c>
      <c r="AZ1336" s="16">
        <v>20.4571000374672</v>
      </c>
      <c r="BA1336" s="16">
        <v>23.0208333333333</v>
      </c>
      <c r="BB1336" s="16">
        <v>24.3066884176183</v>
      </c>
      <c r="BC1336" s="16">
        <v>25.924351891202701</v>
      </c>
      <c r="BD1336" s="16">
        <v>23.335854765506799</v>
      </c>
      <c r="BE1336" s="16">
        <v>18.033921772239498</v>
      </c>
      <c r="BF1336" s="16">
        <v>17.1477079796265</v>
      </c>
      <c r="BG1336" s="16">
        <v>18.220201364079202</v>
      </c>
    </row>
    <row r="1337" spans="1:65">
      <c r="A1337" s="16" t="s">
        <v>53</v>
      </c>
      <c r="B1337" s="16" t="s">
        <v>54</v>
      </c>
      <c r="C1337" s="16" t="s">
        <v>2717</v>
      </c>
      <c r="D1337" s="16" t="s">
        <v>2718</v>
      </c>
      <c r="O1337" s="16">
        <v>86.496173601353703</v>
      </c>
      <c r="P1337" s="16">
        <v>86.989074240843195</v>
      </c>
      <c r="Q1337" s="16">
        <v>86.673034001973207</v>
      </c>
      <c r="R1337" s="16">
        <v>86.594152578793398</v>
      </c>
      <c r="S1337" s="16">
        <v>86.208202846036599</v>
      </c>
      <c r="T1337" s="16">
        <v>85.391673343221797</v>
      </c>
      <c r="U1337" s="16">
        <v>84.844625236310407</v>
      </c>
      <c r="V1337" s="16">
        <v>84.943269651839302</v>
      </c>
      <c r="W1337" s="16">
        <v>84.604920999788604</v>
      </c>
      <c r="X1337" s="16">
        <v>84.2239186350469</v>
      </c>
      <c r="Y1337" s="16">
        <v>84.108008168857197</v>
      </c>
      <c r="Z1337" s="16">
        <v>83.557096067778005</v>
      </c>
      <c r="AA1337" s="16">
        <v>83.451376000040597</v>
      </c>
      <c r="AB1337" s="16">
        <v>83.8951952568938</v>
      </c>
      <c r="AC1337" s="16">
        <v>84.092408214435693</v>
      </c>
      <c r="AD1337" s="16">
        <v>84.056521647237801</v>
      </c>
      <c r="AE1337" s="16">
        <v>84.173106961106299</v>
      </c>
      <c r="AF1337" s="16">
        <v>84.2339089606605</v>
      </c>
      <c r="AG1337" s="16">
        <v>83.636088908681103</v>
      </c>
      <c r="AH1337" s="16">
        <v>83.292748502074005</v>
      </c>
      <c r="AI1337" s="16">
        <v>90.526315789473699</v>
      </c>
      <c r="AJ1337" s="16">
        <v>83.161512027491398</v>
      </c>
      <c r="AK1337" s="16">
        <v>81.176470588235304</v>
      </c>
      <c r="AL1337" s="16">
        <v>78.297872340425499</v>
      </c>
      <c r="AM1337" s="16">
        <v>77.130044843049305</v>
      </c>
      <c r="AN1337" s="16">
        <v>75.892857142857096</v>
      </c>
      <c r="AO1337" s="16">
        <v>75.462962962963005</v>
      </c>
      <c r="AP1337" s="16">
        <v>76.211453744493397</v>
      </c>
      <c r="AQ1337" s="16">
        <v>76.521739130434796</v>
      </c>
      <c r="AR1337" s="16">
        <v>77.2151898734177</v>
      </c>
      <c r="AS1337" s="16">
        <v>77.310924369747895</v>
      </c>
      <c r="AT1337" s="16">
        <v>78.988326848249002</v>
      </c>
      <c r="AU1337" s="16">
        <v>79.553903345724905</v>
      </c>
      <c r="AV1337" s="16">
        <v>79.783393501805094</v>
      </c>
      <c r="AW1337" s="16">
        <v>80.344827586206904</v>
      </c>
      <c r="AX1337" s="16">
        <v>80.338983050847503</v>
      </c>
      <c r="AY1337" s="16">
        <v>80.844155844155793</v>
      </c>
      <c r="AZ1337" s="16">
        <v>80.645161290322605</v>
      </c>
      <c r="BA1337" s="16">
        <v>81.458966565349499</v>
      </c>
    </row>
    <row r="1338" spans="1:65">
      <c r="A1338" s="16" t="s">
        <v>53</v>
      </c>
      <c r="B1338" s="16" t="s">
        <v>54</v>
      </c>
      <c r="C1338" s="16" t="s">
        <v>2719</v>
      </c>
      <c r="D1338" s="16" t="s">
        <v>2720</v>
      </c>
      <c r="AI1338" s="16">
        <v>1.49898059470127</v>
      </c>
      <c r="AJ1338" s="16">
        <v>1.7015832494679799</v>
      </c>
      <c r="AK1338" s="16">
        <v>1.4308249471457599</v>
      </c>
      <c r="AL1338" s="16">
        <v>2.18010318240963</v>
      </c>
      <c r="AM1338" s="16">
        <v>2.3631627740690702</v>
      </c>
      <c r="AN1338" s="16">
        <v>2.5244644642590401</v>
      </c>
      <c r="AO1338" s="16">
        <v>2.1590618351014599</v>
      </c>
      <c r="AP1338" s="16">
        <v>1.9608985534862</v>
      </c>
      <c r="AQ1338" s="16">
        <v>1.75922148884297</v>
      </c>
      <c r="AR1338" s="16">
        <v>1.5896903623070699</v>
      </c>
      <c r="AS1338" s="16">
        <v>1.4439681511015801</v>
      </c>
      <c r="AT1338" s="16">
        <v>1.24423886392519</v>
      </c>
      <c r="AU1338" s="16">
        <v>1.1021677243249599</v>
      </c>
      <c r="AV1338" s="16">
        <v>0.88425105090838996</v>
      </c>
      <c r="AW1338" s="16">
        <v>0.78239889651082095</v>
      </c>
      <c r="AX1338" s="16">
        <v>0.63749113841648897</v>
      </c>
      <c r="AY1338" s="16">
        <v>0.429026668072921</v>
      </c>
      <c r="AZ1338" s="16">
        <v>0.26810262638029297</v>
      </c>
      <c r="BA1338" s="16">
        <v>0.25569406880297402</v>
      </c>
      <c r="BB1338" s="16">
        <v>0.197194560945126</v>
      </c>
      <c r="BC1338" s="16">
        <v>0.17868937513561201</v>
      </c>
      <c r="BD1338" s="16">
        <v>0.21030374136550001</v>
      </c>
      <c r="BE1338" s="16">
        <v>0.20736215526754501</v>
      </c>
      <c r="BF1338" s="16">
        <v>0.19392718265983599</v>
      </c>
      <c r="BG1338" s="16">
        <v>0.19617774184929501</v>
      </c>
      <c r="BH1338" s="16">
        <v>0.223176925092026</v>
      </c>
      <c r="BI1338" s="16">
        <v>0.23290352267518499</v>
      </c>
      <c r="BJ1338" s="16">
        <v>0.22974742667157599</v>
      </c>
      <c r="BK1338" s="16">
        <v>0.221389728801963</v>
      </c>
    </row>
    <row r="1339" spans="1:65">
      <c r="A1339" s="16" t="s">
        <v>53</v>
      </c>
      <c r="B1339" s="16" t="s">
        <v>54</v>
      </c>
      <c r="C1339" s="16" t="s">
        <v>2721</v>
      </c>
      <c r="D1339" s="16" t="s">
        <v>2722</v>
      </c>
      <c r="AI1339" s="16">
        <v>2.4508502706293398</v>
      </c>
      <c r="AJ1339" s="16">
        <v>2.4564401846283799</v>
      </c>
      <c r="AK1339" s="16">
        <v>2.3462859609354698</v>
      </c>
      <c r="AL1339" s="16">
        <v>2.0134442947634699</v>
      </c>
      <c r="AM1339" s="16">
        <v>1.7814779470040201</v>
      </c>
      <c r="AN1339" s="16">
        <v>1.67221437794534</v>
      </c>
      <c r="AO1339" s="16">
        <v>2.00428362053401</v>
      </c>
      <c r="AP1339" s="16">
        <v>2.2010209556645202</v>
      </c>
      <c r="AQ1339" s="16">
        <v>2.33231258583025</v>
      </c>
      <c r="AR1339" s="16">
        <v>2.69346940980371</v>
      </c>
      <c r="AS1339" s="16">
        <v>2.8953793058733299</v>
      </c>
      <c r="AT1339" s="16">
        <v>3.1406083380695602</v>
      </c>
      <c r="AU1339" s="16">
        <v>3.4029045771276301</v>
      </c>
      <c r="AV1339" s="16">
        <v>3.5655377411068798</v>
      </c>
      <c r="AW1339" s="16">
        <v>3.7043864889159499</v>
      </c>
      <c r="AX1339" s="16">
        <v>4.5138834864970603</v>
      </c>
      <c r="AY1339" s="16">
        <v>6.1588154647595701</v>
      </c>
      <c r="AZ1339" s="16">
        <v>8.44102786097978</v>
      </c>
      <c r="BA1339" s="16">
        <v>8.4871629163710605</v>
      </c>
      <c r="BB1339" s="16">
        <v>10.360097065729301</v>
      </c>
      <c r="BC1339" s="16">
        <v>11.1857505349503</v>
      </c>
      <c r="BD1339" s="16">
        <v>10.1546249095184</v>
      </c>
      <c r="BE1339" s="16">
        <v>9.5213562087022208</v>
      </c>
      <c r="BF1339" s="16">
        <v>9.9407531350710308</v>
      </c>
      <c r="BG1339" s="16">
        <v>9.9034670459543808</v>
      </c>
    </row>
    <row r="1340" spans="1:65">
      <c r="A1340" s="16" t="s">
        <v>53</v>
      </c>
      <c r="B1340" s="16" t="s">
        <v>54</v>
      </c>
      <c r="C1340" s="16" t="s">
        <v>2723</v>
      </c>
      <c r="D1340" s="16" t="s">
        <v>2724</v>
      </c>
      <c r="AI1340" s="16">
        <v>15.5677321455385</v>
      </c>
      <c r="AJ1340" s="16">
        <v>15.532305934082901</v>
      </c>
      <c r="AK1340" s="16">
        <v>16.2615219388104</v>
      </c>
      <c r="AL1340" s="16">
        <v>18.949707645896499</v>
      </c>
      <c r="AM1340" s="16">
        <v>21.417150000093098</v>
      </c>
      <c r="AN1340" s="16">
        <v>22.816560735910802</v>
      </c>
      <c r="AO1340" s="16">
        <v>19.0363181389212</v>
      </c>
      <c r="AP1340" s="16">
        <v>17.334764741078502</v>
      </c>
      <c r="AQ1340" s="16">
        <v>16.3589481942318</v>
      </c>
      <c r="AR1340" s="16">
        <v>14.1654404063601</v>
      </c>
      <c r="AS1340" s="16">
        <v>13.177610415109401</v>
      </c>
      <c r="AT1340" s="16">
        <v>12.1486592516118</v>
      </c>
      <c r="AU1340" s="16">
        <v>11.0945328309231</v>
      </c>
      <c r="AV1340" s="16">
        <v>10.4940533558952</v>
      </c>
      <c r="AW1340" s="16">
        <v>10.0139858808694</v>
      </c>
      <c r="AX1340" s="16">
        <v>8.3196545980267604</v>
      </c>
      <c r="AY1340" s="16">
        <v>6.0960613480794601</v>
      </c>
      <c r="AZ1340" s="16">
        <v>4.4625940355735496</v>
      </c>
      <c r="BA1340" s="16">
        <v>4.4310844916433796</v>
      </c>
      <c r="BB1340" s="16">
        <v>3.6286382203358798</v>
      </c>
      <c r="BC1340" s="16">
        <v>3.3587111780768799</v>
      </c>
      <c r="BD1340" s="16">
        <v>3.6391667608473601</v>
      </c>
      <c r="BE1340" s="16">
        <v>3.8813206101149502</v>
      </c>
      <c r="BF1340" s="16">
        <v>3.7192113352608902</v>
      </c>
      <c r="BG1340" s="16">
        <v>3.7624057278599898</v>
      </c>
      <c r="BH1340" s="16">
        <v>3.73014078315772</v>
      </c>
    </row>
    <row r="1341" spans="1:65">
      <c r="A1341" s="16" t="s">
        <v>53</v>
      </c>
      <c r="B1341" s="16" t="s">
        <v>54</v>
      </c>
      <c r="C1341" s="16" t="s">
        <v>2725</v>
      </c>
      <c r="D1341" s="16" t="s">
        <v>2726</v>
      </c>
      <c r="AL1341" s="16">
        <v>1.5201934052288699</v>
      </c>
      <c r="AM1341" s="16">
        <v>12.4997917683786</v>
      </c>
      <c r="AN1341" s="16">
        <v>4.9574634551781198</v>
      </c>
      <c r="AO1341" s="16">
        <v>3.04531131999265</v>
      </c>
      <c r="AP1341" s="16">
        <v>4.6565009497279402</v>
      </c>
      <c r="AQ1341" s="16">
        <v>2.7150407972893502</v>
      </c>
      <c r="AR1341" s="16">
        <v>3.7694580374120799</v>
      </c>
      <c r="AS1341" s="16">
        <v>2.8478933328096301</v>
      </c>
      <c r="AT1341" s="16">
        <v>4.3237291845736197</v>
      </c>
      <c r="AU1341" s="16">
        <v>5.9955427334642701</v>
      </c>
      <c r="AV1341" s="16">
        <v>4.4190511072869496</v>
      </c>
      <c r="AW1341" s="16">
        <v>2.2034465339776599</v>
      </c>
      <c r="AX1341" s="16">
        <v>1.81378640210313</v>
      </c>
      <c r="AY1341" s="16">
        <v>1.1137961583309199</v>
      </c>
      <c r="AZ1341" s="16">
        <v>0.76261650662887703</v>
      </c>
      <c r="BA1341" s="16">
        <v>0.51644659584625496</v>
      </c>
      <c r="BB1341" s="16">
        <v>0.53364521619933303</v>
      </c>
      <c r="BC1341" s="16">
        <v>0.31649203786565699</v>
      </c>
      <c r="BD1341" s="16">
        <v>0.47104470248025798</v>
      </c>
      <c r="BE1341" s="16">
        <v>0.43840378918954598</v>
      </c>
      <c r="BF1341" s="16">
        <v>-0.10113266585233199</v>
      </c>
      <c r="BG1341" s="16">
        <v>0.29828342482081699</v>
      </c>
      <c r="BH1341" s="16">
        <v>0.13630671147436699</v>
      </c>
      <c r="BI1341" s="16">
        <v>0.22440749232622001</v>
      </c>
      <c r="BJ1341" s="16">
        <v>0.31588457396152197</v>
      </c>
      <c r="BK1341" s="16">
        <v>0.19575238953384899</v>
      </c>
      <c r="BL1341" s="16">
        <v>0.26235426622075197</v>
      </c>
    </row>
    <row r="1342" spans="1:65">
      <c r="A1342" s="16" t="s">
        <v>53</v>
      </c>
      <c r="B1342" s="16" t="s">
        <v>54</v>
      </c>
      <c r="C1342" s="16" t="s">
        <v>2727</v>
      </c>
      <c r="D1342" s="16" t="s">
        <v>2728</v>
      </c>
    </row>
    <row r="1343" spans="1:65">
      <c r="A1343" s="16" t="s">
        <v>53</v>
      </c>
      <c r="B1343" s="16" t="s">
        <v>54</v>
      </c>
      <c r="C1343" s="16" t="s">
        <v>2729</v>
      </c>
      <c r="D1343" s="16" t="s">
        <v>2730</v>
      </c>
      <c r="AM1343" s="16">
        <v>8152315.9000000004</v>
      </c>
      <c r="AN1343" s="16">
        <v>55404749.799999997</v>
      </c>
      <c r="AO1343" s="16">
        <v>2013536.4</v>
      </c>
      <c r="AP1343" s="16">
        <v>-57609867</v>
      </c>
      <c r="AQ1343" s="16">
        <v>5895198.2000000002</v>
      </c>
      <c r="AR1343" s="16">
        <v>4150935.5</v>
      </c>
      <c r="AS1343" s="16">
        <v>11362435.6</v>
      </c>
      <c r="AT1343" s="16">
        <v>4265191.0999999996</v>
      </c>
      <c r="AU1343" s="16">
        <v>6279298.9000000004</v>
      </c>
      <c r="AV1343" s="16">
        <v>8326865.7000000002</v>
      </c>
      <c r="AW1343" s="16">
        <v>5451316.5</v>
      </c>
      <c r="AX1343" s="16">
        <v>6784136.4000000004</v>
      </c>
      <c r="AY1343" s="16">
        <v>4448193.9000000004</v>
      </c>
      <c r="AZ1343" s="16">
        <v>21308170.100000001</v>
      </c>
      <c r="BA1343" s="16">
        <v>26925972.199999999</v>
      </c>
      <c r="BB1343" s="16">
        <v>35287538.200000003</v>
      </c>
      <c r="BC1343" s="16">
        <v>129878352</v>
      </c>
      <c r="BD1343" s="16">
        <v>153378060</v>
      </c>
      <c r="BE1343" s="16">
        <v>131257951.8</v>
      </c>
      <c r="BF1343" s="16">
        <v>37256922.100000001</v>
      </c>
      <c r="BG1343" s="16">
        <v>-1091201.2</v>
      </c>
      <c r="BH1343" s="16">
        <v>35663797.5</v>
      </c>
      <c r="BI1343" s="16">
        <v>24570096.800000001</v>
      </c>
      <c r="BJ1343" s="16">
        <v>-19001141.800000001</v>
      </c>
      <c r="BK1343" s="16">
        <v>-87942038</v>
      </c>
      <c r="BL1343" s="16">
        <v>983114.4</v>
      </c>
    </row>
    <row r="1344" spans="1:65">
      <c r="A1344" s="16" t="s">
        <v>53</v>
      </c>
      <c r="B1344" s="16" t="s">
        <v>54</v>
      </c>
      <c r="C1344" s="16" t="s">
        <v>2731</v>
      </c>
      <c r="D1344" s="16" t="s">
        <v>2732</v>
      </c>
      <c r="AN1344" s="16">
        <v>30194000</v>
      </c>
      <c r="AO1344" s="16">
        <v>64289000</v>
      </c>
      <c r="AP1344" s="16">
        <v>115525000</v>
      </c>
      <c r="AQ1344" s="16">
        <v>141309000</v>
      </c>
      <c r="AR1344" s="16">
        <v>199287000</v>
      </c>
      <c r="AS1344" s="16">
        <v>216182000</v>
      </c>
      <c r="AT1344" s="16">
        <v>235023000</v>
      </c>
      <c r="AU1344" s="16">
        <v>313665000</v>
      </c>
      <c r="AV1344" s="16">
        <v>421867000</v>
      </c>
      <c r="AW1344" s="16">
        <v>492898000</v>
      </c>
      <c r="AX1344" s="16">
        <v>500610000</v>
      </c>
      <c r="AY1344" s="16">
        <v>588100000</v>
      </c>
      <c r="AZ1344" s="16">
        <v>681832000</v>
      </c>
      <c r="BA1344" s="16">
        <v>775429000</v>
      </c>
      <c r="BB1344" s="16">
        <v>938626000</v>
      </c>
      <c r="BC1344" s="16">
        <v>1063252000</v>
      </c>
      <c r="BD1344" s="16">
        <v>1274489000</v>
      </c>
      <c r="BE1344" s="16">
        <v>1641740000</v>
      </c>
      <c r="BF1344" s="16">
        <v>1642229000</v>
      </c>
      <c r="BG1344" s="16">
        <v>1920030000</v>
      </c>
      <c r="BH1344" s="16">
        <v>2095530000</v>
      </c>
      <c r="BI1344" s="16">
        <v>2203138000</v>
      </c>
      <c r="BJ1344" s="16">
        <v>2665398000</v>
      </c>
      <c r="BK1344" s="16">
        <v>2538098000</v>
      </c>
      <c r="BL1344" s="16">
        <v>2395350000</v>
      </c>
    </row>
    <row r="1345" spans="1:65">
      <c r="A1345" s="16" t="s">
        <v>53</v>
      </c>
      <c r="B1345" s="16" t="s">
        <v>54</v>
      </c>
      <c r="C1345" s="16" t="s">
        <v>2733</v>
      </c>
      <c r="D1345" s="16" t="s">
        <v>2734</v>
      </c>
    </row>
    <row r="1346" spans="1:65">
      <c r="A1346" s="16" t="s">
        <v>53</v>
      </c>
      <c r="B1346" s="16" t="s">
        <v>54</v>
      </c>
      <c r="C1346" s="16" t="s">
        <v>2735</v>
      </c>
      <c r="D1346" s="16" t="s">
        <v>2736</v>
      </c>
    </row>
    <row r="1347" spans="1:65">
      <c r="A1347" s="16" t="s">
        <v>53</v>
      </c>
      <c r="B1347" s="16" t="s">
        <v>54</v>
      </c>
      <c r="C1347" s="16" t="s">
        <v>2737</v>
      </c>
      <c r="D1347" s="16" t="s">
        <v>2738</v>
      </c>
      <c r="AL1347" s="16">
        <v>9999.9997764825803</v>
      </c>
      <c r="BD1347" s="16">
        <v>59999.9986588955</v>
      </c>
      <c r="BE1347" s="16">
        <v>610000.01430511498</v>
      </c>
      <c r="BF1347" s="16">
        <v>9999.9997764825803</v>
      </c>
      <c r="BJ1347" s="16">
        <v>39999.999105930299</v>
      </c>
      <c r="BL1347" s="16">
        <v>19999.999552965201</v>
      </c>
    </row>
    <row r="1348" spans="1:65">
      <c r="A1348" s="16" t="s">
        <v>53</v>
      </c>
      <c r="B1348" s="16" t="s">
        <v>54</v>
      </c>
      <c r="C1348" s="16" t="s">
        <v>2739</v>
      </c>
      <c r="D1348" s="16" t="s">
        <v>2740</v>
      </c>
      <c r="AN1348" s="16">
        <v>44.2099950106169</v>
      </c>
      <c r="AO1348" s="16">
        <v>35.9931929034679</v>
      </c>
      <c r="AP1348" s="16">
        <v>28.348195999953202</v>
      </c>
      <c r="AQ1348" s="16">
        <v>38.903896479781999</v>
      </c>
      <c r="AR1348" s="16">
        <v>44.403208847696597</v>
      </c>
      <c r="AS1348" s="16">
        <v>45.939068707461999</v>
      </c>
      <c r="AT1348" s="16">
        <v>55.778022364757398</v>
      </c>
      <c r="AU1348" s="16">
        <v>58.969746343063797</v>
      </c>
      <c r="AV1348" s="16">
        <v>46.406992885852901</v>
      </c>
      <c r="AW1348" s="16">
        <v>38.340436003266099</v>
      </c>
      <c r="AX1348" s="16">
        <v>32.260270277560501</v>
      </c>
      <c r="AY1348" s="16">
        <v>45.354991427579897</v>
      </c>
      <c r="AZ1348" s="16">
        <v>43.847403288952002</v>
      </c>
      <c r="BA1348" s="16">
        <v>47.581287974042503</v>
      </c>
      <c r="BB1348" s="16">
        <v>31.5327918206678</v>
      </c>
      <c r="BC1348" s="16">
        <v>25.838680584155998</v>
      </c>
      <c r="BD1348" s="16">
        <v>25.2681669201856</v>
      </c>
      <c r="BE1348" s="16">
        <v>15.410406542747999</v>
      </c>
      <c r="BF1348" s="16">
        <v>19.7473300761113</v>
      </c>
      <c r="BG1348" s="16">
        <v>25.915249626439401</v>
      </c>
      <c r="BH1348" s="16">
        <v>34.164936613211701</v>
      </c>
      <c r="BI1348" s="16">
        <v>25.076746278291999</v>
      </c>
      <c r="BJ1348" s="16">
        <v>20.718964243749401</v>
      </c>
      <c r="BK1348" s="16">
        <v>26.090369377389798</v>
      </c>
      <c r="BL1348" s="16">
        <v>29.455697847487802</v>
      </c>
      <c r="BM1348" s="16">
        <v>62.759793100421803</v>
      </c>
    </row>
    <row r="1349" spans="1:65">
      <c r="A1349" s="16" t="s">
        <v>53</v>
      </c>
      <c r="B1349" s="16" t="s">
        <v>54</v>
      </c>
      <c r="C1349" s="16" t="s">
        <v>2741</v>
      </c>
      <c r="D1349" s="16" t="s">
        <v>2742</v>
      </c>
      <c r="AN1349" s="16">
        <v>1658000</v>
      </c>
      <c r="AO1349" s="16">
        <v>0</v>
      </c>
      <c r="AP1349" s="16">
        <v>-1063000</v>
      </c>
      <c r="AQ1349" s="16">
        <v>-365000</v>
      </c>
      <c r="AU1349" s="16">
        <v>370000</v>
      </c>
      <c r="AV1349" s="16">
        <v>10000</v>
      </c>
      <c r="AW1349" s="16">
        <v>18071000</v>
      </c>
      <c r="AX1349" s="16">
        <v>-30503000</v>
      </c>
      <c r="AY1349" s="16">
        <v>12048000</v>
      </c>
      <c r="AZ1349" s="16">
        <v>26426000</v>
      </c>
      <c r="BA1349" s="16">
        <v>347385000</v>
      </c>
      <c r="BB1349" s="16">
        <v>138797000</v>
      </c>
      <c r="BC1349" s="16">
        <v>138753000</v>
      </c>
      <c r="BD1349" s="16">
        <v>316905000</v>
      </c>
      <c r="BE1349" s="16">
        <v>-268114000</v>
      </c>
      <c r="BF1349" s="16">
        <v>-718509000</v>
      </c>
      <c r="BG1349" s="16">
        <v>-1321422000</v>
      </c>
      <c r="BH1349" s="16">
        <v>-1080758000</v>
      </c>
      <c r="BI1349" s="16">
        <v>-487854000</v>
      </c>
      <c r="BJ1349" s="16">
        <v>-2668891000</v>
      </c>
      <c r="BK1349" s="16">
        <v>1240981000</v>
      </c>
      <c r="BL1349" s="16">
        <v>388636730.48851597</v>
      </c>
      <c r="BM1349" s="16">
        <v>281845000</v>
      </c>
    </row>
    <row r="1350" spans="1:65">
      <c r="A1350" s="16" t="s">
        <v>53</v>
      </c>
      <c r="B1350" s="16" t="s">
        <v>54</v>
      </c>
      <c r="C1350" s="16" t="s">
        <v>2743</v>
      </c>
      <c r="D1350" s="16" t="s">
        <v>2744</v>
      </c>
      <c r="AU1350" s="16">
        <v>2050000</v>
      </c>
      <c r="AV1350" s="16">
        <v>144000</v>
      </c>
      <c r="AX1350" s="16">
        <v>46000</v>
      </c>
      <c r="AY1350" s="16">
        <v>1281000</v>
      </c>
      <c r="AZ1350" s="16">
        <v>4697000</v>
      </c>
      <c r="BA1350" s="16">
        <v>4827000</v>
      </c>
      <c r="BB1350" s="16">
        <v>19229000</v>
      </c>
      <c r="BC1350" s="16">
        <v>16531000</v>
      </c>
      <c r="BD1350" s="16">
        <v>18423000</v>
      </c>
      <c r="BE1350" s="16">
        <v>28180000</v>
      </c>
      <c r="BM1350" s="16">
        <v>0</v>
      </c>
    </row>
    <row r="1351" spans="1:65">
      <c r="A1351" s="16" t="s">
        <v>53</v>
      </c>
      <c r="B1351" s="16" t="s">
        <v>54</v>
      </c>
      <c r="C1351" s="16" t="s">
        <v>2745</v>
      </c>
      <c r="D1351" s="16" t="s">
        <v>2746</v>
      </c>
    </row>
    <row r="1352" spans="1:65">
      <c r="A1352" s="16" t="s">
        <v>53</v>
      </c>
      <c r="B1352" s="16" t="s">
        <v>54</v>
      </c>
      <c r="C1352" s="16" t="s">
        <v>2747</v>
      </c>
      <c r="D1352" s="16" t="s">
        <v>2748</v>
      </c>
      <c r="AK1352" s="16">
        <v>53.428986865664498</v>
      </c>
      <c r="AL1352" s="16">
        <v>53.553961330016698</v>
      </c>
      <c r="AM1352" s="16">
        <v>53.907254527320099</v>
      </c>
      <c r="AN1352" s="16">
        <v>53.944506531117398</v>
      </c>
      <c r="AO1352" s="16">
        <v>54.390328899143199</v>
      </c>
      <c r="AP1352" s="16">
        <v>55.141377362798501</v>
      </c>
      <c r="AQ1352" s="16">
        <v>56.348384922736201</v>
      </c>
      <c r="AR1352" s="16">
        <v>56.736593918142802</v>
      </c>
      <c r="AS1352" s="16">
        <v>57.386356758065503</v>
      </c>
      <c r="AT1352" s="16">
        <v>57.450002421190298</v>
      </c>
      <c r="AU1352" s="16">
        <v>57.431794524195702</v>
      </c>
      <c r="AV1352" s="16">
        <v>57.525528722837898</v>
      </c>
      <c r="AW1352" s="16">
        <v>57.515240952196599</v>
      </c>
      <c r="AX1352" s="16">
        <v>57.568352286474699</v>
      </c>
      <c r="AY1352" s="16">
        <v>57.552912133789903</v>
      </c>
      <c r="AZ1352" s="16">
        <v>57.564535453654301</v>
      </c>
      <c r="BA1352" s="16">
        <v>57.5683493289119</v>
      </c>
      <c r="BB1352" s="16">
        <v>57.5790951562538</v>
      </c>
      <c r="BC1352" s="16">
        <v>57.670344560588497</v>
      </c>
      <c r="BD1352" s="16">
        <v>57.691935444845001</v>
      </c>
      <c r="BE1352" s="16">
        <v>57.687096227830303</v>
      </c>
      <c r="BF1352" s="16">
        <v>57.704545179593303</v>
      </c>
      <c r="BG1352" s="16">
        <v>57.7005431692535</v>
      </c>
      <c r="BH1352" s="16">
        <v>57.701752900330298</v>
      </c>
      <c r="BI1352" s="16">
        <v>57.735575178420198</v>
      </c>
      <c r="BJ1352" s="16">
        <v>57.795601364593203</v>
      </c>
      <c r="BK1352" s="16">
        <v>57.825392600479098</v>
      </c>
    </row>
    <row r="1353" spans="1:65">
      <c r="A1353" s="16" t="s">
        <v>53</v>
      </c>
      <c r="B1353" s="16" t="s">
        <v>54</v>
      </c>
      <c r="C1353" s="16" t="s">
        <v>2749</v>
      </c>
      <c r="D1353" s="16" t="s">
        <v>2750</v>
      </c>
      <c r="BI1353" s="16">
        <v>60</v>
      </c>
      <c r="BJ1353" s="16">
        <v>70</v>
      </c>
      <c r="BK1353" s="16">
        <v>80</v>
      </c>
      <c r="BL1353" s="16">
        <v>80</v>
      </c>
    </row>
    <row r="1354" spans="1:65">
      <c r="A1354" s="16" t="s">
        <v>53</v>
      </c>
      <c r="B1354" s="16" t="s">
        <v>54</v>
      </c>
      <c r="C1354" s="16" t="s">
        <v>2751</v>
      </c>
      <c r="D1354" s="16" t="s">
        <v>2752</v>
      </c>
      <c r="AX1354" s="16">
        <v>3.5</v>
      </c>
      <c r="AY1354" s="16">
        <v>4</v>
      </c>
      <c r="AZ1354" s="16">
        <v>4</v>
      </c>
      <c r="BA1354" s="16">
        <v>4</v>
      </c>
      <c r="BB1354" s="16">
        <v>4</v>
      </c>
      <c r="BC1354" s="16">
        <v>4</v>
      </c>
    </row>
    <row r="1355" spans="1:65">
      <c r="A1355" s="16" t="s">
        <v>53</v>
      </c>
      <c r="B1355" s="16" t="s">
        <v>54</v>
      </c>
      <c r="C1355" s="16" t="s">
        <v>2753</v>
      </c>
      <c r="D1355" s="16" t="s">
        <v>2754</v>
      </c>
      <c r="AX1355" s="16">
        <v>2187</v>
      </c>
      <c r="BE1355" s="16">
        <v>3615</v>
      </c>
      <c r="BF1355" s="16">
        <v>3556</v>
      </c>
      <c r="BG1355" s="16">
        <v>3683</v>
      </c>
      <c r="BH1355" s="16">
        <v>2801</v>
      </c>
      <c r="BI1355" s="16">
        <v>2817</v>
      </c>
      <c r="BJ1355" s="16">
        <v>3077</v>
      </c>
      <c r="BK1355" s="16">
        <v>3791</v>
      </c>
      <c r="BL1355" s="16">
        <v>3908</v>
      </c>
    </row>
    <row r="1356" spans="1:65">
      <c r="A1356" s="16" t="s">
        <v>53</v>
      </c>
      <c r="B1356" s="16" t="s">
        <v>54</v>
      </c>
      <c r="C1356" s="16" t="s">
        <v>2755</v>
      </c>
      <c r="D1356" s="16" t="s">
        <v>2756</v>
      </c>
      <c r="AT1356" s="16">
        <v>230000000</v>
      </c>
      <c r="AU1356" s="16">
        <v>145200000</v>
      </c>
    </row>
    <row r="1357" spans="1:65">
      <c r="A1357" s="16" t="s">
        <v>53</v>
      </c>
      <c r="B1357" s="16" t="s">
        <v>54</v>
      </c>
      <c r="C1357" s="16" t="s">
        <v>2757</v>
      </c>
      <c r="D1357" s="16" t="s">
        <v>2758</v>
      </c>
      <c r="AV1357" s="16">
        <v>105</v>
      </c>
      <c r="AW1357" s="16">
        <v>121</v>
      </c>
      <c r="AX1357" s="16">
        <v>113</v>
      </c>
      <c r="AY1357" s="16">
        <v>51</v>
      </c>
      <c r="AZ1357" s="16">
        <v>36</v>
      </c>
      <c r="BA1357" s="16">
        <v>10</v>
      </c>
      <c r="BB1357" s="16">
        <v>10</v>
      </c>
      <c r="BC1357" s="16">
        <v>8</v>
      </c>
      <c r="BD1357" s="16">
        <v>8</v>
      </c>
      <c r="BE1357" s="16">
        <v>8</v>
      </c>
      <c r="BF1357" s="16">
        <v>7</v>
      </c>
      <c r="BG1357" s="16">
        <v>5.5</v>
      </c>
      <c r="BH1357" s="16">
        <v>3.5</v>
      </c>
      <c r="BI1357" s="16">
        <v>3.5</v>
      </c>
      <c r="BJ1357" s="16">
        <v>3.5</v>
      </c>
      <c r="BK1357" s="16">
        <v>3.5</v>
      </c>
      <c r="BL1357" s="16">
        <v>3.5</v>
      </c>
    </row>
    <row r="1358" spans="1:65">
      <c r="A1358" s="16" t="s">
        <v>53</v>
      </c>
      <c r="B1358" s="16" t="s">
        <v>54</v>
      </c>
      <c r="C1358" s="16" t="s">
        <v>2759</v>
      </c>
      <c r="D1358" s="16" t="s">
        <v>2760</v>
      </c>
      <c r="BF1358" s="16">
        <v>0</v>
      </c>
      <c r="BL1358" s="16">
        <v>11.1</v>
      </c>
    </row>
    <row r="1359" spans="1:65">
      <c r="A1359" s="16" t="s">
        <v>53</v>
      </c>
      <c r="B1359" s="16" t="s">
        <v>54</v>
      </c>
      <c r="C1359" s="16" t="s">
        <v>2761</v>
      </c>
      <c r="D1359" s="16" t="s">
        <v>2762</v>
      </c>
      <c r="BG1359" s="16">
        <v>250</v>
      </c>
      <c r="BH1359" s="16">
        <v>250</v>
      </c>
      <c r="BI1359" s="16">
        <v>250</v>
      </c>
      <c r="BJ1359" s="16">
        <v>250</v>
      </c>
      <c r="BK1359" s="16">
        <v>250</v>
      </c>
      <c r="BL1359" s="16">
        <v>250</v>
      </c>
    </row>
    <row r="1360" spans="1:65">
      <c r="A1360" s="16" t="s">
        <v>53</v>
      </c>
      <c r="B1360" s="16" t="s">
        <v>54</v>
      </c>
      <c r="C1360" s="16" t="s">
        <v>2763</v>
      </c>
      <c r="D1360" s="16" t="s">
        <v>2764</v>
      </c>
      <c r="BC1360" s="16">
        <v>0.52067083120346103</v>
      </c>
      <c r="BK1360" s="16">
        <v>0.66429263353347801</v>
      </c>
      <c r="BM1360" s="16">
        <v>0.60278230905532804</v>
      </c>
    </row>
    <row r="1361" spans="1:65">
      <c r="A1361" s="16" t="s">
        <v>53</v>
      </c>
      <c r="B1361" s="16" t="s">
        <v>54</v>
      </c>
      <c r="C1361" s="16" t="s">
        <v>2765</v>
      </c>
      <c r="D1361" s="16" t="s">
        <v>2766</v>
      </c>
      <c r="AM1361" s="16">
        <v>0.20846188482897801</v>
      </c>
      <c r="AN1361" s="16">
        <v>0.30490900900666301</v>
      </c>
      <c r="AO1361" s="16">
        <v>2.5073823038908198</v>
      </c>
      <c r="AP1361" s="16">
        <v>2.9641582477495101</v>
      </c>
      <c r="AQ1361" s="16">
        <v>1.9532781168708899</v>
      </c>
      <c r="AR1361" s="16">
        <v>2.4210602300711299</v>
      </c>
      <c r="BA1361" s="16">
        <v>0.16524832730286401</v>
      </c>
      <c r="BB1361" s="16">
        <v>0.540618517042879</v>
      </c>
      <c r="BC1361" s="16">
        <v>0.19860224244557301</v>
      </c>
      <c r="BD1361" s="16">
        <v>0.71578396491983298</v>
      </c>
      <c r="BE1361" s="16">
        <v>0.39899322773135598</v>
      </c>
      <c r="BF1361" s="16">
        <v>0.65719791228002999</v>
      </c>
      <c r="BG1361" s="16">
        <v>0.35762067574168099</v>
      </c>
      <c r="BH1361" s="16">
        <v>1.1363330950294801</v>
      </c>
      <c r="BI1361" s="16">
        <v>2.9103713673674401</v>
      </c>
      <c r="BJ1361" s="16">
        <v>2.0071661343407001</v>
      </c>
      <c r="BK1361" s="16">
        <v>2.4371573559167699</v>
      </c>
      <c r="BL1361" s="16">
        <v>1.7546769271593501</v>
      </c>
    </row>
    <row r="1362" spans="1:65">
      <c r="A1362" s="16" t="s">
        <v>53</v>
      </c>
      <c r="B1362" s="16" t="s">
        <v>54</v>
      </c>
      <c r="C1362" s="16" t="s">
        <v>2767</v>
      </c>
      <c r="D1362" s="16" t="s">
        <v>2768</v>
      </c>
      <c r="AM1362" s="16">
        <v>8000000</v>
      </c>
      <c r="AN1362" s="16">
        <v>32777400</v>
      </c>
      <c r="AO1362" s="16">
        <v>52880000</v>
      </c>
      <c r="AP1362" s="16">
        <v>30169200</v>
      </c>
      <c r="AQ1362" s="16">
        <v>56000000</v>
      </c>
      <c r="AR1362" s="16">
        <v>56600000</v>
      </c>
      <c r="BA1362" s="16">
        <v>237500000</v>
      </c>
      <c r="BB1362" s="16">
        <v>205300000</v>
      </c>
      <c r="BC1362" s="16">
        <v>217700000</v>
      </c>
      <c r="BD1362" s="16">
        <v>231100000</v>
      </c>
      <c r="BE1362" s="16">
        <v>229500000</v>
      </c>
      <c r="BF1362" s="16">
        <v>297500000</v>
      </c>
      <c r="BG1362" s="16">
        <v>365200000</v>
      </c>
      <c r="BH1362" s="16">
        <v>386100000</v>
      </c>
      <c r="BI1362" s="16">
        <v>598400000</v>
      </c>
      <c r="BJ1362" s="16">
        <v>701100000</v>
      </c>
      <c r="BK1362" s="16">
        <v>876400000</v>
      </c>
      <c r="BL1362" s="16">
        <v>1103000000</v>
      </c>
    </row>
    <row r="1363" spans="1:65">
      <c r="A1363" s="16" t="s">
        <v>53</v>
      </c>
      <c r="B1363" s="16" t="s">
        <v>54</v>
      </c>
      <c r="C1363" s="16" t="s">
        <v>2769</v>
      </c>
      <c r="D1363" s="16" t="s">
        <v>2770</v>
      </c>
      <c r="BA1363" s="16">
        <v>-1.5696162163778199E-2</v>
      </c>
      <c r="BB1363" s="16">
        <v>-0.35391767200820201</v>
      </c>
      <c r="BC1363" s="16">
        <v>0.125279642058166</v>
      </c>
      <c r="BD1363" s="16">
        <v>-0.54260589071080201</v>
      </c>
      <c r="BE1363" s="16">
        <v>-0.13937676846833499</v>
      </c>
      <c r="BF1363" s="16">
        <v>-1.6168230724279</v>
      </c>
      <c r="BG1363" s="16">
        <v>1.1954770131205901</v>
      </c>
      <c r="BH1363" s="16">
        <v>-0.97554247885251899</v>
      </c>
      <c r="BI1363" s="16">
        <v>-1.17633040519518</v>
      </c>
      <c r="BJ1363" s="16">
        <v>-1.6454879168811101</v>
      </c>
      <c r="BK1363" s="16">
        <v>-2.0461469310293201</v>
      </c>
      <c r="BL1363" s="16">
        <v>-0.23163467902051599</v>
      </c>
    </row>
    <row r="1364" spans="1:65">
      <c r="A1364" s="16" t="s">
        <v>53</v>
      </c>
      <c r="B1364" s="16" t="s">
        <v>54</v>
      </c>
      <c r="C1364" s="16" t="s">
        <v>2771</v>
      </c>
      <c r="D1364" s="16" t="s">
        <v>2772</v>
      </c>
      <c r="BI1364" s="16">
        <v>32.868854029433898</v>
      </c>
      <c r="BJ1364" s="16">
        <v>22.099603808676001</v>
      </c>
      <c r="BK1364" s="16">
        <v>20.766485823452001</v>
      </c>
      <c r="BL1364" s="16">
        <v>23.001869012286299</v>
      </c>
      <c r="BM1364" s="16">
        <v>26.0844513276305</v>
      </c>
    </row>
    <row r="1365" spans="1:65">
      <c r="A1365" s="16" t="s">
        <v>53</v>
      </c>
      <c r="B1365" s="16" t="s">
        <v>54</v>
      </c>
      <c r="C1365" s="16" t="s">
        <v>2773</v>
      </c>
      <c r="D1365" s="16" t="s">
        <v>2774</v>
      </c>
      <c r="AL1365" s="16">
        <v>134.09028748360501</v>
      </c>
      <c r="AM1365" s="16">
        <v>55.022964133041803</v>
      </c>
      <c r="AN1365" s="16">
        <v>6.11468368047192</v>
      </c>
      <c r="AO1365" s="16">
        <v>2.4963919675547701</v>
      </c>
      <c r="AP1365" s="16">
        <v>14.7864600155762</v>
      </c>
      <c r="AQ1365" s="16">
        <v>6.5837158924091099</v>
      </c>
      <c r="AR1365" s="16">
        <v>1.60528248769947</v>
      </c>
      <c r="AS1365" s="16">
        <v>37.545741485963298</v>
      </c>
      <c r="AT1365" s="16">
        <v>28.543324483569201</v>
      </c>
      <c r="AU1365" s="16">
        <v>-23.1532016501016</v>
      </c>
      <c r="AV1365" s="16">
        <v>20.6544901666451</v>
      </c>
      <c r="AW1365" s="16">
        <v>28.8063042713516</v>
      </c>
      <c r="AX1365" s="16">
        <v>26.440919225618799</v>
      </c>
      <c r="AY1365" s="16">
        <v>54.543416258029097</v>
      </c>
      <c r="AZ1365" s="16">
        <v>55.228948027831301</v>
      </c>
      <c r="BA1365" s="16">
        <v>36.7185453028222</v>
      </c>
      <c r="BB1365" s="16">
        <v>6.2290640711237701</v>
      </c>
      <c r="BC1365" s="16">
        <v>9.5277276909927693</v>
      </c>
      <c r="BD1365" s="16">
        <v>13.352766315506001</v>
      </c>
      <c r="BE1365" s="16">
        <v>13.2700881763657</v>
      </c>
      <c r="BF1365" s="16">
        <v>22.790415280419499</v>
      </c>
      <c r="BG1365" s="16">
        <v>17.688799839254202</v>
      </c>
      <c r="BH1365" s="16">
        <v>13.292986304844399</v>
      </c>
      <c r="BI1365" s="16">
        <v>-8.0497057431006507</v>
      </c>
      <c r="BJ1365" s="16">
        <v>-20.600944485077601</v>
      </c>
      <c r="BK1365" s="16">
        <v>4.6586707770020999</v>
      </c>
      <c r="BL1365" s="16">
        <v>9.0359982918160693</v>
      </c>
      <c r="BM1365" s="16">
        <v>8.4234540038684996E-2</v>
      </c>
    </row>
    <row r="1366" spans="1:65">
      <c r="A1366" s="16" t="s">
        <v>53</v>
      </c>
      <c r="B1366" s="16" t="s">
        <v>54</v>
      </c>
      <c r="C1366" s="16" t="s">
        <v>2775</v>
      </c>
      <c r="D1366" s="16" t="s">
        <v>2776</v>
      </c>
      <c r="AY1366" s="16">
        <v>17.07</v>
      </c>
      <c r="AZ1366" s="16">
        <v>20.36</v>
      </c>
      <c r="BA1366" s="16">
        <v>22.71</v>
      </c>
      <c r="BB1366" s="16">
        <v>24.67</v>
      </c>
      <c r="BC1366" s="16">
        <v>27.08</v>
      </c>
      <c r="BD1366" s="16">
        <v>30.03</v>
      </c>
      <c r="BE1366" s="16">
        <v>31.39</v>
      </c>
      <c r="BF1366" s="16">
        <v>33.24</v>
      </c>
      <c r="BG1366" s="16">
        <v>35.409999999999997</v>
      </c>
      <c r="BH1366" s="16">
        <v>36.200000000000003</v>
      </c>
      <c r="BI1366" s="16">
        <v>32.72</v>
      </c>
      <c r="BJ1366" s="16">
        <v>32.159999999999997</v>
      </c>
      <c r="BK1366" s="16">
        <v>32.85</v>
      </c>
      <c r="BL1366" s="16">
        <v>34.49</v>
      </c>
    </row>
    <row r="1367" spans="1:65">
      <c r="A1367" s="16" t="s">
        <v>53</v>
      </c>
      <c r="B1367" s="16" t="s">
        <v>54</v>
      </c>
      <c r="C1367" s="16" t="s">
        <v>2777</v>
      </c>
      <c r="D1367" s="16" t="s">
        <v>2778</v>
      </c>
      <c r="AG1367" s="16">
        <v>1656</v>
      </c>
      <c r="AH1367" s="16">
        <v>1621</v>
      </c>
      <c r="AI1367" s="16">
        <v>1216</v>
      </c>
      <c r="AJ1367" s="16">
        <v>2176</v>
      </c>
      <c r="AK1367" s="16">
        <v>1690</v>
      </c>
      <c r="AL1367" s="16">
        <v>1201</v>
      </c>
      <c r="AM1367" s="16">
        <v>1038</v>
      </c>
      <c r="AN1367" s="16">
        <v>516</v>
      </c>
      <c r="AO1367" s="16">
        <v>419</v>
      </c>
      <c r="AP1367" s="16">
        <v>364</v>
      </c>
      <c r="AQ1367" s="16">
        <v>211</v>
      </c>
      <c r="AR1367" s="16">
        <v>216</v>
      </c>
      <c r="AS1367" s="16">
        <v>140</v>
      </c>
      <c r="AT1367" s="16">
        <v>95</v>
      </c>
      <c r="AU1367" s="16">
        <v>80</v>
      </c>
      <c r="AV1367" s="16">
        <v>130</v>
      </c>
      <c r="AW1367" s="16">
        <v>350</v>
      </c>
      <c r="AX1367" s="16">
        <v>500</v>
      </c>
      <c r="AY1367" s="16">
        <v>600</v>
      </c>
      <c r="AZ1367" s="16">
        <v>900</v>
      </c>
      <c r="BA1367" s="16">
        <v>1000</v>
      </c>
      <c r="BB1367" s="16">
        <v>1000</v>
      </c>
      <c r="BC1367" s="16">
        <v>1000</v>
      </c>
      <c r="BD1367" s="16">
        <v>517</v>
      </c>
      <c r="BE1367" s="16">
        <v>366.10000610351602</v>
      </c>
      <c r="BF1367" s="16">
        <v>325</v>
      </c>
      <c r="BG1367" s="16">
        <v>305</v>
      </c>
      <c r="BH1367" s="16">
        <v>561</v>
      </c>
      <c r="BI1367" s="16">
        <v>640</v>
      </c>
      <c r="BJ1367" s="16">
        <v>695</v>
      </c>
      <c r="BK1367" s="16">
        <v>478</v>
      </c>
    </row>
    <row r="1368" spans="1:65">
      <c r="A1368" s="16" t="s">
        <v>53</v>
      </c>
      <c r="B1368" s="16" t="s">
        <v>54</v>
      </c>
      <c r="C1368" s="16" t="s">
        <v>2779</v>
      </c>
      <c r="D1368" s="16" t="s">
        <v>2780</v>
      </c>
      <c r="AI1368" s="16">
        <v>7.9670843463624497</v>
      </c>
      <c r="AJ1368" s="16">
        <v>6.0722521137586503</v>
      </c>
      <c r="AK1368" s="16">
        <v>6.3649222065063702</v>
      </c>
      <c r="AL1368" s="16">
        <v>4.7389558232931703</v>
      </c>
      <c r="AM1368" s="16">
        <v>4.5987376014427399</v>
      </c>
      <c r="AN1368" s="16">
        <v>3.6155747836835599</v>
      </c>
      <c r="AO1368" s="16">
        <v>3.8433111603843302</v>
      </c>
      <c r="AP1368" s="16">
        <v>2.8560548362528602</v>
      </c>
      <c r="AQ1368" s="16">
        <v>2.9714285714285702</v>
      </c>
      <c r="AR1368" s="16">
        <v>3.6102484472049698</v>
      </c>
      <c r="AS1368" s="16">
        <v>6.0805860805860803</v>
      </c>
      <c r="AT1368" s="16">
        <v>4.7231900890437499</v>
      </c>
      <c r="AU1368" s="16">
        <v>1.4896119168953399</v>
      </c>
      <c r="AV1368" s="16">
        <v>1.0064701653486701</v>
      </c>
      <c r="AW1368" s="16">
        <v>1.4233576642335799</v>
      </c>
      <c r="AX1368" s="16">
        <v>2.9300241296104801</v>
      </c>
      <c r="AY1368" s="16">
        <v>0.57842803674719201</v>
      </c>
      <c r="AZ1368" s="16">
        <v>2.4353690520794302</v>
      </c>
      <c r="BA1368" s="16">
        <v>2.7777777777777799</v>
      </c>
      <c r="BB1368" s="16">
        <v>4.11908646003263</v>
      </c>
      <c r="BC1368" s="16">
        <v>4.46238844028899</v>
      </c>
      <c r="BD1368" s="16">
        <v>4.1603630862329801</v>
      </c>
      <c r="BE1368" s="16">
        <v>3.8767739702319099</v>
      </c>
      <c r="BF1368" s="16">
        <v>3.9728353140916801</v>
      </c>
      <c r="BG1368" s="16">
        <v>3.6050665800584598</v>
      </c>
    </row>
    <row r="1369" spans="1:65">
      <c r="A1369" s="16" t="s">
        <v>53</v>
      </c>
      <c r="B1369" s="16" t="s">
        <v>54</v>
      </c>
      <c r="C1369" s="16" t="s">
        <v>2781</v>
      </c>
      <c r="D1369" s="16" t="s">
        <v>2782</v>
      </c>
      <c r="O1369" s="16">
        <v>1857.6998000000001</v>
      </c>
      <c r="P1369" s="16">
        <v>1951.8003000000001</v>
      </c>
      <c r="Q1369" s="16">
        <v>2001.4809</v>
      </c>
      <c r="R1369" s="16">
        <v>2099.0689000000002</v>
      </c>
      <c r="S1369" s="16">
        <v>2174.7647000000002</v>
      </c>
      <c r="T1369" s="16">
        <v>2290.6024000000002</v>
      </c>
      <c r="U1369" s="16">
        <v>2269.4728</v>
      </c>
      <c r="V1369" s="16">
        <v>2329.0021000000002</v>
      </c>
      <c r="W1369" s="16">
        <v>2346.576</v>
      </c>
      <c r="X1369" s="16">
        <v>2367.0731999999998</v>
      </c>
      <c r="Y1369" s="16">
        <v>2421.1464999999998</v>
      </c>
      <c r="Z1369" s="16">
        <v>2427.7494999999999</v>
      </c>
      <c r="AA1369" s="16">
        <v>2441.9258</v>
      </c>
      <c r="AB1369" s="16">
        <v>2534.8452000000002</v>
      </c>
      <c r="AC1369" s="16">
        <v>2591.4232999999999</v>
      </c>
      <c r="AD1369" s="16">
        <v>2640.1336000000001</v>
      </c>
      <c r="AE1369" s="16">
        <v>2707.0812000000001</v>
      </c>
      <c r="AF1369" s="16">
        <v>2732.7460999999998</v>
      </c>
      <c r="AG1369" s="16">
        <v>2700.9555999999998</v>
      </c>
      <c r="AH1369" s="16">
        <v>2623.127</v>
      </c>
      <c r="AI1369" s="16">
        <v>2850</v>
      </c>
      <c r="AJ1369" s="16">
        <v>2910</v>
      </c>
      <c r="AK1369" s="16">
        <v>2550</v>
      </c>
      <c r="AL1369" s="16">
        <v>2350</v>
      </c>
      <c r="AM1369" s="16">
        <v>2230</v>
      </c>
      <c r="AN1369" s="16">
        <v>2240</v>
      </c>
      <c r="AO1369" s="16">
        <v>2160</v>
      </c>
      <c r="AP1369" s="16">
        <v>2270</v>
      </c>
      <c r="AQ1369" s="16">
        <v>2300</v>
      </c>
      <c r="AR1369" s="16">
        <v>2370</v>
      </c>
      <c r="AS1369" s="16">
        <v>2380</v>
      </c>
      <c r="AT1369" s="16">
        <v>2570</v>
      </c>
      <c r="AU1369" s="16">
        <v>2690</v>
      </c>
      <c r="AV1369" s="16">
        <v>2770</v>
      </c>
      <c r="AW1369" s="16">
        <v>2900</v>
      </c>
      <c r="AX1369" s="16">
        <v>2950</v>
      </c>
      <c r="AY1369" s="16">
        <v>3080</v>
      </c>
      <c r="AZ1369" s="16">
        <v>3100</v>
      </c>
      <c r="BA1369" s="16">
        <v>3290</v>
      </c>
      <c r="BB1369" s="16">
        <v>3330</v>
      </c>
      <c r="BC1369" s="16">
        <v>3290</v>
      </c>
      <c r="BD1369" s="16">
        <v>3380</v>
      </c>
      <c r="BE1369" s="16">
        <v>3480</v>
      </c>
      <c r="BF1369" s="16">
        <v>3520</v>
      </c>
      <c r="BG1369" s="16">
        <v>3610</v>
      </c>
      <c r="BH1369" s="16">
        <v>4010</v>
      </c>
      <c r="BI1369" s="16">
        <v>3970</v>
      </c>
      <c r="BJ1369" s="16">
        <v>3870</v>
      </c>
      <c r="BK1369" s="16">
        <v>4160</v>
      </c>
    </row>
    <row r="1370" spans="1:65">
      <c r="A1370" s="16" t="s">
        <v>53</v>
      </c>
      <c r="B1370" s="16" t="s">
        <v>54</v>
      </c>
      <c r="C1370" s="16" t="s">
        <v>2783</v>
      </c>
      <c r="D1370" s="16" t="s">
        <v>2784</v>
      </c>
      <c r="AK1370" s="16">
        <v>0.14792917974002701</v>
      </c>
      <c r="AL1370" s="16">
        <v>2.0554932735425999E-2</v>
      </c>
      <c r="AM1370" s="16">
        <v>7.7070197562000798E-3</v>
      </c>
      <c r="AN1370" s="16">
        <v>3.2047192484159902E-2</v>
      </c>
      <c r="AO1370" s="16">
        <v>3.6324913323427403E-2</v>
      </c>
      <c r="AP1370" s="16">
        <v>3.7162401824170299E-2</v>
      </c>
      <c r="AQ1370" s="16">
        <v>9.3094694084793102E-3</v>
      </c>
      <c r="AR1370" s="16">
        <v>0</v>
      </c>
      <c r="AS1370" s="16">
        <v>0</v>
      </c>
      <c r="AT1370" s="16">
        <v>0</v>
      </c>
      <c r="AU1370" s="16">
        <v>0</v>
      </c>
      <c r="AV1370" s="16">
        <v>0</v>
      </c>
      <c r="AW1370" s="16">
        <v>0</v>
      </c>
      <c r="AX1370" s="16">
        <v>0</v>
      </c>
      <c r="AY1370" s="16">
        <v>0</v>
      </c>
      <c r="AZ1370" s="16">
        <v>7.9978189749182096E-2</v>
      </c>
      <c r="BA1370" s="16">
        <v>4.9587559161595698E-2</v>
      </c>
      <c r="BB1370" s="16">
        <v>5.8345266507557697E-2</v>
      </c>
      <c r="BC1370" s="16">
        <v>9.1105590062111802E-2</v>
      </c>
      <c r="BD1370" s="16">
        <v>6.4198179271708705E-2</v>
      </c>
      <c r="BE1370" s="16">
        <v>4.7685305591677503E-2</v>
      </c>
      <c r="BF1370" s="16">
        <v>3.5046193055113098E-2</v>
      </c>
      <c r="BG1370" s="16">
        <v>2.24762488507508E-2</v>
      </c>
      <c r="BH1370" s="16">
        <v>3.41964563257693E-2</v>
      </c>
      <c r="BI1370" s="16">
        <v>1.1227801592161701E-2</v>
      </c>
    </row>
    <row r="1371" spans="1:65">
      <c r="A1371" s="16" t="s">
        <v>53</v>
      </c>
      <c r="B1371" s="16" t="s">
        <v>54</v>
      </c>
      <c r="C1371" s="16" t="s">
        <v>2785</v>
      </c>
      <c r="D1371" s="16" t="s">
        <v>2786</v>
      </c>
      <c r="AI1371" s="16">
        <v>99.904994215370095</v>
      </c>
      <c r="AJ1371" s="16">
        <v>99.9029526940148</v>
      </c>
      <c r="AK1371" s="16">
        <v>99.321010651074104</v>
      </c>
      <c r="AL1371" s="16">
        <v>98.585025525098303</v>
      </c>
      <c r="AM1371" s="16">
        <v>98.664796058774499</v>
      </c>
      <c r="AN1371" s="16">
        <v>98.659733182309793</v>
      </c>
      <c r="AO1371" s="16">
        <v>98.394266867903795</v>
      </c>
      <c r="AP1371" s="16">
        <v>97.898098010791898</v>
      </c>
      <c r="AQ1371" s="16">
        <v>98.237953835847307</v>
      </c>
      <c r="AR1371" s="16">
        <v>98.052634400918294</v>
      </c>
      <c r="AS1371" s="16">
        <v>98.287901924922906</v>
      </c>
      <c r="AT1371" s="16">
        <v>98.392118289960294</v>
      </c>
      <c r="AU1371" s="16">
        <v>97.314673972894695</v>
      </c>
      <c r="AV1371" s="16">
        <v>96.949235988921899</v>
      </c>
      <c r="AW1371" s="16">
        <v>97.134998981276993</v>
      </c>
      <c r="AX1371" s="16">
        <v>97.1165437641463</v>
      </c>
      <c r="AY1371" s="16">
        <v>97.605620636084296</v>
      </c>
      <c r="AZ1371" s="16">
        <v>97.764698530017</v>
      </c>
      <c r="BA1371" s="16">
        <v>98.302477070121498</v>
      </c>
      <c r="BB1371" s="16">
        <v>97.916530711079204</v>
      </c>
      <c r="BC1371" s="16">
        <v>96.932491614082195</v>
      </c>
      <c r="BD1371" s="16">
        <v>97.8625715488742</v>
      </c>
      <c r="BE1371" s="16">
        <v>98.476701566550801</v>
      </c>
      <c r="BF1371" s="16">
        <v>98.211232719064199</v>
      </c>
      <c r="BG1371" s="16">
        <v>98.365990026555593</v>
      </c>
    </row>
    <row r="1372" spans="1:65">
      <c r="A1372" s="16" t="s">
        <v>53</v>
      </c>
      <c r="B1372" s="16" t="s">
        <v>54</v>
      </c>
      <c r="C1372" s="16" t="s">
        <v>2787</v>
      </c>
      <c r="D1372" s="16" t="s">
        <v>2788</v>
      </c>
      <c r="AR1372" s="16">
        <v>97</v>
      </c>
      <c r="AS1372" s="16">
        <v>98.908222449675904</v>
      </c>
      <c r="AT1372" s="16">
        <v>98.623420715332003</v>
      </c>
      <c r="AU1372" s="16">
        <v>100</v>
      </c>
      <c r="AV1372" s="16">
        <v>98.977851867675795</v>
      </c>
      <c r="AW1372" s="16">
        <v>99.139694213867202</v>
      </c>
      <c r="AX1372" s="16">
        <v>99.289878845214801</v>
      </c>
      <c r="AY1372" s="16">
        <v>99.5</v>
      </c>
      <c r="AZ1372" s="16">
        <v>99.568916320800795</v>
      </c>
      <c r="BA1372" s="16">
        <v>99.710105895996094</v>
      </c>
      <c r="BB1372" s="16">
        <v>99.860702514648395</v>
      </c>
      <c r="BC1372" s="16">
        <v>99.947059631347699</v>
      </c>
      <c r="BD1372" s="16">
        <v>99.9</v>
      </c>
      <c r="BE1372" s="16">
        <v>100</v>
      </c>
      <c r="BF1372" s="16">
        <v>100</v>
      </c>
      <c r="BG1372" s="16">
        <v>100</v>
      </c>
      <c r="BH1372" s="16">
        <v>100</v>
      </c>
      <c r="BI1372" s="16">
        <v>100</v>
      </c>
      <c r="BJ1372" s="16">
        <v>100</v>
      </c>
      <c r="BK1372" s="16">
        <v>100</v>
      </c>
      <c r="BL1372" s="16">
        <v>100</v>
      </c>
    </row>
    <row r="1373" spans="1:65">
      <c r="A1373" s="16" t="s">
        <v>53</v>
      </c>
      <c r="B1373" s="16" t="s">
        <v>54</v>
      </c>
      <c r="C1373" s="16" t="s">
        <v>2789</v>
      </c>
      <c r="D1373" s="16" t="s">
        <v>2790</v>
      </c>
      <c r="AJ1373" s="16">
        <v>4.1259800841827697E-2</v>
      </c>
      <c r="AK1373" s="16">
        <v>1.0065022796448999</v>
      </c>
      <c r="AL1373" s="16">
        <v>3.1847899718790398</v>
      </c>
      <c r="AM1373" s="16">
        <v>19.618269486130401</v>
      </c>
      <c r="AN1373" s="16">
        <v>15.5549773474986</v>
      </c>
      <c r="AO1373" s="16">
        <v>12.4127271171392</v>
      </c>
      <c r="AP1373" s="16">
        <v>23.4822820857454</v>
      </c>
      <c r="AQ1373" s="16">
        <v>15.210413321161599</v>
      </c>
      <c r="AR1373" s="16">
        <v>21.4211894397294</v>
      </c>
      <c r="AS1373" s="16">
        <v>17.4701191027448</v>
      </c>
      <c r="AT1373" s="16">
        <v>28.468044637305098</v>
      </c>
      <c r="AU1373" s="16">
        <v>42.928554085450102</v>
      </c>
      <c r="AV1373" s="16">
        <v>36.680389936884097</v>
      </c>
      <c r="AW1373" s="16">
        <v>21.167760408241101</v>
      </c>
      <c r="AX1373" s="16">
        <v>25.071944076274502</v>
      </c>
      <c r="AY1373" s="16">
        <v>24.026024491990299</v>
      </c>
      <c r="AZ1373" s="16">
        <v>24.857538783004198</v>
      </c>
      <c r="BA1373" s="16">
        <v>25.686378129894301</v>
      </c>
      <c r="BB1373" s="16">
        <v>24.318105793153801</v>
      </c>
      <c r="BC1373" s="16">
        <v>17.2823346578786</v>
      </c>
      <c r="BD1373" s="16">
        <v>31.371134479520801</v>
      </c>
      <c r="BE1373" s="16">
        <v>30.851621395777101</v>
      </c>
      <c r="BF1373" s="16">
        <v>-7.5216628057717996</v>
      </c>
      <c r="BG1373" s="16">
        <v>22.730803330854801</v>
      </c>
      <c r="BH1373" s="16">
        <v>7.2108553144774001</v>
      </c>
      <c r="BI1373" s="16">
        <v>8.1401445636763405</v>
      </c>
      <c r="BJ1373" s="16">
        <v>12.5359838737395</v>
      </c>
      <c r="BK1373" s="16">
        <v>8.7939655412694506</v>
      </c>
      <c r="BL1373" s="16">
        <v>12.068693926232299</v>
      </c>
    </row>
    <row r="1374" spans="1:65">
      <c r="A1374" s="16" t="s">
        <v>53</v>
      </c>
      <c r="B1374" s="16" t="s">
        <v>54</v>
      </c>
      <c r="C1374" s="16" t="s">
        <v>2791</v>
      </c>
      <c r="D1374" s="16" t="s">
        <v>2792</v>
      </c>
    </row>
    <row r="1375" spans="1:65">
      <c r="A1375" s="16" t="s">
        <v>53</v>
      </c>
      <c r="B1375" s="16" t="s">
        <v>54</v>
      </c>
      <c r="C1375" s="16" t="s">
        <v>2793</v>
      </c>
      <c r="D1375" s="16" t="s">
        <v>2794</v>
      </c>
      <c r="BE1375" s="16">
        <v>500000000</v>
      </c>
      <c r="BG1375" s="16">
        <v>1750000000</v>
      </c>
      <c r="BI1375" s="16">
        <v>1000000000</v>
      </c>
      <c r="BJ1375" s="16">
        <v>500000000</v>
      </c>
      <c r="BL1375" s="16">
        <v>0</v>
      </c>
    </row>
    <row r="1376" spans="1:65">
      <c r="A1376" s="16" t="s">
        <v>53</v>
      </c>
      <c r="B1376" s="16" t="s">
        <v>54</v>
      </c>
      <c r="C1376" s="16" t="s">
        <v>2795</v>
      </c>
      <c r="D1376" s="16" t="s">
        <v>2796</v>
      </c>
      <c r="BL1376" s="16">
        <v>31.1952457543875</v>
      </c>
    </row>
    <row r="1377" spans="1:65">
      <c r="A1377" s="16" t="s">
        <v>53</v>
      </c>
      <c r="B1377" s="16" t="s">
        <v>54</v>
      </c>
      <c r="C1377" s="16" t="s">
        <v>2797</v>
      </c>
      <c r="D1377" s="16" t="s">
        <v>2798</v>
      </c>
    </row>
    <row r="1378" spans="1:65">
      <c r="A1378" s="16" t="s">
        <v>53</v>
      </c>
      <c r="B1378" s="16" t="s">
        <v>54</v>
      </c>
      <c r="C1378" s="16" t="s">
        <v>2799</v>
      </c>
      <c r="D1378" s="16" t="s">
        <v>2800</v>
      </c>
      <c r="AM1378" s="16">
        <v>50000.000745058103</v>
      </c>
      <c r="AO1378" s="16">
        <v>9999.9997764825803</v>
      </c>
      <c r="AP1378" s="16">
        <v>19999.999552965201</v>
      </c>
      <c r="AQ1378" s="16">
        <v>9999.9997764825803</v>
      </c>
      <c r="AR1378" s="16">
        <v>59999.9986588955</v>
      </c>
      <c r="AS1378" s="16">
        <v>59999.9986588955</v>
      </c>
      <c r="AT1378" s="16">
        <v>19999.999552965201</v>
      </c>
      <c r="AU1378" s="16">
        <v>79999.9982118607</v>
      </c>
      <c r="AV1378" s="16">
        <v>29999.999329447699</v>
      </c>
      <c r="AW1378" s="16">
        <v>70000.000298023195</v>
      </c>
      <c r="AX1378" s="16">
        <v>129999.995231628</v>
      </c>
      <c r="AY1378" s="16">
        <v>300000.01192092901</v>
      </c>
      <c r="AZ1378" s="16">
        <v>779999.97138977097</v>
      </c>
      <c r="BA1378" s="16">
        <v>3869999.8855590802</v>
      </c>
      <c r="BB1378" s="16">
        <v>1669999.95708466</v>
      </c>
      <c r="BC1378" s="16">
        <v>4070000.1716613802</v>
      </c>
      <c r="BD1378" s="16">
        <v>11289999.961852999</v>
      </c>
      <c r="BE1378" s="16">
        <v>6199999.8092651404</v>
      </c>
      <c r="BF1378" s="16">
        <v>10319999.6948242</v>
      </c>
      <c r="BG1378" s="16">
        <v>16670000.076293901</v>
      </c>
      <c r="BH1378" s="16">
        <v>6710000.0381469699</v>
      </c>
      <c r="BI1378" s="16">
        <v>12359999.6566772</v>
      </c>
      <c r="BJ1378" s="16">
        <v>14670000.076293901</v>
      </c>
      <c r="BK1378" s="16">
        <v>21790000.915527299</v>
      </c>
      <c r="BL1378" s="16">
        <v>20629999.160766602</v>
      </c>
    </row>
    <row r="1379" spans="1:65">
      <c r="A1379" s="16" t="s">
        <v>53</v>
      </c>
      <c r="B1379" s="16" t="s">
        <v>54</v>
      </c>
      <c r="C1379" s="16" t="s">
        <v>2801</v>
      </c>
      <c r="D1379" s="16" t="s">
        <v>2802</v>
      </c>
      <c r="AL1379" s="16">
        <v>389999.98569488502</v>
      </c>
      <c r="AM1379" s="16">
        <v>509999.99046325701</v>
      </c>
      <c r="AN1379" s="16">
        <v>39999.999105930299</v>
      </c>
      <c r="AP1379" s="16">
        <v>79999.9982118607</v>
      </c>
      <c r="AQ1379" s="16">
        <v>200000.00298023201</v>
      </c>
      <c r="AR1379" s="16">
        <v>579999.983310699</v>
      </c>
      <c r="AS1379" s="16">
        <v>319999.99284744298</v>
      </c>
      <c r="AT1379" s="16">
        <v>319999.99284744298</v>
      </c>
      <c r="AU1379" s="16">
        <v>759999.99046325695</v>
      </c>
      <c r="AV1379" s="16">
        <v>1049999.95231628</v>
      </c>
      <c r="AW1379" s="16">
        <v>870000.00476837205</v>
      </c>
      <c r="AX1379" s="16">
        <v>1350000.02384186</v>
      </c>
      <c r="AY1379" s="16">
        <v>79999.9982118607</v>
      </c>
      <c r="AZ1379" s="16">
        <v>1519999.9809265099</v>
      </c>
      <c r="BA1379" s="16">
        <v>159999.99642372099</v>
      </c>
      <c r="BB1379" s="16">
        <v>270000.010728836</v>
      </c>
      <c r="BD1379" s="16">
        <v>39999.999105930299</v>
      </c>
      <c r="BE1379" s="16">
        <v>9999.9997764825803</v>
      </c>
      <c r="BF1379" s="16">
        <v>140000.00059604601</v>
      </c>
      <c r="BG1379" s="16">
        <v>129999.995231628</v>
      </c>
      <c r="BH1379" s="16">
        <v>129999.995231628</v>
      </c>
      <c r="BI1379" s="16">
        <v>70000.000298023195</v>
      </c>
      <c r="BJ1379" s="16">
        <v>19999.999552965201</v>
      </c>
      <c r="BL1379" s="16">
        <v>50000.000745058103</v>
      </c>
    </row>
    <row r="1380" spans="1:65">
      <c r="A1380" s="16" t="s">
        <v>53</v>
      </c>
      <c r="B1380" s="16" t="s">
        <v>54</v>
      </c>
      <c r="C1380" s="16" t="s">
        <v>2803</v>
      </c>
      <c r="D1380" s="16" t="s">
        <v>2804</v>
      </c>
      <c r="AM1380" s="16">
        <v>1.84360821990926</v>
      </c>
      <c r="AN1380" s="16">
        <v>13.6533477832974</v>
      </c>
      <c r="AO1380" s="16">
        <v>19.748459456195601</v>
      </c>
      <c r="AP1380" s="16">
        <v>28.136572516860301</v>
      </c>
      <c r="AQ1380" s="16">
        <v>23.006797203976099</v>
      </c>
      <c r="AR1380" s="16">
        <v>11.1388097798734</v>
      </c>
      <c r="AS1380" s="16">
        <v>2.46428917572752</v>
      </c>
      <c r="AT1380" s="16">
        <v>14.359130158401699</v>
      </c>
      <c r="AU1380" s="16">
        <v>32.466701185979403</v>
      </c>
      <c r="AV1380" s="16">
        <v>55.070297250402298</v>
      </c>
      <c r="AW1380" s="16">
        <v>54.365272196431498</v>
      </c>
      <c r="AX1380" s="16">
        <v>33.795047142343797</v>
      </c>
      <c r="AY1380" s="16">
        <v>21.379063620360402</v>
      </c>
      <c r="AZ1380" s="16">
        <v>13.900714710248399</v>
      </c>
      <c r="BA1380" s="16">
        <v>8.1609096578734892</v>
      </c>
      <c r="BB1380" s="16">
        <v>6.5476008426611196</v>
      </c>
      <c r="BC1380" s="16">
        <v>6.3372551329329996</v>
      </c>
      <c r="BD1380" s="16">
        <v>6.8006206827694804</v>
      </c>
      <c r="BE1380" s="16">
        <v>7.5960835676068701</v>
      </c>
      <c r="BF1380" s="16">
        <v>3.53193139888625</v>
      </c>
      <c r="BG1380" s="16">
        <v>5.8881089160048203</v>
      </c>
      <c r="BH1380" s="16">
        <v>7.6263363332107401</v>
      </c>
      <c r="BI1380" s="16">
        <v>11.882653323778801</v>
      </c>
      <c r="BJ1380" s="16">
        <v>7.0168794366613696</v>
      </c>
      <c r="BK1380" s="16">
        <v>2.9779461119712298</v>
      </c>
      <c r="BL1380" s="16">
        <v>3.12183056112494</v>
      </c>
    </row>
    <row r="1381" spans="1:65">
      <c r="A1381" s="16" t="s">
        <v>53</v>
      </c>
      <c r="B1381" s="16" t="s">
        <v>54</v>
      </c>
      <c r="C1381" s="16" t="s">
        <v>2805</v>
      </c>
      <c r="D1381" s="16" t="s">
        <v>2806</v>
      </c>
      <c r="AN1381" s="16">
        <v>-1588000</v>
      </c>
      <c r="AO1381" s="16">
        <v>0</v>
      </c>
      <c r="AP1381" s="16">
        <v>-10216000</v>
      </c>
      <c r="AQ1381" s="16">
        <v>-680000</v>
      </c>
      <c r="AU1381" s="16">
        <v>-312000</v>
      </c>
      <c r="AV1381" s="16">
        <v>-145000</v>
      </c>
      <c r="AW1381" s="16">
        <v>-143000</v>
      </c>
      <c r="AX1381" s="16">
        <v>-83000</v>
      </c>
      <c r="AY1381" s="16">
        <v>285000</v>
      </c>
      <c r="AZ1381" s="16">
        <v>8492000</v>
      </c>
      <c r="BA1381" s="16">
        <v>-46000</v>
      </c>
      <c r="BB1381" s="16">
        <v>0</v>
      </c>
      <c r="BC1381" s="16">
        <v>0</v>
      </c>
      <c r="BD1381" s="16">
        <v>911000</v>
      </c>
      <c r="BE1381" s="16">
        <v>-6993000</v>
      </c>
      <c r="BF1381" s="16">
        <v>-12909000</v>
      </c>
      <c r="BG1381" s="16">
        <v>-6917000</v>
      </c>
      <c r="BH1381" s="16">
        <v>-43884000</v>
      </c>
      <c r="BI1381" s="16">
        <v>-40131000</v>
      </c>
      <c r="BJ1381" s="16">
        <v>100369000</v>
      </c>
      <c r="BK1381" s="16">
        <v>1423600</v>
      </c>
      <c r="BL1381" s="16">
        <v>-18620000</v>
      </c>
      <c r="BM1381" s="16">
        <v>-7375000</v>
      </c>
    </row>
    <row r="1382" spans="1:65">
      <c r="A1382" s="16" t="s">
        <v>53</v>
      </c>
      <c r="B1382" s="16" t="s">
        <v>54</v>
      </c>
      <c r="C1382" s="16" t="s">
        <v>2807</v>
      </c>
      <c r="D1382" s="16" t="s">
        <v>2808</v>
      </c>
      <c r="AN1382" s="16">
        <v>47.788037644556297</v>
      </c>
      <c r="AO1382" s="16">
        <v>22.6096186821262</v>
      </c>
      <c r="AP1382" s="16">
        <v>25.663885039547999</v>
      </c>
      <c r="AQ1382" s="16">
        <v>24.196565792346501</v>
      </c>
      <c r="AR1382" s="16">
        <v>28.620783482713399</v>
      </c>
      <c r="AS1382" s="16">
        <v>27.165646045790702</v>
      </c>
      <c r="AT1382" s="16">
        <v>16.381671467139899</v>
      </c>
      <c r="AU1382" s="16">
        <v>8.0742926171290694</v>
      </c>
      <c r="AV1382" s="16">
        <v>5.4437771552639997</v>
      </c>
      <c r="AW1382" s="16">
        <v>4.61194447713582</v>
      </c>
      <c r="AX1382" s="16">
        <v>6.1667293515871799</v>
      </c>
      <c r="AY1382" s="16">
        <v>6.8521745048662597</v>
      </c>
      <c r="AZ1382" s="16">
        <v>7.78595060853125</v>
      </c>
      <c r="BA1382" s="16">
        <v>8.7546179694878195</v>
      </c>
      <c r="BB1382" s="16">
        <v>11.041037888268299</v>
      </c>
      <c r="BC1382" s="16">
        <v>19.888427161962301</v>
      </c>
      <c r="BD1382" s="16">
        <v>28.923909765577601</v>
      </c>
      <c r="BE1382" s="16">
        <v>33.337779524549198</v>
      </c>
      <c r="BF1382" s="16">
        <v>34.574938181578702</v>
      </c>
      <c r="BG1382" s="16">
        <v>28.9639819920069</v>
      </c>
      <c r="BH1382" s="16">
        <v>30.013913533162299</v>
      </c>
      <c r="BI1382" s="16">
        <v>33.157990935561898</v>
      </c>
      <c r="BJ1382" s="16">
        <v>32.950554256005901</v>
      </c>
      <c r="BK1382" s="16">
        <v>33.828563084890703</v>
      </c>
      <c r="BL1382" s="16">
        <v>26.696797818388699</v>
      </c>
      <c r="BM1382" s="16">
        <v>7.5378827760285896</v>
      </c>
    </row>
    <row r="1383" spans="1:65">
      <c r="A1383" s="16" t="s">
        <v>53</v>
      </c>
      <c r="B1383" s="16" t="s">
        <v>54</v>
      </c>
      <c r="C1383" s="16" t="s">
        <v>2809</v>
      </c>
      <c r="D1383" s="16" t="s">
        <v>2810</v>
      </c>
      <c r="AK1383" s="16">
        <v>1325023</v>
      </c>
      <c r="AL1383" s="16">
        <v>1136987</v>
      </c>
      <c r="AM1383" s="16">
        <v>1024216</v>
      </c>
      <c r="AN1383" s="16">
        <v>909592</v>
      </c>
      <c r="AO1383" s="16">
        <v>999404</v>
      </c>
      <c r="AP1383" s="16">
        <v>1074721</v>
      </c>
      <c r="AQ1383" s="16">
        <v>915652</v>
      </c>
      <c r="AR1383" s="16">
        <v>1065306</v>
      </c>
      <c r="AS1383" s="16">
        <v>1496224</v>
      </c>
      <c r="AT1383" s="16">
        <v>1955915</v>
      </c>
      <c r="AU1383" s="16">
        <v>2133184</v>
      </c>
      <c r="AV1383" s="16">
        <v>1993208</v>
      </c>
      <c r="AW1383" s="16">
        <v>2086640</v>
      </c>
      <c r="AX1383" s="16">
        <v>2056186</v>
      </c>
      <c r="AY1383" s="16">
        <v>2011622</v>
      </c>
      <c r="AZ1383" s="16">
        <v>1943653</v>
      </c>
      <c r="BA1383" s="16">
        <v>2419911</v>
      </c>
      <c r="BB1383" s="16">
        <v>2903361</v>
      </c>
      <c r="BC1383" s="16">
        <v>1928779</v>
      </c>
      <c r="BD1383" s="16">
        <v>2370823</v>
      </c>
      <c r="BE1383" s="16">
        <v>2707274</v>
      </c>
      <c r="BF1383" s="16">
        <v>2856572</v>
      </c>
      <c r="BG1383" s="16">
        <v>2297996</v>
      </c>
      <c r="BH1383" s="16">
        <v>2898559</v>
      </c>
      <c r="BI1383" s="16">
        <v>2965670</v>
      </c>
      <c r="BJ1383" s="16">
        <v>2824527</v>
      </c>
      <c r="BK1383" s="16">
        <v>3181818</v>
      </c>
    </row>
    <row r="1384" spans="1:65">
      <c r="A1384" s="16" t="s">
        <v>53</v>
      </c>
      <c r="B1384" s="16" t="s">
        <v>54</v>
      </c>
      <c r="C1384" s="16" t="s">
        <v>2811</v>
      </c>
      <c r="D1384" s="16" t="s">
        <v>2812</v>
      </c>
      <c r="AK1384" s="16">
        <v>20.482593700806301</v>
      </c>
      <c r="AL1384" s="16">
        <v>20.618383263035199</v>
      </c>
      <c r="AM1384" s="16">
        <v>20.7121141112994</v>
      </c>
      <c r="AN1384" s="16">
        <v>20.744559404929301</v>
      </c>
      <c r="AO1384" s="16">
        <v>21.447540766910599</v>
      </c>
      <c r="AP1384" s="16">
        <v>21.644615883773699</v>
      </c>
      <c r="AQ1384" s="16">
        <v>21.779473354835599</v>
      </c>
      <c r="AR1384" s="16">
        <v>22.065171392297898</v>
      </c>
      <c r="AS1384" s="16">
        <v>22.1003571212396</v>
      </c>
      <c r="AT1384" s="16">
        <v>22.222894775071399</v>
      </c>
      <c r="AU1384" s="16">
        <v>22.2384952431673</v>
      </c>
      <c r="AV1384" s="16">
        <v>22.243865847166401</v>
      </c>
      <c r="AW1384" s="16">
        <v>22.265095800270998</v>
      </c>
      <c r="AX1384" s="16">
        <v>22.298572465521399</v>
      </c>
      <c r="AY1384" s="16">
        <v>22.281786608904</v>
      </c>
      <c r="AZ1384" s="16">
        <v>22.437642958283401</v>
      </c>
      <c r="BA1384" s="16">
        <v>22.513222070267599</v>
      </c>
      <c r="BB1384" s="16">
        <v>22.681610224879599</v>
      </c>
      <c r="BC1384" s="16">
        <v>22.794473480449099</v>
      </c>
      <c r="BD1384" s="16">
        <v>22.813278811488299</v>
      </c>
      <c r="BE1384" s="16">
        <v>22.9475670836459</v>
      </c>
      <c r="BF1384" s="16">
        <v>23.2920795073737</v>
      </c>
      <c r="BG1384" s="16">
        <v>23.3054691941981</v>
      </c>
      <c r="BH1384" s="16">
        <v>23.4409590747977</v>
      </c>
      <c r="BI1384" s="16">
        <v>24.1804765936857</v>
      </c>
      <c r="BJ1384" s="16">
        <v>25.338123926350701</v>
      </c>
      <c r="BK1384" s="16">
        <v>25.381711713891601</v>
      </c>
    </row>
    <row r="1385" spans="1:65">
      <c r="A1385" s="16" t="s">
        <v>53</v>
      </c>
      <c r="B1385" s="16" t="s">
        <v>54</v>
      </c>
      <c r="C1385" s="16" t="s">
        <v>2813</v>
      </c>
      <c r="D1385" s="16" t="s">
        <v>2814</v>
      </c>
      <c r="AX1385" s="16">
        <v>54.806249999999999</v>
      </c>
      <c r="AY1385" s="16">
        <v>62.081249999999997</v>
      </c>
      <c r="AZ1385" s="16">
        <v>63.568750000000001</v>
      </c>
      <c r="BA1385" s="16">
        <v>65.349999999999994</v>
      </c>
      <c r="BB1385" s="16">
        <v>66.525000000000006</v>
      </c>
      <c r="BC1385" s="16">
        <v>61.674999999999997</v>
      </c>
      <c r="BD1385" s="16">
        <v>58.618749999999999</v>
      </c>
      <c r="BE1385" s="16">
        <v>60.5</v>
      </c>
      <c r="BF1385" s="16">
        <v>58.75</v>
      </c>
      <c r="BG1385" s="16">
        <v>58.081249999999997</v>
      </c>
      <c r="BH1385" s="16">
        <v>59.5</v>
      </c>
      <c r="BI1385" s="16">
        <v>59.818750000000001</v>
      </c>
      <c r="BJ1385" s="16">
        <v>64.849999999999994</v>
      </c>
      <c r="BK1385" s="16">
        <v>61.056249999999999</v>
      </c>
      <c r="BL1385" s="16">
        <v>60.981250000000003</v>
      </c>
    </row>
    <row r="1386" spans="1:65">
      <c r="A1386" s="16" t="s">
        <v>53</v>
      </c>
      <c r="B1386" s="16" t="s">
        <v>54</v>
      </c>
      <c r="C1386" s="16" t="s">
        <v>2815</v>
      </c>
      <c r="D1386" s="16" t="s">
        <v>2816</v>
      </c>
      <c r="AX1386" s="16">
        <v>3.5</v>
      </c>
      <c r="AY1386" s="16">
        <v>4</v>
      </c>
      <c r="AZ1386" s="16">
        <v>4</v>
      </c>
      <c r="BA1386" s="16">
        <v>4</v>
      </c>
      <c r="BB1386" s="16">
        <v>4</v>
      </c>
      <c r="BC1386" s="16">
        <v>4</v>
      </c>
    </row>
    <row r="1387" spans="1:65">
      <c r="A1387" s="16" t="s">
        <v>53</v>
      </c>
      <c r="B1387" s="16" t="s">
        <v>54</v>
      </c>
      <c r="C1387" s="16" t="s">
        <v>2817</v>
      </c>
      <c r="D1387" s="16" t="s">
        <v>2818</v>
      </c>
      <c r="AN1387" s="16">
        <v>1048</v>
      </c>
      <c r="AO1387" s="16">
        <v>1964</v>
      </c>
      <c r="AT1387" s="16">
        <v>3836</v>
      </c>
      <c r="AU1387" s="16">
        <v>1893</v>
      </c>
      <c r="AV1387" s="16">
        <v>2126</v>
      </c>
      <c r="AW1387" s="16">
        <v>2456</v>
      </c>
      <c r="AX1387" s="16">
        <v>2605</v>
      </c>
      <c r="AY1387" s="16">
        <v>2986</v>
      </c>
      <c r="AZ1387" s="16">
        <v>2960</v>
      </c>
      <c r="BA1387" s="16">
        <v>4005</v>
      </c>
      <c r="BB1387" s="16">
        <v>2702</v>
      </c>
      <c r="BC1387" s="16">
        <v>2880</v>
      </c>
      <c r="BD1387" s="16">
        <v>3190</v>
      </c>
      <c r="BE1387" s="16">
        <v>4326</v>
      </c>
      <c r="BF1387" s="16">
        <v>4602</v>
      </c>
      <c r="BG1387" s="16">
        <v>4286</v>
      </c>
      <c r="BH1387" s="16">
        <v>4096</v>
      </c>
      <c r="BI1387" s="16">
        <v>3672</v>
      </c>
      <c r="BJ1387" s="16">
        <v>3753</v>
      </c>
      <c r="BK1387" s="16">
        <v>3733</v>
      </c>
      <c r="BL1387" s="16">
        <v>3883</v>
      </c>
    </row>
    <row r="1388" spans="1:65">
      <c r="A1388" s="16" t="s">
        <v>53</v>
      </c>
      <c r="B1388" s="16" t="s">
        <v>54</v>
      </c>
      <c r="C1388" s="16" t="s">
        <v>2819</v>
      </c>
      <c r="D1388" s="16" t="s">
        <v>2820</v>
      </c>
      <c r="AX1388" s="16">
        <v>204</v>
      </c>
      <c r="AY1388" s="16">
        <v>204</v>
      </c>
      <c r="AZ1388" s="16">
        <v>204</v>
      </c>
      <c r="BA1388" s="16">
        <v>204</v>
      </c>
      <c r="BB1388" s="16">
        <v>204</v>
      </c>
      <c r="BC1388" s="16">
        <v>204</v>
      </c>
      <c r="BD1388" s="16">
        <v>205</v>
      </c>
      <c r="BE1388" s="16">
        <v>205</v>
      </c>
      <c r="BF1388" s="16">
        <v>213</v>
      </c>
      <c r="BG1388" s="16">
        <v>163</v>
      </c>
      <c r="BH1388" s="16">
        <v>208</v>
      </c>
      <c r="BI1388" s="16">
        <v>196</v>
      </c>
      <c r="BJ1388" s="16">
        <v>196</v>
      </c>
      <c r="BK1388" s="16">
        <v>116</v>
      </c>
      <c r="BL1388" s="16">
        <v>116</v>
      </c>
    </row>
    <row r="1389" spans="1:65">
      <c r="A1389" s="16" t="s">
        <v>53</v>
      </c>
      <c r="B1389" s="16" t="s">
        <v>54</v>
      </c>
      <c r="C1389" s="16" t="s">
        <v>2821</v>
      </c>
      <c r="D1389" s="16" t="s">
        <v>2822</v>
      </c>
      <c r="AV1389" s="16">
        <v>16.8</v>
      </c>
      <c r="AW1389" s="16">
        <v>14.4</v>
      </c>
      <c r="AX1389" s="16">
        <v>12.3</v>
      </c>
      <c r="AY1389" s="16">
        <v>9.3000000000000007</v>
      </c>
      <c r="AZ1389" s="16">
        <v>6.9</v>
      </c>
      <c r="BA1389" s="16">
        <v>4.3</v>
      </c>
      <c r="BB1389" s="16">
        <v>2.9</v>
      </c>
      <c r="BC1389" s="16">
        <v>3.1</v>
      </c>
      <c r="BD1389" s="16">
        <v>2.7</v>
      </c>
      <c r="BE1389" s="16">
        <v>2.2999999999999998</v>
      </c>
      <c r="BF1389" s="16">
        <v>1</v>
      </c>
      <c r="BG1389" s="16">
        <v>3.1</v>
      </c>
      <c r="BH1389" s="16">
        <v>1.7</v>
      </c>
      <c r="BI1389" s="16">
        <v>1.9</v>
      </c>
      <c r="BJ1389" s="16">
        <v>1.6</v>
      </c>
      <c r="BK1389" s="16">
        <v>1.3</v>
      </c>
      <c r="BL1389" s="16">
        <v>1.2</v>
      </c>
    </row>
    <row r="1390" spans="1:65">
      <c r="A1390" s="16" t="s">
        <v>53</v>
      </c>
      <c r="B1390" s="16" t="s">
        <v>54</v>
      </c>
      <c r="C1390" s="16" t="s">
        <v>2823</v>
      </c>
      <c r="D1390" s="16" t="s">
        <v>2824</v>
      </c>
      <c r="BB1390" s="16">
        <v>86.4</v>
      </c>
      <c r="BF1390" s="16">
        <v>83.3</v>
      </c>
      <c r="BL1390" s="16">
        <v>42.4</v>
      </c>
    </row>
    <row r="1391" spans="1:65">
      <c r="A1391" s="16" t="s">
        <v>53</v>
      </c>
      <c r="B1391" s="16" t="s">
        <v>54</v>
      </c>
      <c r="C1391" s="16" t="s">
        <v>2825</v>
      </c>
      <c r="D1391" s="16" t="s">
        <v>2826</v>
      </c>
      <c r="BB1391" s="16">
        <v>174</v>
      </c>
      <c r="BC1391" s="16">
        <v>174</v>
      </c>
      <c r="BD1391" s="16">
        <v>174</v>
      </c>
      <c r="BE1391" s="16">
        <v>174</v>
      </c>
      <c r="BF1391" s="16">
        <v>97</v>
      </c>
      <c r="BG1391" s="16">
        <v>87</v>
      </c>
      <c r="BH1391" s="16">
        <v>77</v>
      </c>
      <c r="BI1391" s="16">
        <v>69</v>
      </c>
      <c r="BJ1391" s="16">
        <v>56</v>
      </c>
      <c r="BK1391" s="16">
        <v>41</v>
      </c>
      <c r="BL1391" s="16">
        <v>41</v>
      </c>
    </row>
    <row r="1392" spans="1:65">
      <c r="A1392" s="16" t="s">
        <v>53</v>
      </c>
      <c r="B1392" s="16" t="s">
        <v>54</v>
      </c>
      <c r="C1392" s="16" t="s">
        <v>2827</v>
      </c>
      <c r="D1392" s="16" t="s">
        <v>2828</v>
      </c>
      <c r="BC1392" s="16">
        <v>0.48643285036086997</v>
      </c>
      <c r="BK1392" s="16">
        <v>0.61398261785507202</v>
      </c>
      <c r="BM1392" s="16">
        <v>0.568437039852142</v>
      </c>
    </row>
    <row r="1393" spans="1:65">
      <c r="A1393" s="16" t="s">
        <v>53</v>
      </c>
      <c r="B1393" s="16" t="s">
        <v>54</v>
      </c>
      <c r="C1393" s="16" t="s">
        <v>2829</v>
      </c>
      <c r="D1393" s="16" t="s">
        <v>2830</v>
      </c>
      <c r="AM1393" s="16">
        <v>54.962829311386301</v>
      </c>
      <c r="AN1393" s="16">
        <v>49.0576214970745</v>
      </c>
      <c r="AO1393" s="16">
        <v>31.997570189259498</v>
      </c>
      <c r="AP1393" s="16">
        <v>30.615537644860702</v>
      </c>
      <c r="AQ1393" s="16">
        <v>28.4486344530332</v>
      </c>
      <c r="BA1393" s="16">
        <v>9.1606650063942894</v>
      </c>
      <c r="BB1393" s="16">
        <v>9.6124823523684295</v>
      </c>
      <c r="BC1393" s="16">
        <v>9.73881649461274</v>
      </c>
      <c r="BD1393" s="16">
        <v>9.7268259229626306</v>
      </c>
      <c r="BE1393" s="16">
        <v>10.8068274448131</v>
      </c>
      <c r="BF1393" s="16">
        <v>12.1003047252955</v>
      </c>
      <c r="BG1393" s="16">
        <v>12.6683892138898</v>
      </c>
      <c r="BH1393" s="16">
        <v>12.198722561405299</v>
      </c>
      <c r="BI1393" s="16">
        <v>11.497456368814399</v>
      </c>
      <c r="BJ1393" s="16">
        <v>6.80936760699774</v>
      </c>
      <c r="BK1393" s="16">
        <v>11.4371554414725</v>
      </c>
      <c r="BL1393" s="16">
        <v>7.4867173058258798</v>
      </c>
    </row>
    <row r="1394" spans="1:65">
      <c r="A1394" s="16" t="s">
        <v>53</v>
      </c>
      <c r="B1394" s="16" t="s">
        <v>54</v>
      </c>
      <c r="C1394" s="16" t="s">
        <v>2831</v>
      </c>
      <c r="D1394" s="16" t="s">
        <v>2832</v>
      </c>
      <c r="AM1394" s="16">
        <v>30.451695212047401</v>
      </c>
      <c r="AN1394" s="16">
        <v>33.921869344797202</v>
      </c>
      <c r="AO1394" s="16">
        <v>26.783406518867601</v>
      </c>
      <c r="AP1394" s="16">
        <v>40.283243638404301</v>
      </c>
      <c r="AQ1394" s="16">
        <v>37.309832823420997</v>
      </c>
      <c r="AR1394" s="16">
        <v>39.162829583819999</v>
      </c>
      <c r="BA1394" s="16">
        <v>12.6478138707526</v>
      </c>
      <c r="BB1394" s="16">
        <v>17.8122466924039</v>
      </c>
      <c r="BC1394" s="16">
        <v>13.5532203730705</v>
      </c>
      <c r="BD1394" s="16">
        <v>12.091937723418701</v>
      </c>
      <c r="BE1394" s="16">
        <v>13.625043681353899</v>
      </c>
      <c r="BF1394" s="16">
        <v>14.8616056046859</v>
      </c>
      <c r="BG1394" s="16">
        <v>17.6083586400221</v>
      </c>
      <c r="BH1394" s="16">
        <v>23.6737853222746</v>
      </c>
      <c r="BI1394" s="16">
        <v>22.4024189114898</v>
      </c>
      <c r="BJ1394" s="16">
        <v>19.489615590395399</v>
      </c>
      <c r="BK1394" s="16">
        <v>17.738615728831999</v>
      </c>
      <c r="BL1394" s="16">
        <v>18.0802485515899</v>
      </c>
    </row>
    <row r="1395" spans="1:65">
      <c r="A1395" s="16" t="s">
        <v>53</v>
      </c>
      <c r="B1395" s="16" t="s">
        <v>54</v>
      </c>
      <c r="C1395" s="16" t="s">
        <v>2833</v>
      </c>
      <c r="D1395" s="16" t="s">
        <v>2834</v>
      </c>
      <c r="BA1395" s="16">
        <v>4.5765379747466204</v>
      </c>
      <c r="BB1395" s="16">
        <v>6.2950124011628699</v>
      </c>
      <c r="BC1395" s="16">
        <v>6.3855757918285603</v>
      </c>
    </row>
    <row r="1396" spans="1:65">
      <c r="A1396" s="16" t="s">
        <v>53</v>
      </c>
      <c r="B1396" s="16" t="s">
        <v>54</v>
      </c>
      <c r="C1396" s="16" t="s">
        <v>2835</v>
      </c>
      <c r="D1396" s="16" t="s">
        <v>2836</v>
      </c>
      <c r="BI1396" s="16">
        <v>38.615437521968502</v>
      </c>
      <c r="BJ1396" s="16">
        <v>23.713048452324202</v>
      </c>
      <c r="BK1396" s="16">
        <v>22.115227030638799</v>
      </c>
      <c r="BL1396" s="16">
        <v>24.190913093660001</v>
      </c>
      <c r="BM1396" s="16">
        <v>27.4382109878369</v>
      </c>
    </row>
    <row r="1397" spans="1:65">
      <c r="A1397" s="16" t="s">
        <v>53</v>
      </c>
      <c r="B1397" s="16" t="s">
        <v>54</v>
      </c>
      <c r="C1397" s="16" t="s">
        <v>2837</v>
      </c>
      <c r="D1397" s="16" t="s">
        <v>2838</v>
      </c>
      <c r="AK1397" s="16">
        <v>-731242.6</v>
      </c>
      <c r="AL1397" s="16">
        <v>2277819.7999999998</v>
      </c>
      <c r="AM1397" s="16">
        <v>79745530.400000006</v>
      </c>
      <c r="AN1397" s="16">
        <v>136373995</v>
      </c>
      <c r="AO1397" s="16">
        <v>97966269.599999994</v>
      </c>
      <c r="AP1397" s="16">
        <v>234959023.40000001</v>
      </c>
      <c r="AQ1397" s="16">
        <v>119710478.96689101</v>
      </c>
      <c r="AR1397" s="16">
        <v>294853568.628084</v>
      </c>
      <c r="AS1397" s="16">
        <v>561277478.79935205</v>
      </c>
      <c r="AT1397" s="16">
        <v>657606464.84231901</v>
      </c>
      <c r="AU1397" s="16">
        <v>525544054.07645202</v>
      </c>
      <c r="AV1397" s="16">
        <v>638440317.52340102</v>
      </c>
      <c r="AW1397" s="16">
        <v>951043169.97007298</v>
      </c>
      <c r="AX1397" s="16">
        <v>1028123988.73513</v>
      </c>
      <c r="AY1397" s="16">
        <v>1943922892.1615901</v>
      </c>
      <c r="AZ1397" s="16">
        <v>2856634428.0905299</v>
      </c>
      <c r="BA1397" s="16">
        <v>4032132433.0156798</v>
      </c>
      <c r="BB1397" s="16">
        <v>3132139195.2785802</v>
      </c>
      <c r="BC1397" s="16">
        <v>3613796427.506</v>
      </c>
      <c r="BD1397" s="16">
        <v>7248633822.50741</v>
      </c>
      <c r="BE1397" s="16">
        <v>7890650250.0365496</v>
      </c>
      <c r="BF1397" s="16">
        <v>9968211136.5830097</v>
      </c>
      <c r="BG1397" s="16">
        <v>10043129250.956499</v>
      </c>
      <c r="BH1397" s="16">
        <v>10705102925.346701</v>
      </c>
      <c r="BI1397" s="16">
        <v>7858780014.5050898</v>
      </c>
      <c r="BJ1397" s="16">
        <v>15298907484.556</v>
      </c>
      <c r="BK1397" s="16">
        <v>15242887579.7314</v>
      </c>
      <c r="BL1397" s="16">
        <v>17248567803.412899</v>
      </c>
      <c r="BM1397" s="16">
        <v>18761122663.032299</v>
      </c>
    </row>
    <row r="1398" spans="1:65">
      <c r="A1398" s="16" t="s">
        <v>53</v>
      </c>
      <c r="B1398" s="16" t="s">
        <v>54</v>
      </c>
      <c r="C1398" s="16" t="s">
        <v>2839</v>
      </c>
      <c r="D1398" s="16" t="s">
        <v>2840</v>
      </c>
      <c r="BI1398" s="16">
        <v>5.5187458087289496</v>
      </c>
      <c r="BJ1398" s="16">
        <v>5.5191568357701399</v>
      </c>
      <c r="BK1398" s="16">
        <v>5.5191568357701399</v>
      </c>
    </row>
    <row r="1399" spans="1:65">
      <c r="A1399" s="16" t="s">
        <v>53</v>
      </c>
      <c r="B1399" s="16" t="s">
        <v>54</v>
      </c>
      <c r="C1399" s="16" t="s">
        <v>2841</v>
      </c>
      <c r="D1399" s="16" t="s">
        <v>2842</v>
      </c>
      <c r="AQ1399" s="16">
        <v>0.22</v>
      </c>
      <c r="AS1399" s="16">
        <v>0.2</v>
      </c>
      <c r="AU1399" s="16">
        <v>0.16</v>
      </c>
      <c r="AW1399" s="16">
        <v>0.18</v>
      </c>
      <c r="AY1399" s="16">
        <v>0.41</v>
      </c>
      <c r="BA1399" s="16">
        <v>0.56000000000000005</v>
      </c>
      <c r="BC1399" s="16">
        <v>0.56000000000000005</v>
      </c>
      <c r="BE1399" s="16">
        <v>0.56999999999999995</v>
      </c>
      <c r="BG1399" s="16">
        <v>0.77</v>
      </c>
      <c r="BI1399" s="16">
        <v>0.35</v>
      </c>
    </row>
    <row r="1400" spans="1:65">
      <c r="A1400" s="16" t="s">
        <v>53</v>
      </c>
      <c r="B1400" s="16" t="s">
        <v>54</v>
      </c>
      <c r="C1400" s="16" t="s">
        <v>2843</v>
      </c>
      <c r="D1400" s="16" t="s">
        <v>2844</v>
      </c>
      <c r="AI1400" s="16">
        <v>40.7705255283336</v>
      </c>
      <c r="AJ1400" s="16">
        <v>43.178324365872399</v>
      </c>
      <c r="AK1400" s="16">
        <v>54.219707685054203</v>
      </c>
      <c r="AL1400" s="16">
        <v>59.866131191432402</v>
      </c>
      <c r="AM1400" s="16">
        <v>50.766456266907099</v>
      </c>
      <c r="AN1400" s="16">
        <v>47.682323856613102</v>
      </c>
      <c r="AO1400" s="16">
        <v>54.693274205469301</v>
      </c>
      <c r="AP1400" s="16">
        <v>54.379284082254401</v>
      </c>
      <c r="AQ1400" s="16">
        <v>60.495238095238101</v>
      </c>
      <c r="AR1400" s="16">
        <v>61.7624223602485</v>
      </c>
      <c r="AS1400" s="16">
        <v>59.743589743589702</v>
      </c>
      <c r="AT1400" s="16">
        <v>58.614014711575699</v>
      </c>
      <c r="AU1400" s="16">
        <v>54.802038416307298</v>
      </c>
      <c r="AV1400" s="16">
        <v>58.519051042415498</v>
      </c>
      <c r="AW1400" s="16">
        <v>57.2262773722628</v>
      </c>
      <c r="AX1400" s="16">
        <v>56.773526370217198</v>
      </c>
      <c r="AY1400" s="16">
        <v>57.706702960190498</v>
      </c>
      <c r="AZ1400" s="16">
        <v>54.4398651180217</v>
      </c>
      <c r="BA1400" s="16">
        <v>48.4722222222222</v>
      </c>
      <c r="BB1400" s="16">
        <v>47.104404567699802</v>
      </c>
      <c r="BC1400" s="16">
        <v>42.498937526561797</v>
      </c>
      <c r="BD1400" s="16">
        <v>44.062027231467503</v>
      </c>
      <c r="BE1400" s="16">
        <v>48.3904465212876</v>
      </c>
      <c r="BF1400" s="16">
        <v>46.689303904923598</v>
      </c>
      <c r="BG1400" s="16">
        <v>46.1838259175057</v>
      </c>
    </row>
    <row r="1401" spans="1:65">
      <c r="A1401" s="16" t="s">
        <v>53</v>
      </c>
      <c r="B1401" s="16" t="s">
        <v>54</v>
      </c>
      <c r="C1401" s="16" t="s">
        <v>2845</v>
      </c>
      <c r="D1401" s="16" t="s">
        <v>2846</v>
      </c>
      <c r="N1401" s="16">
        <v>0</v>
      </c>
      <c r="O1401" s="16">
        <v>23.711019910000001</v>
      </c>
      <c r="P1401" s="16">
        <v>23.710988910000001</v>
      </c>
      <c r="Q1401" s="16">
        <v>25.66702815</v>
      </c>
      <c r="R1401" s="16">
        <v>28.643919400000001</v>
      </c>
      <c r="S1401" s="16">
        <v>31.779924659999999</v>
      </c>
      <c r="T1401" s="16">
        <v>38.58091546</v>
      </c>
      <c r="U1401" s="16">
        <v>40.586892290000002</v>
      </c>
      <c r="V1401" s="16">
        <v>41.853401009999999</v>
      </c>
      <c r="W1401" s="16">
        <v>43.482807200000003</v>
      </c>
      <c r="X1401" s="16">
        <v>45.384796700000003</v>
      </c>
      <c r="Y1401" s="16">
        <v>47.937925700000001</v>
      </c>
      <c r="Z1401" s="16">
        <v>50.508951000000003</v>
      </c>
      <c r="AA1401" s="16">
        <v>50.883238800000001</v>
      </c>
      <c r="AB1401" s="16">
        <v>51.080860700000002</v>
      </c>
      <c r="AC1401" s="16">
        <v>51.311785899999997</v>
      </c>
      <c r="AD1401" s="16">
        <v>52.6714707</v>
      </c>
      <c r="AE1401" s="16">
        <v>54.744998699999996</v>
      </c>
      <c r="AF1401" s="16">
        <v>54.385671500000001</v>
      </c>
      <c r="AG1401" s="16">
        <v>58.153510699999998</v>
      </c>
      <c r="AH1401" s="16">
        <v>57.562616599999998</v>
      </c>
      <c r="AI1401" s="16">
        <v>60</v>
      </c>
      <c r="AJ1401" s="16">
        <v>60</v>
      </c>
      <c r="AK1401" s="16">
        <v>50</v>
      </c>
      <c r="AL1401" s="16">
        <v>70</v>
      </c>
      <c r="AM1401" s="16">
        <v>80</v>
      </c>
      <c r="AN1401" s="16">
        <v>100</v>
      </c>
      <c r="AO1401" s="16">
        <v>90</v>
      </c>
      <c r="AP1401" s="16">
        <v>90</v>
      </c>
      <c r="AQ1401" s="16">
        <v>80</v>
      </c>
      <c r="AR1401" s="16">
        <v>80</v>
      </c>
      <c r="AS1401" s="16">
        <v>70</v>
      </c>
      <c r="AT1401" s="16">
        <v>70</v>
      </c>
      <c r="AU1401" s="16">
        <v>70</v>
      </c>
      <c r="AV1401" s="16">
        <v>70</v>
      </c>
      <c r="AW1401" s="16">
        <v>60</v>
      </c>
      <c r="AX1401" s="16">
        <v>60</v>
      </c>
      <c r="AY1401" s="16">
        <v>60</v>
      </c>
      <c r="AZ1401" s="16">
        <v>60</v>
      </c>
      <c r="BA1401" s="16">
        <v>60</v>
      </c>
      <c r="BB1401" s="16">
        <v>50</v>
      </c>
      <c r="BC1401" s="16">
        <v>50</v>
      </c>
      <c r="BD1401" s="16">
        <v>60</v>
      </c>
      <c r="BE1401" s="16">
        <v>60</v>
      </c>
      <c r="BF1401" s="16">
        <v>70</v>
      </c>
      <c r="BG1401" s="16">
        <v>70</v>
      </c>
      <c r="BH1401" s="16">
        <v>80</v>
      </c>
      <c r="BI1401" s="16">
        <v>80</v>
      </c>
      <c r="BJ1401" s="16">
        <v>80</v>
      </c>
      <c r="BK1401" s="16">
        <v>70</v>
      </c>
    </row>
    <row r="1402" spans="1:65">
      <c r="A1402" s="16" t="s">
        <v>53</v>
      </c>
      <c r="B1402" s="16" t="s">
        <v>54</v>
      </c>
      <c r="C1402" s="16" t="s">
        <v>2847</v>
      </c>
      <c r="D1402" s="16" t="s">
        <v>2848</v>
      </c>
      <c r="AI1402" s="16">
        <v>1.0356383325695899</v>
      </c>
      <c r="AJ1402" s="16">
        <v>1.21537195626479</v>
      </c>
      <c r="AK1402" s="16">
        <v>1.0452702677482599</v>
      </c>
      <c r="AL1402" s="16">
        <v>1.6303798242986201</v>
      </c>
      <c r="AM1402" s="16">
        <v>1.80501819452317</v>
      </c>
      <c r="AN1402" s="16">
        <v>1.9686543563874499</v>
      </c>
      <c r="AO1402" s="16">
        <v>1.71453135307745</v>
      </c>
      <c r="AP1402" s="16">
        <v>1.58401968862162</v>
      </c>
      <c r="AQ1402" s="16">
        <v>1.4370991748343001</v>
      </c>
      <c r="AR1402" s="16">
        <v>1.31735942902245</v>
      </c>
      <c r="AS1402" s="16">
        <v>1.2233506974127999</v>
      </c>
      <c r="AT1402" s="16">
        <v>1.07725886880637</v>
      </c>
      <c r="AU1402" s="16">
        <v>0.96934807192986905</v>
      </c>
      <c r="AV1402" s="16">
        <v>0.792134508017454</v>
      </c>
      <c r="AW1402" s="16">
        <v>0.71976228609853499</v>
      </c>
      <c r="AX1402" s="16">
        <v>0.60472317573217105</v>
      </c>
      <c r="AY1402" s="16">
        <v>0.41928994789298002</v>
      </c>
      <c r="AZ1402" s="16">
        <v>0.26905659824893802</v>
      </c>
      <c r="BA1402" s="16">
        <v>0.26159517170056801</v>
      </c>
      <c r="BB1402" s="16">
        <v>0.203283574857055</v>
      </c>
      <c r="BC1402" s="16">
        <v>0.18635345500296099</v>
      </c>
      <c r="BD1402" s="16">
        <v>0.223905240457202</v>
      </c>
      <c r="BE1402" s="16">
        <v>0.235954900435807</v>
      </c>
      <c r="BF1402" s="16">
        <v>0.22749410067295101</v>
      </c>
      <c r="BG1402" s="16">
        <v>0.23004509799393699</v>
      </c>
      <c r="BH1402" s="16">
        <v>0.22444637845806201</v>
      </c>
      <c r="BI1402" s="16">
        <v>0.235066547024782</v>
      </c>
      <c r="BJ1402" s="16">
        <v>0.22974742667157599</v>
      </c>
      <c r="BK1402" s="16">
        <v>0.22670525437909</v>
      </c>
    </row>
    <row r="1403" spans="1:65">
      <c r="A1403" s="16" t="s">
        <v>53</v>
      </c>
      <c r="B1403" s="16" t="s">
        <v>54</v>
      </c>
      <c r="C1403" s="16" t="s">
        <v>2849</v>
      </c>
      <c r="D1403" s="16" t="s">
        <v>2850</v>
      </c>
      <c r="AI1403" s="16">
        <v>8.3272724673236205</v>
      </c>
      <c r="AJ1403" s="16">
        <v>15.590405406892099</v>
      </c>
      <c r="AK1403" s="16">
        <v>2.8062086250054801</v>
      </c>
      <c r="AL1403" s="16">
        <v>1.3439417675324701</v>
      </c>
      <c r="AM1403" s="16">
        <v>-1.05696464651107</v>
      </c>
      <c r="AN1403" s="16">
        <v>-6.0291795841160898</v>
      </c>
      <c r="AO1403" s="16">
        <v>-22.5745735659617</v>
      </c>
      <c r="AP1403" s="16">
        <v>-24.662622890667102</v>
      </c>
      <c r="AQ1403" s="16">
        <v>-37.804474277994302</v>
      </c>
      <c r="AR1403" s="16">
        <v>-72.767524076155794</v>
      </c>
      <c r="AS1403" s="16">
        <v>-66.508679916637107</v>
      </c>
      <c r="AT1403" s="16">
        <v>-71.199199833843394</v>
      </c>
      <c r="AU1403" s="16">
        <v>-70.961913163192094</v>
      </c>
      <c r="AV1403" s="16">
        <v>-63.246602327593003</v>
      </c>
      <c r="AW1403" s="16">
        <v>-56.920437538593198</v>
      </c>
      <c r="AX1403" s="16">
        <v>-102.974923715035</v>
      </c>
      <c r="AY1403" s="16">
        <v>-185.40770764494201</v>
      </c>
      <c r="AZ1403" s="16">
        <v>-330.691322717243</v>
      </c>
      <c r="BA1403" s="16">
        <v>-340.42580419795098</v>
      </c>
      <c r="BB1403" s="16">
        <v>-441.15660667922202</v>
      </c>
      <c r="BC1403" s="16">
        <v>-465.48729816786403</v>
      </c>
      <c r="BD1403" s="16">
        <v>-377.33275461861899</v>
      </c>
      <c r="BE1403" s="16">
        <v>-328.95679554440699</v>
      </c>
      <c r="BF1403" s="16">
        <v>-327.600377712539</v>
      </c>
      <c r="BG1403" s="16">
        <v>-310.38469438923602</v>
      </c>
    </row>
    <row r="1404" spans="1:65">
      <c r="A1404" s="16" t="s">
        <v>53</v>
      </c>
      <c r="B1404" s="16" t="s">
        <v>54</v>
      </c>
      <c r="C1404" s="16" t="s">
        <v>2851</v>
      </c>
      <c r="D1404" s="16" t="s">
        <v>2852</v>
      </c>
      <c r="AR1404" s="16">
        <v>94.450461109938303</v>
      </c>
      <c r="AS1404" s="16">
        <v>98.066088401997504</v>
      </c>
      <c r="AT1404" s="16">
        <v>97.624132059046602</v>
      </c>
      <c r="AU1404" s="16">
        <v>100</v>
      </c>
      <c r="AV1404" s="16">
        <v>98.345349219397306</v>
      </c>
      <c r="AW1404" s="16">
        <v>98.661599899440901</v>
      </c>
      <c r="AX1404" s="16">
        <v>98.934768614087204</v>
      </c>
      <c r="AY1404" s="16">
        <v>99.167235451609798</v>
      </c>
      <c r="AZ1404" s="16">
        <v>99.377818515745702</v>
      </c>
      <c r="BA1404" s="16">
        <v>99.582190863107797</v>
      </c>
      <c r="BB1404" s="16">
        <v>99.807247921219002</v>
      </c>
      <c r="BC1404" s="16">
        <v>99.923378694646402</v>
      </c>
      <c r="BD1404" s="16">
        <v>99.9</v>
      </c>
      <c r="BE1404" s="16">
        <v>100</v>
      </c>
      <c r="BF1404" s="16">
        <v>100</v>
      </c>
      <c r="BG1404" s="16">
        <v>100</v>
      </c>
      <c r="BH1404" s="16">
        <v>100</v>
      </c>
      <c r="BI1404" s="16">
        <v>100</v>
      </c>
      <c r="BJ1404" s="16">
        <v>100</v>
      </c>
      <c r="BK1404" s="16">
        <v>100</v>
      </c>
      <c r="BL1404" s="16">
        <v>99.9781058844803</v>
      </c>
    </row>
    <row r="1405" spans="1:65">
      <c r="A1405" s="16" t="s">
        <v>53</v>
      </c>
      <c r="B1405" s="16" t="s">
        <v>54</v>
      </c>
      <c r="C1405" s="16" t="s">
        <v>2853</v>
      </c>
      <c r="D1405" s="16" t="s">
        <v>2854</v>
      </c>
      <c r="AJ1405" s="16">
        <v>330000.01311302203</v>
      </c>
      <c r="AK1405" s="16">
        <v>9810000.4196166992</v>
      </c>
      <c r="AL1405" s="16">
        <v>33650001.525878899</v>
      </c>
      <c r="AM1405" s="16">
        <v>215550003.05175799</v>
      </c>
      <c r="AN1405" s="16">
        <v>150270004.272461</v>
      </c>
      <c r="AO1405" s="16">
        <v>125110000.61035199</v>
      </c>
      <c r="AP1405" s="16">
        <v>251550003.05175799</v>
      </c>
      <c r="AQ1405" s="16">
        <v>166529998.77929699</v>
      </c>
      <c r="AR1405" s="16">
        <v>234500000</v>
      </c>
      <c r="AS1405" s="16">
        <v>187880004.88281301</v>
      </c>
      <c r="AT1405" s="16">
        <v>296890014.64843798</v>
      </c>
      <c r="AU1405" s="16">
        <v>451399993.89648402</v>
      </c>
      <c r="AV1405" s="16">
        <v>365559997.55859399</v>
      </c>
      <c r="AW1405" s="16">
        <v>204940002.44140601</v>
      </c>
      <c r="AX1405" s="16">
        <v>234589996.33789101</v>
      </c>
      <c r="AY1405" s="16">
        <v>220199996.94824201</v>
      </c>
      <c r="AZ1405" s="16">
        <v>213330001.83105499</v>
      </c>
      <c r="BA1405" s="16">
        <v>212520004.272461</v>
      </c>
      <c r="BB1405" s="16">
        <v>212360000.61035201</v>
      </c>
      <c r="BC1405" s="16">
        <v>155229995.727539</v>
      </c>
      <c r="BD1405" s="16">
        <v>247369995.11718801</v>
      </c>
      <c r="BE1405" s="16">
        <v>241380004.88281301</v>
      </c>
      <c r="BF1405" s="16">
        <v>-73010002.136230499</v>
      </c>
      <c r="BG1405" s="16">
        <v>199809997.55859399</v>
      </c>
      <c r="BH1405" s="16">
        <v>73309997.558593795</v>
      </c>
      <c r="BI1405" s="16">
        <v>78650001.525878906</v>
      </c>
      <c r="BJ1405" s="16">
        <v>126180000.305176</v>
      </c>
      <c r="BK1405" s="16">
        <v>87410003.662109405</v>
      </c>
      <c r="BL1405" s="16">
        <v>125769996.643066</v>
      </c>
    </row>
    <row r="1406" spans="1:65">
      <c r="A1406" s="16" t="s">
        <v>53</v>
      </c>
      <c r="B1406" s="16" t="s">
        <v>54</v>
      </c>
      <c r="C1406" s="16" t="s">
        <v>2855</v>
      </c>
      <c r="D1406" s="16" t="s">
        <v>2856</v>
      </c>
    </row>
    <row r="1407" spans="1:65">
      <c r="A1407" s="16" t="s">
        <v>53</v>
      </c>
      <c r="B1407" s="16" t="s">
        <v>54</v>
      </c>
      <c r="C1407" s="16" t="s">
        <v>2857</v>
      </c>
      <c r="D1407" s="16" t="s">
        <v>2858</v>
      </c>
      <c r="AL1407" s="16">
        <v>0</v>
      </c>
      <c r="AM1407" s="16">
        <v>0</v>
      </c>
      <c r="AN1407" s="16">
        <v>0</v>
      </c>
      <c r="AO1407" s="16">
        <v>0</v>
      </c>
      <c r="AP1407" s="16">
        <v>0</v>
      </c>
      <c r="AQ1407" s="16">
        <v>0</v>
      </c>
      <c r="AR1407" s="16">
        <v>0</v>
      </c>
      <c r="AS1407" s="16">
        <v>0</v>
      </c>
      <c r="AT1407" s="16">
        <v>-14823300</v>
      </c>
      <c r="AU1407" s="16">
        <v>-28440200</v>
      </c>
      <c r="AV1407" s="16">
        <v>-30021700</v>
      </c>
      <c r="AW1407" s="16">
        <v>-9870600</v>
      </c>
      <c r="AX1407" s="16">
        <v>-10899919.84</v>
      </c>
      <c r="AY1407" s="16">
        <v>-9872000</v>
      </c>
      <c r="AZ1407" s="16">
        <v>-1619302.71</v>
      </c>
      <c r="BA1407" s="16">
        <v>1999986.48</v>
      </c>
      <c r="BB1407" s="16">
        <v>18404545.449999999</v>
      </c>
      <c r="BC1407" s="16">
        <v>-534090.9</v>
      </c>
      <c r="BD1407" s="16">
        <v>16872722.41</v>
      </c>
      <c r="BE1407" s="16">
        <v>7508019</v>
      </c>
      <c r="BF1407" s="16">
        <v>-23375791</v>
      </c>
      <c r="BG1407" s="16">
        <v>-19708002</v>
      </c>
      <c r="BH1407" s="16">
        <v>-2292305</v>
      </c>
      <c r="BI1407" s="16">
        <v>-4380556</v>
      </c>
      <c r="BJ1407" s="16">
        <v>-5230556</v>
      </c>
      <c r="BK1407" s="16">
        <v>-1555556</v>
      </c>
      <c r="BL1407" s="16">
        <v>-1555555</v>
      </c>
    </row>
    <row r="1408" spans="1:65">
      <c r="A1408" s="16" t="s">
        <v>53</v>
      </c>
      <c r="B1408" s="16" t="s">
        <v>54</v>
      </c>
      <c r="C1408" s="16" t="s">
        <v>2859</v>
      </c>
      <c r="D1408" s="16" t="s">
        <v>2860</v>
      </c>
      <c r="BI1408" s="16">
        <v>0</v>
      </c>
      <c r="BJ1408" s="16">
        <v>0</v>
      </c>
      <c r="BK1408" s="16">
        <v>0</v>
      </c>
      <c r="BL1408" s="16">
        <v>14345643196.868401</v>
      </c>
    </row>
    <row r="1409" spans="1:65">
      <c r="A1409" s="16" t="s">
        <v>53</v>
      </c>
      <c r="B1409" s="16" t="s">
        <v>54</v>
      </c>
      <c r="C1409" s="16" t="s">
        <v>2861</v>
      </c>
      <c r="D1409" s="16" t="s">
        <v>2862</v>
      </c>
    </row>
    <row r="1410" spans="1:65">
      <c r="A1410" s="16" t="s">
        <v>53</v>
      </c>
      <c r="B1410" s="16" t="s">
        <v>54</v>
      </c>
      <c r="C1410" s="16" t="s">
        <v>2863</v>
      </c>
      <c r="D1410" s="16" t="s">
        <v>2864</v>
      </c>
      <c r="AR1410" s="16">
        <v>1649999.97615814</v>
      </c>
      <c r="AS1410" s="16">
        <v>9999.9997764825803</v>
      </c>
      <c r="AT1410" s="16">
        <v>29999.999329447699</v>
      </c>
      <c r="AU1410" s="16">
        <v>720000.02861022903</v>
      </c>
      <c r="AV1410" s="16">
        <v>209999.99344348899</v>
      </c>
      <c r="AW1410" s="16">
        <v>109999.999403954</v>
      </c>
      <c r="AX1410" s="16">
        <v>1240000.0095367399</v>
      </c>
      <c r="AY1410" s="16">
        <v>50000.000745058103</v>
      </c>
      <c r="BA1410" s="16">
        <v>159999.99642372099</v>
      </c>
      <c r="BB1410" s="16">
        <v>29999.999329447699</v>
      </c>
      <c r="BC1410" s="16">
        <v>9999.9997764825803</v>
      </c>
      <c r="BD1410" s="16">
        <v>29999.999329447699</v>
      </c>
      <c r="BE1410" s="16">
        <v>29999.999329447699</v>
      </c>
      <c r="BF1410" s="16">
        <v>19999.999552965201</v>
      </c>
      <c r="BG1410" s="16">
        <v>29999.999329447699</v>
      </c>
      <c r="BH1410" s="16">
        <v>19999.999552965201</v>
      </c>
      <c r="BI1410" s="16">
        <v>9999.9997764825803</v>
      </c>
      <c r="BJ1410" s="16">
        <v>19999.999552965201</v>
      </c>
      <c r="BK1410" s="16">
        <v>100000.001490116</v>
      </c>
      <c r="BL1410" s="16">
        <v>769999.98092651402</v>
      </c>
    </row>
    <row r="1411" spans="1:65">
      <c r="A1411" s="16" t="s">
        <v>53</v>
      </c>
      <c r="B1411" s="16" t="s">
        <v>54</v>
      </c>
      <c r="C1411" s="16" t="s">
        <v>2865</v>
      </c>
      <c r="D1411" s="16" t="s">
        <v>2866</v>
      </c>
      <c r="AL1411" s="16">
        <v>180000.00715255699</v>
      </c>
      <c r="AM1411" s="16">
        <v>9999.9997764825803</v>
      </c>
      <c r="AN1411" s="16">
        <v>9999.9997764825803</v>
      </c>
      <c r="AO1411" s="16">
        <v>9999.9997764825803</v>
      </c>
      <c r="AP1411" s="16">
        <v>29999.999329447699</v>
      </c>
      <c r="AQ1411" s="16">
        <v>29999.999329447699</v>
      </c>
      <c r="AR1411" s="16">
        <v>119999.997317791</v>
      </c>
      <c r="AS1411" s="16">
        <v>150000.00596046401</v>
      </c>
      <c r="AT1411" s="16">
        <v>200000.00298023201</v>
      </c>
      <c r="AU1411" s="16">
        <v>319999.99284744298</v>
      </c>
      <c r="AV1411" s="16">
        <v>340000.00357627898</v>
      </c>
      <c r="AW1411" s="16">
        <v>740000.00953674305</v>
      </c>
      <c r="AX1411" s="16">
        <v>860000.01430511498</v>
      </c>
      <c r="AY1411" s="16">
        <v>370000.00476837199</v>
      </c>
      <c r="AZ1411" s="16">
        <v>460000.00834464998</v>
      </c>
      <c r="BA1411" s="16">
        <v>2160000.0858306899</v>
      </c>
      <c r="BB1411" s="16">
        <v>600000.02384185803</v>
      </c>
      <c r="BC1411" s="16">
        <v>579999.983310699</v>
      </c>
      <c r="BD1411" s="16">
        <v>509999.99046325701</v>
      </c>
      <c r="BE1411" s="16">
        <v>930000.00715255702</v>
      </c>
      <c r="BF1411" s="16">
        <v>750000</v>
      </c>
      <c r="BG1411" s="16">
        <v>540000.021457672</v>
      </c>
      <c r="BH1411" s="16">
        <v>720000.02861022903</v>
      </c>
      <c r="BI1411" s="16">
        <v>1129999.99523163</v>
      </c>
      <c r="BJ1411" s="16">
        <v>680000.00715255702</v>
      </c>
      <c r="BK1411" s="16">
        <v>2910000.0858306899</v>
      </c>
      <c r="BL1411" s="16">
        <v>2869999.8855590802</v>
      </c>
    </row>
    <row r="1412" spans="1:65">
      <c r="A1412" s="16" t="s">
        <v>53</v>
      </c>
      <c r="B1412" s="16" t="s">
        <v>54</v>
      </c>
      <c r="C1412" s="16" t="s">
        <v>2867</v>
      </c>
      <c r="D1412" s="16" t="s">
        <v>2868</v>
      </c>
      <c r="AN1412" s="16">
        <v>40.699441885290597</v>
      </c>
      <c r="AO1412" s="16">
        <v>30.518036125850902</v>
      </c>
      <c r="AP1412" s="16">
        <v>47.327353158024103</v>
      </c>
      <c r="AQ1412" s="16">
        <v>37.696120403757803</v>
      </c>
      <c r="AR1412" s="16">
        <v>31.591572880563898</v>
      </c>
      <c r="AS1412" s="16">
        <v>24.2755073758123</v>
      </c>
      <c r="AT1412" s="16">
        <v>14.6944253720271</v>
      </c>
      <c r="AU1412" s="16">
        <v>14.1976149630622</v>
      </c>
      <c r="AV1412" s="16">
        <v>13.5086860949911</v>
      </c>
      <c r="AW1412" s="16">
        <v>12.172783165367299</v>
      </c>
      <c r="AX1412" s="16">
        <v>10.4746041593613</v>
      </c>
      <c r="AY1412" s="16">
        <v>12.1142022469582</v>
      </c>
      <c r="AZ1412" s="16">
        <v>12.2147039544653</v>
      </c>
      <c r="BA1412" s="16">
        <v>11.461703226827201</v>
      </c>
      <c r="BB1412" s="16">
        <v>18.0239944214517</v>
      </c>
      <c r="BC1412" s="16">
        <v>26.361368420335001</v>
      </c>
      <c r="BD1412" s="16">
        <v>42.311507480013198</v>
      </c>
      <c r="BE1412" s="16">
        <v>50.6023610323195</v>
      </c>
      <c r="BF1412" s="16">
        <v>57.252144375482203</v>
      </c>
      <c r="BG1412" s="16">
        <v>56.584638090125097</v>
      </c>
      <c r="BH1412" s="16">
        <v>51.968773078943101</v>
      </c>
      <c r="BI1412" s="16">
        <v>62.124744465225497</v>
      </c>
      <c r="BJ1412" s="16">
        <v>64.238459751742496</v>
      </c>
      <c r="BK1412" s="16">
        <v>56.157092837237201</v>
      </c>
      <c r="BL1412" s="16">
        <v>47.627898491603901</v>
      </c>
      <c r="BM1412" s="16">
        <v>11.6074784543205</v>
      </c>
    </row>
    <row r="1413" spans="1:65">
      <c r="A1413" s="16" t="s">
        <v>53</v>
      </c>
      <c r="B1413" s="16" t="s">
        <v>54</v>
      </c>
      <c r="C1413" s="16" t="s">
        <v>2869</v>
      </c>
      <c r="D1413" s="16" t="s">
        <v>2870</v>
      </c>
      <c r="AN1413" s="16">
        <v>57809321.906229801</v>
      </c>
      <c r="AO1413" s="16">
        <v>-85047198.961697206</v>
      </c>
      <c r="AP1413" s="16">
        <v>139165499.72973701</v>
      </c>
      <c r="AQ1413" s="16">
        <v>-59239129.295936704</v>
      </c>
      <c r="AR1413" s="16">
        <v>132890028.502243</v>
      </c>
      <c r="AS1413" s="16">
        <v>325587886.70314097</v>
      </c>
      <c r="AT1413" s="16">
        <v>73374965.105350196</v>
      </c>
      <c r="AU1413" s="16">
        <v>34210516.143139303</v>
      </c>
      <c r="AV1413" s="16">
        <v>123822595.028799</v>
      </c>
      <c r="AW1413" s="16">
        <v>316979201.06325197</v>
      </c>
      <c r="AX1413" s="16">
        <v>160501406.541982</v>
      </c>
      <c r="AY1413" s="16">
        <v>1342587793.4103401</v>
      </c>
      <c r="AZ1413" s="16">
        <v>1781322446.2568099</v>
      </c>
      <c r="BA1413" s="16">
        <v>2459504299.4643502</v>
      </c>
      <c r="BB1413" s="16">
        <v>-962986222.23960602</v>
      </c>
      <c r="BC1413" s="16">
        <v>1370028919.2864201</v>
      </c>
      <c r="BD1413" s="16">
        <v>4185529225.3860502</v>
      </c>
      <c r="BE1413" s="16">
        <v>1105832066.89394</v>
      </c>
      <c r="BF1413" s="16">
        <v>2232675908.0623202</v>
      </c>
      <c r="BG1413" s="16">
        <v>213520808.65058699</v>
      </c>
      <c r="BH1413" s="16">
        <v>-8428845766.9375296</v>
      </c>
      <c r="BI1413" s="16">
        <v>-992410843.61266804</v>
      </c>
      <c r="BJ1413" s="16">
        <v>1294781737.06938</v>
      </c>
      <c r="BK1413" s="16">
        <v>318675623.94650501</v>
      </c>
      <c r="BL1413" s="16">
        <v>642373814.33207905</v>
      </c>
      <c r="BM1413" s="16">
        <v>75627854.995440498</v>
      </c>
    </row>
    <row r="1414" spans="1:65">
      <c r="A1414" s="16" t="s">
        <v>53</v>
      </c>
      <c r="B1414" s="16" t="s">
        <v>54</v>
      </c>
      <c r="C1414" s="16" t="s">
        <v>2871</v>
      </c>
      <c r="D1414" s="16" t="s">
        <v>2872</v>
      </c>
      <c r="AN1414" s="16">
        <v>1306037000</v>
      </c>
      <c r="AO1414" s="16">
        <v>1805657000</v>
      </c>
      <c r="AP1414" s="16">
        <v>2133383000</v>
      </c>
      <c r="AQ1414" s="16">
        <v>2476249000</v>
      </c>
      <c r="AR1414" s="16">
        <v>1974518000</v>
      </c>
      <c r="AS1414" s="16">
        <v>2414879000</v>
      </c>
      <c r="AT1414" s="16">
        <v>2538585000</v>
      </c>
      <c r="AU1414" s="16">
        <v>3531004000</v>
      </c>
      <c r="AV1414" s="16">
        <v>5245905000</v>
      </c>
      <c r="AW1414" s="16">
        <v>6966306000</v>
      </c>
      <c r="AX1414" s="16">
        <v>8657887000</v>
      </c>
      <c r="AY1414" s="16">
        <v>10853054000</v>
      </c>
      <c r="AZ1414" s="16">
        <v>14669133000</v>
      </c>
      <c r="BA1414" s="16">
        <v>17081877000</v>
      </c>
      <c r="BB1414" s="16">
        <v>13857507000</v>
      </c>
      <c r="BC1414" s="16">
        <v>14379007000</v>
      </c>
      <c r="BD1414" s="16">
        <v>21585967000</v>
      </c>
      <c r="BE1414" s="16">
        <v>22811490000</v>
      </c>
      <c r="BF1414" s="16">
        <v>24649800000</v>
      </c>
      <c r="BG1414" s="16">
        <v>23974276000</v>
      </c>
      <c r="BH1414" s="16">
        <v>21732523000</v>
      </c>
      <c r="BI1414" s="16">
        <v>19919961000</v>
      </c>
      <c r="BJ1414" s="16">
        <v>20149623000</v>
      </c>
      <c r="BK1414" s="16">
        <v>21795599000</v>
      </c>
      <c r="BL1414" s="16">
        <v>21362941883.646999</v>
      </c>
      <c r="BM1414" s="16">
        <v>17849644000</v>
      </c>
    </row>
    <row r="1415" spans="1:65">
      <c r="A1415" s="16" t="s">
        <v>53</v>
      </c>
      <c r="B1415" s="16" t="s">
        <v>54</v>
      </c>
      <c r="C1415" s="16" t="s">
        <v>2873</v>
      </c>
      <c r="D1415" s="16" t="s">
        <v>2874</v>
      </c>
    </row>
    <row r="1416" spans="1:65">
      <c r="A1416" s="16" t="s">
        <v>53</v>
      </c>
      <c r="B1416" s="16" t="s">
        <v>54</v>
      </c>
      <c r="C1416" s="16" t="s">
        <v>2875</v>
      </c>
      <c r="D1416" s="16" t="s">
        <v>2876</v>
      </c>
      <c r="AK1416" s="16">
        <v>1704500</v>
      </c>
      <c r="AL1416" s="16">
        <v>1715800</v>
      </c>
      <c r="AM1416" s="16">
        <v>1723600</v>
      </c>
      <c r="AN1416" s="16">
        <v>1726300</v>
      </c>
      <c r="AO1416" s="16">
        <v>1784800</v>
      </c>
      <c r="AP1416" s="16">
        <v>1801200</v>
      </c>
      <c r="AQ1416" s="16">
        <v>1809700</v>
      </c>
      <c r="AR1416" s="16">
        <v>1824900</v>
      </c>
      <c r="AS1416" s="16">
        <v>1825600</v>
      </c>
      <c r="AT1416" s="16">
        <v>1835700</v>
      </c>
      <c r="AU1416" s="16">
        <v>1837300</v>
      </c>
      <c r="AV1416" s="16">
        <v>1838500</v>
      </c>
      <c r="AW1416" s="16">
        <v>1840700</v>
      </c>
      <c r="AX1416" s="16">
        <v>1843200</v>
      </c>
      <c r="AY1416" s="16">
        <v>1841300</v>
      </c>
      <c r="AZ1416" s="16">
        <v>1854000</v>
      </c>
      <c r="BA1416" s="16">
        <v>1860200</v>
      </c>
      <c r="BB1416" s="16">
        <v>1874000</v>
      </c>
      <c r="BC1416" s="16">
        <v>1884100</v>
      </c>
      <c r="BD1416" s="16">
        <v>1885700</v>
      </c>
      <c r="BE1416" s="16">
        <v>1896800</v>
      </c>
      <c r="BF1416" s="16">
        <v>1925300</v>
      </c>
      <c r="BG1416" s="16">
        <v>1926500</v>
      </c>
      <c r="BH1416" s="16">
        <v>1937700</v>
      </c>
      <c r="BI1416" s="16">
        <v>1999000</v>
      </c>
      <c r="BJ1416" s="16">
        <v>2094500</v>
      </c>
      <c r="BK1416" s="16">
        <v>2097900</v>
      </c>
    </row>
    <row r="1417" spans="1:65">
      <c r="A1417" s="16" t="s">
        <v>53</v>
      </c>
      <c r="B1417" s="16" t="s">
        <v>54</v>
      </c>
      <c r="C1417" s="16" t="s">
        <v>2877</v>
      </c>
      <c r="D1417" s="16" t="s">
        <v>2878</v>
      </c>
      <c r="AK1417" s="16">
        <v>19.899999618500001</v>
      </c>
      <c r="AL1417" s="16">
        <v>26.899999618500001</v>
      </c>
      <c r="AM1417" s="16">
        <v>24.899999618500001</v>
      </c>
      <c r="AN1417" s="16">
        <v>34.400001525900002</v>
      </c>
      <c r="AO1417" s="16">
        <v>27.600000381499999</v>
      </c>
      <c r="AP1417" s="16">
        <v>33</v>
      </c>
      <c r="AQ1417" s="16">
        <v>92.5</v>
      </c>
      <c r="AR1417" s="16">
        <v>58.200000762899997</v>
      </c>
      <c r="AS1417" s="16">
        <v>47.210999999999999</v>
      </c>
      <c r="AT1417" s="16">
        <v>65.995000000000005</v>
      </c>
      <c r="AU1417" s="16">
        <v>75.953999999999994</v>
      </c>
      <c r="AV1417" s="16">
        <v>67.108999999999995</v>
      </c>
      <c r="AW1417" s="16">
        <v>34.360999999999997</v>
      </c>
      <c r="AX1417" s="16">
        <v>11.916</v>
      </c>
      <c r="AY1417" s="16">
        <v>15.746</v>
      </c>
      <c r="AZ1417" s="16">
        <v>11.897</v>
      </c>
      <c r="BA1417" s="16">
        <v>12.032</v>
      </c>
      <c r="BB1417" s="16">
        <v>7.3879999999999999</v>
      </c>
      <c r="BC1417" s="16">
        <v>7.8083999999999998</v>
      </c>
      <c r="BD1417" s="16">
        <v>9.5921000000000003</v>
      </c>
      <c r="BE1417" s="16">
        <v>13.0443</v>
      </c>
      <c r="BF1417" s="16">
        <v>17.921600000000002</v>
      </c>
      <c r="BG1417" s="16">
        <v>385.14864999999998</v>
      </c>
      <c r="BH1417" s="16">
        <v>686.94149000000004</v>
      </c>
      <c r="BI1417" s="16">
        <v>732.78975500000001</v>
      </c>
      <c r="BJ1417" s="16">
        <v>61.625500000000002</v>
      </c>
      <c r="BK1417" s="16">
        <v>44.0886</v>
      </c>
      <c r="BL1417" s="16">
        <v>47.172600000000003</v>
      </c>
    </row>
    <row r="1418" spans="1:65">
      <c r="A1418" s="16" t="s">
        <v>53</v>
      </c>
      <c r="B1418" s="16" t="s">
        <v>54</v>
      </c>
      <c r="C1418" s="16" t="s">
        <v>2879</v>
      </c>
      <c r="D1418" s="16" t="s">
        <v>2880</v>
      </c>
      <c r="AX1418" s="16">
        <v>3.5</v>
      </c>
      <c r="AY1418" s="16">
        <v>3.5</v>
      </c>
      <c r="AZ1418" s="16">
        <v>3.5</v>
      </c>
      <c r="BA1418" s="16">
        <v>3.5</v>
      </c>
      <c r="BB1418" s="16">
        <v>3.5</v>
      </c>
      <c r="BC1418" s="16">
        <v>3.5</v>
      </c>
    </row>
    <row r="1419" spans="1:65">
      <c r="A1419" s="16" t="s">
        <v>53</v>
      </c>
      <c r="B1419" s="16" t="s">
        <v>54</v>
      </c>
      <c r="C1419" s="16" t="s">
        <v>2881</v>
      </c>
      <c r="D1419" s="16" t="s">
        <v>2882</v>
      </c>
      <c r="AX1419" s="16">
        <v>3.5</v>
      </c>
      <c r="AY1419" s="16">
        <v>3.5</v>
      </c>
      <c r="AZ1419" s="16">
        <v>3.5</v>
      </c>
      <c r="BA1419" s="16">
        <v>4</v>
      </c>
      <c r="BB1419" s="16">
        <v>4</v>
      </c>
      <c r="BC1419" s="16">
        <v>4</v>
      </c>
    </row>
    <row r="1420" spans="1:65">
      <c r="A1420" s="16" t="s">
        <v>53</v>
      </c>
      <c r="B1420" s="16" t="s">
        <v>54</v>
      </c>
      <c r="C1420" s="16" t="s">
        <v>2883</v>
      </c>
      <c r="D1420" s="16" t="s">
        <v>2884</v>
      </c>
    </row>
    <row r="1421" spans="1:65">
      <c r="A1421" s="16" t="s">
        <v>53</v>
      </c>
      <c r="B1421" s="16" t="s">
        <v>54</v>
      </c>
      <c r="C1421" s="16" t="s">
        <v>2885</v>
      </c>
      <c r="D1421" s="16" t="s">
        <v>2886</v>
      </c>
      <c r="AV1421" s="16">
        <v>105</v>
      </c>
      <c r="AW1421" s="16">
        <v>121</v>
      </c>
      <c r="AX1421" s="16">
        <v>113</v>
      </c>
      <c r="AY1421" s="16">
        <v>51</v>
      </c>
      <c r="AZ1421" s="16">
        <v>36</v>
      </c>
      <c r="BA1421" s="16">
        <v>10</v>
      </c>
      <c r="BB1421" s="16">
        <v>10</v>
      </c>
      <c r="BC1421" s="16">
        <v>8</v>
      </c>
      <c r="BD1421" s="16">
        <v>8</v>
      </c>
      <c r="BE1421" s="16">
        <v>8</v>
      </c>
      <c r="BF1421" s="16">
        <v>7</v>
      </c>
      <c r="BG1421" s="16">
        <v>5.5</v>
      </c>
      <c r="BH1421" s="16">
        <v>3.5</v>
      </c>
      <c r="BI1421" s="16">
        <v>3.5</v>
      </c>
      <c r="BJ1421" s="16">
        <v>3.5</v>
      </c>
      <c r="BK1421" s="16">
        <v>3.5</v>
      </c>
      <c r="BL1421" s="16">
        <v>3.5</v>
      </c>
    </row>
    <row r="1422" spans="1:65">
      <c r="A1422" s="16" t="s">
        <v>53</v>
      </c>
      <c r="B1422" s="16" t="s">
        <v>54</v>
      </c>
      <c r="C1422" s="16" t="s">
        <v>2887</v>
      </c>
      <c r="D1422" s="16" t="s">
        <v>2888</v>
      </c>
      <c r="AU1422" s="16">
        <v>22.2</v>
      </c>
      <c r="AX1422" s="16">
        <v>15</v>
      </c>
      <c r="BB1422" s="16">
        <v>10.5</v>
      </c>
      <c r="BF1422" s="16">
        <v>19.8</v>
      </c>
      <c r="BL1422" s="16">
        <v>33.9</v>
      </c>
    </row>
    <row r="1423" spans="1:65">
      <c r="A1423" s="16" t="s">
        <v>53</v>
      </c>
      <c r="B1423" s="16" t="s">
        <v>54</v>
      </c>
      <c r="C1423" s="16" t="s">
        <v>2889</v>
      </c>
      <c r="D1423" s="16" t="s">
        <v>2890</v>
      </c>
      <c r="BG1423" s="16">
        <v>35.5</v>
      </c>
      <c r="BH1423" s="16">
        <v>35.5</v>
      </c>
      <c r="BI1423" s="16">
        <v>33</v>
      </c>
      <c r="BJ1423" s="16">
        <v>33</v>
      </c>
      <c r="BK1423" s="16">
        <v>33</v>
      </c>
      <c r="BL1423" s="16">
        <v>33</v>
      </c>
    </row>
    <row r="1424" spans="1:65">
      <c r="A1424" s="16" t="s">
        <v>53</v>
      </c>
      <c r="B1424" s="16" t="s">
        <v>54</v>
      </c>
      <c r="C1424" s="16" t="s">
        <v>2891</v>
      </c>
      <c r="D1424" s="16" t="s">
        <v>2892</v>
      </c>
      <c r="BH1424" s="16">
        <v>65.448099999999997</v>
      </c>
      <c r="BI1424" s="16">
        <v>64.250889999999998</v>
      </c>
      <c r="BJ1424" s="16">
        <v>66.82696</v>
      </c>
      <c r="BK1424" s="16">
        <v>73.585400000000007</v>
      </c>
      <c r="BL1424" s="16">
        <v>76.708879999999994</v>
      </c>
    </row>
    <row r="1425" spans="1:65">
      <c r="A1425" s="16" t="s">
        <v>53</v>
      </c>
      <c r="B1425" s="16" t="s">
        <v>54</v>
      </c>
      <c r="C1425" s="16" t="s">
        <v>2893</v>
      </c>
      <c r="D1425" s="16" t="s">
        <v>2894</v>
      </c>
      <c r="AM1425" s="16">
        <v>95600</v>
      </c>
      <c r="AN1425" s="16">
        <v>314400</v>
      </c>
      <c r="AO1425" s="16">
        <v>0</v>
      </c>
      <c r="AP1425" s="16">
        <v>8706800</v>
      </c>
      <c r="AQ1425" s="16">
        <v>16049600</v>
      </c>
      <c r="AR1425" s="16">
        <v>12279600</v>
      </c>
      <c r="BA1425" s="16">
        <v>2814100000</v>
      </c>
      <c r="BB1425" s="16">
        <v>2827000000</v>
      </c>
      <c r="BC1425" s="16">
        <v>3233500000</v>
      </c>
      <c r="BD1425" s="16">
        <v>3158700000</v>
      </c>
      <c r="BE1425" s="16">
        <v>4806100000</v>
      </c>
      <c r="BF1425" s="16">
        <v>4225200000</v>
      </c>
      <c r="BG1425" s="16">
        <v>4212200000</v>
      </c>
      <c r="BH1425" s="16">
        <v>4023900000</v>
      </c>
      <c r="BI1425" s="16">
        <v>5716900000</v>
      </c>
      <c r="BJ1425" s="16">
        <v>9596879000</v>
      </c>
      <c r="BK1425" s="16">
        <v>5506000000</v>
      </c>
      <c r="BL1425" s="16">
        <v>7112300000</v>
      </c>
    </row>
    <row r="1426" spans="1:65">
      <c r="A1426" s="16" t="s">
        <v>53</v>
      </c>
      <c r="B1426" s="16" t="s">
        <v>54</v>
      </c>
      <c r="C1426" s="16" t="s">
        <v>2895</v>
      </c>
      <c r="D1426" s="16" t="s">
        <v>2896</v>
      </c>
      <c r="AM1426" s="16">
        <v>48780800</v>
      </c>
      <c r="AN1426" s="16">
        <v>128452800</v>
      </c>
      <c r="AO1426" s="16">
        <v>82480000</v>
      </c>
      <c r="AP1426" s="16">
        <v>39333600</v>
      </c>
      <c r="AQ1426" s="16">
        <v>56000000</v>
      </c>
      <c r="AR1426" s="16">
        <v>56600000</v>
      </c>
      <c r="BA1426" s="16">
        <v>437600000</v>
      </c>
      <c r="BB1426" s="16">
        <v>407000000</v>
      </c>
      <c r="BC1426" s="16">
        <v>289800000</v>
      </c>
      <c r="BD1426" s="16">
        <v>429200000</v>
      </c>
      <c r="BE1426" s="16">
        <v>581100000</v>
      </c>
      <c r="BF1426" s="16">
        <v>668800000</v>
      </c>
      <c r="BG1426" s="16">
        <v>679200000</v>
      </c>
      <c r="BH1426" s="16">
        <v>571100000</v>
      </c>
      <c r="BI1426" s="16">
        <v>714300000</v>
      </c>
      <c r="BJ1426" s="16">
        <v>895900000</v>
      </c>
      <c r="BK1426" s="16">
        <v>1060620000</v>
      </c>
      <c r="BL1426" s="16">
        <v>1343000000</v>
      </c>
    </row>
    <row r="1427" spans="1:65">
      <c r="A1427" s="16" t="s">
        <v>53</v>
      </c>
      <c r="B1427" s="16" t="s">
        <v>54</v>
      </c>
      <c r="C1427" s="16" t="s">
        <v>2897</v>
      </c>
      <c r="D1427" s="16" t="s">
        <v>2898</v>
      </c>
      <c r="AM1427" s="16">
        <v>2.5736856151587899</v>
      </c>
      <c r="AN1427" s="16">
        <v>1.30279313900084</v>
      </c>
      <c r="AO1427" s="16">
        <v>0.906060162482617</v>
      </c>
      <c r="AP1427" s="16">
        <v>2.9571415001741399</v>
      </c>
      <c r="AQ1427" s="16">
        <v>4.4440272045573401</v>
      </c>
      <c r="AR1427" s="16">
        <v>3.5643929962120202</v>
      </c>
      <c r="BA1427" s="16">
        <v>11.227738855724899</v>
      </c>
      <c r="BB1427" s="16">
        <v>10.2405797508532</v>
      </c>
      <c r="BC1427" s="16">
        <v>10.5173672436124</v>
      </c>
      <c r="BD1427" s="16">
        <v>14.159594485618801</v>
      </c>
      <c r="BE1427" s="16">
        <v>13.1377674508665</v>
      </c>
      <c r="BF1427" s="16">
        <v>14.602798116255901</v>
      </c>
      <c r="BG1427" s="16">
        <v>13.1726146802205</v>
      </c>
      <c r="BH1427" s="16">
        <v>12.145457888929799</v>
      </c>
    </row>
    <row r="1428" spans="1:65">
      <c r="A1428" s="16" t="s">
        <v>53</v>
      </c>
      <c r="B1428" s="16" t="s">
        <v>54</v>
      </c>
      <c r="C1428" s="16" t="s">
        <v>2899</v>
      </c>
      <c r="D1428" s="16" t="s">
        <v>2900</v>
      </c>
      <c r="BD1428" s="16">
        <v>19.3850212097168</v>
      </c>
      <c r="BG1428" s="16">
        <v>32.049777984619098</v>
      </c>
      <c r="BJ1428" s="16">
        <v>35.4987983703613</v>
      </c>
    </row>
    <row r="1429" spans="1:65">
      <c r="A1429" s="16" t="s">
        <v>53</v>
      </c>
      <c r="B1429" s="16" t="s">
        <v>54</v>
      </c>
      <c r="C1429" s="16" t="s">
        <v>2901</v>
      </c>
      <c r="D1429" s="16" t="s">
        <v>2902</v>
      </c>
      <c r="AK1429" s="16">
        <v>38.594220036928697</v>
      </c>
      <c r="AL1429" s="16">
        <v>54.849588535031799</v>
      </c>
      <c r="AM1429" s="16">
        <v>55.917583400053402</v>
      </c>
      <c r="AN1429" s="16">
        <v>12.315270981347799</v>
      </c>
      <c r="AO1429" s="16">
        <v>11.260336390251</v>
      </c>
      <c r="AP1429" s="16">
        <v>13.778469493081699</v>
      </c>
      <c r="AQ1429" s="16">
        <v>10.7290918594431</v>
      </c>
      <c r="AR1429" s="16">
        <v>11.740901202216</v>
      </c>
      <c r="AS1429" s="16">
        <v>16.290823511519498</v>
      </c>
      <c r="AT1429" s="16">
        <v>12.931625129691099</v>
      </c>
      <c r="AU1429" s="16">
        <v>12.979950980604601</v>
      </c>
      <c r="AV1429" s="16">
        <v>14.2847604413775</v>
      </c>
      <c r="AW1429" s="16">
        <v>17.6535586582497</v>
      </c>
      <c r="AX1429" s="16">
        <v>14.6833526495037</v>
      </c>
      <c r="AY1429" s="16">
        <v>18.323536326882198</v>
      </c>
      <c r="AZ1429" s="16">
        <v>20.7939232417976</v>
      </c>
      <c r="BA1429" s="16">
        <v>21.162979314675699</v>
      </c>
      <c r="BB1429" s="16">
        <v>23.7888372455655</v>
      </c>
      <c r="BC1429" s="16">
        <v>24.790979277664</v>
      </c>
      <c r="BD1429" s="16">
        <v>26.6947809784571</v>
      </c>
      <c r="BE1429" s="16">
        <v>30.643346734674498</v>
      </c>
      <c r="BF1429" s="16">
        <v>33.154297016878097</v>
      </c>
      <c r="BG1429" s="16">
        <v>36.544870094773998</v>
      </c>
      <c r="BH1429" s="16">
        <v>39.203549012688498</v>
      </c>
      <c r="BI1429" s="16">
        <v>34.571996388808003</v>
      </c>
      <c r="BJ1429" s="16">
        <v>32.375295290754003</v>
      </c>
      <c r="BK1429" s="16">
        <v>30.04094438261</v>
      </c>
      <c r="BL1429" s="16">
        <v>35.247430493514997</v>
      </c>
      <c r="BM1429" s="16">
        <v>40.293968114043203</v>
      </c>
    </row>
    <row r="1430" spans="1:65">
      <c r="A1430" s="16" t="s">
        <v>53</v>
      </c>
      <c r="B1430" s="16" t="s">
        <v>54</v>
      </c>
      <c r="C1430" s="16" t="s">
        <v>2903</v>
      </c>
      <c r="D1430" s="16" t="s">
        <v>2904</v>
      </c>
      <c r="AW1430" s="16">
        <v>6.52</v>
      </c>
      <c r="AX1430" s="16">
        <v>6.75</v>
      </c>
      <c r="AY1430" s="16">
        <v>7.33</v>
      </c>
      <c r="AZ1430" s="16">
        <v>8.2100000000000009</v>
      </c>
      <c r="BA1430" s="16">
        <v>9.19</v>
      </c>
      <c r="BB1430" s="16">
        <v>9.7899999999999991</v>
      </c>
      <c r="BC1430" s="16">
        <v>9.86</v>
      </c>
      <c r="BD1430" s="16">
        <v>10</v>
      </c>
      <c r="BE1430" s="16">
        <v>9.69</v>
      </c>
      <c r="BF1430" s="16">
        <v>10.199999999999999</v>
      </c>
      <c r="BG1430" s="16">
        <v>10.82</v>
      </c>
      <c r="BH1430" s="16">
        <v>10.66</v>
      </c>
    </row>
    <row r="1431" spans="1:65">
      <c r="A1431" s="16" t="s">
        <v>53</v>
      </c>
      <c r="B1431" s="16" t="s">
        <v>54</v>
      </c>
      <c r="C1431" s="16" t="s">
        <v>2905</v>
      </c>
      <c r="D1431" s="16" t="s">
        <v>2906</v>
      </c>
      <c r="AG1431" s="16">
        <v>56996</v>
      </c>
      <c r="AH1431" s="16">
        <v>54406</v>
      </c>
      <c r="AI1431" s="16">
        <v>41665</v>
      </c>
      <c r="AJ1431" s="16">
        <v>39663</v>
      </c>
      <c r="AK1431" s="16">
        <v>32029</v>
      </c>
      <c r="AL1431" s="16">
        <v>22934</v>
      </c>
      <c r="AM1431" s="16">
        <v>19939</v>
      </c>
      <c r="AN1431" s="16">
        <v>11061</v>
      </c>
      <c r="AO1431" s="16">
        <v>7121</v>
      </c>
      <c r="AP1431" s="16">
        <v>5525</v>
      </c>
      <c r="AQ1431" s="16">
        <v>4971</v>
      </c>
      <c r="AR1431" s="16">
        <v>21082</v>
      </c>
      <c r="AS1431" s="16">
        <v>18937</v>
      </c>
      <c r="AT1431" s="16">
        <v>10988</v>
      </c>
      <c r="AU1431" s="16">
        <v>11268</v>
      </c>
      <c r="AV1431" s="16">
        <v>6565</v>
      </c>
      <c r="AW1431" s="16">
        <v>9608</v>
      </c>
      <c r="AX1431" s="16">
        <v>9501</v>
      </c>
      <c r="AY1431" s="16">
        <v>4661</v>
      </c>
      <c r="AZ1431" s="16">
        <v>3849</v>
      </c>
      <c r="BA1431" s="16">
        <v>2524</v>
      </c>
      <c r="BB1431" s="16">
        <v>2206</v>
      </c>
      <c r="BC1431" s="16">
        <v>2131</v>
      </c>
      <c r="BD1431" s="16">
        <v>1578</v>
      </c>
      <c r="BE1431" s="16">
        <v>1277.09997558594</v>
      </c>
      <c r="BF1431" s="16">
        <v>1121</v>
      </c>
      <c r="BG1431" s="16">
        <v>1211</v>
      </c>
      <c r="BH1431" s="16">
        <v>1155</v>
      </c>
      <c r="BI1431" s="16">
        <v>1362</v>
      </c>
      <c r="BJ1431" s="16">
        <v>1645</v>
      </c>
      <c r="BK1431" s="16">
        <v>2079</v>
      </c>
    </row>
    <row r="1432" spans="1:65">
      <c r="A1432" s="16" t="s">
        <v>53</v>
      </c>
      <c r="B1432" s="16" t="s">
        <v>54</v>
      </c>
      <c r="C1432" s="16" t="s">
        <v>2907</v>
      </c>
      <c r="D1432" s="16" t="s">
        <v>2908</v>
      </c>
      <c r="BK1432" s="16">
        <v>14</v>
      </c>
    </row>
    <row r="1433" spans="1:65">
      <c r="A1433" s="16" t="s">
        <v>53</v>
      </c>
      <c r="B1433" s="16" t="s">
        <v>54</v>
      </c>
      <c r="C1433" s="16" t="s">
        <v>2909</v>
      </c>
      <c r="D1433" s="16" t="s">
        <v>2910</v>
      </c>
      <c r="AI1433" s="16">
        <v>175.6</v>
      </c>
      <c r="AS1433" s="16">
        <v>32.799999999999997</v>
      </c>
      <c r="AX1433" s="16">
        <v>209.7</v>
      </c>
      <c r="BA1433" s="16">
        <v>262.2</v>
      </c>
      <c r="BC1433" s="16">
        <v>197</v>
      </c>
    </row>
    <row r="1434" spans="1:65">
      <c r="A1434" s="16" t="s">
        <v>53</v>
      </c>
      <c r="B1434" s="16" t="s">
        <v>54</v>
      </c>
      <c r="C1434" s="16" t="s">
        <v>2911</v>
      </c>
      <c r="D1434" s="16" t="s">
        <v>2912</v>
      </c>
      <c r="AJ1434" s="16">
        <v>-2.3672672528632002</v>
      </c>
      <c r="AK1434" s="16">
        <v>-19.0648442179907</v>
      </c>
      <c r="AL1434" s="16">
        <v>-34.460101094045399</v>
      </c>
      <c r="AM1434" s="16">
        <v>-50.579643791610401</v>
      </c>
      <c r="AN1434" s="16">
        <v>-60.0885843789777</v>
      </c>
      <c r="AO1434" s="16">
        <v>-66.805558499267605</v>
      </c>
      <c r="AP1434" s="16">
        <v>-56.048838377811002</v>
      </c>
      <c r="AQ1434" s="16">
        <v>107.806287247139</v>
      </c>
      <c r="AR1434" s="16">
        <v>97.122473784282207</v>
      </c>
      <c r="AS1434" s="16">
        <v>84.669379059967994</v>
      </c>
      <c r="AT1434" s="16">
        <v>254.23512787828301</v>
      </c>
      <c r="AU1434" s="16">
        <v>99.111670212669097</v>
      </c>
      <c r="AV1434" s="16">
        <v>135.27138089355199</v>
      </c>
      <c r="AW1434" s="16">
        <v>292.77366729417503</v>
      </c>
      <c r="AX1434" s="16">
        <v>128.060792838802</v>
      </c>
      <c r="AY1434" s="16">
        <v>372.18296240710299</v>
      </c>
      <c r="AZ1434" s="16">
        <v>120.010383820494</v>
      </c>
      <c r="BA1434" s="16">
        <v>109.50306024703499</v>
      </c>
      <c r="BB1434" s="16">
        <v>61.9280791350416</v>
      </c>
      <c r="BC1434" s="16">
        <v>354.90966187725098</v>
      </c>
      <c r="BD1434" s="16">
        <v>354.90966187728299</v>
      </c>
      <c r="BE1434" s="16">
        <v>354.90966187723097</v>
      </c>
    </row>
    <row r="1435" spans="1:65">
      <c r="A1435" s="16" t="s">
        <v>53</v>
      </c>
      <c r="B1435" s="16" t="s">
        <v>54</v>
      </c>
      <c r="C1435" s="16" t="s">
        <v>2913</v>
      </c>
      <c r="D1435" s="16" t="s">
        <v>2914</v>
      </c>
      <c r="AI1435" s="16">
        <v>7.4499891403048801E-2</v>
      </c>
      <c r="AJ1435" s="16">
        <v>7.6367575768629695E-2</v>
      </c>
      <c r="AK1435" s="16">
        <v>9.56871894590961E-2</v>
      </c>
      <c r="AL1435" s="16">
        <v>0.108386060955153</v>
      </c>
      <c r="AM1435" s="16">
        <v>0.121041189417905</v>
      </c>
      <c r="AN1435" s="16">
        <v>0.13036425535110199</v>
      </c>
      <c r="AO1435" s="16">
        <v>0.155872294669782</v>
      </c>
      <c r="AP1435" s="16">
        <v>0.163263871179568</v>
      </c>
      <c r="AQ1435" s="16">
        <v>0.15869613553211601</v>
      </c>
      <c r="AR1435" s="16">
        <v>0.17217056790027699</v>
      </c>
      <c r="AS1435" s="16">
        <v>0.16807320820990501</v>
      </c>
      <c r="AT1435" s="16">
        <v>0.122275762163594</v>
      </c>
      <c r="AU1435" s="16">
        <v>0.103707329403909</v>
      </c>
      <c r="AV1435" s="16">
        <v>0.19738621793646</v>
      </c>
      <c r="AW1435" s="16">
        <v>9.3761621947790502E-2</v>
      </c>
      <c r="AX1435" s="16">
        <v>0.18621202788786201</v>
      </c>
      <c r="AY1435" s="16">
        <v>0.18136764307234801</v>
      </c>
      <c r="AZ1435" s="16">
        <v>0.72588146434775802</v>
      </c>
      <c r="BA1435" s="16">
        <v>0.64149393246431297</v>
      </c>
      <c r="BB1435" s="16">
        <v>0.61374994565267005</v>
      </c>
      <c r="BC1435" s="16">
        <v>0.777480873927344</v>
      </c>
      <c r="BD1435" s="16">
        <v>0.76880583327873397</v>
      </c>
      <c r="BE1435" s="16">
        <v>0.718053576259431</v>
      </c>
      <c r="BF1435" s="16">
        <v>0.69487926029781399</v>
      </c>
      <c r="BG1435" s="16">
        <v>0.59570181995602201</v>
      </c>
    </row>
    <row r="1436" spans="1:65">
      <c r="A1436" s="16" t="s">
        <v>53</v>
      </c>
      <c r="B1436" s="16" t="s">
        <v>54</v>
      </c>
      <c r="C1436" s="16" t="s">
        <v>2915</v>
      </c>
      <c r="D1436" s="16" t="s">
        <v>2916</v>
      </c>
      <c r="AI1436" s="16">
        <v>92.838631651693206</v>
      </c>
      <c r="AJ1436" s="16">
        <v>92.503198294243106</v>
      </c>
      <c r="AK1436" s="16">
        <v>91.160248950058204</v>
      </c>
      <c r="AL1436" s="16">
        <v>87.265760327541898</v>
      </c>
      <c r="AM1436" s="16">
        <v>89.590803027716106</v>
      </c>
      <c r="AN1436" s="16">
        <v>90.870687632011297</v>
      </c>
      <c r="AO1436" s="16">
        <v>90.999005091590107</v>
      </c>
      <c r="AP1436" s="16">
        <v>89.831313851271105</v>
      </c>
      <c r="AQ1436" s="16">
        <v>89.159906656295107</v>
      </c>
      <c r="AR1436" s="16">
        <v>91.714348591549296</v>
      </c>
      <c r="AS1436" s="16">
        <v>91.796352746136193</v>
      </c>
      <c r="AT1436" s="16">
        <v>93.141802846599901</v>
      </c>
      <c r="AU1436" s="16">
        <v>89.198438586171903</v>
      </c>
      <c r="AV1436" s="16">
        <v>88.400826834539103</v>
      </c>
      <c r="AW1436" s="16">
        <v>87.329838116261996</v>
      </c>
      <c r="AX1436" s="16">
        <v>86.844176285414505</v>
      </c>
      <c r="AY1436" s="16">
        <v>89.7404555270342</v>
      </c>
      <c r="AZ1436" s="16">
        <v>89.179292351352601</v>
      </c>
      <c r="BA1436" s="16">
        <v>89.687196784179605</v>
      </c>
      <c r="BB1436" s="16">
        <v>87.757048971804096</v>
      </c>
      <c r="BC1436" s="16">
        <v>81.5766969535008</v>
      </c>
      <c r="BD1436" s="16">
        <v>86.813836601951294</v>
      </c>
      <c r="BE1436" s="16">
        <v>92.078475726465996</v>
      </c>
      <c r="BF1436" s="16">
        <v>93.041877194484897</v>
      </c>
      <c r="BG1436" s="16">
        <v>94.018925913943704</v>
      </c>
      <c r="BH1436" s="16">
        <v>92.5915424497732</v>
      </c>
    </row>
    <row r="1437" spans="1:65">
      <c r="A1437" s="16" t="s">
        <v>53</v>
      </c>
      <c r="B1437" s="16" t="s">
        <v>54</v>
      </c>
      <c r="C1437" s="16" t="s">
        <v>2917</v>
      </c>
      <c r="D1437" s="16" t="s">
        <v>2918</v>
      </c>
      <c r="AM1437" s="16">
        <v>350000</v>
      </c>
      <c r="AN1437" s="16">
        <v>10133374.6</v>
      </c>
      <c r="AO1437" s="16">
        <v>9844069.0999999996</v>
      </c>
      <c r="AP1437" s="16">
        <v>77869936</v>
      </c>
      <c r="AQ1437" s="16">
        <v>23855593.899999999</v>
      </c>
      <c r="AR1437" s="16">
        <v>68548691.5</v>
      </c>
      <c r="AS1437" s="16">
        <v>138073614.59999999</v>
      </c>
      <c r="AT1437" s="16">
        <v>140585568.80000001</v>
      </c>
      <c r="AU1437" s="16">
        <v>163577206.59999999</v>
      </c>
      <c r="AV1437" s="16">
        <v>222090624.09999999</v>
      </c>
      <c r="AW1437" s="16">
        <v>237660466.19999999</v>
      </c>
      <c r="AX1437" s="16">
        <v>242375979.90000001</v>
      </c>
      <c r="AY1437" s="16">
        <v>281933254</v>
      </c>
      <c r="AZ1437" s="16">
        <v>270040331.80000001</v>
      </c>
      <c r="BA1437" s="16">
        <v>331440740.30000001</v>
      </c>
      <c r="BB1437" s="16">
        <v>364226282.39999998</v>
      </c>
      <c r="BC1437" s="16">
        <v>414294419.89999998</v>
      </c>
      <c r="BD1437" s="16">
        <v>1117195012.5999999</v>
      </c>
      <c r="BE1437" s="16">
        <v>1290702928.0999999</v>
      </c>
      <c r="BF1437" s="16">
        <v>1942094089.4000001</v>
      </c>
      <c r="BG1437" s="16">
        <v>1872850240.2</v>
      </c>
      <c r="BH1437" s="16">
        <v>1907480654.3</v>
      </c>
      <c r="BI1437" s="16">
        <v>1764292627.8</v>
      </c>
      <c r="BJ1437" s="16">
        <v>2232630682.6999998</v>
      </c>
      <c r="BK1437" s="16">
        <v>2682413157.9000001</v>
      </c>
      <c r="BL1437" s="16">
        <v>2162858579.8000002</v>
      </c>
    </row>
    <row r="1438" spans="1:65">
      <c r="A1438" s="16" t="s">
        <v>53</v>
      </c>
      <c r="B1438" s="16" t="s">
        <v>54</v>
      </c>
      <c r="C1438" s="16" t="s">
        <v>2919</v>
      </c>
      <c r="D1438" s="16" t="s">
        <v>2920</v>
      </c>
    </row>
    <row r="1439" spans="1:65">
      <c r="A1439" s="16" t="s">
        <v>53</v>
      </c>
      <c r="B1439" s="16" t="s">
        <v>54</v>
      </c>
      <c r="C1439" s="16" t="s">
        <v>2921</v>
      </c>
      <c r="D1439" s="16" t="s">
        <v>2922</v>
      </c>
      <c r="AR1439" s="16">
        <v>95831000</v>
      </c>
      <c r="AS1439" s="16">
        <v>83712000</v>
      </c>
      <c r="AT1439" s="16">
        <v>-29498000</v>
      </c>
      <c r="AU1439" s="16">
        <v>-56834000</v>
      </c>
      <c r="AV1439" s="16">
        <v>-20819000</v>
      </c>
      <c r="AW1439" s="16">
        <v>121765000</v>
      </c>
      <c r="AX1439" s="16">
        <v>246560000</v>
      </c>
      <c r="AY1439" s="16">
        <v>47886000</v>
      </c>
      <c r="AZ1439" s="16">
        <v>205483000</v>
      </c>
      <c r="BA1439" s="16">
        <v>331554000</v>
      </c>
      <c r="BB1439" s="16">
        <v>257541000</v>
      </c>
      <c r="BC1439" s="16">
        <v>2012186000</v>
      </c>
      <c r="BD1439" s="16">
        <v>738659000</v>
      </c>
      <c r="BE1439" s="16">
        <v>274388000</v>
      </c>
      <c r="BF1439" s="16">
        <v>-439302000</v>
      </c>
      <c r="BG1439" s="16">
        <v>-738294000</v>
      </c>
      <c r="BH1439" s="16">
        <v>1575480000</v>
      </c>
      <c r="BI1439" s="16">
        <v>-381520000</v>
      </c>
      <c r="BJ1439" s="16">
        <v>-285978000</v>
      </c>
      <c r="BK1439" s="16">
        <v>901342000</v>
      </c>
      <c r="BL1439" s="16">
        <v>-809947000</v>
      </c>
    </row>
    <row r="1440" spans="1:65">
      <c r="A1440" s="16" t="s">
        <v>53</v>
      </c>
      <c r="B1440" s="16" t="s">
        <v>54</v>
      </c>
      <c r="C1440" s="16" t="s">
        <v>2923</v>
      </c>
      <c r="D1440" s="16" t="s">
        <v>2924</v>
      </c>
      <c r="BE1440" s="16">
        <v>500000000</v>
      </c>
      <c r="BG1440" s="16">
        <v>1750000000</v>
      </c>
      <c r="BI1440" s="16">
        <v>1000000000</v>
      </c>
      <c r="BJ1440" s="16">
        <v>500000000</v>
      </c>
      <c r="BL1440" s="16">
        <v>0</v>
      </c>
    </row>
    <row r="1441" spans="1:65">
      <c r="A1441" s="16" t="s">
        <v>53</v>
      </c>
      <c r="B1441" s="16" t="s">
        <v>54</v>
      </c>
      <c r="C1441" s="16" t="s">
        <v>2925</v>
      </c>
      <c r="D1441" s="16" t="s">
        <v>2926</v>
      </c>
      <c r="AL1441" s="16">
        <v>0.89488802322643801</v>
      </c>
      <c r="AM1441" s="16">
        <v>3.40702772012096</v>
      </c>
      <c r="AN1441" s="16">
        <v>10.542027529880899</v>
      </c>
      <c r="AO1441" s="16">
        <v>13.8505068610247</v>
      </c>
      <c r="AP1441" s="16">
        <v>12.851723057944101</v>
      </c>
      <c r="AQ1441" s="16">
        <v>15.9393120590092</v>
      </c>
      <c r="AR1441" s="16">
        <v>28.416770444729</v>
      </c>
      <c r="AS1441" s="16">
        <v>32.107824347287902</v>
      </c>
      <c r="AT1441" s="16">
        <v>28.374914650742401</v>
      </c>
      <c r="AU1441" s="16">
        <v>28.9114982227597</v>
      </c>
      <c r="AV1441" s="16">
        <v>28.403739270929901</v>
      </c>
      <c r="AW1441" s="16">
        <v>27.184103537923502</v>
      </c>
      <c r="AX1441" s="16">
        <v>19.3707556933491</v>
      </c>
      <c r="AY1441" s="16">
        <v>15.2799205656632</v>
      </c>
      <c r="AZ1441" s="16">
        <v>13.9397416056862</v>
      </c>
      <c r="BA1441" s="16">
        <v>10.302442176022099</v>
      </c>
      <c r="BB1441" s="16">
        <v>11.155945491399599</v>
      </c>
      <c r="BC1441" s="16">
        <v>14.668376089117601</v>
      </c>
      <c r="BD1441" s="16">
        <v>12.583776729954501</v>
      </c>
      <c r="BE1441" s="16">
        <v>16.5505357173733</v>
      </c>
      <c r="BF1441" s="16">
        <v>15.0965682481147</v>
      </c>
      <c r="BG1441" s="16">
        <v>16.648994351786001</v>
      </c>
      <c r="BH1441" s="16">
        <v>26.091462079332999</v>
      </c>
      <c r="BI1441" s="16">
        <v>41.220030400183703</v>
      </c>
      <c r="BJ1441" s="16">
        <v>39.126737770041998</v>
      </c>
      <c r="BK1441" s="16">
        <v>36.304171628917402</v>
      </c>
      <c r="BL1441" s="16">
        <v>34.445580337742697</v>
      </c>
    </row>
    <row r="1442" spans="1:65">
      <c r="A1442" s="16" t="s">
        <v>53</v>
      </c>
      <c r="B1442" s="16" t="s">
        <v>54</v>
      </c>
      <c r="C1442" s="16" t="s">
        <v>2927</v>
      </c>
      <c r="D1442" s="16" t="s">
        <v>2928</v>
      </c>
      <c r="AL1442" s="16">
        <v>689999.99761581398</v>
      </c>
      <c r="AM1442" s="16">
        <v>1389999.9856948899</v>
      </c>
      <c r="AN1442" s="16">
        <v>4599999.9046325702</v>
      </c>
      <c r="AO1442" s="16">
        <v>4409999.8474121103</v>
      </c>
      <c r="AP1442" s="16">
        <v>1259999.9904632601</v>
      </c>
      <c r="AQ1442" s="16">
        <v>2710000.0381469699</v>
      </c>
      <c r="AR1442" s="16">
        <v>1100000.02384186</v>
      </c>
      <c r="AS1442" s="16">
        <v>800000.01192092896</v>
      </c>
      <c r="AT1442" s="16">
        <v>2589999.9141693101</v>
      </c>
      <c r="AU1442" s="16">
        <v>4059999.9427795401</v>
      </c>
      <c r="AV1442" s="16">
        <v>3859999.8950958299</v>
      </c>
      <c r="AW1442" s="16">
        <v>3500000</v>
      </c>
      <c r="AX1442" s="16">
        <v>5469999.7901916504</v>
      </c>
      <c r="AY1442" s="16">
        <v>50000.000745058103</v>
      </c>
      <c r="AZ1442" s="16">
        <v>59999.9986588955</v>
      </c>
      <c r="BF1442" s="16">
        <v>59999.9986588955</v>
      </c>
      <c r="BH1442" s="16">
        <v>39999.999105930299</v>
      </c>
      <c r="BI1442" s="16">
        <v>29999.999329447699</v>
      </c>
      <c r="BJ1442" s="16">
        <v>219999.99880790699</v>
      </c>
      <c r="BK1442" s="16">
        <v>419999.98688697797</v>
      </c>
      <c r="BL1442" s="16">
        <v>140000.00059604601</v>
      </c>
    </row>
    <row r="1443" spans="1:65">
      <c r="A1443" s="16" t="s">
        <v>53</v>
      </c>
      <c r="B1443" s="16" t="s">
        <v>54</v>
      </c>
      <c r="C1443" s="16" t="s">
        <v>2929</v>
      </c>
      <c r="D1443" s="16" t="s">
        <v>2930</v>
      </c>
      <c r="AM1443" s="16">
        <v>730000.01907348598</v>
      </c>
      <c r="AN1443" s="16">
        <v>3019999.9809265099</v>
      </c>
      <c r="AO1443" s="16">
        <v>819999.99284744298</v>
      </c>
      <c r="AP1443" s="16">
        <v>689999.99761581398</v>
      </c>
      <c r="AQ1443" s="16">
        <v>949999.98807907104</v>
      </c>
      <c r="AR1443" s="16">
        <v>939999.99761581398</v>
      </c>
      <c r="AS1443" s="16">
        <v>629999.99523162795</v>
      </c>
      <c r="AT1443" s="16">
        <v>990000.00953674305</v>
      </c>
      <c r="AU1443" s="16">
        <v>5650000.0953674298</v>
      </c>
      <c r="AV1443" s="16">
        <v>2529999.97138977</v>
      </c>
      <c r="AW1443" s="16">
        <v>3049999.95231628</v>
      </c>
      <c r="AX1443" s="16">
        <v>5579999.92370605</v>
      </c>
      <c r="AY1443" s="16">
        <v>3640000.1049041701</v>
      </c>
      <c r="AZ1443" s="16">
        <v>6179999.8283386203</v>
      </c>
      <c r="BA1443" s="16">
        <v>10500000</v>
      </c>
      <c r="BB1443" s="16">
        <v>5480000.0190734901</v>
      </c>
      <c r="BC1443" s="16">
        <v>3910000.0858306899</v>
      </c>
      <c r="BD1443" s="16">
        <v>5840000.1525878897</v>
      </c>
      <c r="BE1443" s="16">
        <v>4909999.8474121103</v>
      </c>
      <c r="BF1443" s="16">
        <v>5679999.8283386203</v>
      </c>
      <c r="BG1443" s="16">
        <v>4150000.0953674298</v>
      </c>
      <c r="BH1443" s="16">
        <v>1750000</v>
      </c>
      <c r="BI1443" s="16">
        <v>3019999.9809265099</v>
      </c>
      <c r="BJ1443" s="16">
        <v>2069999.9332427999</v>
      </c>
      <c r="BK1443" s="16">
        <v>3279999.97138977</v>
      </c>
      <c r="BL1443" s="16">
        <v>3569999.9332428002</v>
      </c>
    </row>
    <row r="1444" spans="1:65">
      <c r="A1444" s="16" t="s">
        <v>53</v>
      </c>
      <c r="B1444" s="16" t="s">
        <v>54</v>
      </c>
      <c r="C1444" s="16" t="s">
        <v>2931</v>
      </c>
      <c r="D1444" s="16" t="s">
        <v>2932</v>
      </c>
      <c r="AN1444" s="16">
        <v>129274000</v>
      </c>
      <c r="AO1444" s="16">
        <v>107240000</v>
      </c>
      <c r="AP1444" s="16">
        <v>95686000</v>
      </c>
      <c r="AQ1444" s="16">
        <v>144950000</v>
      </c>
      <c r="AR1444" s="16">
        <v>134539000</v>
      </c>
      <c r="AS1444" s="16">
        <v>135047000</v>
      </c>
      <c r="AT1444" s="16">
        <v>176495000</v>
      </c>
      <c r="AU1444" s="16">
        <v>228212000</v>
      </c>
      <c r="AV1444" s="16">
        <v>225052000</v>
      </c>
      <c r="AW1444" s="16">
        <v>262602000</v>
      </c>
      <c r="AX1444" s="16">
        <v>626157000</v>
      </c>
      <c r="AY1444" s="16">
        <v>748239000</v>
      </c>
      <c r="AZ1444" s="16">
        <v>1313413000</v>
      </c>
      <c r="BA1444" s="16">
        <v>1500117000</v>
      </c>
      <c r="BB1444" s="16">
        <v>1292368000</v>
      </c>
      <c r="BC1444" s="16">
        <v>1420446000</v>
      </c>
      <c r="BD1444" s="16">
        <v>1882318000</v>
      </c>
      <c r="BE1444" s="16">
        <v>1953135000</v>
      </c>
      <c r="BF1444" s="16">
        <v>1681787000</v>
      </c>
      <c r="BG1444" s="16">
        <v>1799708000</v>
      </c>
      <c r="BH1444" s="16">
        <v>1227020000</v>
      </c>
      <c r="BI1444" s="16">
        <v>620499000</v>
      </c>
      <c r="BJ1444" s="16">
        <v>1113019000</v>
      </c>
      <c r="BK1444" s="16">
        <v>1168203000</v>
      </c>
      <c r="BL1444" s="16">
        <v>1019564642.90716</v>
      </c>
      <c r="BM1444" s="16">
        <v>1187806000</v>
      </c>
    </row>
    <row r="1445" spans="1:65">
      <c r="A1445" s="16" t="s">
        <v>53</v>
      </c>
      <c r="B1445" s="16" t="s">
        <v>54</v>
      </c>
      <c r="C1445" s="16" t="s">
        <v>2933</v>
      </c>
      <c r="D1445" s="16" t="s">
        <v>2934</v>
      </c>
      <c r="AK1445" s="16">
        <v>1050000</v>
      </c>
      <c r="AL1445" s="16">
        <v>11290000</v>
      </c>
      <c r="AM1445" s="16">
        <v>4630000</v>
      </c>
      <c r="AN1445" s="16">
        <v>27550000</v>
      </c>
      <c r="AO1445" s="16">
        <v>17780000</v>
      </c>
      <c r="AP1445" s="16">
        <v>15630000</v>
      </c>
      <c r="AQ1445" s="16">
        <v>31890000</v>
      </c>
      <c r="AR1445" s="16">
        <v>22190000</v>
      </c>
      <c r="AS1445" s="16">
        <v>30080000</v>
      </c>
      <c r="AT1445" s="16">
        <v>42100000</v>
      </c>
      <c r="AU1445" s="16">
        <v>74580000</v>
      </c>
      <c r="AV1445" s="16">
        <v>69000000</v>
      </c>
      <c r="AW1445" s="16">
        <v>69150000</v>
      </c>
      <c r="AX1445" s="16">
        <v>73410000</v>
      </c>
      <c r="AY1445" s="16">
        <v>97200000</v>
      </c>
      <c r="AZ1445" s="16">
        <v>39610000</v>
      </c>
      <c r="BA1445" s="16">
        <v>46940000</v>
      </c>
      <c r="BB1445" s="16">
        <v>44610000</v>
      </c>
      <c r="BC1445" s="16">
        <v>56010000</v>
      </c>
      <c r="BD1445" s="16">
        <v>48910000</v>
      </c>
      <c r="BE1445" s="16">
        <v>37260000</v>
      </c>
      <c r="BF1445" s="16">
        <v>39920000</v>
      </c>
      <c r="BG1445" s="16">
        <v>35640000</v>
      </c>
      <c r="BH1445" s="16">
        <v>29850000</v>
      </c>
      <c r="BI1445" s="16">
        <v>32230000</v>
      </c>
      <c r="BJ1445" s="16">
        <v>36410000</v>
      </c>
      <c r="BK1445" s="16">
        <v>43180000</v>
      </c>
      <c r="BL1445" s="16">
        <v>48640000</v>
      </c>
    </row>
    <row r="1446" spans="1:65">
      <c r="A1446" s="16" t="s">
        <v>53</v>
      </c>
      <c r="B1446" s="16" t="s">
        <v>54</v>
      </c>
      <c r="C1446" s="16" t="s">
        <v>2935</v>
      </c>
      <c r="D1446" s="16" t="s">
        <v>2936</v>
      </c>
      <c r="AN1446" s="16">
        <v>0</v>
      </c>
      <c r="AO1446" s="16">
        <v>0.122759777534642</v>
      </c>
      <c r="AP1446" s="16">
        <v>1.0095304435930701E-4</v>
      </c>
      <c r="AQ1446" s="16">
        <v>4.4980526652328099E-4</v>
      </c>
      <c r="AS1446" s="16">
        <v>1.44135986943897E-2</v>
      </c>
      <c r="AT1446" s="16">
        <v>10.3905930807435</v>
      </c>
      <c r="AU1446" s="16">
        <v>15.358851681649501</v>
      </c>
      <c r="AV1446" s="16">
        <v>22.751669548730099</v>
      </c>
      <c r="AW1446" s="16">
        <v>27.277914290403501</v>
      </c>
      <c r="AX1446" s="16">
        <v>30.3286358394889</v>
      </c>
      <c r="AY1446" s="16">
        <v>27.524399555109799</v>
      </c>
      <c r="AZ1446" s="16">
        <v>29.133600132226199</v>
      </c>
      <c r="BA1446" s="16">
        <v>9.2679649542070699</v>
      </c>
      <c r="BB1446" s="16">
        <v>6.2152999907307303</v>
      </c>
      <c r="BC1446" s="16">
        <v>5.7113632148828399</v>
      </c>
      <c r="BD1446" s="16">
        <v>5.3865812729925899</v>
      </c>
      <c r="BE1446" s="16">
        <v>6.4302381110520503</v>
      </c>
      <c r="BF1446" s="16">
        <v>1.99271656440136</v>
      </c>
      <c r="BG1446" s="16">
        <v>2.6408288085389802</v>
      </c>
      <c r="BH1446" s="16">
        <v>6.0469450143435104</v>
      </c>
      <c r="BI1446" s="16">
        <v>6.7963285445476398</v>
      </c>
      <c r="BJ1446" s="16">
        <v>6.2751635273064004</v>
      </c>
      <c r="BK1446" s="16">
        <v>3.7375654247615202</v>
      </c>
      <c r="BL1446" s="16">
        <v>5.0477583819517902</v>
      </c>
      <c r="BM1446" s="16">
        <v>1.9369459991550699</v>
      </c>
    </row>
    <row r="1447" spans="1:65">
      <c r="A1447" s="16" t="s">
        <v>53</v>
      </c>
      <c r="B1447" s="16" t="s">
        <v>54</v>
      </c>
      <c r="C1447" s="16" t="s">
        <v>2937</v>
      </c>
      <c r="D1447" s="16" t="s">
        <v>2938</v>
      </c>
      <c r="AK1447" s="16">
        <v>50.91</v>
      </c>
      <c r="AL1447" s="16">
        <v>42.21</v>
      </c>
      <c r="AM1447" s="16">
        <v>38.24</v>
      </c>
      <c r="AN1447" s="16">
        <v>37.14</v>
      </c>
      <c r="AO1447" s="16">
        <v>42.08</v>
      </c>
      <c r="AP1447" s="16">
        <v>40.61</v>
      </c>
      <c r="AQ1447" s="16">
        <v>43.09</v>
      </c>
      <c r="AR1447" s="16">
        <v>47.87</v>
      </c>
      <c r="AS1447" s="16">
        <v>53.41</v>
      </c>
      <c r="AT1447" s="16">
        <v>59.68</v>
      </c>
      <c r="AU1447" s="16">
        <v>63.5</v>
      </c>
      <c r="AV1447" s="16">
        <v>66.73</v>
      </c>
      <c r="AW1447" s="16">
        <v>67.040000000000006</v>
      </c>
      <c r="AX1447" s="16">
        <v>74.86</v>
      </c>
      <c r="AY1447" s="16">
        <v>76.459999999999994</v>
      </c>
      <c r="AZ1447" s="16">
        <v>78.52</v>
      </c>
      <c r="BA1447" s="16">
        <v>82.68</v>
      </c>
      <c r="BB1447" s="16">
        <v>88.55</v>
      </c>
      <c r="BC1447" s="16">
        <v>86.43</v>
      </c>
      <c r="BD1447" s="16">
        <v>91.15</v>
      </c>
      <c r="BE1447" s="16">
        <v>95.33</v>
      </c>
      <c r="BF1447" s="16">
        <v>98.39</v>
      </c>
      <c r="BG1447" s="16">
        <v>94.79</v>
      </c>
      <c r="BH1447" s="16">
        <v>101.24</v>
      </c>
      <c r="BI1447" s="16">
        <v>103.97</v>
      </c>
      <c r="BJ1447" s="16">
        <v>107.67</v>
      </c>
      <c r="BK1447" s="16">
        <v>113.36</v>
      </c>
    </row>
    <row r="1448" spans="1:65">
      <c r="A1448" s="16" t="s">
        <v>53</v>
      </c>
      <c r="B1448" s="16" t="s">
        <v>54</v>
      </c>
      <c r="C1448" s="16" t="s">
        <v>2939</v>
      </c>
      <c r="D1448" s="16" t="s">
        <v>2940</v>
      </c>
      <c r="AK1448" s="16">
        <v>3.72880541235565</v>
      </c>
      <c r="AL1448" s="16">
        <v>3.7312087674393499</v>
      </c>
      <c r="AM1448" s="16">
        <v>3.7095785716860701</v>
      </c>
      <c r="AN1448" s="16">
        <v>3.71919199202086</v>
      </c>
      <c r="AO1448" s="16">
        <v>3.1592102575194998</v>
      </c>
      <c r="AP1448" s="16">
        <v>3.13397502914068</v>
      </c>
      <c r="AQ1448" s="16">
        <v>3.0087132335242899</v>
      </c>
      <c r="AR1448" s="16">
        <v>2.86439755758418</v>
      </c>
      <c r="AS1448" s="16">
        <v>2.8666545608619298</v>
      </c>
      <c r="AT1448" s="16">
        <v>2.7480509418430099</v>
      </c>
      <c r="AU1448" s="16">
        <v>2.7342709821104401</v>
      </c>
      <c r="AV1448" s="16">
        <v>2.73193631128103</v>
      </c>
      <c r="AW1448" s="16">
        <v>2.6949874201664401</v>
      </c>
      <c r="AX1448" s="16">
        <v>2.6796515848052298</v>
      </c>
      <c r="AY1448" s="16">
        <v>2.6755569539068502</v>
      </c>
      <c r="AZ1448" s="16">
        <v>2.7193842355589402</v>
      </c>
      <c r="BA1448" s="16">
        <v>2.7533372868432799</v>
      </c>
      <c r="BB1448" s="16">
        <v>2.7486625838154501</v>
      </c>
      <c r="BC1448" s="16">
        <v>2.7511614401858302</v>
      </c>
      <c r="BD1448" s="16">
        <v>2.7486752643422299</v>
      </c>
      <c r="BE1448" s="16">
        <v>2.7934380217280799</v>
      </c>
      <c r="BF1448" s="16">
        <v>2.7861454892994102</v>
      </c>
      <c r="BG1448" s="16">
        <v>2.8247220642851101</v>
      </c>
      <c r="BH1448" s="16">
        <v>2.86706265197247</v>
      </c>
      <c r="BI1448" s="16">
        <v>2.9152050320551601</v>
      </c>
      <c r="BJ1448" s="16">
        <v>2.98565241586219</v>
      </c>
      <c r="BK1448" s="16">
        <v>3.0851501439736699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topLeftCell="A4" workbookViewId="0">
      <selection activeCell="H5" sqref="H5"/>
    </sheetView>
  </sheetViews>
  <sheetFormatPr defaultColWidth="8.77734375" defaultRowHeight="14.4"/>
  <cols>
    <col min="1" max="2" width="8.77734375" style="16"/>
    <col min="8" max="8" width="8.77734375" customWidth="1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2941</v>
      </c>
      <c r="D5" s="11" t="s">
        <v>9</v>
      </c>
      <c r="E5" s="17" t="s">
        <v>10</v>
      </c>
      <c r="F5" s="12" t="s">
        <v>11</v>
      </c>
      <c r="G5" s="12">
        <v>2019</v>
      </c>
      <c r="H5" s="13">
        <v>665686.98</v>
      </c>
      <c r="I5" s="13"/>
      <c r="J5" s="13"/>
      <c r="K5" s="16" t="str">
        <f>B5</f>
        <v>TPCAU</v>
      </c>
    </row>
    <row r="6" spans="1:11">
      <c r="A6" s="16">
        <v>2</v>
      </c>
      <c r="B6" s="16" t="s">
        <v>2942</v>
      </c>
      <c r="D6" s="11" t="s">
        <v>9</v>
      </c>
      <c r="E6" s="17" t="s">
        <v>10</v>
      </c>
      <c r="F6" s="12" t="s">
        <v>11</v>
      </c>
      <c r="G6" s="12">
        <v>2019</v>
      </c>
      <c r="H6" s="13">
        <v>207802.28700000001</v>
      </c>
      <c r="I6" s="13"/>
      <c r="J6" s="13"/>
      <c r="K6" s="16" t="str">
        <f t="shared" ref="K6:K15" si="0">B6</f>
        <v>TPCAR</v>
      </c>
    </row>
    <row r="7" spans="1:11">
      <c r="A7" s="16">
        <v>3</v>
      </c>
      <c r="B7" s="16" t="s">
        <v>2943</v>
      </c>
      <c r="D7" s="11" t="s">
        <v>9</v>
      </c>
      <c r="E7" s="17" t="s">
        <v>10</v>
      </c>
      <c r="F7" s="12" t="s">
        <v>11</v>
      </c>
      <c r="G7" s="12">
        <v>2019</v>
      </c>
      <c r="H7" s="13">
        <v>26087.733</v>
      </c>
      <c r="I7" s="13"/>
      <c r="J7" s="13"/>
      <c r="K7" s="16" t="str">
        <f t="shared" si="0"/>
        <v>TPCAL</v>
      </c>
    </row>
    <row r="8" spans="1:11">
      <c r="A8" s="16">
        <v>4</v>
      </c>
      <c r="B8" s="16" t="s">
        <v>2944</v>
      </c>
      <c r="D8" s="11" t="s">
        <v>9</v>
      </c>
      <c r="E8" s="17" t="s">
        <v>10</v>
      </c>
      <c r="F8" s="12" t="s">
        <v>11</v>
      </c>
      <c r="G8" s="12">
        <v>2019</v>
      </c>
      <c r="H8" s="13">
        <v>50016</v>
      </c>
      <c r="I8" s="13"/>
      <c r="J8" s="13"/>
      <c r="K8" s="16" t="str">
        <f t="shared" si="0"/>
        <v>TPBUU</v>
      </c>
    </row>
    <row r="9" spans="1:11">
      <c r="A9" s="16">
        <v>5</v>
      </c>
      <c r="B9" s="16" t="s">
        <v>2945</v>
      </c>
      <c r="D9" s="11" t="s">
        <v>9</v>
      </c>
      <c r="E9" s="17" t="s">
        <v>10</v>
      </c>
      <c r="F9" s="12" t="s">
        <v>11</v>
      </c>
      <c r="G9" s="12">
        <v>2019</v>
      </c>
      <c r="H9" s="13">
        <v>6252</v>
      </c>
      <c r="I9" s="13"/>
      <c r="J9" s="13"/>
      <c r="K9" s="16" t="str">
        <f t="shared" si="0"/>
        <v>TPBUR</v>
      </c>
    </row>
    <row r="10" spans="1:11">
      <c r="A10" s="16">
        <v>6</v>
      </c>
      <c r="B10" s="16" t="s">
        <v>2946</v>
      </c>
      <c r="D10" s="11" t="s">
        <v>9</v>
      </c>
      <c r="E10" s="17" t="s">
        <v>10</v>
      </c>
      <c r="F10" s="12" t="s">
        <v>11</v>
      </c>
      <c r="G10" s="12">
        <v>2019</v>
      </c>
      <c r="H10" s="13">
        <v>6252</v>
      </c>
      <c r="I10" s="13"/>
      <c r="J10" s="13"/>
      <c r="K10" s="16" t="str">
        <f t="shared" si="0"/>
        <v>TPBUL</v>
      </c>
    </row>
    <row r="11" spans="1:11">
      <c r="A11" s="16">
        <v>7</v>
      </c>
      <c r="B11" s="16" t="s">
        <v>2947</v>
      </c>
      <c r="D11" s="11" t="s">
        <v>9</v>
      </c>
      <c r="E11" s="17" t="s">
        <v>10</v>
      </c>
      <c r="F11" s="12" t="s">
        <v>11</v>
      </c>
      <c r="G11" s="12">
        <v>2019</v>
      </c>
      <c r="H11" s="13">
        <v>76392.024000000005</v>
      </c>
      <c r="I11" s="13"/>
      <c r="J11" s="13"/>
      <c r="K11" s="16" t="str">
        <f t="shared" si="0"/>
        <v>TPRAU</v>
      </c>
    </row>
    <row r="12" spans="1:11">
      <c r="A12" s="16">
        <v>8</v>
      </c>
      <c r="B12" s="16" t="s">
        <v>2948</v>
      </c>
      <c r="D12" s="11" t="s">
        <v>9</v>
      </c>
      <c r="E12" s="17" t="s">
        <v>10</v>
      </c>
      <c r="F12" s="12" t="s">
        <v>11</v>
      </c>
      <c r="G12" s="12">
        <v>2019</v>
      </c>
      <c r="H12" s="13">
        <v>23759.723999999998</v>
      </c>
      <c r="I12" s="13"/>
      <c r="J12" s="13"/>
      <c r="K12" s="16" t="str">
        <f t="shared" si="0"/>
        <v>TPRAR</v>
      </c>
    </row>
    <row r="13" spans="1:11">
      <c r="A13" s="16">
        <v>9</v>
      </c>
      <c r="B13" s="16" t="s">
        <v>2949</v>
      </c>
      <c r="D13" s="11" t="s">
        <v>9</v>
      </c>
      <c r="E13" s="17" t="s">
        <v>10</v>
      </c>
      <c r="F13" s="12" t="s">
        <v>11</v>
      </c>
      <c r="G13" s="12">
        <v>2019</v>
      </c>
      <c r="H13" s="13">
        <v>100.252</v>
      </c>
      <c r="I13" s="13"/>
      <c r="J13" s="13"/>
      <c r="K13" s="16" t="str">
        <f t="shared" si="0"/>
        <v>TPRAL</v>
      </c>
    </row>
    <row r="14" spans="1:11">
      <c r="A14" s="16">
        <v>10</v>
      </c>
      <c r="B14" s="16" t="s">
        <v>2950</v>
      </c>
      <c r="D14" s="11" t="s">
        <v>9</v>
      </c>
      <c r="E14" s="17" t="s">
        <v>10</v>
      </c>
      <c r="F14" s="12" t="s">
        <v>11</v>
      </c>
      <c r="G14" s="12">
        <v>2019</v>
      </c>
      <c r="H14" s="13">
        <v>0</v>
      </c>
      <c r="I14" s="13"/>
      <c r="J14" s="13"/>
      <c r="K14" s="16" t="str">
        <f t="shared" si="0"/>
        <v>TPRMU</v>
      </c>
    </row>
    <row r="15" spans="1:11">
      <c r="A15" s="16">
        <v>11</v>
      </c>
      <c r="B15" s="16" t="s">
        <v>2951</v>
      </c>
      <c r="D15" s="11" t="s">
        <v>9</v>
      </c>
      <c r="E15" s="17" t="s">
        <v>10</v>
      </c>
      <c r="F15" s="12" t="s">
        <v>11</v>
      </c>
      <c r="G15" s="12">
        <v>2019</v>
      </c>
      <c r="H15" s="13">
        <v>10450.200133071899</v>
      </c>
      <c r="I15" s="13"/>
      <c r="J15" s="13"/>
      <c r="K15" s="16" t="str">
        <f t="shared" si="0"/>
        <v>TPAN</v>
      </c>
    </row>
    <row r="16" spans="1:11">
      <c r="A16" s="16">
        <v>12</v>
      </c>
      <c r="B16" s="16" t="s">
        <v>2952</v>
      </c>
      <c r="D16" s="11" t="s">
        <v>9</v>
      </c>
      <c r="E16" s="17" t="s">
        <v>10</v>
      </c>
      <c r="F16" s="12" t="s">
        <v>11</v>
      </c>
      <c r="G16" s="12">
        <v>2019</v>
      </c>
      <c r="H16" s="13">
        <v>31350.6003992156</v>
      </c>
      <c r="I16" s="13"/>
      <c r="J16" s="13"/>
      <c r="K16" s="16" t="str">
        <f t="shared" ref="K16:K29" si="1">B16</f>
        <v>TPAIS</v>
      </c>
    </row>
    <row r="17" spans="1:11">
      <c r="A17" s="16">
        <v>13</v>
      </c>
      <c r="B17" s="16" t="s">
        <v>2953</v>
      </c>
      <c r="D17" s="11" t="s">
        <v>9</v>
      </c>
      <c r="E17" s="17" t="s">
        <v>10</v>
      </c>
      <c r="F17" s="12" t="s">
        <v>11</v>
      </c>
      <c r="G17" s="12">
        <v>2019</v>
      </c>
      <c r="H17" s="13">
        <v>28332.199467712599</v>
      </c>
      <c r="I17" s="13"/>
      <c r="J17" s="13"/>
      <c r="K17" s="16" t="str">
        <f t="shared" si="1"/>
        <v>TPAIL</v>
      </c>
    </row>
    <row r="18" spans="1:11">
      <c r="A18" s="16">
        <v>14</v>
      </c>
      <c r="B18" s="16" t="s">
        <v>2954</v>
      </c>
      <c r="D18" s="11" t="s">
        <v>9</v>
      </c>
      <c r="E18" s="17" t="s">
        <v>10</v>
      </c>
      <c r="F18" s="12" t="s">
        <v>11</v>
      </c>
      <c r="G18" s="12">
        <v>2019</v>
      </c>
      <c r="H18" s="13">
        <v>0</v>
      </c>
      <c r="I18" s="13"/>
      <c r="J18" s="13"/>
      <c r="K18" s="16" t="str">
        <f t="shared" si="1"/>
        <v>TPSN</v>
      </c>
    </row>
    <row r="19" spans="1:11">
      <c r="A19" s="16">
        <v>15</v>
      </c>
      <c r="B19" s="16" t="s">
        <v>2955</v>
      </c>
      <c r="D19" s="11" t="s">
        <v>9</v>
      </c>
      <c r="E19" s="17" t="s">
        <v>10</v>
      </c>
      <c r="F19" s="12" t="s">
        <v>11</v>
      </c>
      <c r="G19" s="12">
        <v>2019</v>
      </c>
      <c r="H19" s="13">
        <v>13441.195</v>
      </c>
      <c r="I19" s="13"/>
      <c r="J19" s="13"/>
      <c r="K19" s="16" t="str">
        <f t="shared" si="1"/>
        <v>TPSI</v>
      </c>
    </row>
    <row r="20" spans="1:11">
      <c r="A20" s="16">
        <v>16</v>
      </c>
      <c r="B20" s="16" t="s">
        <v>2956</v>
      </c>
      <c r="D20" s="11" t="s">
        <v>9</v>
      </c>
      <c r="E20" s="17" t="s">
        <v>10</v>
      </c>
      <c r="F20" s="12" t="s">
        <v>11</v>
      </c>
      <c r="G20" s="12">
        <v>2019</v>
      </c>
      <c r="H20" s="13">
        <v>111418.1670002</v>
      </c>
      <c r="I20" s="13"/>
      <c r="J20" s="13"/>
      <c r="K20" s="16" t="str">
        <f t="shared" si="1"/>
        <v>TFTRU</v>
      </c>
    </row>
    <row r="21" spans="1:11">
      <c r="A21" s="16">
        <v>17</v>
      </c>
      <c r="B21" s="16" t="s">
        <v>2957</v>
      </c>
      <c r="D21" s="11" t="s">
        <v>9</v>
      </c>
      <c r="E21" s="17" t="s">
        <v>10</v>
      </c>
      <c r="F21" s="12" t="s">
        <v>11</v>
      </c>
      <c r="G21" s="12">
        <v>2019</v>
      </c>
      <c r="H21" s="13">
        <v>180581.83299980001</v>
      </c>
      <c r="I21" s="13"/>
      <c r="J21" s="13"/>
      <c r="K21" s="16" t="str">
        <f t="shared" si="1"/>
        <v>TFTRR</v>
      </c>
    </row>
    <row r="22" spans="1:11">
      <c r="A22" s="16">
        <v>18</v>
      </c>
      <c r="B22" s="16" t="s">
        <v>2958</v>
      </c>
      <c r="D22" s="11" t="s">
        <v>9</v>
      </c>
      <c r="E22" s="17" t="s">
        <v>10</v>
      </c>
      <c r="F22" s="12" t="s">
        <v>11</v>
      </c>
      <c r="G22" s="12">
        <v>2019</v>
      </c>
      <c r="H22" s="13">
        <v>4400.5</v>
      </c>
      <c r="I22" s="13"/>
      <c r="J22" s="13"/>
      <c r="K22" s="16" t="str">
        <f t="shared" si="1"/>
        <v>TFVAU</v>
      </c>
    </row>
    <row r="23" spans="1:11">
      <c r="A23" s="16">
        <v>19</v>
      </c>
      <c r="B23" s="16" t="s">
        <v>2959</v>
      </c>
      <c r="D23" s="11" t="s">
        <v>9</v>
      </c>
      <c r="E23" s="17" t="s">
        <v>10</v>
      </c>
      <c r="F23" s="12" t="s">
        <v>11</v>
      </c>
      <c r="G23" s="12">
        <v>2019</v>
      </c>
      <c r="H23" s="13">
        <v>4400.5</v>
      </c>
      <c r="I23" s="13"/>
      <c r="J23" s="13"/>
      <c r="K23" s="16" t="str">
        <f t="shared" si="1"/>
        <v>TFVAR</v>
      </c>
    </row>
    <row r="24" spans="1:11">
      <c r="A24" s="16">
        <v>20</v>
      </c>
      <c r="B24" s="16" t="s">
        <v>2960</v>
      </c>
      <c r="D24" s="11" t="s">
        <v>9</v>
      </c>
      <c r="E24" s="17" t="s">
        <v>10</v>
      </c>
      <c r="F24" s="12" t="s">
        <v>11</v>
      </c>
      <c r="G24" s="12">
        <v>2019</v>
      </c>
      <c r="H24" s="13">
        <v>90998.996908180095</v>
      </c>
      <c r="I24" s="13"/>
      <c r="J24" s="13"/>
      <c r="K24" s="16" t="str">
        <f t="shared" si="1"/>
        <v>TFRAN</v>
      </c>
    </row>
    <row r="25" spans="1:11">
      <c r="A25" s="16">
        <v>21</v>
      </c>
      <c r="B25" s="16" t="s">
        <v>2961</v>
      </c>
      <c r="D25" s="11" t="s">
        <v>9</v>
      </c>
      <c r="E25" s="17" t="s">
        <v>10</v>
      </c>
      <c r="F25" s="12" t="s">
        <v>11</v>
      </c>
      <c r="G25" s="12">
        <v>2019</v>
      </c>
      <c r="H25" s="13">
        <v>28374.475640995901</v>
      </c>
      <c r="I25" s="13"/>
      <c r="J25" s="13"/>
      <c r="K25" s="16" t="str">
        <f t="shared" si="1"/>
        <v>TFRAT</v>
      </c>
    </row>
    <row r="26" spans="1:11">
      <c r="A26" s="16">
        <v>22</v>
      </c>
      <c r="B26" s="16" t="s">
        <v>2962</v>
      </c>
      <c r="D26" s="11" t="s">
        <v>9</v>
      </c>
      <c r="E26" s="17" t="s">
        <v>10</v>
      </c>
      <c r="F26" s="12" t="s">
        <v>11</v>
      </c>
      <c r="G26" s="12">
        <v>2019</v>
      </c>
      <c r="H26" s="13">
        <v>96.527450823923701</v>
      </c>
      <c r="I26" s="13"/>
      <c r="J26" s="13"/>
      <c r="K26" s="16" t="str">
        <f t="shared" si="1"/>
        <v>TFRAI</v>
      </c>
    </row>
    <row r="27" spans="1:11">
      <c r="A27" s="16">
        <v>23</v>
      </c>
      <c r="B27" s="16" t="s">
        <v>2963</v>
      </c>
      <c r="D27" s="11" t="s">
        <v>9</v>
      </c>
      <c r="E27" s="17" t="s">
        <v>10</v>
      </c>
      <c r="F27" s="12" t="s">
        <v>11</v>
      </c>
      <c r="G27" s="12">
        <v>2019</v>
      </c>
      <c r="H27" s="13">
        <v>2788</v>
      </c>
      <c r="I27" s="13"/>
      <c r="J27" s="13"/>
      <c r="K27" s="16" t="str">
        <f t="shared" si="1"/>
        <v>TFAIL</v>
      </c>
    </row>
    <row r="28" spans="1:11">
      <c r="A28" s="16">
        <v>24</v>
      </c>
      <c r="B28" s="16" t="s">
        <v>2964</v>
      </c>
      <c r="D28" s="11" t="s">
        <v>9</v>
      </c>
      <c r="E28" s="17" t="s">
        <v>10</v>
      </c>
      <c r="F28" s="12" t="s">
        <v>11</v>
      </c>
      <c r="G28" s="12">
        <v>2019</v>
      </c>
      <c r="H28" s="13">
        <v>0</v>
      </c>
      <c r="I28" s="13"/>
      <c r="J28" s="13"/>
      <c r="K28" s="16" t="str">
        <f t="shared" si="1"/>
        <v>TFSN</v>
      </c>
    </row>
    <row r="29" spans="1:11">
      <c r="A29" s="16">
        <v>25</v>
      </c>
      <c r="B29" s="16" t="s">
        <v>2965</v>
      </c>
      <c r="D29" s="11" t="s">
        <v>9</v>
      </c>
      <c r="E29" s="17" t="s">
        <v>10</v>
      </c>
      <c r="F29" s="12" t="s">
        <v>11</v>
      </c>
      <c r="G29" s="12">
        <v>2019</v>
      </c>
      <c r="H29" s="13">
        <v>6684801.551</v>
      </c>
      <c r="I29" s="13"/>
      <c r="J29" s="13"/>
      <c r="K29" s="16" t="str">
        <f t="shared" si="1"/>
        <v>TFSI</v>
      </c>
    </row>
    <row r="30" spans="1:11">
      <c r="A30" s="42"/>
      <c r="B30" s="42"/>
      <c r="C30" s="42"/>
      <c r="D30" s="43"/>
      <c r="E30" s="44"/>
      <c r="F30" s="45"/>
      <c r="G30" s="45"/>
      <c r="H30" s="46"/>
      <c r="I30" s="46"/>
      <c r="J30" s="46"/>
      <c r="K30" s="42"/>
    </row>
    <row r="31" spans="1:11">
      <c r="A31" s="42"/>
      <c r="B31" s="42"/>
      <c r="C31" s="42"/>
      <c r="D31" s="43"/>
      <c r="E31" s="44"/>
      <c r="F31" s="45"/>
      <c r="G31" s="45"/>
      <c r="H31" s="46"/>
      <c r="I31" s="46"/>
      <c r="J31" s="46"/>
      <c r="K31" s="42"/>
    </row>
    <row r="32" spans="1:11">
      <c r="A32" s="42"/>
      <c r="B32" s="42"/>
      <c r="C32" s="42"/>
      <c r="D32" s="43"/>
      <c r="E32" s="44"/>
      <c r="F32" s="45"/>
      <c r="G32" s="45"/>
      <c r="H32" s="46"/>
      <c r="I32" s="46"/>
      <c r="J32" s="46"/>
      <c r="K32" s="42"/>
    </row>
    <row r="33" spans="1:11">
      <c r="A33" s="42"/>
      <c r="B33" s="42"/>
      <c r="C33" s="42"/>
      <c r="D33" s="43"/>
      <c r="E33" s="44"/>
      <c r="F33" s="45"/>
      <c r="G33" s="45"/>
      <c r="H33" s="46"/>
      <c r="I33" s="46"/>
      <c r="J33" s="46"/>
      <c r="K33" s="42"/>
    </row>
    <row r="34" spans="1:11">
      <c r="A34" s="42"/>
      <c r="B34" s="42"/>
      <c r="C34" s="42"/>
      <c r="D34" s="43"/>
      <c r="E34" s="44"/>
      <c r="F34" s="45"/>
      <c r="G34" s="45"/>
      <c r="H34" s="46"/>
      <c r="I34" s="46"/>
      <c r="J34" s="46"/>
      <c r="K34" s="42"/>
    </row>
    <row r="35" spans="1:11">
      <c r="A35" s="42"/>
      <c r="B35" s="42"/>
      <c r="C35" s="42"/>
      <c r="D35" s="43"/>
      <c r="E35" s="44"/>
      <c r="F35" s="45"/>
      <c r="G35" s="45"/>
      <c r="H35" s="46"/>
      <c r="I35" s="46"/>
      <c r="J35" s="46"/>
      <c r="K35" s="42"/>
    </row>
    <row r="36" spans="1:11">
      <c r="A36" s="42"/>
      <c r="B36" s="42"/>
      <c r="C36" s="42"/>
      <c r="D36" s="43"/>
      <c r="E36" s="44"/>
      <c r="F36" s="45"/>
      <c r="G36" s="45"/>
      <c r="H36" s="46"/>
      <c r="I36" s="46"/>
      <c r="J36" s="46"/>
      <c r="K36" s="42"/>
    </row>
    <row r="37" spans="1:11">
      <c r="A37" s="42"/>
      <c r="B37" s="42"/>
      <c r="C37" s="42"/>
      <c r="D37" s="43"/>
      <c r="E37" s="44"/>
      <c r="F37" s="45"/>
      <c r="G37" s="45"/>
      <c r="H37" s="46"/>
      <c r="I37" s="46"/>
      <c r="J37" s="46"/>
      <c r="K37" s="42"/>
    </row>
    <row r="38" spans="1:11">
      <c r="A38" s="42"/>
      <c r="B38" s="42"/>
      <c r="C38" s="42"/>
      <c r="D38" s="43"/>
      <c r="E38" s="44"/>
      <c r="F38" s="45"/>
      <c r="G38" s="45"/>
      <c r="H38" s="46"/>
      <c r="I38" s="46"/>
      <c r="J38" s="46"/>
      <c r="K38" s="42"/>
    </row>
    <row r="39" spans="1:11">
      <c r="A39" s="42"/>
      <c r="B39" s="42"/>
      <c r="C39" s="42"/>
      <c r="D39" s="43"/>
      <c r="E39" s="44"/>
      <c r="F39" s="45"/>
      <c r="G39" s="45"/>
      <c r="H39" s="46"/>
      <c r="I39" s="46"/>
      <c r="J39" s="46"/>
      <c r="K39" s="42"/>
    </row>
    <row r="40" spans="1:11">
      <c r="A40" s="42"/>
      <c r="B40" s="42"/>
      <c r="C40" s="42"/>
      <c r="D40" s="43"/>
      <c r="E40" s="44"/>
      <c r="F40" s="45"/>
      <c r="G40" s="45"/>
      <c r="H40" s="46"/>
      <c r="I40" s="46"/>
      <c r="J40" s="46"/>
      <c r="K40" s="42"/>
    </row>
    <row r="41" spans="1:11">
      <c r="A41" s="42"/>
      <c r="B41" s="42"/>
      <c r="C41" s="42"/>
      <c r="D41" s="43"/>
      <c r="E41" s="44"/>
      <c r="F41" s="45"/>
      <c r="G41" s="45"/>
      <c r="H41" s="46"/>
      <c r="I41" s="46"/>
      <c r="J41" s="46"/>
      <c r="K41" s="42"/>
    </row>
    <row r="42" spans="1:11">
      <c r="A42" s="42"/>
      <c r="B42" s="42"/>
      <c r="C42" s="42"/>
      <c r="D42" s="43"/>
      <c r="E42" s="44"/>
      <c r="F42" s="45"/>
      <c r="G42" s="45"/>
      <c r="H42" s="46"/>
      <c r="I42" s="46"/>
      <c r="J42" s="46"/>
      <c r="K42" s="42"/>
    </row>
    <row r="43" spans="1:11">
      <c r="A43" s="42"/>
      <c r="B43" s="42"/>
      <c r="C43" s="42"/>
      <c r="D43" s="43"/>
      <c r="E43" s="44"/>
      <c r="F43" s="45"/>
      <c r="G43" s="45"/>
      <c r="H43" s="46"/>
      <c r="I43" s="46"/>
      <c r="J43" s="46"/>
      <c r="K43" s="42"/>
    </row>
    <row r="44" spans="1:11">
      <c r="A44" s="42"/>
      <c r="B44" s="42"/>
      <c r="C44" s="42"/>
      <c r="D44" s="43"/>
      <c r="E44" s="44"/>
      <c r="F44" s="45"/>
      <c r="G44" s="45"/>
      <c r="H44" s="46"/>
      <c r="I44" s="46"/>
      <c r="J44" s="46"/>
      <c r="K44" s="42"/>
    </row>
    <row r="45" spans="1:11">
      <c r="A45" s="42"/>
      <c r="B45" s="42"/>
      <c r="C45" s="42"/>
      <c r="D45" s="43"/>
      <c r="E45" s="44"/>
      <c r="F45" s="45"/>
      <c r="G45" s="45"/>
      <c r="H45" s="46"/>
      <c r="I45" s="46"/>
      <c r="J45" s="46"/>
      <c r="K45" s="42"/>
    </row>
    <row r="46" spans="1:11">
      <c r="A46" s="42"/>
      <c r="B46" s="42"/>
      <c r="C46" s="42"/>
      <c r="D46" s="43"/>
      <c r="E46" s="44"/>
      <c r="F46" s="45"/>
      <c r="G46" s="45"/>
      <c r="H46" s="46"/>
      <c r="I46" s="46"/>
      <c r="J46" s="46"/>
      <c r="K46" s="42"/>
    </row>
    <row r="47" spans="1:11">
      <c r="A47" s="42"/>
      <c r="B47" s="42"/>
      <c r="C47" s="42"/>
      <c r="D47" s="43"/>
      <c r="E47" s="44"/>
      <c r="F47" s="45"/>
      <c r="G47" s="45"/>
      <c r="H47" s="46"/>
      <c r="I47" s="46"/>
      <c r="J47" s="46"/>
      <c r="K47" s="42"/>
    </row>
    <row r="48" spans="1:11">
      <c r="A48" s="42"/>
      <c r="B48" s="42"/>
      <c r="C48" s="42"/>
      <c r="D48" s="43"/>
      <c r="E48" s="44"/>
      <c r="F48" s="45"/>
      <c r="G48" s="45"/>
      <c r="H48" s="46"/>
      <c r="I48" s="46"/>
      <c r="J48" s="46"/>
      <c r="K48" s="42"/>
    </row>
    <row r="49" spans="1:11">
      <c r="A49" s="42"/>
      <c r="B49" s="42"/>
      <c r="C49" s="42"/>
      <c r="D49" s="43"/>
      <c r="E49" s="44"/>
      <c r="F49" s="45"/>
      <c r="G49" s="45"/>
      <c r="H49" s="46"/>
      <c r="I49" s="46"/>
      <c r="J49" s="46"/>
      <c r="K49" s="42"/>
    </row>
    <row r="50" spans="1:11">
      <c r="A50" s="42"/>
      <c r="B50" s="42"/>
      <c r="C50" s="42"/>
      <c r="D50" s="43"/>
      <c r="E50" s="44"/>
      <c r="F50" s="45"/>
      <c r="G50" s="45"/>
      <c r="H50" s="46"/>
      <c r="I50" s="46"/>
      <c r="J50" s="46"/>
      <c r="K50" s="42"/>
    </row>
    <row r="51" spans="1:11">
      <c r="A51" s="42"/>
      <c r="B51" s="42"/>
      <c r="C51" s="42"/>
      <c r="D51" s="43"/>
      <c r="E51" s="44"/>
      <c r="F51" s="45"/>
      <c r="G51" s="45"/>
      <c r="H51" s="46"/>
      <c r="I51" s="46"/>
      <c r="J51" s="46"/>
      <c r="K51" s="42"/>
    </row>
    <row r="52" spans="1:11">
      <c r="A52" s="42"/>
      <c r="B52" s="42"/>
      <c r="C52" s="42"/>
      <c r="D52" s="43"/>
      <c r="E52" s="44"/>
      <c r="F52" s="45"/>
      <c r="G52" s="45"/>
      <c r="H52" s="46"/>
      <c r="I52" s="46"/>
      <c r="J52" s="46"/>
      <c r="K52" s="42"/>
    </row>
    <row r="53" spans="1:11">
      <c r="A53" s="42"/>
      <c r="B53" s="42"/>
      <c r="C53" s="42"/>
      <c r="D53" s="43"/>
      <c r="E53" s="44"/>
      <c r="F53" s="45"/>
      <c r="G53" s="45"/>
      <c r="H53" s="46"/>
      <c r="I53" s="46"/>
      <c r="J53" s="46"/>
      <c r="K53" s="42"/>
    </row>
    <row r="54" spans="1:11">
      <c r="A54" s="42"/>
      <c r="B54" s="42"/>
      <c r="C54" s="42"/>
      <c r="D54" s="43"/>
      <c r="E54" s="44"/>
      <c r="F54" s="45"/>
      <c r="G54" s="45"/>
      <c r="H54" s="46"/>
      <c r="I54" s="46"/>
      <c r="J54" s="46"/>
      <c r="K54" s="42"/>
    </row>
    <row r="55" spans="1:11">
      <c r="A55" s="42"/>
      <c r="B55" s="42"/>
      <c r="C55" s="42"/>
      <c r="D55" s="43"/>
      <c r="E55" s="44"/>
      <c r="F55" s="45"/>
      <c r="G55" s="45"/>
      <c r="H55" s="46"/>
      <c r="I55" s="46"/>
      <c r="J55" s="46"/>
      <c r="K55" s="42"/>
    </row>
    <row r="56" spans="1:11">
      <c r="A56" s="42"/>
      <c r="B56" s="42"/>
      <c r="C56" s="42"/>
      <c r="D56" s="43"/>
      <c r="E56" s="44"/>
      <c r="F56" s="45"/>
      <c r="G56" s="45"/>
      <c r="H56" s="46"/>
      <c r="I56" s="46"/>
      <c r="J56" s="46"/>
      <c r="K56" s="42"/>
    </row>
    <row r="57" spans="1:11">
      <c r="A57" s="42"/>
      <c r="B57" s="42"/>
      <c r="C57" s="42"/>
      <c r="D57" s="43"/>
      <c r="E57" s="44"/>
      <c r="F57" s="45"/>
      <c r="G57" s="45"/>
      <c r="H57" s="46"/>
      <c r="I57" s="46"/>
      <c r="J57" s="46"/>
      <c r="K57" s="42"/>
    </row>
    <row r="58" spans="1:11">
      <c r="A58" s="42"/>
      <c r="B58" s="42"/>
      <c r="C58" s="42"/>
      <c r="D58" s="43"/>
      <c r="E58" s="44"/>
      <c r="F58" s="45"/>
      <c r="G58" s="45"/>
      <c r="H58" s="46"/>
      <c r="I58" s="46"/>
      <c r="J58" s="46"/>
      <c r="K58" s="42"/>
    </row>
    <row r="59" spans="1:11">
      <c r="A59" s="42"/>
      <c r="B59" s="42"/>
      <c r="C59" s="42"/>
      <c r="D59" s="43"/>
      <c r="E59" s="44"/>
      <c r="F59" s="45"/>
      <c r="G59" s="45"/>
      <c r="H59" s="46"/>
      <c r="I59" s="46"/>
      <c r="J59" s="46"/>
      <c r="K59" s="42"/>
    </row>
    <row r="60" spans="1:11">
      <c r="A60" s="42"/>
      <c r="B60" s="42"/>
      <c r="C60" s="42"/>
      <c r="D60" s="43"/>
      <c r="E60" s="44"/>
      <c r="F60" s="45"/>
      <c r="G60" s="45"/>
      <c r="H60" s="46"/>
      <c r="I60" s="46"/>
      <c r="J60" s="46"/>
      <c r="K60" s="42"/>
    </row>
    <row r="61" spans="1:11">
      <c r="A61" s="42"/>
      <c r="B61" s="42"/>
      <c r="C61" s="42"/>
      <c r="D61" s="43"/>
      <c r="E61" s="44"/>
      <c r="F61" s="45"/>
      <c r="G61" s="45"/>
      <c r="H61" s="46"/>
      <c r="I61" s="46"/>
      <c r="J61" s="46"/>
      <c r="K61" s="42"/>
    </row>
    <row r="62" spans="1:11">
      <c r="A62" s="42"/>
      <c r="B62" s="42"/>
      <c r="C62" s="42"/>
      <c r="D62" s="43"/>
      <c r="E62" s="44"/>
      <c r="F62" s="45"/>
      <c r="G62" s="45"/>
      <c r="H62" s="46"/>
      <c r="I62" s="46"/>
      <c r="J62" s="46"/>
      <c r="K62" s="42"/>
    </row>
    <row r="63" spans="1:11">
      <c r="A63" s="42"/>
      <c r="B63" s="42"/>
      <c r="C63" s="42"/>
      <c r="D63" s="43"/>
      <c r="E63" s="44"/>
      <c r="F63" s="45"/>
      <c r="G63" s="45"/>
      <c r="H63" s="46"/>
      <c r="I63" s="46"/>
      <c r="J63" s="46"/>
      <c r="K63" s="42"/>
    </row>
    <row r="64" spans="1:11">
      <c r="A64" s="42"/>
      <c r="B64" s="42"/>
      <c r="C64" s="42"/>
      <c r="D64" s="43"/>
      <c r="E64" s="44"/>
      <c r="F64" s="45"/>
      <c r="G64" s="45"/>
      <c r="H64" s="46"/>
      <c r="I64" s="46"/>
      <c r="J64" s="46"/>
      <c r="K64" s="42"/>
    </row>
    <row r="65" spans="1:11">
      <c r="A65" s="42"/>
      <c r="B65" s="42"/>
      <c r="C65" s="42"/>
      <c r="D65" s="43"/>
      <c r="E65" s="44"/>
      <c r="F65" s="45"/>
      <c r="G65" s="45"/>
      <c r="H65" s="46"/>
      <c r="I65" s="46"/>
      <c r="J65" s="46"/>
      <c r="K65" s="42"/>
    </row>
    <row r="66" spans="1:11">
      <c r="A66" s="42"/>
      <c r="B66" s="42"/>
      <c r="C66" s="42"/>
      <c r="D66" s="43"/>
      <c r="E66" s="44"/>
      <c r="F66" s="45"/>
      <c r="G66" s="45"/>
      <c r="H66" s="46"/>
      <c r="I66" s="46"/>
      <c r="J66" s="46"/>
      <c r="K66" s="42"/>
    </row>
    <row r="67" spans="1:11">
      <c r="A67" s="42"/>
      <c r="B67" s="42"/>
      <c r="C67" s="42"/>
      <c r="D67" s="43"/>
      <c r="E67" s="44"/>
      <c r="F67" s="45"/>
      <c r="G67" s="45"/>
      <c r="H67" s="46"/>
      <c r="I67" s="46"/>
      <c r="J67" s="46"/>
      <c r="K67" s="42"/>
    </row>
    <row r="68" spans="1:11">
      <c r="A68" s="42"/>
      <c r="B68" s="42"/>
      <c r="C68" s="42"/>
      <c r="D68" s="43"/>
      <c r="E68" s="44"/>
      <c r="F68" s="45"/>
      <c r="G68" s="45"/>
      <c r="H68" s="46"/>
      <c r="I68" s="46"/>
      <c r="J68" s="46"/>
      <c r="K68" s="42"/>
    </row>
    <row r="69" spans="1:11">
      <c r="A69" s="42"/>
      <c r="B69" s="42"/>
      <c r="C69" s="42"/>
      <c r="D69" s="43"/>
      <c r="E69" s="44"/>
      <c r="F69" s="45"/>
      <c r="G69" s="45"/>
      <c r="H69" s="46"/>
      <c r="I69" s="46"/>
      <c r="J69" s="46"/>
      <c r="K69" s="42"/>
    </row>
    <row r="70" spans="1:11">
      <c r="A70" s="42"/>
      <c r="B70" s="42"/>
      <c r="C70" s="42"/>
      <c r="D70" s="43"/>
      <c r="E70" s="44"/>
      <c r="F70" s="45"/>
      <c r="G70" s="45"/>
      <c r="H70" s="46"/>
      <c r="I70" s="46"/>
      <c r="J70" s="46"/>
      <c r="K70" s="42"/>
    </row>
    <row r="71" spans="1:11">
      <c r="A71" s="42"/>
      <c r="B71" s="42"/>
      <c r="C71" s="42"/>
      <c r="D71" s="43"/>
      <c r="E71" s="44"/>
      <c r="F71" s="45"/>
      <c r="G71" s="45"/>
      <c r="H71" s="46"/>
      <c r="I71" s="46"/>
      <c r="J71" s="46"/>
      <c r="K71" s="42"/>
    </row>
    <row r="72" spans="1:11">
      <c r="A72" s="42"/>
      <c r="B72" s="42"/>
      <c r="C72" s="42"/>
      <c r="D72" s="43"/>
      <c r="E72" s="44"/>
      <c r="F72" s="45"/>
      <c r="G72" s="45"/>
      <c r="H72" s="46"/>
      <c r="I72" s="46"/>
      <c r="J72" s="46"/>
      <c r="K72" s="42"/>
    </row>
    <row r="73" spans="1:11">
      <c r="A73" s="42"/>
      <c r="B73" s="42"/>
      <c r="C73" s="42"/>
      <c r="D73" s="43"/>
      <c r="E73" s="44"/>
      <c r="F73" s="45"/>
      <c r="G73" s="45"/>
      <c r="H73" s="46"/>
      <c r="I73" s="46"/>
      <c r="J73" s="46"/>
      <c r="K73" s="42"/>
    </row>
    <row r="74" spans="1:11">
      <c r="A74" s="42"/>
      <c r="B74" s="42"/>
      <c r="C74" s="42"/>
      <c r="D74" s="43"/>
      <c r="E74" s="44"/>
      <c r="F74" s="45"/>
      <c r="G74" s="45"/>
      <c r="H74" s="46"/>
      <c r="I74" s="46"/>
      <c r="J74" s="46"/>
      <c r="K74" s="42"/>
    </row>
    <row r="75" spans="1:11">
      <c r="A75" s="42"/>
      <c r="B75" s="42"/>
      <c r="C75" s="42"/>
      <c r="D75" s="43"/>
      <c r="E75" s="44"/>
      <c r="F75" s="45"/>
      <c r="G75" s="45"/>
      <c r="H75" s="46"/>
      <c r="I75" s="46"/>
      <c r="J75" s="46"/>
      <c r="K75" s="42"/>
    </row>
    <row r="76" spans="1:11">
      <c r="A76" s="42"/>
      <c r="B76" s="42"/>
      <c r="C76" s="42"/>
      <c r="D76" s="43"/>
      <c r="E76" s="44"/>
      <c r="F76" s="45"/>
      <c r="G76" s="45"/>
      <c r="H76" s="46"/>
      <c r="I76" s="46"/>
      <c r="J76" s="46"/>
      <c r="K76" s="42"/>
    </row>
    <row r="77" spans="1:11">
      <c r="A77" s="42"/>
      <c r="B77" s="42"/>
      <c r="C77" s="42"/>
      <c r="D77" s="43"/>
      <c r="E77" s="44"/>
      <c r="F77" s="45"/>
      <c r="G77" s="45"/>
      <c r="H77" s="46"/>
      <c r="I77" s="46"/>
      <c r="J77" s="46"/>
      <c r="K77" s="42"/>
    </row>
    <row r="78" spans="1:11">
      <c r="A78" s="42"/>
      <c r="B78" s="42"/>
      <c r="C78" s="42"/>
      <c r="D78" s="43"/>
      <c r="E78" s="44"/>
      <c r="F78" s="45"/>
      <c r="G78" s="45"/>
      <c r="H78" s="46"/>
      <c r="I78" s="46"/>
      <c r="J78" s="46"/>
      <c r="K78" s="42"/>
    </row>
    <row r="79" spans="1:11">
      <c r="A79" s="42"/>
      <c r="B79" s="42"/>
      <c r="C79" s="42"/>
      <c r="D79" s="43"/>
      <c r="E79" s="44"/>
      <c r="F79" s="45"/>
      <c r="G79" s="45"/>
      <c r="H79" s="46"/>
      <c r="I79" s="46"/>
      <c r="J79" s="46"/>
      <c r="K79" s="42"/>
    </row>
    <row r="80" spans="1:11">
      <c r="A80" s="42"/>
      <c r="B80" s="42"/>
      <c r="C80" s="42"/>
      <c r="D80" s="43"/>
      <c r="E80" s="44"/>
      <c r="F80" s="45"/>
      <c r="G80" s="45"/>
      <c r="H80" s="46"/>
      <c r="I80" s="46"/>
      <c r="J80" s="46"/>
      <c r="K80" s="42"/>
    </row>
    <row r="81" spans="1:11">
      <c r="A81" s="42"/>
      <c r="B81" s="42"/>
      <c r="C81" s="42"/>
      <c r="D81" s="43"/>
      <c r="E81" s="44"/>
      <c r="F81" s="45"/>
      <c r="G81" s="45"/>
      <c r="H81" s="46"/>
      <c r="I81" s="46"/>
      <c r="J81" s="46"/>
      <c r="K81" s="42"/>
    </row>
    <row r="82" spans="1:11">
      <c r="A82" s="42"/>
      <c r="B82" s="42"/>
      <c r="C82" s="42"/>
      <c r="D82" s="43"/>
      <c r="E82" s="44"/>
      <c r="F82" s="45"/>
      <c r="G82" s="45"/>
      <c r="H82" s="46"/>
      <c r="I82" s="46"/>
      <c r="J82" s="46"/>
      <c r="K82" s="42"/>
    </row>
    <row r="83" spans="1:11">
      <c r="A83" s="42"/>
      <c r="B83" s="42"/>
      <c r="C83" s="42"/>
      <c r="D83" s="43"/>
      <c r="E83" s="44"/>
      <c r="F83" s="45"/>
      <c r="G83" s="45"/>
      <c r="H83" s="46"/>
      <c r="I83" s="46"/>
      <c r="J83" s="46"/>
      <c r="K83" s="42"/>
    </row>
    <row r="84" spans="1:11">
      <c r="A84" s="42"/>
      <c r="B84" s="42"/>
      <c r="C84" s="42"/>
      <c r="D84" s="43"/>
      <c r="E84" s="44"/>
      <c r="F84" s="45"/>
      <c r="G84" s="45"/>
      <c r="H84" s="46"/>
      <c r="I84" s="46"/>
      <c r="J84" s="46"/>
      <c r="K84" s="42"/>
    </row>
    <row r="85" spans="1:11">
      <c r="A85" s="42"/>
      <c r="B85" s="42"/>
      <c r="C85" s="42"/>
      <c r="D85" s="43"/>
      <c r="E85" s="44"/>
      <c r="F85" s="45"/>
      <c r="G85" s="45"/>
      <c r="H85" s="46"/>
      <c r="I85" s="46"/>
      <c r="J85" s="46"/>
      <c r="K85" s="42"/>
    </row>
    <row r="86" spans="1:11">
      <c r="A86" s="42"/>
      <c r="B86" s="42"/>
      <c r="C86" s="42"/>
      <c r="D86" s="43"/>
      <c r="E86" s="44"/>
      <c r="F86" s="45"/>
      <c r="G86" s="45"/>
      <c r="H86" s="46"/>
      <c r="I86" s="46"/>
      <c r="J86" s="46"/>
      <c r="K86" s="42"/>
    </row>
    <row r="87" spans="1:11">
      <c r="A87" s="42"/>
      <c r="B87" s="42"/>
      <c r="C87" s="42"/>
      <c r="D87" s="43"/>
      <c r="E87" s="44"/>
      <c r="F87" s="45"/>
      <c r="G87" s="45"/>
      <c r="H87" s="46"/>
      <c r="I87" s="46"/>
      <c r="J87" s="46"/>
      <c r="K87" s="42"/>
    </row>
    <row r="88" spans="1:11">
      <c r="A88" s="42"/>
      <c r="B88" s="42"/>
      <c r="C88" s="42"/>
      <c r="D88" s="43"/>
      <c r="E88" s="44"/>
      <c r="F88" s="45"/>
      <c r="G88" s="45"/>
      <c r="H88" s="46"/>
      <c r="I88" s="46"/>
      <c r="J88" s="46"/>
      <c r="K88" s="42"/>
    </row>
    <row r="89" spans="1:11">
      <c r="A89" s="42"/>
      <c r="B89" s="42"/>
      <c r="C89" s="42"/>
      <c r="D89" s="43"/>
      <c r="E89" s="44"/>
      <c r="F89" s="45"/>
      <c r="G89" s="45"/>
      <c r="H89" s="46"/>
      <c r="I89" s="46"/>
      <c r="J89" s="46"/>
      <c r="K89" s="42"/>
    </row>
    <row r="90" spans="1:11">
      <c r="A90" s="42"/>
      <c r="B90" s="42"/>
      <c r="C90" s="42"/>
      <c r="D90" s="43"/>
      <c r="E90" s="44"/>
      <c r="F90" s="45"/>
      <c r="G90" s="45"/>
      <c r="H90" s="46"/>
      <c r="I90" s="46"/>
      <c r="J90" s="46"/>
      <c r="K90" s="42"/>
    </row>
    <row r="91" spans="1:11">
      <c r="A91" s="42"/>
      <c r="B91" s="42"/>
      <c r="C91" s="42"/>
      <c r="D91" s="43"/>
      <c r="E91" s="44"/>
      <c r="F91" s="45"/>
      <c r="G91" s="45"/>
      <c r="H91" s="46"/>
      <c r="I91" s="46"/>
      <c r="J91" s="46"/>
      <c r="K91" s="42"/>
    </row>
    <row r="92" spans="1:11">
      <c r="A92" s="42"/>
      <c r="B92" s="42"/>
      <c r="C92" s="42"/>
      <c r="D92" s="43"/>
      <c r="E92" s="44"/>
      <c r="F92" s="45"/>
      <c r="G92" s="45"/>
      <c r="H92" s="46"/>
      <c r="I92" s="46"/>
      <c r="J92" s="46"/>
      <c r="K92" s="42"/>
    </row>
    <row r="93" spans="1:11">
      <c r="A93" s="42"/>
      <c r="B93" s="42"/>
      <c r="C93" s="42"/>
      <c r="D93" s="43"/>
      <c r="E93" s="44"/>
      <c r="F93" s="45"/>
      <c r="G93" s="45"/>
      <c r="H93" s="46"/>
      <c r="I93" s="46"/>
      <c r="J93" s="46"/>
      <c r="K93" s="42"/>
    </row>
    <row r="94" spans="1:11">
      <c r="A94" s="42"/>
      <c r="B94" s="42"/>
      <c r="C94" s="42"/>
      <c r="D94" s="43"/>
      <c r="E94" s="44"/>
      <c r="F94" s="45"/>
      <c r="G94" s="45"/>
      <c r="H94" s="46"/>
      <c r="I94" s="46"/>
      <c r="J94" s="46"/>
      <c r="K94" s="42"/>
    </row>
    <row r="95" spans="1:11">
      <c r="A95" s="42"/>
      <c r="B95" s="42"/>
      <c r="C95" s="42"/>
      <c r="D95" s="43"/>
      <c r="E95" s="44"/>
      <c r="F95" s="45"/>
      <c r="G95" s="45"/>
      <c r="H95" s="46"/>
      <c r="I95" s="46"/>
      <c r="J95" s="46"/>
      <c r="K95" s="4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topLeftCell="A3" workbookViewId="0">
      <selection activeCell="N32" sqref="N32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3069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539.60708248989897</v>
      </c>
      <c r="H5" s="13">
        <v>0</v>
      </c>
      <c r="I5" s="13">
        <v>0</v>
      </c>
      <c r="J5" s="16" t="str">
        <f>A5</f>
        <v>CHUDB</v>
      </c>
    </row>
    <row r="6" spans="1:10">
      <c r="A6" s="16" t="s">
        <v>3070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410.83199999999999</v>
      </c>
      <c r="H6" s="13">
        <v>0</v>
      </c>
      <c r="I6" s="13">
        <v>0</v>
      </c>
      <c r="J6" s="16" t="str">
        <f t="shared" ref="J6:J15" si="0">A6</f>
        <v>CHRDB</v>
      </c>
    </row>
    <row r="7" spans="1:10">
      <c r="A7" s="16" t="s">
        <v>3071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378.392917510102</v>
      </c>
      <c r="H7" s="13">
        <v>0</v>
      </c>
      <c r="I7" s="13">
        <v>0</v>
      </c>
      <c r="J7" s="16" t="str">
        <f t="shared" si="0"/>
        <v>CHUMB</v>
      </c>
    </row>
    <row r="8" spans="1:10">
      <c r="A8" s="16" t="s">
        <v>3072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21.167999999999999</v>
      </c>
      <c r="H8" s="13">
        <v>0</v>
      </c>
      <c r="I8" s="13">
        <v>0</v>
      </c>
      <c r="J8" s="16" t="str">
        <f t="shared" si="0"/>
        <v>CHRMB</v>
      </c>
    </row>
    <row r="9" spans="1:10">
      <c r="A9" s="16" t="s">
        <v>3073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539.60708248989897</v>
      </c>
      <c r="H9" s="13">
        <v>0</v>
      </c>
      <c r="I9" s="13">
        <v>0</v>
      </c>
      <c r="J9" s="16" t="str">
        <f t="shared" si="0"/>
        <v>CCUDB</v>
      </c>
    </row>
    <row r="10" spans="1:10">
      <c r="A10" s="16" t="s">
        <v>3074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410.83199999999999</v>
      </c>
      <c r="H10" s="13">
        <v>0</v>
      </c>
      <c r="I10" s="13">
        <v>0</v>
      </c>
      <c r="J10" s="16" t="str">
        <f t="shared" si="0"/>
        <v>CCRDB</v>
      </c>
    </row>
    <row r="11" spans="1:10">
      <c r="A11" s="16" t="s">
        <v>3075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378.392917510102</v>
      </c>
      <c r="H11" s="13">
        <v>0</v>
      </c>
      <c r="I11" s="13">
        <v>0</v>
      </c>
      <c r="J11" s="16" t="str">
        <f t="shared" si="0"/>
        <v>CCUMB</v>
      </c>
    </row>
    <row r="12" spans="1:10">
      <c r="A12" s="16" t="s">
        <v>3076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21.167999999999999</v>
      </c>
      <c r="H12" s="13">
        <v>0</v>
      </c>
      <c r="I12" s="13">
        <v>0</v>
      </c>
      <c r="J12" s="16" t="str">
        <f t="shared" si="0"/>
        <v>CCRMB</v>
      </c>
    </row>
    <row r="13" spans="1:10">
      <c r="A13" s="16" t="str">
        <f>[4]Commodities!$C$15</f>
        <v>CWDEM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139.29249687236401</v>
      </c>
      <c r="H13" s="13">
        <v>0</v>
      </c>
      <c r="I13" s="13">
        <v>0</v>
      </c>
      <c r="J13" s="16" t="str">
        <f t="shared" si="0"/>
        <v>CWDEM</v>
      </c>
    </row>
    <row r="14" spans="1:10">
      <c r="A14" s="16" t="str">
        <f>[4]Commodities!$C$16</f>
        <v>CADEM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245.83807074083401</v>
      </c>
      <c r="H14" s="13">
        <v>0</v>
      </c>
      <c r="I14" s="13">
        <v>0</v>
      </c>
      <c r="J14" s="16" t="str">
        <f t="shared" si="0"/>
        <v>CADEM</v>
      </c>
    </row>
    <row r="15" spans="1:10">
      <c r="A15" s="16" t="str">
        <f>[4]Commodities!$C$17</f>
        <v>CFDEM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141.03189501198901</v>
      </c>
      <c r="H15" s="13">
        <v>0</v>
      </c>
      <c r="I15" s="13">
        <v>0</v>
      </c>
      <c r="J15" s="16" t="str">
        <f t="shared" si="0"/>
        <v>CFDEM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1"/>
  <sheetViews>
    <sheetView workbookViewId="0">
      <selection activeCell="O39" sqref="O39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3077</v>
      </c>
      <c r="C5" s="16" t="s">
        <v>9</v>
      </c>
      <c r="D5" s="17" t="s">
        <v>10</v>
      </c>
      <c r="E5" s="47" t="s">
        <v>11</v>
      </c>
      <c r="F5" s="47">
        <v>2019</v>
      </c>
      <c r="G5" s="13">
        <v>39.988840562999997</v>
      </c>
      <c r="H5" s="13">
        <v>0</v>
      </c>
      <c r="I5" s="13">
        <v>0</v>
      </c>
      <c r="J5" s="16" t="s">
        <v>3077</v>
      </c>
    </row>
    <row r="6" spans="1:10">
      <c r="A6" s="16" t="s">
        <v>3078</v>
      </c>
      <c r="C6" s="16" t="s">
        <v>9</v>
      </c>
      <c r="D6" s="17" t="s">
        <v>10</v>
      </c>
      <c r="E6" s="47" t="s">
        <v>11</v>
      </c>
      <c r="F6" s="47">
        <v>2019</v>
      </c>
      <c r="G6" s="13">
        <v>1.6616629512000001</v>
      </c>
      <c r="H6" s="13">
        <v>0</v>
      </c>
      <c r="I6" s="13">
        <v>0</v>
      </c>
      <c r="J6" s="16" t="s">
        <v>3078</v>
      </c>
    </row>
    <row r="7" spans="1:10">
      <c r="A7" s="16" t="s">
        <v>3079</v>
      </c>
      <c r="C7" s="16" t="s">
        <v>9</v>
      </c>
      <c r="D7" s="17" t="s">
        <v>10</v>
      </c>
      <c r="E7" s="47" t="s">
        <v>11</v>
      </c>
      <c r="F7" s="47">
        <v>2019</v>
      </c>
      <c r="G7" s="13">
        <v>0.54008711553241096</v>
      </c>
      <c r="H7" s="13">
        <v>0</v>
      </c>
      <c r="I7" s="13">
        <v>0</v>
      </c>
      <c r="J7" s="16" t="s">
        <v>3079</v>
      </c>
    </row>
    <row r="8" spans="1:10">
      <c r="A8" s="16" t="s">
        <v>3080</v>
      </c>
      <c r="C8" s="16" t="s">
        <v>9</v>
      </c>
      <c r="D8" s="17" t="s">
        <v>10</v>
      </c>
      <c r="E8" s="47" t="s">
        <v>11</v>
      </c>
      <c r="F8" s="47">
        <v>2019</v>
      </c>
      <c r="G8" s="13">
        <v>3.9786352912990801</v>
      </c>
      <c r="H8" s="13">
        <v>0</v>
      </c>
      <c r="I8" s="13">
        <v>0</v>
      </c>
      <c r="J8" s="16" t="s">
        <v>3080</v>
      </c>
    </row>
    <row r="9" spans="1:10">
      <c r="A9" s="16" t="s">
        <v>3081</v>
      </c>
      <c r="C9" s="16" t="s">
        <v>9</v>
      </c>
      <c r="D9" s="17" t="s">
        <v>10</v>
      </c>
      <c r="E9" s="47" t="s">
        <v>11</v>
      </c>
      <c r="F9" s="47">
        <v>2019</v>
      </c>
      <c r="G9" s="13">
        <v>11.9087699091373</v>
      </c>
      <c r="H9" s="13">
        <v>0</v>
      </c>
      <c r="I9" s="13">
        <v>0</v>
      </c>
      <c r="J9" s="16" t="s">
        <v>3081</v>
      </c>
    </row>
    <row r="10" spans="1:10">
      <c r="A10" s="16" t="s">
        <v>3082</v>
      </c>
      <c r="C10" s="16" t="s">
        <v>9</v>
      </c>
      <c r="D10" s="17" t="s">
        <v>10</v>
      </c>
      <c r="E10" s="47" t="s">
        <v>11</v>
      </c>
      <c r="F10" s="47">
        <v>2019</v>
      </c>
      <c r="G10" s="13">
        <v>84.016547000000003</v>
      </c>
      <c r="H10" s="13">
        <v>0</v>
      </c>
      <c r="I10" s="13">
        <v>0</v>
      </c>
      <c r="J10" s="16" t="s">
        <v>3082</v>
      </c>
    </row>
    <row r="11" spans="1:10">
      <c r="A11" s="16" t="s">
        <v>3083</v>
      </c>
      <c r="C11" s="16" t="s">
        <v>9</v>
      </c>
      <c r="D11" s="17" t="s">
        <v>10</v>
      </c>
      <c r="E11" s="47" t="s">
        <v>11</v>
      </c>
      <c r="F11" s="47">
        <v>2019</v>
      </c>
      <c r="G11" s="13">
        <v>6.6226275000000001</v>
      </c>
      <c r="H11" s="13">
        <v>0</v>
      </c>
      <c r="I11" s="13">
        <v>0</v>
      </c>
      <c r="J11" s="16" t="s">
        <v>3083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topLeftCell="D1" workbookViewId="0">
      <selection activeCell="K3" sqref="K3"/>
    </sheetView>
  </sheetViews>
  <sheetFormatPr defaultColWidth="8.77734375" defaultRowHeight="14.4"/>
  <cols>
    <col min="1" max="16384" width="8.77734375" style="16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2978</v>
      </c>
      <c r="D5" s="16" t="s">
        <v>9</v>
      </c>
      <c r="E5" s="17" t="s">
        <v>10</v>
      </c>
      <c r="F5" s="47" t="s">
        <v>11</v>
      </c>
      <c r="G5" s="47">
        <v>2019</v>
      </c>
      <c r="H5" s="13">
        <v>215.94439924752501</v>
      </c>
      <c r="I5" s="13">
        <v>0</v>
      </c>
      <c r="J5" s="13">
        <v>0</v>
      </c>
      <c r="K5" s="16" t="str">
        <f>B5</f>
        <v>ISDPH</v>
      </c>
    </row>
    <row r="6" spans="1:11">
      <c r="A6" s="16">
        <v>2</v>
      </c>
      <c r="B6" s="16" t="s">
        <v>2979</v>
      </c>
      <c r="D6" s="16" t="s">
        <v>9</v>
      </c>
      <c r="E6" s="17" t="s">
        <v>10</v>
      </c>
      <c r="F6" s="47" t="s">
        <v>11</v>
      </c>
      <c r="G6" s="47">
        <v>2019</v>
      </c>
      <c r="H6" s="13">
        <v>8.0051638099009903</v>
      </c>
      <c r="I6" s="13">
        <v>0</v>
      </c>
      <c r="J6" s="13">
        <v>0</v>
      </c>
      <c r="K6" s="16" t="str">
        <f t="shared" ref="K6:K69" si="0">B6</f>
        <v>ISDCO</v>
      </c>
    </row>
    <row r="7" spans="1:11">
      <c r="A7" s="16">
        <v>3</v>
      </c>
      <c r="B7" s="16" t="s">
        <v>2980</v>
      </c>
      <c r="D7" s="16" t="s">
        <v>9</v>
      </c>
      <c r="E7" s="17" t="s">
        <v>10</v>
      </c>
      <c r="F7" s="47" t="s">
        <v>11</v>
      </c>
      <c r="G7" s="47">
        <v>2019</v>
      </c>
      <c r="H7" s="13">
        <v>3.8541831683168302</v>
      </c>
      <c r="I7" s="13">
        <v>0</v>
      </c>
      <c r="J7" s="13">
        <v>0</v>
      </c>
      <c r="K7" s="16" t="str">
        <f t="shared" si="0"/>
        <v>ISDSH</v>
      </c>
    </row>
    <row r="8" spans="1:11">
      <c r="A8" s="16">
        <v>4</v>
      </c>
      <c r="B8" s="16" t="s">
        <v>2981</v>
      </c>
      <c r="D8" s="16" t="s">
        <v>9</v>
      </c>
      <c r="E8" s="17" t="s">
        <v>10</v>
      </c>
      <c r="F8" s="47" t="s">
        <v>11</v>
      </c>
      <c r="G8" s="47">
        <v>2019</v>
      </c>
      <c r="H8" s="13">
        <v>19.302639184158402</v>
      </c>
      <c r="I8" s="13">
        <v>0</v>
      </c>
      <c r="J8" s="13">
        <v>0</v>
      </c>
      <c r="K8" s="16" t="str">
        <f t="shared" si="0"/>
        <v>ISDLA</v>
      </c>
    </row>
    <row r="9" spans="1:11">
      <c r="A9" s="16">
        <v>5</v>
      </c>
      <c r="B9" s="16" t="s">
        <v>2982</v>
      </c>
      <c r="D9" s="16" t="s">
        <v>9</v>
      </c>
      <c r="E9" s="17" t="s">
        <v>10</v>
      </c>
      <c r="F9" s="47" t="s">
        <v>11</v>
      </c>
      <c r="G9" s="47">
        <v>2019</v>
      </c>
      <c r="H9" s="13">
        <v>42.992216982178199</v>
      </c>
      <c r="I9" s="13">
        <v>0</v>
      </c>
      <c r="J9" s="13">
        <v>0</v>
      </c>
      <c r="K9" s="16" t="str">
        <f t="shared" si="0"/>
        <v>ISDEM</v>
      </c>
    </row>
    <row r="10" spans="1:11">
      <c r="A10" s="16">
        <v>6</v>
      </c>
      <c r="B10" s="16" t="s">
        <v>2983</v>
      </c>
      <c r="D10" s="16" t="s">
        <v>9</v>
      </c>
      <c r="E10" s="17" t="s">
        <v>10</v>
      </c>
      <c r="F10" s="47" t="s">
        <v>11</v>
      </c>
      <c r="G10" s="47">
        <v>2019</v>
      </c>
      <c r="H10" s="13">
        <v>0.32196382574257398</v>
      </c>
      <c r="I10" s="13">
        <v>0</v>
      </c>
      <c r="J10" s="13">
        <v>0</v>
      </c>
      <c r="K10" s="16" t="str">
        <f t="shared" si="0"/>
        <v>ISDTF</v>
      </c>
    </row>
    <row r="11" spans="1:11">
      <c r="A11" s="16">
        <v>7</v>
      </c>
      <c r="B11" s="16" t="s">
        <v>2984</v>
      </c>
      <c r="D11" s="16" t="s">
        <v>9</v>
      </c>
      <c r="E11" s="17" t="s">
        <v>10</v>
      </c>
      <c r="F11" s="47" t="s">
        <v>11</v>
      </c>
      <c r="G11" s="47">
        <v>2019</v>
      </c>
      <c r="H11" s="13">
        <v>1.49717940594059E-2</v>
      </c>
      <c r="I11" s="13">
        <v>0</v>
      </c>
      <c r="J11" s="13">
        <v>0</v>
      </c>
      <c r="K11" s="16" t="str">
        <f t="shared" si="0"/>
        <v>ISDFL</v>
      </c>
    </row>
    <row r="12" spans="1:11">
      <c r="A12" s="16">
        <v>8</v>
      </c>
      <c r="B12" s="16" t="s">
        <v>2985</v>
      </c>
      <c r="D12" s="16" t="s">
        <v>9</v>
      </c>
      <c r="E12" s="17" t="s">
        <v>10</v>
      </c>
      <c r="F12" s="47" t="s">
        <v>11</v>
      </c>
      <c r="G12" s="47">
        <v>2019</v>
      </c>
      <c r="H12" s="13">
        <v>241.01113230891099</v>
      </c>
      <c r="I12" s="13">
        <v>0</v>
      </c>
      <c r="J12" s="13">
        <v>0</v>
      </c>
      <c r="K12" s="16" t="str">
        <f t="shared" si="0"/>
        <v>ICDPH</v>
      </c>
    </row>
    <row r="13" spans="1:11">
      <c r="A13" s="16">
        <v>9</v>
      </c>
      <c r="B13" s="16" t="s">
        <v>2986</v>
      </c>
      <c r="D13" s="16" t="s">
        <v>9</v>
      </c>
      <c r="E13" s="17" t="s">
        <v>10</v>
      </c>
      <c r="F13" s="47" t="s">
        <v>11</v>
      </c>
      <c r="G13" s="47">
        <v>2019</v>
      </c>
      <c r="H13" s="13">
        <v>19.0435444039604</v>
      </c>
      <c r="I13" s="13">
        <v>0</v>
      </c>
      <c r="J13" s="13">
        <v>0</v>
      </c>
      <c r="K13" s="16" t="str">
        <f t="shared" si="0"/>
        <v>ICDCO</v>
      </c>
    </row>
    <row r="14" spans="1:11">
      <c r="A14" s="16">
        <v>10</v>
      </c>
      <c r="B14" s="16" t="s">
        <v>2987</v>
      </c>
      <c r="D14" s="16" t="s">
        <v>9</v>
      </c>
      <c r="E14" s="17" t="s">
        <v>10</v>
      </c>
      <c r="F14" s="47" t="s">
        <v>11</v>
      </c>
      <c r="G14" s="47">
        <v>2019</v>
      </c>
      <c r="H14" s="13">
        <v>125.01999139009899</v>
      </c>
      <c r="I14" s="13">
        <v>0</v>
      </c>
      <c r="J14" s="13">
        <v>0</v>
      </c>
      <c r="K14" s="16" t="str">
        <f t="shared" si="0"/>
        <v>ICDSH</v>
      </c>
    </row>
    <row r="15" spans="1:11">
      <c r="A15" s="16">
        <v>11</v>
      </c>
      <c r="B15" s="16" t="s">
        <v>2988</v>
      </c>
      <c r="D15" s="16" t="s">
        <v>9</v>
      </c>
      <c r="E15" s="17" t="s">
        <v>10</v>
      </c>
      <c r="F15" s="47" t="s">
        <v>11</v>
      </c>
      <c r="G15" s="47">
        <v>2019</v>
      </c>
      <c r="H15" s="13">
        <v>13.2824167841584</v>
      </c>
      <c r="I15" s="13">
        <v>0</v>
      </c>
      <c r="J15" s="13">
        <v>0</v>
      </c>
      <c r="K15" s="16" t="str">
        <f t="shared" si="0"/>
        <v>ICDLA</v>
      </c>
    </row>
    <row r="16" spans="1:11">
      <c r="A16" s="16">
        <v>12</v>
      </c>
      <c r="B16" s="16" t="s">
        <v>2989</v>
      </c>
      <c r="D16" s="16" t="s">
        <v>9</v>
      </c>
      <c r="E16" s="17" t="s">
        <v>10</v>
      </c>
      <c r="F16" s="47" t="s">
        <v>11</v>
      </c>
      <c r="G16" s="47">
        <v>2019</v>
      </c>
      <c r="H16" s="13">
        <v>153.696534843564</v>
      </c>
      <c r="I16" s="13">
        <v>0</v>
      </c>
      <c r="J16" s="13">
        <v>0</v>
      </c>
      <c r="K16" s="16" t="str">
        <f t="shared" si="0"/>
        <v>ICDEM</v>
      </c>
    </row>
    <row r="17" spans="1:11">
      <c r="A17" s="16">
        <v>13</v>
      </c>
      <c r="B17" s="16" t="s">
        <v>2990</v>
      </c>
      <c r="D17" s="16" t="s">
        <v>9</v>
      </c>
      <c r="E17" s="17" t="s">
        <v>10</v>
      </c>
      <c r="F17" s="47" t="s">
        <v>11</v>
      </c>
      <c r="G17" s="47">
        <v>2019</v>
      </c>
      <c r="H17" s="13">
        <v>1.5883059564356401</v>
      </c>
      <c r="I17" s="13">
        <v>0</v>
      </c>
      <c r="J17" s="13">
        <v>0</v>
      </c>
      <c r="K17" s="16" t="str">
        <f t="shared" si="0"/>
        <v>ICDTF</v>
      </c>
    </row>
    <row r="18" spans="1:11">
      <c r="A18" s="16">
        <v>14</v>
      </c>
      <c r="B18" s="16" t="s">
        <v>2991</v>
      </c>
      <c r="D18" s="16" t="s">
        <v>9</v>
      </c>
      <c r="E18" s="17" t="s">
        <v>10</v>
      </c>
      <c r="F18" s="47" t="s">
        <v>11</v>
      </c>
      <c r="G18" s="47">
        <v>2019</v>
      </c>
      <c r="H18" s="13">
        <v>0</v>
      </c>
      <c r="I18" s="13">
        <v>0</v>
      </c>
      <c r="J18" s="13">
        <v>0</v>
      </c>
      <c r="K18" s="16" t="str">
        <f t="shared" si="0"/>
        <v>ICDFL</v>
      </c>
    </row>
    <row r="19" spans="1:11">
      <c r="A19" s="16">
        <v>15</v>
      </c>
      <c r="B19" s="16" t="s">
        <v>2992</v>
      </c>
      <c r="D19" s="16" t="s">
        <v>9</v>
      </c>
      <c r="E19" s="17" t="s">
        <v>10</v>
      </c>
      <c r="F19" s="47" t="s">
        <v>11</v>
      </c>
      <c r="G19" s="47">
        <v>2019</v>
      </c>
      <c r="H19" s="13">
        <v>67.343988332673305</v>
      </c>
      <c r="I19" s="13">
        <v>0</v>
      </c>
      <c r="J19" s="13">
        <v>0</v>
      </c>
      <c r="K19" s="16" t="str">
        <f t="shared" si="0"/>
        <v>IADPH</v>
      </c>
    </row>
    <row r="20" spans="1:11">
      <c r="A20" s="16">
        <v>16</v>
      </c>
      <c r="B20" s="16" t="s">
        <v>2993</v>
      </c>
      <c r="D20" s="16" t="s">
        <v>9</v>
      </c>
      <c r="E20" s="17" t="s">
        <v>10</v>
      </c>
      <c r="F20" s="47" t="s">
        <v>11</v>
      </c>
      <c r="G20" s="47">
        <v>2019</v>
      </c>
      <c r="H20" s="13">
        <v>0</v>
      </c>
      <c r="I20" s="13">
        <v>0</v>
      </c>
      <c r="J20" s="13">
        <v>0</v>
      </c>
      <c r="K20" s="16" t="str">
        <f t="shared" si="0"/>
        <v>IADCO</v>
      </c>
    </row>
    <row r="21" spans="1:11">
      <c r="A21" s="16">
        <v>17</v>
      </c>
      <c r="B21" s="16" t="s">
        <v>2994</v>
      </c>
      <c r="D21" s="16" t="s">
        <v>9</v>
      </c>
      <c r="E21" s="17" t="s">
        <v>10</v>
      </c>
      <c r="F21" s="47" t="s">
        <v>11</v>
      </c>
      <c r="G21" s="47">
        <v>2019</v>
      </c>
      <c r="H21" s="13">
        <v>1.8688826851485101</v>
      </c>
      <c r="I21" s="13">
        <v>0</v>
      </c>
      <c r="J21" s="13">
        <v>0</v>
      </c>
      <c r="K21" s="16" t="str">
        <f t="shared" si="0"/>
        <v>IADSH</v>
      </c>
    </row>
    <row r="22" spans="1:11">
      <c r="A22" s="16">
        <v>18</v>
      </c>
      <c r="B22" s="16" t="s">
        <v>2995</v>
      </c>
      <c r="D22" s="16" t="s">
        <v>9</v>
      </c>
      <c r="E22" s="17" t="s">
        <v>10</v>
      </c>
      <c r="F22" s="47" t="s">
        <v>11</v>
      </c>
      <c r="G22" s="47">
        <v>2019</v>
      </c>
      <c r="H22" s="13">
        <v>3.5720140277227701</v>
      </c>
      <c r="I22" s="13">
        <v>0</v>
      </c>
      <c r="J22" s="13">
        <v>0</v>
      </c>
      <c r="K22" s="16" t="str">
        <f t="shared" si="0"/>
        <v>IADLA</v>
      </c>
    </row>
    <row r="23" spans="1:11">
      <c r="A23" s="16">
        <v>19</v>
      </c>
      <c r="B23" s="16" t="s">
        <v>2996</v>
      </c>
      <c r="D23" s="16" t="s">
        <v>9</v>
      </c>
      <c r="E23" s="17" t="s">
        <v>10</v>
      </c>
      <c r="F23" s="47" t="s">
        <v>11</v>
      </c>
      <c r="G23" s="47">
        <v>2019</v>
      </c>
      <c r="H23" s="13">
        <v>17.585285417821801</v>
      </c>
      <c r="I23" s="13">
        <v>0</v>
      </c>
      <c r="J23" s="13">
        <v>0</v>
      </c>
      <c r="K23" s="16" t="str">
        <f t="shared" si="0"/>
        <v>IADEM</v>
      </c>
    </row>
    <row r="24" spans="1:11">
      <c r="A24" s="16">
        <v>20</v>
      </c>
      <c r="B24" s="16" t="s">
        <v>2997</v>
      </c>
      <c r="D24" s="16" t="s">
        <v>9</v>
      </c>
      <c r="E24" s="17" t="s">
        <v>10</v>
      </c>
      <c r="F24" s="47" t="s">
        <v>11</v>
      </c>
      <c r="G24" s="47">
        <v>2019</v>
      </c>
      <c r="H24" s="13">
        <v>0.47221257029703001</v>
      </c>
      <c r="I24" s="13">
        <v>0</v>
      </c>
      <c r="J24" s="13">
        <v>0</v>
      </c>
      <c r="K24" s="16" t="str">
        <f t="shared" si="0"/>
        <v>IADTF</v>
      </c>
    </row>
    <row r="25" spans="1:11">
      <c r="A25" s="16">
        <v>21</v>
      </c>
      <c r="B25" s="16" t="s">
        <v>2998</v>
      </c>
      <c r="D25" s="16" t="s">
        <v>9</v>
      </c>
      <c r="E25" s="17" t="s">
        <v>10</v>
      </c>
      <c r="F25" s="47" t="s">
        <v>11</v>
      </c>
      <c r="G25" s="47">
        <v>2019</v>
      </c>
      <c r="H25" s="13">
        <v>8.6161972277227702E-2</v>
      </c>
      <c r="I25" s="13">
        <v>0</v>
      </c>
      <c r="J25" s="13">
        <v>0</v>
      </c>
      <c r="K25" s="16" t="str">
        <f t="shared" si="0"/>
        <v>IADFL</v>
      </c>
    </row>
    <row r="26" spans="1:11">
      <c r="A26" s="16">
        <v>22</v>
      </c>
      <c r="B26" s="16" t="s">
        <v>2999</v>
      </c>
      <c r="D26" s="16" t="s">
        <v>9</v>
      </c>
      <c r="E26" s="17" t="s">
        <v>10</v>
      </c>
      <c r="F26" s="47" t="s">
        <v>11</v>
      </c>
      <c r="G26" s="47">
        <v>2019</v>
      </c>
      <c r="H26" s="13">
        <v>211.32869973861401</v>
      </c>
      <c r="I26" s="13">
        <v>0</v>
      </c>
      <c r="J26" s="13">
        <v>0</v>
      </c>
      <c r="K26" s="16" t="str">
        <f t="shared" si="0"/>
        <v>IGDPH</v>
      </c>
    </row>
    <row r="27" spans="1:11">
      <c r="A27" s="16">
        <v>23</v>
      </c>
      <c r="B27" s="16" t="s">
        <v>3000</v>
      </c>
      <c r="D27" s="16" t="s">
        <v>9</v>
      </c>
      <c r="E27" s="17" t="s">
        <v>10</v>
      </c>
      <c r="F27" s="47" t="s">
        <v>11</v>
      </c>
      <c r="G27" s="47">
        <v>2019</v>
      </c>
      <c r="H27" s="13">
        <v>0</v>
      </c>
      <c r="I27" s="13">
        <v>0</v>
      </c>
      <c r="J27" s="13">
        <v>0</v>
      </c>
      <c r="K27" s="16" t="str">
        <f t="shared" si="0"/>
        <v>IGDCO</v>
      </c>
    </row>
    <row r="28" spans="1:11">
      <c r="A28" s="16">
        <v>24</v>
      </c>
      <c r="B28" s="16" t="s">
        <v>3001</v>
      </c>
      <c r="D28" s="16" t="s">
        <v>9</v>
      </c>
      <c r="E28" s="17" t="s">
        <v>10</v>
      </c>
      <c r="F28" s="47" t="s">
        <v>11</v>
      </c>
      <c r="G28" s="47">
        <v>2019</v>
      </c>
      <c r="H28" s="13">
        <v>0.997443089108911</v>
      </c>
      <c r="I28" s="13">
        <v>0</v>
      </c>
      <c r="J28" s="13">
        <v>0</v>
      </c>
      <c r="K28" s="16" t="str">
        <f t="shared" si="0"/>
        <v>IGDSH</v>
      </c>
    </row>
    <row r="29" spans="1:11">
      <c r="A29" s="16">
        <v>25</v>
      </c>
      <c r="B29" s="16" t="s">
        <v>3002</v>
      </c>
      <c r="D29" s="16" t="s">
        <v>9</v>
      </c>
      <c r="E29" s="17" t="s">
        <v>10</v>
      </c>
      <c r="F29" s="47" t="s">
        <v>11</v>
      </c>
      <c r="G29" s="47">
        <v>2019</v>
      </c>
      <c r="H29" s="13">
        <v>4.4971272712871304</v>
      </c>
      <c r="I29" s="13">
        <v>0</v>
      </c>
      <c r="J29" s="13">
        <v>0</v>
      </c>
      <c r="K29" s="16" t="str">
        <f t="shared" si="0"/>
        <v>IGDLA</v>
      </c>
    </row>
    <row r="30" spans="1:11">
      <c r="A30" s="16">
        <v>26</v>
      </c>
      <c r="B30" s="16" t="s">
        <v>3003</v>
      </c>
      <c r="D30" s="16" t="s">
        <v>9</v>
      </c>
      <c r="E30" s="17" t="s">
        <v>10</v>
      </c>
      <c r="F30" s="47" t="s">
        <v>11</v>
      </c>
      <c r="G30" s="47">
        <v>2019</v>
      </c>
      <c r="H30" s="13">
        <v>40.474082994059401</v>
      </c>
      <c r="I30" s="13">
        <v>0</v>
      </c>
      <c r="J30" s="13">
        <v>0</v>
      </c>
      <c r="K30" s="16" t="str">
        <f t="shared" si="0"/>
        <v>IGDEM</v>
      </c>
    </row>
    <row r="31" spans="1:11">
      <c r="A31" s="16">
        <v>27</v>
      </c>
      <c r="B31" s="16" t="s">
        <v>3004</v>
      </c>
      <c r="D31" s="16" t="s">
        <v>9</v>
      </c>
      <c r="E31" s="17" t="s">
        <v>10</v>
      </c>
      <c r="F31" s="47" t="s">
        <v>11</v>
      </c>
      <c r="G31" s="47">
        <v>2019</v>
      </c>
      <c r="H31" s="13">
        <v>3.17661191287129</v>
      </c>
      <c r="I31" s="13">
        <v>0</v>
      </c>
      <c r="J31" s="13">
        <v>0</v>
      </c>
      <c r="K31" s="16" t="str">
        <f t="shared" si="0"/>
        <v>IGDTF</v>
      </c>
    </row>
    <row r="32" spans="1:11">
      <c r="A32" s="16">
        <v>28</v>
      </c>
      <c r="B32" s="16" t="s">
        <v>3005</v>
      </c>
      <c r="D32" s="16" t="s">
        <v>9</v>
      </c>
      <c r="E32" s="17" t="s">
        <v>10</v>
      </c>
      <c r="F32" s="47" t="s">
        <v>11</v>
      </c>
      <c r="G32" s="47">
        <v>2019</v>
      </c>
      <c r="H32" s="13">
        <v>0.25845469306930702</v>
      </c>
      <c r="I32" s="13">
        <v>0</v>
      </c>
      <c r="J32" s="13">
        <v>0</v>
      </c>
      <c r="K32" s="16" t="str">
        <f t="shared" si="0"/>
        <v>IGDFL</v>
      </c>
    </row>
    <row r="33" spans="1:11">
      <c r="A33" s="16">
        <v>29</v>
      </c>
      <c r="B33" s="16" t="s">
        <v>3006</v>
      </c>
      <c r="D33" s="16" t="s">
        <v>9</v>
      </c>
      <c r="E33" s="17" t="s">
        <v>10</v>
      </c>
      <c r="F33" s="47" t="s">
        <v>11</v>
      </c>
      <c r="G33" s="47">
        <v>2019</v>
      </c>
      <c r="H33" s="13">
        <v>45.651045243564397</v>
      </c>
      <c r="I33" s="13">
        <v>0</v>
      </c>
      <c r="J33" s="13">
        <v>0</v>
      </c>
      <c r="K33" s="16" t="str">
        <f t="shared" si="0"/>
        <v>ITDPH</v>
      </c>
    </row>
    <row r="34" spans="1:11">
      <c r="A34" s="16">
        <v>30</v>
      </c>
      <c r="B34" s="16" t="s">
        <v>3007</v>
      </c>
      <c r="D34" s="16" t="s">
        <v>9</v>
      </c>
      <c r="E34" s="17" t="s">
        <v>10</v>
      </c>
      <c r="F34" s="47" t="s">
        <v>11</v>
      </c>
      <c r="G34" s="47">
        <v>2019</v>
      </c>
      <c r="H34" s="13">
        <v>5.5765483485148497</v>
      </c>
      <c r="I34" s="13">
        <v>0</v>
      </c>
      <c r="J34" s="13">
        <v>0</v>
      </c>
      <c r="K34" s="16" t="str">
        <f t="shared" si="0"/>
        <v>ITDCO</v>
      </c>
    </row>
    <row r="35" spans="1:11">
      <c r="A35" s="16">
        <v>31</v>
      </c>
      <c r="B35" s="16" t="s">
        <v>3008</v>
      </c>
      <c r="D35" s="16" t="s">
        <v>9</v>
      </c>
      <c r="E35" s="17" t="s">
        <v>10</v>
      </c>
      <c r="F35" s="47" t="s">
        <v>11</v>
      </c>
      <c r="G35" s="47">
        <v>2019</v>
      </c>
      <c r="H35" s="13">
        <v>4.4459983603960396</v>
      </c>
      <c r="I35" s="13">
        <v>0</v>
      </c>
      <c r="J35" s="13">
        <v>0</v>
      </c>
      <c r="K35" s="16" t="str">
        <f t="shared" si="0"/>
        <v>ITDSH</v>
      </c>
    </row>
    <row r="36" spans="1:11">
      <c r="A36" s="16">
        <v>32</v>
      </c>
      <c r="B36" s="16" t="s">
        <v>3009</v>
      </c>
      <c r="D36" s="16" t="s">
        <v>9</v>
      </c>
      <c r="E36" s="17" t="s">
        <v>10</v>
      </c>
      <c r="F36" s="47" t="s">
        <v>11</v>
      </c>
      <c r="G36" s="47">
        <v>2019</v>
      </c>
      <c r="H36" s="13">
        <v>6.11208270891089</v>
      </c>
      <c r="I36" s="13">
        <v>0</v>
      </c>
      <c r="J36" s="13">
        <v>0</v>
      </c>
      <c r="K36" s="16" t="str">
        <f t="shared" si="0"/>
        <v>ITDLA</v>
      </c>
    </row>
    <row r="37" spans="1:11">
      <c r="A37" s="16">
        <v>33</v>
      </c>
      <c r="B37" s="16" t="s">
        <v>3010</v>
      </c>
      <c r="D37" s="16" t="s">
        <v>9</v>
      </c>
      <c r="E37" s="17" t="s">
        <v>10</v>
      </c>
      <c r="F37" s="47" t="s">
        <v>11</v>
      </c>
      <c r="G37" s="47">
        <v>2019</v>
      </c>
      <c r="H37" s="13">
        <v>29.949192784158399</v>
      </c>
      <c r="I37" s="13">
        <v>0</v>
      </c>
      <c r="J37" s="13">
        <v>0</v>
      </c>
      <c r="K37" s="16" t="str">
        <f t="shared" si="0"/>
        <v>ITDEM</v>
      </c>
    </row>
    <row r="38" spans="1:11">
      <c r="A38" s="16">
        <v>34</v>
      </c>
      <c r="B38" s="16" t="s">
        <v>3011</v>
      </c>
      <c r="D38" s="16" t="s">
        <v>9</v>
      </c>
      <c r="E38" s="17" t="s">
        <v>10</v>
      </c>
      <c r="F38" s="47" t="s">
        <v>11</v>
      </c>
      <c r="G38" s="47">
        <v>2019</v>
      </c>
      <c r="H38" s="13">
        <v>1.37367381386139</v>
      </c>
      <c r="I38" s="13">
        <v>0</v>
      </c>
      <c r="J38" s="13">
        <v>0</v>
      </c>
      <c r="K38" s="16" t="str">
        <f t="shared" si="0"/>
        <v>ITDTF</v>
      </c>
    </row>
    <row r="39" spans="1:11">
      <c r="A39" s="16">
        <v>35</v>
      </c>
      <c r="B39" s="16" t="s">
        <v>3012</v>
      </c>
      <c r="D39" s="16" t="s">
        <v>9</v>
      </c>
      <c r="E39" s="17" t="s">
        <v>10</v>
      </c>
      <c r="F39" s="47" t="s">
        <v>11</v>
      </c>
      <c r="G39" s="47">
        <v>2019</v>
      </c>
      <c r="H39" s="13">
        <v>0.161536134653465</v>
      </c>
      <c r="I39" s="13">
        <v>0</v>
      </c>
      <c r="J39" s="13">
        <v>0</v>
      </c>
      <c r="K39" s="16" t="str">
        <f t="shared" si="0"/>
        <v>ITDFL</v>
      </c>
    </row>
    <row r="40" spans="1:11">
      <c r="A40" s="16">
        <v>36</v>
      </c>
      <c r="B40" s="16" t="s">
        <v>3013</v>
      </c>
      <c r="D40" s="16" t="s">
        <v>9</v>
      </c>
      <c r="E40" s="17" t="s">
        <v>10</v>
      </c>
      <c r="F40" s="47" t="s">
        <v>11</v>
      </c>
      <c r="G40" s="47">
        <v>2019</v>
      </c>
      <c r="H40" s="13">
        <v>68.215896285148503</v>
      </c>
      <c r="I40" s="13">
        <v>0</v>
      </c>
      <c r="J40" s="13">
        <v>0</v>
      </c>
      <c r="K40" s="16" t="str">
        <f t="shared" si="0"/>
        <v>IMDPH</v>
      </c>
    </row>
    <row r="41" spans="1:11">
      <c r="A41" s="16">
        <v>37</v>
      </c>
      <c r="B41" s="16" t="s">
        <v>3014</v>
      </c>
      <c r="D41" s="16" t="s">
        <v>9</v>
      </c>
      <c r="E41" s="17" t="s">
        <v>10</v>
      </c>
      <c r="F41" s="47" t="s">
        <v>11</v>
      </c>
      <c r="G41" s="47">
        <v>2019</v>
      </c>
      <c r="H41" s="13">
        <v>0</v>
      </c>
      <c r="I41" s="13">
        <v>0</v>
      </c>
      <c r="J41" s="13">
        <v>0</v>
      </c>
      <c r="K41" s="16" t="str">
        <f t="shared" si="0"/>
        <v>IMDCO</v>
      </c>
    </row>
    <row r="42" spans="1:11">
      <c r="A42" s="16">
        <v>38</v>
      </c>
      <c r="B42" s="16" t="s">
        <v>3015</v>
      </c>
      <c r="D42" s="16" t="s">
        <v>9</v>
      </c>
      <c r="E42" s="17" t="s">
        <v>10</v>
      </c>
      <c r="F42" s="47" t="s">
        <v>11</v>
      </c>
      <c r="G42" s="47">
        <v>2019</v>
      </c>
      <c r="H42" s="13">
        <v>21.657207493069301</v>
      </c>
      <c r="I42" s="13">
        <v>0</v>
      </c>
      <c r="J42" s="13">
        <v>0</v>
      </c>
      <c r="K42" s="16" t="str">
        <f t="shared" si="0"/>
        <v>IMDSH</v>
      </c>
    </row>
    <row r="43" spans="1:11">
      <c r="A43" s="16">
        <v>39</v>
      </c>
      <c r="B43" s="16" t="s">
        <v>3016</v>
      </c>
      <c r="D43" s="16" t="s">
        <v>9</v>
      </c>
      <c r="E43" s="17" t="s">
        <v>10</v>
      </c>
      <c r="F43" s="47" t="s">
        <v>11</v>
      </c>
      <c r="G43" s="47">
        <v>2019</v>
      </c>
      <c r="H43" s="13">
        <v>17.7838217108911</v>
      </c>
      <c r="I43" s="13">
        <v>0</v>
      </c>
      <c r="J43" s="13">
        <v>0</v>
      </c>
      <c r="K43" s="16" t="str">
        <f t="shared" si="0"/>
        <v>IMDLA</v>
      </c>
    </row>
    <row r="44" spans="1:11">
      <c r="A44" s="16">
        <v>40</v>
      </c>
      <c r="B44" s="16" t="s">
        <v>3017</v>
      </c>
      <c r="D44" s="16" t="s">
        <v>9</v>
      </c>
      <c r="E44" s="17" t="s">
        <v>10</v>
      </c>
      <c r="F44" s="47" t="s">
        <v>11</v>
      </c>
      <c r="G44" s="47">
        <v>2019</v>
      </c>
      <c r="H44" s="13">
        <v>96.032630994059403</v>
      </c>
      <c r="I44" s="13">
        <v>0</v>
      </c>
      <c r="J44" s="13">
        <v>0</v>
      </c>
      <c r="K44" s="16" t="str">
        <f t="shared" si="0"/>
        <v>IMDEM</v>
      </c>
    </row>
    <row r="45" spans="1:11">
      <c r="A45" s="16">
        <v>41</v>
      </c>
      <c r="B45" s="16" t="s">
        <v>3018</v>
      </c>
      <c r="D45" s="16" t="s">
        <v>9</v>
      </c>
      <c r="E45" s="17" t="s">
        <v>10</v>
      </c>
      <c r="F45" s="47" t="s">
        <v>11</v>
      </c>
      <c r="G45" s="47">
        <v>2019</v>
      </c>
      <c r="H45" s="13">
        <v>7.4693015999999997</v>
      </c>
      <c r="I45" s="13">
        <v>0</v>
      </c>
      <c r="J45" s="13">
        <v>0</v>
      </c>
      <c r="K45" s="16" t="str">
        <f t="shared" si="0"/>
        <v>IMDTF</v>
      </c>
    </row>
    <row r="46" spans="1:11">
      <c r="A46" s="16">
        <v>42</v>
      </c>
      <c r="B46" s="16" t="s">
        <v>3019</v>
      </c>
      <c r="D46" s="16" t="s">
        <v>9</v>
      </c>
      <c r="E46" s="17" t="s">
        <v>10</v>
      </c>
      <c r="F46" s="47" t="s">
        <v>11</v>
      </c>
      <c r="G46" s="47">
        <v>2019</v>
      </c>
      <c r="H46" s="13">
        <v>0.71352541782178203</v>
      </c>
      <c r="I46" s="13">
        <v>0</v>
      </c>
      <c r="J46" s="13">
        <v>0</v>
      </c>
      <c r="K46" s="16" t="str">
        <f t="shared" si="0"/>
        <v>IMDFL</v>
      </c>
    </row>
    <row r="47" spans="1:11">
      <c r="A47" s="16">
        <v>43</v>
      </c>
      <c r="B47" s="16" t="s">
        <v>3020</v>
      </c>
      <c r="D47" s="16" t="s">
        <v>9</v>
      </c>
      <c r="E47" s="17" t="s">
        <v>10</v>
      </c>
      <c r="F47" s="47" t="s">
        <v>11</v>
      </c>
      <c r="G47" s="47">
        <v>2019</v>
      </c>
      <c r="H47" s="13">
        <v>6.5567246970296997</v>
      </c>
      <c r="I47" s="13">
        <v>0</v>
      </c>
      <c r="J47" s="13">
        <v>0</v>
      </c>
      <c r="K47" s="16" t="str">
        <f t="shared" si="0"/>
        <v>IIDPH</v>
      </c>
    </row>
    <row r="48" spans="1:11">
      <c r="A48" s="16">
        <v>44</v>
      </c>
      <c r="B48" s="16" t="s">
        <v>3021</v>
      </c>
      <c r="D48" s="16" t="s">
        <v>9</v>
      </c>
      <c r="E48" s="17" t="s">
        <v>10</v>
      </c>
      <c r="F48" s="47" t="s">
        <v>11</v>
      </c>
      <c r="G48" s="47">
        <v>2019</v>
      </c>
      <c r="H48" s="13">
        <v>0</v>
      </c>
      <c r="I48" s="13">
        <v>0</v>
      </c>
      <c r="J48" s="13">
        <v>0</v>
      </c>
      <c r="K48" s="16" t="str">
        <f t="shared" si="0"/>
        <v>IIDCO</v>
      </c>
    </row>
    <row r="49" spans="1:11">
      <c r="A49" s="16">
        <v>45</v>
      </c>
      <c r="B49" s="16" t="s">
        <v>3022</v>
      </c>
      <c r="D49" s="16" t="s">
        <v>9</v>
      </c>
      <c r="E49" s="17" t="s">
        <v>10</v>
      </c>
      <c r="F49" s="47" t="s">
        <v>11</v>
      </c>
      <c r="G49" s="47">
        <v>2019</v>
      </c>
      <c r="H49" s="13">
        <v>0.206873037623762</v>
      </c>
      <c r="I49" s="13">
        <v>0</v>
      </c>
      <c r="J49" s="13">
        <v>0</v>
      </c>
      <c r="K49" s="16" t="str">
        <f t="shared" si="0"/>
        <v>IIDSH</v>
      </c>
    </row>
    <row r="50" spans="1:11">
      <c r="A50" s="16">
        <v>46</v>
      </c>
      <c r="B50" s="16" t="s">
        <v>3023</v>
      </c>
      <c r="D50" s="16" t="s">
        <v>9</v>
      </c>
      <c r="E50" s="17" t="s">
        <v>10</v>
      </c>
      <c r="F50" s="47" t="s">
        <v>11</v>
      </c>
      <c r="G50" s="47">
        <v>2019</v>
      </c>
      <c r="H50" s="13">
        <v>0.64405254653465305</v>
      </c>
      <c r="I50" s="13">
        <v>0</v>
      </c>
      <c r="J50" s="13">
        <v>0</v>
      </c>
      <c r="K50" s="16" t="str">
        <f t="shared" si="0"/>
        <v>IIDLA</v>
      </c>
    </row>
    <row r="51" spans="1:11">
      <c r="A51" s="16">
        <v>47</v>
      </c>
      <c r="B51" s="16" t="s">
        <v>3024</v>
      </c>
      <c r="D51" s="16" t="s">
        <v>9</v>
      </c>
      <c r="E51" s="17" t="s">
        <v>10</v>
      </c>
      <c r="F51" s="47" t="s">
        <v>11</v>
      </c>
      <c r="G51" s="47">
        <v>2019</v>
      </c>
      <c r="H51" s="13">
        <v>5.7963636356435604</v>
      </c>
      <c r="I51" s="13">
        <v>0</v>
      </c>
      <c r="J51" s="13">
        <v>0</v>
      </c>
      <c r="K51" s="16" t="str">
        <f t="shared" si="0"/>
        <v>IIDEM</v>
      </c>
    </row>
    <row r="52" spans="1:11">
      <c r="A52" s="16">
        <v>48</v>
      </c>
      <c r="B52" s="16" t="s">
        <v>3025</v>
      </c>
      <c r="D52" s="16" t="s">
        <v>9</v>
      </c>
      <c r="E52" s="17" t="s">
        <v>10</v>
      </c>
      <c r="F52" s="47" t="s">
        <v>11</v>
      </c>
      <c r="G52" s="47">
        <v>2019</v>
      </c>
      <c r="H52" s="13">
        <v>0.72976177425742605</v>
      </c>
      <c r="I52" s="13">
        <v>0</v>
      </c>
      <c r="J52" s="13">
        <v>0</v>
      </c>
      <c r="K52" s="16" t="str">
        <f t="shared" si="0"/>
        <v>IIDTF</v>
      </c>
    </row>
    <row r="53" spans="1:11">
      <c r="A53" s="16">
        <v>49</v>
      </c>
      <c r="B53" s="16" t="s">
        <v>3026</v>
      </c>
      <c r="D53" s="16" t="s">
        <v>9</v>
      </c>
      <c r="E53" s="17" t="s">
        <v>10</v>
      </c>
      <c r="F53" s="47" t="s">
        <v>11</v>
      </c>
      <c r="G53" s="47">
        <v>2019</v>
      </c>
      <c r="H53" s="13">
        <v>0</v>
      </c>
      <c r="I53" s="13">
        <v>0</v>
      </c>
      <c r="J53" s="13">
        <v>0</v>
      </c>
      <c r="K53" s="16" t="str">
        <f t="shared" si="0"/>
        <v>IIDFL</v>
      </c>
    </row>
    <row r="54" spans="1:11">
      <c r="A54" s="16">
        <v>50</v>
      </c>
      <c r="B54" s="16" t="s">
        <v>3027</v>
      </c>
      <c r="D54" s="16" t="s">
        <v>9</v>
      </c>
      <c r="E54" s="17" t="s">
        <v>10</v>
      </c>
      <c r="F54" s="47" t="s">
        <v>11</v>
      </c>
      <c r="G54" s="47">
        <v>2019</v>
      </c>
      <c r="H54" s="13">
        <v>114.004622708911</v>
      </c>
      <c r="I54" s="13">
        <v>0</v>
      </c>
      <c r="J54" s="13">
        <v>0</v>
      </c>
      <c r="K54" s="16" t="str">
        <f t="shared" si="0"/>
        <v>IFDPH</v>
      </c>
    </row>
    <row r="55" spans="1:11">
      <c r="A55" s="16">
        <v>51</v>
      </c>
      <c r="B55" s="16" t="s">
        <v>3028</v>
      </c>
      <c r="D55" s="16" t="s">
        <v>9</v>
      </c>
      <c r="E55" s="17" t="s">
        <v>10</v>
      </c>
      <c r="F55" s="47" t="s">
        <v>11</v>
      </c>
      <c r="G55" s="47">
        <v>2019</v>
      </c>
      <c r="H55" s="13">
        <v>12.269190083168301</v>
      </c>
      <c r="I55" s="13">
        <v>0</v>
      </c>
      <c r="J55" s="13">
        <v>0</v>
      </c>
      <c r="K55" s="16" t="str">
        <f t="shared" si="0"/>
        <v>IFDCO</v>
      </c>
    </row>
    <row r="56" spans="1:11">
      <c r="A56" s="16">
        <v>52</v>
      </c>
      <c r="B56" s="16" t="s">
        <v>3029</v>
      </c>
      <c r="D56" s="16" t="s">
        <v>9</v>
      </c>
      <c r="E56" s="17" t="s">
        <v>10</v>
      </c>
      <c r="F56" s="47" t="s">
        <v>11</v>
      </c>
      <c r="G56" s="47">
        <v>2019</v>
      </c>
      <c r="H56" s="13">
        <v>24.440493671287101</v>
      </c>
      <c r="I56" s="13">
        <v>0</v>
      </c>
      <c r="J56" s="13">
        <v>0</v>
      </c>
      <c r="K56" s="16" t="str">
        <f t="shared" si="0"/>
        <v>IFDSH</v>
      </c>
    </row>
    <row r="57" spans="1:11">
      <c r="A57" s="16">
        <v>53</v>
      </c>
      <c r="B57" s="16" t="s">
        <v>3030</v>
      </c>
      <c r="D57" s="16" t="s">
        <v>9</v>
      </c>
      <c r="E57" s="17" t="s">
        <v>10</v>
      </c>
      <c r="F57" s="47" t="s">
        <v>11</v>
      </c>
      <c r="G57" s="47">
        <v>2019</v>
      </c>
      <c r="H57" s="13">
        <v>5.3789799920792101</v>
      </c>
      <c r="I57" s="13">
        <v>0</v>
      </c>
      <c r="J57" s="13">
        <v>0</v>
      </c>
      <c r="K57" s="16" t="str">
        <f t="shared" si="0"/>
        <v>IFDLA</v>
      </c>
    </row>
    <row r="58" spans="1:11">
      <c r="A58" s="16">
        <v>54</v>
      </c>
      <c r="B58" s="16" t="s">
        <v>3031</v>
      </c>
      <c r="D58" s="16" t="s">
        <v>9</v>
      </c>
      <c r="E58" s="17" t="s">
        <v>10</v>
      </c>
      <c r="F58" s="47" t="s">
        <v>11</v>
      </c>
      <c r="G58" s="47">
        <v>2019</v>
      </c>
      <c r="H58" s="13">
        <v>47.066043706930699</v>
      </c>
      <c r="I58" s="13">
        <v>0</v>
      </c>
      <c r="J58" s="13">
        <v>0</v>
      </c>
      <c r="K58" s="16" t="str">
        <f t="shared" si="0"/>
        <v>IFDEM</v>
      </c>
    </row>
    <row r="59" spans="1:11">
      <c r="A59" s="16">
        <v>55</v>
      </c>
      <c r="B59" s="16" t="s">
        <v>3032</v>
      </c>
      <c r="D59" s="16" t="s">
        <v>9</v>
      </c>
      <c r="E59" s="17" t="s">
        <v>10</v>
      </c>
      <c r="F59" s="47" t="s">
        <v>11</v>
      </c>
      <c r="G59" s="47">
        <v>2019</v>
      </c>
      <c r="H59" s="13">
        <v>5.3658816237623803</v>
      </c>
      <c r="I59" s="13">
        <v>0</v>
      </c>
      <c r="J59" s="13">
        <v>0</v>
      </c>
      <c r="K59" s="16" t="str">
        <f t="shared" si="0"/>
        <v>IFDTF</v>
      </c>
    </row>
    <row r="60" spans="1:11">
      <c r="A60" s="16">
        <v>56</v>
      </c>
      <c r="B60" s="16" t="s">
        <v>3033</v>
      </c>
      <c r="D60" s="16" t="s">
        <v>9</v>
      </c>
      <c r="E60" s="17" t="s">
        <v>10</v>
      </c>
      <c r="F60" s="47" t="s">
        <v>11</v>
      </c>
      <c r="G60" s="47">
        <v>2019</v>
      </c>
      <c r="H60" s="13">
        <v>0.129235152475248</v>
      </c>
      <c r="I60" s="13">
        <v>0</v>
      </c>
      <c r="J60" s="13">
        <v>0</v>
      </c>
      <c r="K60" s="16" t="str">
        <f t="shared" si="0"/>
        <v>IFDFL</v>
      </c>
    </row>
    <row r="61" spans="1:11">
      <c r="A61" s="16">
        <v>57</v>
      </c>
      <c r="B61" s="16" t="s">
        <v>3034</v>
      </c>
      <c r="D61" s="16" t="s">
        <v>9</v>
      </c>
      <c r="E61" s="17" t="s">
        <v>10</v>
      </c>
      <c r="F61" s="47" t="s">
        <v>11</v>
      </c>
      <c r="G61" s="47">
        <v>2019</v>
      </c>
      <c r="H61" s="13">
        <v>117.92298632079201</v>
      </c>
      <c r="I61" s="13">
        <v>0</v>
      </c>
      <c r="J61" s="13">
        <v>0</v>
      </c>
      <c r="K61" s="16" t="str">
        <f t="shared" si="0"/>
        <v>IRDPH</v>
      </c>
    </row>
    <row r="62" spans="1:11">
      <c r="A62" s="16">
        <v>58</v>
      </c>
      <c r="B62" s="16" t="s">
        <v>3035</v>
      </c>
      <c r="D62" s="16" t="s">
        <v>9</v>
      </c>
      <c r="E62" s="17" t="s">
        <v>10</v>
      </c>
      <c r="F62" s="47" t="s">
        <v>11</v>
      </c>
      <c r="G62" s="47">
        <v>2019</v>
      </c>
      <c r="H62" s="13">
        <v>0</v>
      </c>
      <c r="I62" s="13">
        <v>0</v>
      </c>
      <c r="J62" s="13">
        <v>0</v>
      </c>
      <c r="K62" s="16" t="str">
        <f t="shared" si="0"/>
        <v>IRDCO</v>
      </c>
    </row>
    <row r="63" spans="1:11">
      <c r="A63" s="16">
        <v>59</v>
      </c>
      <c r="B63" s="16" t="s">
        <v>3036</v>
      </c>
      <c r="D63" s="16" t="s">
        <v>9</v>
      </c>
      <c r="E63" s="17" t="s">
        <v>10</v>
      </c>
      <c r="F63" s="47" t="s">
        <v>11</v>
      </c>
      <c r="G63" s="47">
        <v>2019</v>
      </c>
      <c r="H63" s="13">
        <v>25.9570474217822</v>
      </c>
      <c r="I63" s="13">
        <v>0</v>
      </c>
      <c r="J63" s="13">
        <v>0</v>
      </c>
      <c r="K63" s="16" t="str">
        <f t="shared" si="0"/>
        <v>IRDSH</v>
      </c>
    </row>
    <row r="64" spans="1:11">
      <c r="A64" s="16">
        <v>60</v>
      </c>
      <c r="B64" s="16" t="s">
        <v>3037</v>
      </c>
      <c r="D64" s="16" t="s">
        <v>9</v>
      </c>
      <c r="E64" s="17" t="s">
        <v>10</v>
      </c>
      <c r="F64" s="47" t="s">
        <v>11</v>
      </c>
      <c r="G64" s="47">
        <v>2019</v>
      </c>
      <c r="H64" s="13">
        <v>7.1236857742574298</v>
      </c>
      <c r="I64" s="13">
        <v>0</v>
      </c>
      <c r="J64" s="13">
        <v>0</v>
      </c>
      <c r="K64" s="16" t="str">
        <f t="shared" si="0"/>
        <v>IRDLA</v>
      </c>
    </row>
    <row r="65" spans="1:11">
      <c r="A65" s="16">
        <v>61</v>
      </c>
      <c r="B65" s="16" t="s">
        <v>3038</v>
      </c>
      <c r="D65" s="16" t="s">
        <v>9</v>
      </c>
      <c r="E65" s="17" t="s">
        <v>10</v>
      </c>
      <c r="F65" s="47" t="s">
        <v>11</v>
      </c>
      <c r="G65" s="47">
        <v>2019</v>
      </c>
      <c r="H65" s="13">
        <v>64.113125132673304</v>
      </c>
      <c r="I65" s="13">
        <v>0</v>
      </c>
      <c r="J65" s="13">
        <v>0</v>
      </c>
      <c r="K65" s="16" t="str">
        <f t="shared" si="0"/>
        <v>IRDEM</v>
      </c>
    </row>
    <row r="66" spans="1:11">
      <c r="A66" s="16">
        <v>62</v>
      </c>
      <c r="B66" s="16" t="s">
        <v>3039</v>
      </c>
      <c r="D66" s="16" t="s">
        <v>9</v>
      </c>
      <c r="E66" s="17" t="s">
        <v>10</v>
      </c>
      <c r="F66" s="47" t="s">
        <v>11</v>
      </c>
      <c r="G66" s="47">
        <v>2019</v>
      </c>
      <c r="H66" s="13">
        <v>1.1161089980198</v>
      </c>
      <c r="I66" s="13">
        <v>0</v>
      </c>
      <c r="J66" s="13">
        <v>0</v>
      </c>
      <c r="K66" s="16" t="str">
        <f t="shared" si="0"/>
        <v>IRDTF</v>
      </c>
    </row>
    <row r="67" spans="1:11">
      <c r="A67" s="16">
        <v>63</v>
      </c>
      <c r="B67" s="16" t="s">
        <v>3040</v>
      </c>
      <c r="D67" s="16" t="s">
        <v>9</v>
      </c>
      <c r="E67" s="17" t="s">
        <v>10</v>
      </c>
      <c r="F67" s="47" t="s">
        <v>11</v>
      </c>
      <c r="G67" s="47">
        <v>2019</v>
      </c>
      <c r="H67" s="13">
        <v>6.4617576237623806E-2</v>
      </c>
      <c r="I67" s="13">
        <v>0</v>
      </c>
      <c r="J67" s="13">
        <v>0</v>
      </c>
      <c r="K67" s="16" t="str">
        <f t="shared" si="0"/>
        <v>IRDFL</v>
      </c>
    </row>
    <row r="68" spans="1:11">
      <c r="A68" s="16">
        <v>64</v>
      </c>
      <c r="B68" s="16" t="s">
        <v>3041</v>
      </c>
      <c r="D68" s="16" t="s">
        <v>9</v>
      </c>
      <c r="E68" s="17" t="s">
        <v>10</v>
      </c>
      <c r="F68" s="47" t="s">
        <v>11</v>
      </c>
      <c r="G68" s="47">
        <v>2019</v>
      </c>
      <c r="H68" s="13">
        <v>44.890496839603998</v>
      </c>
      <c r="I68" s="13">
        <v>0</v>
      </c>
      <c r="J68" s="13">
        <v>0</v>
      </c>
      <c r="K68" s="16" t="str">
        <f t="shared" si="0"/>
        <v>IWDPH</v>
      </c>
    </row>
    <row r="69" spans="1:11">
      <c r="A69" s="16">
        <v>65</v>
      </c>
      <c r="B69" s="16" t="s">
        <v>3042</v>
      </c>
      <c r="D69" s="16" t="s">
        <v>9</v>
      </c>
      <c r="E69" s="17" t="s">
        <v>10</v>
      </c>
      <c r="F69" s="47" t="s">
        <v>11</v>
      </c>
      <c r="G69" s="47">
        <v>2019</v>
      </c>
      <c r="H69" s="13">
        <v>0</v>
      </c>
      <c r="I69" s="13">
        <v>0</v>
      </c>
      <c r="J69" s="13">
        <v>0</v>
      </c>
      <c r="K69" s="16" t="str">
        <f t="shared" si="0"/>
        <v>IWDCO</v>
      </c>
    </row>
    <row r="70" spans="1:11">
      <c r="A70" s="16">
        <v>66</v>
      </c>
      <c r="B70" s="16" t="s">
        <v>3043</v>
      </c>
      <c r="D70" s="16" t="s">
        <v>9</v>
      </c>
      <c r="E70" s="17" t="s">
        <v>10</v>
      </c>
      <c r="F70" s="47" t="s">
        <v>11</v>
      </c>
      <c r="G70" s="47">
        <v>2019</v>
      </c>
      <c r="H70" s="13">
        <v>2.1905498851485201</v>
      </c>
      <c r="I70" s="13">
        <v>0</v>
      </c>
      <c r="J70" s="13">
        <v>0</v>
      </c>
      <c r="K70" s="16" t="str">
        <f t="shared" ref="K70:K95" si="1">B70</f>
        <v>IWDSH</v>
      </c>
    </row>
    <row r="71" spans="1:11">
      <c r="A71" s="16">
        <v>67</v>
      </c>
      <c r="B71" s="16" t="s">
        <v>3044</v>
      </c>
      <c r="D71" s="16" t="s">
        <v>9</v>
      </c>
      <c r="E71" s="17" t="s">
        <v>10</v>
      </c>
      <c r="F71" s="47" t="s">
        <v>11</v>
      </c>
      <c r="G71" s="47">
        <v>2019</v>
      </c>
      <c r="H71" s="13">
        <v>1.6434002851485101</v>
      </c>
      <c r="I71" s="13">
        <v>0</v>
      </c>
      <c r="J71" s="13">
        <v>0</v>
      </c>
      <c r="K71" s="16" t="str">
        <f t="shared" si="1"/>
        <v>IWDLA</v>
      </c>
    </row>
    <row r="72" spans="1:11">
      <c r="A72" s="16">
        <v>68</v>
      </c>
      <c r="B72" s="16" t="s">
        <v>3045</v>
      </c>
      <c r="D72" s="16" t="s">
        <v>9</v>
      </c>
      <c r="E72" s="17" t="s">
        <v>10</v>
      </c>
      <c r="F72" s="47" t="s">
        <v>11</v>
      </c>
      <c r="G72" s="47">
        <v>2019</v>
      </c>
      <c r="H72" s="13">
        <v>14.790602566336601</v>
      </c>
      <c r="I72" s="13">
        <v>0</v>
      </c>
      <c r="J72" s="13">
        <v>0</v>
      </c>
      <c r="K72" s="16" t="str">
        <f t="shared" si="1"/>
        <v>IWDEM</v>
      </c>
    </row>
    <row r="73" spans="1:11">
      <c r="A73" s="16">
        <v>69</v>
      </c>
      <c r="B73" s="16" t="s">
        <v>3046</v>
      </c>
      <c r="D73" s="16" t="s">
        <v>9</v>
      </c>
      <c r="E73" s="17" t="s">
        <v>10</v>
      </c>
      <c r="F73" s="47" t="s">
        <v>11</v>
      </c>
      <c r="G73" s="47">
        <v>2019</v>
      </c>
      <c r="H73" s="13">
        <v>0.55806230495049503</v>
      </c>
      <c r="I73" s="13">
        <v>0</v>
      </c>
      <c r="J73" s="13">
        <v>0</v>
      </c>
      <c r="K73" s="16" t="str">
        <f t="shared" si="1"/>
        <v>IWDTF</v>
      </c>
    </row>
    <row r="74" spans="1:11">
      <c r="A74" s="16">
        <v>70</v>
      </c>
      <c r="B74" s="16" t="s">
        <v>3047</v>
      </c>
      <c r="D74" s="16" t="s">
        <v>9</v>
      </c>
      <c r="E74" s="17" t="s">
        <v>10</v>
      </c>
      <c r="F74" s="47" t="s">
        <v>11</v>
      </c>
      <c r="G74" s="47">
        <v>2019</v>
      </c>
      <c r="H74" s="13">
        <v>3.2316594059405901E-2</v>
      </c>
      <c r="I74" s="13">
        <v>0</v>
      </c>
      <c r="J74" s="13">
        <v>0</v>
      </c>
      <c r="K74" s="16" t="str">
        <f t="shared" si="1"/>
        <v>IWDFL</v>
      </c>
    </row>
    <row r="75" spans="1:11">
      <c r="A75" s="16">
        <v>71</v>
      </c>
      <c r="B75" s="16" t="s">
        <v>3048</v>
      </c>
      <c r="D75" s="16" t="s">
        <v>9</v>
      </c>
      <c r="E75" s="17" t="s">
        <v>10</v>
      </c>
      <c r="F75" s="47" t="s">
        <v>11</v>
      </c>
      <c r="G75" s="47">
        <v>2019</v>
      </c>
      <c r="H75" s="13">
        <v>10.2742726811881</v>
      </c>
      <c r="I75" s="13">
        <v>0</v>
      </c>
      <c r="J75" s="13">
        <v>0</v>
      </c>
      <c r="K75" s="16" t="str">
        <f t="shared" si="1"/>
        <v>ILDPH</v>
      </c>
    </row>
    <row r="76" spans="1:11">
      <c r="A76" s="16">
        <v>72</v>
      </c>
      <c r="B76" s="16" t="s">
        <v>3049</v>
      </c>
      <c r="D76" s="16" t="s">
        <v>9</v>
      </c>
      <c r="E76" s="17" t="s">
        <v>10</v>
      </c>
      <c r="F76" s="47" t="s">
        <v>11</v>
      </c>
      <c r="G76" s="47">
        <v>2019</v>
      </c>
      <c r="H76" s="13">
        <v>0.63918163960396002</v>
      </c>
      <c r="I76" s="13">
        <v>0</v>
      </c>
      <c r="J76" s="13">
        <v>0</v>
      </c>
      <c r="K76" s="16" t="str">
        <f t="shared" si="1"/>
        <v>ILDCO</v>
      </c>
    </row>
    <row r="77" spans="1:11">
      <c r="A77" s="16">
        <v>73</v>
      </c>
      <c r="B77" s="16" t="s">
        <v>3050</v>
      </c>
      <c r="D77" s="16" t="s">
        <v>9</v>
      </c>
      <c r="E77" s="17" t="s">
        <v>10</v>
      </c>
      <c r="F77" s="47" t="s">
        <v>11</v>
      </c>
      <c r="G77" s="47">
        <v>2019</v>
      </c>
      <c r="H77" s="13">
        <v>0.78846244752475203</v>
      </c>
      <c r="I77" s="13">
        <v>0</v>
      </c>
      <c r="J77" s="13">
        <v>0</v>
      </c>
      <c r="K77" s="16" t="str">
        <f t="shared" si="1"/>
        <v>ILDSH</v>
      </c>
    </row>
    <row r="78" spans="1:11">
      <c r="A78" s="16">
        <v>74</v>
      </c>
      <c r="B78" s="16" t="s">
        <v>3051</v>
      </c>
      <c r="D78" s="16" t="s">
        <v>9</v>
      </c>
      <c r="E78" s="17" t="s">
        <v>10</v>
      </c>
      <c r="F78" s="47" t="s">
        <v>11</v>
      </c>
      <c r="G78" s="47">
        <v>2019</v>
      </c>
      <c r="H78" s="13">
        <v>1.1909523564356399</v>
      </c>
      <c r="I78" s="13">
        <v>0</v>
      </c>
      <c r="J78" s="13">
        <v>0</v>
      </c>
      <c r="K78" s="16" t="str">
        <f t="shared" si="1"/>
        <v>ILDLA</v>
      </c>
    </row>
    <row r="79" spans="1:11">
      <c r="A79" s="16">
        <v>75</v>
      </c>
      <c r="B79" s="16" t="s">
        <v>3052</v>
      </c>
      <c r="D79" s="16" t="s">
        <v>9</v>
      </c>
      <c r="E79" s="17" t="s">
        <v>10</v>
      </c>
      <c r="F79" s="47" t="s">
        <v>11</v>
      </c>
      <c r="G79" s="47">
        <v>2019</v>
      </c>
      <c r="H79" s="13">
        <v>3.4327560475247498</v>
      </c>
      <c r="I79" s="13">
        <v>0</v>
      </c>
      <c r="J79" s="13">
        <v>0</v>
      </c>
      <c r="K79" s="16" t="str">
        <f t="shared" si="1"/>
        <v>ILDEM</v>
      </c>
    </row>
    <row r="80" spans="1:11">
      <c r="A80" s="16">
        <v>76</v>
      </c>
      <c r="B80" s="16" t="s">
        <v>3053</v>
      </c>
      <c r="D80" s="16" t="s">
        <v>9</v>
      </c>
      <c r="E80" s="17" t="s">
        <v>10</v>
      </c>
      <c r="F80" s="47" t="s">
        <v>11</v>
      </c>
      <c r="G80" s="47">
        <v>2019</v>
      </c>
      <c r="H80" s="13">
        <v>0.55806230495049503</v>
      </c>
      <c r="I80" s="13">
        <v>0</v>
      </c>
      <c r="J80" s="13">
        <v>0</v>
      </c>
      <c r="K80" s="16" t="str">
        <f t="shared" si="1"/>
        <v>ILDTF</v>
      </c>
    </row>
    <row r="81" spans="1:11">
      <c r="A81" s="16">
        <v>77</v>
      </c>
      <c r="B81" s="16" t="s">
        <v>3054</v>
      </c>
      <c r="D81" s="16" t="s">
        <v>9</v>
      </c>
      <c r="E81" s="17" t="s">
        <v>10</v>
      </c>
      <c r="F81" s="47" t="s">
        <v>11</v>
      </c>
      <c r="G81" s="47">
        <v>2019</v>
      </c>
      <c r="H81" s="13">
        <v>3.2316594059405901E-2</v>
      </c>
      <c r="I81" s="13">
        <v>0</v>
      </c>
      <c r="J81" s="13">
        <v>0</v>
      </c>
      <c r="K81" s="16" t="str">
        <f t="shared" si="1"/>
        <v>ILDFL</v>
      </c>
    </row>
    <row r="82" spans="1:11">
      <c r="A82" s="16">
        <v>78</v>
      </c>
      <c r="B82" s="16" t="s">
        <v>3055</v>
      </c>
      <c r="D82" s="16" t="s">
        <v>9</v>
      </c>
      <c r="E82" s="17" t="s">
        <v>10</v>
      </c>
      <c r="F82" s="47" t="s">
        <v>11</v>
      </c>
      <c r="G82" s="47">
        <v>2019</v>
      </c>
      <c r="H82" s="13">
        <v>27.8953717544554</v>
      </c>
      <c r="I82" s="13">
        <v>0</v>
      </c>
      <c r="J82" s="13">
        <v>0</v>
      </c>
      <c r="K82" s="16" t="str">
        <f t="shared" si="1"/>
        <v>INDPH</v>
      </c>
    </row>
    <row r="83" spans="1:11">
      <c r="A83" s="16">
        <v>79</v>
      </c>
      <c r="B83" s="16" t="s">
        <v>3056</v>
      </c>
      <c r="D83" s="16" t="s">
        <v>9</v>
      </c>
      <c r="E83" s="17" t="s">
        <v>10</v>
      </c>
      <c r="F83" s="47" t="s">
        <v>11</v>
      </c>
      <c r="G83" s="47">
        <v>2019</v>
      </c>
      <c r="H83" s="13">
        <v>0</v>
      </c>
      <c r="I83" s="13">
        <v>0</v>
      </c>
      <c r="J83" s="13">
        <v>0</v>
      </c>
      <c r="K83" s="16" t="str">
        <f t="shared" si="1"/>
        <v>INDCO</v>
      </c>
    </row>
    <row r="84" spans="1:11">
      <c r="A84" s="16">
        <v>80</v>
      </c>
      <c r="B84" s="16" t="s">
        <v>3057</v>
      </c>
      <c r="D84" s="16" t="s">
        <v>9</v>
      </c>
      <c r="E84" s="17" t="s">
        <v>10</v>
      </c>
      <c r="F84" s="47" t="s">
        <v>11</v>
      </c>
      <c r="G84" s="47">
        <v>2019</v>
      </c>
      <c r="H84" s="13">
        <v>0.65910239999999998</v>
      </c>
      <c r="I84" s="13">
        <v>0</v>
      </c>
      <c r="J84" s="13">
        <v>0</v>
      </c>
      <c r="K84" s="16" t="str">
        <f t="shared" si="1"/>
        <v>INDSH</v>
      </c>
    </row>
    <row r="85" spans="1:11">
      <c r="A85" s="16">
        <v>81</v>
      </c>
      <c r="B85" s="16" t="s">
        <v>3058</v>
      </c>
      <c r="D85" s="16" t="s">
        <v>9</v>
      </c>
      <c r="E85" s="17" t="s">
        <v>10</v>
      </c>
      <c r="F85" s="47" t="s">
        <v>11</v>
      </c>
      <c r="G85" s="47">
        <v>2019</v>
      </c>
      <c r="H85" s="13">
        <v>2.9486159999999999</v>
      </c>
      <c r="I85" s="13">
        <v>0</v>
      </c>
      <c r="J85" s="13">
        <v>0</v>
      </c>
      <c r="K85" s="16" t="str">
        <f t="shared" si="1"/>
        <v>INDLA</v>
      </c>
    </row>
    <row r="86" spans="1:11">
      <c r="A86" s="16">
        <v>82</v>
      </c>
      <c r="B86" s="16" t="s">
        <v>3059</v>
      </c>
      <c r="D86" s="16" t="s">
        <v>9</v>
      </c>
      <c r="E86" s="17" t="s">
        <v>10</v>
      </c>
      <c r="F86" s="47" t="s">
        <v>11</v>
      </c>
      <c r="G86" s="47">
        <v>2019</v>
      </c>
      <c r="H86" s="13">
        <v>13.702392</v>
      </c>
      <c r="I86" s="13">
        <v>0</v>
      </c>
      <c r="J86" s="13">
        <v>0</v>
      </c>
      <c r="K86" s="16" t="str">
        <f t="shared" si="1"/>
        <v>INDEM</v>
      </c>
    </row>
    <row r="87" spans="1:11">
      <c r="A87" s="16">
        <v>83</v>
      </c>
      <c r="B87" s="16" t="s">
        <v>3060</v>
      </c>
      <c r="D87" s="16" t="s">
        <v>9</v>
      </c>
      <c r="E87" s="17" t="s">
        <v>10</v>
      </c>
      <c r="F87" s="47" t="s">
        <v>11</v>
      </c>
      <c r="G87" s="47">
        <v>2019</v>
      </c>
      <c r="H87" s="13">
        <v>53.2294895049505</v>
      </c>
      <c r="I87" s="13">
        <v>0</v>
      </c>
      <c r="J87" s="13">
        <v>0</v>
      </c>
      <c r="K87" s="16" t="str">
        <f t="shared" si="1"/>
        <v>INDTF</v>
      </c>
    </row>
    <row r="88" spans="1:11">
      <c r="A88" s="16">
        <v>84</v>
      </c>
      <c r="B88" s="16" t="s">
        <v>3061</v>
      </c>
      <c r="D88" s="16" t="s">
        <v>9</v>
      </c>
      <c r="E88" s="17" t="s">
        <v>10</v>
      </c>
      <c r="F88" s="47" t="s">
        <v>11</v>
      </c>
      <c r="G88" s="47">
        <v>2019</v>
      </c>
      <c r="H88" s="13">
        <v>0</v>
      </c>
      <c r="I88" s="13">
        <v>0</v>
      </c>
      <c r="J88" s="13">
        <v>0</v>
      </c>
      <c r="K88" s="16" t="str">
        <f t="shared" si="1"/>
        <v>INDFL</v>
      </c>
    </row>
    <row r="89" spans="1:11">
      <c r="A89" s="16">
        <v>85</v>
      </c>
      <c r="B89" s="16" t="s">
        <v>3062</v>
      </c>
      <c r="D89" s="16" t="s">
        <v>9</v>
      </c>
      <c r="E89" s="17" t="s">
        <v>10</v>
      </c>
      <c r="F89" s="47" t="s">
        <v>11</v>
      </c>
      <c r="G89" s="47">
        <v>2019</v>
      </c>
      <c r="H89" s="13">
        <v>42.025857148514902</v>
      </c>
      <c r="I89" s="13">
        <v>0</v>
      </c>
      <c r="J89" s="13">
        <v>0</v>
      </c>
      <c r="K89" s="16" t="str">
        <f t="shared" si="1"/>
        <v>IODPH</v>
      </c>
    </row>
    <row r="90" spans="1:11">
      <c r="A90" s="16">
        <v>86</v>
      </c>
      <c r="B90" s="16" t="s">
        <v>3063</v>
      </c>
      <c r="D90" s="16" t="s">
        <v>9</v>
      </c>
      <c r="E90" s="17" t="s">
        <v>10</v>
      </c>
      <c r="F90" s="47" t="s">
        <v>11</v>
      </c>
      <c r="G90" s="47">
        <v>2019</v>
      </c>
      <c r="H90" s="13">
        <v>5.5627474455445496</v>
      </c>
      <c r="I90" s="13">
        <v>0</v>
      </c>
      <c r="J90" s="13">
        <v>0</v>
      </c>
      <c r="K90" s="16" t="str">
        <f t="shared" si="1"/>
        <v>IODCO</v>
      </c>
    </row>
    <row r="91" spans="1:11">
      <c r="A91" s="16">
        <v>87</v>
      </c>
      <c r="B91" s="16" t="s">
        <v>3064</v>
      </c>
      <c r="D91" s="16" t="s">
        <v>9</v>
      </c>
      <c r="E91" s="17" t="s">
        <v>10</v>
      </c>
      <c r="F91" s="47" t="s">
        <v>11</v>
      </c>
      <c r="G91" s="47">
        <v>2019</v>
      </c>
      <c r="H91" s="13">
        <v>8.0592433663366307</v>
      </c>
      <c r="I91" s="13">
        <v>0</v>
      </c>
      <c r="J91" s="13">
        <v>0</v>
      </c>
      <c r="K91" s="16" t="str">
        <f t="shared" si="1"/>
        <v>IODSH</v>
      </c>
    </row>
    <row r="92" spans="1:11">
      <c r="A92" s="16">
        <v>88</v>
      </c>
      <c r="B92" s="16" t="s">
        <v>3065</v>
      </c>
      <c r="D92" s="16" t="s">
        <v>9</v>
      </c>
      <c r="E92" s="17" t="s">
        <v>10</v>
      </c>
      <c r="F92" s="47" t="s">
        <v>11</v>
      </c>
      <c r="G92" s="47">
        <v>2019</v>
      </c>
      <c r="H92" s="13">
        <v>9.7551464079207904</v>
      </c>
      <c r="I92" s="13">
        <v>0</v>
      </c>
      <c r="J92" s="13">
        <v>0</v>
      </c>
      <c r="K92" s="16" t="str">
        <f t="shared" si="1"/>
        <v>IODLA</v>
      </c>
    </row>
    <row r="93" spans="1:11">
      <c r="A93" s="16">
        <v>89</v>
      </c>
      <c r="B93" s="16" t="s">
        <v>3066</v>
      </c>
      <c r="D93" s="16" t="s">
        <v>9</v>
      </c>
      <c r="E93" s="17" t="s">
        <v>10</v>
      </c>
      <c r="F93" s="47" t="s">
        <v>11</v>
      </c>
      <c r="G93" s="47">
        <v>2019</v>
      </c>
      <c r="H93" s="13">
        <v>37.191466407920799</v>
      </c>
      <c r="I93" s="13">
        <v>0</v>
      </c>
      <c r="J93" s="13">
        <v>0</v>
      </c>
      <c r="K93" s="16" t="str">
        <f t="shared" si="1"/>
        <v>IODEM</v>
      </c>
    </row>
    <row r="94" spans="1:11">
      <c r="A94" s="16">
        <v>90</v>
      </c>
      <c r="B94" s="16" t="s">
        <v>3067</v>
      </c>
      <c r="D94" s="16" t="s">
        <v>9</v>
      </c>
      <c r="E94" s="17" t="s">
        <v>10</v>
      </c>
      <c r="F94" s="47" t="s">
        <v>11</v>
      </c>
      <c r="G94" s="47">
        <v>2019</v>
      </c>
      <c r="H94" s="13">
        <v>3.2195289742574298</v>
      </c>
      <c r="I94" s="13">
        <v>0</v>
      </c>
      <c r="J94" s="13">
        <v>0</v>
      </c>
      <c r="K94" s="16" t="str">
        <f t="shared" si="1"/>
        <v>IODTF</v>
      </c>
    </row>
    <row r="95" spans="1:11">
      <c r="A95" s="16">
        <v>91</v>
      </c>
      <c r="B95" s="16" t="s">
        <v>3068</v>
      </c>
      <c r="D95" s="16" t="s">
        <v>9</v>
      </c>
      <c r="E95" s="17" t="s">
        <v>10</v>
      </c>
      <c r="F95" s="47" t="s">
        <v>11</v>
      </c>
      <c r="G95" s="47">
        <v>2019</v>
      </c>
      <c r="H95" s="13">
        <v>0.32433683168316801</v>
      </c>
      <c r="I95" s="13">
        <v>0</v>
      </c>
      <c r="J95" s="13">
        <v>0</v>
      </c>
      <c r="K95" s="16" t="str">
        <f t="shared" si="1"/>
        <v>IODFL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2217"/>
  <sheetViews>
    <sheetView workbookViewId="0">
      <selection activeCell="G4" sqref="G4"/>
    </sheetView>
  </sheetViews>
  <sheetFormatPr defaultColWidth="8.77734375" defaultRowHeight="14.4"/>
  <cols>
    <col min="1" max="1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>
        <v>2019</v>
      </c>
      <c r="E4" s="16" t="s">
        <v>3</v>
      </c>
      <c r="F4" s="16" t="str">
        <f>VLOOKUP(A4,BY_TRA_Demand_Drivers!$A$5:$B$95,2,FALSE)</f>
        <v>TPCAU</v>
      </c>
      <c r="G4">
        <f>VLOOKUP($D4,'Growth rate'!$B$3:$S$93,3,FALSE)*VLOOKUP($F4,BY_TRA_Demand_Drivers!$B$5:$J$100,7,FALSE)</f>
        <v>765709.1867755492</v>
      </c>
      <c r="H4" s="16">
        <f>VLOOKUP($D4,'Growth rate'!$B$3:$S$93,3,FALSE)*VLOOKUP($F4,BY_TRA_Demand_Drivers!$B$5:$J$100,8,FALSE)</f>
        <v>0</v>
      </c>
      <c r="I4" s="16">
        <f>VLOOKUP($D4,'Growth rate'!$B$3:$S$93,3,FALSE)*VLOOKUP($F4,BY_TRA_Demand_Drivers!$B$5:$J$100,9,FALSE)</f>
        <v>0</v>
      </c>
    </row>
    <row r="5" spans="1:9">
      <c r="A5" s="16">
        <v>1</v>
      </c>
      <c r="C5" s="16" t="s">
        <v>11</v>
      </c>
      <c r="D5">
        <v>2020</v>
      </c>
      <c r="E5" s="16" t="s">
        <v>3</v>
      </c>
      <c r="F5" s="16" t="str">
        <f>VLOOKUP(A5,BY_TRA_Demand_Drivers!$A$5:$B$95,2,FALSE)</f>
        <v>TPCAU</v>
      </c>
      <c r="G5" s="16">
        <f>VLOOKUP($D5,'Growth rate'!$B$3:$S$93,3,FALSE)*VLOOKUP($F5,BY_TRA_Demand_Drivers!$B$5:$J$100,7,FALSE)</f>
        <v>774999.26932810084</v>
      </c>
      <c r="H5" s="16">
        <f>VLOOKUP($D5,'Growth rate'!$B$3:$S$93,3,FALSE)*VLOOKUP($F5,BY_TRA_Demand_Drivers!$B$5:$J$100,8,FALSE)</f>
        <v>0</v>
      </c>
      <c r="I5" s="16">
        <f>VLOOKUP($D5,'Growth rate'!$B$3:$S$93,3,FALSE)*VLOOKUP($F5,BY_TRA_Demand_Drivers!$B$5:$J$100,9,FALSE)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VLOOKUP(A6,BY_TRA_Demand_Drivers!$A$5:$B$95,2,FALSE)</f>
        <v>TPCAU</v>
      </c>
      <c r="G6" s="16">
        <f>VLOOKUP($D6,'Growth rate'!$B$3:$S$93,3,FALSE)*VLOOKUP($F6,BY_TRA_Demand_Drivers!$B$5:$J$100,7,FALSE)</f>
        <v>782945.64161969896</v>
      </c>
      <c r="H6" s="16">
        <f>VLOOKUP($D6,'Growth rate'!$B$3:$S$93,3,FALSE)*VLOOKUP($F6,BY_TRA_Demand_Drivers!$B$5:$J$100,8,FALSE)</f>
        <v>0</v>
      </c>
      <c r="I6" s="16">
        <f>VLOOKUP($D6,'Growth rate'!$B$3:$S$93,3,FALSE)*VLOOKUP($F6,BY_TRA_Demand_Drivers!$B$5:$J$100,9,FALSE)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VLOOKUP(A7,BY_TRA_Demand_Drivers!$A$5:$B$95,2,FALSE)</f>
        <v>TPCAU</v>
      </c>
      <c r="G7" s="16">
        <f>VLOOKUP($D7,'Growth rate'!$B$3:$S$93,3,FALSE)*VLOOKUP($F7,BY_TRA_Demand_Drivers!$B$5:$J$100,7,FALSE)</f>
        <v>790892.01391129708</v>
      </c>
      <c r="H7" s="16">
        <f>VLOOKUP($D7,'Growth rate'!$B$3:$S$93,3,FALSE)*VLOOKUP($F7,BY_TRA_Demand_Drivers!$B$5:$J$100,8,FALSE)</f>
        <v>0</v>
      </c>
      <c r="I7" s="16">
        <f>VLOOKUP($D7,'Growth rate'!$B$3:$S$93,3,FALSE)*VLOOKUP($F7,BY_TRA_Demand_Drivers!$B$5:$J$100,9,FALSE)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VLOOKUP(A8,BY_TRA_Demand_Drivers!$A$5:$B$95,2,FALSE)</f>
        <v>TPCAU</v>
      </c>
      <c r="G8" s="16">
        <f>VLOOKUP($D8,'Growth rate'!$B$3:$S$93,3,FALSE)*VLOOKUP($F8,BY_TRA_Demand_Drivers!$B$5:$J$100,7,FALSE)</f>
        <v>798838.3862028952</v>
      </c>
      <c r="H8" s="16">
        <f>VLOOKUP($D8,'Growth rate'!$B$3:$S$93,3,FALSE)*VLOOKUP($F8,BY_TRA_Demand_Drivers!$B$5:$J$100,8,FALSE)</f>
        <v>0</v>
      </c>
      <c r="I8" s="16">
        <f>VLOOKUP($D8,'Growth rate'!$B$3:$S$93,3,FALSE)*VLOOKUP($F8,BY_TRA_Demand_Drivers!$B$5:$J$100,9,FALSE)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VLOOKUP(A9,BY_TRA_Demand_Drivers!$A$5:$B$95,2,FALSE)</f>
        <v>TPCAU</v>
      </c>
      <c r="G9" s="16">
        <f>VLOOKUP($D9,'Growth rate'!$B$3:$S$93,3,FALSE)*VLOOKUP($F9,BY_TRA_Demand_Drivers!$B$5:$J$100,7,FALSE)</f>
        <v>806784.75849449332</v>
      </c>
      <c r="H9" s="16">
        <f>VLOOKUP($D9,'Growth rate'!$B$3:$S$93,3,FALSE)*VLOOKUP($F9,BY_TRA_Demand_Drivers!$B$5:$J$100,8,FALSE)</f>
        <v>0</v>
      </c>
      <c r="I9" s="16">
        <f>VLOOKUP($D9,'Growth rate'!$B$3:$S$93,3,FALSE)*VLOOKUP($F9,BY_TRA_Demand_Drivers!$B$5:$J$100,9,FALSE)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VLOOKUP(A10,BY_TRA_Demand_Drivers!$A$5:$B$95,2,FALSE)</f>
        <v>TPCAU</v>
      </c>
      <c r="G10" s="16">
        <f>VLOOKUP($D10,'Growth rate'!$B$3:$S$93,3,FALSE)*VLOOKUP($F10,BY_TRA_Demand_Drivers!$B$5:$J$100,7,FALSE)</f>
        <v>814731.13078609144</v>
      </c>
      <c r="H10" s="16">
        <f>VLOOKUP($D10,'Growth rate'!$B$3:$S$93,3,FALSE)*VLOOKUP($F10,BY_TRA_Demand_Drivers!$B$5:$J$100,8,FALSE)</f>
        <v>0</v>
      </c>
      <c r="I10" s="16">
        <f>VLOOKUP($D10,'Growth rate'!$B$3:$S$93,3,FALSE)*VLOOKUP($F10,BY_TRA_Demand_Drivers!$B$5:$J$100,9,FALSE)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VLOOKUP(A11,BY_TRA_Demand_Drivers!$A$5:$B$95,2,FALSE)</f>
        <v>TPCAU</v>
      </c>
      <c r="G11" s="16">
        <f>VLOOKUP($D11,'Growth rate'!$B$3:$S$93,3,FALSE)*VLOOKUP($F11,BY_TRA_Demand_Drivers!$B$5:$J$100,7,FALSE)</f>
        <v>822044.11498512712</v>
      </c>
      <c r="H11" s="16">
        <f>VLOOKUP($D11,'Growth rate'!$B$3:$S$93,3,FALSE)*VLOOKUP($F11,BY_TRA_Demand_Drivers!$B$5:$J$100,8,FALSE)</f>
        <v>0</v>
      </c>
      <c r="I11" s="16">
        <f>VLOOKUP($D11,'Growth rate'!$B$3:$S$93,3,FALSE)*VLOOKUP($F11,BY_TRA_Demand_Drivers!$B$5:$J$100,9,FALSE)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VLOOKUP(A12,BY_TRA_Demand_Drivers!$A$5:$B$95,2,FALSE)</f>
        <v>TPCAU</v>
      </c>
      <c r="G12" s="16">
        <f>VLOOKUP($D12,'Growth rate'!$B$3:$S$93,3,FALSE)*VLOOKUP($F12,BY_TRA_Demand_Drivers!$B$5:$J$100,7,FALSE)</f>
        <v>829357.09918416291</v>
      </c>
      <c r="H12" s="16">
        <f>VLOOKUP($D12,'Growth rate'!$B$3:$S$93,3,FALSE)*VLOOKUP($F12,BY_TRA_Demand_Drivers!$B$5:$J$100,8,FALSE)</f>
        <v>0</v>
      </c>
      <c r="I12" s="16">
        <f>VLOOKUP($D12,'Growth rate'!$B$3:$S$93,3,FALSE)*VLOOKUP($F12,BY_TRA_Demand_Drivers!$B$5:$J$100,9,FALSE)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VLOOKUP(A13,BY_TRA_Demand_Drivers!$A$5:$B$95,2,FALSE)</f>
        <v>TPCAU</v>
      </c>
      <c r="G13" s="16">
        <f>VLOOKUP($D13,'Growth rate'!$B$3:$S$93,3,FALSE)*VLOOKUP($F13,BY_TRA_Demand_Drivers!$B$5:$J$100,7,FALSE)</f>
        <v>836670.08338319871</v>
      </c>
      <c r="H13" s="16">
        <f>VLOOKUP($D13,'Growth rate'!$B$3:$S$93,3,FALSE)*VLOOKUP($F13,BY_TRA_Demand_Drivers!$B$5:$J$100,8,FALSE)</f>
        <v>0</v>
      </c>
      <c r="I13" s="16">
        <f>VLOOKUP($D13,'Growth rate'!$B$3:$S$93,3,FALSE)*VLOOKUP($F13,BY_TRA_Demand_Drivers!$B$5:$J$100,9,FALSE)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VLOOKUP(A14,BY_TRA_Demand_Drivers!$A$5:$B$95,2,FALSE)</f>
        <v>TPCAU</v>
      </c>
      <c r="G14" s="16">
        <f>VLOOKUP($D14,'Growth rate'!$B$3:$S$93,3,FALSE)*VLOOKUP($F14,BY_TRA_Demand_Drivers!$B$5:$J$100,7,FALSE)</f>
        <v>843983.06758223439</v>
      </c>
      <c r="H14" s="16">
        <f>VLOOKUP($D14,'Growth rate'!$B$3:$S$93,3,FALSE)*VLOOKUP($F14,BY_TRA_Demand_Drivers!$B$5:$J$100,8,FALSE)</f>
        <v>0</v>
      </c>
      <c r="I14" s="16">
        <f>VLOOKUP($D14,'Growth rate'!$B$3:$S$93,3,FALSE)*VLOOKUP($F14,BY_TRA_Demand_Drivers!$B$5:$J$100,9,FALSE)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VLOOKUP(A15,BY_TRA_Demand_Drivers!$A$5:$B$95,2,FALSE)</f>
        <v>TPCAU</v>
      </c>
      <c r="G15" s="16">
        <f>VLOOKUP($D15,'Growth rate'!$B$3:$S$93,3,FALSE)*VLOOKUP($F15,BY_TRA_Demand_Drivers!$B$5:$J$100,7,FALSE)</f>
        <v>851296.05178127019</v>
      </c>
      <c r="H15" s="16">
        <f>VLOOKUP($D15,'Growth rate'!$B$3:$S$93,3,FALSE)*VLOOKUP($F15,BY_TRA_Demand_Drivers!$B$5:$J$100,8,FALSE)</f>
        <v>0</v>
      </c>
      <c r="I15" s="16">
        <f>VLOOKUP($D15,'Growth rate'!$B$3:$S$93,3,FALSE)*VLOOKUP($F15,BY_TRA_Demand_Drivers!$B$5:$J$100,9,FALSE)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VLOOKUP(A16,BY_TRA_Demand_Drivers!$A$5:$B$95,2,FALSE)</f>
        <v>TPCAU</v>
      </c>
      <c r="G16" s="16">
        <f>VLOOKUP($D16,'Growth rate'!$B$3:$S$93,3,FALSE)*VLOOKUP($F16,BY_TRA_Demand_Drivers!$B$5:$J$100,7,FALSE)</f>
        <v>860119.45301090099</v>
      </c>
      <c r="H16" s="16">
        <f>VLOOKUP($D16,'Growth rate'!$B$3:$S$93,3,FALSE)*VLOOKUP($F16,BY_TRA_Demand_Drivers!$B$5:$J$100,8,FALSE)</f>
        <v>0</v>
      </c>
      <c r="I16" s="16">
        <f>VLOOKUP($D16,'Growth rate'!$B$3:$S$93,3,FALSE)*VLOOKUP($F16,BY_TRA_Demand_Drivers!$B$5:$J$100,9,FALSE)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VLOOKUP(A17,BY_TRA_Demand_Drivers!$A$5:$B$95,2,FALSE)</f>
        <v>TPCAU</v>
      </c>
      <c r="G17" s="16">
        <f>VLOOKUP($D17,'Growth rate'!$B$3:$S$93,3,FALSE)*VLOOKUP($F17,BY_TRA_Demand_Drivers!$B$5:$J$100,7,FALSE)</f>
        <v>868942.85424053192</v>
      </c>
      <c r="H17" s="16">
        <f>VLOOKUP($D17,'Growth rate'!$B$3:$S$93,3,FALSE)*VLOOKUP($F17,BY_TRA_Demand_Drivers!$B$5:$J$100,8,FALSE)</f>
        <v>0</v>
      </c>
      <c r="I17" s="16">
        <f>VLOOKUP($D17,'Growth rate'!$B$3:$S$93,3,FALSE)*VLOOKUP($F17,BY_TRA_Demand_Drivers!$B$5:$J$100,9,FALSE)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VLOOKUP(A18,BY_TRA_Demand_Drivers!$A$5:$B$95,2,FALSE)</f>
        <v>TPCAU</v>
      </c>
      <c r="G18" s="16">
        <f>VLOOKUP($D18,'Growth rate'!$B$3:$S$93,3,FALSE)*VLOOKUP($F18,BY_TRA_Demand_Drivers!$B$5:$J$100,7,FALSE)</f>
        <v>877766.25547016272</v>
      </c>
      <c r="H18" s="16">
        <f>VLOOKUP($D18,'Growth rate'!$B$3:$S$93,3,FALSE)*VLOOKUP($F18,BY_TRA_Demand_Drivers!$B$5:$J$100,8,FALSE)</f>
        <v>0</v>
      </c>
      <c r="I18" s="16">
        <f>VLOOKUP($D18,'Growth rate'!$B$3:$S$93,3,FALSE)*VLOOKUP($F18,BY_TRA_Demand_Drivers!$B$5:$J$100,9,FALSE)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VLOOKUP(A19,BY_TRA_Demand_Drivers!$A$5:$B$95,2,FALSE)</f>
        <v>TPCAU</v>
      </c>
      <c r="G19" s="16">
        <f>VLOOKUP($D19,'Growth rate'!$B$3:$S$93,3,FALSE)*VLOOKUP($F19,BY_TRA_Demand_Drivers!$B$5:$J$100,7,FALSE)</f>
        <v>886589.65669979376</v>
      </c>
      <c r="H19" s="16">
        <f>VLOOKUP($D19,'Growth rate'!$B$3:$S$93,3,FALSE)*VLOOKUP($F19,BY_TRA_Demand_Drivers!$B$5:$J$100,8,FALSE)</f>
        <v>0</v>
      </c>
      <c r="I19" s="16">
        <f>VLOOKUP($D19,'Growth rate'!$B$3:$S$93,3,FALSE)*VLOOKUP($F19,BY_TRA_Demand_Drivers!$B$5:$J$100,9,FALSE)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VLOOKUP(A20,BY_TRA_Demand_Drivers!$A$5:$B$95,2,FALSE)</f>
        <v>TPCAU</v>
      </c>
      <c r="G20" s="16">
        <f>VLOOKUP($D20,'Growth rate'!$B$3:$S$93,3,FALSE)*VLOOKUP($F20,BY_TRA_Demand_Drivers!$B$5:$J$100,7,FALSE)</f>
        <v>895413.05792942457</v>
      </c>
      <c r="H20" s="16">
        <f>VLOOKUP($D20,'Growth rate'!$B$3:$S$93,3,FALSE)*VLOOKUP($F20,BY_TRA_Demand_Drivers!$B$5:$J$100,8,FALSE)</f>
        <v>0</v>
      </c>
      <c r="I20" s="16">
        <f>VLOOKUP($D20,'Growth rate'!$B$3:$S$93,3,FALSE)*VLOOKUP($F20,BY_TRA_Demand_Drivers!$B$5:$J$100,9,FALSE)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VLOOKUP(A21,BY_TRA_Demand_Drivers!$A$5:$B$95,2,FALSE)</f>
        <v>TPCAU</v>
      </c>
      <c r="G21" s="16">
        <f>VLOOKUP($D21,'Growth rate'!$B$3:$S$93,3,FALSE)*VLOOKUP($F21,BY_TRA_Demand_Drivers!$B$5:$J$100,7,FALSE)</f>
        <v>907068.37515333132</v>
      </c>
      <c r="H21" s="16">
        <f>VLOOKUP($D21,'Growth rate'!$B$3:$S$93,3,FALSE)*VLOOKUP($F21,BY_TRA_Demand_Drivers!$B$5:$J$100,8,FALSE)</f>
        <v>0</v>
      </c>
      <c r="I21" s="16">
        <f>VLOOKUP($D21,'Growth rate'!$B$3:$S$93,3,FALSE)*VLOOKUP($F21,BY_TRA_Demand_Drivers!$B$5:$J$100,9,FALSE)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VLOOKUP(A22,BY_TRA_Demand_Drivers!$A$5:$B$95,2,FALSE)</f>
        <v>TPCAU</v>
      </c>
      <c r="G22" s="16">
        <f>VLOOKUP($D22,'Growth rate'!$B$3:$S$93,3,FALSE)*VLOOKUP($F22,BY_TRA_Demand_Drivers!$B$5:$J$100,7,FALSE)</f>
        <v>918723.69237723784</v>
      </c>
      <c r="H22" s="16">
        <f>VLOOKUP($D22,'Growth rate'!$B$3:$S$93,3,FALSE)*VLOOKUP($F22,BY_TRA_Demand_Drivers!$B$5:$J$100,8,FALSE)</f>
        <v>0</v>
      </c>
      <c r="I22" s="16">
        <f>VLOOKUP($D22,'Growth rate'!$B$3:$S$93,3,FALSE)*VLOOKUP($F22,BY_TRA_Demand_Drivers!$B$5:$J$100,9,FALSE)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VLOOKUP(A23,BY_TRA_Demand_Drivers!$A$5:$B$95,2,FALSE)</f>
        <v>TPCAU</v>
      </c>
      <c r="G23" s="16">
        <f>VLOOKUP($D23,'Growth rate'!$B$3:$S$93,3,FALSE)*VLOOKUP($F23,BY_TRA_Demand_Drivers!$B$5:$J$100,7,FALSE)</f>
        <v>930379.00960114447</v>
      </c>
      <c r="H23" s="16">
        <f>VLOOKUP($D23,'Growth rate'!$B$3:$S$93,3,FALSE)*VLOOKUP($F23,BY_TRA_Demand_Drivers!$B$5:$J$100,8,FALSE)</f>
        <v>0</v>
      </c>
      <c r="I23" s="16">
        <f>VLOOKUP($D23,'Growth rate'!$B$3:$S$93,3,FALSE)*VLOOKUP($F23,BY_TRA_Demand_Drivers!$B$5:$J$100,9,FALSE)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VLOOKUP(A24,BY_TRA_Demand_Drivers!$A$5:$B$95,2,FALSE)</f>
        <v>TPCAU</v>
      </c>
      <c r="G24" s="16">
        <f>VLOOKUP($D24,'Growth rate'!$B$3:$S$93,3,FALSE)*VLOOKUP($F24,BY_TRA_Demand_Drivers!$B$5:$J$100,7,FALSE)</f>
        <v>942034.3268250511</v>
      </c>
      <c r="H24" s="16">
        <f>VLOOKUP($D24,'Growth rate'!$B$3:$S$93,3,FALSE)*VLOOKUP($F24,BY_TRA_Demand_Drivers!$B$5:$J$100,8,FALSE)</f>
        <v>0</v>
      </c>
      <c r="I24" s="16">
        <f>VLOOKUP($D24,'Growth rate'!$B$3:$S$93,3,FALSE)*VLOOKUP($F24,BY_TRA_Demand_Drivers!$B$5:$J$100,9,FALSE)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VLOOKUP(A25,BY_TRA_Demand_Drivers!$A$5:$B$95,2,FALSE)</f>
        <v>TPCAU</v>
      </c>
      <c r="G25" s="16">
        <f>VLOOKUP($D25,'Growth rate'!$B$3:$S$93,3,FALSE)*VLOOKUP($F25,BY_TRA_Demand_Drivers!$B$5:$J$100,7,FALSE)</f>
        <v>953689.64404895774</v>
      </c>
      <c r="H25" s="16">
        <f>VLOOKUP($D25,'Growth rate'!$B$3:$S$93,3,FALSE)*VLOOKUP($F25,BY_TRA_Demand_Drivers!$B$5:$J$100,8,FALSE)</f>
        <v>0</v>
      </c>
      <c r="I25" s="16">
        <f>VLOOKUP($D25,'Growth rate'!$B$3:$S$93,3,FALSE)*VLOOKUP($F25,BY_TRA_Demand_Drivers!$B$5:$J$100,9,FALSE)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VLOOKUP(A26,BY_TRA_Demand_Drivers!$A$5:$B$95,2,FALSE)</f>
        <v>TPCAU</v>
      </c>
      <c r="G26" s="16">
        <f>VLOOKUP($D26,'Growth rate'!$B$3:$S$93,3,FALSE)*VLOOKUP($F26,BY_TRA_Demand_Drivers!$B$5:$J$100,7,FALSE)</f>
        <v>965737.68629827199</v>
      </c>
      <c r="H26" s="16">
        <f>VLOOKUP($D26,'Growth rate'!$B$3:$S$93,3,FALSE)*VLOOKUP($F26,BY_TRA_Demand_Drivers!$B$5:$J$100,8,FALSE)</f>
        <v>0</v>
      </c>
      <c r="I26" s="16">
        <f>VLOOKUP($D26,'Growth rate'!$B$3:$S$93,3,FALSE)*VLOOKUP($F26,BY_TRA_Demand_Drivers!$B$5:$J$100,9,FALSE)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VLOOKUP(A27,BY_TRA_Demand_Drivers!$A$5:$B$95,2,FALSE)</f>
        <v>TPCAU</v>
      </c>
      <c r="G27" s="16">
        <f>VLOOKUP($D27,'Growth rate'!$B$3:$S$93,3,FALSE)*VLOOKUP($F27,BY_TRA_Demand_Drivers!$B$5:$J$100,7,FALSE)</f>
        <v>977785.72854758636</v>
      </c>
      <c r="H27" s="16">
        <f>VLOOKUP($D27,'Growth rate'!$B$3:$S$93,3,FALSE)*VLOOKUP($F27,BY_TRA_Demand_Drivers!$B$5:$J$100,8,FALSE)</f>
        <v>0</v>
      </c>
      <c r="I27" s="16">
        <f>VLOOKUP($D27,'Growth rate'!$B$3:$S$93,3,FALSE)*VLOOKUP($F27,BY_TRA_Demand_Drivers!$B$5:$J$100,9,FALSE)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VLOOKUP(A28,BY_TRA_Demand_Drivers!$A$5:$B$95,2,FALSE)</f>
        <v>TPCAU</v>
      </c>
      <c r="G28" s="16">
        <f>VLOOKUP($D28,'Growth rate'!$B$3:$S$93,3,FALSE)*VLOOKUP($F28,BY_TRA_Demand_Drivers!$B$5:$J$100,7,FALSE)</f>
        <v>989833.7707969005</v>
      </c>
      <c r="H28" s="16">
        <f>VLOOKUP($D28,'Growth rate'!$B$3:$S$93,3,FALSE)*VLOOKUP($F28,BY_TRA_Demand_Drivers!$B$5:$J$100,8,FALSE)</f>
        <v>0</v>
      </c>
      <c r="I28" s="16">
        <f>VLOOKUP($D28,'Growth rate'!$B$3:$S$93,3,FALSE)*VLOOKUP($F28,BY_TRA_Demand_Drivers!$B$5:$J$100,9,FALSE)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VLOOKUP(A29,BY_TRA_Demand_Drivers!$A$5:$B$95,2,FALSE)</f>
        <v>TPCAU</v>
      </c>
      <c r="G29" s="16">
        <f>VLOOKUP($D29,'Growth rate'!$B$3:$S$93,3,FALSE)*VLOOKUP($F29,BY_TRA_Demand_Drivers!$B$5:$J$100,7,FALSE)</f>
        <v>1001881.8130462149</v>
      </c>
      <c r="H29" s="16">
        <f>VLOOKUP($D29,'Growth rate'!$B$3:$S$93,3,FALSE)*VLOOKUP($F29,BY_TRA_Demand_Drivers!$B$5:$J$100,8,FALSE)</f>
        <v>0</v>
      </c>
      <c r="I29" s="16">
        <f>VLOOKUP($D29,'Growth rate'!$B$3:$S$93,3,FALSE)*VLOOKUP($F29,BY_TRA_Demand_Drivers!$B$5:$J$100,9,FALSE)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VLOOKUP(A30,BY_TRA_Demand_Drivers!$A$5:$B$95,2,FALSE)</f>
        <v>TPCAU</v>
      </c>
      <c r="G30" s="16">
        <f>VLOOKUP($D30,'Growth rate'!$B$3:$S$93,3,FALSE)*VLOOKUP($F30,BY_TRA_Demand_Drivers!$B$5:$J$100,7,FALSE)</f>
        <v>1013929.855295529</v>
      </c>
      <c r="H30" s="16">
        <f>VLOOKUP($D30,'Growth rate'!$B$3:$S$93,3,FALSE)*VLOOKUP($F30,BY_TRA_Demand_Drivers!$B$5:$J$100,8,FALSE)</f>
        <v>0</v>
      </c>
      <c r="I30" s="16">
        <f>VLOOKUP($D30,'Growth rate'!$B$3:$S$93,3,FALSE)*VLOOKUP($F30,BY_TRA_Demand_Drivers!$B$5:$J$100,9,FALSE)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VLOOKUP(A31,BY_TRA_Demand_Drivers!$A$5:$B$95,2,FALSE)</f>
        <v>TPCAU</v>
      </c>
      <c r="G31" s="16">
        <f>VLOOKUP($D31,'Growth rate'!$B$3:$S$93,3,FALSE)*VLOOKUP($F31,BY_TRA_Demand_Drivers!$B$5:$J$100,7,FALSE)</f>
        <v>1025527.520778602</v>
      </c>
      <c r="H31" s="16">
        <f>VLOOKUP($D31,'Growth rate'!$B$3:$S$93,3,FALSE)*VLOOKUP($F31,BY_TRA_Demand_Drivers!$B$5:$J$100,8,FALSE)</f>
        <v>0</v>
      </c>
      <c r="I31" s="16">
        <f>VLOOKUP($D31,'Growth rate'!$B$3:$S$93,3,FALSE)*VLOOKUP($F31,BY_TRA_Demand_Drivers!$B$5:$J$100,9,FALSE)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VLOOKUP(A32,BY_TRA_Demand_Drivers!$A$5:$B$95,2,FALSE)</f>
        <v>TPCAU</v>
      </c>
      <c r="G32" s="16">
        <f>VLOOKUP($D32,'Growth rate'!$B$3:$S$93,3,FALSE)*VLOOKUP($F32,BY_TRA_Demand_Drivers!$B$5:$J$100,7,FALSE)</f>
        <v>1037125.1862616751</v>
      </c>
      <c r="H32" s="16">
        <f>VLOOKUP($D32,'Growth rate'!$B$3:$S$93,3,FALSE)*VLOOKUP($F32,BY_TRA_Demand_Drivers!$B$5:$J$100,8,FALSE)</f>
        <v>0</v>
      </c>
      <c r="I32" s="16">
        <f>VLOOKUP($D32,'Growth rate'!$B$3:$S$93,3,FALSE)*VLOOKUP($F32,BY_TRA_Demand_Drivers!$B$5:$J$100,9,FALSE)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VLOOKUP(A33,BY_TRA_Demand_Drivers!$A$5:$B$95,2,FALSE)</f>
        <v>TPCAU</v>
      </c>
      <c r="G33" s="16">
        <f>VLOOKUP($D33,'Growth rate'!$B$3:$S$93,3,FALSE)*VLOOKUP($F33,BY_TRA_Demand_Drivers!$B$5:$J$100,7,FALSE)</f>
        <v>1048722.851744748</v>
      </c>
      <c r="H33" s="16">
        <f>VLOOKUP($D33,'Growth rate'!$B$3:$S$93,3,FALSE)*VLOOKUP($F33,BY_TRA_Demand_Drivers!$B$5:$J$100,8,FALSE)</f>
        <v>0</v>
      </c>
      <c r="I33" s="16">
        <f>VLOOKUP($D33,'Growth rate'!$B$3:$S$93,3,FALSE)*VLOOKUP($F33,BY_TRA_Demand_Drivers!$B$5:$J$100,9,FALSE)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VLOOKUP(A34,BY_TRA_Demand_Drivers!$A$5:$B$95,2,FALSE)</f>
        <v>TPCAU</v>
      </c>
      <c r="G34" s="16">
        <f>VLOOKUP($D34,'Growth rate'!$B$3:$S$93,3,FALSE)*VLOOKUP($F34,BY_TRA_Demand_Drivers!$B$5:$J$100,7,FALSE)</f>
        <v>1060320.5172278208</v>
      </c>
      <c r="H34" s="16">
        <f>VLOOKUP($D34,'Growth rate'!$B$3:$S$93,3,FALSE)*VLOOKUP($F34,BY_TRA_Demand_Drivers!$B$5:$J$100,8,FALSE)</f>
        <v>0</v>
      </c>
      <c r="I34" s="16">
        <f>VLOOKUP($D34,'Growth rate'!$B$3:$S$93,3,FALSE)*VLOOKUP($F34,BY_TRA_Demand_Drivers!$B$5:$J$100,9,FALSE)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VLOOKUP(A35,BY_TRA_Demand_Drivers!$A$5:$B$95,2,FALSE)</f>
        <v>TPCAU</v>
      </c>
      <c r="G35" s="16">
        <f>VLOOKUP($D35,'Growth rate'!$B$3:$S$93,3,FALSE)*VLOOKUP($F35,BY_TRA_Demand_Drivers!$B$5:$J$100,7,FALSE)</f>
        <v>1071918.1827108939</v>
      </c>
      <c r="H35" s="16">
        <f>VLOOKUP($D35,'Growth rate'!$B$3:$S$93,3,FALSE)*VLOOKUP($F35,BY_TRA_Demand_Drivers!$B$5:$J$100,8,FALSE)</f>
        <v>0</v>
      </c>
      <c r="I35" s="16">
        <f>VLOOKUP($D35,'Growth rate'!$B$3:$S$93,3,FALSE)*VLOOKUP($F35,BY_TRA_Demand_Drivers!$B$5:$J$100,9,FALSE)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VLOOKUP(A36,BY_TRA_Demand_Drivers!$A$5:$B$95,2,FALSE)</f>
        <v>TPCAU</v>
      </c>
      <c r="G36" s="16">
        <f>VLOOKUP($D36,'Growth rate'!$B$3:$S$93,3,FALSE)*VLOOKUP($F36,BY_TRA_Demand_Drivers!$B$5:$J$100,7,FALSE)</f>
        <v>1083542.3064865423</v>
      </c>
      <c r="H36" s="16">
        <f>VLOOKUP($D36,'Growth rate'!$B$3:$S$93,3,FALSE)*VLOOKUP($F36,BY_TRA_Demand_Drivers!$B$5:$J$100,8,FALSE)</f>
        <v>0</v>
      </c>
      <c r="I36" s="16">
        <f>VLOOKUP($D36,'Growth rate'!$B$3:$S$93,3,FALSE)*VLOOKUP($F36,BY_TRA_Demand_Drivers!$B$5:$J$100,9,FALSE)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VLOOKUP(A37,BY_TRA_Demand_Drivers!$A$5:$B$95,2,FALSE)</f>
        <v>TPCAU</v>
      </c>
      <c r="G37" s="16">
        <f>VLOOKUP($D37,'Growth rate'!$B$3:$S$93,3,FALSE)*VLOOKUP($F37,BY_TRA_Demand_Drivers!$B$5:$J$100,7,FALSE)</f>
        <v>1095166.4302621912</v>
      </c>
      <c r="H37" s="16">
        <f>VLOOKUP($D37,'Growth rate'!$B$3:$S$93,3,FALSE)*VLOOKUP($F37,BY_TRA_Demand_Drivers!$B$5:$J$100,8,FALSE)</f>
        <v>0</v>
      </c>
      <c r="I37" s="16">
        <f>VLOOKUP($D37,'Growth rate'!$B$3:$S$93,3,FALSE)*VLOOKUP($F37,BY_TRA_Demand_Drivers!$B$5:$J$100,9,FALSE)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VLOOKUP(A38,BY_TRA_Demand_Drivers!$A$5:$B$95,2,FALSE)</f>
        <v>TPCAU</v>
      </c>
      <c r="G38" s="16">
        <f>VLOOKUP($D38,'Growth rate'!$B$3:$S$93,3,FALSE)*VLOOKUP($F38,BY_TRA_Demand_Drivers!$B$5:$J$100,7,FALSE)</f>
        <v>1106790.5540378396</v>
      </c>
      <c r="H38" s="16">
        <f>VLOOKUP($D38,'Growth rate'!$B$3:$S$93,3,FALSE)*VLOOKUP($F38,BY_TRA_Demand_Drivers!$B$5:$J$100,8,FALSE)</f>
        <v>0</v>
      </c>
      <c r="I38" s="16">
        <f>VLOOKUP($D38,'Growth rate'!$B$3:$S$93,3,FALSE)*VLOOKUP($F38,BY_TRA_Demand_Drivers!$B$5:$J$100,9,FALSE)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VLOOKUP(A39,BY_TRA_Demand_Drivers!$A$5:$B$95,2,FALSE)</f>
        <v>TPCAU</v>
      </c>
      <c r="G39" s="16">
        <f>VLOOKUP($D39,'Growth rate'!$B$3:$S$93,3,FALSE)*VLOOKUP($F39,BY_TRA_Demand_Drivers!$B$5:$J$100,7,FALSE)</f>
        <v>1118414.6778134885</v>
      </c>
      <c r="H39" s="16">
        <f>VLOOKUP($D39,'Growth rate'!$B$3:$S$93,3,FALSE)*VLOOKUP($F39,BY_TRA_Demand_Drivers!$B$5:$J$100,8,FALSE)</f>
        <v>0</v>
      </c>
      <c r="I39" s="16">
        <f>VLOOKUP($D39,'Growth rate'!$B$3:$S$93,3,FALSE)*VLOOKUP($F39,BY_TRA_Demand_Drivers!$B$5:$J$100,9,FALSE)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VLOOKUP(A40,BY_TRA_Demand_Drivers!$A$5:$B$95,2,FALSE)</f>
        <v>TPCAU</v>
      </c>
      <c r="G40" s="16">
        <f>VLOOKUP($D40,'Growth rate'!$B$3:$S$93,3,FALSE)*VLOOKUP($F40,BY_TRA_Demand_Drivers!$B$5:$J$100,7,FALSE)</f>
        <v>1130038.8015891369</v>
      </c>
      <c r="H40" s="16">
        <f>VLOOKUP($D40,'Growth rate'!$B$3:$S$93,3,FALSE)*VLOOKUP($F40,BY_TRA_Demand_Drivers!$B$5:$J$100,8,FALSE)</f>
        <v>0</v>
      </c>
      <c r="I40" s="16">
        <f>VLOOKUP($D40,'Growth rate'!$B$3:$S$93,3,FALSE)*VLOOKUP($F40,BY_TRA_Demand_Drivers!$B$5:$J$100,9,FALSE)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VLOOKUP(A41,BY_TRA_Demand_Drivers!$A$5:$B$95,2,FALSE)</f>
        <v>TPCAU</v>
      </c>
      <c r="G41" s="16">
        <f>VLOOKUP($D41,'Growth rate'!$B$3:$S$93,3,FALSE)*VLOOKUP($F41,BY_TRA_Demand_Drivers!$B$5:$J$100,7,FALSE)</f>
        <v>1143054.8170552081</v>
      </c>
      <c r="H41" s="16">
        <f>VLOOKUP($D41,'Growth rate'!$B$3:$S$93,3,FALSE)*VLOOKUP($F41,BY_TRA_Demand_Drivers!$B$5:$J$100,8,FALSE)</f>
        <v>0</v>
      </c>
      <c r="I41" s="16">
        <f>VLOOKUP($D41,'Growth rate'!$B$3:$S$93,3,FALSE)*VLOOKUP($F41,BY_TRA_Demand_Drivers!$B$5:$J$100,9,FALSE)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VLOOKUP(A42,BY_TRA_Demand_Drivers!$A$5:$B$95,2,FALSE)</f>
        <v>TPCAU</v>
      </c>
      <c r="G42" s="16">
        <f>VLOOKUP($D42,'Growth rate'!$B$3:$S$93,3,FALSE)*VLOOKUP($F42,BY_TRA_Demand_Drivers!$B$5:$J$100,7,FALSE)</f>
        <v>1156070.8325212791</v>
      </c>
      <c r="H42" s="16">
        <f>VLOOKUP($D42,'Growth rate'!$B$3:$S$93,3,FALSE)*VLOOKUP($F42,BY_TRA_Demand_Drivers!$B$5:$J$100,8,FALSE)</f>
        <v>0</v>
      </c>
      <c r="I42" s="16">
        <f>VLOOKUP($D42,'Growth rate'!$B$3:$S$93,3,FALSE)*VLOOKUP($F42,BY_TRA_Demand_Drivers!$B$5:$J$100,9,FALSE)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VLOOKUP(A43,BY_TRA_Demand_Drivers!$A$5:$B$95,2,FALSE)</f>
        <v>TPCAU</v>
      </c>
      <c r="G43" s="16">
        <f>VLOOKUP($D43,'Growth rate'!$B$3:$S$93,3,FALSE)*VLOOKUP($F43,BY_TRA_Demand_Drivers!$B$5:$J$100,7,FALSE)</f>
        <v>1169086.8479873501</v>
      </c>
      <c r="H43" s="16">
        <f>VLOOKUP($D43,'Growth rate'!$B$3:$S$93,3,FALSE)*VLOOKUP($F43,BY_TRA_Demand_Drivers!$B$5:$J$100,8,FALSE)</f>
        <v>0</v>
      </c>
      <c r="I43" s="16">
        <f>VLOOKUP($D43,'Growth rate'!$B$3:$S$93,3,FALSE)*VLOOKUP($F43,BY_TRA_Demand_Drivers!$B$5:$J$100,9,FALSE)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VLOOKUP(A44,BY_TRA_Demand_Drivers!$A$5:$B$95,2,FALSE)</f>
        <v>TPCAU</v>
      </c>
      <c r="G44" s="16">
        <f>VLOOKUP($D44,'Growth rate'!$B$3:$S$93,3,FALSE)*VLOOKUP($F44,BY_TRA_Demand_Drivers!$B$5:$J$100,7,FALSE)</f>
        <v>1182102.863453421</v>
      </c>
      <c r="H44" s="16">
        <f>VLOOKUP($D44,'Growth rate'!$B$3:$S$93,3,FALSE)*VLOOKUP($F44,BY_TRA_Demand_Drivers!$B$5:$J$100,8,FALSE)</f>
        <v>0</v>
      </c>
      <c r="I44" s="16">
        <f>VLOOKUP($D44,'Growth rate'!$B$3:$S$93,3,FALSE)*VLOOKUP($F44,BY_TRA_Demand_Drivers!$B$5:$J$100,9,FALSE)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VLOOKUP(A45,BY_TRA_Demand_Drivers!$A$5:$B$95,2,FALSE)</f>
        <v>TPCAU</v>
      </c>
      <c r="G45" s="16">
        <f>VLOOKUP($D45,'Growth rate'!$B$3:$S$93,3,FALSE)*VLOOKUP($F45,BY_TRA_Demand_Drivers!$B$5:$J$100,7,FALSE)</f>
        <v>1195118.8789194922</v>
      </c>
      <c r="H45" s="16">
        <f>VLOOKUP($D45,'Growth rate'!$B$3:$S$93,3,FALSE)*VLOOKUP($F45,BY_TRA_Demand_Drivers!$B$5:$J$100,8,FALSE)</f>
        <v>0</v>
      </c>
      <c r="I45" s="16">
        <f>VLOOKUP($D45,'Growth rate'!$B$3:$S$93,3,FALSE)*VLOOKUP($F45,BY_TRA_Demand_Drivers!$B$5:$J$100,9,FALSE)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VLOOKUP(A46,BY_TRA_Demand_Drivers!$A$5:$B$95,2,FALSE)</f>
        <v>TPCAU</v>
      </c>
      <c r="G46" s="16">
        <f>VLOOKUP($D46,'Growth rate'!$B$3:$S$93,3,FALSE)*VLOOKUP($F46,BY_TRA_Demand_Drivers!$B$5:$J$100,7,FALSE)</f>
        <v>1208462.0106559494</v>
      </c>
      <c r="H46" s="16">
        <f>VLOOKUP($D46,'Growth rate'!$B$3:$S$93,3,FALSE)*VLOOKUP($F46,BY_TRA_Demand_Drivers!$B$5:$J$100,8,FALSE)</f>
        <v>0</v>
      </c>
      <c r="I46" s="16">
        <f>VLOOKUP($D46,'Growth rate'!$B$3:$S$93,3,FALSE)*VLOOKUP($F46,BY_TRA_Demand_Drivers!$B$5:$J$100,9,FALSE)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VLOOKUP(A47,BY_TRA_Demand_Drivers!$A$5:$B$95,2,FALSE)</f>
        <v>TPCAU</v>
      </c>
      <c r="G47" s="16">
        <f>VLOOKUP($D47,'Growth rate'!$B$3:$S$93,3,FALSE)*VLOOKUP($F47,BY_TRA_Demand_Drivers!$B$5:$J$100,7,FALSE)</f>
        <v>1221805.1423924065</v>
      </c>
      <c r="H47" s="16">
        <f>VLOOKUP($D47,'Growth rate'!$B$3:$S$93,3,FALSE)*VLOOKUP($F47,BY_TRA_Demand_Drivers!$B$5:$J$100,8,FALSE)</f>
        <v>0</v>
      </c>
      <c r="I47" s="16">
        <f>VLOOKUP($D47,'Growth rate'!$B$3:$S$93,3,FALSE)*VLOOKUP($F47,BY_TRA_Demand_Drivers!$B$5:$J$100,9,FALSE)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VLOOKUP(A48,BY_TRA_Demand_Drivers!$A$5:$B$95,2,FALSE)</f>
        <v>TPCAU</v>
      </c>
      <c r="G48" s="16">
        <f>VLOOKUP($D48,'Growth rate'!$B$3:$S$93,3,FALSE)*VLOOKUP($F48,BY_TRA_Demand_Drivers!$B$5:$J$100,7,FALSE)</f>
        <v>1235148.2741288638</v>
      </c>
      <c r="H48" s="16">
        <f>VLOOKUP($D48,'Growth rate'!$B$3:$S$93,3,FALSE)*VLOOKUP($F48,BY_TRA_Demand_Drivers!$B$5:$J$100,8,FALSE)</f>
        <v>0</v>
      </c>
      <c r="I48" s="16">
        <f>VLOOKUP($D48,'Growth rate'!$B$3:$S$93,3,FALSE)*VLOOKUP($F48,BY_TRA_Demand_Drivers!$B$5:$J$100,9,FALSE)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VLOOKUP(A49,BY_TRA_Demand_Drivers!$A$5:$B$95,2,FALSE)</f>
        <v>TPCAU</v>
      </c>
      <c r="G49" s="16">
        <f>VLOOKUP($D49,'Growth rate'!$B$3:$S$93,3,FALSE)*VLOOKUP($F49,BY_TRA_Demand_Drivers!$B$5:$J$100,7,FALSE)</f>
        <v>1248491.4058653209</v>
      </c>
      <c r="H49" s="16">
        <f>VLOOKUP($D49,'Growth rate'!$B$3:$S$93,3,FALSE)*VLOOKUP($F49,BY_TRA_Demand_Drivers!$B$5:$J$100,8,FALSE)</f>
        <v>0</v>
      </c>
      <c r="I49" s="16">
        <f>VLOOKUP($D49,'Growth rate'!$B$3:$S$93,3,FALSE)*VLOOKUP($F49,BY_TRA_Demand_Drivers!$B$5:$J$100,9,FALSE)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VLOOKUP(A50,BY_TRA_Demand_Drivers!$A$5:$B$95,2,FALSE)</f>
        <v>TPCAU</v>
      </c>
      <c r="G50" s="16">
        <f>VLOOKUP($D50,'Growth rate'!$B$3:$S$93,3,FALSE)*VLOOKUP($F50,BY_TRA_Demand_Drivers!$B$5:$J$100,7,FALSE)</f>
        <v>1261834.5376017781</v>
      </c>
      <c r="H50" s="16">
        <f>VLOOKUP($D50,'Growth rate'!$B$3:$S$93,3,FALSE)*VLOOKUP($F50,BY_TRA_Demand_Drivers!$B$5:$J$100,8,FALSE)</f>
        <v>0</v>
      </c>
      <c r="I50" s="16">
        <f>VLOOKUP($D50,'Growth rate'!$B$3:$S$93,3,FALSE)*VLOOKUP($F50,BY_TRA_Demand_Drivers!$B$5:$J$100,9,FALSE)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VLOOKUP(A51,BY_TRA_Demand_Drivers!$A$5:$B$95,2,FALSE)</f>
        <v>TPCAU</v>
      </c>
      <c r="G51" s="16">
        <f>VLOOKUP($D51,'Growth rate'!$B$3:$S$93,3,FALSE)*VLOOKUP($F51,BY_TRA_Demand_Drivers!$B$5:$J$100,7,FALSE)</f>
        <v>1275643.1790762448</v>
      </c>
      <c r="H51" s="16">
        <f>VLOOKUP($D51,'Growth rate'!$B$3:$S$93,3,FALSE)*VLOOKUP($F51,BY_TRA_Demand_Drivers!$B$5:$J$100,8,FALSE)</f>
        <v>0</v>
      </c>
      <c r="I51" s="16">
        <f>VLOOKUP($D51,'Growth rate'!$B$3:$S$93,3,FALSE)*VLOOKUP($F51,BY_TRA_Demand_Drivers!$B$5:$J$100,9,FALSE)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VLOOKUP(A52,BY_TRA_Demand_Drivers!$A$5:$B$95,2,FALSE)</f>
        <v>TPCAU</v>
      </c>
      <c r="G52" s="16">
        <f>VLOOKUP($D52,'Growth rate'!$B$3:$S$93,3,FALSE)*VLOOKUP($F52,BY_TRA_Demand_Drivers!$B$5:$J$100,7,FALSE)</f>
        <v>1289451.8205507116</v>
      </c>
      <c r="H52" s="16">
        <f>VLOOKUP($D52,'Growth rate'!$B$3:$S$93,3,FALSE)*VLOOKUP($F52,BY_TRA_Demand_Drivers!$B$5:$J$100,8,FALSE)</f>
        <v>0</v>
      </c>
      <c r="I52" s="16">
        <f>VLOOKUP($D52,'Growth rate'!$B$3:$S$93,3,FALSE)*VLOOKUP($F52,BY_TRA_Demand_Drivers!$B$5:$J$100,9,FALSE)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VLOOKUP(A53,BY_TRA_Demand_Drivers!$A$5:$B$95,2,FALSE)</f>
        <v>TPCAU</v>
      </c>
      <c r="G53" s="16">
        <f>VLOOKUP($D53,'Growth rate'!$B$3:$S$93,3,FALSE)*VLOOKUP($F53,BY_TRA_Demand_Drivers!$B$5:$J$100,7,FALSE)</f>
        <v>1303260.4620251784</v>
      </c>
      <c r="H53" s="16">
        <f>VLOOKUP($D53,'Growth rate'!$B$3:$S$93,3,FALSE)*VLOOKUP($F53,BY_TRA_Demand_Drivers!$B$5:$J$100,8,FALSE)</f>
        <v>0</v>
      </c>
      <c r="I53" s="16">
        <f>VLOOKUP($D53,'Growth rate'!$B$3:$S$93,3,FALSE)*VLOOKUP($F53,BY_TRA_Demand_Drivers!$B$5:$J$100,9,FALSE)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VLOOKUP(A54,BY_TRA_Demand_Drivers!$A$5:$B$95,2,FALSE)</f>
        <v>TPCAU</v>
      </c>
      <c r="G54" s="16">
        <f>VLOOKUP($D54,'Growth rate'!$B$3:$S$93,3,FALSE)*VLOOKUP($F54,BY_TRA_Demand_Drivers!$B$5:$J$100,7,FALSE)</f>
        <v>1317069.1034996451</v>
      </c>
      <c r="H54" s="16">
        <f>VLOOKUP($D54,'Growth rate'!$B$3:$S$93,3,FALSE)*VLOOKUP($F54,BY_TRA_Demand_Drivers!$B$5:$J$100,8,FALSE)</f>
        <v>0</v>
      </c>
      <c r="I54" s="16">
        <f>VLOOKUP($D54,'Growth rate'!$B$3:$S$93,3,FALSE)*VLOOKUP($F54,BY_TRA_Demand_Drivers!$B$5:$J$100,9,FALSE)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VLOOKUP(A55,BY_TRA_Demand_Drivers!$A$5:$B$95,2,FALSE)</f>
        <v>TPCAU</v>
      </c>
      <c r="G55" s="16">
        <f>VLOOKUP($D55,'Growth rate'!$B$3:$S$93,3,FALSE)*VLOOKUP($F55,BY_TRA_Demand_Drivers!$B$5:$J$100,7,FALSE)</f>
        <v>1330877.7449741119</v>
      </c>
      <c r="H55" s="16">
        <f>VLOOKUP($D55,'Growth rate'!$B$3:$S$93,3,FALSE)*VLOOKUP($F55,BY_TRA_Demand_Drivers!$B$5:$J$100,8,FALSE)</f>
        <v>0</v>
      </c>
      <c r="I55" s="16">
        <f>VLOOKUP($D55,'Growth rate'!$B$3:$S$93,3,FALSE)*VLOOKUP($F55,BY_TRA_Demand_Drivers!$B$5:$J$100,9,FALSE)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VLOOKUP(A56,BY_TRA_Demand_Drivers!$A$5:$B$95,2,FALSE)</f>
        <v>TPCAU</v>
      </c>
      <c r="G56" s="16">
        <f>VLOOKUP($D56,'Growth rate'!$B$3:$S$93,3,FALSE)*VLOOKUP($F56,BY_TRA_Demand_Drivers!$B$5:$J$100,7,FALSE)</f>
        <v>1344660.6115805346</v>
      </c>
      <c r="H56" s="16">
        <f>VLOOKUP($D56,'Growth rate'!$B$3:$S$93,3,FALSE)*VLOOKUP($F56,BY_TRA_Demand_Drivers!$B$5:$J$100,8,FALSE)</f>
        <v>0</v>
      </c>
      <c r="I56" s="16">
        <f>VLOOKUP($D56,'Growth rate'!$B$3:$S$93,3,FALSE)*VLOOKUP($F56,BY_TRA_Demand_Drivers!$B$5:$J$100,9,FALSE)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VLOOKUP(A57,BY_TRA_Demand_Drivers!$A$5:$B$95,2,FALSE)</f>
        <v>TPCAU</v>
      </c>
      <c r="G57" s="16">
        <f>VLOOKUP($D57,'Growth rate'!$B$3:$S$93,3,FALSE)*VLOOKUP($F57,BY_TRA_Demand_Drivers!$B$5:$J$100,7,FALSE)</f>
        <v>1358443.4781869573</v>
      </c>
      <c r="H57" s="16">
        <f>VLOOKUP($D57,'Growth rate'!$B$3:$S$93,3,FALSE)*VLOOKUP($F57,BY_TRA_Demand_Drivers!$B$5:$J$100,8,FALSE)</f>
        <v>0</v>
      </c>
      <c r="I57" s="16">
        <f>VLOOKUP($D57,'Growth rate'!$B$3:$S$93,3,FALSE)*VLOOKUP($F57,BY_TRA_Demand_Drivers!$B$5:$J$100,9,FALSE)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VLOOKUP(A58,BY_TRA_Demand_Drivers!$A$5:$B$95,2,FALSE)</f>
        <v>TPCAU</v>
      </c>
      <c r="G58" s="16">
        <f>VLOOKUP($D58,'Growth rate'!$B$3:$S$93,3,FALSE)*VLOOKUP($F58,BY_TRA_Demand_Drivers!$B$5:$J$100,7,FALSE)</f>
        <v>1372226.3447933798</v>
      </c>
      <c r="H58" s="16">
        <f>VLOOKUP($D58,'Growth rate'!$B$3:$S$93,3,FALSE)*VLOOKUP($F58,BY_TRA_Demand_Drivers!$B$5:$J$100,8,FALSE)</f>
        <v>0</v>
      </c>
      <c r="I58" s="16">
        <f>VLOOKUP($D58,'Growth rate'!$B$3:$S$93,3,FALSE)*VLOOKUP($F58,BY_TRA_Demand_Drivers!$B$5:$J$100,9,FALSE)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VLOOKUP(A59,BY_TRA_Demand_Drivers!$A$5:$B$95,2,FALSE)</f>
        <v>TPCAU</v>
      </c>
      <c r="G59" s="16">
        <f>VLOOKUP($D59,'Growth rate'!$B$3:$S$93,3,FALSE)*VLOOKUP($F59,BY_TRA_Demand_Drivers!$B$5:$J$100,7,FALSE)</f>
        <v>1386009.2113998025</v>
      </c>
      <c r="H59" s="16">
        <f>VLOOKUP($D59,'Growth rate'!$B$3:$S$93,3,FALSE)*VLOOKUP($F59,BY_TRA_Demand_Drivers!$B$5:$J$100,8,FALSE)</f>
        <v>0</v>
      </c>
      <c r="I59" s="16">
        <f>VLOOKUP($D59,'Growth rate'!$B$3:$S$93,3,FALSE)*VLOOKUP($F59,BY_TRA_Demand_Drivers!$B$5:$J$100,9,FALSE)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VLOOKUP(A60,BY_TRA_Demand_Drivers!$A$5:$B$95,2,FALSE)</f>
        <v>TPCAU</v>
      </c>
      <c r="G60" s="16">
        <f>VLOOKUP($D60,'Growth rate'!$B$3:$S$93,3,FALSE)*VLOOKUP($F60,BY_TRA_Demand_Drivers!$B$5:$J$100,7,FALSE)</f>
        <v>1399792.0780062249</v>
      </c>
      <c r="H60" s="16">
        <f>VLOOKUP($D60,'Growth rate'!$B$3:$S$93,3,FALSE)*VLOOKUP($F60,BY_TRA_Demand_Drivers!$B$5:$J$100,8,FALSE)</f>
        <v>0</v>
      </c>
      <c r="I60" s="16">
        <f>VLOOKUP($D60,'Growth rate'!$B$3:$S$93,3,FALSE)*VLOOKUP($F60,BY_TRA_Demand_Drivers!$B$5:$J$100,9,FALSE)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VLOOKUP(A61,BY_TRA_Demand_Drivers!$A$5:$B$95,2,FALSE)</f>
        <v>TPCAU</v>
      </c>
      <c r="G61" s="16">
        <f>VLOOKUP($D61,'Growth rate'!$B$3:$S$93,3,FALSE)*VLOOKUP($F61,BY_TRA_Demand_Drivers!$B$5:$J$100,7,FALSE)</f>
        <v>1413348.1941163121</v>
      </c>
      <c r="H61" s="16">
        <f>VLOOKUP($D61,'Growth rate'!$B$3:$S$93,3,FALSE)*VLOOKUP($F61,BY_TRA_Demand_Drivers!$B$5:$J$100,8,FALSE)</f>
        <v>0</v>
      </c>
      <c r="I61" s="16">
        <f>VLOOKUP($D61,'Growth rate'!$B$3:$S$93,3,FALSE)*VLOOKUP($F61,BY_TRA_Demand_Drivers!$B$5:$J$100,9,FALSE)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VLOOKUP(A62,BY_TRA_Demand_Drivers!$A$5:$B$95,2,FALSE)</f>
        <v>TPCAU</v>
      </c>
      <c r="G62" s="16">
        <f>VLOOKUP($D62,'Growth rate'!$B$3:$S$93,3,FALSE)*VLOOKUP($F62,BY_TRA_Demand_Drivers!$B$5:$J$100,7,FALSE)</f>
        <v>1426904.3102263995</v>
      </c>
      <c r="H62" s="16">
        <f>VLOOKUP($D62,'Growth rate'!$B$3:$S$93,3,FALSE)*VLOOKUP($F62,BY_TRA_Demand_Drivers!$B$5:$J$100,8,FALSE)</f>
        <v>0</v>
      </c>
      <c r="I62" s="16">
        <f>VLOOKUP($D62,'Growth rate'!$B$3:$S$93,3,FALSE)*VLOOKUP($F62,BY_TRA_Demand_Drivers!$B$5:$J$100,9,FALSE)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VLOOKUP(A63,BY_TRA_Demand_Drivers!$A$5:$B$95,2,FALSE)</f>
        <v>TPCAU</v>
      </c>
      <c r="G63" s="16">
        <f>VLOOKUP($D63,'Growth rate'!$B$3:$S$93,3,FALSE)*VLOOKUP($F63,BY_TRA_Demand_Drivers!$B$5:$J$100,7,FALSE)</f>
        <v>1440460.4263364866</v>
      </c>
      <c r="H63" s="16">
        <f>VLOOKUP($D63,'Growth rate'!$B$3:$S$93,3,FALSE)*VLOOKUP($F63,BY_TRA_Demand_Drivers!$B$5:$J$100,8,FALSE)</f>
        <v>0</v>
      </c>
      <c r="I63" s="16">
        <f>VLOOKUP($D63,'Growth rate'!$B$3:$S$93,3,FALSE)*VLOOKUP($F63,BY_TRA_Demand_Drivers!$B$5:$J$100,9,FALSE)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VLOOKUP(A64,BY_TRA_Demand_Drivers!$A$5:$B$95,2,FALSE)</f>
        <v>TPCAU</v>
      </c>
      <c r="G64" s="16">
        <f>VLOOKUP($D64,'Growth rate'!$B$3:$S$93,3,FALSE)*VLOOKUP($F64,BY_TRA_Demand_Drivers!$B$5:$J$100,7,FALSE)</f>
        <v>1454016.5424465737</v>
      </c>
      <c r="H64" s="16">
        <f>VLOOKUP($D64,'Growth rate'!$B$3:$S$93,3,FALSE)*VLOOKUP($F64,BY_TRA_Demand_Drivers!$B$5:$J$100,8,FALSE)</f>
        <v>0</v>
      </c>
      <c r="I64" s="16">
        <f>VLOOKUP($D64,'Growth rate'!$B$3:$S$93,3,FALSE)*VLOOKUP($F64,BY_TRA_Demand_Drivers!$B$5:$J$100,9,FALSE)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VLOOKUP(A65,BY_TRA_Demand_Drivers!$A$5:$B$95,2,FALSE)</f>
        <v>TPCAU</v>
      </c>
      <c r="G65" s="16">
        <f>VLOOKUP($D65,'Growth rate'!$B$3:$S$93,3,FALSE)*VLOOKUP($F65,BY_TRA_Demand_Drivers!$B$5:$J$100,7,FALSE)</f>
        <v>1467572.6585566611</v>
      </c>
      <c r="H65" s="16">
        <f>VLOOKUP($D65,'Growth rate'!$B$3:$S$93,3,FALSE)*VLOOKUP($F65,BY_TRA_Demand_Drivers!$B$5:$J$100,8,FALSE)</f>
        <v>0</v>
      </c>
      <c r="I65" s="16">
        <f>VLOOKUP($D65,'Growth rate'!$B$3:$S$93,3,FALSE)*VLOOKUP($F65,BY_TRA_Demand_Drivers!$B$5:$J$100,9,FALSE)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VLOOKUP(A66,BY_TRA_Demand_Drivers!$A$5:$B$95,2,FALSE)</f>
        <v>TPCAU</v>
      </c>
      <c r="G66" s="16">
        <f>VLOOKUP($D66,'Growth rate'!$B$3:$S$93,3,FALSE)*VLOOKUP($F66,BY_TRA_Demand_Drivers!$B$5:$J$100,7,FALSE)</f>
        <v>1480573.9803953054</v>
      </c>
      <c r="H66" s="16">
        <f>VLOOKUP($D66,'Growth rate'!$B$3:$S$93,3,FALSE)*VLOOKUP($F66,BY_TRA_Demand_Drivers!$B$5:$J$100,8,FALSE)</f>
        <v>0</v>
      </c>
      <c r="I66" s="16">
        <f>VLOOKUP($D66,'Growth rate'!$B$3:$S$93,3,FALSE)*VLOOKUP($F66,BY_TRA_Demand_Drivers!$B$5:$J$100,9,FALSE)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VLOOKUP(A67,BY_TRA_Demand_Drivers!$A$5:$B$95,2,FALSE)</f>
        <v>TPCAU</v>
      </c>
      <c r="G67" s="16">
        <f>VLOOKUP($D67,'Growth rate'!$B$3:$S$93,3,FALSE)*VLOOKUP($F67,BY_TRA_Demand_Drivers!$B$5:$J$100,7,FALSE)</f>
        <v>1493575.3022339498</v>
      </c>
      <c r="H67" s="16">
        <f>VLOOKUP($D67,'Growth rate'!$B$3:$S$93,3,FALSE)*VLOOKUP($F67,BY_TRA_Demand_Drivers!$B$5:$J$100,8,FALSE)</f>
        <v>0</v>
      </c>
      <c r="I67" s="16">
        <f>VLOOKUP($D67,'Growth rate'!$B$3:$S$93,3,FALSE)*VLOOKUP($F67,BY_TRA_Demand_Drivers!$B$5:$J$100,9,FALSE)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VLOOKUP(A68,BY_TRA_Demand_Drivers!$A$5:$B$95,2,FALSE)</f>
        <v>TPCAU</v>
      </c>
      <c r="G68" s="16">
        <f>VLOOKUP($D68,'Growth rate'!$B$3:$S$93,3,FALSE)*VLOOKUP($F68,BY_TRA_Demand_Drivers!$B$5:$J$100,7,FALSE)</f>
        <v>1506576.6240725939</v>
      </c>
      <c r="H68" s="16">
        <f>VLOOKUP($D68,'Growth rate'!$B$3:$S$93,3,FALSE)*VLOOKUP($F68,BY_TRA_Demand_Drivers!$B$5:$J$100,8,FALSE)</f>
        <v>0</v>
      </c>
      <c r="I68" s="16">
        <f>VLOOKUP($D68,'Growth rate'!$B$3:$S$93,3,FALSE)*VLOOKUP($F68,BY_TRA_Demand_Drivers!$B$5:$J$100,9,FALSE)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VLOOKUP(A69,BY_TRA_Demand_Drivers!$A$5:$B$95,2,FALSE)</f>
        <v>TPCAU</v>
      </c>
      <c r="G69" s="16">
        <f>VLOOKUP($D69,'Growth rate'!$B$3:$S$93,3,FALSE)*VLOOKUP($F69,BY_TRA_Demand_Drivers!$B$5:$J$100,7,FALSE)</f>
        <v>1519577.9459112382</v>
      </c>
      <c r="H69" s="16">
        <f>VLOOKUP($D69,'Growth rate'!$B$3:$S$93,3,FALSE)*VLOOKUP($F69,BY_TRA_Demand_Drivers!$B$5:$J$100,8,FALSE)</f>
        <v>0</v>
      </c>
      <c r="I69" s="16">
        <f>VLOOKUP($D69,'Growth rate'!$B$3:$S$93,3,FALSE)*VLOOKUP($F69,BY_TRA_Demand_Drivers!$B$5:$J$100,9,FALSE)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VLOOKUP(A70,BY_TRA_Demand_Drivers!$A$5:$B$95,2,FALSE)</f>
        <v>TPCAU</v>
      </c>
      <c r="G70" s="16">
        <f>VLOOKUP($D70,'Growth rate'!$B$3:$S$93,3,FALSE)*VLOOKUP($F70,BY_TRA_Demand_Drivers!$B$5:$J$100,7,FALSE)</f>
        <v>1532579.2677498825</v>
      </c>
      <c r="H70" s="16">
        <f>VLOOKUP($D70,'Growth rate'!$B$3:$S$93,3,FALSE)*VLOOKUP($F70,BY_TRA_Demand_Drivers!$B$5:$J$100,8,FALSE)</f>
        <v>0</v>
      </c>
      <c r="I70" s="16">
        <f>VLOOKUP($D70,'Growth rate'!$B$3:$S$93,3,FALSE)*VLOOKUP($F70,BY_TRA_Demand_Drivers!$B$5:$J$100,9,FALSE)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VLOOKUP(A71,BY_TRA_Demand_Drivers!$A$5:$B$95,2,FALSE)</f>
        <v>TPCAU</v>
      </c>
      <c r="G71" s="16">
        <f>VLOOKUP($D71,'Growth rate'!$B$3:$S$93,3,FALSE)*VLOOKUP($F71,BY_TRA_Demand_Drivers!$B$5:$J$100,7,FALSE)</f>
        <v>1545066.1661804789</v>
      </c>
      <c r="H71" s="16">
        <f>VLOOKUP($D71,'Growth rate'!$B$3:$S$93,3,FALSE)*VLOOKUP($F71,BY_TRA_Demand_Drivers!$B$5:$J$100,8,FALSE)</f>
        <v>0</v>
      </c>
      <c r="I71" s="16">
        <f>VLOOKUP($D71,'Growth rate'!$B$3:$S$93,3,FALSE)*VLOOKUP($F71,BY_TRA_Demand_Drivers!$B$5:$J$100,9,FALSE)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VLOOKUP(A72,BY_TRA_Demand_Drivers!$A$5:$B$95,2,FALSE)</f>
        <v>TPCAU</v>
      </c>
      <c r="G72" s="16">
        <f>VLOOKUP($D72,'Growth rate'!$B$3:$S$93,3,FALSE)*VLOOKUP($F72,BY_TRA_Demand_Drivers!$B$5:$J$100,7,FALSE)</f>
        <v>1557553.0646110752</v>
      </c>
      <c r="H72" s="16">
        <f>VLOOKUP($D72,'Growth rate'!$B$3:$S$93,3,FALSE)*VLOOKUP($F72,BY_TRA_Demand_Drivers!$B$5:$J$100,8,FALSE)</f>
        <v>0</v>
      </c>
      <c r="I72" s="16">
        <f>VLOOKUP($D72,'Growth rate'!$B$3:$S$93,3,FALSE)*VLOOKUP($F72,BY_TRA_Demand_Drivers!$B$5:$J$100,9,FALSE)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VLOOKUP(A73,BY_TRA_Demand_Drivers!$A$5:$B$95,2,FALSE)</f>
        <v>TPCAU</v>
      </c>
      <c r="G73" s="16">
        <f>VLOOKUP($D73,'Growth rate'!$B$3:$S$93,3,FALSE)*VLOOKUP($F73,BY_TRA_Demand_Drivers!$B$5:$J$100,7,FALSE)</f>
        <v>1570039.9630416716</v>
      </c>
      <c r="H73" s="16">
        <f>VLOOKUP($D73,'Growth rate'!$B$3:$S$93,3,FALSE)*VLOOKUP($F73,BY_TRA_Demand_Drivers!$B$5:$J$100,8,FALSE)</f>
        <v>0</v>
      </c>
      <c r="I73" s="16">
        <f>VLOOKUP($D73,'Growth rate'!$B$3:$S$93,3,FALSE)*VLOOKUP($F73,BY_TRA_Demand_Drivers!$B$5:$J$100,9,FALSE)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VLOOKUP(A74,BY_TRA_Demand_Drivers!$A$5:$B$95,2,FALSE)</f>
        <v>TPCAU</v>
      </c>
      <c r="G74" s="16">
        <f>VLOOKUP($D74,'Growth rate'!$B$3:$S$93,3,FALSE)*VLOOKUP($F74,BY_TRA_Demand_Drivers!$B$5:$J$100,7,FALSE)</f>
        <v>1582526.8614722681</v>
      </c>
      <c r="H74" s="16">
        <f>VLOOKUP($D74,'Growth rate'!$B$3:$S$93,3,FALSE)*VLOOKUP($F74,BY_TRA_Demand_Drivers!$B$5:$J$100,8,FALSE)</f>
        <v>0</v>
      </c>
      <c r="I74" s="16">
        <f>VLOOKUP($D74,'Growth rate'!$B$3:$S$93,3,FALSE)*VLOOKUP($F74,BY_TRA_Demand_Drivers!$B$5:$J$100,9,FALSE)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VLOOKUP(A75,BY_TRA_Demand_Drivers!$A$5:$B$95,2,FALSE)</f>
        <v>TPCAU</v>
      </c>
      <c r="G75" s="16">
        <f>VLOOKUP($D75,'Growth rate'!$B$3:$S$93,3,FALSE)*VLOOKUP($F75,BY_TRA_Demand_Drivers!$B$5:$J$100,7,FALSE)</f>
        <v>1595013.7599028645</v>
      </c>
      <c r="H75" s="16">
        <f>VLOOKUP($D75,'Growth rate'!$B$3:$S$93,3,FALSE)*VLOOKUP($F75,BY_TRA_Demand_Drivers!$B$5:$J$100,8,FALSE)</f>
        <v>0</v>
      </c>
      <c r="I75" s="16">
        <f>VLOOKUP($D75,'Growth rate'!$B$3:$S$93,3,FALSE)*VLOOKUP($F75,BY_TRA_Demand_Drivers!$B$5:$J$100,9,FALSE)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VLOOKUP(A76,BY_TRA_Demand_Drivers!$A$5:$B$95,2,FALSE)</f>
        <v>TPCAU</v>
      </c>
      <c r="G76" s="16">
        <f>VLOOKUP($D76,'Growth rate'!$B$3:$S$93,3,FALSE)*VLOOKUP($F76,BY_TRA_Demand_Drivers!$B$5:$J$100,7,FALSE)</f>
        <v>1607211.0815962679</v>
      </c>
      <c r="H76" s="16">
        <f>VLOOKUP($D76,'Growth rate'!$B$3:$S$93,3,FALSE)*VLOOKUP($F76,BY_TRA_Demand_Drivers!$B$5:$J$100,8,FALSE)</f>
        <v>0</v>
      </c>
      <c r="I76" s="16">
        <f>VLOOKUP($D76,'Growth rate'!$B$3:$S$93,3,FALSE)*VLOOKUP($F76,BY_TRA_Demand_Drivers!$B$5:$J$100,9,FALSE)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VLOOKUP(A77,BY_TRA_Demand_Drivers!$A$5:$B$95,2,FALSE)</f>
        <v>TPCAU</v>
      </c>
      <c r="G77" s="16">
        <f>VLOOKUP($D77,'Growth rate'!$B$3:$S$93,3,FALSE)*VLOOKUP($F77,BY_TRA_Demand_Drivers!$B$5:$J$100,7,FALSE)</f>
        <v>1619408.4032896711</v>
      </c>
      <c r="H77" s="16">
        <f>VLOOKUP($D77,'Growth rate'!$B$3:$S$93,3,FALSE)*VLOOKUP($F77,BY_TRA_Demand_Drivers!$B$5:$J$100,8,FALSE)</f>
        <v>0</v>
      </c>
      <c r="I77" s="16">
        <f>VLOOKUP($D77,'Growth rate'!$B$3:$S$93,3,FALSE)*VLOOKUP($F77,BY_TRA_Demand_Drivers!$B$5:$J$100,9,FALSE)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VLOOKUP(A78,BY_TRA_Demand_Drivers!$A$5:$B$95,2,FALSE)</f>
        <v>TPCAU</v>
      </c>
      <c r="G78" s="16">
        <f>VLOOKUP($D78,'Growth rate'!$B$3:$S$93,3,FALSE)*VLOOKUP($F78,BY_TRA_Demand_Drivers!$B$5:$J$100,7,FALSE)</f>
        <v>1631605.7249830747</v>
      </c>
      <c r="H78" s="16">
        <f>VLOOKUP($D78,'Growth rate'!$B$3:$S$93,3,FALSE)*VLOOKUP($F78,BY_TRA_Demand_Drivers!$B$5:$J$100,8,FALSE)</f>
        <v>0</v>
      </c>
      <c r="I78" s="16">
        <f>VLOOKUP($D78,'Growth rate'!$B$3:$S$93,3,FALSE)*VLOOKUP($F78,BY_TRA_Demand_Drivers!$B$5:$J$100,9,FALSE)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VLOOKUP(A79,BY_TRA_Demand_Drivers!$A$5:$B$95,2,FALSE)</f>
        <v>TPCAU</v>
      </c>
      <c r="G79" s="16">
        <f>VLOOKUP($D79,'Growth rate'!$B$3:$S$93,3,FALSE)*VLOOKUP($F79,BY_TRA_Demand_Drivers!$B$5:$J$100,7,FALSE)</f>
        <v>1643803.0466764779</v>
      </c>
      <c r="H79" s="16">
        <f>VLOOKUP($D79,'Growth rate'!$B$3:$S$93,3,FALSE)*VLOOKUP($F79,BY_TRA_Demand_Drivers!$B$5:$J$100,8,FALSE)</f>
        <v>0</v>
      </c>
      <c r="I79" s="16">
        <f>VLOOKUP($D79,'Growth rate'!$B$3:$S$93,3,FALSE)*VLOOKUP($F79,BY_TRA_Demand_Drivers!$B$5:$J$100,9,FALSE)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VLOOKUP(A80,BY_TRA_Demand_Drivers!$A$5:$B$95,2,FALSE)</f>
        <v>TPCAU</v>
      </c>
      <c r="G80" s="16">
        <f>VLOOKUP($D80,'Growth rate'!$B$3:$S$93,3,FALSE)*VLOOKUP($F80,BY_TRA_Demand_Drivers!$B$5:$J$100,7,FALSE)</f>
        <v>1656000.3683698813</v>
      </c>
      <c r="H80" s="16">
        <f>VLOOKUP($D80,'Growth rate'!$B$3:$S$93,3,FALSE)*VLOOKUP($F80,BY_TRA_Demand_Drivers!$B$5:$J$100,8,FALSE)</f>
        <v>0</v>
      </c>
      <c r="I80" s="16">
        <f>VLOOKUP($D80,'Growth rate'!$B$3:$S$93,3,FALSE)*VLOOKUP($F80,BY_TRA_Demand_Drivers!$B$5:$J$100,9,FALSE)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VLOOKUP(A81,BY_TRA_Demand_Drivers!$A$5:$B$95,2,FALSE)</f>
        <v>TPCAU</v>
      </c>
      <c r="G81" s="16">
        <f>VLOOKUP($D81,'Growth rate'!$B$3:$S$93,3,FALSE)*VLOOKUP($F81,BY_TRA_Demand_Drivers!$B$5:$J$100,7,FALSE)</f>
        <v>1667790.4178585643</v>
      </c>
      <c r="H81" s="16">
        <f>VLOOKUP($D81,'Growth rate'!$B$3:$S$93,3,FALSE)*VLOOKUP($F81,BY_TRA_Demand_Drivers!$B$5:$J$100,8,FALSE)</f>
        <v>0</v>
      </c>
      <c r="I81" s="16">
        <f>VLOOKUP($D81,'Growth rate'!$B$3:$S$93,3,FALSE)*VLOOKUP($F81,BY_TRA_Demand_Drivers!$B$5:$J$100,9,FALSE)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VLOOKUP(A82,BY_TRA_Demand_Drivers!$A$5:$B$95,2,FALSE)</f>
        <v>TPCAU</v>
      </c>
      <c r="G82" s="16">
        <f>VLOOKUP($D82,'Growth rate'!$B$3:$S$93,3,FALSE)*VLOOKUP($F82,BY_TRA_Demand_Drivers!$B$5:$J$100,7,FALSE)</f>
        <v>1679580.4673472468</v>
      </c>
      <c r="H82" s="16">
        <f>VLOOKUP($D82,'Growth rate'!$B$3:$S$93,3,FALSE)*VLOOKUP($F82,BY_TRA_Demand_Drivers!$B$5:$J$100,8,FALSE)</f>
        <v>0</v>
      </c>
      <c r="I82" s="16">
        <f>VLOOKUP($D82,'Growth rate'!$B$3:$S$93,3,FALSE)*VLOOKUP($F82,BY_TRA_Demand_Drivers!$B$5:$J$100,9,FALSE)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VLOOKUP(A83,BY_TRA_Demand_Drivers!$A$5:$B$95,2,FALSE)</f>
        <v>TPCAU</v>
      </c>
      <c r="G83" s="16">
        <f>VLOOKUP($D83,'Growth rate'!$B$3:$S$93,3,FALSE)*VLOOKUP($F83,BY_TRA_Demand_Drivers!$B$5:$J$100,7,FALSE)</f>
        <v>1691370.5168359298</v>
      </c>
      <c r="H83" s="16">
        <f>VLOOKUP($D83,'Growth rate'!$B$3:$S$93,3,FALSE)*VLOOKUP($F83,BY_TRA_Demand_Drivers!$B$5:$J$100,8,FALSE)</f>
        <v>0</v>
      </c>
      <c r="I83" s="16">
        <f>VLOOKUP($D83,'Growth rate'!$B$3:$S$93,3,FALSE)*VLOOKUP($F83,BY_TRA_Demand_Drivers!$B$5:$J$100,9,FALSE)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VLOOKUP(A84,BY_TRA_Demand_Drivers!$A$5:$B$95,2,FALSE)</f>
        <v>TPCAU</v>
      </c>
      <c r="G84" s="16">
        <f>VLOOKUP($D84,'Growth rate'!$B$3:$S$93,3,FALSE)*VLOOKUP($F84,BY_TRA_Demand_Drivers!$B$5:$J$100,7,FALSE)</f>
        <v>1703160.5663246126</v>
      </c>
      <c r="H84" s="16">
        <f>VLOOKUP($D84,'Growth rate'!$B$3:$S$93,3,FALSE)*VLOOKUP($F84,BY_TRA_Demand_Drivers!$B$5:$J$100,8,FALSE)</f>
        <v>0</v>
      </c>
      <c r="I84" s="16">
        <f>VLOOKUP($D84,'Growth rate'!$B$3:$S$93,3,FALSE)*VLOOKUP($F84,BY_TRA_Demand_Drivers!$B$5:$J$100,9,FALSE)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VLOOKUP(A85,BY_TRA_Demand_Drivers!$A$5:$B$95,2,FALSE)</f>
        <v>TPCAU</v>
      </c>
      <c r="G85" s="16">
        <f>VLOOKUP($D85,'Growth rate'!$B$3:$S$93,3,FALSE)*VLOOKUP($F85,BY_TRA_Demand_Drivers!$B$5:$J$100,7,FALSE)</f>
        <v>1714950.6158132954</v>
      </c>
      <c r="H85" s="16">
        <f>VLOOKUP($D85,'Growth rate'!$B$3:$S$93,3,FALSE)*VLOOKUP($F85,BY_TRA_Demand_Drivers!$B$5:$J$100,8,FALSE)</f>
        <v>0</v>
      </c>
      <c r="I85" s="16">
        <f>VLOOKUP($D85,'Growth rate'!$B$3:$S$93,3,FALSE)*VLOOKUP($F85,BY_TRA_Demand_Drivers!$B$5:$J$100,9,FALSE)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VLOOKUP(A86,BY_TRA_Demand_Drivers!$A$5:$B$95,2,FALSE)</f>
        <v>TPCAR</v>
      </c>
      <c r="G86" s="16">
        <f>VLOOKUP($D86,'Growth rate'!$B$3:$S$93,3,FALSE)*VLOOKUP($F86,BY_TRA_Demand_Drivers!$B$5:$J$100,7,FALSE)</f>
        <v>239025.43533128631</v>
      </c>
      <c r="H86" s="16">
        <f>VLOOKUP($D86,'Growth rate'!$B$3:$S$93,3,FALSE)*VLOOKUP($F86,BY_TRA_Demand_Drivers!$B$5:$J$100,8,FALSE)</f>
        <v>0</v>
      </c>
      <c r="I86" s="16">
        <f>VLOOKUP($D86,'Growth rate'!$B$3:$S$93,3,FALSE)*VLOOKUP($F86,BY_TRA_Demand_Drivers!$B$5:$J$100,9,FALSE)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VLOOKUP(A87,BY_TRA_Demand_Drivers!$A$5:$B$95,2,FALSE)</f>
        <v>TPCAR</v>
      </c>
      <c r="G87" s="16">
        <f>VLOOKUP($D87,'Growth rate'!$B$3:$S$93,3,FALSE)*VLOOKUP($F87,BY_TRA_Demand_Drivers!$B$5:$J$100,7,FALSE)</f>
        <v>241925.44758755583</v>
      </c>
      <c r="H87" s="16">
        <f>VLOOKUP($D87,'Growth rate'!$B$3:$S$93,3,FALSE)*VLOOKUP($F87,BY_TRA_Demand_Drivers!$B$5:$J$100,8,FALSE)</f>
        <v>0</v>
      </c>
      <c r="I87" s="16">
        <f>VLOOKUP($D87,'Growth rate'!$B$3:$S$93,3,FALSE)*VLOOKUP($F87,BY_TRA_Demand_Drivers!$B$5:$J$100,9,FALSE)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VLOOKUP(A88,BY_TRA_Demand_Drivers!$A$5:$B$95,2,FALSE)</f>
        <v>TPCAR</v>
      </c>
      <c r="G88" s="16">
        <f>VLOOKUP($D88,'Growth rate'!$B$3:$S$93,3,FALSE)*VLOOKUP($F88,BY_TRA_Demand_Drivers!$B$5:$J$100,7,FALSE)</f>
        <v>244406.00434344661</v>
      </c>
      <c r="H88" s="16">
        <f>VLOOKUP($D88,'Growth rate'!$B$3:$S$93,3,FALSE)*VLOOKUP($F88,BY_TRA_Demand_Drivers!$B$5:$J$100,8,FALSE)</f>
        <v>0</v>
      </c>
      <c r="I88" s="16">
        <f>VLOOKUP($D88,'Growth rate'!$B$3:$S$93,3,FALSE)*VLOOKUP($F88,BY_TRA_Demand_Drivers!$B$5:$J$100,9,FALSE)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VLOOKUP(A89,BY_TRA_Demand_Drivers!$A$5:$B$95,2,FALSE)</f>
        <v>TPCAR</v>
      </c>
      <c r="G89" s="16">
        <f>VLOOKUP($D89,'Growth rate'!$B$3:$S$93,3,FALSE)*VLOOKUP($F89,BY_TRA_Demand_Drivers!$B$5:$J$100,7,FALSE)</f>
        <v>246886.56109933733</v>
      </c>
      <c r="H89" s="16">
        <f>VLOOKUP($D89,'Growth rate'!$B$3:$S$93,3,FALSE)*VLOOKUP($F89,BY_TRA_Demand_Drivers!$B$5:$J$100,8,FALSE)</f>
        <v>0</v>
      </c>
      <c r="I89" s="16">
        <f>VLOOKUP($D89,'Growth rate'!$B$3:$S$93,3,FALSE)*VLOOKUP($F89,BY_TRA_Demand_Drivers!$B$5:$J$100,9,FALSE)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VLOOKUP(A90,BY_TRA_Demand_Drivers!$A$5:$B$95,2,FALSE)</f>
        <v>TPCAR</v>
      </c>
      <c r="G90" s="16">
        <f>VLOOKUP($D90,'Growth rate'!$B$3:$S$93,3,FALSE)*VLOOKUP($F90,BY_TRA_Demand_Drivers!$B$5:$J$100,7,FALSE)</f>
        <v>249367.11785522813</v>
      </c>
      <c r="H90" s="16">
        <f>VLOOKUP($D90,'Growth rate'!$B$3:$S$93,3,FALSE)*VLOOKUP($F90,BY_TRA_Demand_Drivers!$B$5:$J$100,8,FALSE)</f>
        <v>0</v>
      </c>
      <c r="I90" s="16">
        <f>VLOOKUP($D90,'Growth rate'!$B$3:$S$93,3,FALSE)*VLOOKUP($F90,BY_TRA_Demand_Drivers!$B$5:$J$100,9,FALSE)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VLOOKUP(A91,BY_TRA_Demand_Drivers!$A$5:$B$95,2,FALSE)</f>
        <v>TPCAR</v>
      </c>
      <c r="G91" s="16">
        <f>VLOOKUP($D91,'Growth rate'!$B$3:$S$93,3,FALSE)*VLOOKUP($F91,BY_TRA_Demand_Drivers!$B$5:$J$100,7,FALSE)</f>
        <v>251847.67461111885</v>
      </c>
      <c r="H91" s="16">
        <f>VLOOKUP($D91,'Growth rate'!$B$3:$S$93,3,FALSE)*VLOOKUP($F91,BY_TRA_Demand_Drivers!$B$5:$J$100,8,FALSE)</f>
        <v>0</v>
      </c>
      <c r="I91" s="16">
        <f>VLOOKUP($D91,'Growth rate'!$B$3:$S$93,3,FALSE)*VLOOKUP($F91,BY_TRA_Demand_Drivers!$B$5:$J$100,9,FALSE)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VLOOKUP(A92,BY_TRA_Demand_Drivers!$A$5:$B$95,2,FALSE)</f>
        <v>TPCAR</v>
      </c>
      <c r="G92" s="16">
        <f>VLOOKUP($D92,'Growth rate'!$B$3:$S$93,3,FALSE)*VLOOKUP($F92,BY_TRA_Demand_Drivers!$B$5:$J$100,7,FALSE)</f>
        <v>254328.23136700963</v>
      </c>
      <c r="H92" s="16">
        <f>VLOOKUP($D92,'Growth rate'!$B$3:$S$93,3,FALSE)*VLOOKUP($F92,BY_TRA_Demand_Drivers!$B$5:$J$100,8,FALSE)</f>
        <v>0</v>
      </c>
      <c r="I92" s="16">
        <f>VLOOKUP($D92,'Growth rate'!$B$3:$S$93,3,FALSE)*VLOOKUP($F92,BY_TRA_Demand_Drivers!$B$5:$J$100,9,FALSE)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VLOOKUP(A93,BY_TRA_Demand_Drivers!$A$5:$B$95,2,FALSE)</f>
        <v>TPCAR</v>
      </c>
      <c r="G93" s="16">
        <f>VLOOKUP($D93,'Growth rate'!$B$3:$S$93,3,FALSE)*VLOOKUP($F93,BY_TRA_Demand_Drivers!$B$5:$J$100,7,FALSE)</f>
        <v>256611.06832643837</v>
      </c>
      <c r="H93" s="16">
        <f>VLOOKUP($D93,'Growth rate'!$B$3:$S$93,3,FALSE)*VLOOKUP($F93,BY_TRA_Demand_Drivers!$B$5:$J$100,8,FALSE)</f>
        <v>0</v>
      </c>
      <c r="I93" s="16">
        <f>VLOOKUP($D93,'Growth rate'!$B$3:$S$93,3,FALSE)*VLOOKUP($F93,BY_TRA_Demand_Drivers!$B$5:$J$100,9,FALSE)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VLOOKUP(A94,BY_TRA_Demand_Drivers!$A$5:$B$95,2,FALSE)</f>
        <v>TPCAR</v>
      </c>
      <c r="G94" s="16">
        <f>VLOOKUP($D94,'Growth rate'!$B$3:$S$93,3,FALSE)*VLOOKUP($F94,BY_TRA_Demand_Drivers!$B$5:$J$100,7,FALSE)</f>
        <v>258893.90528586708</v>
      </c>
      <c r="H94" s="16">
        <f>VLOOKUP($D94,'Growth rate'!$B$3:$S$93,3,FALSE)*VLOOKUP($F94,BY_TRA_Demand_Drivers!$B$5:$J$100,8,FALSE)</f>
        <v>0</v>
      </c>
      <c r="I94" s="16">
        <f>VLOOKUP($D94,'Growth rate'!$B$3:$S$93,3,FALSE)*VLOOKUP($F94,BY_TRA_Demand_Drivers!$B$5:$J$100,9,FALSE)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VLOOKUP(A95,BY_TRA_Demand_Drivers!$A$5:$B$95,2,FALSE)</f>
        <v>TPCAR</v>
      </c>
      <c r="G95" s="16">
        <f>VLOOKUP($D95,'Growth rate'!$B$3:$S$93,3,FALSE)*VLOOKUP($F95,BY_TRA_Demand_Drivers!$B$5:$J$100,7,FALSE)</f>
        <v>261176.74224529584</v>
      </c>
      <c r="H95" s="16">
        <f>VLOOKUP($D95,'Growth rate'!$B$3:$S$93,3,FALSE)*VLOOKUP($F95,BY_TRA_Demand_Drivers!$B$5:$J$100,8,FALSE)</f>
        <v>0</v>
      </c>
      <c r="I95" s="16">
        <f>VLOOKUP($D95,'Growth rate'!$B$3:$S$93,3,FALSE)*VLOOKUP($F95,BY_TRA_Demand_Drivers!$B$5:$J$100,9,FALSE)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VLOOKUP(A96,BY_TRA_Demand_Drivers!$A$5:$B$95,2,FALSE)</f>
        <v>TPCAR</v>
      </c>
      <c r="G96" s="16">
        <f>VLOOKUP($D96,'Growth rate'!$B$3:$S$93,3,FALSE)*VLOOKUP($F96,BY_TRA_Demand_Drivers!$B$5:$J$100,7,FALSE)</f>
        <v>263459.57920472458</v>
      </c>
      <c r="H96" s="16">
        <f>VLOOKUP($D96,'Growth rate'!$B$3:$S$93,3,FALSE)*VLOOKUP($F96,BY_TRA_Demand_Drivers!$B$5:$J$100,8,FALSE)</f>
        <v>0</v>
      </c>
      <c r="I96" s="16">
        <f>VLOOKUP($D96,'Growth rate'!$B$3:$S$93,3,FALSE)*VLOOKUP($F96,BY_TRA_Demand_Drivers!$B$5:$J$100,9,FALSE)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VLOOKUP(A97,BY_TRA_Demand_Drivers!$A$5:$B$95,2,FALSE)</f>
        <v>TPCAR</v>
      </c>
      <c r="G97" s="16">
        <f>VLOOKUP($D97,'Growth rate'!$B$3:$S$93,3,FALSE)*VLOOKUP($F97,BY_TRA_Demand_Drivers!$B$5:$J$100,7,FALSE)</f>
        <v>265742.41616415326</v>
      </c>
      <c r="H97" s="16">
        <f>VLOOKUP($D97,'Growth rate'!$B$3:$S$93,3,FALSE)*VLOOKUP($F97,BY_TRA_Demand_Drivers!$B$5:$J$100,8,FALSE)</f>
        <v>0</v>
      </c>
      <c r="I97" s="16">
        <f>VLOOKUP($D97,'Growth rate'!$B$3:$S$93,3,FALSE)*VLOOKUP($F97,BY_TRA_Demand_Drivers!$B$5:$J$100,9,FALSE)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VLOOKUP(A98,BY_TRA_Demand_Drivers!$A$5:$B$95,2,FALSE)</f>
        <v>TPCAR</v>
      </c>
      <c r="G98" s="16">
        <f>VLOOKUP($D98,'Growth rate'!$B$3:$S$93,3,FALSE)*VLOOKUP($F98,BY_TRA_Demand_Drivers!$B$5:$J$100,7,FALSE)</f>
        <v>268496.74816961912</v>
      </c>
      <c r="H98" s="16">
        <f>VLOOKUP($D98,'Growth rate'!$B$3:$S$93,3,FALSE)*VLOOKUP($F98,BY_TRA_Demand_Drivers!$B$5:$J$100,8,FALSE)</f>
        <v>0</v>
      </c>
      <c r="I98" s="16">
        <f>VLOOKUP($D98,'Growth rate'!$B$3:$S$93,3,FALSE)*VLOOKUP($F98,BY_TRA_Demand_Drivers!$B$5:$J$100,9,FALSE)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VLOOKUP(A99,BY_TRA_Demand_Drivers!$A$5:$B$95,2,FALSE)</f>
        <v>TPCAR</v>
      </c>
      <c r="G99" s="16">
        <f>VLOOKUP($D99,'Growth rate'!$B$3:$S$93,3,FALSE)*VLOOKUP($F99,BY_TRA_Demand_Drivers!$B$5:$J$100,7,FALSE)</f>
        <v>271251.08017508499</v>
      </c>
      <c r="H99" s="16">
        <f>VLOOKUP($D99,'Growth rate'!$B$3:$S$93,3,FALSE)*VLOOKUP($F99,BY_TRA_Demand_Drivers!$B$5:$J$100,8,FALSE)</f>
        <v>0</v>
      </c>
      <c r="I99" s="16">
        <f>VLOOKUP($D99,'Growth rate'!$B$3:$S$93,3,FALSE)*VLOOKUP($F99,BY_TRA_Demand_Drivers!$B$5:$J$100,9,FALSE)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VLOOKUP(A100,BY_TRA_Demand_Drivers!$A$5:$B$95,2,FALSE)</f>
        <v>TPCAR</v>
      </c>
      <c r="G100" s="16">
        <f>VLOOKUP($D100,'Growth rate'!$B$3:$S$93,3,FALSE)*VLOOKUP($F100,BY_TRA_Demand_Drivers!$B$5:$J$100,7,FALSE)</f>
        <v>274005.41218055086</v>
      </c>
      <c r="H100" s="16">
        <f>VLOOKUP($D100,'Growth rate'!$B$3:$S$93,3,FALSE)*VLOOKUP($F100,BY_TRA_Demand_Drivers!$B$5:$J$100,8,FALSE)</f>
        <v>0</v>
      </c>
      <c r="I100" s="16">
        <f>VLOOKUP($D100,'Growth rate'!$B$3:$S$93,3,FALSE)*VLOOKUP($F100,BY_TRA_Demand_Drivers!$B$5:$J$100,9,FALSE)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VLOOKUP(A101,BY_TRA_Demand_Drivers!$A$5:$B$95,2,FALSE)</f>
        <v>TPCAR</v>
      </c>
      <c r="G101" s="16">
        <f>VLOOKUP($D101,'Growth rate'!$B$3:$S$93,3,FALSE)*VLOOKUP($F101,BY_TRA_Demand_Drivers!$B$5:$J$100,7,FALSE)</f>
        <v>276759.74418601673</v>
      </c>
      <c r="H101" s="16">
        <f>VLOOKUP($D101,'Growth rate'!$B$3:$S$93,3,FALSE)*VLOOKUP($F101,BY_TRA_Demand_Drivers!$B$5:$J$100,8,FALSE)</f>
        <v>0</v>
      </c>
      <c r="I101" s="16">
        <f>VLOOKUP($D101,'Growth rate'!$B$3:$S$93,3,FALSE)*VLOOKUP($F101,BY_TRA_Demand_Drivers!$B$5:$J$100,9,FALSE)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VLOOKUP(A102,BY_TRA_Demand_Drivers!$A$5:$B$95,2,FALSE)</f>
        <v>TPCAR</v>
      </c>
      <c r="G102" s="16">
        <f>VLOOKUP($D102,'Growth rate'!$B$3:$S$93,3,FALSE)*VLOOKUP($F102,BY_TRA_Demand_Drivers!$B$5:$J$100,7,FALSE)</f>
        <v>279514.07619148254</v>
      </c>
      <c r="H102" s="16">
        <f>VLOOKUP($D102,'Growth rate'!$B$3:$S$93,3,FALSE)*VLOOKUP($F102,BY_TRA_Demand_Drivers!$B$5:$J$100,8,FALSE)</f>
        <v>0</v>
      </c>
      <c r="I102" s="16">
        <f>VLOOKUP($D102,'Growth rate'!$B$3:$S$93,3,FALSE)*VLOOKUP($F102,BY_TRA_Demand_Drivers!$B$5:$J$100,9,FALSE)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VLOOKUP(A103,BY_TRA_Demand_Drivers!$A$5:$B$95,2,FALSE)</f>
        <v>TPCAR</v>
      </c>
      <c r="G103" s="16">
        <f>VLOOKUP($D103,'Growth rate'!$B$3:$S$93,3,FALSE)*VLOOKUP($F103,BY_TRA_Demand_Drivers!$B$5:$J$100,7,FALSE)</f>
        <v>283152.42521678319</v>
      </c>
      <c r="H103" s="16">
        <f>VLOOKUP($D103,'Growth rate'!$B$3:$S$93,3,FALSE)*VLOOKUP($F103,BY_TRA_Demand_Drivers!$B$5:$J$100,8,FALSE)</f>
        <v>0</v>
      </c>
      <c r="I103" s="16">
        <f>VLOOKUP($D103,'Growth rate'!$B$3:$S$93,3,FALSE)*VLOOKUP($F103,BY_TRA_Demand_Drivers!$B$5:$J$100,9,FALSE)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VLOOKUP(A104,BY_TRA_Demand_Drivers!$A$5:$B$95,2,FALSE)</f>
        <v>TPCAR</v>
      </c>
      <c r="G104" s="16">
        <f>VLOOKUP($D104,'Growth rate'!$B$3:$S$93,3,FALSE)*VLOOKUP($F104,BY_TRA_Demand_Drivers!$B$5:$J$100,7,FALSE)</f>
        <v>286790.77424208372</v>
      </c>
      <c r="H104" s="16">
        <f>VLOOKUP($D104,'Growth rate'!$B$3:$S$93,3,FALSE)*VLOOKUP($F104,BY_TRA_Demand_Drivers!$B$5:$J$100,8,FALSE)</f>
        <v>0</v>
      </c>
      <c r="I104" s="16">
        <f>VLOOKUP($D104,'Growth rate'!$B$3:$S$93,3,FALSE)*VLOOKUP($F104,BY_TRA_Demand_Drivers!$B$5:$J$100,9,FALSE)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VLOOKUP(A105,BY_TRA_Demand_Drivers!$A$5:$B$95,2,FALSE)</f>
        <v>TPCAR</v>
      </c>
      <c r="G105" s="16">
        <f>VLOOKUP($D105,'Growth rate'!$B$3:$S$93,3,FALSE)*VLOOKUP($F105,BY_TRA_Demand_Drivers!$B$5:$J$100,7,FALSE)</f>
        <v>290429.1232673843</v>
      </c>
      <c r="H105" s="16">
        <f>VLOOKUP($D105,'Growth rate'!$B$3:$S$93,3,FALSE)*VLOOKUP($F105,BY_TRA_Demand_Drivers!$B$5:$J$100,8,FALSE)</f>
        <v>0</v>
      </c>
      <c r="I105" s="16">
        <f>VLOOKUP($D105,'Growth rate'!$B$3:$S$93,3,FALSE)*VLOOKUP($F105,BY_TRA_Demand_Drivers!$B$5:$J$100,9,FALSE)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VLOOKUP(A106,BY_TRA_Demand_Drivers!$A$5:$B$95,2,FALSE)</f>
        <v>TPCAR</v>
      </c>
      <c r="G106" s="16">
        <f>VLOOKUP($D106,'Growth rate'!$B$3:$S$93,3,FALSE)*VLOOKUP($F106,BY_TRA_Demand_Drivers!$B$5:$J$100,7,FALSE)</f>
        <v>294067.47229268489</v>
      </c>
      <c r="H106" s="16">
        <f>VLOOKUP($D106,'Growth rate'!$B$3:$S$93,3,FALSE)*VLOOKUP($F106,BY_TRA_Demand_Drivers!$B$5:$J$100,8,FALSE)</f>
        <v>0</v>
      </c>
      <c r="I106" s="16">
        <f>VLOOKUP($D106,'Growth rate'!$B$3:$S$93,3,FALSE)*VLOOKUP($F106,BY_TRA_Demand_Drivers!$B$5:$J$100,9,FALSE)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VLOOKUP(A107,BY_TRA_Demand_Drivers!$A$5:$B$95,2,FALSE)</f>
        <v>TPCAR</v>
      </c>
      <c r="G107" s="16">
        <f>VLOOKUP($D107,'Growth rate'!$B$3:$S$93,3,FALSE)*VLOOKUP($F107,BY_TRA_Demand_Drivers!$B$5:$J$100,7,FALSE)</f>
        <v>297705.82131798548</v>
      </c>
      <c r="H107" s="16">
        <f>VLOOKUP($D107,'Growth rate'!$B$3:$S$93,3,FALSE)*VLOOKUP($F107,BY_TRA_Demand_Drivers!$B$5:$J$100,8,FALSE)</f>
        <v>0</v>
      </c>
      <c r="I107" s="16">
        <f>VLOOKUP($D107,'Growth rate'!$B$3:$S$93,3,FALSE)*VLOOKUP($F107,BY_TRA_Demand_Drivers!$B$5:$J$100,9,FALSE)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VLOOKUP(A108,BY_TRA_Demand_Drivers!$A$5:$B$95,2,FALSE)</f>
        <v>TPCAR</v>
      </c>
      <c r="G108" s="16">
        <f>VLOOKUP($D108,'Growth rate'!$B$3:$S$93,3,FALSE)*VLOOKUP($F108,BY_TRA_Demand_Drivers!$B$5:$J$100,7,FALSE)</f>
        <v>301466.76423635246</v>
      </c>
      <c r="H108" s="16">
        <f>VLOOKUP($D108,'Growth rate'!$B$3:$S$93,3,FALSE)*VLOOKUP($F108,BY_TRA_Demand_Drivers!$B$5:$J$100,8,FALSE)</f>
        <v>0</v>
      </c>
      <c r="I108" s="16">
        <f>VLOOKUP($D108,'Growth rate'!$B$3:$S$93,3,FALSE)*VLOOKUP($F108,BY_TRA_Demand_Drivers!$B$5:$J$100,9,FALSE)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VLOOKUP(A109,BY_TRA_Demand_Drivers!$A$5:$B$95,2,FALSE)</f>
        <v>TPCAR</v>
      </c>
      <c r="G109" s="16">
        <f>VLOOKUP($D109,'Growth rate'!$B$3:$S$93,3,FALSE)*VLOOKUP($F109,BY_TRA_Demand_Drivers!$B$5:$J$100,7,FALSE)</f>
        <v>305227.70715471951</v>
      </c>
      <c r="H109" s="16">
        <f>VLOOKUP($D109,'Growth rate'!$B$3:$S$93,3,FALSE)*VLOOKUP($F109,BY_TRA_Demand_Drivers!$B$5:$J$100,8,FALSE)</f>
        <v>0</v>
      </c>
      <c r="I109" s="16">
        <f>VLOOKUP($D109,'Growth rate'!$B$3:$S$93,3,FALSE)*VLOOKUP($F109,BY_TRA_Demand_Drivers!$B$5:$J$100,9,FALSE)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VLOOKUP(A110,BY_TRA_Demand_Drivers!$A$5:$B$95,2,FALSE)</f>
        <v>TPCAR</v>
      </c>
      <c r="G110" s="16">
        <f>VLOOKUP($D110,'Growth rate'!$B$3:$S$93,3,FALSE)*VLOOKUP($F110,BY_TRA_Demand_Drivers!$B$5:$J$100,7,FALSE)</f>
        <v>308988.65007308655</v>
      </c>
      <c r="H110" s="16">
        <f>VLOOKUP($D110,'Growth rate'!$B$3:$S$93,3,FALSE)*VLOOKUP($F110,BY_TRA_Demand_Drivers!$B$5:$J$100,8,FALSE)</f>
        <v>0</v>
      </c>
      <c r="I110" s="16">
        <f>VLOOKUP($D110,'Growth rate'!$B$3:$S$93,3,FALSE)*VLOOKUP($F110,BY_TRA_Demand_Drivers!$B$5:$J$100,9,FALSE)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VLOOKUP(A111,BY_TRA_Demand_Drivers!$A$5:$B$95,2,FALSE)</f>
        <v>TPCAR</v>
      </c>
      <c r="G111" s="16">
        <f>VLOOKUP($D111,'Growth rate'!$B$3:$S$93,3,FALSE)*VLOOKUP($F111,BY_TRA_Demand_Drivers!$B$5:$J$100,7,FALSE)</f>
        <v>312749.5929914536</v>
      </c>
      <c r="H111" s="16">
        <f>VLOOKUP($D111,'Growth rate'!$B$3:$S$93,3,FALSE)*VLOOKUP($F111,BY_TRA_Demand_Drivers!$B$5:$J$100,8,FALSE)</f>
        <v>0</v>
      </c>
      <c r="I111" s="16">
        <f>VLOOKUP($D111,'Growth rate'!$B$3:$S$93,3,FALSE)*VLOOKUP($F111,BY_TRA_Demand_Drivers!$B$5:$J$100,9,FALSE)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VLOOKUP(A112,BY_TRA_Demand_Drivers!$A$5:$B$95,2,FALSE)</f>
        <v>TPCAR</v>
      </c>
      <c r="G112" s="16">
        <f>VLOOKUP($D112,'Growth rate'!$B$3:$S$93,3,FALSE)*VLOOKUP($F112,BY_TRA_Demand_Drivers!$B$5:$J$100,7,FALSE)</f>
        <v>316510.53590982058</v>
      </c>
      <c r="H112" s="16">
        <f>VLOOKUP($D112,'Growth rate'!$B$3:$S$93,3,FALSE)*VLOOKUP($F112,BY_TRA_Demand_Drivers!$B$5:$J$100,8,FALSE)</f>
        <v>0</v>
      </c>
      <c r="I112" s="16">
        <f>VLOOKUP($D112,'Growth rate'!$B$3:$S$93,3,FALSE)*VLOOKUP($F112,BY_TRA_Demand_Drivers!$B$5:$J$100,9,FALSE)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VLOOKUP(A113,BY_TRA_Demand_Drivers!$A$5:$B$95,2,FALSE)</f>
        <v>TPCAR</v>
      </c>
      <c r="G113" s="16">
        <f>VLOOKUP($D113,'Growth rate'!$B$3:$S$93,3,FALSE)*VLOOKUP($F113,BY_TRA_Demand_Drivers!$B$5:$J$100,7,FALSE)</f>
        <v>320130.88824305014</v>
      </c>
      <c r="H113" s="16">
        <f>VLOOKUP($D113,'Growth rate'!$B$3:$S$93,3,FALSE)*VLOOKUP($F113,BY_TRA_Demand_Drivers!$B$5:$J$100,8,FALSE)</f>
        <v>0</v>
      </c>
      <c r="I113" s="16">
        <f>VLOOKUP($D113,'Growth rate'!$B$3:$S$93,3,FALSE)*VLOOKUP($F113,BY_TRA_Demand_Drivers!$B$5:$J$100,9,FALSE)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VLOOKUP(A114,BY_TRA_Demand_Drivers!$A$5:$B$95,2,FALSE)</f>
        <v>TPCAR</v>
      </c>
      <c r="G114" s="16">
        <f>VLOOKUP($D114,'Growth rate'!$B$3:$S$93,3,FALSE)*VLOOKUP($F114,BY_TRA_Demand_Drivers!$B$5:$J$100,7,FALSE)</f>
        <v>323751.24057627964</v>
      </c>
      <c r="H114" s="16">
        <f>VLOOKUP($D114,'Growth rate'!$B$3:$S$93,3,FALSE)*VLOOKUP($F114,BY_TRA_Demand_Drivers!$B$5:$J$100,8,FALSE)</f>
        <v>0</v>
      </c>
      <c r="I114" s="16">
        <f>VLOOKUP($D114,'Growth rate'!$B$3:$S$93,3,FALSE)*VLOOKUP($F114,BY_TRA_Demand_Drivers!$B$5:$J$100,9,FALSE)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VLOOKUP(A115,BY_TRA_Demand_Drivers!$A$5:$B$95,2,FALSE)</f>
        <v>TPCAR</v>
      </c>
      <c r="G115" s="16">
        <f>VLOOKUP($D115,'Growth rate'!$B$3:$S$93,3,FALSE)*VLOOKUP($F115,BY_TRA_Demand_Drivers!$B$5:$J$100,7,FALSE)</f>
        <v>327371.59290950914</v>
      </c>
      <c r="H115" s="16">
        <f>VLOOKUP($D115,'Growth rate'!$B$3:$S$93,3,FALSE)*VLOOKUP($F115,BY_TRA_Demand_Drivers!$B$5:$J$100,8,FALSE)</f>
        <v>0</v>
      </c>
      <c r="I115" s="16">
        <f>VLOOKUP($D115,'Growth rate'!$B$3:$S$93,3,FALSE)*VLOOKUP($F115,BY_TRA_Demand_Drivers!$B$5:$J$100,9,FALSE)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VLOOKUP(A116,BY_TRA_Demand_Drivers!$A$5:$B$95,2,FALSE)</f>
        <v>TPCAR</v>
      </c>
      <c r="G116" s="16">
        <f>VLOOKUP($D116,'Growth rate'!$B$3:$S$93,3,FALSE)*VLOOKUP($F116,BY_TRA_Demand_Drivers!$B$5:$J$100,7,FALSE)</f>
        <v>330991.9452427387</v>
      </c>
      <c r="H116" s="16">
        <f>VLOOKUP($D116,'Growth rate'!$B$3:$S$93,3,FALSE)*VLOOKUP($F116,BY_TRA_Demand_Drivers!$B$5:$J$100,8,FALSE)</f>
        <v>0</v>
      </c>
      <c r="I116" s="16">
        <f>VLOOKUP($D116,'Growth rate'!$B$3:$S$93,3,FALSE)*VLOOKUP($F116,BY_TRA_Demand_Drivers!$B$5:$J$100,9,FALSE)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VLOOKUP(A117,BY_TRA_Demand_Drivers!$A$5:$B$95,2,FALSE)</f>
        <v>TPCAR</v>
      </c>
      <c r="G117" s="16">
        <f>VLOOKUP($D117,'Growth rate'!$B$3:$S$93,3,FALSE)*VLOOKUP($F117,BY_TRA_Demand_Drivers!$B$5:$J$100,7,FALSE)</f>
        <v>334612.29757596826</v>
      </c>
      <c r="H117" s="16">
        <f>VLOOKUP($D117,'Growth rate'!$B$3:$S$93,3,FALSE)*VLOOKUP($F117,BY_TRA_Demand_Drivers!$B$5:$J$100,8,FALSE)</f>
        <v>0</v>
      </c>
      <c r="I117" s="16">
        <f>VLOOKUP($D117,'Growth rate'!$B$3:$S$93,3,FALSE)*VLOOKUP($F117,BY_TRA_Demand_Drivers!$B$5:$J$100,9,FALSE)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VLOOKUP(A118,BY_TRA_Demand_Drivers!$A$5:$B$95,2,FALSE)</f>
        <v>TPCAR</v>
      </c>
      <c r="G118" s="16">
        <f>VLOOKUP($D118,'Growth rate'!$B$3:$S$93,3,FALSE)*VLOOKUP($F118,BY_TRA_Demand_Drivers!$B$5:$J$100,7,FALSE)</f>
        <v>338240.90918701532</v>
      </c>
      <c r="H118" s="16">
        <f>VLOOKUP($D118,'Growth rate'!$B$3:$S$93,3,FALSE)*VLOOKUP($F118,BY_TRA_Demand_Drivers!$B$5:$J$100,8,FALSE)</f>
        <v>0</v>
      </c>
      <c r="I118" s="16">
        <f>VLOOKUP($D118,'Growth rate'!$B$3:$S$93,3,FALSE)*VLOOKUP($F118,BY_TRA_Demand_Drivers!$B$5:$J$100,9,FALSE)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VLOOKUP(A119,BY_TRA_Demand_Drivers!$A$5:$B$95,2,FALSE)</f>
        <v>TPCAR</v>
      </c>
      <c r="G119" s="16">
        <f>VLOOKUP($D119,'Growth rate'!$B$3:$S$93,3,FALSE)*VLOOKUP($F119,BY_TRA_Demand_Drivers!$B$5:$J$100,7,FALSE)</f>
        <v>341869.52079806238</v>
      </c>
      <c r="H119" s="16">
        <f>VLOOKUP($D119,'Growth rate'!$B$3:$S$93,3,FALSE)*VLOOKUP($F119,BY_TRA_Demand_Drivers!$B$5:$J$100,8,FALSE)</f>
        <v>0</v>
      </c>
      <c r="I119" s="16">
        <f>VLOOKUP($D119,'Growth rate'!$B$3:$S$93,3,FALSE)*VLOOKUP($F119,BY_TRA_Demand_Drivers!$B$5:$J$100,9,FALSE)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VLOOKUP(A120,BY_TRA_Demand_Drivers!$A$5:$B$95,2,FALSE)</f>
        <v>TPCAR</v>
      </c>
      <c r="G120" s="16">
        <f>VLOOKUP($D120,'Growth rate'!$B$3:$S$93,3,FALSE)*VLOOKUP($F120,BY_TRA_Demand_Drivers!$B$5:$J$100,7,FALSE)</f>
        <v>345498.13240910944</v>
      </c>
      <c r="H120" s="16">
        <f>VLOOKUP($D120,'Growth rate'!$B$3:$S$93,3,FALSE)*VLOOKUP($F120,BY_TRA_Demand_Drivers!$B$5:$J$100,8,FALSE)</f>
        <v>0</v>
      </c>
      <c r="I120" s="16">
        <f>VLOOKUP($D120,'Growth rate'!$B$3:$S$93,3,FALSE)*VLOOKUP($F120,BY_TRA_Demand_Drivers!$B$5:$J$100,9,FALSE)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VLOOKUP(A121,BY_TRA_Demand_Drivers!$A$5:$B$95,2,FALSE)</f>
        <v>TPCAR</v>
      </c>
      <c r="G121" s="16">
        <f>VLOOKUP($D121,'Growth rate'!$B$3:$S$93,3,FALSE)*VLOOKUP($F121,BY_TRA_Demand_Drivers!$B$5:$J$100,7,FALSE)</f>
        <v>349126.74402015656</v>
      </c>
      <c r="H121" s="16">
        <f>VLOOKUP($D121,'Growth rate'!$B$3:$S$93,3,FALSE)*VLOOKUP($F121,BY_TRA_Demand_Drivers!$B$5:$J$100,8,FALSE)</f>
        <v>0</v>
      </c>
      <c r="I121" s="16">
        <f>VLOOKUP($D121,'Growth rate'!$B$3:$S$93,3,FALSE)*VLOOKUP($F121,BY_TRA_Demand_Drivers!$B$5:$J$100,9,FALSE)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VLOOKUP(A122,BY_TRA_Demand_Drivers!$A$5:$B$95,2,FALSE)</f>
        <v>TPCAR</v>
      </c>
      <c r="G122" s="16">
        <f>VLOOKUP($D122,'Growth rate'!$B$3:$S$93,3,FALSE)*VLOOKUP($F122,BY_TRA_Demand_Drivers!$B$5:$J$100,7,FALSE)</f>
        <v>352755.35563120362</v>
      </c>
      <c r="H122" s="16">
        <f>VLOOKUP($D122,'Growth rate'!$B$3:$S$93,3,FALSE)*VLOOKUP($F122,BY_TRA_Demand_Drivers!$B$5:$J$100,8,FALSE)</f>
        <v>0</v>
      </c>
      <c r="I122" s="16">
        <f>VLOOKUP($D122,'Growth rate'!$B$3:$S$93,3,FALSE)*VLOOKUP($F122,BY_TRA_Demand_Drivers!$B$5:$J$100,9,FALSE)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VLOOKUP(A123,BY_TRA_Demand_Drivers!$A$5:$B$95,2,FALSE)</f>
        <v>TPCAR</v>
      </c>
      <c r="G123" s="16">
        <f>VLOOKUP($D123,'Growth rate'!$B$3:$S$93,3,FALSE)*VLOOKUP($F123,BY_TRA_Demand_Drivers!$B$5:$J$100,7,FALSE)</f>
        <v>356818.46316182852</v>
      </c>
      <c r="H123" s="16">
        <f>VLOOKUP($D123,'Growth rate'!$B$3:$S$93,3,FALSE)*VLOOKUP($F123,BY_TRA_Demand_Drivers!$B$5:$J$100,8,FALSE)</f>
        <v>0</v>
      </c>
      <c r="I123" s="16">
        <f>VLOOKUP($D123,'Growth rate'!$B$3:$S$93,3,FALSE)*VLOOKUP($F123,BY_TRA_Demand_Drivers!$B$5:$J$100,9,FALSE)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VLOOKUP(A124,BY_TRA_Demand_Drivers!$A$5:$B$95,2,FALSE)</f>
        <v>TPCAR</v>
      </c>
      <c r="G124" s="16">
        <f>VLOOKUP($D124,'Growth rate'!$B$3:$S$93,3,FALSE)*VLOOKUP($F124,BY_TRA_Demand_Drivers!$B$5:$J$100,7,FALSE)</f>
        <v>360881.57069245336</v>
      </c>
      <c r="H124" s="16">
        <f>VLOOKUP($D124,'Growth rate'!$B$3:$S$93,3,FALSE)*VLOOKUP($F124,BY_TRA_Demand_Drivers!$B$5:$J$100,8,FALSE)</f>
        <v>0</v>
      </c>
      <c r="I124" s="16">
        <f>VLOOKUP($D124,'Growth rate'!$B$3:$S$93,3,FALSE)*VLOOKUP($F124,BY_TRA_Demand_Drivers!$B$5:$J$100,9,FALSE)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VLOOKUP(A125,BY_TRA_Demand_Drivers!$A$5:$B$95,2,FALSE)</f>
        <v>TPCAR</v>
      </c>
      <c r="G125" s="16">
        <f>VLOOKUP($D125,'Growth rate'!$B$3:$S$93,3,FALSE)*VLOOKUP($F125,BY_TRA_Demand_Drivers!$B$5:$J$100,7,FALSE)</f>
        <v>364944.67822307826</v>
      </c>
      <c r="H125" s="16">
        <f>VLOOKUP($D125,'Growth rate'!$B$3:$S$93,3,FALSE)*VLOOKUP($F125,BY_TRA_Demand_Drivers!$B$5:$J$100,8,FALSE)</f>
        <v>0</v>
      </c>
      <c r="I125" s="16">
        <f>VLOOKUP($D125,'Growth rate'!$B$3:$S$93,3,FALSE)*VLOOKUP($F125,BY_TRA_Demand_Drivers!$B$5:$J$100,9,FALSE)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VLOOKUP(A126,BY_TRA_Demand_Drivers!$A$5:$B$95,2,FALSE)</f>
        <v>TPCAR</v>
      </c>
      <c r="G126" s="16">
        <f>VLOOKUP($D126,'Growth rate'!$B$3:$S$93,3,FALSE)*VLOOKUP($F126,BY_TRA_Demand_Drivers!$B$5:$J$100,7,FALSE)</f>
        <v>369007.78575370309</v>
      </c>
      <c r="H126" s="16">
        <f>VLOOKUP($D126,'Growth rate'!$B$3:$S$93,3,FALSE)*VLOOKUP($F126,BY_TRA_Demand_Drivers!$B$5:$J$100,8,FALSE)</f>
        <v>0</v>
      </c>
      <c r="I126" s="16">
        <f>VLOOKUP($D126,'Growth rate'!$B$3:$S$93,3,FALSE)*VLOOKUP($F126,BY_TRA_Demand_Drivers!$B$5:$J$100,9,FALSE)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VLOOKUP(A127,BY_TRA_Demand_Drivers!$A$5:$B$95,2,FALSE)</f>
        <v>TPCAR</v>
      </c>
      <c r="G127" s="16">
        <f>VLOOKUP($D127,'Growth rate'!$B$3:$S$93,3,FALSE)*VLOOKUP($F127,BY_TRA_Demand_Drivers!$B$5:$J$100,7,FALSE)</f>
        <v>373070.89328432799</v>
      </c>
      <c r="H127" s="16">
        <f>VLOOKUP($D127,'Growth rate'!$B$3:$S$93,3,FALSE)*VLOOKUP($F127,BY_TRA_Demand_Drivers!$B$5:$J$100,8,FALSE)</f>
        <v>0</v>
      </c>
      <c r="I127" s="16">
        <f>VLOOKUP($D127,'Growth rate'!$B$3:$S$93,3,FALSE)*VLOOKUP($F127,BY_TRA_Demand_Drivers!$B$5:$J$100,9,FALSE)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VLOOKUP(A128,BY_TRA_Demand_Drivers!$A$5:$B$95,2,FALSE)</f>
        <v>TPCAR</v>
      </c>
      <c r="G128" s="16">
        <f>VLOOKUP($D128,'Growth rate'!$B$3:$S$93,3,FALSE)*VLOOKUP($F128,BY_TRA_Demand_Drivers!$B$5:$J$100,7,FALSE)</f>
        <v>377236.11413719499</v>
      </c>
      <c r="H128" s="16">
        <f>VLOOKUP($D128,'Growth rate'!$B$3:$S$93,3,FALSE)*VLOOKUP($F128,BY_TRA_Demand_Drivers!$B$5:$J$100,8,FALSE)</f>
        <v>0</v>
      </c>
      <c r="I128" s="16">
        <f>VLOOKUP($D128,'Growth rate'!$B$3:$S$93,3,FALSE)*VLOOKUP($F128,BY_TRA_Demand_Drivers!$B$5:$J$100,9,FALSE)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VLOOKUP(A129,BY_TRA_Demand_Drivers!$A$5:$B$95,2,FALSE)</f>
        <v>TPCAR</v>
      </c>
      <c r="G129" s="16">
        <f>VLOOKUP($D129,'Growth rate'!$B$3:$S$93,3,FALSE)*VLOOKUP($F129,BY_TRA_Demand_Drivers!$B$5:$J$100,7,FALSE)</f>
        <v>381401.33499006205</v>
      </c>
      <c r="H129" s="16">
        <f>VLOOKUP($D129,'Growth rate'!$B$3:$S$93,3,FALSE)*VLOOKUP($F129,BY_TRA_Demand_Drivers!$B$5:$J$100,8,FALSE)</f>
        <v>0</v>
      </c>
      <c r="I129" s="16">
        <f>VLOOKUP($D129,'Growth rate'!$B$3:$S$93,3,FALSE)*VLOOKUP($F129,BY_TRA_Demand_Drivers!$B$5:$J$100,9,FALSE)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VLOOKUP(A130,BY_TRA_Demand_Drivers!$A$5:$B$95,2,FALSE)</f>
        <v>TPCAR</v>
      </c>
      <c r="G130" s="16">
        <f>VLOOKUP($D130,'Growth rate'!$B$3:$S$93,3,FALSE)*VLOOKUP($F130,BY_TRA_Demand_Drivers!$B$5:$J$100,7,FALSE)</f>
        <v>385566.55584292911</v>
      </c>
      <c r="H130" s="16">
        <f>VLOOKUP($D130,'Growth rate'!$B$3:$S$93,3,FALSE)*VLOOKUP($F130,BY_TRA_Demand_Drivers!$B$5:$J$100,8,FALSE)</f>
        <v>0</v>
      </c>
      <c r="I130" s="16">
        <f>VLOOKUP($D130,'Growth rate'!$B$3:$S$93,3,FALSE)*VLOOKUP($F130,BY_TRA_Demand_Drivers!$B$5:$J$100,9,FALSE)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VLOOKUP(A131,BY_TRA_Demand_Drivers!$A$5:$B$95,2,FALSE)</f>
        <v>TPCAR</v>
      </c>
      <c r="G131" s="16">
        <f>VLOOKUP($D131,'Growth rate'!$B$3:$S$93,3,FALSE)*VLOOKUP($F131,BY_TRA_Demand_Drivers!$B$5:$J$100,7,FALSE)</f>
        <v>389731.77669579617</v>
      </c>
      <c r="H131" s="16">
        <f>VLOOKUP($D131,'Growth rate'!$B$3:$S$93,3,FALSE)*VLOOKUP($F131,BY_TRA_Demand_Drivers!$B$5:$J$100,8,FALSE)</f>
        <v>0</v>
      </c>
      <c r="I131" s="16">
        <f>VLOOKUP($D131,'Growth rate'!$B$3:$S$93,3,FALSE)*VLOOKUP($F131,BY_TRA_Demand_Drivers!$B$5:$J$100,9,FALSE)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VLOOKUP(A132,BY_TRA_Demand_Drivers!$A$5:$B$95,2,FALSE)</f>
        <v>TPCAR</v>
      </c>
      <c r="G132" s="16">
        <f>VLOOKUP($D132,'Growth rate'!$B$3:$S$93,3,FALSE)*VLOOKUP($F132,BY_TRA_Demand_Drivers!$B$5:$J$100,7,FALSE)</f>
        <v>393896.99754866317</v>
      </c>
      <c r="H132" s="16">
        <f>VLOOKUP($D132,'Growth rate'!$B$3:$S$93,3,FALSE)*VLOOKUP($F132,BY_TRA_Demand_Drivers!$B$5:$J$100,8,FALSE)</f>
        <v>0</v>
      </c>
      <c r="I132" s="16">
        <f>VLOOKUP($D132,'Growth rate'!$B$3:$S$93,3,FALSE)*VLOOKUP($F132,BY_TRA_Demand_Drivers!$B$5:$J$100,9,FALSE)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VLOOKUP(A133,BY_TRA_Demand_Drivers!$A$5:$B$95,2,FALSE)</f>
        <v>TPCAR</v>
      </c>
      <c r="G133" s="16">
        <f>VLOOKUP($D133,'Growth rate'!$B$3:$S$93,3,FALSE)*VLOOKUP($F133,BY_TRA_Demand_Drivers!$B$5:$J$100,7,FALSE)</f>
        <v>398207.53292785486</v>
      </c>
      <c r="H133" s="16">
        <f>VLOOKUP($D133,'Growth rate'!$B$3:$S$93,3,FALSE)*VLOOKUP($F133,BY_TRA_Demand_Drivers!$B$5:$J$100,8,FALSE)</f>
        <v>0</v>
      </c>
      <c r="I133" s="16">
        <f>VLOOKUP($D133,'Growth rate'!$B$3:$S$93,3,FALSE)*VLOOKUP($F133,BY_TRA_Demand_Drivers!$B$5:$J$100,9,FALSE)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VLOOKUP(A134,BY_TRA_Demand_Drivers!$A$5:$B$95,2,FALSE)</f>
        <v>TPCAR</v>
      </c>
      <c r="G134" s="16">
        <f>VLOOKUP($D134,'Growth rate'!$B$3:$S$93,3,FALSE)*VLOOKUP($F134,BY_TRA_Demand_Drivers!$B$5:$J$100,7,FALSE)</f>
        <v>402518.06830704649</v>
      </c>
      <c r="H134" s="16">
        <f>VLOOKUP($D134,'Growth rate'!$B$3:$S$93,3,FALSE)*VLOOKUP($F134,BY_TRA_Demand_Drivers!$B$5:$J$100,8,FALSE)</f>
        <v>0</v>
      </c>
      <c r="I134" s="16">
        <f>VLOOKUP($D134,'Growth rate'!$B$3:$S$93,3,FALSE)*VLOOKUP($F134,BY_TRA_Demand_Drivers!$B$5:$J$100,9,FALSE)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VLOOKUP(A135,BY_TRA_Demand_Drivers!$A$5:$B$95,2,FALSE)</f>
        <v>TPCAR</v>
      </c>
      <c r="G135" s="16">
        <f>VLOOKUP($D135,'Growth rate'!$B$3:$S$93,3,FALSE)*VLOOKUP($F135,BY_TRA_Demand_Drivers!$B$5:$J$100,7,FALSE)</f>
        <v>406828.60368623817</v>
      </c>
      <c r="H135" s="16">
        <f>VLOOKUP($D135,'Growth rate'!$B$3:$S$93,3,FALSE)*VLOOKUP($F135,BY_TRA_Demand_Drivers!$B$5:$J$100,8,FALSE)</f>
        <v>0</v>
      </c>
      <c r="I135" s="16">
        <f>VLOOKUP($D135,'Growth rate'!$B$3:$S$93,3,FALSE)*VLOOKUP($F135,BY_TRA_Demand_Drivers!$B$5:$J$100,9,FALSE)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VLOOKUP(A136,BY_TRA_Demand_Drivers!$A$5:$B$95,2,FALSE)</f>
        <v>TPCAR</v>
      </c>
      <c r="G136" s="16">
        <f>VLOOKUP($D136,'Growth rate'!$B$3:$S$93,3,FALSE)*VLOOKUP($F136,BY_TRA_Demand_Drivers!$B$5:$J$100,7,FALSE)</f>
        <v>411139.1390654298</v>
      </c>
      <c r="H136" s="16">
        <f>VLOOKUP($D136,'Growth rate'!$B$3:$S$93,3,FALSE)*VLOOKUP($F136,BY_TRA_Demand_Drivers!$B$5:$J$100,8,FALSE)</f>
        <v>0</v>
      </c>
      <c r="I136" s="16">
        <f>VLOOKUP($D136,'Growth rate'!$B$3:$S$93,3,FALSE)*VLOOKUP($F136,BY_TRA_Demand_Drivers!$B$5:$J$100,9,FALSE)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VLOOKUP(A137,BY_TRA_Demand_Drivers!$A$5:$B$95,2,FALSE)</f>
        <v>TPCAR</v>
      </c>
      <c r="G137" s="16">
        <f>VLOOKUP($D137,'Growth rate'!$B$3:$S$93,3,FALSE)*VLOOKUP($F137,BY_TRA_Demand_Drivers!$B$5:$J$100,7,FALSE)</f>
        <v>415449.67444462149</v>
      </c>
      <c r="H137" s="16">
        <f>VLOOKUP($D137,'Growth rate'!$B$3:$S$93,3,FALSE)*VLOOKUP($F137,BY_TRA_Demand_Drivers!$B$5:$J$100,8,FALSE)</f>
        <v>0</v>
      </c>
      <c r="I137" s="16">
        <f>VLOOKUP($D137,'Growth rate'!$B$3:$S$93,3,FALSE)*VLOOKUP($F137,BY_TRA_Demand_Drivers!$B$5:$J$100,9,FALSE)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VLOOKUP(A138,BY_TRA_Demand_Drivers!$A$5:$B$95,2,FALSE)</f>
        <v>TPCAR</v>
      </c>
      <c r="G138" s="16">
        <f>VLOOKUP($D138,'Growth rate'!$B$3:$S$93,3,FALSE)*VLOOKUP($F138,BY_TRA_Demand_Drivers!$B$5:$J$100,7,FALSE)</f>
        <v>419752.16388527502</v>
      </c>
      <c r="H138" s="16">
        <f>VLOOKUP($D138,'Growth rate'!$B$3:$S$93,3,FALSE)*VLOOKUP($F138,BY_TRA_Demand_Drivers!$B$5:$J$100,8,FALSE)</f>
        <v>0</v>
      </c>
      <c r="I138" s="16">
        <f>VLOOKUP($D138,'Growth rate'!$B$3:$S$93,3,FALSE)*VLOOKUP($F138,BY_TRA_Demand_Drivers!$B$5:$J$100,9,FALSE)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VLOOKUP(A139,BY_TRA_Demand_Drivers!$A$5:$B$95,2,FALSE)</f>
        <v>TPCAR</v>
      </c>
      <c r="G139" s="16">
        <f>VLOOKUP($D139,'Growth rate'!$B$3:$S$93,3,FALSE)*VLOOKUP($F139,BY_TRA_Demand_Drivers!$B$5:$J$100,7,FALSE)</f>
        <v>424054.65332592861</v>
      </c>
      <c r="H139" s="16">
        <f>VLOOKUP($D139,'Growth rate'!$B$3:$S$93,3,FALSE)*VLOOKUP($F139,BY_TRA_Demand_Drivers!$B$5:$J$100,8,FALSE)</f>
        <v>0</v>
      </c>
      <c r="I139" s="16">
        <f>VLOOKUP($D139,'Growth rate'!$B$3:$S$93,3,FALSE)*VLOOKUP($F139,BY_TRA_Demand_Drivers!$B$5:$J$100,9,FALSE)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VLOOKUP(A140,BY_TRA_Demand_Drivers!$A$5:$B$95,2,FALSE)</f>
        <v>TPCAR</v>
      </c>
      <c r="G140" s="16">
        <f>VLOOKUP($D140,'Growth rate'!$B$3:$S$93,3,FALSE)*VLOOKUP($F140,BY_TRA_Demand_Drivers!$B$5:$J$100,7,FALSE)</f>
        <v>428357.14276658214</v>
      </c>
      <c r="H140" s="16">
        <f>VLOOKUP($D140,'Growth rate'!$B$3:$S$93,3,FALSE)*VLOOKUP($F140,BY_TRA_Demand_Drivers!$B$5:$J$100,8,FALSE)</f>
        <v>0</v>
      </c>
      <c r="I140" s="16">
        <f>VLOOKUP($D140,'Growth rate'!$B$3:$S$93,3,FALSE)*VLOOKUP($F140,BY_TRA_Demand_Drivers!$B$5:$J$100,9,FALSE)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VLOOKUP(A141,BY_TRA_Demand_Drivers!$A$5:$B$95,2,FALSE)</f>
        <v>TPCAR</v>
      </c>
      <c r="G141" s="16">
        <f>VLOOKUP($D141,'Growth rate'!$B$3:$S$93,3,FALSE)*VLOOKUP($F141,BY_TRA_Demand_Drivers!$B$5:$J$100,7,FALSE)</f>
        <v>432659.63220723567</v>
      </c>
      <c r="H141" s="16">
        <f>VLOOKUP($D141,'Growth rate'!$B$3:$S$93,3,FALSE)*VLOOKUP($F141,BY_TRA_Demand_Drivers!$B$5:$J$100,8,FALSE)</f>
        <v>0</v>
      </c>
      <c r="I141" s="16">
        <f>VLOOKUP($D141,'Growth rate'!$B$3:$S$93,3,FALSE)*VLOOKUP($F141,BY_TRA_Demand_Drivers!$B$5:$J$100,9,FALSE)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VLOOKUP(A142,BY_TRA_Demand_Drivers!$A$5:$B$95,2,FALSE)</f>
        <v>TPCAR</v>
      </c>
      <c r="G142" s="16">
        <f>VLOOKUP($D142,'Growth rate'!$B$3:$S$93,3,FALSE)*VLOOKUP($F142,BY_TRA_Demand_Drivers!$B$5:$J$100,7,FALSE)</f>
        <v>436962.1216478892</v>
      </c>
      <c r="H142" s="16">
        <f>VLOOKUP($D142,'Growth rate'!$B$3:$S$93,3,FALSE)*VLOOKUP($F142,BY_TRA_Demand_Drivers!$B$5:$J$100,8,FALSE)</f>
        <v>0</v>
      </c>
      <c r="I142" s="16">
        <f>VLOOKUP($D142,'Growth rate'!$B$3:$S$93,3,FALSE)*VLOOKUP($F142,BY_TRA_Demand_Drivers!$B$5:$J$100,9,FALSE)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VLOOKUP(A143,BY_TRA_Demand_Drivers!$A$5:$B$95,2,FALSE)</f>
        <v>TPCAR</v>
      </c>
      <c r="G143" s="16">
        <f>VLOOKUP($D143,'Growth rate'!$B$3:$S$93,3,FALSE)*VLOOKUP($F143,BY_TRA_Demand_Drivers!$B$5:$J$100,7,FALSE)</f>
        <v>441193.82816333533</v>
      </c>
      <c r="H143" s="16">
        <f>VLOOKUP($D143,'Growth rate'!$B$3:$S$93,3,FALSE)*VLOOKUP($F143,BY_TRA_Demand_Drivers!$B$5:$J$100,8,FALSE)</f>
        <v>0</v>
      </c>
      <c r="I143" s="16">
        <f>VLOOKUP($D143,'Growth rate'!$B$3:$S$93,3,FALSE)*VLOOKUP($F143,BY_TRA_Demand_Drivers!$B$5:$J$100,9,FALSE)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VLOOKUP(A144,BY_TRA_Demand_Drivers!$A$5:$B$95,2,FALSE)</f>
        <v>TPCAR</v>
      </c>
      <c r="G144" s="16">
        <f>VLOOKUP($D144,'Growth rate'!$B$3:$S$93,3,FALSE)*VLOOKUP($F144,BY_TRA_Demand_Drivers!$B$5:$J$100,7,FALSE)</f>
        <v>445425.53467878146</v>
      </c>
      <c r="H144" s="16">
        <f>VLOOKUP($D144,'Growth rate'!$B$3:$S$93,3,FALSE)*VLOOKUP($F144,BY_TRA_Demand_Drivers!$B$5:$J$100,8,FALSE)</f>
        <v>0</v>
      </c>
      <c r="I144" s="16">
        <f>VLOOKUP($D144,'Growth rate'!$B$3:$S$93,3,FALSE)*VLOOKUP($F144,BY_TRA_Demand_Drivers!$B$5:$J$100,9,FALSE)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VLOOKUP(A145,BY_TRA_Demand_Drivers!$A$5:$B$95,2,FALSE)</f>
        <v>TPCAR</v>
      </c>
      <c r="G145" s="16">
        <f>VLOOKUP($D145,'Growth rate'!$B$3:$S$93,3,FALSE)*VLOOKUP($F145,BY_TRA_Demand_Drivers!$B$5:$J$100,7,FALSE)</f>
        <v>449657.24119422759</v>
      </c>
      <c r="H145" s="16">
        <f>VLOOKUP($D145,'Growth rate'!$B$3:$S$93,3,FALSE)*VLOOKUP($F145,BY_TRA_Demand_Drivers!$B$5:$J$100,8,FALSE)</f>
        <v>0</v>
      </c>
      <c r="I145" s="16">
        <f>VLOOKUP($D145,'Growth rate'!$B$3:$S$93,3,FALSE)*VLOOKUP($F145,BY_TRA_Demand_Drivers!$B$5:$J$100,9,FALSE)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VLOOKUP(A146,BY_TRA_Demand_Drivers!$A$5:$B$95,2,FALSE)</f>
        <v>TPCAR</v>
      </c>
      <c r="G146" s="16">
        <f>VLOOKUP($D146,'Growth rate'!$B$3:$S$93,3,FALSE)*VLOOKUP($F146,BY_TRA_Demand_Drivers!$B$5:$J$100,7,FALSE)</f>
        <v>453888.94770967372</v>
      </c>
      <c r="H146" s="16">
        <f>VLOOKUP($D146,'Growth rate'!$B$3:$S$93,3,FALSE)*VLOOKUP($F146,BY_TRA_Demand_Drivers!$B$5:$J$100,8,FALSE)</f>
        <v>0</v>
      </c>
      <c r="I146" s="16">
        <f>VLOOKUP($D146,'Growth rate'!$B$3:$S$93,3,FALSE)*VLOOKUP($F146,BY_TRA_Demand_Drivers!$B$5:$J$100,9,FALSE)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VLOOKUP(A147,BY_TRA_Demand_Drivers!$A$5:$B$95,2,FALSE)</f>
        <v>TPCAR</v>
      </c>
      <c r="G147" s="16">
        <f>VLOOKUP($D147,'Growth rate'!$B$3:$S$93,3,FALSE)*VLOOKUP($F147,BY_TRA_Demand_Drivers!$B$5:$J$100,7,FALSE)</f>
        <v>458120.65422511991</v>
      </c>
      <c r="H147" s="16">
        <f>VLOOKUP($D147,'Growth rate'!$B$3:$S$93,3,FALSE)*VLOOKUP($F147,BY_TRA_Demand_Drivers!$B$5:$J$100,8,FALSE)</f>
        <v>0</v>
      </c>
      <c r="I147" s="16">
        <f>VLOOKUP($D147,'Growth rate'!$B$3:$S$93,3,FALSE)*VLOOKUP($F147,BY_TRA_Demand_Drivers!$B$5:$J$100,9,FALSE)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VLOOKUP(A148,BY_TRA_Demand_Drivers!$A$5:$B$95,2,FALSE)</f>
        <v>TPCAR</v>
      </c>
      <c r="G148" s="16">
        <f>VLOOKUP($D148,'Growth rate'!$B$3:$S$93,3,FALSE)*VLOOKUP($F148,BY_TRA_Demand_Drivers!$B$5:$J$100,7,FALSE)</f>
        <v>462179.17496123724</v>
      </c>
      <c r="H148" s="16">
        <f>VLOOKUP($D148,'Growth rate'!$B$3:$S$93,3,FALSE)*VLOOKUP($F148,BY_TRA_Demand_Drivers!$B$5:$J$100,8,FALSE)</f>
        <v>0</v>
      </c>
      <c r="I148" s="16">
        <f>VLOOKUP($D148,'Growth rate'!$B$3:$S$93,3,FALSE)*VLOOKUP($F148,BY_TRA_Demand_Drivers!$B$5:$J$100,9,FALSE)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VLOOKUP(A149,BY_TRA_Demand_Drivers!$A$5:$B$95,2,FALSE)</f>
        <v>TPCAR</v>
      </c>
      <c r="G149" s="16">
        <f>VLOOKUP($D149,'Growth rate'!$B$3:$S$93,3,FALSE)*VLOOKUP($F149,BY_TRA_Demand_Drivers!$B$5:$J$100,7,FALSE)</f>
        <v>466237.69569735462</v>
      </c>
      <c r="H149" s="16">
        <f>VLOOKUP($D149,'Growth rate'!$B$3:$S$93,3,FALSE)*VLOOKUP($F149,BY_TRA_Demand_Drivers!$B$5:$J$100,8,FALSE)</f>
        <v>0</v>
      </c>
      <c r="I149" s="16">
        <f>VLOOKUP($D149,'Growth rate'!$B$3:$S$93,3,FALSE)*VLOOKUP($F149,BY_TRA_Demand_Drivers!$B$5:$J$100,9,FALSE)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VLOOKUP(A150,BY_TRA_Demand_Drivers!$A$5:$B$95,2,FALSE)</f>
        <v>TPCAR</v>
      </c>
      <c r="G150" s="16">
        <f>VLOOKUP($D150,'Growth rate'!$B$3:$S$93,3,FALSE)*VLOOKUP($F150,BY_TRA_Demand_Drivers!$B$5:$J$100,7,FALSE)</f>
        <v>470296.21643347188</v>
      </c>
      <c r="H150" s="16">
        <f>VLOOKUP($D150,'Growth rate'!$B$3:$S$93,3,FALSE)*VLOOKUP($F150,BY_TRA_Demand_Drivers!$B$5:$J$100,8,FALSE)</f>
        <v>0</v>
      </c>
      <c r="I150" s="16">
        <f>VLOOKUP($D150,'Growth rate'!$B$3:$S$93,3,FALSE)*VLOOKUP($F150,BY_TRA_Demand_Drivers!$B$5:$J$100,9,FALSE)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VLOOKUP(A151,BY_TRA_Demand_Drivers!$A$5:$B$95,2,FALSE)</f>
        <v>TPCAR</v>
      </c>
      <c r="G151" s="16">
        <f>VLOOKUP($D151,'Growth rate'!$B$3:$S$93,3,FALSE)*VLOOKUP($F151,BY_TRA_Demand_Drivers!$B$5:$J$100,7,FALSE)</f>
        <v>474354.73716958927</v>
      </c>
      <c r="H151" s="16">
        <f>VLOOKUP($D151,'Growth rate'!$B$3:$S$93,3,FALSE)*VLOOKUP($F151,BY_TRA_Demand_Drivers!$B$5:$J$100,8,FALSE)</f>
        <v>0</v>
      </c>
      <c r="I151" s="16">
        <f>VLOOKUP($D151,'Growth rate'!$B$3:$S$93,3,FALSE)*VLOOKUP($F151,BY_TRA_Demand_Drivers!$B$5:$J$100,9,FALSE)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VLOOKUP(A152,BY_TRA_Demand_Drivers!$A$5:$B$95,2,FALSE)</f>
        <v>TPCAR</v>
      </c>
      <c r="G152" s="16">
        <f>VLOOKUP($D152,'Growth rate'!$B$3:$S$93,3,FALSE)*VLOOKUP($F152,BY_TRA_Demand_Drivers!$B$5:$J$100,7,FALSE)</f>
        <v>478413.25790570659</v>
      </c>
      <c r="H152" s="16">
        <f>VLOOKUP($D152,'Growth rate'!$B$3:$S$93,3,FALSE)*VLOOKUP($F152,BY_TRA_Demand_Drivers!$B$5:$J$100,8,FALSE)</f>
        <v>0</v>
      </c>
      <c r="I152" s="16">
        <f>VLOOKUP($D152,'Growth rate'!$B$3:$S$93,3,FALSE)*VLOOKUP($F152,BY_TRA_Demand_Drivers!$B$5:$J$100,9,FALSE)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VLOOKUP(A153,BY_TRA_Demand_Drivers!$A$5:$B$95,2,FALSE)</f>
        <v>TPCAR</v>
      </c>
      <c r="G153" s="16">
        <f>VLOOKUP($D153,'Growth rate'!$B$3:$S$93,3,FALSE)*VLOOKUP($F153,BY_TRA_Demand_Drivers!$B$5:$J$100,7,FALSE)</f>
        <v>482311.19511850085</v>
      </c>
      <c r="H153" s="16">
        <f>VLOOKUP($D153,'Growth rate'!$B$3:$S$93,3,FALSE)*VLOOKUP($F153,BY_TRA_Demand_Drivers!$B$5:$J$100,8,FALSE)</f>
        <v>0</v>
      </c>
      <c r="I153" s="16">
        <f>VLOOKUP($D153,'Growth rate'!$B$3:$S$93,3,FALSE)*VLOOKUP($F153,BY_TRA_Demand_Drivers!$B$5:$J$100,9,FALSE)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VLOOKUP(A154,BY_TRA_Demand_Drivers!$A$5:$B$95,2,FALSE)</f>
        <v>TPCAR</v>
      </c>
      <c r="G154" s="16">
        <f>VLOOKUP($D154,'Growth rate'!$B$3:$S$93,3,FALSE)*VLOOKUP($F154,BY_TRA_Demand_Drivers!$B$5:$J$100,7,FALSE)</f>
        <v>486209.13233129517</v>
      </c>
      <c r="H154" s="16">
        <f>VLOOKUP($D154,'Growth rate'!$B$3:$S$93,3,FALSE)*VLOOKUP($F154,BY_TRA_Demand_Drivers!$B$5:$J$100,8,FALSE)</f>
        <v>0</v>
      </c>
      <c r="I154" s="16">
        <f>VLOOKUP($D154,'Growth rate'!$B$3:$S$93,3,FALSE)*VLOOKUP($F154,BY_TRA_Demand_Drivers!$B$5:$J$100,9,FALSE)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VLOOKUP(A155,BY_TRA_Demand_Drivers!$A$5:$B$95,2,FALSE)</f>
        <v>TPCAR</v>
      </c>
      <c r="G155" s="16">
        <f>VLOOKUP($D155,'Growth rate'!$B$3:$S$93,3,FALSE)*VLOOKUP($F155,BY_TRA_Demand_Drivers!$B$5:$J$100,7,FALSE)</f>
        <v>490107.06954408943</v>
      </c>
      <c r="H155" s="16">
        <f>VLOOKUP($D155,'Growth rate'!$B$3:$S$93,3,FALSE)*VLOOKUP($F155,BY_TRA_Demand_Drivers!$B$5:$J$100,8,FALSE)</f>
        <v>0</v>
      </c>
      <c r="I155" s="16">
        <f>VLOOKUP($D155,'Growth rate'!$B$3:$S$93,3,FALSE)*VLOOKUP($F155,BY_TRA_Demand_Drivers!$B$5:$J$100,9,FALSE)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VLOOKUP(A156,BY_TRA_Demand_Drivers!$A$5:$B$95,2,FALSE)</f>
        <v>TPCAR</v>
      </c>
      <c r="G156" s="16">
        <f>VLOOKUP($D156,'Growth rate'!$B$3:$S$93,3,FALSE)*VLOOKUP($F156,BY_TRA_Demand_Drivers!$B$5:$J$100,7,FALSE)</f>
        <v>494005.0067568837</v>
      </c>
      <c r="H156" s="16">
        <f>VLOOKUP($D156,'Growth rate'!$B$3:$S$93,3,FALSE)*VLOOKUP($F156,BY_TRA_Demand_Drivers!$B$5:$J$100,8,FALSE)</f>
        <v>0</v>
      </c>
      <c r="I156" s="16">
        <f>VLOOKUP($D156,'Growth rate'!$B$3:$S$93,3,FALSE)*VLOOKUP($F156,BY_TRA_Demand_Drivers!$B$5:$J$100,9,FALSE)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VLOOKUP(A157,BY_TRA_Demand_Drivers!$A$5:$B$95,2,FALSE)</f>
        <v>TPCAR</v>
      </c>
      <c r="G157" s="16">
        <f>VLOOKUP($D157,'Growth rate'!$B$3:$S$93,3,FALSE)*VLOOKUP($F157,BY_TRA_Demand_Drivers!$B$5:$J$100,7,FALSE)</f>
        <v>497902.94396967802</v>
      </c>
      <c r="H157" s="16">
        <f>VLOOKUP($D157,'Growth rate'!$B$3:$S$93,3,FALSE)*VLOOKUP($F157,BY_TRA_Demand_Drivers!$B$5:$J$100,8,FALSE)</f>
        <v>0</v>
      </c>
      <c r="I157" s="16">
        <f>VLOOKUP($D157,'Growth rate'!$B$3:$S$93,3,FALSE)*VLOOKUP($F157,BY_TRA_Demand_Drivers!$B$5:$J$100,9,FALSE)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VLOOKUP(A158,BY_TRA_Demand_Drivers!$A$5:$B$95,2,FALSE)</f>
        <v>TPCAR</v>
      </c>
      <c r="G158" s="16">
        <f>VLOOKUP($D158,'Growth rate'!$B$3:$S$93,3,FALSE)*VLOOKUP($F158,BY_TRA_Demand_Drivers!$B$5:$J$100,7,FALSE)</f>
        <v>501710.4862820782</v>
      </c>
      <c r="H158" s="16">
        <f>VLOOKUP($D158,'Growth rate'!$B$3:$S$93,3,FALSE)*VLOOKUP($F158,BY_TRA_Demand_Drivers!$B$5:$J$100,8,FALSE)</f>
        <v>0</v>
      </c>
      <c r="I158" s="16">
        <f>VLOOKUP($D158,'Growth rate'!$B$3:$S$93,3,FALSE)*VLOOKUP($F158,BY_TRA_Demand_Drivers!$B$5:$J$100,9,FALSE)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VLOOKUP(A159,BY_TRA_Demand_Drivers!$A$5:$B$95,2,FALSE)</f>
        <v>TPCAR</v>
      </c>
      <c r="G159" s="16">
        <f>VLOOKUP($D159,'Growth rate'!$B$3:$S$93,3,FALSE)*VLOOKUP($F159,BY_TRA_Demand_Drivers!$B$5:$J$100,7,FALSE)</f>
        <v>505518.02859447844</v>
      </c>
      <c r="H159" s="16">
        <f>VLOOKUP($D159,'Growth rate'!$B$3:$S$93,3,FALSE)*VLOOKUP($F159,BY_TRA_Demand_Drivers!$B$5:$J$100,8,FALSE)</f>
        <v>0</v>
      </c>
      <c r="I159" s="16">
        <f>VLOOKUP($D159,'Growth rate'!$B$3:$S$93,3,FALSE)*VLOOKUP($F159,BY_TRA_Demand_Drivers!$B$5:$J$100,9,FALSE)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VLOOKUP(A160,BY_TRA_Demand_Drivers!$A$5:$B$95,2,FALSE)</f>
        <v>TPCAR</v>
      </c>
      <c r="G160" s="16">
        <f>VLOOKUP($D160,'Growth rate'!$B$3:$S$93,3,FALSE)*VLOOKUP($F160,BY_TRA_Demand_Drivers!$B$5:$J$100,7,FALSE)</f>
        <v>509325.57090687874</v>
      </c>
      <c r="H160" s="16">
        <f>VLOOKUP($D160,'Growth rate'!$B$3:$S$93,3,FALSE)*VLOOKUP($F160,BY_TRA_Demand_Drivers!$B$5:$J$100,8,FALSE)</f>
        <v>0</v>
      </c>
      <c r="I160" s="16">
        <f>VLOOKUP($D160,'Growth rate'!$B$3:$S$93,3,FALSE)*VLOOKUP($F160,BY_TRA_Demand_Drivers!$B$5:$J$100,9,FALSE)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VLOOKUP(A161,BY_TRA_Demand_Drivers!$A$5:$B$95,2,FALSE)</f>
        <v>TPCAR</v>
      </c>
      <c r="G161" s="16">
        <f>VLOOKUP($D161,'Growth rate'!$B$3:$S$93,3,FALSE)*VLOOKUP($F161,BY_TRA_Demand_Drivers!$B$5:$J$100,7,FALSE)</f>
        <v>513133.11321927898</v>
      </c>
      <c r="H161" s="16">
        <f>VLOOKUP($D161,'Growth rate'!$B$3:$S$93,3,FALSE)*VLOOKUP($F161,BY_TRA_Demand_Drivers!$B$5:$J$100,8,FALSE)</f>
        <v>0</v>
      </c>
      <c r="I161" s="16">
        <f>VLOOKUP($D161,'Growth rate'!$B$3:$S$93,3,FALSE)*VLOOKUP($F161,BY_TRA_Demand_Drivers!$B$5:$J$100,9,FALSE)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VLOOKUP(A162,BY_TRA_Demand_Drivers!$A$5:$B$95,2,FALSE)</f>
        <v>TPCAR</v>
      </c>
      <c r="G162" s="16">
        <f>VLOOKUP($D162,'Growth rate'!$B$3:$S$93,3,FALSE)*VLOOKUP($F162,BY_TRA_Demand_Drivers!$B$5:$J$100,7,FALSE)</f>
        <v>516940.65553167922</v>
      </c>
      <c r="H162" s="16">
        <f>VLOOKUP($D162,'Growth rate'!$B$3:$S$93,3,FALSE)*VLOOKUP($F162,BY_TRA_Demand_Drivers!$B$5:$J$100,8,FALSE)</f>
        <v>0</v>
      </c>
      <c r="I162" s="16">
        <f>VLOOKUP($D162,'Growth rate'!$B$3:$S$93,3,FALSE)*VLOOKUP($F162,BY_TRA_Demand_Drivers!$B$5:$J$100,9,FALSE)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VLOOKUP(A163,BY_TRA_Demand_Drivers!$A$5:$B$95,2,FALSE)</f>
        <v>TPCAR</v>
      </c>
      <c r="G163" s="16">
        <f>VLOOKUP($D163,'Growth rate'!$B$3:$S$93,3,FALSE)*VLOOKUP($F163,BY_TRA_Demand_Drivers!$B$5:$J$100,7,FALSE)</f>
        <v>520621.06287206535</v>
      </c>
      <c r="H163" s="16">
        <f>VLOOKUP($D163,'Growth rate'!$B$3:$S$93,3,FALSE)*VLOOKUP($F163,BY_TRA_Demand_Drivers!$B$5:$J$100,8,FALSE)</f>
        <v>0</v>
      </c>
      <c r="I163" s="16">
        <f>VLOOKUP($D163,'Growth rate'!$B$3:$S$93,3,FALSE)*VLOOKUP($F163,BY_TRA_Demand_Drivers!$B$5:$J$100,9,FALSE)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VLOOKUP(A164,BY_TRA_Demand_Drivers!$A$5:$B$95,2,FALSE)</f>
        <v>TPCAR</v>
      </c>
      <c r="G164" s="16">
        <f>VLOOKUP($D164,'Growth rate'!$B$3:$S$93,3,FALSE)*VLOOKUP($F164,BY_TRA_Demand_Drivers!$B$5:$J$100,7,FALSE)</f>
        <v>524301.47021245142</v>
      </c>
      <c r="H164" s="16">
        <f>VLOOKUP($D164,'Growth rate'!$B$3:$S$93,3,FALSE)*VLOOKUP($F164,BY_TRA_Demand_Drivers!$B$5:$J$100,8,FALSE)</f>
        <v>0</v>
      </c>
      <c r="I164" s="16">
        <f>VLOOKUP($D164,'Growth rate'!$B$3:$S$93,3,FALSE)*VLOOKUP($F164,BY_TRA_Demand_Drivers!$B$5:$J$100,9,FALSE)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VLOOKUP(A165,BY_TRA_Demand_Drivers!$A$5:$B$95,2,FALSE)</f>
        <v>TPCAR</v>
      </c>
      <c r="G165" s="16">
        <f>VLOOKUP($D165,'Growth rate'!$B$3:$S$93,3,FALSE)*VLOOKUP($F165,BY_TRA_Demand_Drivers!$B$5:$J$100,7,FALSE)</f>
        <v>527981.8775528376</v>
      </c>
      <c r="H165" s="16">
        <f>VLOOKUP($D165,'Growth rate'!$B$3:$S$93,3,FALSE)*VLOOKUP($F165,BY_TRA_Demand_Drivers!$B$5:$J$100,8,FALSE)</f>
        <v>0</v>
      </c>
      <c r="I165" s="16">
        <f>VLOOKUP($D165,'Growth rate'!$B$3:$S$93,3,FALSE)*VLOOKUP($F165,BY_TRA_Demand_Drivers!$B$5:$J$100,9,FALSE)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VLOOKUP(A166,BY_TRA_Demand_Drivers!$A$5:$B$95,2,FALSE)</f>
        <v>TPCAR</v>
      </c>
      <c r="G166" s="16">
        <f>VLOOKUP($D166,'Growth rate'!$B$3:$S$93,3,FALSE)*VLOOKUP($F166,BY_TRA_Demand_Drivers!$B$5:$J$100,7,FALSE)</f>
        <v>531662.28489322367</v>
      </c>
      <c r="H166" s="16">
        <f>VLOOKUP($D166,'Growth rate'!$B$3:$S$93,3,FALSE)*VLOOKUP($F166,BY_TRA_Demand_Drivers!$B$5:$J$100,8,FALSE)</f>
        <v>0</v>
      </c>
      <c r="I166" s="16">
        <f>VLOOKUP($D166,'Growth rate'!$B$3:$S$93,3,FALSE)*VLOOKUP($F166,BY_TRA_Demand_Drivers!$B$5:$J$100,9,FALSE)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VLOOKUP(A167,BY_TRA_Demand_Drivers!$A$5:$B$95,2,FALSE)</f>
        <v>TPCAR</v>
      </c>
      <c r="G167" s="16">
        <f>VLOOKUP($D167,'Growth rate'!$B$3:$S$93,3,FALSE)*VLOOKUP($F167,BY_TRA_Demand_Drivers!$B$5:$J$100,7,FALSE)</f>
        <v>535342.69223360985</v>
      </c>
      <c r="H167" s="16">
        <f>VLOOKUP($D167,'Growth rate'!$B$3:$S$93,3,FALSE)*VLOOKUP($F167,BY_TRA_Demand_Drivers!$B$5:$J$100,8,FALSE)</f>
        <v>0</v>
      </c>
      <c r="I167" s="16">
        <f>VLOOKUP($D167,'Growth rate'!$B$3:$S$93,3,FALSE)*VLOOKUP($F167,BY_TRA_Demand_Drivers!$B$5:$J$100,9,FALSE)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VLOOKUP(A168,BY_TRA_Demand_Drivers!$A$5:$B$95,2,FALSE)</f>
        <v>TPCAL</v>
      </c>
      <c r="G168" s="16">
        <f>VLOOKUP($D168,'Growth rate'!$B$3:$S$93,3,FALSE)*VLOOKUP($F168,BY_TRA_Demand_Drivers!$B$5:$J$100,7,FALSE)</f>
        <v>30007.5221844472</v>
      </c>
      <c r="H168" s="16">
        <f>VLOOKUP($D168,'Growth rate'!$B$3:$S$93,3,FALSE)*VLOOKUP($F168,BY_TRA_Demand_Drivers!$B$5:$J$100,8,FALSE)</f>
        <v>0</v>
      </c>
      <c r="I168" s="16">
        <f>VLOOKUP($D168,'Growth rate'!$B$3:$S$93,3,FALSE)*VLOOKUP($F168,BY_TRA_Demand_Drivers!$B$5:$J$100,9,FALSE)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VLOOKUP(A169,BY_TRA_Demand_Drivers!$A$5:$B$95,2,FALSE)</f>
        <v>TPCAL</v>
      </c>
      <c r="G169" s="16">
        <f>VLOOKUP($D169,'Growth rate'!$B$3:$S$93,3,FALSE)*VLOOKUP($F169,BY_TRA_Demand_Drivers!$B$5:$J$100,7,FALSE)</f>
        <v>30371.592987182332</v>
      </c>
      <c r="H169" s="16">
        <f>VLOOKUP($D169,'Growth rate'!$B$3:$S$93,3,FALSE)*VLOOKUP($F169,BY_TRA_Demand_Drivers!$B$5:$J$100,8,FALSE)</f>
        <v>0</v>
      </c>
      <c r="I169" s="16">
        <f>VLOOKUP($D169,'Growth rate'!$B$3:$S$93,3,FALSE)*VLOOKUP($F169,BY_TRA_Demand_Drivers!$B$5:$J$100,9,FALSE)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VLOOKUP(A170,BY_TRA_Demand_Drivers!$A$5:$B$95,2,FALSE)</f>
        <v>TPCAL</v>
      </c>
      <c r="G170" s="16">
        <f>VLOOKUP($D170,'Growth rate'!$B$3:$S$93,3,FALSE)*VLOOKUP($F170,BY_TRA_Demand_Drivers!$B$5:$J$100,7,FALSE)</f>
        <v>30683.004874285503</v>
      </c>
      <c r="H170" s="16">
        <f>VLOOKUP($D170,'Growth rate'!$B$3:$S$93,3,FALSE)*VLOOKUP($F170,BY_TRA_Demand_Drivers!$B$5:$J$100,8,FALSE)</f>
        <v>0</v>
      </c>
      <c r="I170" s="16">
        <f>VLOOKUP($D170,'Growth rate'!$B$3:$S$93,3,FALSE)*VLOOKUP($F170,BY_TRA_Demand_Drivers!$B$5:$J$100,9,FALSE)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VLOOKUP(A171,BY_TRA_Demand_Drivers!$A$5:$B$95,2,FALSE)</f>
        <v>TPCAL</v>
      </c>
      <c r="G171" s="16">
        <f>VLOOKUP($D171,'Growth rate'!$B$3:$S$93,3,FALSE)*VLOOKUP($F171,BY_TRA_Demand_Drivers!$B$5:$J$100,7,FALSE)</f>
        <v>30994.416761388668</v>
      </c>
      <c r="H171" s="16">
        <f>VLOOKUP($D171,'Growth rate'!$B$3:$S$93,3,FALSE)*VLOOKUP($F171,BY_TRA_Demand_Drivers!$B$5:$J$100,8,FALSE)</f>
        <v>0</v>
      </c>
      <c r="I171" s="16">
        <f>VLOOKUP($D171,'Growth rate'!$B$3:$S$93,3,FALSE)*VLOOKUP($F171,BY_TRA_Demand_Drivers!$B$5:$J$100,9,FALSE)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VLOOKUP(A172,BY_TRA_Demand_Drivers!$A$5:$B$95,2,FALSE)</f>
        <v>TPCAL</v>
      </c>
      <c r="G172" s="16">
        <f>VLOOKUP($D172,'Growth rate'!$B$3:$S$93,3,FALSE)*VLOOKUP($F172,BY_TRA_Demand_Drivers!$B$5:$J$100,7,FALSE)</f>
        <v>31305.828648491843</v>
      </c>
      <c r="H172" s="16">
        <f>VLOOKUP($D172,'Growth rate'!$B$3:$S$93,3,FALSE)*VLOOKUP($F172,BY_TRA_Demand_Drivers!$B$5:$J$100,8,FALSE)</f>
        <v>0</v>
      </c>
      <c r="I172" s="16">
        <f>VLOOKUP($D172,'Growth rate'!$B$3:$S$93,3,FALSE)*VLOOKUP($F172,BY_TRA_Demand_Drivers!$B$5:$J$100,9,FALSE)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VLOOKUP(A173,BY_TRA_Demand_Drivers!$A$5:$B$95,2,FALSE)</f>
        <v>TPCAL</v>
      </c>
      <c r="G173" s="16">
        <f>VLOOKUP($D173,'Growth rate'!$B$3:$S$93,3,FALSE)*VLOOKUP($F173,BY_TRA_Demand_Drivers!$B$5:$J$100,7,FALSE)</f>
        <v>31617.240535595007</v>
      </c>
      <c r="H173" s="16">
        <f>VLOOKUP($D173,'Growth rate'!$B$3:$S$93,3,FALSE)*VLOOKUP($F173,BY_TRA_Demand_Drivers!$B$5:$J$100,8,FALSE)</f>
        <v>0</v>
      </c>
      <c r="I173" s="16">
        <f>VLOOKUP($D173,'Growth rate'!$B$3:$S$93,3,FALSE)*VLOOKUP($F173,BY_TRA_Demand_Drivers!$B$5:$J$100,9,FALSE)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VLOOKUP(A174,BY_TRA_Demand_Drivers!$A$5:$B$95,2,FALSE)</f>
        <v>TPCAL</v>
      </c>
      <c r="G174" s="16">
        <f>VLOOKUP($D174,'Growth rate'!$B$3:$S$93,3,FALSE)*VLOOKUP($F174,BY_TRA_Demand_Drivers!$B$5:$J$100,7,FALSE)</f>
        <v>31928.652422698178</v>
      </c>
      <c r="H174" s="16">
        <f>VLOOKUP($D174,'Growth rate'!$B$3:$S$93,3,FALSE)*VLOOKUP($F174,BY_TRA_Demand_Drivers!$B$5:$J$100,8,FALSE)</f>
        <v>0</v>
      </c>
      <c r="I174" s="16">
        <f>VLOOKUP($D174,'Growth rate'!$B$3:$S$93,3,FALSE)*VLOOKUP($F174,BY_TRA_Demand_Drivers!$B$5:$J$100,9,FALSE)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VLOOKUP(A175,BY_TRA_Demand_Drivers!$A$5:$B$95,2,FALSE)</f>
        <v>TPCAL</v>
      </c>
      <c r="G175" s="16">
        <f>VLOOKUP($D175,'Growth rate'!$B$3:$S$93,3,FALSE)*VLOOKUP($F175,BY_TRA_Demand_Drivers!$B$5:$J$100,7,FALSE)</f>
        <v>32215.242344011742</v>
      </c>
      <c r="H175" s="16">
        <f>VLOOKUP($D175,'Growth rate'!$B$3:$S$93,3,FALSE)*VLOOKUP($F175,BY_TRA_Demand_Drivers!$B$5:$J$100,8,FALSE)</f>
        <v>0</v>
      </c>
      <c r="I175" s="16">
        <f>VLOOKUP($D175,'Growth rate'!$B$3:$S$93,3,FALSE)*VLOOKUP($F175,BY_TRA_Demand_Drivers!$B$5:$J$100,9,FALSE)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VLOOKUP(A176,BY_TRA_Demand_Drivers!$A$5:$B$95,2,FALSE)</f>
        <v>TPCAL</v>
      </c>
      <c r="G176" s="16">
        <f>VLOOKUP($D176,'Growth rate'!$B$3:$S$93,3,FALSE)*VLOOKUP($F176,BY_TRA_Demand_Drivers!$B$5:$J$100,7,FALSE)</f>
        <v>32501.832265325302</v>
      </c>
      <c r="H176" s="16">
        <f>VLOOKUP($D176,'Growth rate'!$B$3:$S$93,3,FALSE)*VLOOKUP($F176,BY_TRA_Demand_Drivers!$B$5:$J$100,8,FALSE)</f>
        <v>0</v>
      </c>
      <c r="I176" s="16">
        <f>VLOOKUP($D176,'Growth rate'!$B$3:$S$93,3,FALSE)*VLOOKUP($F176,BY_TRA_Demand_Drivers!$B$5:$J$100,9,FALSE)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VLOOKUP(A177,BY_TRA_Demand_Drivers!$A$5:$B$95,2,FALSE)</f>
        <v>TPCAL</v>
      </c>
      <c r="G177" s="16">
        <f>VLOOKUP($D177,'Growth rate'!$B$3:$S$93,3,FALSE)*VLOOKUP($F177,BY_TRA_Demand_Drivers!$B$5:$J$100,7,FALSE)</f>
        <v>32788.422186638869</v>
      </c>
      <c r="H177" s="16">
        <f>VLOOKUP($D177,'Growth rate'!$B$3:$S$93,3,FALSE)*VLOOKUP($F177,BY_TRA_Demand_Drivers!$B$5:$J$100,8,FALSE)</f>
        <v>0</v>
      </c>
      <c r="I177" s="16">
        <f>VLOOKUP($D177,'Growth rate'!$B$3:$S$93,3,FALSE)*VLOOKUP($F177,BY_TRA_Demand_Drivers!$B$5:$J$100,9,FALSE)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VLOOKUP(A178,BY_TRA_Demand_Drivers!$A$5:$B$95,2,FALSE)</f>
        <v>TPCAL</v>
      </c>
      <c r="G178" s="16">
        <f>VLOOKUP($D178,'Growth rate'!$B$3:$S$93,3,FALSE)*VLOOKUP($F178,BY_TRA_Demand_Drivers!$B$5:$J$100,7,FALSE)</f>
        <v>33075.012107952432</v>
      </c>
      <c r="H178" s="16">
        <f>VLOOKUP($D178,'Growth rate'!$B$3:$S$93,3,FALSE)*VLOOKUP($F178,BY_TRA_Demand_Drivers!$B$5:$J$100,8,FALSE)</f>
        <v>0</v>
      </c>
      <c r="I178" s="16">
        <f>VLOOKUP($D178,'Growth rate'!$B$3:$S$93,3,FALSE)*VLOOKUP($F178,BY_TRA_Demand_Drivers!$B$5:$J$100,9,FALSE)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VLOOKUP(A179,BY_TRA_Demand_Drivers!$A$5:$B$95,2,FALSE)</f>
        <v>TPCAL</v>
      </c>
      <c r="G179" s="16">
        <f>VLOOKUP($D179,'Growth rate'!$B$3:$S$93,3,FALSE)*VLOOKUP($F179,BY_TRA_Demand_Drivers!$B$5:$J$100,7,FALSE)</f>
        <v>33361.602029265996</v>
      </c>
      <c r="H179" s="16">
        <f>VLOOKUP($D179,'Growth rate'!$B$3:$S$93,3,FALSE)*VLOOKUP($F179,BY_TRA_Demand_Drivers!$B$5:$J$100,8,FALSE)</f>
        <v>0</v>
      </c>
      <c r="I179" s="16">
        <f>VLOOKUP($D179,'Growth rate'!$B$3:$S$93,3,FALSE)*VLOOKUP($F179,BY_TRA_Demand_Drivers!$B$5:$J$100,9,FALSE)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VLOOKUP(A180,BY_TRA_Demand_Drivers!$A$5:$B$95,2,FALSE)</f>
        <v>TPCAL</v>
      </c>
      <c r="G180" s="16">
        <f>VLOOKUP($D180,'Growth rate'!$B$3:$S$93,3,FALSE)*VLOOKUP($F180,BY_TRA_Demand_Drivers!$B$5:$J$100,7,FALSE)</f>
        <v>33707.38396934612</v>
      </c>
      <c r="H180" s="16">
        <f>VLOOKUP($D180,'Growth rate'!$B$3:$S$93,3,FALSE)*VLOOKUP($F180,BY_TRA_Demand_Drivers!$B$5:$J$100,8,FALSE)</f>
        <v>0</v>
      </c>
      <c r="I180" s="16">
        <f>VLOOKUP($D180,'Growth rate'!$B$3:$S$93,3,FALSE)*VLOOKUP($F180,BY_TRA_Demand_Drivers!$B$5:$J$100,9,FALSE)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VLOOKUP(A181,BY_TRA_Demand_Drivers!$A$5:$B$95,2,FALSE)</f>
        <v>TPCAL</v>
      </c>
      <c r="G181" s="16">
        <f>VLOOKUP($D181,'Growth rate'!$B$3:$S$93,3,FALSE)*VLOOKUP($F181,BY_TRA_Demand_Drivers!$B$5:$J$100,7,FALSE)</f>
        <v>34053.16590942625</v>
      </c>
      <c r="H181" s="16">
        <f>VLOOKUP($D181,'Growth rate'!$B$3:$S$93,3,FALSE)*VLOOKUP($F181,BY_TRA_Demand_Drivers!$B$5:$J$100,8,FALSE)</f>
        <v>0</v>
      </c>
      <c r="I181" s="16">
        <f>VLOOKUP($D181,'Growth rate'!$B$3:$S$93,3,FALSE)*VLOOKUP($F181,BY_TRA_Demand_Drivers!$B$5:$J$100,9,FALSE)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VLOOKUP(A182,BY_TRA_Demand_Drivers!$A$5:$B$95,2,FALSE)</f>
        <v>TPCAL</v>
      </c>
      <c r="G182" s="16">
        <f>VLOOKUP($D182,'Growth rate'!$B$3:$S$93,3,FALSE)*VLOOKUP($F182,BY_TRA_Demand_Drivers!$B$5:$J$100,7,FALSE)</f>
        <v>34398.947849506381</v>
      </c>
      <c r="H182" s="16">
        <f>VLOOKUP($D182,'Growth rate'!$B$3:$S$93,3,FALSE)*VLOOKUP($F182,BY_TRA_Demand_Drivers!$B$5:$J$100,8,FALSE)</f>
        <v>0</v>
      </c>
      <c r="I182" s="16">
        <f>VLOOKUP($D182,'Growth rate'!$B$3:$S$93,3,FALSE)*VLOOKUP($F182,BY_TRA_Demand_Drivers!$B$5:$J$100,9,FALSE)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VLOOKUP(A183,BY_TRA_Demand_Drivers!$A$5:$B$95,2,FALSE)</f>
        <v>TPCAL</v>
      </c>
      <c r="G183" s="16">
        <f>VLOOKUP($D183,'Growth rate'!$B$3:$S$93,3,FALSE)*VLOOKUP($F183,BY_TRA_Demand_Drivers!$B$5:$J$100,7,FALSE)</f>
        <v>34744.729789586512</v>
      </c>
      <c r="H183" s="16">
        <f>VLOOKUP($D183,'Growth rate'!$B$3:$S$93,3,FALSE)*VLOOKUP($F183,BY_TRA_Demand_Drivers!$B$5:$J$100,8,FALSE)</f>
        <v>0</v>
      </c>
      <c r="I183" s="16">
        <f>VLOOKUP($D183,'Growth rate'!$B$3:$S$93,3,FALSE)*VLOOKUP($F183,BY_TRA_Demand_Drivers!$B$5:$J$100,9,FALSE)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VLOOKUP(A184,BY_TRA_Demand_Drivers!$A$5:$B$95,2,FALSE)</f>
        <v>TPCAL</v>
      </c>
      <c r="G184" s="16">
        <f>VLOOKUP($D184,'Growth rate'!$B$3:$S$93,3,FALSE)*VLOOKUP($F184,BY_TRA_Demand_Drivers!$B$5:$J$100,7,FALSE)</f>
        <v>35090.511729666643</v>
      </c>
      <c r="H184" s="16">
        <f>VLOOKUP($D184,'Growth rate'!$B$3:$S$93,3,FALSE)*VLOOKUP($F184,BY_TRA_Demand_Drivers!$B$5:$J$100,8,FALSE)</f>
        <v>0</v>
      </c>
      <c r="I184" s="16">
        <f>VLOOKUP($D184,'Growth rate'!$B$3:$S$93,3,FALSE)*VLOOKUP($F184,BY_TRA_Demand_Drivers!$B$5:$J$100,9,FALSE)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VLOOKUP(A185,BY_TRA_Demand_Drivers!$A$5:$B$95,2,FALSE)</f>
        <v>TPCAL</v>
      </c>
      <c r="G185" s="16">
        <f>VLOOKUP($D185,'Growth rate'!$B$3:$S$93,3,FALSE)*VLOOKUP($F185,BY_TRA_Demand_Drivers!$B$5:$J$100,7,FALSE)</f>
        <v>35547.274161414338</v>
      </c>
      <c r="H185" s="16">
        <f>VLOOKUP($D185,'Growth rate'!$B$3:$S$93,3,FALSE)*VLOOKUP($F185,BY_TRA_Demand_Drivers!$B$5:$J$100,8,FALSE)</f>
        <v>0</v>
      </c>
      <c r="I185" s="16">
        <f>VLOOKUP($D185,'Growth rate'!$B$3:$S$93,3,FALSE)*VLOOKUP($F185,BY_TRA_Demand_Drivers!$B$5:$J$100,9,FALSE)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VLOOKUP(A186,BY_TRA_Demand_Drivers!$A$5:$B$95,2,FALSE)</f>
        <v>TPCAL</v>
      </c>
      <c r="G186" s="16">
        <f>VLOOKUP($D186,'Growth rate'!$B$3:$S$93,3,FALSE)*VLOOKUP($F186,BY_TRA_Demand_Drivers!$B$5:$J$100,7,FALSE)</f>
        <v>36004.036593162025</v>
      </c>
      <c r="H186" s="16">
        <f>VLOOKUP($D186,'Growth rate'!$B$3:$S$93,3,FALSE)*VLOOKUP($F186,BY_TRA_Demand_Drivers!$B$5:$J$100,8,FALSE)</f>
        <v>0</v>
      </c>
      <c r="I186" s="16">
        <f>VLOOKUP($D186,'Growth rate'!$B$3:$S$93,3,FALSE)*VLOOKUP($F186,BY_TRA_Demand_Drivers!$B$5:$J$100,9,FALSE)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VLOOKUP(A187,BY_TRA_Demand_Drivers!$A$5:$B$95,2,FALSE)</f>
        <v>TPCAL</v>
      </c>
      <c r="G187" s="16">
        <f>VLOOKUP($D187,'Growth rate'!$B$3:$S$93,3,FALSE)*VLOOKUP($F187,BY_TRA_Demand_Drivers!$B$5:$J$100,7,FALSE)</f>
        <v>36460.79902490972</v>
      </c>
      <c r="H187" s="16">
        <f>VLOOKUP($D187,'Growth rate'!$B$3:$S$93,3,FALSE)*VLOOKUP($F187,BY_TRA_Demand_Drivers!$B$5:$J$100,8,FALSE)</f>
        <v>0</v>
      </c>
      <c r="I187" s="16">
        <f>VLOOKUP($D187,'Growth rate'!$B$3:$S$93,3,FALSE)*VLOOKUP($F187,BY_TRA_Demand_Drivers!$B$5:$J$100,9,FALSE)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VLOOKUP(A188,BY_TRA_Demand_Drivers!$A$5:$B$95,2,FALSE)</f>
        <v>TPCAL</v>
      </c>
      <c r="G188" s="16">
        <f>VLOOKUP($D188,'Growth rate'!$B$3:$S$93,3,FALSE)*VLOOKUP($F188,BY_TRA_Demand_Drivers!$B$5:$J$100,7,FALSE)</f>
        <v>36917.561456657408</v>
      </c>
      <c r="H188" s="16">
        <f>VLOOKUP($D188,'Growth rate'!$B$3:$S$93,3,FALSE)*VLOOKUP($F188,BY_TRA_Demand_Drivers!$B$5:$J$100,8,FALSE)</f>
        <v>0</v>
      </c>
      <c r="I188" s="16">
        <f>VLOOKUP($D188,'Growth rate'!$B$3:$S$93,3,FALSE)*VLOOKUP($F188,BY_TRA_Demand_Drivers!$B$5:$J$100,9,FALSE)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VLOOKUP(A189,BY_TRA_Demand_Drivers!$A$5:$B$95,2,FALSE)</f>
        <v>TPCAL</v>
      </c>
      <c r="G189" s="16">
        <f>VLOOKUP($D189,'Growth rate'!$B$3:$S$93,3,FALSE)*VLOOKUP($F189,BY_TRA_Demand_Drivers!$B$5:$J$100,7,FALSE)</f>
        <v>37374.323888405102</v>
      </c>
      <c r="H189" s="16">
        <f>VLOOKUP($D189,'Growth rate'!$B$3:$S$93,3,FALSE)*VLOOKUP($F189,BY_TRA_Demand_Drivers!$B$5:$J$100,8,FALSE)</f>
        <v>0</v>
      </c>
      <c r="I189" s="16">
        <f>VLOOKUP($D189,'Growth rate'!$B$3:$S$93,3,FALSE)*VLOOKUP($F189,BY_TRA_Demand_Drivers!$B$5:$J$100,9,FALSE)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VLOOKUP(A190,BY_TRA_Demand_Drivers!$A$5:$B$95,2,FALSE)</f>
        <v>TPCAL</v>
      </c>
      <c r="G190" s="16">
        <f>VLOOKUP($D190,'Growth rate'!$B$3:$S$93,3,FALSE)*VLOOKUP($F190,BY_TRA_Demand_Drivers!$B$5:$J$100,7,FALSE)</f>
        <v>37846.476895472821</v>
      </c>
      <c r="H190" s="16">
        <f>VLOOKUP($D190,'Growth rate'!$B$3:$S$93,3,FALSE)*VLOOKUP($F190,BY_TRA_Demand_Drivers!$B$5:$J$100,8,FALSE)</f>
        <v>0</v>
      </c>
      <c r="I190" s="16">
        <f>VLOOKUP($D190,'Growth rate'!$B$3:$S$93,3,FALSE)*VLOOKUP($F190,BY_TRA_Demand_Drivers!$B$5:$J$100,9,FALSE)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VLOOKUP(A191,BY_TRA_Demand_Drivers!$A$5:$B$95,2,FALSE)</f>
        <v>TPCAL</v>
      </c>
      <c r="G191" s="16">
        <f>VLOOKUP($D191,'Growth rate'!$B$3:$S$93,3,FALSE)*VLOOKUP($F191,BY_TRA_Demand_Drivers!$B$5:$J$100,7,FALSE)</f>
        <v>38318.629902540546</v>
      </c>
      <c r="H191" s="16">
        <f>VLOOKUP($D191,'Growth rate'!$B$3:$S$93,3,FALSE)*VLOOKUP($F191,BY_TRA_Demand_Drivers!$B$5:$J$100,8,FALSE)</f>
        <v>0</v>
      </c>
      <c r="I191" s="16">
        <f>VLOOKUP($D191,'Growth rate'!$B$3:$S$93,3,FALSE)*VLOOKUP($F191,BY_TRA_Demand_Drivers!$B$5:$J$100,9,FALSE)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VLOOKUP(A192,BY_TRA_Demand_Drivers!$A$5:$B$95,2,FALSE)</f>
        <v>TPCAL</v>
      </c>
      <c r="G192" s="16">
        <f>VLOOKUP($D192,'Growth rate'!$B$3:$S$93,3,FALSE)*VLOOKUP($F192,BY_TRA_Demand_Drivers!$B$5:$J$100,7,FALSE)</f>
        <v>38790.782909608264</v>
      </c>
      <c r="H192" s="16">
        <f>VLOOKUP($D192,'Growth rate'!$B$3:$S$93,3,FALSE)*VLOOKUP($F192,BY_TRA_Demand_Drivers!$B$5:$J$100,8,FALSE)</f>
        <v>0</v>
      </c>
      <c r="I192" s="16">
        <f>VLOOKUP($D192,'Growth rate'!$B$3:$S$93,3,FALSE)*VLOOKUP($F192,BY_TRA_Demand_Drivers!$B$5:$J$100,9,FALSE)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VLOOKUP(A193,BY_TRA_Demand_Drivers!$A$5:$B$95,2,FALSE)</f>
        <v>TPCAL</v>
      </c>
      <c r="G193" s="16">
        <f>VLOOKUP($D193,'Growth rate'!$B$3:$S$93,3,FALSE)*VLOOKUP($F193,BY_TRA_Demand_Drivers!$B$5:$J$100,7,FALSE)</f>
        <v>39262.93591667599</v>
      </c>
      <c r="H193" s="16">
        <f>VLOOKUP($D193,'Growth rate'!$B$3:$S$93,3,FALSE)*VLOOKUP($F193,BY_TRA_Demand_Drivers!$B$5:$J$100,8,FALSE)</f>
        <v>0</v>
      </c>
      <c r="I193" s="16">
        <f>VLOOKUP($D193,'Growth rate'!$B$3:$S$93,3,FALSE)*VLOOKUP($F193,BY_TRA_Demand_Drivers!$B$5:$J$100,9,FALSE)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VLOOKUP(A194,BY_TRA_Demand_Drivers!$A$5:$B$95,2,FALSE)</f>
        <v>TPCAL</v>
      </c>
      <c r="G194" s="16">
        <f>VLOOKUP($D194,'Growth rate'!$B$3:$S$93,3,FALSE)*VLOOKUP($F194,BY_TRA_Demand_Drivers!$B$5:$J$100,7,FALSE)</f>
        <v>39735.088923743708</v>
      </c>
      <c r="H194" s="16">
        <f>VLOOKUP($D194,'Growth rate'!$B$3:$S$93,3,FALSE)*VLOOKUP($F194,BY_TRA_Demand_Drivers!$B$5:$J$100,8,FALSE)</f>
        <v>0</v>
      </c>
      <c r="I194" s="16">
        <f>VLOOKUP($D194,'Growth rate'!$B$3:$S$93,3,FALSE)*VLOOKUP($F194,BY_TRA_Demand_Drivers!$B$5:$J$100,9,FALSE)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VLOOKUP(A195,BY_TRA_Demand_Drivers!$A$5:$B$95,2,FALSE)</f>
        <v>TPCAL</v>
      </c>
      <c r="G195" s="16">
        <f>VLOOKUP($D195,'Growth rate'!$B$3:$S$93,3,FALSE)*VLOOKUP($F195,BY_TRA_Demand_Drivers!$B$5:$J$100,7,FALSE)</f>
        <v>40189.592030512787</v>
      </c>
      <c r="H195" s="16">
        <f>VLOOKUP($D195,'Growth rate'!$B$3:$S$93,3,FALSE)*VLOOKUP($F195,BY_TRA_Demand_Drivers!$B$5:$J$100,8,FALSE)</f>
        <v>0</v>
      </c>
      <c r="I195" s="16">
        <f>VLOOKUP($D195,'Growth rate'!$B$3:$S$93,3,FALSE)*VLOOKUP($F195,BY_TRA_Demand_Drivers!$B$5:$J$100,9,FALSE)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VLOOKUP(A196,BY_TRA_Demand_Drivers!$A$5:$B$95,2,FALSE)</f>
        <v>TPCAL</v>
      </c>
      <c r="G196" s="16">
        <f>VLOOKUP($D196,'Growth rate'!$B$3:$S$93,3,FALSE)*VLOOKUP($F196,BY_TRA_Demand_Drivers!$B$5:$J$100,7,FALSE)</f>
        <v>40644.09513728186</v>
      </c>
      <c r="H196" s="16">
        <f>VLOOKUP($D196,'Growth rate'!$B$3:$S$93,3,FALSE)*VLOOKUP($F196,BY_TRA_Demand_Drivers!$B$5:$J$100,8,FALSE)</f>
        <v>0</v>
      </c>
      <c r="I196" s="16">
        <f>VLOOKUP($D196,'Growth rate'!$B$3:$S$93,3,FALSE)*VLOOKUP($F196,BY_TRA_Demand_Drivers!$B$5:$J$100,9,FALSE)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VLOOKUP(A197,BY_TRA_Demand_Drivers!$A$5:$B$95,2,FALSE)</f>
        <v>TPCAL</v>
      </c>
      <c r="G197" s="16">
        <f>VLOOKUP($D197,'Growth rate'!$B$3:$S$93,3,FALSE)*VLOOKUP($F197,BY_TRA_Demand_Drivers!$B$5:$J$100,7,FALSE)</f>
        <v>41098.598244050932</v>
      </c>
      <c r="H197" s="16">
        <f>VLOOKUP($D197,'Growth rate'!$B$3:$S$93,3,FALSE)*VLOOKUP($F197,BY_TRA_Demand_Drivers!$B$5:$J$100,8,FALSE)</f>
        <v>0</v>
      </c>
      <c r="I197" s="16">
        <f>VLOOKUP($D197,'Growth rate'!$B$3:$S$93,3,FALSE)*VLOOKUP($F197,BY_TRA_Demand_Drivers!$B$5:$J$100,9,FALSE)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VLOOKUP(A198,BY_TRA_Demand_Drivers!$A$5:$B$95,2,FALSE)</f>
        <v>TPCAL</v>
      </c>
      <c r="G198" s="16">
        <f>VLOOKUP($D198,'Growth rate'!$B$3:$S$93,3,FALSE)*VLOOKUP($F198,BY_TRA_Demand_Drivers!$B$5:$J$100,7,FALSE)</f>
        <v>41553.101350820012</v>
      </c>
      <c r="H198" s="16">
        <f>VLOOKUP($D198,'Growth rate'!$B$3:$S$93,3,FALSE)*VLOOKUP($F198,BY_TRA_Demand_Drivers!$B$5:$J$100,8,FALSE)</f>
        <v>0</v>
      </c>
      <c r="I198" s="16">
        <f>VLOOKUP($D198,'Growth rate'!$B$3:$S$93,3,FALSE)*VLOOKUP($F198,BY_TRA_Demand_Drivers!$B$5:$J$100,9,FALSE)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VLOOKUP(A199,BY_TRA_Demand_Drivers!$A$5:$B$95,2,FALSE)</f>
        <v>TPCAL</v>
      </c>
      <c r="G199" s="16">
        <f>VLOOKUP($D199,'Growth rate'!$B$3:$S$93,3,FALSE)*VLOOKUP($F199,BY_TRA_Demand_Drivers!$B$5:$J$100,7,FALSE)</f>
        <v>42007.604457589085</v>
      </c>
      <c r="H199" s="16">
        <f>VLOOKUP($D199,'Growth rate'!$B$3:$S$93,3,FALSE)*VLOOKUP($F199,BY_TRA_Demand_Drivers!$B$5:$J$100,8,FALSE)</f>
        <v>0</v>
      </c>
      <c r="I199" s="16">
        <f>VLOOKUP($D199,'Growth rate'!$B$3:$S$93,3,FALSE)*VLOOKUP($F199,BY_TRA_Demand_Drivers!$B$5:$J$100,9,FALSE)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VLOOKUP(A200,BY_TRA_Demand_Drivers!$A$5:$B$95,2,FALSE)</f>
        <v>TPCAL</v>
      </c>
      <c r="G200" s="16">
        <f>VLOOKUP($D200,'Growth rate'!$B$3:$S$93,3,FALSE)*VLOOKUP($F200,BY_TRA_Demand_Drivers!$B$5:$J$100,7,FALSE)</f>
        <v>42463.144443391531</v>
      </c>
      <c r="H200" s="16">
        <f>VLOOKUP($D200,'Growth rate'!$B$3:$S$93,3,FALSE)*VLOOKUP($F200,BY_TRA_Demand_Drivers!$B$5:$J$100,8,FALSE)</f>
        <v>0</v>
      </c>
      <c r="I200" s="16">
        <f>VLOOKUP($D200,'Growth rate'!$B$3:$S$93,3,FALSE)*VLOOKUP($F200,BY_TRA_Demand_Drivers!$B$5:$J$100,9,FALSE)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VLOOKUP(A201,BY_TRA_Demand_Drivers!$A$5:$B$95,2,FALSE)</f>
        <v>TPCAL</v>
      </c>
      <c r="G201" s="16">
        <f>VLOOKUP($D201,'Growth rate'!$B$3:$S$93,3,FALSE)*VLOOKUP($F201,BY_TRA_Demand_Drivers!$B$5:$J$100,7,FALSE)</f>
        <v>42918.684429193978</v>
      </c>
      <c r="H201" s="16">
        <f>VLOOKUP($D201,'Growth rate'!$B$3:$S$93,3,FALSE)*VLOOKUP($F201,BY_TRA_Demand_Drivers!$B$5:$J$100,8,FALSE)</f>
        <v>0</v>
      </c>
      <c r="I201" s="16">
        <f>VLOOKUP($D201,'Growth rate'!$B$3:$S$93,3,FALSE)*VLOOKUP($F201,BY_TRA_Demand_Drivers!$B$5:$J$100,9,FALSE)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VLOOKUP(A202,BY_TRA_Demand_Drivers!$A$5:$B$95,2,FALSE)</f>
        <v>TPCAL</v>
      </c>
      <c r="G202" s="16">
        <f>VLOOKUP($D202,'Growth rate'!$B$3:$S$93,3,FALSE)*VLOOKUP($F202,BY_TRA_Demand_Drivers!$B$5:$J$100,7,FALSE)</f>
        <v>43374.224414996424</v>
      </c>
      <c r="H202" s="16">
        <f>VLOOKUP($D202,'Growth rate'!$B$3:$S$93,3,FALSE)*VLOOKUP($F202,BY_TRA_Demand_Drivers!$B$5:$J$100,8,FALSE)</f>
        <v>0</v>
      </c>
      <c r="I202" s="16">
        <f>VLOOKUP($D202,'Growth rate'!$B$3:$S$93,3,FALSE)*VLOOKUP($F202,BY_TRA_Demand_Drivers!$B$5:$J$100,9,FALSE)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VLOOKUP(A203,BY_TRA_Demand_Drivers!$A$5:$B$95,2,FALSE)</f>
        <v>TPCAL</v>
      </c>
      <c r="G203" s="16">
        <f>VLOOKUP($D203,'Growth rate'!$B$3:$S$93,3,FALSE)*VLOOKUP($F203,BY_TRA_Demand_Drivers!$B$5:$J$100,7,FALSE)</f>
        <v>43829.764400798871</v>
      </c>
      <c r="H203" s="16">
        <f>VLOOKUP($D203,'Growth rate'!$B$3:$S$93,3,FALSE)*VLOOKUP($F203,BY_TRA_Demand_Drivers!$B$5:$J$100,8,FALSE)</f>
        <v>0</v>
      </c>
      <c r="I203" s="16">
        <f>VLOOKUP($D203,'Growth rate'!$B$3:$S$93,3,FALSE)*VLOOKUP($F203,BY_TRA_Demand_Drivers!$B$5:$J$100,9,FALSE)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VLOOKUP(A204,BY_TRA_Demand_Drivers!$A$5:$B$95,2,FALSE)</f>
        <v>TPCAL</v>
      </c>
      <c r="G204" s="16">
        <f>VLOOKUP($D204,'Growth rate'!$B$3:$S$93,3,FALSE)*VLOOKUP($F204,BY_TRA_Demand_Drivers!$B$5:$J$100,7,FALSE)</f>
        <v>44285.304386601318</v>
      </c>
      <c r="H204" s="16">
        <f>VLOOKUP($D204,'Growth rate'!$B$3:$S$93,3,FALSE)*VLOOKUP($F204,BY_TRA_Demand_Drivers!$B$5:$J$100,8,FALSE)</f>
        <v>0</v>
      </c>
      <c r="I204" s="16">
        <f>VLOOKUP($D204,'Growth rate'!$B$3:$S$93,3,FALSE)*VLOOKUP($F204,BY_TRA_Demand_Drivers!$B$5:$J$100,9,FALSE)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VLOOKUP(A205,BY_TRA_Demand_Drivers!$A$5:$B$95,2,FALSE)</f>
        <v>TPCAL</v>
      </c>
      <c r="G205" s="16">
        <f>VLOOKUP($D205,'Growth rate'!$B$3:$S$93,3,FALSE)*VLOOKUP($F205,BY_TRA_Demand_Drivers!$B$5:$J$100,7,FALSE)</f>
        <v>44795.391479190592</v>
      </c>
      <c r="H205" s="16">
        <f>VLOOKUP($D205,'Growth rate'!$B$3:$S$93,3,FALSE)*VLOOKUP($F205,BY_TRA_Demand_Drivers!$B$5:$J$100,8,FALSE)</f>
        <v>0</v>
      </c>
      <c r="I205" s="16">
        <f>VLOOKUP($D205,'Growth rate'!$B$3:$S$93,3,FALSE)*VLOOKUP($F205,BY_TRA_Demand_Drivers!$B$5:$J$100,9,FALSE)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VLOOKUP(A206,BY_TRA_Demand_Drivers!$A$5:$B$95,2,FALSE)</f>
        <v>TPCAL</v>
      </c>
      <c r="G206" s="16">
        <f>VLOOKUP($D206,'Growth rate'!$B$3:$S$93,3,FALSE)*VLOOKUP($F206,BY_TRA_Demand_Drivers!$B$5:$J$100,7,FALSE)</f>
        <v>45305.478571779859</v>
      </c>
      <c r="H206" s="16">
        <f>VLOOKUP($D206,'Growth rate'!$B$3:$S$93,3,FALSE)*VLOOKUP($F206,BY_TRA_Demand_Drivers!$B$5:$J$100,8,FALSE)</f>
        <v>0</v>
      </c>
      <c r="I206" s="16">
        <f>VLOOKUP($D206,'Growth rate'!$B$3:$S$93,3,FALSE)*VLOOKUP($F206,BY_TRA_Demand_Drivers!$B$5:$J$100,9,FALSE)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VLOOKUP(A207,BY_TRA_Demand_Drivers!$A$5:$B$95,2,FALSE)</f>
        <v>TPCAL</v>
      </c>
      <c r="G207" s="16">
        <f>VLOOKUP($D207,'Growth rate'!$B$3:$S$93,3,FALSE)*VLOOKUP($F207,BY_TRA_Demand_Drivers!$B$5:$J$100,7,FALSE)</f>
        <v>45815.565664369125</v>
      </c>
      <c r="H207" s="16">
        <f>VLOOKUP($D207,'Growth rate'!$B$3:$S$93,3,FALSE)*VLOOKUP($F207,BY_TRA_Demand_Drivers!$B$5:$J$100,8,FALSE)</f>
        <v>0</v>
      </c>
      <c r="I207" s="16">
        <f>VLOOKUP($D207,'Growth rate'!$B$3:$S$93,3,FALSE)*VLOOKUP($F207,BY_TRA_Demand_Drivers!$B$5:$J$100,9,FALSE)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VLOOKUP(A208,BY_TRA_Demand_Drivers!$A$5:$B$95,2,FALSE)</f>
        <v>TPCAL</v>
      </c>
      <c r="G208" s="16">
        <f>VLOOKUP($D208,'Growth rate'!$B$3:$S$93,3,FALSE)*VLOOKUP($F208,BY_TRA_Demand_Drivers!$B$5:$J$100,7,FALSE)</f>
        <v>46325.652756958392</v>
      </c>
      <c r="H208" s="16">
        <f>VLOOKUP($D208,'Growth rate'!$B$3:$S$93,3,FALSE)*VLOOKUP($F208,BY_TRA_Demand_Drivers!$B$5:$J$100,8,FALSE)</f>
        <v>0</v>
      </c>
      <c r="I208" s="16">
        <f>VLOOKUP($D208,'Growth rate'!$B$3:$S$93,3,FALSE)*VLOOKUP($F208,BY_TRA_Demand_Drivers!$B$5:$J$100,9,FALSE)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VLOOKUP(A209,BY_TRA_Demand_Drivers!$A$5:$B$95,2,FALSE)</f>
        <v>TPCAL</v>
      </c>
      <c r="G209" s="16">
        <f>VLOOKUP($D209,'Growth rate'!$B$3:$S$93,3,FALSE)*VLOOKUP($F209,BY_TRA_Demand_Drivers!$B$5:$J$100,7,FALSE)</f>
        <v>46835.739849547666</v>
      </c>
      <c r="H209" s="16">
        <f>VLOOKUP($D209,'Growth rate'!$B$3:$S$93,3,FALSE)*VLOOKUP($F209,BY_TRA_Demand_Drivers!$B$5:$J$100,8,FALSE)</f>
        <v>0</v>
      </c>
      <c r="I209" s="16">
        <f>VLOOKUP($D209,'Growth rate'!$B$3:$S$93,3,FALSE)*VLOOKUP($F209,BY_TRA_Demand_Drivers!$B$5:$J$100,9,FALSE)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VLOOKUP(A210,BY_TRA_Demand_Drivers!$A$5:$B$95,2,FALSE)</f>
        <v>TPCAL</v>
      </c>
      <c r="G210" s="16">
        <f>VLOOKUP($D210,'Growth rate'!$B$3:$S$93,3,FALSE)*VLOOKUP($F210,BY_TRA_Demand_Drivers!$B$5:$J$100,7,FALSE)</f>
        <v>47358.646363543958</v>
      </c>
      <c r="H210" s="16">
        <f>VLOOKUP($D210,'Growth rate'!$B$3:$S$93,3,FALSE)*VLOOKUP($F210,BY_TRA_Demand_Drivers!$B$5:$J$100,8,FALSE)</f>
        <v>0</v>
      </c>
      <c r="I210" s="16">
        <f>VLOOKUP($D210,'Growth rate'!$B$3:$S$93,3,FALSE)*VLOOKUP($F210,BY_TRA_Demand_Drivers!$B$5:$J$100,9,FALSE)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VLOOKUP(A211,BY_TRA_Demand_Drivers!$A$5:$B$95,2,FALSE)</f>
        <v>TPCAL</v>
      </c>
      <c r="G211" s="16">
        <f>VLOOKUP($D211,'Growth rate'!$B$3:$S$93,3,FALSE)*VLOOKUP($F211,BY_TRA_Demand_Drivers!$B$5:$J$100,7,FALSE)</f>
        <v>47881.552877540256</v>
      </c>
      <c r="H211" s="16">
        <f>VLOOKUP($D211,'Growth rate'!$B$3:$S$93,3,FALSE)*VLOOKUP($F211,BY_TRA_Demand_Drivers!$B$5:$J$100,8,FALSE)</f>
        <v>0</v>
      </c>
      <c r="I211" s="16">
        <f>VLOOKUP($D211,'Growth rate'!$B$3:$S$93,3,FALSE)*VLOOKUP($F211,BY_TRA_Demand_Drivers!$B$5:$J$100,9,FALSE)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VLOOKUP(A212,BY_TRA_Demand_Drivers!$A$5:$B$95,2,FALSE)</f>
        <v>TPCAL</v>
      </c>
      <c r="G212" s="16">
        <f>VLOOKUP($D212,'Growth rate'!$B$3:$S$93,3,FALSE)*VLOOKUP($F212,BY_TRA_Demand_Drivers!$B$5:$J$100,7,FALSE)</f>
        <v>48404.459391536555</v>
      </c>
      <c r="H212" s="16">
        <f>VLOOKUP($D212,'Growth rate'!$B$3:$S$93,3,FALSE)*VLOOKUP($F212,BY_TRA_Demand_Drivers!$B$5:$J$100,8,FALSE)</f>
        <v>0</v>
      </c>
      <c r="I212" s="16">
        <f>VLOOKUP($D212,'Growth rate'!$B$3:$S$93,3,FALSE)*VLOOKUP($F212,BY_TRA_Demand_Drivers!$B$5:$J$100,9,FALSE)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VLOOKUP(A213,BY_TRA_Demand_Drivers!$A$5:$B$95,2,FALSE)</f>
        <v>TPCAL</v>
      </c>
      <c r="G213" s="16">
        <f>VLOOKUP($D213,'Growth rate'!$B$3:$S$93,3,FALSE)*VLOOKUP($F213,BY_TRA_Demand_Drivers!$B$5:$J$100,7,FALSE)</f>
        <v>48927.365905532846</v>
      </c>
      <c r="H213" s="16">
        <f>VLOOKUP($D213,'Growth rate'!$B$3:$S$93,3,FALSE)*VLOOKUP($F213,BY_TRA_Demand_Drivers!$B$5:$J$100,8,FALSE)</f>
        <v>0</v>
      </c>
      <c r="I213" s="16">
        <f>VLOOKUP($D213,'Growth rate'!$B$3:$S$93,3,FALSE)*VLOOKUP($F213,BY_TRA_Demand_Drivers!$B$5:$J$100,9,FALSE)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VLOOKUP(A214,BY_TRA_Demand_Drivers!$A$5:$B$95,2,FALSE)</f>
        <v>TPCAL</v>
      </c>
      <c r="G214" s="16">
        <f>VLOOKUP($D214,'Growth rate'!$B$3:$S$93,3,FALSE)*VLOOKUP($F214,BY_TRA_Demand_Drivers!$B$5:$J$100,7,FALSE)</f>
        <v>49450.272419529138</v>
      </c>
      <c r="H214" s="16">
        <f>VLOOKUP($D214,'Growth rate'!$B$3:$S$93,3,FALSE)*VLOOKUP($F214,BY_TRA_Demand_Drivers!$B$5:$J$100,8,FALSE)</f>
        <v>0</v>
      </c>
      <c r="I214" s="16">
        <f>VLOOKUP($D214,'Growth rate'!$B$3:$S$93,3,FALSE)*VLOOKUP($F214,BY_TRA_Demand_Drivers!$B$5:$J$100,9,FALSE)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VLOOKUP(A215,BY_TRA_Demand_Drivers!$A$5:$B$95,2,FALSE)</f>
        <v>TPCAL</v>
      </c>
      <c r="G215" s="16">
        <f>VLOOKUP($D215,'Growth rate'!$B$3:$S$93,3,FALSE)*VLOOKUP($F215,BY_TRA_Demand_Drivers!$B$5:$J$100,7,FALSE)</f>
        <v>49991.421882717703</v>
      </c>
      <c r="H215" s="16">
        <f>VLOOKUP($D215,'Growth rate'!$B$3:$S$93,3,FALSE)*VLOOKUP($F215,BY_TRA_Demand_Drivers!$B$5:$J$100,8,FALSE)</f>
        <v>0</v>
      </c>
      <c r="I215" s="16">
        <f>VLOOKUP($D215,'Growth rate'!$B$3:$S$93,3,FALSE)*VLOOKUP($F215,BY_TRA_Demand_Drivers!$B$5:$J$100,9,FALSE)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VLOOKUP(A216,BY_TRA_Demand_Drivers!$A$5:$B$95,2,FALSE)</f>
        <v>TPCAL</v>
      </c>
      <c r="G216" s="16">
        <f>VLOOKUP($D216,'Growth rate'!$B$3:$S$93,3,FALSE)*VLOOKUP($F216,BY_TRA_Demand_Drivers!$B$5:$J$100,7,FALSE)</f>
        <v>50532.571345906268</v>
      </c>
      <c r="H216" s="16">
        <f>VLOOKUP($D216,'Growth rate'!$B$3:$S$93,3,FALSE)*VLOOKUP($F216,BY_TRA_Demand_Drivers!$B$5:$J$100,8,FALSE)</f>
        <v>0</v>
      </c>
      <c r="I216" s="16">
        <f>VLOOKUP($D216,'Growth rate'!$B$3:$S$93,3,FALSE)*VLOOKUP($F216,BY_TRA_Demand_Drivers!$B$5:$J$100,9,FALSE)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VLOOKUP(A217,BY_TRA_Demand_Drivers!$A$5:$B$95,2,FALSE)</f>
        <v>TPCAL</v>
      </c>
      <c r="G217" s="16">
        <f>VLOOKUP($D217,'Growth rate'!$B$3:$S$93,3,FALSE)*VLOOKUP($F217,BY_TRA_Demand_Drivers!$B$5:$J$100,7,FALSE)</f>
        <v>51073.720809094833</v>
      </c>
      <c r="H217" s="16">
        <f>VLOOKUP($D217,'Growth rate'!$B$3:$S$93,3,FALSE)*VLOOKUP($F217,BY_TRA_Demand_Drivers!$B$5:$J$100,8,FALSE)</f>
        <v>0</v>
      </c>
      <c r="I217" s="16">
        <f>VLOOKUP($D217,'Growth rate'!$B$3:$S$93,3,FALSE)*VLOOKUP($F217,BY_TRA_Demand_Drivers!$B$5:$J$100,9,FALSE)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VLOOKUP(A218,BY_TRA_Demand_Drivers!$A$5:$B$95,2,FALSE)</f>
        <v>TPCAL</v>
      </c>
      <c r="G218" s="16">
        <f>VLOOKUP($D218,'Growth rate'!$B$3:$S$93,3,FALSE)*VLOOKUP($F218,BY_TRA_Demand_Drivers!$B$5:$J$100,7,FALSE)</f>
        <v>51614.870272283391</v>
      </c>
      <c r="H218" s="16">
        <f>VLOOKUP($D218,'Growth rate'!$B$3:$S$93,3,FALSE)*VLOOKUP($F218,BY_TRA_Demand_Drivers!$B$5:$J$100,8,FALSE)</f>
        <v>0</v>
      </c>
      <c r="I218" s="16">
        <f>VLOOKUP($D218,'Growth rate'!$B$3:$S$93,3,FALSE)*VLOOKUP($F218,BY_TRA_Demand_Drivers!$B$5:$J$100,9,FALSE)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VLOOKUP(A219,BY_TRA_Demand_Drivers!$A$5:$B$95,2,FALSE)</f>
        <v>TPCAL</v>
      </c>
      <c r="G219" s="16">
        <f>VLOOKUP($D219,'Growth rate'!$B$3:$S$93,3,FALSE)*VLOOKUP($F219,BY_TRA_Demand_Drivers!$B$5:$J$100,7,FALSE)</f>
        <v>52156.019735471957</v>
      </c>
      <c r="H219" s="16">
        <f>VLOOKUP($D219,'Growth rate'!$B$3:$S$93,3,FALSE)*VLOOKUP($F219,BY_TRA_Demand_Drivers!$B$5:$J$100,8,FALSE)</f>
        <v>0</v>
      </c>
      <c r="I219" s="16">
        <f>VLOOKUP($D219,'Growth rate'!$B$3:$S$93,3,FALSE)*VLOOKUP($F219,BY_TRA_Demand_Drivers!$B$5:$J$100,9,FALSE)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VLOOKUP(A220,BY_TRA_Demand_Drivers!$A$5:$B$95,2,FALSE)</f>
        <v>TPCAL</v>
      </c>
      <c r="G220" s="16">
        <f>VLOOKUP($D220,'Growth rate'!$B$3:$S$93,3,FALSE)*VLOOKUP($F220,BY_TRA_Demand_Drivers!$B$5:$J$100,7,FALSE)</f>
        <v>52696.159102480415</v>
      </c>
      <c r="H220" s="16">
        <f>VLOOKUP($D220,'Growth rate'!$B$3:$S$93,3,FALSE)*VLOOKUP($F220,BY_TRA_Demand_Drivers!$B$5:$J$100,8,FALSE)</f>
        <v>0</v>
      </c>
      <c r="I220" s="16">
        <f>VLOOKUP($D220,'Growth rate'!$B$3:$S$93,3,FALSE)*VLOOKUP($F220,BY_TRA_Demand_Drivers!$B$5:$J$100,9,FALSE)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VLOOKUP(A221,BY_TRA_Demand_Drivers!$A$5:$B$95,2,FALSE)</f>
        <v>TPCAL</v>
      </c>
      <c r="G221" s="16">
        <f>VLOOKUP($D221,'Growth rate'!$B$3:$S$93,3,FALSE)*VLOOKUP($F221,BY_TRA_Demand_Drivers!$B$5:$J$100,7,FALSE)</f>
        <v>53236.298469488866</v>
      </c>
      <c r="H221" s="16">
        <f>VLOOKUP($D221,'Growth rate'!$B$3:$S$93,3,FALSE)*VLOOKUP($F221,BY_TRA_Demand_Drivers!$B$5:$J$100,8,FALSE)</f>
        <v>0</v>
      </c>
      <c r="I221" s="16">
        <f>VLOOKUP($D221,'Growth rate'!$B$3:$S$93,3,FALSE)*VLOOKUP($F221,BY_TRA_Demand_Drivers!$B$5:$J$100,9,FALSE)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VLOOKUP(A222,BY_TRA_Demand_Drivers!$A$5:$B$95,2,FALSE)</f>
        <v>TPCAL</v>
      </c>
      <c r="G222" s="16">
        <f>VLOOKUP($D222,'Growth rate'!$B$3:$S$93,3,FALSE)*VLOOKUP($F222,BY_TRA_Demand_Drivers!$B$5:$J$100,7,FALSE)</f>
        <v>53776.437836497316</v>
      </c>
      <c r="H222" s="16">
        <f>VLOOKUP($D222,'Growth rate'!$B$3:$S$93,3,FALSE)*VLOOKUP($F222,BY_TRA_Demand_Drivers!$B$5:$J$100,8,FALSE)</f>
        <v>0</v>
      </c>
      <c r="I222" s="16">
        <f>VLOOKUP($D222,'Growth rate'!$B$3:$S$93,3,FALSE)*VLOOKUP($F222,BY_TRA_Demand_Drivers!$B$5:$J$100,9,FALSE)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VLOOKUP(A223,BY_TRA_Demand_Drivers!$A$5:$B$95,2,FALSE)</f>
        <v>TPCAL</v>
      </c>
      <c r="G223" s="16">
        <f>VLOOKUP($D223,'Growth rate'!$B$3:$S$93,3,FALSE)*VLOOKUP($F223,BY_TRA_Demand_Drivers!$B$5:$J$100,7,FALSE)</f>
        <v>54316.577203505774</v>
      </c>
      <c r="H223" s="16">
        <f>VLOOKUP($D223,'Growth rate'!$B$3:$S$93,3,FALSE)*VLOOKUP($F223,BY_TRA_Demand_Drivers!$B$5:$J$100,8,FALSE)</f>
        <v>0</v>
      </c>
      <c r="I223" s="16">
        <f>VLOOKUP($D223,'Growth rate'!$B$3:$S$93,3,FALSE)*VLOOKUP($F223,BY_TRA_Demand_Drivers!$B$5:$J$100,9,FALSE)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VLOOKUP(A224,BY_TRA_Demand_Drivers!$A$5:$B$95,2,FALSE)</f>
        <v>TPCAL</v>
      </c>
      <c r="G224" s="16">
        <f>VLOOKUP($D224,'Growth rate'!$B$3:$S$93,3,FALSE)*VLOOKUP($F224,BY_TRA_Demand_Drivers!$B$5:$J$100,7,FALSE)</f>
        <v>54856.716570514225</v>
      </c>
      <c r="H224" s="16">
        <f>VLOOKUP($D224,'Growth rate'!$B$3:$S$93,3,FALSE)*VLOOKUP($F224,BY_TRA_Demand_Drivers!$B$5:$J$100,8,FALSE)</f>
        <v>0</v>
      </c>
      <c r="I224" s="16">
        <f>VLOOKUP($D224,'Growth rate'!$B$3:$S$93,3,FALSE)*VLOOKUP($F224,BY_TRA_Demand_Drivers!$B$5:$J$100,9,FALSE)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VLOOKUP(A225,BY_TRA_Demand_Drivers!$A$5:$B$95,2,FALSE)</f>
        <v>TPCAL</v>
      </c>
      <c r="G225" s="16">
        <f>VLOOKUP($D225,'Growth rate'!$B$3:$S$93,3,FALSE)*VLOOKUP($F225,BY_TRA_Demand_Drivers!$B$5:$J$100,7,FALSE)</f>
        <v>55387.969769423049</v>
      </c>
      <c r="H225" s="16">
        <f>VLOOKUP($D225,'Growth rate'!$B$3:$S$93,3,FALSE)*VLOOKUP($F225,BY_TRA_Demand_Drivers!$B$5:$J$100,8,FALSE)</f>
        <v>0</v>
      </c>
      <c r="I225" s="16">
        <f>VLOOKUP($D225,'Growth rate'!$B$3:$S$93,3,FALSE)*VLOOKUP($F225,BY_TRA_Demand_Drivers!$B$5:$J$100,9,FALSE)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VLOOKUP(A226,BY_TRA_Demand_Drivers!$A$5:$B$95,2,FALSE)</f>
        <v>TPCAL</v>
      </c>
      <c r="G226" s="16">
        <f>VLOOKUP($D226,'Growth rate'!$B$3:$S$93,3,FALSE)*VLOOKUP($F226,BY_TRA_Demand_Drivers!$B$5:$J$100,7,FALSE)</f>
        <v>55919.222968331873</v>
      </c>
      <c r="H226" s="16">
        <f>VLOOKUP($D226,'Growth rate'!$B$3:$S$93,3,FALSE)*VLOOKUP($F226,BY_TRA_Demand_Drivers!$B$5:$J$100,8,FALSE)</f>
        <v>0</v>
      </c>
      <c r="I226" s="16">
        <f>VLOOKUP($D226,'Growth rate'!$B$3:$S$93,3,FALSE)*VLOOKUP($F226,BY_TRA_Demand_Drivers!$B$5:$J$100,9,FALSE)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VLOOKUP(A227,BY_TRA_Demand_Drivers!$A$5:$B$95,2,FALSE)</f>
        <v>TPCAL</v>
      </c>
      <c r="G227" s="16">
        <f>VLOOKUP($D227,'Growth rate'!$B$3:$S$93,3,FALSE)*VLOOKUP($F227,BY_TRA_Demand_Drivers!$B$5:$J$100,7,FALSE)</f>
        <v>56450.476167240689</v>
      </c>
      <c r="H227" s="16">
        <f>VLOOKUP($D227,'Growth rate'!$B$3:$S$93,3,FALSE)*VLOOKUP($F227,BY_TRA_Demand_Drivers!$B$5:$J$100,8,FALSE)</f>
        <v>0</v>
      </c>
      <c r="I227" s="16">
        <f>VLOOKUP($D227,'Growth rate'!$B$3:$S$93,3,FALSE)*VLOOKUP($F227,BY_TRA_Demand_Drivers!$B$5:$J$100,9,FALSE)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VLOOKUP(A228,BY_TRA_Demand_Drivers!$A$5:$B$95,2,FALSE)</f>
        <v>TPCAL</v>
      </c>
      <c r="G228" s="16">
        <f>VLOOKUP($D228,'Growth rate'!$B$3:$S$93,3,FALSE)*VLOOKUP($F228,BY_TRA_Demand_Drivers!$B$5:$J$100,7,FALSE)</f>
        <v>56981.729366149513</v>
      </c>
      <c r="H228" s="16">
        <f>VLOOKUP($D228,'Growth rate'!$B$3:$S$93,3,FALSE)*VLOOKUP($F228,BY_TRA_Demand_Drivers!$B$5:$J$100,8,FALSE)</f>
        <v>0</v>
      </c>
      <c r="I228" s="16">
        <f>VLOOKUP($D228,'Growth rate'!$B$3:$S$93,3,FALSE)*VLOOKUP($F228,BY_TRA_Demand_Drivers!$B$5:$J$100,9,FALSE)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VLOOKUP(A229,BY_TRA_Demand_Drivers!$A$5:$B$95,2,FALSE)</f>
        <v>TPCAL</v>
      </c>
      <c r="G229" s="16">
        <f>VLOOKUP($D229,'Growth rate'!$B$3:$S$93,3,FALSE)*VLOOKUP($F229,BY_TRA_Demand_Drivers!$B$5:$J$100,7,FALSE)</f>
        <v>57512.982565058337</v>
      </c>
      <c r="H229" s="16">
        <f>VLOOKUP($D229,'Growth rate'!$B$3:$S$93,3,FALSE)*VLOOKUP($F229,BY_TRA_Demand_Drivers!$B$5:$J$100,8,FALSE)</f>
        <v>0</v>
      </c>
      <c r="I229" s="16">
        <f>VLOOKUP($D229,'Growth rate'!$B$3:$S$93,3,FALSE)*VLOOKUP($F229,BY_TRA_Demand_Drivers!$B$5:$J$100,9,FALSE)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VLOOKUP(A230,BY_TRA_Demand_Drivers!$A$5:$B$95,2,FALSE)</f>
        <v>TPCAL</v>
      </c>
      <c r="G230" s="16">
        <f>VLOOKUP($D230,'Growth rate'!$B$3:$S$93,3,FALSE)*VLOOKUP($F230,BY_TRA_Demand_Drivers!$B$5:$J$100,7,FALSE)</f>
        <v>58022.493826302511</v>
      </c>
      <c r="H230" s="16">
        <f>VLOOKUP($D230,'Growth rate'!$B$3:$S$93,3,FALSE)*VLOOKUP($F230,BY_TRA_Demand_Drivers!$B$5:$J$100,8,FALSE)</f>
        <v>0</v>
      </c>
      <c r="I230" s="16">
        <f>VLOOKUP($D230,'Growth rate'!$B$3:$S$93,3,FALSE)*VLOOKUP($F230,BY_TRA_Demand_Drivers!$B$5:$J$100,9,FALSE)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VLOOKUP(A231,BY_TRA_Demand_Drivers!$A$5:$B$95,2,FALSE)</f>
        <v>TPCAL</v>
      </c>
      <c r="G231" s="16">
        <f>VLOOKUP($D231,'Growth rate'!$B$3:$S$93,3,FALSE)*VLOOKUP($F231,BY_TRA_Demand_Drivers!$B$5:$J$100,7,FALSE)</f>
        <v>58532.005087546677</v>
      </c>
      <c r="H231" s="16">
        <f>VLOOKUP($D231,'Growth rate'!$B$3:$S$93,3,FALSE)*VLOOKUP($F231,BY_TRA_Demand_Drivers!$B$5:$J$100,8,FALSE)</f>
        <v>0</v>
      </c>
      <c r="I231" s="16">
        <f>VLOOKUP($D231,'Growth rate'!$B$3:$S$93,3,FALSE)*VLOOKUP($F231,BY_TRA_Demand_Drivers!$B$5:$J$100,9,FALSE)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VLOOKUP(A232,BY_TRA_Demand_Drivers!$A$5:$B$95,2,FALSE)</f>
        <v>TPCAL</v>
      </c>
      <c r="G232" s="16">
        <f>VLOOKUP($D232,'Growth rate'!$B$3:$S$93,3,FALSE)*VLOOKUP($F232,BY_TRA_Demand_Drivers!$B$5:$J$100,7,FALSE)</f>
        <v>59041.516348790836</v>
      </c>
      <c r="H232" s="16">
        <f>VLOOKUP($D232,'Growth rate'!$B$3:$S$93,3,FALSE)*VLOOKUP($F232,BY_TRA_Demand_Drivers!$B$5:$J$100,8,FALSE)</f>
        <v>0</v>
      </c>
      <c r="I232" s="16">
        <f>VLOOKUP($D232,'Growth rate'!$B$3:$S$93,3,FALSE)*VLOOKUP($F232,BY_TRA_Demand_Drivers!$B$5:$J$100,9,FALSE)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VLOOKUP(A233,BY_TRA_Demand_Drivers!$A$5:$B$95,2,FALSE)</f>
        <v>TPCAL</v>
      </c>
      <c r="G233" s="16">
        <f>VLOOKUP($D233,'Growth rate'!$B$3:$S$93,3,FALSE)*VLOOKUP($F233,BY_TRA_Demand_Drivers!$B$5:$J$100,7,FALSE)</f>
        <v>59551.027610035009</v>
      </c>
      <c r="H233" s="16">
        <f>VLOOKUP($D233,'Growth rate'!$B$3:$S$93,3,FALSE)*VLOOKUP($F233,BY_TRA_Demand_Drivers!$B$5:$J$100,8,FALSE)</f>
        <v>0</v>
      </c>
      <c r="I233" s="16">
        <f>VLOOKUP($D233,'Growth rate'!$B$3:$S$93,3,FALSE)*VLOOKUP($F233,BY_TRA_Demand_Drivers!$B$5:$J$100,9,FALSE)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VLOOKUP(A234,BY_TRA_Demand_Drivers!$A$5:$B$95,2,FALSE)</f>
        <v>TPCAL</v>
      </c>
      <c r="G234" s="16">
        <f>VLOOKUP($D234,'Growth rate'!$B$3:$S$93,3,FALSE)*VLOOKUP($F234,BY_TRA_Demand_Drivers!$B$5:$J$100,7,FALSE)</f>
        <v>60060.538871279183</v>
      </c>
      <c r="H234" s="16">
        <f>VLOOKUP($D234,'Growth rate'!$B$3:$S$93,3,FALSE)*VLOOKUP($F234,BY_TRA_Demand_Drivers!$B$5:$J$100,8,FALSE)</f>
        <v>0</v>
      </c>
      <c r="I234" s="16">
        <f>VLOOKUP($D234,'Growth rate'!$B$3:$S$93,3,FALSE)*VLOOKUP($F234,BY_TRA_Demand_Drivers!$B$5:$J$100,9,FALSE)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VLOOKUP(A235,BY_TRA_Demand_Drivers!$A$5:$B$95,2,FALSE)</f>
        <v>TPCAL</v>
      </c>
      <c r="G235" s="16">
        <f>VLOOKUP($D235,'Growth rate'!$B$3:$S$93,3,FALSE)*VLOOKUP($F235,BY_TRA_Demand_Drivers!$B$5:$J$100,7,FALSE)</f>
        <v>60549.890296262012</v>
      </c>
      <c r="H235" s="16">
        <f>VLOOKUP($D235,'Growth rate'!$B$3:$S$93,3,FALSE)*VLOOKUP($F235,BY_TRA_Demand_Drivers!$B$5:$J$100,8,FALSE)</f>
        <v>0</v>
      </c>
      <c r="I235" s="16">
        <f>VLOOKUP($D235,'Growth rate'!$B$3:$S$93,3,FALSE)*VLOOKUP($F235,BY_TRA_Demand_Drivers!$B$5:$J$100,9,FALSE)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VLOOKUP(A236,BY_TRA_Demand_Drivers!$A$5:$B$95,2,FALSE)</f>
        <v>TPCAL</v>
      </c>
      <c r="G236" s="16">
        <f>VLOOKUP($D236,'Growth rate'!$B$3:$S$93,3,FALSE)*VLOOKUP($F236,BY_TRA_Demand_Drivers!$B$5:$J$100,7,FALSE)</f>
        <v>61039.241721244842</v>
      </c>
      <c r="H236" s="16">
        <f>VLOOKUP($D236,'Growth rate'!$B$3:$S$93,3,FALSE)*VLOOKUP($F236,BY_TRA_Demand_Drivers!$B$5:$J$100,8,FALSE)</f>
        <v>0</v>
      </c>
      <c r="I236" s="16">
        <f>VLOOKUP($D236,'Growth rate'!$B$3:$S$93,3,FALSE)*VLOOKUP($F236,BY_TRA_Demand_Drivers!$B$5:$J$100,9,FALSE)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VLOOKUP(A237,BY_TRA_Demand_Drivers!$A$5:$B$95,2,FALSE)</f>
        <v>TPCAL</v>
      </c>
      <c r="G237" s="16">
        <f>VLOOKUP($D237,'Growth rate'!$B$3:$S$93,3,FALSE)*VLOOKUP($F237,BY_TRA_Demand_Drivers!$B$5:$J$100,7,FALSE)</f>
        <v>61528.593146227679</v>
      </c>
      <c r="H237" s="16">
        <f>VLOOKUP($D237,'Growth rate'!$B$3:$S$93,3,FALSE)*VLOOKUP($F237,BY_TRA_Demand_Drivers!$B$5:$J$100,8,FALSE)</f>
        <v>0</v>
      </c>
      <c r="I237" s="16">
        <f>VLOOKUP($D237,'Growth rate'!$B$3:$S$93,3,FALSE)*VLOOKUP($F237,BY_TRA_Demand_Drivers!$B$5:$J$100,9,FALSE)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VLOOKUP(A238,BY_TRA_Demand_Drivers!$A$5:$B$95,2,FALSE)</f>
        <v>TPCAL</v>
      </c>
      <c r="G238" s="16">
        <f>VLOOKUP($D238,'Growth rate'!$B$3:$S$93,3,FALSE)*VLOOKUP($F238,BY_TRA_Demand_Drivers!$B$5:$J$100,7,FALSE)</f>
        <v>62017.944571210508</v>
      </c>
      <c r="H238" s="16">
        <f>VLOOKUP($D238,'Growth rate'!$B$3:$S$93,3,FALSE)*VLOOKUP($F238,BY_TRA_Demand_Drivers!$B$5:$J$100,8,FALSE)</f>
        <v>0</v>
      </c>
      <c r="I238" s="16">
        <f>VLOOKUP($D238,'Growth rate'!$B$3:$S$93,3,FALSE)*VLOOKUP($F238,BY_TRA_Demand_Drivers!$B$5:$J$100,9,FALSE)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VLOOKUP(A239,BY_TRA_Demand_Drivers!$A$5:$B$95,2,FALSE)</f>
        <v>TPCAL</v>
      </c>
      <c r="G239" s="16">
        <f>VLOOKUP($D239,'Growth rate'!$B$3:$S$93,3,FALSE)*VLOOKUP($F239,BY_TRA_Demand_Drivers!$B$5:$J$100,7,FALSE)</f>
        <v>62507.295996193337</v>
      </c>
      <c r="H239" s="16">
        <f>VLOOKUP($D239,'Growth rate'!$B$3:$S$93,3,FALSE)*VLOOKUP($F239,BY_TRA_Demand_Drivers!$B$5:$J$100,8,FALSE)</f>
        <v>0</v>
      </c>
      <c r="I239" s="16">
        <f>VLOOKUP($D239,'Growth rate'!$B$3:$S$93,3,FALSE)*VLOOKUP($F239,BY_TRA_Demand_Drivers!$B$5:$J$100,9,FALSE)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VLOOKUP(A240,BY_TRA_Demand_Drivers!$A$5:$B$95,2,FALSE)</f>
        <v>TPCAL</v>
      </c>
      <c r="G240" s="16">
        <f>VLOOKUP($D240,'Growth rate'!$B$3:$S$93,3,FALSE)*VLOOKUP($F240,BY_TRA_Demand_Drivers!$B$5:$J$100,7,FALSE)</f>
        <v>62985.299143637523</v>
      </c>
      <c r="H240" s="16">
        <f>VLOOKUP($D240,'Growth rate'!$B$3:$S$93,3,FALSE)*VLOOKUP($F240,BY_TRA_Demand_Drivers!$B$5:$J$100,8,FALSE)</f>
        <v>0</v>
      </c>
      <c r="I240" s="16">
        <f>VLOOKUP($D240,'Growth rate'!$B$3:$S$93,3,FALSE)*VLOOKUP($F240,BY_TRA_Demand_Drivers!$B$5:$J$100,9,FALSE)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VLOOKUP(A241,BY_TRA_Demand_Drivers!$A$5:$B$95,2,FALSE)</f>
        <v>TPCAL</v>
      </c>
      <c r="G241" s="16">
        <f>VLOOKUP($D241,'Growth rate'!$B$3:$S$93,3,FALSE)*VLOOKUP($F241,BY_TRA_Demand_Drivers!$B$5:$J$100,7,FALSE)</f>
        <v>63463.302291081709</v>
      </c>
      <c r="H241" s="16">
        <f>VLOOKUP($D241,'Growth rate'!$B$3:$S$93,3,FALSE)*VLOOKUP($F241,BY_TRA_Demand_Drivers!$B$5:$J$100,8,FALSE)</f>
        <v>0</v>
      </c>
      <c r="I241" s="16">
        <f>VLOOKUP($D241,'Growth rate'!$B$3:$S$93,3,FALSE)*VLOOKUP($F241,BY_TRA_Demand_Drivers!$B$5:$J$100,9,FALSE)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VLOOKUP(A242,BY_TRA_Demand_Drivers!$A$5:$B$95,2,FALSE)</f>
        <v>TPCAL</v>
      </c>
      <c r="G242" s="16">
        <f>VLOOKUP($D242,'Growth rate'!$B$3:$S$93,3,FALSE)*VLOOKUP($F242,BY_TRA_Demand_Drivers!$B$5:$J$100,7,FALSE)</f>
        <v>63941.305438525902</v>
      </c>
      <c r="H242" s="16">
        <f>VLOOKUP($D242,'Growth rate'!$B$3:$S$93,3,FALSE)*VLOOKUP($F242,BY_TRA_Demand_Drivers!$B$5:$J$100,8,FALSE)</f>
        <v>0</v>
      </c>
      <c r="I242" s="16">
        <f>VLOOKUP($D242,'Growth rate'!$B$3:$S$93,3,FALSE)*VLOOKUP($F242,BY_TRA_Demand_Drivers!$B$5:$J$100,9,FALSE)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VLOOKUP(A243,BY_TRA_Demand_Drivers!$A$5:$B$95,2,FALSE)</f>
        <v>TPCAL</v>
      </c>
      <c r="G243" s="16">
        <f>VLOOKUP($D243,'Growth rate'!$B$3:$S$93,3,FALSE)*VLOOKUP($F243,BY_TRA_Demand_Drivers!$B$5:$J$100,7,FALSE)</f>
        <v>64419.308585970088</v>
      </c>
      <c r="H243" s="16">
        <f>VLOOKUP($D243,'Growth rate'!$B$3:$S$93,3,FALSE)*VLOOKUP($F243,BY_TRA_Demand_Drivers!$B$5:$J$100,8,FALSE)</f>
        <v>0</v>
      </c>
      <c r="I243" s="16">
        <f>VLOOKUP($D243,'Growth rate'!$B$3:$S$93,3,FALSE)*VLOOKUP($F243,BY_TRA_Demand_Drivers!$B$5:$J$100,9,FALSE)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VLOOKUP(A244,BY_TRA_Demand_Drivers!$A$5:$B$95,2,FALSE)</f>
        <v>TPCAL</v>
      </c>
      <c r="G244" s="16">
        <f>VLOOKUP($D244,'Growth rate'!$B$3:$S$93,3,FALSE)*VLOOKUP($F244,BY_TRA_Demand_Drivers!$B$5:$J$100,7,FALSE)</f>
        <v>64897.311733414266</v>
      </c>
      <c r="H244" s="16">
        <f>VLOOKUP($D244,'Growth rate'!$B$3:$S$93,3,FALSE)*VLOOKUP($F244,BY_TRA_Demand_Drivers!$B$5:$J$100,8,FALSE)</f>
        <v>0</v>
      </c>
      <c r="I244" s="16">
        <f>VLOOKUP($D244,'Growth rate'!$B$3:$S$93,3,FALSE)*VLOOKUP($F244,BY_TRA_Demand_Drivers!$B$5:$J$100,9,FALSE)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VLOOKUP(A245,BY_TRA_Demand_Drivers!$A$5:$B$95,2,FALSE)</f>
        <v>TPCAL</v>
      </c>
      <c r="G245" s="16">
        <f>VLOOKUP($D245,'Growth rate'!$B$3:$S$93,3,FALSE)*VLOOKUP($F245,BY_TRA_Demand_Drivers!$B$5:$J$100,7,FALSE)</f>
        <v>65359.354213376166</v>
      </c>
      <c r="H245" s="16">
        <f>VLOOKUP($D245,'Growth rate'!$B$3:$S$93,3,FALSE)*VLOOKUP($F245,BY_TRA_Demand_Drivers!$B$5:$J$100,8,FALSE)</f>
        <v>0</v>
      </c>
      <c r="I245" s="16">
        <f>VLOOKUP($D245,'Growth rate'!$B$3:$S$93,3,FALSE)*VLOOKUP($F245,BY_TRA_Demand_Drivers!$B$5:$J$100,9,FALSE)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VLOOKUP(A246,BY_TRA_Demand_Drivers!$A$5:$B$95,2,FALSE)</f>
        <v>TPCAL</v>
      </c>
      <c r="G246" s="16">
        <f>VLOOKUP($D246,'Growth rate'!$B$3:$S$93,3,FALSE)*VLOOKUP($F246,BY_TRA_Demand_Drivers!$B$5:$J$100,7,FALSE)</f>
        <v>65821.396693338058</v>
      </c>
      <c r="H246" s="16">
        <f>VLOOKUP($D246,'Growth rate'!$B$3:$S$93,3,FALSE)*VLOOKUP($F246,BY_TRA_Demand_Drivers!$B$5:$J$100,8,FALSE)</f>
        <v>0</v>
      </c>
      <c r="I246" s="16">
        <f>VLOOKUP($D246,'Growth rate'!$B$3:$S$93,3,FALSE)*VLOOKUP($F246,BY_TRA_Demand_Drivers!$B$5:$J$100,9,FALSE)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VLOOKUP(A247,BY_TRA_Demand_Drivers!$A$5:$B$95,2,FALSE)</f>
        <v>TPCAL</v>
      </c>
      <c r="G247" s="16">
        <f>VLOOKUP($D247,'Growth rate'!$B$3:$S$93,3,FALSE)*VLOOKUP($F247,BY_TRA_Demand_Drivers!$B$5:$J$100,7,FALSE)</f>
        <v>66283.43917329995</v>
      </c>
      <c r="H247" s="16">
        <f>VLOOKUP($D247,'Growth rate'!$B$3:$S$93,3,FALSE)*VLOOKUP($F247,BY_TRA_Demand_Drivers!$B$5:$J$100,8,FALSE)</f>
        <v>0</v>
      </c>
      <c r="I247" s="16">
        <f>VLOOKUP($D247,'Growth rate'!$B$3:$S$93,3,FALSE)*VLOOKUP($F247,BY_TRA_Demand_Drivers!$B$5:$J$100,9,FALSE)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VLOOKUP(A248,BY_TRA_Demand_Drivers!$A$5:$B$95,2,FALSE)</f>
        <v>TPCAL</v>
      </c>
      <c r="G248" s="16">
        <f>VLOOKUP($D248,'Growth rate'!$B$3:$S$93,3,FALSE)*VLOOKUP($F248,BY_TRA_Demand_Drivers!$B$5:$J$100,7,FALSE)</f>
        <v>66745.481653261842</v>
      </c>
      <c r="H248" s="16">
        <f>VLOOKUP($D248,'Growth rate'!$B$3:$S$93,3,FALSE)*VLOOKUP($F248,BY_TRA_Demand_Drivers!$B$5:$J$100,8,FALSE)</f>
        <v>0</v>
      </c>
      <c r="I248" s="16">
        <f>VLOOKUP($D248,'Growth rate'!$B$3:$S$93,3,FALSE)*VLOOKUP($F248,BY_TRA_Demand_Drivers!$B$5:$J$100,9,FALSE)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VLOOKUP(A249,BY_TRA_Demand_Drivers!$A$5:$B$95,2,FALSE)</f>
        <v>TPCAL</v>
      </c>
      <c r="G249" s="16">
        <f>VLOOKUP($D249,'Growth rate'!$B$3:$S$93,3,FALSE)*VLOOKUP($F249,BY_TRA_Demand_Drivers!$B$5:$J$100,7,FALSE)</f>
        <v>67207.524133223749</v>
      </c>
      <c r="H249" s="16">
        <f>VLOOKUP($D249,'Growth rate'!$B$3:$S$93,3,FALSE)*VLOOKUP($F249,BY_TRA_Demand_Drivers!$B$5:$J$100,8,FALSE)</f>
        <v>0</v>
      </c>
      <c r="I249" s="16">
        <f>VLOOKUP($D249,'Growth rate'!$B$3:$S$93,3,FALSE)*VLOOKUP($F249,BY_TRA_Demand_Drivers!$B$5:$J$100,9,FALSE)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VLOOKUP(A250,BY_TRA_Demand_Drivers!$A$5:$B$95,2,FALSE)</f>
        <v>TPBUU</v>
      </c>
      <c r="G250" s="16">
        <f>VLOOKUP($D250,'Growth rate'!$B$3:$S$93,3,FALSE)*VLOOKUP($F250,BY_TRA_Demand_Drivers!$B$5:$J$100,7,FALSE)</f>
        <v>57531.109720316097</v>
      </c>
      <c r="H250" s="16">
        <f>VLOOKUP($D250,'Growth rate'!$B$3:$S$93,3,FALSE)*VLOOKUP($F250,BY_TRA_Demand_Drivers!$B$5:$J$100,8,FALSE)</f>
        <v>0</v>
      </c>
      <c r="I250" s="16">
        <f>VLOOKUP($D250,'Growth rate'!$B$3:$S$93,3,FALSE)*VLOOKUP($F250,BY_TRA_Demand_Drivers!$B$5:$J$100,9,FALSE)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VLOOKUP(A251,BY_TRA_Demand_Drivers!$A$5:$B$95,2,FALSE)</f>
        <v>TPBUU</v>
      </c>
      <c r="G251" s="16">
        <f>VLOOKUP($D251,'Growth rate'!$B$3:$S$93,3,FALSE)*VLOOKUP($F251,BY_TRA_Demand_Drivers!$B$5:$J$100,7,FALSE)</f>
        <v>58229.114612868485</v>
      </c>
      <c r="H251" s="16">
        <f>VLOOKUP($D251,'Growth rate'!$B$3:$S$93,3,FALSE)*VLOOKUP($F251,BY_TRA_Demand_Drivers!$B$5:$J$100,8,FALSE)</f>
        <v>0</v>
      </c>
      <c r="I251" s="16">
        <f>VLOOKUP($D251,'Growth rate'!$B$3:$S$93,3,FALSE)*VLOOKUP($F251,BY_TRA_Demand_Drivers!$B$5:$J$100,9,FALSE)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VLOOKUP(A252,BY_TRA_Demand_Drivers!$A$5:$B$95,2,FALSE)</f>
        <v>TPBUU</v>
      </c>
      <c r="G252" s="16">
        <f>VLOOKUP($D252,'Growth rate'!$B$3:$S$93,3,FALSE)*VLOOKUP($F252,BY_TRA_Demand_Drivers!$B$5:$J$100,7,FALSE)</f>
        <v>58826.160624699114</v>
      </c>
      <c r="H252" s="16">
        <f>VLOOKUP($D252,'Growth rate'!$B$3:$S$93,3,FALSE)*VLOOKUP($F252,BY_TRA_Demand_Drivers!$B$5:$J$100,8,FALSE)</f>
        <v>0</v>
      </c>
      <c r="I252" s="16">
        <f>VLOOKUP($D252,'Growth rate'!$B$3:$S$93,3,FALSE)*VLOOKUP($F252,BY_TRA_Demand_Drivers!$B$5:$J$100,9,FALSE)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VLOOKUP(A253,BY_TRA_Demand_Drivers!$A$5:$B$95,2,FALSE)</f>
        <v>TPBUU</v>
      </c>
      <c r="G253" s="16">
        <f>VLOOKUP($D253,'Growth rate'!$B$3:$S$93,3,FALSE)*VLOOKUP($F253,BY_TRA_Demand_Drivers!$B$5:$J$100,7,FALSE)</f>
        <v>59423.206636529729</v>
      </c>
      <c r="H253" s="16">
        <f>VLOOKUP($D253,'Growth rate'!$B$3:$S$93,3,FALSE)*VLOOKUP($F253,BY_TRA_Demand_Drivers!$B$5:$J$100,8,FALSE)</f>
        <v>0</v>
      </c>
      <c r="I253" s="16">
        <f>VLOOKUP($D253,'Growth rate'!$B$3:$S$93,3,FALSE)*VLOOKUP($F253,BY_TRA_Demand_Drivers!$B$5:$J$100,9,FALSE)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VLOOKUP(A254,BY_TRA_Demand_Drivers!$A$5:$B$95,2,FALSE)</f>
        <v>TPBUU</v>
      </c>
      <c r="G254" s="16">
        <f>VLOOKUP($D254,'Growth rate'!$B$3:$S$93,3,FALSE)*VLOOKUP($F254,BY_TRA_Demand_Drivers!$B$5:$J$100,7,FALSE)</f>
        <v>60020.252648360358</v>
      </c>
      <c r="H254" s="16">
        <f>VLOOKUP($D254,'Growth rate'!$B$3:$S$93,3,FALSE)*VLOOKUP($F254,BY_TRA_Demand_Drivers!$B$5:$J$100,8,FALSE)</f>
        <v>0</v>
      </c>
      <c r="I254" s="16">
        <f>VLOOKUP($D254,'Growth rate'!$B$3:$S$93,3,FALSE)*VLOOKUP($F254,BY_TRA_Demand_Drivers!$B$5:$J$100,9,FALSE)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VLOOKUP(A255,BY_TRA_Demand_Drivers!$A$5:$B$95,2,FALSE)</f>
        <v>TPBUU</v>
      </c>
      <c r="G255" s="16">
        <f>VLOOKUP($D255,'Growth rate'!$B$3:$S$93,3,FALSE)*VLOOKUP($F255,BY_TRA_Demand_Drivers!$B$5:$J$100,7,FALSE)</f>
        <v>60617.298660190972</v>
      </c>
      <c r="H255" s="16">
        <f>VLOOKUP($D255,'Growth rate'!$B$3:$S$93,3,FALSE)*VLOOKUP($F255,BY_TRA_Demand_Drivers!$B$5:$J$100,8,FALSE)</f>
        <v>0</v>
      </c>
      <c r="I255" s="16">
        <f>VLOOKUP($D255,'Growth rate'!$B$3:$S$93,3,FALSE)*VLOOKUP($F255,BY_TRA_Demand_Drivers!$B$5:$J$100,9,FALSE)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VLOOKUP(A256,BY_TRA_Demand_Drivers!$A$5:$B$95,2,FALSE)</f>
        <v>TPBUU</v>
      </c>
      <c r="G256" s="16">
        <f>VLOOKUP($D256,'Growth rate'!$B$3:$S$93,3,FALSE)*VLOOKUP($F256,BY_TRA_Demand_Drivers!$B$5:$J$100,7,FALSE)</f>
        <v>61214.344672021602</v>
      </c>
      <c r="H256" s="16">
        <f>VLOOKUP($D256,'Growth rate'!$B$3:$S$93,3,FALSE)*VLOOKUP($F256,BY_TRA_Demand_Drivers!$B$5:$J$100,8,FALSE)</f>
        <v>0</v>
      </c>
      <c r="I256" s="16">
        <f>VLOOKUP($D256,'Growth rate'!$B$3:$S$93,3,FALSE)*VLOOKUP($F256,BY_TRA_Demand_Drivers!$B$5:$J$100,9,FALSE)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VLOOKUP(A257,BY_TRA_Demand_Drivers!$A$5:$B$95,2,FALSE)</f>
        <v>TPBUU</v>
      </c>
      <c r="G257" s="16">
        <f>VLOOKUP($D257,'Growth rate'!$B$3:$S$93,3,FALSE)*VLOOKUP($F257,BY_TRA_Demand_Drivers!$B$5:$J$100,7,FALSE)</f>
        <v>61763.801441776915</v>
      </c>
      <c r="H257" s="16">
        <f>VLOOKUP($D257,'Growth rate'!$B$3:$S$93,3,FALSE)*VLOOKUP($F257,BY_TRA_Demand_Drivers!$B$5:$J$100,8,FALSE)</f>
        <v>0</v>
      </c>
      <c r="I257" s="16">
        <f>VLOOKUP($D257,'Growth rate'!$B$3:$S$93,3,FALSE)*VLOOKUP($F257,BY_TRA_Demand_Drivers!$B$5:$J$100,9,FALSE)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VLOOKUP(A258,BY_TRA_Demand_Drivers!$A$5:$B$95,2,FALSE)</f>
        <v>TPBUU</v>
      </c>
      <c r="G258" s="16">
        <f>VLOOKUP($D258,'Growth rate'!$B$3:$S$93,3,FALSE)*VLOOKUP($F258,BY_TRA_Demand_Drivers!$B$5:$J$100,7,FALSE)</f>
        <v>62313.258211532229</v>
      </c>
      <c r="H258" s="16">
        <f>VLOOKUP($D258,'Growth rate'!$B$3:$S$93,3,FALSE)*VLOOKUP($F258,BY_TRA_Demand_Drivers!$B$5:$J$100,8,FALSE)</f>
        <v>0</v>
      </c>
      <c r="I258" s="16">
        <f>VLOOKUP($D258,'Growth rate'!$B$3:$S$93,3,FALSE)*VLOOKUP($F258,BY_TRA_Demand_Drivers!$B$5:$J$100,9,FALSE)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VLOOKUP(A259,BY_TRA_Demand_Drivers!$A$5:$B$95,2,FALSE)</f>
        <v>TPBUU</v>
      </c>
      <c r="G259" s="16">
        <f>VLOOKUP($D259,'Growth rate'!$B$3:$S$93,3,FALSE)*VLOOKUP($F259,BY_TRA_Demand_Drivers!$B$5:$J$100,7,FALSE)</f>
        <v>62862.714981287558</v>
      </c>
      <c r="H259" s="16">
        <f>VLOOKUP($D259,'Growth rate'!$B$3:$S$93,3,FALSE)*VLOOKUP($F259,BY_TRA_Demand_Drivers!$B$5:$J$100,8,FALSE)</f>
        <v>0</v>
      </c>
      <c r="I259" s="16">
        <f>VLOOKUP($D259,'Growth rate'!$B$3:$S$93,3,FALSE)*VLOOKUP($F259,BY_TRA_Demand_Drivers!$B$5:$J$100,9,FALSE)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VLOOKUP(A260,BY_TRA_Demand_Drivers!$A$5:$B$95,2,FALSE)</f>
        <v>TPBUU</v>
      </c>
      <c r="G260" s="16">
        <f>VLOOKUP($D260,'Growth rate'!$B$3:$S$93,3,FALSE)*VLOOKUP($F260,BY_TRA_Demand_Drivers!$B$5:$J$100,7,FALSE)</f>
        <v>63412.171751042872</v>
      </c>
      <c r="H260" s="16">
        <f>VLOOKUP($D260,'Growth rate'!$B$3:$S$93,3,FALSE)*VLOOKUP($F260,BY_TRA_Demand_Drivers!$B$5:$J$100,8,FALSE)</f>
        <v>0</v>
      </c>
      <c r="I260" s="16">
        <f>VLOOKUP($D260,'Growth rate'!$B$3:$S$93,3,FALSE)*VLOOKUP($F260,BY_TRA_Demand_Drivers!$B$5:$J$100,9,FALSE)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VLOOKUP(A261,BY_TRA_Demand_Drivers!$A$5:$B$95,2,FALSE)</f>
        <v>TPBUU</v>
      </c>
      <c r="G261" s="16">
        <f>VLOOKUP($D261,'Growth rate'!$B$3:$S$93,3,FALSE)*VLOOKUP($F261,BY_TRA_Demand_Drivers!$B$5:$J$100,7,FALSE)</f>
        <v>63961.628520798185</v>
      </c>
      <c r="H261" s="16">
        <f>VLOOKUP($D261,'Growth rate'!$B$3:$S$93,3,FALSE)*VLOOKUP($F261,BY_TRA_Demand_Drivers!$B$5:$J$100,8,FALSE)</f>
        <v>0</v>
      </c>
      <c r="I261" s="16">
        <f>VLOOKUP($D261,'Growth rate'!$B$3:$S$93,3,FALSE)*VLOOKUP($F261,BY_TRA_Demand_Drivers!$B$5:$J$100,9,FALSE)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VLOOKUP(A262,BY_TRA_Demand_Drivers!$A$5:$B$95,2,FALSE)</f>
        <v>TPBUU</v>
      </c>
      <c r="G262" s="16">
        <f>VLOOKUP($D262,'Growth rate'!$B$3:$S$93,3,FALSE)*VLOOKUP($F262,BY_TRA_Demand_Drivers!$B$5:$J$100,7,FALSE)</f>
        <v>64624.569586434191</v>
      </c>
      <c r="H262" s="16">
        <f>VLOOKUP($D262,'Growth rate'!$B$3:$S$93,3,FALSE)*VLOOKUP($F262,BY_TRA_Demand_Drivers!$B$5:$J$100,8,FALSE)</f>
        <v>0</v>
      </c>
      <c r="I262" s="16">
        <f>VLOOKUP($D262,'Growth rate'!$B$3:$S$93,3,FALSE)*VLOOKUP($F262,BY_TRA_Demand_Drivers!$B$5:$J$100,9,FALSE)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VLOOKUP(A263,BY_TRA_Demand_Drivers!$A$5:$B$95,2,FALSE)</f>
        <v>TPBUU</v>
      </c>
      <c r="G263" s="16">
        <f>VLOOKUP($D263,'Growth rate'!$B$3:$S$93,3,FALSE)*VLOOKUP($F263,BY_TRA_Demand_Drivers!$B$5:$J$100,7,FALSE)</f>
        <v>65287.51065207021</v>
      </c>
      <c r="H263" s="16">
        <f>VLOOKUP($D263,'Growth rate'!$B$3:$S$93,3,FALSE)*VLOOKUP($F263,BY_TRA_Demand_Drivers!$B$5:$J$100,8,FALSE)</f>
        <v>0</v>
      </c>
      <c r="I263" s="16">
        <f>VLOOKUP($D263,'Growth rate'!$B$3:$S$93,3,FALSE)*VLOOKUP($F263,BY_TRA_Demand_Drivers!$B$5:$J$100,9,FALSE)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VLOOKUP(A264,BY_TRA_Demand_Drivers!$A$5:$B$95,2,FALSE)</f>
        <v>TPBUU</v>
      </c>
      <c r="G264" s="16">
        <f>VLOOKUP($D264,'Growth rate'!$B$3:$S$93,3,FALSE)*VLOOKUP($F264,BY_TRA_Demand_Drivers!$B$5:$J$100,7,FALSE)</f>
        <v>65950.451717706208</v>
      </c>
      <c r="H264" s="16">
        <f>VLOOKUP($D264,'Growth rate'!$B$3:$S$93,3,FALSE)*VLOOKUP($F264,BY_TRA_Demand_Drivers!$B$5:$J$100,8,FALSE)</f>
        <v>0</v>
      </c>
      <c r="I264" s="16">
        <f>VLOOKUP($D264,'Growth rate'!$B$3:$S$93,3,FALSE)*VLOOKUP($F264,BY_TRA_Demand_Drivers!$B$5:$J$100,9,FALSE)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VLOOKUP(A265,BY_TRA_Demand_Drivers!$A$5:$B$95,2,FALSE)</f>
        <v>TPBUU</v>
      </c>
      <c r="G265" s="16">
        <f>VLOOKUP($D265,'Growth rate'!$B$3:$S$93,3,FALSE)*VLOOKUP($F265,BY_TRA_Demand_Drivers!$B$5:$J$100,7,FALSE)</f>
        <v>66613.392783342235</v>
      </c>
      <c r="H265" s="16">
        <f>VLOOKUP($D265,'Growth rate'!$B$3:$S$93,3,FALSE)*VLOOKUP($F265,BY_TRA_Demand_Drivers!$B$5:$J$100,8,FALSE)</f>
        <v>0</v>
      </c>
      <c r="I265" s="16">
        <f>VLOOKUP($D265,'Growth rate'!$B$3:$S$93,3,FALSE)*VLOOKUP($F265,BY_TRA_Demand_Drivers!$B$5:$J$100,9,FALSE)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VLOOKUP(A266,BY_TRA_Demand_Drivers!$A$5:$B$95,2,FALSE)</f>
        <v>TPBUU</v>
      </c>
      <c r="G266" s="16">
        <f>VLOOKUP($D266,'Growth rate'!$B$3:$S$93,3,FALSE)*VLOOKUP($F266,BY_TRA_Demand_Drivers!$B$5:$J$100,7,FALSE)</f>
        <v>67276.333848978233</v>
      </c>
      <c r="H266" s="16">
        <f>VLOOKUP($D266,'Growth rate'!$B$3:$S$93,3,FALSE)*VLOOKUP($F266,BY_TRA_Demand_Drivers!$B$5:$J$100,8,FALSE)</f>
        <v>0</v>
      </c>
      <c r="I266" s="16">
        <f>VLOOKUP($D266,'Growth rate'!$B$3:$S$93,3,FALSE)*VLOOKUP($F266,BY_TRA_Demand_Drivers!$B$5:$J$100,9,FALSE)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VLOOKUP(A267,BY_TRA_Demand_Drivers!$A$5:$B$95,2,FALSE)</f>
        <v>TPBUU</v>
      </c>
      <c r="G267" s="16">
        <f>VLOOKUP($D267,'Growth rate'!$B$3:$S$93,3,FALSE)*VLOOKUP($F267,BY_TRA_Demand_Drivers!$B$5:$J$100,7,FALSE)</f>
        <v>68152.049258450294</v>
      </c>
      <c r="H267" s="16">
        <f>VLOOKUP($D267,'Growth rate'!$B$3:$S$93,3,FALSE)*VLOOKUP($F267,BY_TRA_Demand_Drivers!$B$5:$J$100,8,FALSE)</f>
        <v>0</v>
      </c>
      <c r="I267" s="16">
        <f>VLOOKUP($D267,'Growth rate'!$B$3:$S$93,3,FALSE)*VLOOKUP($F267,BY_TRA_Demand_Drivers!$B$5:$J$100,9,FALSE)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VLOOKUP(A268,BY_TRA_Demand_Drivers!$A$5:$B$95,2,FALSE)</f>
        <v>TPBUU</v>
      </c>
      <c r="G268" s="16">
        <f>VLOOKUP($D268,'Growth rate'!$B$3:$S$93,3,FALSE)*VLOOKUP($F268,BY_TRA_Demand_Drivers!$B$5:$J$100,7,FALSE)</f>
        <v>69027.76466792234</v>
      </c>
      <c r="H268" s="16">
        <f>VLOOKUP($D268,'Growth rate'!$B$3:$S$93,3,FALSE)*VLOOKUP($F268,BY_TRA_Demand_Drivers!$B$5:$J$100,8,FALSE)</f>
        <v>0</v>
      </c>
      <c r="I268" s="16">
        <f>VLOOKUP($D268,'Growth rate'!$B$3:$S$93,3,FALSE)*VLOOKUP($F268,BY_TRA_Demand_Drivers!$B$5:$J$100,9,FALSE)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VLOOKUP(A269,BY_TRA_Demand_Drivers!$A$5:$B$95,2,FALSE)</f>
        <v>TPBUU</v>
      </c>
      <c r="G269" s="16">
        <f>VLOOKUP($D269,'Growth rate'!$B$3:$S$93,3,FALSE)*VLOOKUP($F269,BY_TRA_Demand_Drivers!$B$5:$J$100,7,FALSE)</f>
        <v>69903.480077394401</v>
      </c>
      <c r="H269" s="16">
        <f>VLOOKUP($D269,'Growth rate'!$B$3:$S$93,3,FALSE)*VLOOKUP($F269,BY_TRA_Demand_Drivers!$B$5:$J$100,8,FALSE)</f>
        <v>0</v>
      </c>
      <c r="I269" s="16">
        <f>VLOOKUP($D269,'Growth rate'!$B$3:$S$93,3,FALSE)*VLOOKUP($F269,BY_TRA_Demand_Drivers!$B$5:$J$100,9,FALSE)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VLOOKUP(A270,BY_TRA_Demand_Drivers!$A$5:$B$95,2,FALSE)</f>
        <v>TPBUU</v>
      </c>
      <c r="G270" s="16">
        <f>VLOOKUP($D270,'Growth rate'!$B$3:$S$93,3,FALSE)*VLOOKUP($F270,BY_TRA_Demand_Drivers!$B$5:$J$100,7,FALSE)</f>
        <v>70779.195486866447</v>
      </c>
      <c r="H270" s="16">
        <f>VLOOKUP($D270,'Growth rate'!$B$3:$S$93,3,FALSE)*VLOOKUP($F270,BY_TRA_Demand_Drivers!$B$5:$J$100,8,FALSE)</f>
        <v>0</v>
      </c>
      <c r="I270" s="16">
        <f>VLOOKUP($D270,'Growth rate'!$B$3:$S$93,3,FALSE)*VLOOKUP($F270,BY_TRA_Demand_Drivers!$B$5:$J$100,9,FALSE)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VLOOKUP(A271,BY_TRA_Demand_Drivers!$A$5:$B$95,2,FALSE)</f>
        <v>TPBUU</v>
      </c>
      <c r="G271" s="16">
        <f>VLOOKUP($D271,'Growth rate'!$B$3:$S$93,3,FALSE)*VLOOKUP($F271,BY_TRA_Demand_Drivers!$B$5:$J$100,7,FALSE)</f>
        <v>71654.910896338508</v>
      </c>
      <c r="H271" s="16">
        <f>VLOOKUP($D271,'Growth rate'!$B$3:$S$93,3,FALSE)*VLOOKUP($F271,BY_TRA_Demand_Drivers!$B$5:$J$100,8,FALSE)</f>
        <v>0</v>
      </c>
      <c r="I271" s="16">
        <f>VLOOKUP($D271,'Growth rate'!$B$3:$S$93,3,FALSE)*VLOOKUP($F271,BY_TRA_Demand_Drivers!$B$5:$J$100,9,FALSE)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VLOOKUP(A272,BY_TRA_Demand_Drivers!$A$5:$B$95,2,FALSE)</f>
        <v>TPBUU</v>
      </c>
      <c r="G272" s="16">
        <f>VLOOKUP($D272,'Growth rate'!$B$3:$S$93,3,FALSE)*VLOOKUP($F272,BY_TRA_Demand_Drivers!$B$5:$J$100,7,FALSE)</f>
        <v>72560.133469779408</v>
      </c>
      <c r="H272" s="16">
        <f>VLOOKUP($D272,'Growth rate'!$B$3:$S$93,3,FALSE)*VLOOKUP($F272,BY_TRA_Demand_Drivers!$B$5:$J$100,8,FALSE)</f>
        <v>0</v>
      </c>
      <c r="I272" s="16">
        <f>VLOOKUP($D272,'Growth rate'!$B$3:$S$93,3,FALSE)*VLOOKUP($F272,BY_TRA_Demand_Drivers!$B$5:$J$100,9,FALSE)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VLOOKUP(A273,BY_TRA_Demand_Drivers!$A$5:$B$95,2,FALSE)</f>
        <v>TPBUU</v>
      </c>
      <c r="G273" s="16">
        <f>VLOOKUP($D273,'Growth rate'!$B$3:$S$93,3,FALSE)*VLOOKUP($F273,BY_TRA_Demand_Drivers!$B$5:$J$100,7,FALSE)</f>
        <v>73465.356043220308</v>
      </c>
      <c r="H273" s="16">
        <f>VLOOKUP($D273,'Growth rate'!$B$3:$S$93,3,FALSE)*VLOOKUP($F273,BY_TRA_Demand_Drivers!$B$5:$J$100,8,FALSE)</f>
        <v>0</v>
      </c>
      <c r="I273" s="16">
        <f>VLOOKUP($D273,'Growth rate'!$B$3:$S$93,3,FALSE)*VLOOKUP($F273,BY_TRA_Demand_Drivers!$B$5:$J$100,9,FALSE)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VLOOKUP(A274,BY_TRA_Demand_Drivers!$A$5:$B$95,2,FALSE)</f>
        <v>TPBUU</v>
      </c>
      <c r="G274" s="16">
        <f>VLOOKUP($D274,'Growth rate'!$B$3:$S$93,3,FALSE)*VLOOKUP($F274,BY_TRA_Demand_Drivers!$B$5:$J$100,7,FALSE)</f>
        <v>74370.578616661209</v>
      </c>
      <c r="H274" s="16">
        <f>VLOOKUP($D274,'Growth rate'!$B$3:$S$93,3,FALSE)*VLOOKUP($F274,BY_TRA_Demand_Drivers!$B$5:$J$100,8,FALSE)</f>
        <v>0</v>
      </c>
      <c r="I274" s="16">
        <f>VLOOKUP($D274,'Growth rate'!$B$3:$S$93,3,FALSE)*VLOOKUP($F274,BY_TRA_Demand_Drivers!$B$5:$J$100,9,FALSE)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VLOOKUP(A275,BY_TRA_Demand_Drivers!$A$5:$B$95,2,FALSE)</f>
        <v>TPBUU</v>
      </c>
      <c r="G275" s="16">
        <f>VLOOKUP($D275,'Growth rate'!$B$3:$S$93,3,FALSE)*VLOOKUP($F275,BY_TRA_Demand_Drivers!$B$5:$J$100,7,FALSE)</f>
        <v>75275.801190102109</v>
      </c>
      <c r="H275" s="16">
        <f>VLOOKUP($D275,'Growth rate'!$B$3:$S$93,3,FALSE)*VLOOKUP($F275,BY_TRA_Demand_Drivers!$B$5:$J$100,8,FALSE)</f>
        <v>0</v>
      </c>
      <c r="I275" s="16">
        <f>VLOOKUP($D275,'Growth rate'!$B$3:$S$93,3,FALSE)*VLOOKUP($F275,BY_TRA_Demand_Drivers!$B$5:$J$100,9,FALSE)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VLOOKUP(A276,BY_TRA_Demand_Drivers!$A$5:$B$95,2,FALSE)</f>
        <v>TPBUU</v>
      </c>
      <c r="G276" s="16">
        <f>VLOOKUP($D276,'Growth rate'!$B$3:$S$93,3,FALSE)*VLOOKUP($F276,BY_TRA_Demand_Drivers!$B$5:$J$100,7,FALSE)</f>
        <v>76181.023763543009</v>
      </c>
      <c r="H276" s="16">
        <f>VLOOKUP($D276,'Growth rate'!$B$3:$S$93,3,FALSE)*VLOOKUP($F276,BY_TRA_Demand_Drivers!$B$5:$J$100,8,FALSE)</f>
        <v>0</v>
      </c>
      <c r="I276" s="16">
        <f>VLOOKUP($D276,'Growth rate'!$B$3:$S$93,3,FALSE)*VLOOKUP($F276,BY_TRA_Demand_Drivers!$B$5:$J$100,9,FALSE)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VLOOKUP(A277,BY_TRA_Demand_Drivers!$A$5:$B$95,2,FALSE)</f>
        <v>TPBUU</v>
      </c>
      <c r="G277" s="16">
        <f>VLOOKUP($D277,'Growth rate'!$B$3:$S$93,3,FALSE)*VLOOKUP($F277,BY_TRA_Demand_Drivers!$B$5:$J$100,7,FALSE)</f>
        <v>77052.40754335103</v>
      </c>
      <c r="H277" s="16">
        <f>VLOOKUP($D277,'Growth rate'!$B$3:$S$93,3,FALSE)*VLOOKUP($F277,BY_TRA_Demand_Drivers!$B$5:$J$100,8,FALSE)</f>
        <v>0</v>
      </c>
      <c r="I277" s="16">
        <f>VLOOKUP($D277,'Growth rate'!$B$3:$S$93,3,FALSE)*VLOOKUP($F277,BY_TRA_Demand_Drivers!$B$5:$J$100,9,FALSE)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VLOOKUP(A278,BY_TRA_Demand_Drivers!$A$5:$B$95,2,FALSE)</f>
        <v>TPBUU</v>
      </c>
      <c r="G278" s="16">
        <f>VLOOKUP($D278,'Growth rate'!$B$3:$S$93,3,FALSE)*VLOOKUP($F278,BY_TRA_Demand_Drivers!$B$5:$J$100,7,FALSE)</f>
        <v>77923.791323159036</v>
      </c>
      <c r="H278" s="16">
        <f>VLOOKUP($D278,'Growth rate'!$B$3:$S$93,3,FALSE)*VLOOKUP($F278,BY_TRA_Demand_Drivers!$B$5:$J$100,8,FALSE)</f>
        <v>0</v>
      </c>
      <c r="I278" s="16">
        <f>VLOOKUP($D278,'Growth rate'!$B$3:$S$93,3,FALSE)*VLOOKUP($F278,BY_TRA_Demand_Drivers!$B$5:$J$100,9,FALSE)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VLOOKUP(A279,BY_TRA_Demand_Drivers!$A$5:$B$95,2,FALSE)</f>
        <v>TPBUU</v>
      </c>
      <c r="G279" s="16">
        <f>VLOOKUP($D279,'Growth rate'!$B$3:$S$93,3,FALSE)*VLOOKUP($F279,BY_TRA_Demand_Drivers!$B$5:$J$100,7,FALSE)</f>
        <v>78795.175102967027</v>
      </c>
      <c r="H279" s="16">
        <f>VLOOKUP($D279,'Growth rate'!$B$3:$S$93,3,FALSE)*VLOOKUP($F279,BY_TRA_Demand_Drivers!$B$5:$J$100,8,FALSE)</f>
        <v>0</v>
      </c>
      <c r="I279" s="16">
        <f>VLOOKUP($D279,'Growth rate'!$B$3:$S$93,3,FALSE)*VLOOKUP($F279,BY_TRA_Demand_Drivers!$B$5:$J$100,9,FALSE)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VLOOKUP(A280,BY_TRA_Demand_Drivers!$A$5:$B$95,2,FALSE)</f>
        <v>TPBUU</v>
      </c>
      <c r="G280" s="16">
        <f>VLOOKUP($D280,'Growth rate'!$B$3:$S$93,3,FALSE)*VLOOKUP($F280,BY_TRA_Demand_Drivers!$B$5:$J$100,7,FALSE)</f>
        <v>79666.558882775047</v>
      </c>
      <c r="H280" s="16">
        <f>VLOOKUP($D280,'Growth rate'!$B$3:$S$93,3,FALSE)*VLOOKUP($F280,BY_TRA_Demand_Drivers!$B$5:$J$100,8,FALSE)</f>
        <v>0</v>
      </c>
      <c r="I280" s="16">
        <f>VLOOKUP($D280,'Growth rate'!$B$3:$S$93,3,FALSE)*VLOOKUP($F280,BY_TRA_Demand_Drivers!$B$5:$J$100,9,FALSE)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VLOOKUP(A281,BY_TRA_Demand_Drivers!$A$5:$B$95,2,FALSE)</f>
        <v>TPBUU</v>
      </c>
      <c r="G281" s="16">
        <f>VLOOKUP($D281,'Growth rate'!$B$3:$S$93,3,FALSE)*VLOOKUP($F281,BY_TRA_Demand_Drivers!$B$5:$J$100,7,FALSE)</f>
        <v>80537.942662583053</v>
      </c>
      <c r="H281" s="16">
        <f>VLOOKUP($D281,'Growth rate'!$B$3:$S$93,3,FALSE)*VLOOKUP($F281,BY_TRA_Demand_Drivers!$B$5:$J$100,8,FALSE)</f>
        <v>0</v>
      </c>
      <c r="I281" s="16">
        <f>VLOOKUP($D281,'Growth rate'!$B$3:$S$93,3,FALSE)*VLOOKUP($F281,BY_TRA_Demand_Drivers!$B$5:$J$100,9,FALSE)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VLOOKUP(A282,BY_TRA_Demand_Drivers!$A$5:$B$95,2,FALSE)</f>
        <v>TPBUU</v>
      </c>
      <c r="G282" s="16">
        <f>VLOOKUP($D282,'Growth rate'!$B$3:$S$93,3,FALSE)*VLOOKUP($F282,BY_TRA_Demand_Drivers!$B$5:$J$100,7,FALSE)</f>
        <v>81411.314370653476</v>
      </c>
      <c r="H282" s="16">
        <f>VLOOKUP($D282,'Growth rate'!$B$3:$S$93,3,FALSE)*VLOOKUP($F282,BY_TRA_Demand_Drivers!$B$5:$J$100,8,FALSE)</f>
        <v>0</v>
      </c>
      <c r="I282" s="16">
        <f>VLOOKUP($D282,'Growth rate'!$B$3:$S$93,3,FALSE)*VLOOKUP($F282,BY_TRA_Demand_Drivers!$B$5:$J$100,9,FALSE)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VLOOKUP(A283,BY_TRA_Demand_Drivers!$A$5:$B$95,2,FALSE)</f>
        <v>TPBUU</v>
      </c>
      <c r="G283" s="16">
        <f>VLOOKUP($D283,'Growth rate'!$B$3:$S$93,3,FALSE)*VLOOKUP($F283,BY_TRA_Demand_Drivers!$B$5:$J$100,7,FALSE)</f>
        <v>82284.686078723898</v>
      </c>
      <c r="H283" s="16">
        <f>VLOOKUP($D283,'Growth rate'!$B$3:$S$93,3,FALSE)*VLOOKUP($F283,BY_TRA_Demand_Drivers!$B$5:$J$100,8,FALSE)</f>
        <v>0</v>
      </c>
      <c r="I283" s="16">
        <f>VLOOKUP($D283,'Growth rate'!$B$3:$S$93,3,FALSE)*VLOOKUP($F283,BY_TRA_Demand_Drivers!$B$5:$J$100,9,FALSE)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VLOOKUP(A284,BY_TRA_Demand_Drivers!$A$5:$B$95,2,FALSE)</f>
        <v>TPBUU</v>
      </c>
      <c r="G284" s="16">
        <f>VLOOKUP($D284,'Growth rate'!$B$3:$S$93,3,FALSE)*VLOOKUP($F284,BY_TRA_Demand_Drivers!$B$5:$J$100,7,FALSE)</f>
        <v>83158.057786794321</v>
      </c>
      <c r="H284" s="16">
        <f>VLOOKUP($D284,'Growth rate'!$B$3:$S$93,3,FALSE)*VLOOKUP($F284,BY_TRA_Demand_Drivers!$B$5:$J$100,8,FALSE)</f>
        <v>0</v>
      </c>
      <c r="I284" s="16">
        <f>VLOOKUP($D284,'Growth rate'!$B$3:$S$93,3,FALSE)*VLOOKUP($F284,BY_TRA_Demand_Drivers!$B$5:$J$100,9,FALSE)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VLOOKUP(A285,BY_TRA_Demand_Drivers!$A$5:$B$95,2,FALSE)</f>
        <v>TPBUU</v>
      </c>
      <c r="G285" s="16">
        <f>VLOOKUP($D285,'Growth rate'!$B$3:$S$93,3,FALSE)*VLOOKUP($F285,BY_TRA_Demand_Drivers!$B$5:$J$100,7,FALSE)</f>
        <v>84031.429494864744</v>
      </c>
      <c r="H285" s="16">
        <f>VLOOKUP($D285,'Growth rate'!$B$3:$S$93,3,FALSE)*VLOOKUP($F285,BY_TRA_Demand_Drivers!$B$5:$J$100,8,FALSE)</f>
        <v>0</v>
      </c>
      <c r="I285" s="16">
        <f>VLOOKUP($D285,'Growth rate'!$B$3:$S$93,3,FALSE)*VLOOKUP($F285,BY_TRA_Demand_Drivers!$B$5:$J$100,9,FALSE)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VLOOKUP(A286,BY_TRA_Demand_Drivers!$A$5:$B$95,2,FALSE)</f>
        <v>TPBUU</v>
      </c>
      <c r="G286" s="16">
        <f>VLOOKUP($D286,'Growth rate'!$B$3:$S$93,3,FALSE)*VLOOKUP($F286,BY_TRA_Demand_Drivers!$B$5:$J$100,7,FALSE)</f>
        <v>84904.801202935167</v>
      </c>
      <c r="H286" s="16">
        <f>VLOOKUP($D286,'Growth rate'!$B$3:$S$93,3,FALSE)*VLOOKUP($F286,BY_TRA_Demand_Drivers!$B$5:$J$100,8,FALSE)</f>
        <v>0</v>
      </c>
      <c r="I286" s="16">
        <f>VLOOKUP($D286,'Growth rate'!$B$3:$S$93,3,FALSE)*VLOOKUP($F286,BY_TRA_Demand_Drivers!$B$5:$J$100,9,FALSE)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VLOOKUP(A287,BY_TRA_Demand_Drivers!$A$5:$B$95,2,FALSE)</f>
        <v>TPBUU</v>
      </c>
      <c r="G287" s="16">
        <f>VLOOKUP($D287,'Growth rate'!$B$3:$S$93,3,FALSE)*VLOOKUP($F287,BY_TRA_Demand_Drivers!$B$5:$J$100,7,FALSE)</f>
        <v>85882.751875112968</v>
      </c>
      <c r="H287" s="16">
        <f>VLOOKUP($D287,'Growth rate'!$B$3:$S$93,3,FALSE)*VLOOKUP($F287,BY_TRA_Demand_Drivers!$B$5:$J$100,8,FALSE)</f>
        <v>0</v>
      </c>
      <c r="I287" s="16">
        <f>VLOOKUP($D287,'Growth rate'!$B$3:$S$93,3,FALSE)*VLOOKUP($F287,BY_TRA_Demand_Drivers!$B$5:$J$100,9,FALSE)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VLOOKUP(A288,BY_TRA_Demand_Drivers!$A$5:$B$95,2,FALSE)</f>
        <v>TPBUU</v>
      </c>
      <c r="G288" s="16">
        <f>VLOOKUP($D288,'Growth rate'!$B$3:$S$93,3,FALSE)*VLOOKUP($F288,BY_TRA_Demand_Drivers!$B$5:$J$100,7,FALSE)</f>
        <v>86860.702547290755</v>
      </c>
      <c r="H288" s="16">
        <f>VLOOKUP($D288,'Growth rate'!$B$3:$S$93,3,FALSE)*VLOOKUP($F288,BY_TRA_Demand_Drivers!$B$5:$J$100,8,FALSE)</f>
        <v>0</v>
      </c>
      <c r="I288" s="16">
        <f>VLOOKUP($D288,'Growth rate'!$B$3:$S$93,3,FALSE)*VLOOKUP($F288,BY_TRA_Demand_Drivers!$B$5:$J$100,9,FALSE)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VLOOKUP(A289,BY_TRA_Demand_Drivers!$A$5:$B$95,2,FALSE)</f>
        <v>TPBUU</v>
      </c>
      <c r="G289" s="16">
        <f>VLOOKUP($D289,'Growth rate'!$B$3:$S$93,3,FALSE)*VLOOKUP($F289,BY_TRA_Demand_Drivers!$B$5:$J$100,7,FALSE)</f>
        <v>87838.653219468557</v>
      </c>
      <c r="H289" s="16">
        <f>VLOOKUP($D289,'Growth rate'!$B$3:$S$93,3,FALSE)*VLOOKUP($F289,BY_TRA_Demand_Drivers!$B$5:$J$100,8,FALSE)</f>
        <v>0</v>
      </c>
      <c r="I289" s="16">
        <f>VLOOKUP($D289,'Growth rate'!$B$3:$S$93,3,FALSE)*VLOOKUP($F289,BY_TRA_Demand_Drivers!$B$5:$J$100,9,FALSE)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VLOOKUP(A290,BY_TRA_Demand_Drivers!$A$5:$B$95,2,FALSE)</f>
        <v>TPBUU</v>
      </c>
      <c r="G290" s="16">
        <f>VLOOKUP($D290,'Growth rate'!$B$3:$S$93,3,FALSE)*VLOOKUP($F290,BY_TRA_Demand_Drivers!$B$5:$J$100,7,FALSE)</f>
        <v>88816.603891646359</v>
      </c>
      <c r="H290" s="16">
        <f>VLOOKUP($D290,'Growth rate'!$B$3:$S$93,3,FALSE)*VLOOKUP($F290,BY_TRA_Demand_Drivers!$B$5:$J$100,8,FALSE)</f>
        <v>0</v>
      </c>
      <c r="I290" s="16">
        <f>VLOOKUP($D290,'Growth rate'!$B$3:$S$93,3,FALSE)*VLOOKUP($F290,BY_TRA_Demand_Drivers!$B$5:$J$100,9,FALSE)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VLOOKUP(A291,BY_TRA_Demand_Drivers!$A$5:$B$95,2,FALSE)</f>
        <v>TPBUU</v>
      </c>
      <c r="G291" s="16">
        <f>VLOOKUP($D291,'Growth rate'!$B$3:$S$93,3,FALSE)*VLOOKUP($F291,BY_TRA_Demand_Drivers!$B$5:$J$100,7,FALSE)</f>
        <v>89794.55456382416</v>
      </c>
      <c r="H291" s="16">
        <f>VLOOKUP($D291,'Growth rate'!$B$3:$S$93,3,FALSE)*VLOOKUP($F291,BY_TRA_Demand_Drivers!$B$5:$J$100,8,FALSE)</f>
        <v>0</v>
      </c>
      <c r="I291" s="16">
        <f>VLOOKUP($D291,'Growth rate'!$B$3:$S$93,3,FALSE)*VLOOKUP($F291,BY_TRA_Demand_Drivers!$B$5:$J$100,9,FALSE)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VLOOKUP(A292,BY_TRA_Demand_Drivers!$A$5:$B$95,2,FALSE)</f>
        <v>TPBUU</v>
      </c>
      <c r="G292" s="16">
        <f>VLOOKUP($D292,'Growth rate'!$B$3:$S$93,3,FALSE)*VLOOKUP($F292,BY_TRA_Demand_Drivers!$B$5:$J$100,7,FALSE)</f>
        <v>90797.082924722316</v>
      </c>
      <c r="H292" s="16">
        <f>VLOOKUP($D292,'Growth rate'!$B$3:$S$93,3,FALSE)*VLOOKUP($F292,BY_TRA_Demand_Drivers!$B$5:$J$100,8,FALSE)</f>
        <v>0</v>
      </c>
      <c r="I292" s="16">
        <f>VLOOKUP($D292,'Growth rate'!$B$3:$S$93,3,FALSE)*VLOOKUP($F292,BY_TRA_Demand_Drivers!$B$5:$J$100,9,FALSE)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VLOOKUP(A293,BY_TRA_Demand_Drivers!$A$5:$B$95,2,FALSE)</f>
        <v>TPBUU</v>
      </c>
      <c r="G293" s="16">
        <f>VLOOKUP($D293,'Growth rate'!$B$3:$S$93,3,FALSE)*VLOOKUP($F293,BY_TRA_Demand_Drivers!$B$5:$J$100,7,FALSE)</f>
        <v>91799.611285620456</v>
      </c>
      <c r="H293" s="16">
        <f>VLOOKUP($D293,'Growth rate'!$B$3:$S$93,3,FALSE)*VLOOKUP($F293,BY_TRA_Demand_Drivers!$B$5:$J$100,8,FALSE)</f>
        <v>0</v>
      </c>
      <c r="I293" s="16">
        <f>VLOOKUP($D293,'Growth rate'!$B$3:$S$93,3,FALSE)*VLOOKUP($F293,BY_TRA_Demand_Drivers!$B$5:$J$100,9,FALSE)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VLOOKUP(A294,BY_TRA_Demand_Drivers!$A$5:$B$95,2,FALSE)</f>
        <v>TPBUU</v>
      </c>
      <c r="G294" s="16">
        <f>VLOOKUP($D294,'Growth rate'!$B$3:$S$93,3,FALSE)*VLOOKUP($F294,BY_TRA_Demand_Drivers!$B$5:$J$100,7,FALSE)</f>
        <v>92802.139646518626</v>
      </c>
      <c r="H294" s="16">
        <f>VLOOKUP($D294,'Growth rate'!$B$3:$S$93,3,FALSE)*VLOOKUP($F294,BY_TRA_Demand_Drivers!$B$5:$J$100,8,FALSE)</f>
        <v>0</v>
      </c>
      <c r="I294" s="16">
        <f>VLOOKUP($D294,'Growth rate'!$B$3:$S$93,3,FALSE)*VLOOKUP($F294,BY_TRA_Demand_Drivers!$B$5:$J$100,9,FALSE)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VLOOKUP(A295,BY_TRA_Demand_Drivers!$A$5:$B$95,2,FALSE)</f>
        <v>TPBUU</v>
      </c>
      <c r="G295" s="16">
        <f>VLOOKUP($D295,'Growth rate'!$B$3:$S$93,3,FALSE)*VLOOKUP($F295,BY_TRA_Demand_Drivers!$B$5:$J$100,7,FALSE)</f>
        <v>93804.668007416782</v>
      </c>
      <c r="H295" s="16">
        <f>VLOOKUP($D295,'Growth rate'!$B$3:$S$93,3,FALSE)*VLOOKUP($F295,BY_TRA_Demand_Drivers!$B$5:$J$100,8,FALSE)</f>
        <v>0</v>
      </c>
      <c r="I295" s="16">
        <f>VLOOKUP($D295,'Growth rate'!$B$3:$S$93,3,FALSE)*VLOOKUP($F295,BY_TRA_Demand_Drivers!$B$5:$J$100,9,FALSE)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VLOOKUP(A296,BY_TRA_Demand_Drivers!$A$5:$B$95,2,FALSE)</f>
        <v>TPBUU</v>
      </c>
      <c r="G296" s="16">
        <f>VLOOKUP($D296,'Growth rate'!$B$3:$S$93,3,FALSE)*VLOOKUP($F296,BY_TRA_Demand_Drivers!$B$5:$J$100,7,FALSE)</f>
        <v>94807.196368314922</v>
      </c>
      <c r="H296" s="16">
        <f>VLOOKUP($D296,'Growth rate'!$B$3:$S$93,3,FALSE)*VLOOKUP($F296,BY_TRA_Demand_Drivers!$B$5:$J$100,8,FALSE)</f>
        <v>0</v>
      </c>
      <c r="I296" s="16">
        <f>VLOOKUP($D296,'Growth rate'!$B$3:$S$93,3,FALSE)*VLOOKUP($F296,BY_TRA_Demand_Drivers!$B$5:$J$100,9,FALSE)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VLOOKUP(A297,BY_TRA_Demand_Drivers!$A$5:$B$95,2,FALSE)</f>
        <v>TPBUU</v>
      </c>
      <c r="G297" s="16">
        <f>VLOOKUP($D297,'Growth rate'!$B$3:$S$93,3,FALSE)*VLOOKUP($F297,BY_TRA_Demand_Drivers!$B$5:$J$100,7,FALSE)</f>
        <v>95844.700529785739</v>
      </c>
      <c r="H297" s="16">
        <f>VLOOKUP($D297,'Growth rate'!$B$3:$S$93,3,FALSE)*VLOOKUP($F297,BY_TRA_Demand_Drivers!$B$5:$J$100,8,FALSE)</f>
        <v>0</v>
      </c>
      <c r="I297" s="16">
        <f>VLOOKUP($D297,'Growth rate'!$B$3:$S$93,3,FALSE)*VLOOKUP($F297,BY_TRA_Demand_Drivers!$B$5:$J$100,9,FALSE)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VLOOKUP(A298,BY_TRA_Demand_Drivers!$A$5:$B$95,2,FALSE)</f>
        <v>TPBUU</v>
      </c>
      <c r="G298" s="16">
        <f>VLOOKUP($D298,'Growth rate'!$B$3:$S$93,3,FALSE)*VLOOKUP($F298,BY_TRA_Demand_Drivers!$B$5:$J$100,7,FALSE)</f>
        <v>96882.204691256527</v>
      </c>
      <c r="H298" s="16">
        <f>VLOOKUP($D298,'Growth rate'!$B$3:$S$93,3,FALSE)*VLOOKUP($F298,BY_TRA_Demand_Drivers!$B$5:$J$100,8,FALSE)</f>
        <v>0</v>
      </c>
      <c r="I298" s="16">
        <f>VLOOKUP($D298,'Growth rate'!$B$3:$S$93,3,FALSE)*VLOOKUP($F298,BY_TRA_Demand_Drivers!$B$5:$J$100,9,FALSE)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VLOOKUP(A299,BY_TRA_Demand_Drivers!$A$5:$B$95,2,FALSE)</f>
        <v>TPBUU</v>
      </c>
      <c r="G299" s="16">
        <f>VLOOKUP($D299,'Growth rate'!$B$3:$S$93,3,FALSE)*VLOOKUP($F299,BY_TRA_Demand_Drivers!$B$5:$J$100,7,FALSE)</f>
        <v>97919.70885272733</v>
      </c>
      <c r="H299" s="16">
        <f>VLOOKUP($D299,'Growth rate'!$B$3:$S$93,3,FALSE)*VLOOKUP($F299,BY_TRA_Demand_Drivers!$B$5:$J$100,8,FALSE)</f>
        <v>0</v>
      </c>
      <c r="I299" s="16">
        <f>VLOOKUP($D299,'Growth rate'!$B$3:$S$93,3,FALSE)*VLOOKUP($F299,BY_TRA_Demand_Drivers!$B$5:$J$100,9,FALSE)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VLOOKUP(A300,BY_TRA_Demand_Drivers!$A$5:$B$95,2,FALSE)</f>
        <v>TPBUU</v>
      </c>
      <c r="G300" s="16">
        <f>VLOOKUP($D300,'Growth rate'!$B$3:$S$93,3,FALSE)*VLOOKUP($F300,BY_TRA_Demand_Drivers!$B$5:$J$100,7,FALSE)</f>
        <v>98957.213014198132</v>
      </c>
      <c r="H300" s="16">
        <f>VLOOKUP($D300,'Growth rate'!$B$3:$S$93,3,FALSE)*VLOOKUP($F300,BY_TRA_Demand_Drivers!$B$5:$J$100,8,FALSE)</f>
        <v>0</v>
      </c>
      <c r="I300" s="16">
        <f>VLOOKUP($D300,'Growth rate'!$B$3:$S$93,3,FALSE)*VLOOKUP($F300,BY_TRA_Demand_Drivers!$B$5:$J$100,9,FALSE)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VLOOKUP(A301,BY_TRA_Demand_Drivers!$A$5:$B$95,2,FALSE)</f>
        <v>TPBUU</v>
      </c>
      <c r="G301" s="16">
        <f>VLOOKUP($D301,'Growth rate'!$B$3:$S$93,3,FALSE)*VLOOKUP($F301,BY_TRA_Demand_Drivers!$B$5:$J$100,7,FALSE)</f>
        <v>99994.717175668935</v>
      </c>
      <c r="H301" s="16">
        <f>VLOOKUP($D301,'Growth rate'!$B$3:$S$93,3,FALSE)*VLOOKUP($F301,BY_TRA_Demand_Drivers!$B$5:$J$100,8,FALSE)</f>
        <v>0</v>
      </c>
      <c r="I301" s="16">
        <f>VLOOKUP($D301,'Growth rate'!$B$3:$S$93,3,FALSE)*VLOOKUP($F301,BY_TRA_Demand_Drivers!$B$5:$J$100,9,FALSE)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VLOOKUP(A302,BY_TRA_Demand_Drivers!$A$5:$B$95,2,FALSE)</f>
        <v>TPBUU</v>
      </c>
      <c r="G302" s="16">
        <f>VLOOKUP($D302,'Growth rate'!$B$3:$S$93,3,FALSE)*VLOOKUP($F302,BY_TRA_Demand_Drivers!$B$5:$J$100,7,FALSE)</f>
        <v>101030.28475757784</v>
      </c>
      <c r="H302" s="16">
        <f>VLOOKUP($D302,'Growth rate'!$B$3:$S$93,3,FALSE)*VLOOKUP($F302,BY_TRA_Demand_Drivers!$B$5:$J$100,8,FALSE)</f>
        <v>0</v>
      </c>
      <c r="I302" s="16">
        <f>VLOOKUP($D302,'Growth rate'!$B$3:$S$93,3,FALSE)*VLOOKUP($F302,BY_TRA_Demand_Drivers!$B$5:$J$100,9,FALSE)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VLOOKUP(A303,BY_TRA_Demand_Drivers!$A$5:$B$95,2,FALSE)</f>
        <v>TPBUU</v>
      </c>
      <c r="G303" s="16">
        <f>VLOOKUP($D303,'Growth rate'!$B$3:$S$93,3,FALSE)*VLOOKUP($F303,BY_TRA_Demand_Drivers!$B$5:$J$100,7,FALSE)</f>
        <v>102065.85233948672</v>
      </c>
      <c r="H303" s="16">
        <f>VLOOKUP($D303,'Growth rate'!$B$3:$S$93,3,FALSE)*VLOOKUP($F303,BY_TRA_Demand_Drivers!$B$5:$J$100,8,FALSE)</f>
        <v>0</v>
      </c>
      <c r="I303" s="16">
        <f>VLOOKUP($D303,'Growth rate'!$B$3:$S$93,3,FALSE)*VLOOKUP($F303,BY_TRA_Demand_Drivers!$B$5:$J$100,9,FALSE)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VLOOKUP(A304,BY_TRA_Demand_Drivers!$A$5:$B$95,2,FALSE)</f>
        <v>TPBUU</v>
      </c>
      <c r="G304" s="16">
        <f>VLOOKUP($D304,'Growth rate'!$B$3:$S$93,3,FALSE)*VLOOKUP($F304,BY_TRA_Demand_Drivers!$B$5:$J$100,7,FALSE)</f>
        <v>103101.41992139562</v>
      </c>
      <c r="H304" s="16">
        <f>VLOOKUP($D304,'Growth rate'!$B$3:$S$93,3,FALSE)*VLOOKUP($F304,BY_TRA_Demand_Drivers!$B$5:$J$100,8,FALSE)</f>
        <v>0</v>
      </c>
      <c r="I304" s="16">
        <f>VLOOKUP($D304,'Growth rate'!$B$3:$S$93,3,FALSE)*VLOOKUP($F304,BY_TRA_Demand_Drivers!$B$5:$J$100,9,FALSE)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VLOOKUP(A305,BY_TRA_Demand_Drivers!$A$5:$B$95,2,FALSE)</f>
        <v>TPBUU</v>
      </c>
      <c r="G305" s="16">
        <f>VLOOKUP($D305,'Growth rate'!$B$3:$S$93,3,FALSE)*VLOOKUP($F305,BY_TRA_Demand_Drivers!$B$5:$J$100,7,FALSE)</f>
        <v>104136.98750330451</v>
      </c>
      <c r="H305" s="16">
        <f>VLOOKUP($D305,'Growth rate'!$B$3:$S$93,3,FALSE)*VLOOKUP($F305,BY_TRA_Demand_Drivers!$B$5:$J$100,8,FALSE)</f>
        <v>0</v>
      </c>
      <c r="I305" s="16">
        <f>VLOOKUP($D305,'Growth rate'!$B$3:$S$93,3,FALSE)*VLOOKUP($F305,BY_TRA_Demand_Drivers!$B$5:$J$100,9,FALSE)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VLOOKUP(A306,BY_TRA_Demand_Drivers!$A$5:$B$95,2,FALSE)</f>
        <v>TPBUU</v>
      </c>
      <c r="G306" s="16">
        <f>VLOOKUP($D306,'Growth rate'!$B$3:$S$93,3,FALSE)*VLOOKUP($F306,BY_TRA_Demand_Drivers!$B$5:$J$100,7,FALSE)</f>
        <v>105172.5550852134</v>
      </c>
      <c r="H306" s="16">
        <f>VLOOKUP($D306,'Growth rate'!$B$3:$S$93,3,FALSE)*VLOOKUP($F306,BY_TRA_Demand_Drivers!$B$5:$J$100,8,FALSE)</f>
        <v>0</v>
      </c>
      <c r="I306" s="16">
        <f>VLOOKUP($D306,'Growth rate'!$B$3:$S$93,3,FALSE)*VLOOKUP($F306,BY_TRA_Demand_Drivers!$B$5:$J$100,9,FALSE)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VLOOKUP(A307,BY_TRA_Demand_Drivers!$A$5:$B$95,2,FALSE)</f>
        <v>TPBUU</v>
      </c>
      <c r="G307" s="16">
        <f>VLOOKUP($D307,'Growth rate'!$B$3:$S$93,3,FALSE)*VLOOKUP($F307,BY_TRA_Demand_Drivers!$B$5:$J$100,7,FALSE)</f>
        <v>106191.08590184755</v>
      </c>
      <c r="H307" s="16">
        <f>VLOOKUP($D307,'Growth rate'!$B$3:$S$93,3,FALSE)*VLOOKUP($F307,BY_TRA_Demand_Drivers!$B$5:$J$100,8,FALSE)</f>
        <v>0</v>
      </c>
      <c r="I307" s="16">
        <f>VLOOKUP($D307,'Growth rate'!$B$3:$S$93,3,FALSE)*VLOOKUP($F307,BY_TRA_Demand_Drivers!$B$5:$J$100,9,FALSE)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VLOOKUP(A308,BY_TRA_Demand_Drivers!$A$5:$B$95,2,FALSE)</f>
        <v>TPBUU</v>
      </c>
      <c r="G308" s="16">
        <f>VLOOKUP($D308,'Growth rate'!$B$3:$S$93,3,FALSE)*VLOOKUP($F308,BY_TRA_Demand_Drivers!$B$5:$J$100,7,FALSE)</f>
        <v>107209.6167184817</v>
      </c>
      <c r="H308" s="16">
        <f>VLOOKUP($D308,'Growth rate'!$B$3:$S$93,3,FALSE)*VLOOKUP($F308,BY_TRA_Demand_Drivers!$B$5:$J$100,8,FALSE)</f>
        <v>0</v>
      </c>
      <c r="I308" s="16">
        <f>VLOOKUP($D308,'Growth rate'!$B$3:$S$93,3,FALSE)*VLOOKUP($F308,BY_TRA_Demand_Drivers!$B$5:$J$100,9,FALSE)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VLOOKUP(A309,BY_TRA_Demand_Drivers!$A$5:$B$95,2,FALSE)</f>
        <v>TPBUU</v>
      </c>
      <c r="G309" s="16">
        <f>VLOOKUP($D309,'Growth rate'!$B$3:$S$93,3,FALSE)*VLOOKUP($F309,BY_TRA_Demand_Drivers!$B$5:$J$100,7,FALSE)</f>
        <v>108228.14753511586</v>
      </c>
      <c r="H309" s="16">
        <f>VLOOKUP($D309,'Growth rate'!$B$3:$S$93,3,FALSE)*VLOOKUP($F309,BY_TRA_Demand_Drivers!$B$5:$J$100,8,FALSE)</f>
        <v>0</v>
      </c>
      <c r="I309" s="16">
        <f>VLOOKUP($D309,'Growth rate'!$B$3:$S$93,3,FALSE)*VLOOKUP($F309,BY_TRA_Demand_Drivers!$B$5:$J$100,9,FALSE)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VLOOKUP(A310,BY_TRA_Demand_Drivers!$A$5:$B$95,2,FALSE)</f>
        <v>TPBUU</v>
      </c>
      <c r="G310" s="16">
        <f>VLOOKUP($D310,'Growth rate'!$B$3:$S$93,3,FALSE)*VLOOKUP($F310,BY_TRA_Demand_Drivers!$B$5:$J$100,7,FALSE)</f>
        <v>109246.67835175</v>
      </c>
      <c r="H310" s="16">
        <f>VLOOKUP($D310,'Growth rate'!$B$3:$S$93,3,FALSE)*VLOOKUP($F310,BY_TRA_Demand_Drivers!$B$5:$J$100,8,FALSE)</f>
        <v>0</v>
      </c>
      <c r="I310" s="16">
        <f>VLOOKUP($D310,'Growth rate'!$B$3:$S$93,3,FALSE)*VLOOKUP($F310,BY_TRA_Demand_Drivers!$B$5:$J$100,9,FALSE)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VLOOKUP(A311,BY_TRA_Demand_Drivers!$A$5:$B$95,2,FALSE)</f>
        <v>TPBUU</v>
      </c>
      <c r="G311" s="16">
        <f>VLOOKUP($D311,'Growth rate'!$B$3:$S$93,3,FALSE)*VLOOKUP($F311,BY_TRA_Demand_Drivers!$B$5:$J$100,7,FALSE)</f>
        <v>110265.20916838416</v>
      </c>
      <c r="H311" s="16">
        <f>VLOOKUP($D311,'Growth rate'!$B$3:$S$93,3,FALSE)*VLOOKUP($F311,BY_TRA_Demand_Drivers!$B$5:$J$100,8,FALSE)</f>
        <v>0</v>
      </c>
      <c r="I311" s="16">
        <f>VLOOKUP($D311,'Growth rate'!$B$3:$S$93,3,FALSE)*VLOOKUP($F311,BY_TRA_Demand_Drivers!$B$5:$J$100,9,FALSE)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VLOOKUP(A312,BY_TRA_Demand_Drivers!$A$5:$B$95,2,FALSE)</f>
        <v>TPBUU</v>
      </c>
      <c r="G312" s="16">
        <f>VLOOKUP($D312,'Growth rate'!$B$3:$S$93,3,FALSE)*VLOOKUP($F312,BY_TRA_Demand_Drivers!$B$5:$J$100,7,FALSE)</f>
        <v>111242.05584350109</v>
      </c>
      <c r="H312" s="16">
        <f>VLOOKUP($D312,'Growth rate'!$B$3:$S$93,3,FALSE)*VLOOKUP($F312,BY_TRA_Demand_Drivers!$B$5:$J$100,8,FALSE)</f>
        <v>0</v>
      </c>
      <c r="I312" s="16">
        <f>VLOOKUP($D312,'Growth rate'!$B$3:$S$93,3,FALSE)*VLOOKUP($F312,BY_TRA_Demand_Drivers!$B$5:$J$100,9,FALSE)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VLOOKUP(A313,BY_TRA_Demand_Drivers!$A$5:$B$95,2,FALSE)</f>
        <v>TPBUU</v>
      </c>
      <c r="G313" s="16">
        <f>VLOOKUP($D313,'Growth rate'!$B$3:$S$93,3,FALSE)*VLOOKUP($F313,BY_TRA_Demand_Drivers!$B$5:$J$100,7,FALSE)</f>
        <v>112218.90251861804</v>
      </c>
      <c r="H313" s="16">
        <f>VLOOKUP($D313,'Growth rate'!$B$3:$S$93,3,FALSE)*VLOOKUP($F313,BY_TRA_Demand_Drivers!$B$5:$J$100,8,FALSE)</f>
        <v>0</v>
      </c>
      <c r="I313" s="16">
        <f>VLOOKUP($D313,'Growth rate'!$B$3:$S$93,3,FALSE)*VLOOKUP($F313,BY_TRA_Demand_Drivers!$B$5:$J$100,9,FALSE)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VLOOKUP(A314,BY_TRA_Demand_Drivers!$A$5:$B$95,2,FALSE)</f>
        <v>TPBUU</v>
      </c>
      <c r="G314" s="16">
        <f>VLOOKUP($D314,'Growth rate'!$B$3:$S$93,3,FALSE)*VLOOKUP($F314,BY_TRA_Demand_Drivers!$B$5:$J$100,7,FALSE)</f>
        <v>113195.74919373496</v>
      </c>
      <c r="H314" s="16">
        <f>VLOOKUP($D314,'Growth rate'!$B$3:$S$93,3,FALSE)*VLOOKUP($F314,BY_TRA_Demand_Drivers!$B$5:$J$100,8,FALSE)</f>
        <v>0</v>
      </c>
      <c r="I314" s="16">
        <f>VLOOKUP($D314,'Growth rate'!$B$3:$S$93,3,FALSE)*VLOOKUP($F314,BY_TRA_Demand_Drivers!$B$5:$J$100,9,FALSE)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VLOOKUP(A315,BY_TRA_Demand_Drivers!$A$5:$B$95,2,FALSE)</f>
        <v>TPBUU</v>
      </c>
      <c r="G315" s="16">
        <f>VLOOKUP($D315,'Growth rate'!$B$3:$S$93,3,FALSE)*VLOOKUP($F315,BY_TRA_Demand_Drivers!$B$5:$J$100,7,FALSE)</f>
        <v>114172.59586885189</v>
      </c>
      <c r="H315" s="16">
        <f>VLOOKUP($D315,'Growth rate'!$B$3:$S$93,3,FALSE)*VLOOKUP($F315,BY_TRA_Demand_Drivers!$B$5:$J$100,8,FALSE)</f>
        <v>0</v>
      </c>
      <c r="I315" s="16">
        <f>VLOOKUP($D315,'Growth rate'!$B$3:$S$93,3,FALSE)*VLOOKUP($F315,BY_TRA_Demand_Drivers!$B$5:$J$100,9,FALSE)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VLOOKUP(A316,BY_TRA_Demand_Drivers!$A$5:$B$95,2,FALSE)</f>
        <v>TPBUU</v>
      </c>
      <c r="G316" s="16">
        <f>VLOOKUP($D316,'Growth rate'!$B$3:$S$93,3,FALSE)*VLOOKUP($F316,BY_TRA_Demand_Drivers!$B$5:$J$100,7,FALSE)</f>
        <v>115149.44254396882</v>
      </c>
      <c r="H316" s="16">
        <f>VLOOKUP($D316,'Growth rate'!$B$3:$S$93,3,FALSE)*VLOOKUP($F316,BY_TRA_Demand_Drivers!$B$5:$J$100,8,FALSE)</f>
        <v>0</v>
      </c>
      <c r="I316" s="16">
        <f>VLOOKUP($D316,'Growth rate'!$B$3:$S$93,3,FALSE)*VLOOKUP($F316,BY_TRA_Demand_Drivers!$B$5:$J$100,9,FALSE)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VLOOKUP(A317,BY_TRA_Demand_Drivers!$A$5:$B$95,2,FALSE)</f>
        <v>TPBUU</v>
      </c>
      <c r="G317" s="16">
        <f>VLOOKUP($D317,'Growth rate'!$B$3:$S$93,3,FALSE)*VLOOKUP($F317,BY_TRA_Demand_Drivers!$B$5:$J$100,7,FALSE)</f>
        <v>116087.63831866268</v>
      </c>
      <c r="H317" s="16">
        <f>VLOOKUP($D317,'Growth rate'!$B$3:$S$93,3,FALSE)*VLOOKUP($F317,BY_TRA_Demand_Drivers!$B$5:$J$100,8,FALSE)</f>
        <v>0</v>
      </c>
      <c r="I317" s="16">
        <f>VLOOKUP($D317,'Growth rate'!$B$3:$S$93,3,FALSE)*VLOOKUP($F317,BY_TRA_Demand_Drivers!$B$5:$J$100,9,FALSE)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VLOOKUP(A318,BY_TRA_Demand_Drivers!$A$5:$B$95,2,FALSE)</f>
        <v>TPBUU</v>
      </c>
      <c r="G318" s="16">
        <f>VLOOKUP($D318,'Growth rate'!$B$3:$S$93,3,FALSE)*VLOOKUP($F318,BY_TRA_Demand_Drivers!$B$5:$J$100,7,FALSE)</f>
        <v>117025.83409335652</v>
      </c>
      <c r="H318" s="16">
        <f>VLOOKUP($D318,'Growth rate'!$B$3:$S$93,3,FALSE)*VLOOKUP($F318,BY_TRA_Demand_Drivers!$B$5:$J$100,8,FALSE)</f>
        <v>0</v>
      </c>
      <c r="I318" s="16">
        <f>VLOOKUP($D318,'Growth rate'!$B$3:$S$93,3,FALSE)*VLOOKUP($F318,BY_TRA_Demand_Drivers!$B$5:$J$100,9,FALSE)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VLOOKUP(A319,BY_TRA_Demand_Drivers!$A$5:$B$95,2,FALSE)</f>
        <v>TPBUU</v>
      </c>
      <c r="G319" s="16">
        <f>VLOOKUP($D319,'Growth rate'!$B$3:$S$93,3,FALSE)*VLOOKUP($F319,BY_TRA_Demand_Drivers!$B$5:$J$100,7,FALSE)</f>
        <v>117964.02986805038</v>
      </c>
      <c r="H319" s="16">
        <f>VLOOKUP($D319,'Growth rate'!$B$3:$S$93,3,FALSE)*VLOOKUP($F319,BY_TRA_Demand_Drivers!$B$5:$J$100,8,FALSE)</f>
        <v>0</v>
      </c>
      <c r="I319" s="16">
        <f>VLOOKUP($D319,'Growth rate'!$B$3:$S$93,3,FALSE)*VLOOKUP($F319,BY_TRA_Demand_Drivers!$B$5:$J$100,9,FALSE)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VLOOKUP(A320,BY_TRA_Demand_Drivers!$A$5:$B$95,2,FALSE)</f>
        <v>TPBUU</v>
      </c>
      <c r="G320" s="16">
        <f>VLOOKUP($D320,'Growth rate'!$B$3:$S$93,3,FALSE)*VLOOKUP($F320,BY_TRA_Demand_Drivers!$B$5:$J$100,7,FALSE)</f>
        <v>118902.22564274422</v>
      </c>
      <c r="H320" s="16">
        <f>VLOOKUP($D320,'Growth rate'!$B$3:$S$93,3,FALSE)*VLOOKUP($F320,BY_TRA_Demand_Drivers!$B$5:$J$100,8,FALSE)</f>
        <v>0</v>
      </c>
      <c r="I320" s="16">
        <f>VLOOKUP($D320,'Growth rate'!$B$3:$S$93,3,FALSE)*VLOOKUP($F320,BY_TRA_Demand_Drivers!$B$5:$J$100,9,FALSE)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VLOOKUP(A321,BY_TRA_Demand_Drivers!$A$5:$B$95,2,FALSE)</f>
        <v>TPBUU</v>
      </c>
      <c r="G321" s="16">
        <f>VLOOKUP($D321,'Growth rate'!$B$3:$S$93,3,FALSE)*VLOOKUP($F321,BY_TRA_Demand_Drivers!$B$5:$J$100,7,FALSE)</f>
        <v>119840.42141743808</v>
      </c>
      <c r="H321" s="16">
        <f>VLOOKUP($D321,'Growth rate'!$B$3:$S$93,3,FALSE)*VLOOKUP($F321,BY_TRA_Demand_Drivers!$B$5:$J$100,8,FALSE)</f>
        <v>0</v>
      </c>
      <c r="I321" s="16">
        <f>VLOOKUP($D321,'Growth rate'!$B$3:$S$93,3,FALSE)*VLOOKUP($F321,BY_TRA_Demand_Drivers!$B$5:$J$100,9,FALSE)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VLOOKUP(A322,BY_TRA_Demand_Drivers!$A$5:$B$95,2,FALSE)</f>
        <v>TPBUU</v>
      </c>
      <c r="G322" s="16">
        <f>VLOOKUP($D322,'Growth rate'!$B$3:$S$93,3,FALSE)*VLOOKUP($F322,BY_TRA_Demand_Drivers!$B$5:$J$100,7,FALSE)</f>
        <v>120756.86001417502</v>
      </c>
      <c r="H322" s="16">
        <f>VLOOKUP($D322,'Growth rate'!$B$3:$S$93,3,FALSE)*VLOOKUP($F322,BY_TRA_Demand_Drivers!$B$5:$J$100,8,FALSE)</f>
        <v>0</v>
      </c>
      <c r="I322" s="16">
        <f>VLOOKUP($D322,'Growth rate'!$B$3:$S$93,3,FALSE)*VLOOKUP($F322,BY_TRA_Demand_Drivers!$B$5:$J$100,9,FALSE)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VLOOKUP(A323,BY_TRA_Demand_Drivers!$A$5:$B$95,2,FALSE)</f>
        <v>TPBUU</v>
      </c>
      <c r="G323" s="16">
        <f>VLOOKUP($D323,'Growth rate'!$B$3:$S$93,3,FALSE)*VLOOKUP($F323,BY_TRA_Demand_Drivers!$B$5:$J$100,7,FALSE)</f>
        <v>121673.29861091198</v>
      </c>
      <c r="H323" s="16">
        <f>VLOOKUP($D323,'Growth rate'!$B$3:$S$93,3,FALSE)*VLOOKUP($F323,BY_TRA_Demand_Drivers!$B$5:$J$100,8,FALSE)</f>
        <v>0</v>
      </c>
      <c r="I323" s="16">
        <f>VLOOKUP($D323,'Growth rate'!$B$3:$S$93,3,FALSE)*VLOOKUP($F323,BY_TRA_Demand_Drivers!$B$5:$J$100,9,FALSE)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VLOOKUP(A324,BY_TRA_Demand_Drivers!$A$5:$B$95,2,FALSE)</f>
        <v>TPBUU</v>
      </c>
      <c r="G324" s="16">
        <f>VLOOKUP($D324,'Growth rate'!$B$3:$S$93,3,FALSE)*VLOOKUP($F324,BY_TRA_Demand_Drivers!$B$5:$J$100,7,FALSE)</f>
        <v>122589.73720764896</v>
      </c>
      <c r="H324" s="16">
        <f>VLOOKUP($D324,'Growth rate'!$B$3:$S$93,3,FALSE)*VLOOKUP($F324,BY_TRA_Demand_Drivers!$B$5:$J$100,8,FALSE)</f>
        <v>0</v>
      </c>
      <c r="I324" s="16">
        <f>VLOOKUP($D324,'Growth rate'!$B$3:$S$93,3,FALSE)*VLOOKUP($F324,BY_TRA_Demand_Drivers!$B$5:$J$100,9,FALSE)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VLOOKUP(A325,BY_TRA_Demand_Drivers!$A$5:$B$95,2,FALSE)</f>
        <v>TPBUU</v>
      </c>
      <c r="G325" s="16">
        <f>VLOOKUP($D325,'Growth rate'!$B$3:$S$93,3,FALSE)*VLOOKUP($F325,BY_TRA_Demand_Drivers!$B$5:$J$100,7,FALSE)</f>
        <v>123506.1758043859</v>
      </c>
      <c r="H325" s="16">
        <f>VLOOKUP($D325,'Growth rate'!$B$3:$S$93,3,FALSE)*VLOOKUP($F325,BY_TRA_Demand_Drivers!$B$5:$J$100,8,FALSE)</f>
        <v>0</v>
      </c>
      <c r="I325" s="16">
        <f>VLOOKUP($D325,'Growth rate'!$B$3:$S$93,3,FALSE)*VLOOKUP($F325,BY_TRA_Demand_Drivers!$B$5:$J$100,9,FALSE)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VLOOKUP(A326,BY_TRA_Demand_Drivers!$A$5:$B$95,2,FALSE)</f>
        <v>TPBUU</v>
      </c>
      <c r="G326" s="16">
        <f>VLOOKUP($D326,'Growth rate'!$B$3:$S$93,3,FALSE)*VLOOKUP($F326,BY_TRA_Demand_Drivers!$B$5:$J$100,7,FALSE)</f>
        <v>124422.61440112286</v>
      </c>
      <c r="H326" s="16">
        <f>VLOOKUP($D326,'Growth rate'!$B$3:$S$93,3,FALSE)*VLOOKUP($F326,BY_TRA_Demand_Drivers!$B$5:$J$100,8,FALSE)</f>
        <v>0</v>
      </c>
      <c r="I326" s="16">
        <f>VLOOKUP($D326,'Growth rate'!$B$3:$S$93,3,FALSE)*VLOOKUP($F326,BY_TRA_Demand_Drivers!$B$5:$J$100,9,FALSE)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VLOOKUP(A327,BY_TRA_Demand_Drivers!$A$5:$B$95,2,FALSE)</f>
        <v>TPBUU</v>
      </c>
      <c r="G327" s="16">
        <f>VLOOKUP($D327,'Growth rate'!$B$3:$S$93,3,FALSE)*VLOOKUP($F327,BY_TRA_Demand_Drivers!$B$5:$J$100,7,FALSE)</f>
        <v>125308.45284012308</v>
      </c>
      <c r="H327" s="16">
        <f>VLOOKUP($D327,'Growth rate'!$B$3:$S$93,3,FALSE)*VLOOKUP($F327,BY_TRA_Demand_Drivers!$B$5:$J$100,8,FALSE)</f>
        <v>0</v>
      </c>
      <c r="I327" s="16">
        <f>VLOOKUP($D327,'Growth rate'!$B$3:$S$93,3,FALSE)*VLOOKUP($F327,BY_TRA_Demand_Drivers!$B$5:$J$100,9,FALSE)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VLOOKUP(A328,BY_TRA_Demand_Drivers!$A$5:$B$95,2,FALSE)</f>
        <v>TPBUU</v>
      </c>
      <c r="G328" s="16">
        <f>VLOOKUP($D328,'Growth rate'!$B$3:$S$93,3,FALSE)*VLOOKUP($F328,BY_TRA_Demand_Drivers!$B$5:$J$100,7,FALSE)</f>
        <v>126194.29127912327</v>
      </c>
      <c r="H328" s="16">
        <f>VLOOKUP($D328,'Growth rate'!$B$3:$S$93,3,FALSE)*VLOOKUP($F328,BY_TRA_Demand_Drivers!$B$5:$J$100,8,FALSE)</f>
        <v>0</v>
      </c>
      <c r="I328" s="16">
        <f>VLOOKUP($D328,'Growth rate'!$B$3:$S$93,3,FALSE)*VLOOKUP($F328,BY_TRA_Demand_Drivers!$B$5:$J$100,9,FALSE)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VLOOKUP(A329,BY_TRA_Demand_Drivers!$A$5:$B$95,2,FALSE)</f>
        <v>TPBUU</v>
      </c>
      <c r="G329" s="16">
        <f>VLOOKUP($D329,'Growth rate'!$B$3:$S$93,3,FALSE)*VLOOKUP($F329,BY_TRA_Demand_Drivers!$B$5:$J$100,7,FALSE)</f>
        <v>127080.12971812348</v>
      </c>
      <c r="H329" s="16">
        <f>VLOOKUP($D329,'Growth rate'!$B$3:$S$93,3,FALSE)*VLOOKUP($F329,BY_TRA_Demand_Drivers!$B$5:$J$100,8,FALSE)</f>
        <v>0</v>
      </c>
      <c r="I329" s="16">
        <f>VLOOKUP($D329,'Growth rate'!$B$3:$S$93,3,FALSE)*VLOOKUP($F329,BY_TRA_Demand_Drivers!$B$5:$J$100,9,FALSE)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VLOOKUP(A330,BY_TRA_Demand_Drivers!$A$5:$B$95,2,FALSE)</f>
        <v>TPBUU</v>
      </c>
      <c r="G330" s="16">
        <f>VLOOKUP($D330,'Growth rate'!$B$3:$S$93,3,FALSE)*VLOOKUP($F330,BY_TRA_Demand_Drivers!$B$5:$J$100,7,FALSE)</f>
        <v>127965.96815712367</v>
      </c>
      <c r="H330" s="16">
        <f>VLOOKUP($D330,'Growth rate'!$B$3:$S$93,3,FALSE)*VLOOKUP($F330,BY_TRA_Demand_Drivers!$B$5:$J$100,8,FALSE)</f>
        <v>0</v>
      </c>
      <c r="I330" s="16">
        <f>VLOOKUP($D330,'Growth rate'!$B$3:$S$93,3,FALSE)*VLOOKUP($F330,BY_TRA_Demand_Drivers!$B$5:$J$100,9,FALSE)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VLOOKUP(A331,BY_TRA_Demand_Drivers!$A$5:$B$95,2,FALSE)</f>
        <v>TPBUU</v>
      </c>
      <c r="G331" s="16">
        <f>VLOOKUP($D331,'Growth rate'!$B$3:$S$93,3,FALSE)*VLOOKUP($F331,BY_TRA_Demand_Drivers!$B$5:$J$100,7,FALSE)</f>
        <v>128851.80659612389</v>
      </c>
      <c r="H331" s="16">
        <f>VLOOKUP($D331,'Growth rate'!$B$3:$S$93,3,FALSE)*VLOOKUP($F331,BY_TRA_Demand_Drivers!$B$5:$J$100,8,FALSE)</f>
        <v>0</v>
      </c>
      <c r="I331" s="16">
        <f>VLOOKUP($D331,'Growth rate'!$B$3:$S$93,3,FALSE)*VLOOKUP($F331,BY_TRA_Demand_Drivers!$B$5:$J$100,9,FALSE)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VLOOKUP(A332,BY_TRA_Demand_Drivers!$A$5:$B$95,2,FALSE)</f>
        <v>TPBUR</v>
      </c>
      <c r="G332" s="16">
        <f>VLOOKUP($D332,'Growth rate'!$B$3:$S$93,3,FALSE)*VLOOKUP($F332,BY_TRA_Demand_Drivers!$B$5:$J$100,7,FALSE)</f>
        <v>7191.3887150395121</v>
      </c>
      <c r="H332" s="16">
        <f>VLOOKUP($D332,'Growth rate'!$B$3:$S$93,3,FALSE)*VLOOKUP($F332,BY_TRA_Demand_Drivers!$B$5:$J$100,8,FALSE)</f>
        <v>0</v>
      </c>
      <c r="I332" s="16">
        <f>VLOOKUP($D332,'Growth rate'!$B$3:$S$93,3,FALSE)*VLOOKUP($F332,BY_TRA_Demand_Drivers!$B$5:$J$100,9,FALSE)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VLOOKUP(A333,BY_TRA_Demand_Drivers!$A$5:$B$95,2,FALSE)</f>
        <v>TPBUR</v>
      </c>
      <c r="G333" s="16">
        <f>VLOOKUP($D333,'Growth rate'!$B$3:$S$93,3,FALSE)*VLOOKUP($F333,BY_TRA_Demand_Drivers!$B$5:$J$100,7,FALSE)</f>
        <v>7278.6393266085606</v>
      </c>
      <c r="H333" s="16">
        <f>VLOOKUP($D333,'Growth rate'!$B$3:$S$93,3,FALSE)*VLOOKUP($F333,BY_TRA_Demand_Drivers!$B$5:$J$100,8,FALSE)</f>
        <v>0</v>
      </c>
      <c r="I333" s="16">
        <f>VLOOKUP($D333,'Growth rate'!$B$3:$S$93,3,FALSE)*VLOOKUP($F333,BY_TRA_Demand_Drivers!$B$5:$J$100,9,FALSE)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VLOOKUP(A334,BY_TRA_Demand_Drivers!$A$5:$B$95,2,FALSE)</f>
        <v>TPBUR</v>
      </c>
      <c r="G334" s="16">
        <f>VLOOKUP($D334,'Growth rate'!$B$3:$S$93,3,FALSE)*VLOOKUP($F334,BY_TRA_Demand_Drivers!$B$5:$J$100,7,FALSE)</f>
        <v>7353.2700780873893</v>
      </c>
      <c r="H334" s="16">
        <f>VLOOKUP($D334,'Growth rate'!$B$3:$S$93,3,FALSE)*VLOOKUP($F334,BY_TRA_Demand_Drivers!$B$5:$J$100,8,FALSE)</f>
        <v>0</v>
      </c>
      <c r="I334" s="16">
        <f>VLOOKUP($D334,'Growth rate'!$B$3:$S$93,3,FALSE)*VLOOKUP($F334,BY_TRA_Demand_Drivers!$B$5:$J$100,9,FALSE)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VLOOKUP(A335,BY_TRA_Demand_Drivers!$A$5:$B$95,2,FALSE)</f>
        <v>TPBUR</v>
      </c>
      <c r="G335" s="16">
        <f>VLOOKUP($D335,'Growth rate'!$B$3:$S$93,3,FALSE)*VLOOKUP($F335,BY_TRA_Demand_Drivers!$B$5:$J$100,7,FALSE)</f>
        <v>7427.9008295662161</v>
      </c>
      <c r="H335" s="16">
        <f>VLOOKUP($D335,'Growth rate'!$B$3:$S$93,3,FALSE)*VLOOKUP($F335,BY_TRA_Demand_Drivers!$B$5:$J$100,8,FALSE)</f>
        <v>0</v>
      </c>
      <c r="I335" s="16">
        <f>VLOOKUP($D335,'Growth rate'!$B$3:$S$93,3,FALSE)*VLOOKUP($F335,BY_TRA_Demand_Drivers!$B$5:$J$100,9,FALSE)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VLOOKUP(A336,BY_TRA_Demand_Drivers!$A$5:$B$95,2,FALSE)</f>
        <v>TPBUR</v>
      </c>
      <c r="G336" s="16">
        <f>VLOOKUP($D336,'Growth rate'!$B$3:$S$93,3,FALSE)*VLOOKUP($F336,BY_TRA_Demand_Drivers!$B$5:$J$100,7,FALSE)</f>
        <v>7502.5315810450447</v>
      </c>
      <c r="H336" s="16">
        <f>VLOOKUP($D336,'Growth rate'!$B$3:$S$93,3,FALSE)*VLOOKUP($F336,BY_TRA_Demand_Drivers!$B$5:$J$100,8,FALSE)</f>
        <v>0</v>
      </c>
      <c r="I336" s="16">
        <f>VLOOKUP($D336,'Growth rate'!$B$3:$S$93,3,FALSE)*VLOOKUP($F336,BY_TRA_Demand_Drivers!$B$5:$J$100,9,FALSE)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VLOOKUP(A337,BY_TRA_Demand_Drivers!$A$5:$B$95,2,FALSE)</f>
        <v>TPBUR</v>
      </c>
      <c r="G337" s="16">
        <f>VLOOKUP($D337,'Growth rate'!$B$3:$S$93,3,FALSE)*VLOOKUP($F337,BY_TRA_Demand_Drivers!$B$5:$J$100,7,FALSE)</f>
        <v>7577.1623325238716</v>
      </c>
      <c r="H337" s="16">
        <f>VLOOKUP($D337,'Growth rate'!$B$3:$S$93,3,FALSE)*VLOOKUP($F337,BY_TRA_Demand_Drivers!$B$5:$J$100,8,FALSE)</f>
        <v>0</v>
      </c>
      <c r="I337" s="16">
        <f>VLOOKUP($D337,'Growth rate'!$B$3:$S$93,3,FALSE)*VLOOKUP($F337,BY_TRA_Demand_Drivers!$B$5:$J$100,9,FALSE)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VLOOKUP(A338,BY_TRA_Demand_Drivers!$A$5:$B$95,2,FALSE)</f>
        <v>TPBUR</v>
      </c>
      <c r="G338" s="16">
        <f>VLOOKUP($D338,'Growth rate'!$B$3:$S$93,3,FALSE)*VLOOKUP($F338,BY_TRA_Demand_Drivers!$B$5:$J$100,7,FALSE)</f>
        <v>7651.7930840027002</v>
      </c>
      <c r="H338" s="16">
        <f>VLOOKUP($D338,'Growth rate'!$B$3:$S$93,3,FALSE)*VLOOKUP($F338,BY_TRA_Demand_Drivers!$B$5:$J$100,8,FALSE)</f>
        <v>0</v>
      </c>
      <c r="I338" s="16">
        <f>VLOOKUP($D338,'Growth rate'!$B$3:$S$93,3,FALSE)*VLOOKUP($F338,BY_TRA_Demand_Drivers!$B$5:$J$100,9,FALSE)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VLOOKUP(A339,BY_TRA_Demand_Drivers!$A$5:$B$95,2,FALSE)</f>
        <v>TPBUR</v>
      </c>
      <c r="G339" s="16">
        <f>VLOOKUP($D339,'Growth rate'!$B$3:$S$93,3,FALSE)*VLOOKUP($F339,BY_TRA_Demand_Drivers!$B$5:$J$100,7,FALSE)</f>
        <v>7720.4751802221144</v>
      </c>
      <c r="H339" s="16">
        <f>VLOOKUP($D339,'Growth rate'!$B$3:$S$93,3,FALSE)*VLOOKUP($F339,BY_TRA_Demand_Drivers!$B$5:$J$100,8,FALSE)</f>
        <v>0</v>
      </c>
      <c r="I339" s="16">
        <f>VLOOKUP($D339,'Growth rate'!$B$3:$S$93,3,FALSE)*VLOOKUP($F339,BY_TRA_Demand_Drivers!$B$5:$J$100,9,FALSE)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VLOOKUP(A340,BY_TRA_Demand_Drivers!$A$5:$B$95,2,FALSE)</f>
        <v>TPBUR</v>
      </c>
      <c r="G340" s="16">
        <f>VLOOKUP($D340,'Growth rate'!$B$3:$S$93,3,FALSE)*VLOOKUP($F340,BY_TRA_Demand_Drivers!$B$5:$J$100,7,FALSE)</f>
        <v>7789.1572764415287</v>
      </c>
      <c r="H340" s="16">
        <f>VLOOKUP($D340,'Growth rate'!$B$3:$S$93,3,FALSE)*VLOOKUP($F340,BY_TRA_Demand_Drivers!$B$5:$J$100,8,FALSE)</f>
        <v>0</v>
      </c>
      <c r="I340" s="16">
        <f>VLOOKUP($D340,'Growth rate'!$B$3:$S$93,3,FALSE)*VLOOKUP($F340,BY_TRA_Demand_Drivers!$B$5:$J$100,9,FALSE)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VLOOKUP(A341,BY_TRA_Demand_Drivers!$A$5:$B$95,2,FALSE)</f>
        <v>TPBUR</v>
      </c>
      <c r="G341" s="16">
        <f>VLOOKUP($D341,'Growth rate'!$B$3:$S$93,3,FALSE)*VLOOKUP($F341,BY_TRA_Demand_Drivers!$B$5:$J$100,7,FALSE)</f>
        <v>7857.8393726609447</v>
      </c>
      <c r="H341" s="16">
        <f>VLOOKUP($D341,'Growth rate'!$B$3:$S$93,3,FALSE)*VLOOKUP($F341,BY_TRA_Demand_Drivers!$B$5:$J$100,8,FALSE)</f>
        <v>0</v>
      </c>
      <c r="I341" s="16">
        <f>VLOOKUP($D341,'Growth rate'!$B$3:$S$93,3,FALSE)*VLOOKUP($F341,BY_TRA_Demand_Drivers!$B$5:$J$100,9,FALSE)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VLOOKUP(A342,BY_TRA_Demand_Drivers!$A$5:$B$95,2,FALSE)</f>
        <v>TPBUR</v>
      </c>
      <c r="G342" s="16">
        <f>VLOOKUP($D342,'Growth rate'!$B$3:$S$93,3,FALSE)*VLOOKUP($F342,BY_TRA_Demand_Drivers!$B$5:$J$100,7,FALSE)</f>
        <v>7926.521468880359</v>
      </c>
      <c r="H342" s="16">
        <f>VLOOKUP($D342,'Growth rate'!$B$3:$S$93,3,FALSE)*VLOOKUP($F342,BY_TRA_Demand_Drivers!$B$5:$J$100,8,FALSE)</f>
        <v>0</v>
      </c>
      <c r="I342" s="16">
        <f>VLOOKUP($D342,'Growth rate'!$B$3:$S$93,3,FALSE)*VLOOKUP($F342,BY_TRA_Demand_Drivers!$B$5:$J$100,9,FALSE)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VLOOKUP(A343,BY_TRA_Demand_Drivers!$A$5:$B$95,2,FALSE)</f>
        <v>TPBUR</v>
      </c>
      <c r="G343" s="16">
        <f>VLOOKUP($D343,'Growth rate'!$B$3:$S$93,3,FALSE)*VLOOKUP($F343,BY_TRA_Demand_Drivers!$B$5:$J$100,7,FALSE)</f>
        <v>7995.2035650997732</v>
      </c>
      <c r="H343" s="16">
        <f>VLOOKUP($D343,'Growth rate'!$B$3:$S$93,3,FALSE)*VLOOKUP($F343,BY_TRA_Demand_Drivers!$B$5:$J$100,8,FALSE)</f>
        <v>0</v>
      </c>
      <c r="I343" s="16">
        <f>VLOOKUP($D343,'Growth rate'!$B$3:$S$93,3,FALSE)*VLOOKUP($F343,BY_TRA_Demand_Drivers!$B$5:$J$100,9,FALSE)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VLOOKUP(A344,BY_TRA_Demand_Drivers!$A$5:$B$95,2,FALSE)</f>
        <v>TPBUR</v>
      </c>
      <c r="G344" s="16">
        <f>VLOOKUP($D344,'Growth rate'!$B$3:$S$93,3,FALSE)*VLOOKUP($F344,BY_TRA_Demand_Drivers!$B$5:$J$100,7,FALSE)</f>
        <v>8078.0711983042738</v>
      </c>
      <c r="H344" s="16">
        <f>VLOOKUP($D344,'Growth rate'!$B$3:$S$93,3,FALSE)*VLOOKUP($F344,BY_TRA_Demand_Drivers!$B$5:$J$100,8,FALSE)</f>
        <v>0</v>
      </c>
      <c r="I344" s="16">
        <f>VLOOKUP($D344,'Growth rate'!$B$3:$S$93,3,FALSE)*VLOOKUP($F344,BY_TRA_Demand_Drivers!$B$5:$J$100,9,FALSE)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VLOOKUP(A345,BY_TRA_Demand_Drivers!$A$5:$B$95,2,FALSE)</f>
        <v>TPBUR</v>
      </c>
      <c r="G345" s="16">
        <f>VLOOKUP($D345,'Growth rate'!$B$3:$S$93,3,FALSE)*VLOOKUP($F345,BY_TRA_Demand_Drivers!$B$5:$J$100,7,FALSE)</f>
        <v>8160.9388315087763</v>
      </c>
      <c r="H345" s="16">
        <f>VLOOKUP($D345,'Growth rate'!$B$3:$S$93,3,FALSE)*VLOOKUP($F345,BY_TRA_Demand_Drivers!$B$5:$J$100,8,FALSE)</f>
        <v>0</v>
      </c>
      <c r="I345" s="16">
        <f>VLOOKUP($D345,'Growth rate'!$B$3:$S$93,3,FALSE)*VLOOKUP($F345,BY_TRA_Demand_Drivers!$B$5:$J$100,9,FALSE)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VLOOKUP(A346,BY_TRA_Demand_Drivers!$A$5:$B$95,2,FALSE)</f>
        <v>TPBUR</v>
      </c>
      <c r="G346" s="16">
        <f>VLOOKUP($D346,'Growth rate'!$B$3:$S$93,3,FALSE)*VLOOKUP($F346,BY_TRA_Demand_Drivers!$B$5:$J$100,7,FALSE)</f>
        <v>8243.806464713276</v>
      </c>
      <c r="H346" s="16">
        <f>VLOOKUP($D346,'Growth rate'!$B$3:$S$93,3,FALSE)*VLOOKUP($F346,BY_TRA_Demand_Drivers!$B$5:$J$100,8,FALSE)</f>
        <v>0</v>
      </c>
      <c r="I346" s="16">
        <f>VLOOKUP($D346,'Growth rate'!$B$3:$S$93,3,FALSE)*VLOOKUP($F346,BY_TRA_Demand_Drivers!$B$5:$J$100,9,FALSE)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VLOOKUP(A347,BY_TRA_Demand_Drivers!$A$5:$B$95,2,FALSE)</f>
        <v>TPBUR</v>
      </c>
      <c r="G347" s="16">
        <f>VLOOKUP($D347,'Growth rate'!$B$3:$S$93,3,FALSE)*VLOOKUP($F347,BY_TRA_Demand_Drivers!$B$5:$J$100,7,FALSE)</f>
        <v>8326.6740979177794</v>
      </c>
      <c r="H347" s="16">
        <f>VLOOKUP($D347,'Growth rate'!$B$3:$S$93,3,FALSE)*VLOOKUP($F347,BY_TRA_Demand_Drivers!$B$5:$J$100,8,FALSE)</f>
        <v>0</v>
      </c>
      <c r="I347" s="16">
        <f>VLOOKUP($D347,'Growth rate'!$B$3:$S$93,3,FALSE)*VLOOKUP($F347,BY_TRA_Demand_Drivers!$B$5:$J$100,9,FALSE)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VLOOKUP(A348,BY_TRA_Demand_Drivers!$A$5:$B$95,2,FALSE)</f>
        <v>TPBUR</v>
      </c>
      <c r="G348" s="16">
        <f>VLOOKUP($D348,'Growth rate'!$B$3:$S$93,3,FALSE)*VLOOKUP($F348,BY_TRA_Demand_Drivers!$B$5:$J$100,7,FALSE)</f>
        <v>8409.5417311222791</v>
      </c>
      <c r="H348" s="16">
        <f>VLOOKUP($D348,'Growth rate'!$B$3:$S$93,3,FALSE)*VLOOKUP($F348,BY_TRA_Demand_Drivers!$B$5:$J$100,8,FALSE)</f>
        <v>0</v>
      </c>
      <c r="I348" s="16">
        <f>VLOOKUP($D348,'Growth rate'!$B$3:$S$93,3,FALSE)*VLOOKUP($F348,BY_TRA_Demand_Drivers!$B$5:$J$100,9,FALSE)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VLOOKUP(A349,BY_TRA_Demand_Drivers!$A$5:$B$95,2,FALSE)</f>
        <v>TPBUR</v>
      </c>
      <c r="G349" s="16">
        <f>VLOOKUP($D349,'Growth rate'!$B$3:$S$93,3,FALSE)*VLOOKUP($F349,BY_TRA_Demand_Drivers!$B$5:$J$100,7,FALSE)</f>
        <v>8519.0061573062867</v>
      </c>
      <c r="H349" s="16">
        <f>VLOOKUP($D349,'Growth rate'!$B$3:$S$93,3,FALSE)*VLOOKUP($F349,BY_TRA_Demand_Drivers!$B$5:$J$100,8,FALSE)</f>
        <v>0</v>
      </c>
      <c r="I349" s="16">
        <f>VLOOKUP($D349,'Growth rate'!$B$3:$S$93,3,FALSE)*VLOOKUP($F349,BY_TRA_Demand_Drivers!$B$5:$J$100,9,FALSE)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VLOOKUP(A350,BY_TRA_Demand_Drivers!$A$5:$B$95,2,FALSE)</f>
        <v>TPBUR</v>
      </c>
      <c r="G350" s="16">
        <f>VLOOKUP($D350,'Growth rate'!$B$3:$S$93,3,FALSE)*VLOOKUP($F350,BY_TRA_Demand_Drivers!$B$5:$J$100,7,FALSE)</f>
        <v>8628.4705834902925</v>
      </c>
      <c r="H350" s="16">
        <f>VLOOKUP($D350,'Growth rate'!$B$3:$S$93,3,FALSE)*VLOOKUP($F350,BY_TRA_Demand_Drivers!$B$5:$J$100,8,FALSE)</f>
        <v>0</v>
      </c>
      <c r="I350" s="16">
        <f>VLOOKUP($D350,'Growth rate'!$B$3:$S$93,3,FALSE)*VLOOKUP($F350,BY_TRA_Demand_Drivers!$B$5:$J$100,9,FALSE)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VLOOKUP(A351,BY_TRA_Demand_Drivers!$A$5:$B$95,2,FALSE)</f>
        <v>TPBUR</v>
      </c>
      <c r="G351" s="16">
        <f>VLOOKUP($D351,'Growth rate'!$B$3:$S$93,3,FALSE)*VLOOKUP($F351,BY_TRA_Demand_Drivers!$B$5:$J$100,7,FALSE)</f>
        <v>8737.9350096743001</v>
      </c>
      <c r="H351" s="16">
        <f>VLOOKUP($D351,'Growth rate'!$B$3:$S$93,3,FALSE)*VLOOKUP($F351,BY_TRA_Demand_Drivers!$B$5:$J$100,8,FALSE)</f>
        <v>0</v>
      </c>
      <c r="I351" s="16">
        <f>VLOOKUP($D351,'Growth rate'!$B$3:$S$93,3,FALSE)*VLOOKUP($F351,BY_TRA_Demand_Drivers!$B$5:$J$100,9,FALSE)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VLOOKUP(A352,BY_TRA_Demand_Drivers!$A$5:$B$95,2,FALSE)</f>
        <v>TPBUR</v>
      </c>
      <c r="G352" s="16">
        <f>VLOOKUP($D352,'Growth rate'!$B$3:$S$93,3,FALSE)*VLOOKUP($F352,BY_TRA_Demand_Drivers!$B$5:$J$100,7,FALSE)</f>
        <v>8847.3994358583059</v>
      </c>
      <c r="H352" s="16">
        <f>VLOOKUP($D352,'Growth rate'!$B$3:$S$93,3,FALSE)*VLOOKUP($F352,BY_TRA_Demand_Drivers!$B$5:$J$100,8,FALSE)</f>
        <v>0</v>
      </c>
      <c r="I352" s="16">
        <f>VLOOKUP($D352,'Growth rate'!$B$3:$S$93,3,FALSE)*VLOOKUP($F352,BY_TRA_Demand_Drivers!$B$5:$J$100,9,FALSE)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VLOOKUP(A353,BY_TRA_Demand_Drivers!$A$5:$B$95,2,FALSE)</f>
        <v>TPBUR</v>
      </c>
      <c r="G353" s="16">
        <f>VLOOKUP($D353,'Growth rate'!$B$3:$S$93,3,FALSE)*VLOOKUP($F353,BY_TRA_Demand_Drivers!$B$5:$J$100,7,FALSE)</f>
        <v>8956.8638620423135</v>
      </c>
      <c r="H353" s="16">
        <f>VLOOKUP($D353,'Growth rate'!$B$3:$S$93,3,FALSE)*VLOOKUP($F353,BY_TRA_Demand_Drivers!$B$5:$J$100,8,FALSE)</f>
        <v>0</v>
      </c>
      <c r="I353" s="16">
        <f>VLOOKUP($D353,'Growth rate'!$B$3:$S$93,3,FALSE)*VLOOKUP($F353,BY_TRA_Demand_Drivers!$B$5:$J$100,9,FALSE)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VLOOKUP(A354,BY_TRA_Demand_Drivers!$A$5:$B$95,2,FALSE)</f>
        <v>TPBUR</v>
      </c>
      <c r="G354" s="16">
        <f>VLOOKUP($D354,'Growth rate'!$B$3:$S$93,3,FALSE)*VLOOKUP($F354,BY_TRA_Demand_Drivers!$B$5:$J$100,7,FALSE)</f>
        <v>9070.016683722426</v>
      </c>
      <c r="H354" s="16">
        <f>VLOOKUP($D354,'Growth rate'!$B$3:$S$93,3,FALSE)*VLOOKUP($F354,BY_TRA_Demand_Drivers!$B$5:$J$100,8,FALSE)</f>
        <v>0</v>
      </c>
      <c r="I354" s="16">
        <f>VLOOKUP($D354,'Growth rate'!$B$3:$S$93,3,FALSE)*VLOOKUP($F354,BY_TRA_Demand_Drivers!$B$5:$J$100,9,FALSE)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VLOOKUP(A355,BY_TRA_Demand_Drivers!$A$5:$B$95,2,FALSE)</f>
        <v>TPBUR</v>
      </c>
      <c r="G355" s="16">
        <f>VLOOKUP($D355,'Growth rate'!$B$3:$S$93,3,FALSE)*VLOOKUP($F355,BY_TRA_Demand_Drivers!$B$5:$J$100,7,FALSE)</f>
        <v>9183.1695054025386</v>
      </c>
      <c r="H355" s="16">
        <f>VLOOKUP($D355,'Growth rate'!$B$3:$S$93,3,FALSE)*VLOOKUP($F355,BY_TRA_Demand_Drivers!$B$5:$J$100,8,FALSE)</f>
        <v>0</v>
      </c>
      <c r="I355" s="16">
        <f>VLOOKUP($D355,'Growth rate'!$B$3:$S$93,3,FALSE)*VLOOKUP($F355,BY_TRA_Demand_Drivers!$B$5:$J$100,9,FALSE)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VLOOKUP(A356,BY_TRA_Demand_Drivers!$A$5:$B$95,2,FALSE)</f>
        <v>TPBUR</v>
      </c>
      <c r="G356" s="16">
        <f>VLOOKUP($D356,'Growth rate'!$B$3:$S$93,3,FALSE)*VLOOKUP($F356,BY_TRA_Demand_Drivers!$B$5:$J$100,7,FALSE)</f>
        <v>9296.3223270826511</v>
      </c>
      <c r="H356" s="16">
        <f>VLOOKUP($D356,'Growth rate'!$B$3:$S$93,3,FALSE)*VLOOKUP($F356,BY_TRA_Demand_Drivers!$B$5:$J$100,8,FALSE)</f>
        <v>0</v>
      </c>
      <c r="I356" s="16">
        <f>VLOOKUP($D356,'Growth rate'!$B$3:$S$93,3,FALSE)*VLOOKUP($F356,BY_TRA_Demand_Drivers!$B$5:$J$100,9,FALSE)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VLOOKUP(A357,BY_TRA_Demand_Drivers!$A$5:$B$95,2,FALSE)</f>
        <v>TPBUR</v>
      </c>
      <c r="G357" s="16">
        <f>VLOOKUP($D357,'Growth rate'!$B$3:$S$93,3,FALSE)*VLOOKUP($F357,BY_TRA_Demand_Drivers!$B$5:$J$100,7,FALSE)</f>
        <v>9409.4751487627636</v>
      </c>
      <c r="H357" s="16">
        <f>VLOOKUP($D357,'Growth rate'!$B$3:$S$93,3,FALSE)*VLOOKUP($F357,BY_TRA_Demand_Drivers!$B$5:$J$100,8,FALSE)</f>
        <v>0</v>
      </c>
      <c r="I357" s="16">
        <f>VLOOKUP($D357,'Growth rate'!$B$3:$S$93,3,FALSE)*VLOOKUP($F357,BY_TRA_Demand_Drivers!$B$5:$J$100,9,FALSE)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VLOOKUP(A358,BY_TRA_Demand_Drivers!$A$5:$B$95,2,FALSE)</f>
        <v>TPBUR</v>
      </c>
      <c r="G358" s="16">
        <f>VLOOKUP($D358,'Growth rate'!$B$3:$S$93,3,FALSE)*VLOOKUP($F358,BY_TRA_Demand_Drivers!$B$5:$J$100,7,FALSE)</f>
        <v>9522.6279704428762</v>
      </c>
      <c r="H358" s="16">
        <f>VLOOKUP($D358,'Growth rate'!$B$3:$S$93,3,FALSE)*VLOOKUP($F358,BY_TRA_Demand_Drivers!$B$5:$J$100,8,FALSE)</f>
        <v>0</v>
      </c>
      <c r="I358" s="16">
        <f>VLOOKUP($D358,'Growth rate'!$B$3:$S$93,3,FALSE)*VLOOKUP($F358,BY_TRA_Demand_Drivers!$B$5:$J$100,9,FALSE)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VLOOKUP(A359,BY_TRA_Demand_Drivers!$A$5:$B$95,2,FALSE)</f>
        <v>TPBUR</v>
      </c>
      <c r="G359" s="16">
        <f>VLOOKUP($D359,'Growth rate'!$B$3:$S$93,3,FALSE)*VLOOKUP($F359,BY_TRA_Demand_Drivers!$B$5:$J$100,7,FALSE)</f>
        <v>9631.5509429188787</v>
      </c>
      <c r="H359" s="16">
        <f>VLOOKUP($D359,'Growth rate'!$B$3:$S$93,3,FALSE)*VLOOKUP($F359,BY_TRA_Demand_Drivers!$B$5:$J$100,8,FALSE)</f>
        <v>0</v>
      </c>
      <c r="I359" s="16">
        <f>VLOOKUP($D359,'Growth rate'!$B$3:$S$93,3,FALSE)*VLOOKUP($F359,BY_TRA_Demand_Drivers!$B$5:$J$100,9,FALSE)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VLOOKUP(A360,BY_TRA_Demand_Drivers!$A$5:$B$95,2,FALSE)</f>
        <v>TPBUR</v>
      </c>
      <c r="G360" s="16">
        <f>VLOOKUP($D360,'Growth rate'!$B$3:$S$93,3,FALSE)*VLOOKUP($F360,BY_TRA_Demand_Drivers!$B$5:$J$100,7,FALSE)</f>
        <v>9740.4739153948794</v>
      </c>
      <c r="H360" s="16">
        <f>VLOOKUP($D360,'Growth rate'!$B$3:$S$93,3,FALSE)*VLOOKUP($F360,BY_TRA_Demand_Drivers!$B$5:$J$100,8,FALSE)</f>
        <v>0</v>
      </c>
      <c r="I360" s="16">
        <f>VLOOKUP($D360,'Growth rate'!$B$3:$S$93,3,FALSE)*VLOOKUP($F360,BY_TRA_Demand_Drivers!$B$5:$J$100,9,FALSE)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VLOOKUP(A361,BY_TRA_Demand_Drivers!$A$5:$B$95,2,FALSE)</f>
        <v>TPBUR</v>
      </c>
      <c r="G361" s="16">
        <f>VLOOKUP($D361,'Growth rate'!$B$3:$S$93,3,FALSE)*VLOOKUP($F361,BY_TRA_Demand_Drivers!$B$5:$J$100,7,FALSE)</f>
        <v>9849.3968878708783</v>
      </c>
      <c r="H361" s="16">
        <f>VLOOKUP($D361,'Growth rate'!$B$3:$S$93,3,FALSE)*VLOOKUP($F361,BY_TRA_Demand_Drivers!$B$5:$J$100,8,FALSE)</f>
        <v>0</v>
      </c>
      <c r="I361" s="16">
        <f>VLOOKUP($D361,'Growth rate'!$B$3:$S$93,3,FALSE)*VLOOKUP($F361,BY_TRA_Demand_Drivers!$B$5:$J$100,9,FALSE)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VLOOKUP(A362,BY_TRA_Demand_Drivers!$A$5:$B$95,2,FALSE)</f>
        <v>TPBUR</v>
      </c>
      <c r="G362" s="16">
        <f>VLOOKUP($D362,'Growth rate'!$B$3:$S$93,3,FALSE)*VLOOKUP($F362,BY_TRA_Demand_Drivers!$B$5:$J$100,7,FALSE)</f>
        <v>9958.3198603468809</v>
      </c>
      <c r="H362" s="16">
        <f>VLOOKUP($D362,'Growth rate'!$B$3:$S$93,3,FALSE)*VLOOKUP($F362,BY_TRA_Demand_Drivers!$B$5:$J$100,8,FALSE)</f>
        <v>0</v>
      </c>
      <c r="I362" s="16">
        <f>VLOOKUP($D362,'Growth rate'!$B$3:$S$93,3,FALSE)*VLOOKUP($F362,BY_TRA_Demand_Drivers!$B$5:$J$100,9,FALSE)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VLOOKUP(A363,BY_TRA_Demand_Drivers!$A$5:$B$95,2,FALSE)</f>
        <v>TPBUR</v>
      </c>
      <c r="G363" s="16">
        <f>VLOOKUP($D363,'Growth rate'!$B$3:$S$93,3,FALSE)*VLOOKUP($F363,BY_TRA_Demand_Drivers!$B$5:$J$100,7,FALSE)</f>
        <v>10067.242832822882</v>
      </c>
      <c r="H363" s="16">
        <f>VLOOKUP($D363,'Growth rate'!$B$3:$S$93,3,FALSE)*VLOOKUP($F363,BY_TRA_Demand_Drivers!$B$5:$J$100,8,FALSE)</f>
        <v>0</v>
      </c>
      <c r="I363" s="16">
        <f>VLOOKUP($D363,'Growth rate'!$B$3:$S$93,3,FALSE)*VLOOKUP($F363,BY_TRA_Demand_Drivers!$B$5:$J$100,9,FALSE)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VLOOKUP(A364,BY_TRA_Demand_Drivers!$A$5:$B$95,2,FALSE)</f>
        <v>TPBUR</v>
      </c>
      <c r="G364" s="16">
        <f>VLOOKUP($D364,'Growth rate'!$B$3:$S$93,3,FALSE)*VLOOKUP($F364,BY_TRA_Demand_Drivers!$B$5:$J$100,7,FALSE)</f>
        <v>10176.414296331684</v>
      </c>
      <c r="H364" s="16">
        <f>VLOOKUP($D364,'Growth rate'!$B$3:$S$93,3,FALSE)*VLOOKUP($F364,BY_TRA_Demand_Drivers!$B$5:$J$100,8,FALSE)</f>
        <v>0</v>
      </c>
      <c r="I364" s="16">
        <f>VLOOKUP($D364,'Growth rate'!$B$3:$S$93,3,FALSE)*VLOOKUP($F364,BY_TRA_Demand_Drivers!$B$5:$J$100,9,FALSE)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VLOOKUP(A365,BY_TRA_Demand_Drivers!$A$5:$B$95,2,FALSE)</f>
        <v>TPBUR</v>
      </c>
      <c r="G365" s="16">
        <f>VLOOKUP($D365,'Growth rate'!$B$3:$S$93,3,FALSE)*VLOOKUP($F365,BY_TRA_Demand_Drivers!$B$5:$J$100,7,FALSE)</f>
        <v>10285.585759840487</v>
      </c>
      <c r="H365" s="16">
        <f>VLOOKUP($D365,'Growth rate'!$B$3:$S$93,3,FALSE)*VLOOKUP($F365,BY_TRA_Demand_Drivers!$B$5:$J$100,8,FALSE)</f>
        <v>0</v>
      </c>
      <c r="I365" s="16">
        <f>VLOOKUP($D365,'Growth rate'!$B$3:$S$93,3,FALSE)*VLOOKUP($F365,BY_TRA_Demand_Drivers!$B$5:$J$100,9,FALSE)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VLOOKUP(A366,BY_TRA_Demand_Drivers!$A$5:$B$95,2,FALSE)</f>
        <v>TPBUR</v>
      </c>
      <c r="G366" s="16">
        <f>VLOOKUP($D366,'Growth rate'!$B$3:$S$93,3,FALSE)*VLOOKUP($F366,BY_TRA_Demand_Drivers!$B$5:$J$100,7,FALSE)</f>
        <v>10394.75722334929</v>
      </c>
      <c r="H366" s="16">
        <f>VLOOKUP($D366,'Growth rate'!$B$3:$S$93,3,FALSE)*VLOOKUP($F366,BY_TRA_Demand_Drivers!$B$5:$J$100,8,FALSE)</f>
        <v>0</v>
      </c>
      <c r="I366" s="16">
        <f>VLOOKUP($D366,'Growth rate'!$B$3:$S$93,3,FALSE)*VLOOKUP($F366,BY_TRA_Demand_Drivers!$B$5:$J$100,9,FALSE)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VLOOKUP(A367,BY_TRA_Demand_Drivers!$A$5:$B$95,2,FALSE)</f>
        <v>TPBUR</v>
      </c>
      <c r="G367" s="16">
        <f>VLOOKUP($D367,'Growth rate'!$B$3:$S$93,3,FALSE)*VLOOKUP($F367,BY_TRA_Demand_Drivers!$B$5:$J$100,7,FALSE)</f>
        <v>10503.928686858093</v>
      </c>
      <c r="H367" s="16">
        <f>VLOOKUP($D367,'Growth rate'!$B$3:$S$93,3,FALSE)*VLOOKUP($F367,BY_TRA_Demand_Drivers!$B$5:$J$100,8,FALSE)</f>
        <v>0</v>
      </c>
      <c r="I367" s="16">
        <f>VLOOKUP($D367,'Growth rate'!$B$3:$S$93,3,FALSE)*VLOOKUP($F367,BY_TRA_Demand_Drivers!$B$5:$J$100,9,FALSE)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VLOOKUP(A368,BY_TRA_Demand_Drivers!$A$5:$B$95,2,FALSE)</f>
        <v>TPBUR</v>
      </c>
      <c r="G368" s="16">
        <f>VLOOKUP($D368,'Growth rate'!$B$3:$S$93,3,FALSE)*VLOOKUP($F368,BY_TRA_Demand_Drivers!$B$5:$J$100,7,FALSE)</f>
        <v>10613.100150366896</v>
      </c>
      <c r="H368" s="16">
        <f>VLOOKUP($D368,'Growth rate'!$B$3:$S$93,3,FALSE)*VLOOKUP($F368,BY_TRA_Demand_Drivers!$B$5:$J$100,8,FALSE)</f>
        <v>0</v>
      </c>
      <c r="I368" s="16">
        <f>VLOOKUP($D368,'Growth rate'!$B$3:$S$93,3,FALSE)*VLOOKUP($F368,BY_TRA_Demand_Drivers!$B$5:$J$100,9,FALSE)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VLOOKUP(A369,BY_TRA_Demand_Drivers!$A$5:$B$95,2,FALSE)</f>
        <v>TPBUR</v>
      </c>
      <c r="G369" s="16">
        <f>VLOOKUP($D369,'Growth rate'!$B$3:$S$93,3,FALSE)*VLOOKUP($F369,BY_TRA_Demand_Drivers!$B$5:$J$100,7,FALSE)</f>
        <v>10735.343984389121</v>
      </c>
      <c r="H369" s="16">
        <f>VLOOKUP($D369,'Growth rate'!$B$3:$S$93,3,FALSE)*VLOOKUP($F369,BY_TRA_Demand_Drivers!$B$5:$J$100,8,FALSE)</f>
        <v>0</v>
      </c>
      <c r="I369" s="16">
        <f>VLOOKUP($D369,'Growth rate'!$B$3:$S$93,3,FALSE)*VLOOKUP($F369,BY_TRA_Demand_Drivers!$B$5:$J$100,9,FALSE)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VLOOKUP(A370,BY_TRA_Demand_Drivers!$A$5:$B$95,2,FALSE)</f>
        <v>TPBUR</v>
      </c>
      <c r="G370" s="16">
        <f>VLOOKUP($D370,'Growth rate'!$B$3:$S$93,3,FALSE)*VLOOKUP($F370,BY_TRA_Demand_Drivers!$B$5:$J$100,7,FALSE)</f>
        <v>10857.587818411344</v>
      </c>
      <c r="H370" s="16">
        <f>VLOOKUP($D370,'Growth rate'!$B$3:$S$93,3,FALSE)*VLOOKUP($F370,BY_TRA_Demand_Drivers!$B$5:$J$100,8,FALSE)</f>
        <v>0</v>
      </c>
      <c r="I370" s="16">
        <f>VLOOKUP($D370,'Growth rate'!$B$3:$S$93,3,FALSE)*VLOOKUP($F370,BY_TRA_Demand_Drivers!$B$5:$J$100,9,FALSE)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VLOOKUP(A371,BY_TRA_Demand_Drivers!$A$5:$B$95,2,FALSE)</f>
        <v>TPBUR</v>
      </c>
      <c r="G371" s="16">
        <f>VLOOKUP($D371,'Growth rate'!$B$3:$S$93,3,FALSE)*VLOOKUP($F371,BY_TRA_Demand_Drivers!$B$5:$J$100,7,FALSE)</f>
        <v>10979.83165243357</v>
      </c>
      <c r="H371" s="16">
        <f>VLOOKUP($D371,'Growth rate'!$B$3:$S$93,3,FALSE)*VLOOKUP($F371,BY_TRA_Demand_Drivers!$B$5:$J$100,8,FALSE)</f>
        <v>0</v>
      </c>
      <c r="I371" s="16">
        <f>VLOOKUP($D371,'Growth rate'!$B$3:$S$93,3,FALSE)*VLOOKUP($F371,BY_TRA_Demand_Drivers!$B$5:$J$100,9,FALSE)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VLOOKUP(A372,BY_TRA_Demand_Drivers!$A$5:$B$95,2,FALSE)</f>
        <v>TPBUR</v>
      </c>
      <c r="G372" s="16">
        <f>VLOOKUP($D372,'Growth rate'!$B$3:$S$93,3,FALSE)*VLOOKUP($F372,BY_TRA_Demand_Drivers!$B$5:$J$100,7,FALSE)</f>
        <v>11102.075486455795</v>
      </c>
      <c r="H372" s="16">
        <f>VLOOKUP($D372,'Growth rate'!$B$3:$S$93,3,FALSE)*VLOOKUP($F372,BY_TRA_Demand_Drivers!$B$5:$J$100,8,FALSE)</f>
        <v>0</v>
      </c>
      <c r="I372" s="16">
        <f>VLOOKUP($D372,'Growth rate'!$B$3:$S$93,3,FALSE)*VLOOKUP($F372,BY_TRA_Demand_Drivers!$B$5:$J$100,9,FALSE)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VLOOKUP(A373,BY_TRA_Demand_Drivers!$A$5:$B$95,2,FALSE)</f>
        <v>TPBUR</v>
      </c>
      <c r="G373" s="16">
        <f>VLOOKUP($D373,'Growth rate'!$B$3:$S$93,3,FALSE)*VLOOKUP($F373,BY_TRA_Demand_Drivers!$B$5:$J$100,7,FALSE)</f>
        <v>11224.31932047802</v>
      </c>
      <c r="H373" s="16">
        <f>VLOOKUP($D373,'Growth rate'!$B$3:$S$93,3,FALSE)*VLOOKUP($F373,BY_TRA_Demand_Drivers!$B$5:$J$100,8,FALSE)</f>
        <v>0</v>
      </c>
      <c r="I373" s="16">
        <f>VLOOKUP($D373,'Growth rate'!$B$3:$S$93,3,FALSE)*VLOOKUP($F373,BY_TRA_Demand_Drivers!$B$5:$J$100,9,FALSE)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VLOOKUP(A374,BY_TRA_Demand_Drivers!$A$5:$B$95,2,FALSE)</f>
        <v>TPBUR</v>
      </c>
      <c r="G374" s="16">
        <f>VLOOKUP($D374,'Growth rate'!$B$3:$S$93,3,FALSE)*VLOOKUP($F374,BY_TRA_Demand_Drivers!$B$5:$J$100,7,FALSE)</f>
        <v>11349.635365590289</v>
      </c>
      <c r="H374" s="16">
        <f>VLOOKUP($D374,'Growth rate'!$B$3:$S$93,3,FALSE)*VLOOKUP($F374,BY_TRA_Demand_Drivers!$B$5:$J$100,8,FALSE)</f>
        <v>0</v>
      </c>
      <c r="I374" s="16">
        <f>VLOOKUP($D374,'Growth rate'!$B$3:$S$93,3,FALSE)*VLOOKUP($F374,BY_TRA_Demand_Drivers!$B$5:$J$100,9,FALSE)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VLOOKUP(A375,BY_TRA_Demand_Drivers!$A$5:$B$95,2,FALSE)</f>
        <v>TPBUR</v>
      </c>
      <c r="G375" s="16">
        <f>VLOOKUP($D375,'Growth rate'!$B$3:$S$93,3,FALSE)*VLOOKUP($F375,BY_TRA_Demand_Drivers!$B$5:$J$100,7,FALSE)</f>
        <v>11474.951410702557</v>
      </c>
      <c r="H375" s="16">
        <f>VLOOKUP($D375,'Growth rate'!$B$3:$S$93,3,FALSE)*VLOOKUP($F375,BY_TRA_Demand_Drivers!$B$5:$J$100,8,FALSE)</f>
        <v>0</v>
      </c>
      <c r="I375" s="16">
        <f>VLOOKUP($D375,'Growth rate'!$B$3:$S$93,3,FALSE)*VLOOKUP($F375,BY_TRA_Demand_Drivers!$B$5:$J$100,9,FALSE)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VLOOKUP(A376,BY_TRA_Demand_Drivers!$A$5:$B$95,2,FALSE)</f>
        <v>TPBUR</v>
      </c>
      <c r="G376" s="16">
        <f>VLOOKUP($D376,'Growth rate'!$B$3:$S$93,3,FALSE)*VLOOKUP($F376,BY_TRA_Demand_Drivers!$B$5:$J$100,7,FALSE)</f>
        <v>11600.267455814828</v>
      </c>
      <c r="H376" s="16">
        <f>VLOOKUP($D376,'Growth rate'!$B$3:$S$93,3,FALSE)*VLOOKUP($F376,BY_TRA_Demand_Drivers!$B$5:$J$100,8,FALSE)</f>
        <v>0</v>
      </c>
      <c r="I376" s="16">
        <f>VLOOKUP($D376,'Growth rate'!$B$3:$S$93,3,FALSE)*VLOOKUP($F376,BY_TRA_Demand_Drivers!$B$5:$J$100,9,FALSE)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VLOOKUP(A377,BY_TRA_Demand_Drivers!$A$5:$B$95,2,FALSE)</f>
        <v>TPBUR</v>
      </c>
      <c r="G377" s="16">
        <f>VLOOKUP($D377,'Growth rate'!$B$3:$S$93,3,FALSE)*VLOOKUP($F377,BY_TRA_Demand_Drivers!$B$5:$J$100,7,FALSE)</f>
        <v>11725.583500927098</v>
      </c>
      <c r="H377" s="16">
        <f>VLOOKUP($D377,'Growth rate'!$B$3:$S$93,3,FALSE)*VLOOKUP($F377,BY_TRA_Demand_Drivers!$B$5:$J$100,8,FALSE)</f>
        <v>0</v>
      </c>
      <c r="I377" s="16">
        <f>VLOOKUP($D377,'Growth rate'!$B$3:$S$93,3,FALSE)*VLOOKUP($F377,BY_TRA_Demand_Drivers!$B$5:$J$100,9,FALSE)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VLOOKUP(A378,BY_TRA_Demand_Drivers!$A$5:$B$95,2,FALSE)</f>
        <v>TPBUR</v>
      </c>
      <c r="G378" s="16">
        <f>VLOOKUP($D378,'Growth rate'!$B$3:$S$93,3,FALSE)*VLOOKUP($F378,BY_TRA_Demand_Drivers!$B$5:$J$100,7,FALSE)</f>
        <v>11850.899546039365</v>
      </c>
      <c r="H378" s="16">
        <f>VLOOKUP($D378,'Growth rate'!$B$3:$S$93,3,FALSE)*VLOOKUP($F378,BY_TRA_Demand_Drivers!$B$5:$J$100,8,FALSE)</f>
        <v>0</v>
      </c>
      <c r="I378" s="16">
        <f>VLOOKUP($D378,'Growth rate'!$B$3:$S$93,3,FALSE)*VLOOKUP($F378,BY_TRA_Demand_Drivers!$B$5:$J$100,9,FALSE)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VLOOKUP(A379,BY_TRA_Demand_Drivers!$A$5:$B$95,2,FALSE)</f>
        <v>TPBUR</v>
      </c>
      <c r="G379" s="16">
        <f>VLOOKUP($D379,'Growth rate'!$B$3:$S$93,3,FALSE)*VLOOKUP($F379,BY_TRA_Demand_Drivers!$B$5:$J$100,7,FALSE)</f>
        <v>11980.587566223217</v>
      </c>
      <c r="H379" s="16">
        <f>VLOOKUP($D379,'Growth rate'!$B$3:$S$93,3,FALSE)*VLOOKUP($F379,BY_TRA_Demand_Drivers!$B$5:$J$100,8,FALSE)</f>
        <v>0</v>
      </c>
      <c r="I379" s="16">
        <f>VLOOKUP($D379,'Growth rate'!$B$3:$S$93,3,FALSE)*VLOOKUP($F379,BY_TRA_Demand_Drivers!$B$5:$J$100,9,FALSE)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VLOOKUP(A380,BY_TRA_Demand_Drivers!$A$5:$B$95,2,FALSE)</f>
        <v>TPBUR</v>
      </c>
      <c r="G380" s="16">
        <f>VLOOKUP($D380,'Growth rate'!$B$3:$S$93,3,FALSE)*VLOOKUP($F380,BY_TRA_Demand_Drivers!$B$5:$J$100,7,FALSE)</f>
        <v>12110.275586407066</v>
      </c>
      <c r="H380" s="16">
        <f>VLOOKUP($D380,'Growth rate'!$B$3:$S$93,3,FALSE)*VLOOKUP($F380,BY_TRA_Demand_Drivers!$B$5:$J$100,8,FALSE)</f>
        <v>0</v>
      </c>
      <c r="I380" s="16">
        <f>VLOOKUP($D380,'Growth rate'!$B$3:$S$93,3,FALSE)*VLOOKUP($F380,BY_TRA_Demand_Drivers!$B$5:$J$100,9,FALSE)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VLOOKUP(A381,BY_TRA_Demand_Drivers!$A$5:$B$95,2,FALSE)</f>
        <v>TPBUR</v>
      </c>
      <c r="G381" s="16">
        <f>VLOOKUP($D381,'Growth rate'!$B$3:$S$93,3,FALSE)*VLOOKUP($F381,BY_TRA_Demand_Drivers!$B$5:$J$100,7,FALSE)</f>
        <v>12239.963606590916</v>
      </c>
      <c r="H381" s="16">
        <f>VLOOKUP($D381,'Growth rate'!$B$3:$S$93,3,FALSE)*VLOOKUP($F381,BY_TRA_Demand_Drivers!$B$5:$J$100,8,FALSE)</f>
        <v>0</v>
      </c>
      <c r="I381" s="16">
        <f>VLOOKUP($D381,'Growth rate'!$B$3:$S$93,3,FALSE)*VLOOKUP($F381,BY_TRA_Demand_Drivers!$B$5:$J$100,9,FALSE)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VLOOKUP(A382,BY_TRA_Demand_Drivers!$A$5:$B$95,2,FALSE)</f>
        <v>TPBUR</v>
      </c>
      <c r="G382" s="16">
        <f>VLOOKUP($D382,'Growth rate'!$B$3:$S$93,3,FALSE)*VLOOKUP($F382,BY_TRA_Demand_Drivers!$B$5:$J$100,7,FALSE)</f>
        <v>12369.651626774767</v>
      </c>
      <c r="H382" s="16">
        <f>VLOOKUP($D382,'Growth rate'!$B$3:$S$93,3,FALSE)*VLOOKUP($F382,BY_TRA_Demand_Drivers!$B$5:$J$100,8,FALSE)</f>
        <v>0</v>
      </c>
      <c r="I382" s="16">
        <f>VLOOKUP($D382,'Growth rate'!$B$3:$S$93,3,FALSE)*VLOOKUP($F382,BY_TRA_Demand_Drivers!$B$5:$J$100,9,FALSE)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VLOOKUP(A383,BY_TRA_Demand_Drivers!$A$5:$B$95,2,FALSE)</f>
        <v>TPBUR</v>
      </c>
      <c r="G383" s="16">
        <f>VLOOKUP($D383,'Growth rate'!$B$3:$S$93,3,FALSE)*VLOOKUP($F383,BY_TRA_Demand_Drivers!$B$5:$J$100,7,FALSE)</f>
        <v>12499.339646958617</v>
      </c>
      <c r="H383" s="16">
        <f>VLOOKUP($D383,'Growth rate'!$B$3:$S$93,3,FALSE)*VLOOKUP($F383,BY_TRA_Demand_Drivers!$B$5:$J$100,8,FALSE)</f>
        <v>0</v>
      </c>
      <c r="I383" s="16">
        <f>VLOOKUP($D383,'Growth rate'!$B$3:$S$93,3,FALSE)*VLOOKUP($F383,BY_TRA_Demand_Drivers!$B$5:$J$100,9,FALSE)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VLOOKUP(A384,BY_TRA_Demand_Drivers!$A$5:$B$95,2,FALSE)</f>
        <v>TPBUR</v>
      </c>
      <c r="G384" s="16">
        <f>VLOOKUP($D384,'Growth rate'!$B$3:$S$93,3,FALSE)*VLOOKUP($F384,BY_TRA_Demand_Drivers!$B$5:$J$100,7,FALSE)</f>
        <v>12628.78559469723</v>
      </c>
      <c r="H384" s="16">
        <f>VLOOKUP($D384,'Growth rate'!$B$3:$S$93,3,FALSE)*VLOOKUP($F384,BY_TRA_Demand_Drivers!$B$5:$J$100,8,FALSE)</f>
        <v>0</v>
      </c>
      <c r="I384" s="16">
        <f>VLOOKUP($D384,'Growth rate'!$B$3:$S$93,3,FALSE)*VLOOKUP($F384,BY_TRA_Demand_Drivers!$B$5:$J$100,9,FALSE)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VLOOKUP(A385,BY_TRA_Demand_Drivers!$A$5:$B$95,2,FALSE)</f>
        <v>TPBUR</v>
      </c>
      <c r="G385" s="16">
        <f>VLOOKUP($D385,'Growth rate'!$B$3:$S$93,3,FALSE)*VLOOKUP($F385,BY_TRA_Demand_Drivers!$B$5:$J$100,7,FALSE)</f>
        <v>12758.23154243584</v>
      </c>
      <c r="H385" s="16">
        <f>VLOOKUP($D385,'Growth rate'!$B$3:$S$93,3,FALSE)*VLOOKUP($F385,BY_TRA_Demand_Drivers!$B$5:$J$100,8,FALSE)</f>
        <v>0</v>
      </c>
      <c r="I385" s="16">
        <f>VLOOKUP($D385,'Growth rate'!$B$3:$S$93,3,FALSE)*VLOOKUP($F385,BY_TRA_Demand_Drivers!$B$5:$J$100,9,FALSE)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VLOOKUP(A386,BY_TRA_Demand_Drivers!$A$5:$B$95,2,FALSE)</f>
        <v>TPBUR</v>
      </c>
      <c r="G386" s="16">
        <f>VLOOKUP($D386,'Growth rate'!$B$3:$S$93,3,FALSE)*VLOOKUP($F386,BY_TRA_Demand_Drivers!$B$5:$J$100,7,FALSE)</f>
        <v>12887.677490174452</v>
      </c>
      <c r="H386" s="16">
        <f>VLOOKUP($D386,'Growth rate'!$B$3:$S$93,3,FALSE)*VLOOKUP($F386,BY_TRA_Demand_Drivers!$B$5:$J$100,8,FALSE)</f>
        <v>0</v>
      </c>
      <c r="I386" s="16">
        <f>VLOOKUP($D386,'Growth rate'!$B$3:$S$93,3,FALSE)*VLOOKUP($F386,BY_TRA_Demand_Drivers!$B$5:$J$100,9,FALSE)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VLOOKUP(A387,BY_TRA_Demand_Drivers!$A$5:$B$95,2,FALSE)</f>
        <v>TPBUR</v>
      </c>
      <c r="G387" s="16">
        <f>VLOOKUP($D387,'Growth rate'!$B$3:$S$93,3,FALSE)*VLOOKUP($F387,BY_TRA_Demand_Drivers!$B$5:$J$100,7,FALSE)</f>
        <v>13017.123437913064</v>
      </c>
      <c r="H387" s="16">
        <f>VLOOKUP($D387,'Growth rate'!$B$3:$S$93,3,FALSE)*VLOOKUP($F387,BY_TRA_Demand_Drivers!$B$5:$J$100,8,FALSE)</f>
        <v>0</v>
      </c>
      <c r="I387" s="16">
        <f>VLOOKUP($D387,'Growth rate'!$B$3:$S$93,3,FALSE)*VLOOKUP($F387,BY_TRA_Demand_Drivers!$B$5:$J$100,9,FALSE)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VLOOKUP(A388,BY_TRA_Demand_Drivers!$A$5:$B$95,2,FALSE)</f>
        <v>TPBUR</v>
      </c>
      <c r="G388" s="16">
        <f>VLOOKUP($D388,'Growth rate'!$B$3:$S$93,3,FALSE)*VLOOKUP($F388,BY_TRA_Demand_Drivers!$B$5:$J$100,7,FALSE)</f>
        <v>13146.569385651675</v>
      </c>
      <c r="H388" s="16">
        <f>VLOOKUP($D388,'Growth rate'!$B$3:$S$93,3,FALSE)*VLOOKUP($F388,BY_TRA_Demand_Drivers!$B$5:$J$100,8,FALSE)</f>
        <v>0</v>
      </c>
      <c r="I388" s="16">
        <f>VLOOKUP($D388,'Growth rate'!$B$3:$S$93,3,FALSE)*VLOOKUP($F388,BY_TRA_Demand_Drivers!$B$5:$J$100,9,FALSE)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VLOOKUP(A389,BY_TRA_Demand_Drivers!$A$5:$B$95,2,FALSE)</f>
        <v>TPBUR</v>
      </c>
      <c r="G389" s="16">
        <f>VLOOKUP($D389,'Growth rate'!$B$3:$S$93,3,FALSE)*VLOOKUP($F389,BY_TRA_Demand_Drivers!$B$5:$J$100,7,FALSE)</f>
        <v>13273.885737730943</v>
      </c>
      <c r="H389" s="16">
        <f>VLOOKUP($D389,'Growth rate'!$B$3:$S$93,3,FALSE)*VLOOKUP($F389,BY_TRA_Demand_Drivers!$B$5:$J$100,8,FALSE)</f>
        <v>0</v>
      </c>
      <c r="I389" s="16">
        <f>VLOOKUP($D389,'Growth rate'!$B$3:$S$93,3,FALSE)*VLOOKUP($F389,BY_TRA_Demand_Drivers!$B$5:$J$100,9,FALSE)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VLOOKUP(A390,BY_TRA_Demand_Drivers!$A$5:$B$95,2,FALSE)</f>
        <v>TPBUR</v>
      </c>
      <c r="G390" s="16">
        <f>VLOOKUP($D390,'Growth rate'!$B$3:$S$93,3,FALSE)*VLOOKUP($F390,BY_TRA_Demand_Drivers!$B$5:$J$100,7,FALSE)</f>
        <v>13401.202089810213</v>
      </c>
      <c r="H390" s="16">
        <f>VLOOKUP($D390,'Growth rate'!$B$3:$S$93,3,FALSE)*VLOOKUP($F390,BY_TRA_Demand_Drivers!$B$5:$J$100,8,FALSE)</f>
        <v>0</v>
      </c>
      <c r="I390" s="16">
        <f>VLOOKUP($D390,'Growth rate'!$B$3:$S$93,3,FALSE)*VLOOKUP($F390,BY_TRA_Demand_Drivers!$B$5:$J$100,9,FALSE)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VLOOKUP(A391,BY_TRA_Demand_Drivers!$A$5:$B$95,2,FALSE)</f>
        <v>TPBUR</v>
      </c>
      <c r="G391" s="16">
        <f>VLOOKUP($D391,'Growth rate'!$B$3:$S$93,3,FALSE)*VLOOKUP($F391,BY_TRA_Demand_Drivers!$B$5:$J$100,7,FALSE)</f>
        <v>13528.518441889482</v>
      </c>
      <c r="H391" s="16">
        <f>VLOOKUP($D391,'Growth rate'!$B$3:$S$93,3,FALSE)*VLOOKUP($F391,BY_TRA_Demand_Drivers!$B$5:$J$100,8,FALSE)</f>
        <v>0</v>
      </c>
      <c r="I391" s="16">
        <f>VLOOKUP($D391,'Growth rate'!$B$3:$S$93,3,FALSE)*VLOOKUP($F391,BY_TRA_Demand_Drivers!$B$5:$J$100,9,FALSE)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VLOOKUP(A392,BY_TRA_Demand_Drivers!$A$5:$B$95,2,FALSE)</f>
        <v>TPBUR</v>
      </c>
      <c r="G392" s="16">
        <f>VLOOKUP($D392,'Growth rate'!$B$3:$S$93,3,FALSE)*VLOOKUP($F392,BY_TRA_Demand_Drivers!$B$5:$J$100,7,FALSE)</f>
        <v>13655.83479396875</v>
      </c>
      <c r="H392" s="16">
        <f>VLOOKUP($D392,'Growth rate'!$B$3:$S$93,3,FALSE)*VLOOKUP($F392,BY_TRA_Demand_Drivers!$B$5:$J$100,8,FALSE)</f>
        <v>0</v>
      </c>
      <c r="I392" s="16">
        <f>VLOOKUP($D392,'Growth rate'!$B$3:$S$93,3,FALSE)*VLOOKUP($F392,BY_TRA_Demand_Drivers!$B$5:$J$100,9,FALSE)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VLOOKUP(A393,BY_TRA_Demand_Drivers!$A$5:$B$95,2,FALSE)</f>
        <v>TPBUR</v>
      </c>
      <c r="G393" s="16">
        <f>VLOOKUP($D393,'Growth rate'!$B$3:$S$93,3,FALSE)*VLOOKUP($F393,BY_TRA_Demand_Drivers!$B$5:$J$100,7,FALSE)</f>
        <v>13783.15114604802</v>
      </c>
      <c r="H393" s="16">
        <f>VLOOKUP($D393,'Growth rate'!$B$3:$S$93,3,FALSE)*VLOOKUP($F393,BY_TRA_Demand_Drivers!$B$5:$J$100,8,FALSE)</f>
        <v>0</v>
      </c>
      <c r="I393" s="16">
        <f>VLOOKUP($D393,'Growth rate'!$B$3:$S$93,3,FALSE)*VLOOKUP($F393,BY_TRA_Demand_Drivers!$B$5:$J$100,9,FALSE)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VLOOKUP(A394,BY_TRA_Demand_Drivers!$A$5:$B$95,2,FALSE)</f>
        <v>TPBUR</v>
      </c>
      <c r="G394" s="16">
        <f>VLOOKUP($D394,'Growth rate'!$B$3:$S$93,3,FALSE)*VLOOKUP($F394,BY_TRA_Demand_Drivers!$B$5:$J$100,7,FALSE)</f>
        <v>13905.256980437636</v>
      </c>
      <c r="H394" s="16">
        <f>VLOOKUP($D394,'Growth rate'!$B$3:$S$93,3,FALSE)*VLOOKUP($F394,BY_TRA_Demand_Drivers!$B$5:$J$100,8,FALSE)</f>
        <v>0</v>
      </c>
      <c r="I394" s="16">
        <f>VLOOKUP($D394,'Growth rate'!$B$3:$S$93,3,FALSE)*VLOOKUP($F394,BY_TRA_Demand_Drivers!$B$5:$J$100,9,FALSE)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VLOOKUP(A395,BY_TRA_Demand_Drivers!$A$5:$B$95,2,FALSE)</f>
        <v>TPBUR</v>
      </c>
      <c r="G395" s="16">
        <f>VLOOKUP($D395,'Growth rate'!$B$3:$S$93,3,FALSE)*VLOOKUP($F395,BY_TRA_Demand_Drivers!$B$5:$J$100,7,FALSE)</f>
        <v>14027.362814827255</v>
      </c>
      <c r="H395" s="16">
        <f>VLOOKUP($D395,'Growth rate'!$B$3:$S$93,3,FALSE)*VLOOKUP($F395,BY_TRA_Demand_Drivers!$B$5:$J$100,8,FALSE)</f>
        <v>0</v>
      </c>
      <c r="I395" s="16">
        <f>VLOOKUP($D395,'Growth rate'!$B$3:$S$93,3,FALSE)*VLOOKUP($F395,BY_TRA_Demand_Drivers!$B$5:$J$100,9,FALSE)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VLOOKUP(A396,BY_TRA_Demand_Drivers!$A$5:$B$95,2,FALSE)</f>
        <v>TPBUR</v>
      </c>
      <c r="G396" s="16">
        <f>VLOOKUP($D396,'Growth rate'!$B$3:$S$93,3,FALSE)*VLOOKUP($F396,BY_TRA_Demand_Drivers!$B$5:$J$100,7,FALSE)</f>
        <v>14149.468649216869</v>
      </c>
      <c r="H396" s="16">
        <f>VLOOKUP($D396,'Growth rate'!$B$3:$S$93,3,FALSE)*VLOOKUP($F396,BY_TRA_Demand_Drivers!$B$5:$J$100,8,FALSE)</f>
        <v>0</v>
      </c>
      <c r="I396" s="16">
        <f>VLOOKUP($D396,'Growth rate'!$B$3:$S$93,3,FALSE)*VLOOKUP($F396,BY_TRA_Demand_Drivers!$B$5:$J$100,9,FALSE)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VLOOKUP(A397,BY_TRA_Demand_Drivers!$A$5:$B$95,2,FALSE)</f>
        <v>TPBUR</v>
      </c>
      <c r="G397" s="16">
        <f>VLOOKUP($D397,'Growth rate'!$B$3:$S$93,3,FALSE)*VLOOKUP($F397,BY_TRA_Demand_Drivers!$B$5:$J$100,7,FALSE)</f>
        <v>14271.574483606486</v>
      </c>
      <c r="H397" s="16">
        <f>VLOOKUP($D397,'Growth rate'!$B$3:$S$93,3,FALSE)*VLOOKUP($F397,BY_TRA_Demand_Drivers!$B$5:$J$100,8,FALSE)</f>
        <v>0</v>
      </c>
      <c r="I397" s="16">
        <f>VLOOKUP($D397,'Growth rate'!$B$3:$S$93,3,FALSE)*VLOOKUP($F397,BY_TRA_Demand_Drivers!$B$5:$J$100,9,FALSE)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VLOOKUP(A398,BY_TRA_Demand_Drivers!$A$5:$B$95,2,FALSE)</f>
        <v>TPBUR</v>
      </c>
      <c r="G398" s="16">
        <f>VLOOKUP($D398,'Growth rate'!$B$3:$S$93,3,FALSE)*VLOOKUP($F398,BY_TRA_Demand_Drivers!$B$5:$J$100,7,FALSE)</f>
        <v>14393.680317996103</v>
      </c>
      <c r="H398" s="16">
        <f>VLOOKUP($D398,'Growth rate'!$B$3:$S$93,3,FALSE)*VLOOKUP($F398,BY_TRA_Demand_Drivers!$B$5:$J$100,8,FALSE)</f>
        <v>0</v>
      </c>
      <c r="I398" s="16">
        <f>VLOOKUP($D398,'Growth rate'!$B$3:$S$93,3,FALSE)*VLOOKUP($F398,BY_TRA_Demand_Drivers!$B$5:$J$100,9,FALSE)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VLOOKUP(A399,BY_TRA_Demand_Drivers!$A$5:$B$95,2,FALSE)</f>
        <v>TPBUR</v>
      </c>
      <c r="G399" s="16">
        <f>VLOOKUP($D399,'Growth rate'!$B$3:$S$93,3,FALSE)*VLOOKUP($F399,BY_TRA_Demand_Drivers!$B$5:$J$100,7,FALSE)</f>
        <v>14510.954789832835</v>
      </c>
      <c r="H399" s="16">
        <f>VLOOKUP($D399,'Growth rate'!$B$3:$S$93,3,FALSE)*VLOOKUP($F399,BY_TRA_Demand_Drivers!$B$5:$J$100,8,FALSE)</f>
        <v>0</v>
      </c>
      <c r="I399" s="16">
        <f>VLOOKUP($D399,'Growth rate'!$B$3:$S$93,3,FALSE)*VLOOKUP($F399,BY_TRA_Demand_Drivers!$B$5:$J$100,9,FALSE)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VLOOKUP(A400,BY_TRA_Demand_Drivers!$A$5:$B$95,2,FALSE)</f>
        <v>TPBUR</v>
      </c>
      <c r="G400" s="16">
        <f>VLOOKUP($D400,'Growth rate'!$B$3:$S$93,3,FALSE)*VLOOKUP($F400,BY_TRA_Demand_Drivers!$B$5:$J$100,7,FALSE)</f>
        <v>14628.229261669565</v>
      </c>
      <c r="H400" s="16">
        <f>VLOOKUP($D400,'Growth rate'!$B$3:$S$93,3,FALSE)*VLOOKUP($F400,BY_TRA_Demand_Drivers!$B$5:$J$100,8,FALSE)</f>
        <v>0</v>
      </c>
      <c r="I400" s="16">
        <f>VLOOKUP($D400,'Growth rate'!$B$3:$S$93,3,FALSE)*VLOOKUP($F400,BY_TRA_Demand_Drivers!$B$5:$J$100,9,FALSE)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VLOOKUP(A401,BY_TRA_Demand_Drivers!$A$5:$B$95,2,FALSE)</f>
        <v>TPBUR</v>
      </c>
      <c r="G401" s="16">
        <f>VLOOKUP($D401,'Growth rate'!$B$3:$S$93,3,FALSE)*VLOOKUP($F401,BY_TRA_Demand_Drivers!$B$5:$J$100,7,FALSE)</f>
        <v>14745.503733506297</v>
      </c>
      <c r="H401" s="16">
        <f>VLOOKUP($D401,'Growth rate'!$B$3:$S$93,3,FALSE)*VLOOKUP($F401,BY_TRA_Demand_Drivers!$B$5:$J$100,8,FALSE)</f>
        <v>0</v>
      </c>
      <c r="I401" s="16">
        <f>VLOOKUP($D401,'Growth rate'!$B$3:$S$93,3,FALSE)*VLOOKUP($F401,BY_TRA_Demand_Drivers!$B$5:$J$100,9,FALSE)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VLOOKUP(A402,BY_TRA_Demand_Drivers!$A$5:$B$95,2,FALSE)</f>
        <v>TPBUR</v>
      </c>
      <c r="G402" s="16">
        <f>VLOOKUP($D402,'Growth rate'!$B$3:$S$93,3,FALSE)*VLOOKUP($F402,BY_TRA_Demand_Drivers!$B$5:$J$100,7,FALSE)</f>
        <v>14862.778205343027</v>
      </c>
      <c r="H402" s="16">
        <f>VLOOKUP($D402,'Growth rate'!$B$3:$S$93,3,FALSE)*VLOOKUP($F402,BY_TRA_Demand_Drivers!$B$5:$J$100,8,FALSE)</f>
        <v>0</v>
      </c>
      <c r="I402" s="16">
        <f>VLOOKUP($D402,'Growth rate'!$B$3:$S$93,3,FALSE)*VLOOKUP($F402,BY_TRA_Demand_Drivers!$B$5:$J$100,9,FALSE)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VLOOKUP(A403,BY_TRA_Demand_Drivers!$A$5:$B$95,2,FALSE)</f>
        <v>TPBUR</v>
      </c>
      <c r="G403" s="16">
        <f>VLOOKUP($D403,'Growth rate'!$B$3:$S$93,3,FALSE)*VLOOKUP($F403,BY_TRA_Demand_Drivers!$B$5:$J$100,7,FALSE)</f>
        <v>14980.052677179759</v>
      </c>
      <c r="H403" s="16">
        <f>VLOOKUP($D403,'Growth rate'!$B$3:$S$93,3,FALSE)*VLOOKUP($F403,BY_TRA_Demand_Drivers!$B$5:$J$100,8,FALSE)</f>
        <v>0</v>
      </c>
      <c r="I403" s="16">
        <f>VLOOKUP($D403,'Growth rate'!$B$3:$S$93,3,FALSE)*VLOOKUP($F403,BY_TRA_Demand_Drivers!$B$5:$J$100,9,FALSE)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VLOOKUP(A404,BY_TRA_Demand_Drivers!$A$5:$B$95,2,FALSE)</f>
        <v>TPBUR</v>
      </c>
      <c r="G404" s="16">
        <f>VLOOKUP($D404,'Growth rate'!$B$3:$S$93,3,FALSE)*VLOOKUP($F404,BY_TRA_Demand_Drivers!$B$5:$J$100,7,FALSE)</f>
        <v>15094.607501771878</v>
      </c>
      <c r="H404" s="16">
        <f>VLOOKUP($D404,'Growth rate'!$B$3:$S$93,3,FALSE)*VLOOKUP($F404,BY_TRA_Demand_Drivers!$B$5:$J$100,8,FALSE)</f>
        <v>0</v>
      </c>
      <c r="I404" s="16">
        <f>VLOOKUP($D404,'Growth rate'!$B$3:$S$93,3,FALSE)*VLOOKUP($F404,BY_TRA_Demand_Drivers!$B$5:$J$100,9,FALSE)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VLOOKUP(A405,BY_TRA_Demand_Drivers!$A$5:$B$95,2,FALSE)</f>
        <v>TPBUR</v>
      </c>
      <c r="G405" s="16">
        <f>VLOOKUP($D405,'Growth rate'!$B$3:$S$93,3,FALSE)*VLOOKUP($F405,BY_TRA_Demand_Drivers!$B$5:$J$100,7,FALSE)</f>
        <v>15209.162326363998</v>
      </c>
      <c r="H405" s="16">
        <f>VLOOKUP($D405,'Growth rate'!$B$3:$S$93,3,FALSE)*VLOOKUP($F405,BY_TRA_Demand_Drivers!$B$5:$J$100,8,FALSE)</f>
        <v>0</v>
      </c>
      <c r="I405" s="16">
        <f>VLOOKUP($D405,'Growth rate'!$B$3:$S$93,3,FALSE)*VLOOKUP($F405,BY_TRA_Demand_Drivers!$B$5:$J$100,9,FALSE)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VLOOKUP(A406,BY_TRA_Demand_Drivers!$A$5:$B$95,2,FALSE)</f>
        <v>TPBUR</v>
      </c>
      <c r="G406" s="16">
        <f>VLOOKUP($D406,'Growth rate'!$B$3:$S$93,3,FALSE)*VLOOKUP($F406,BY_TRA_Demand_Drivers!$B$5:$J$100,7,FALSE)</f>
        <v>15323.717150956119</v>
      </c>
      <c r="H406" s="16">
        <f>VLOOKUP($D406,'Growth rate'!$B$3:$S$93,3,FALSE)*VLOOKUP($F406,BY_TRA_Demand_Drivers!$B$5:$J$100,8,FALSE)</f>
        <v>0</v>
      </c>
      <c r="I406" s="16">
        <f>VLOOKUP($D406,'Growth rate'!$B$3:$S$93,3,FALSE)*VLOOKUP($F406,BY_TRA_Demand_Drivers!$B$5:$J$100,9,FALSE)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VLOOKUP(A407,BY_TRA_Demand_Drivers!$A$5:$B$95,2,FALSE)</f>
        <v>TPBUR</v>
      </c>
      <c r="G407" s="16">
        <f>VLOOKUP($D407,'Growth rate'!$B$3:$S$93,3,FALSE)*VLOOKUP($F407,BY_TRA_Demand_Drivers!$B$5:$J$100,7,FALSE)</f>
        <v>15438.271975548238</v>
      </c>
      <c r="H407" s="16">
        <f>VLOOKUP($D407,'Growth rate'!$B$3:$S$93,3,FALSE)*VLOOKUP($F407,BY_TRA_Demand_Drivers!$B$5:$J$100,8,FALSE)</f>
        <v>0</v>
      </c>
      <c r="I407" s="16">
        <f>VLOOKUP($D407,'Growth rate'!$B$3:$S$93,3,FALSE)*VLOOKUP($F407,BY_TRA_Demand_Drivers!$B$5:$J$100,9,FALSE)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VLOOKUP(A408,BY_TRA_Demand_Drivers!$A$5:$B$95,2,FALSE)</f>
        <v>TPBUR</v>
      </c>
      <c r="G408" s="16">
        <f>VLOOKUP($D408,'Growth rate'!$B$3:$S$93,3,FALSE)*VLOOKUP($F408,BY_TRA_Demand_Drivers!$B$5:$J$100,7,FALSE)</f>
        <v>15552.826800140358</v>
      </c>
      <c r="H408" s="16">
        <f>VLOOKUP($D408,'Growth rate'!$B$3:$S$93,3,FALSE)*VLOOKUP($F408,BY_TRA_Demand_Drivers!$B$5:$J$100,8,FALSE)</f>
        <v>0</v>
      </c>
      <c r="I408" s="16">
        <f>VLOOKUP($D408,'Growth rate'!$B$3:$S$93,3,FALSE)*VLOOKUP($F408,BY_TRA_Demand_Drivers!$B$5:$J$100,9,FALSE)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VLOOKUP(A409,BY_TRA_Demand_Drivers!$A$5:$B$95,2,FALSE)</f>
        <v>TPBUR</v>
      </c>
      <c r="G409" s="16">
        <f>VLOOKUP($D409,'Growth rate'!$B$3:$S$93,3,FALSE)*VLOOKUP($F409,BY_TRA_Demand_Drivers!$B$5:$J$100,7,FALSE)</f>
        <v>15663.556605015385</v>
      </c>
      <c r="H409" s="16">
        <f>VLOOKUP($D409,'Growth rate'!$B$3:$S$93,3,FALSE)*VLOOKUP($F409,BY_TRA_Demand_Drivers!$B$5:$J$100,8,FALSE)</f>
        <v>0</v>
      </c>
      <c r="I409" s="16">
        <f>VLOOKUP($D409,'Growth rate'!$B$3:$S$93,3,FALSE)*VLOOKUP($F409,BY_TRA_Demand_Drivers!$B$5:$J$100,9,FALSE)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VLOOKUP(A410,BY_TRA_Demand_Drivers!$A$5:$B$95,2,FALSE)</f>
        <v>TPBUR</v>
      </c>
      <c r="G410" s="16">
        <f>VLOOKUP($D410,'Growth rate'!$B$3:$S$93,3,FALSE)*VLOOKUP($F410,BY_TRA_Demand_Drivers!$B$5:$J$100,7,FALSE)</f>
        <v>15774.286409890408</v>
      </c>
      <c r="H410" s="16">
        <f>VLOOKUP($D410,'Growth rate'!$B$3:$S$93,3,FALSE)*VLOOKUP($F410,BY_TRA_Demand_Drivers!$B$5:$J$100,8,FALSE)</f>
        <v>0</v>
      </c>
      <c r="I410" s="16">
        <f>VLOOKUP($D410,'Growth rate'!$B$3:$S$93,3,FALSE)*VLOOKUP($F410,BY_TRA_Demand_Drivers!$B$5:$J$100,9,FALSE)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VLOOKUP(A411,BY_TRA_Demand_Drivers!$A$5:$B$95,2,FALSE)</f>
        <v>TPBUR</v>
      </c>
      <c r="G411" s="16">
        <f>VLOOKUP($D411,'Growth rate'!$B$3:$S$93,3,FALSE)*VLOOKUP($F411,BY_TRA_Demand_Drivers!$B$5:$J$100,7,FALSE)</f>
        <v>15885.016214765436</v>
      </c>
      <c r="H411" s="16">
        <f>VLOOKUP($D411,'Growth rate'!$B$3:$S$93,3,FALSE)*VLOOKUP($F411,BY_TRA_Demand_Drivers!$B$5:$J$100,8,FALSE)</f>
        <v>0</v>
      </c>
      <c r="I411" s="16">
        <f>VLOOKUP($D411,'Growth rate'!$B$3:$S$93,3,FALSE)*VLOOKUP($F411,BY_TRA_Demand_Drivers!$B$5:$J$100,9,FALSE)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VLOOKUP(A412,BY_TRA_Demand_Drivers!$A$5:$B$95,2,FALSE)</f>
        <v>TPBUR</v>
      </c>
      <c r="G412" s="16">
        <f>VLOOKUP($D412,'Growth rate'!$B$3:$S$93,3,FALSE)*VLOOKUP($F412,BY_TRA_Demand_Drivers!$B$5:$J$100,7,FALSE)</f>
        <v>15995.746019640459</v>
      </c>
      <c r="H412" s="16">
        <f>VLOOKUP($D412,'Growth rate'!$B$3:$S$93,3,FALSE)*VLOOKUP($F412,BY_TRA_Demand_Drivers!$B$5:$J$100,8,FALSE)</f>
        <v>0</v>
      </c>
      <c r="I412" s="16">
        <f>VLOOKUP($D412,'Growth rate'!$B$3:$S$93,3,FALSE)*VLOOKUP($F412,BY_TRA_Demand_Drivers!$B$5:$J$100,9,FALSE)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VLOOKUP(A413,BY_TRA_Demand_Drivers!$A$5:$B$95,2,FALSE)</f>
        <v>TPBUR</v>
      </c>
      <c r="G413" s="16">
        <f>VLOOKUP($D413,'Growth rate'!$B$3:$S$93,3,FALSE)*VLOOKUP($F413,BY_TRA_Demand_Drivers!$B$5:$J$100,7,FALSE)</f>
        <v>16106.475824515486</v>
      </c>
      <c r="H413" s="16">
        <f>VLOOKUP($D413,'Growth rate'!$B$3:$S$93,3,FALSE)*VLOOKUP($F413,BY_TRA_Demand_Drivers!$B$5:$J$100,8,FALSE)</f>
        <v>0</v>
      </c>
      <c r="I413" s="16">
        <f>VLOOKUP($D413,'Growth rate'!$B$3:$S$93,3,FALSE)*VLOOKUP($F413,BY_TRA_Demand_Drivers!$B$5:$J$100,9,FALSE)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VLOOKUP(A414,BY_TRA_Demand_Drivers!$A$5:$B$95,2,FALSE)</f>
        <v>TPBUL</v>
      </c>
      <c r="G414" s="16">
        <f>VLOOKUP($D414,'Growth rate'!$B$3:$S$93,3,FALSE)*VLOOKUP($F414,BY_TRA_Demand_Drivers!$B$5:$J$100,7,FALSE)</f>
        <v>7191.3887150395121</v>
      </c>
      <c r="H414" s="16">
        <f>VLOOKUP($D414,'Growth rate'!$B$3:$S$93,3,FALSE)*VLOOKUP($F414,BY_TRA_Demand_Drivers!$B$5:$J$100,8,FALSE)</f>
        <v>0</v>
      </c>
      <c r="I414" s="16">
        <f>VLOOKUP($D414,'Growth rate'!$B$3:$S$93,3,FALSE)*VLOOKUP($F414,BY_TRA_Demand_Drivers!$B$5:$J$100,9,FALSE)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VLOOKUP(A415,BY_TRA_Demand_Drivers!$A$5:$B$95,2,FALSE)</f>
        <v>TPBUL</v>
      </c>
      <c r="G415" s="16">
        <f>VLOOKUP($D415,'Growth rate'!$B$3:$S$93,3,FALSE)*VLOOKUP($F415,BY_TRA_Demand_Drivers!$B$5:$J$100,7,FALSE)</f>
        <v>7278.6393266085606</v>
      </c>
      <c r="H415" s="16">
        <f>VLOOKUP($D415,'Growth rate'!$B$3:$S$93,3,FALSE)*VLOOKUP($F415,BY_TRA_Demand_Drivers!$B$5:$J$100,8,FALSE)</f>
        <v>0</v>
      </c>
      <c r="I415" s="16">
        <f>VLOOKUP($D415,'Growth rate'!$B$3:$S$93,3,FALSE)*VLOOKUP($F415,BY_TRA_Demand_Drivers!$B$5:$J$100,9,FALSE)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VLOOKUP(A416,BY_TRA_Demand_Drivers!$A$5:$B$95,2,FALSE)</f>
        <v>TPBUL</v>
      </c>
      <c r="G416" s="16">
        <f>VLOOKUP($D416,'Growth rate'!$B$3:$S$93,3,FALSE)*VLOOKUP($F416,BY_TRA_Demand_Drivers!$B$5:$J$100,7,FALSE)</f>
        <v>7353.2700780873893</v>
      </c>
      <c r="H416" s="16">
        <f>VLOOKUP($D416,'Growth rate'!$B$3:$S$93,3,FALSE)*VLOOKUP($F416,BY_TRA_Demand_Drivers!$B$5:$J$100,8,FALSE)</f>
        <v>0</v>
      </c>
      <c r="I416" s="16">
        <f>VLOOKUP($D416,'Growth rate'!$B$3:$S$93,3,FALSE)*VLOOKUP($F416,BY_TRA_Demand_Drivers!$B$5:$J$100,9,FALSE)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VLOOKUP(A417,BY_TRA_Demand_Drivers!$A$5:$B$95,2,FALSE)</f>
        <v>TPBUL</v>
      </c>
      <c r="G417" s="16">
        <f>VLOOKUP($D417,'Growth rate'!$B$3:$S$93,3,FALSE)*VLOOKUP($F417,BY_TRA_Demand_Drivers!$B$5:$J$100,7,FALSE)</f>
        <v>7427.9008295662161</v>
      </c>
      <c r="H417" s="16">
        <f>VLOOKUP($D417,'Growth rate'!$B$3:$S$93,3,FALSE)*VLOOKUP($F417,BY_TRA_Demand_Drivers!$B$5:$J$100,8,FALSE)</f>
        <v>0</v>
      </c>
      <c r="I417" s="16">
        <f>VLOOKUP($D417,'Growth rate'!$B$3:$S$93,3,FALSE)*VLOOKUP($F417,BY_TRA_Demand_Drivers!$B$5:$J$100,9,FALSE)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VLOOKUP(A418,BY_TRA_Demand_Drivers!$A$5:$B$95,2,FALSE)</f>
        <v>TPBUL</v>
      </c>
      <c r="G418" s="16">
        <f>VLOOKUP($D418,'Growth rate'!$B$3:$S$93,3,FALSE)*VLOOKUP($F418,BY_TRA_Demand_Drivers!$B$5:$J$100,7,FALSE)</f>
        <v>7502.5315810450447</v>
      </c>
      <c r="H418" s="16">
        <f>VLOOKUP($D418,'Growth rate'!$B$3:$S$93,3,FALSE)*VLOOKUP($F418,BY_TRA_Demand_Drivers!$B$5:$J$100,8,FALSE)</f>
        <v>0</v>
      </c>
      <c r="I418" s="16">
        <f>VLOOKUP($D418,'Growth rate'!$B$3:$S$93,3,FALSE)*VLOOKUP($F418,BY_TRA_Demand_Drivers!$B$5:$J$100,9,FALSE)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VLOOKUP(A419,BY_TRA_Demand_Drivers!$A$5:$B$95,2,FALSE)</f>
        <v>TPBUL</v>
      </c>
      <c r="G419" s="16">
        <f>VLOOKUP($D419,'Growth rate'!$B$3:$S$93,3,FALSE)*VLOOKUP($F419,BY_TRA_Demand_Drivers!$B$5:$J$100,7,FALSE)</f>
        <v>7577.1623325238716</v>
      </c>
      <c r="H419" s="16">
        <f>VLOOKUP($D419,'Growth rate'!$B$3:$S$93,3,FALSE)*VLOOKUP($F419,BY_TRA_Demand_Drivers!$B$5:$J$100,8,FALSE)</f>
        <v>0</v>
      </c>
      <c r="I419" s="16">
        <f>VLOOKUP($D419,'Growth rate'!$B$3:$S$93,3,FALSE)*VLOOKUP($F419,BY_TRA_Demand_Drivers!$B$5:$J$100,9,FALSE)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VLOOKUP(A420,BY_TRA_Demand_Drivers!$A$5:$B$95,2,FALSE)</f>
        <v>TPBUL</v>
      </c>
      <c r="G420" s="16">
        <f>VLOOKUP($D420,'Growth rate'!$B$3:$S$93,3,FALSE)*VLOOKUP($F420,BY_TRA_Demand_Drivers!$B$5:$J$100,7,FALSE)</f>
        <v>7651.7930840027002</v>
      </c>
      <c r="H420" s="16">
        <f>VLOOKUP($D420,'Growth rate'!$B$3:$S$93,3,FALSE)*VLOOKUP($F420,BY_TRA_Demand_Drivers!$B$5:$J$100,8,FALSE)</f>
        <v>0</v>
      </c>
      <c r="I420" s="16">
        <f>VLOOKUP($D420,'Growth rate'!$B$3:$S$93,3,FALSE)*VLOOKUP($F420,BY_TRA_Demand_Drivers!$B$5:$J$100,9,FALSE)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VLOOKUP(A421,BY_TRA_Demand_Drivers!$A$5:$B$95,2,FALSE)</f>
        <v>TPBUL</v>
      </c>
      <c r="G421" s="16">
        <f>VLOOKUP($D421,'Growth rate'!$B$3:$S$93,3,FALSE)*VLOOKUP($F421,BY_TRA_Demand_Drivers!$B$5:$J$100,7,FALSE)</f>
        <v>7720.4751802221144</v>
      </c>
      <c r="H421" s="16">
        <f>VLOOKUP($D421,'Growth rate'!$B$3:$S$93,3,FALSE)*VLOOKUP($F421,BY_TRA_Demand_Drivers!$B$5:$J$100,8,FALSE)</f>
        <v>0</v>
      </c>
      <c r="I421" s="16">
        <f>VLOOKUP($D421,'Growth rate'!$B$3:$S$93,3,FALSE)*VLOOKUP($F421,BY_TRA_Demand_Drivers!$B$5:$J$100,9,FALSE)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VLOOKUP(A422,BY_TRA_Demand_Drivers!$A$5:$B$95,2,FALSE)</f>
        <v>TPBUL</v>
      </c>
      <c r="G422" s="16">
        <f>VLOOKUP($D422,'Growth rate'!$B$3:$S$93,3,FALSE)*VLOOKUP($F422,BY_TRA_Demand_Drivers!$B$5:$J$100,7,FALSE)</f>
        <v>7789.1572764415287</v>
      </c>
      <c r="H422" s="16">
        <f>VLOOKUP($D422,'Growth rate'!$B$3:$S$93,3,FALSE)*VLOOKUP($F422,BY_TRA_Demand_Drivers!$B$5:$J$100,8,FALSE)</f>
        <v>0</v>
      </c>
      <c r="I422" s="16">
        <f>VLOOKUP($D422,'Growth rate'!$B$3:$S$93,3,FALSE)*VLOOKUP($F422,BY_TRA_Demand_Drivers!$B$5:$J$100,9,FALSE)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VLOOKUP(A423,BY_TRA_Demand_Drivers!$A$5:$B$95,2,FALSE)</f>
        <v>TPBUL</v>
      </c>
      <c r="G423" s="16">
        <f>VLOOKUP($D423,'Growth rate'!$B$3:$S$93,3,FALSE)*VLOOKUP($F423,BY_TRA_Demand_Drivers!$B$5:$J$100,7,FALSE)</f>
        <v>7857.8393726609447</v>
      </c>
      <c r="H423" s="16">
        <f>VLOOKUP($D423,'Growth rate'!$B$3:$S$93,3,FALSE)*VLOOKUP($F423,BY_TRA_Demand_Drivers!$B$5:$J$100,8,FALSE)</f>
        <v>0</v>
      </c>
      <c r="I423" s="16">
        <f>VLOOKUP($D423,'Growth rate'!$B$3:$S$93,3,FALSE)*VLOOKUP($F423,BY_TRA_Demand_Drivers!$B$5:$J$100,9,FALSE)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VLOOKUP(A424,BY_TRA_Demand_Drivers!$A$5:$B$95,2,FALSE)</f>
        <v>TPBUL</v>
      </c>
      <c r="G424" s="16">
        <f>VLOOKUP($D424,'Growth rate'!$B$3:$S$93,3,FALSE)*VLOOKUP($F424,BY_TRA_Demand_Drivers!$B$5:$J$100,7,FALSE)</f>
        <v>7926.521468880359</v>
      </c>
      <c r="H424" s="16">
        <f>VLOOKUP($D424,'Growth rate'!$B$3:$S$93,3,FALSE)*VLOOKUP($F424,BY_TRA_Demand_Drivers!$B$5:$J$100,8,FALSE)</f>
        <v>0</v>
      </c>
      <c r="I424" s="16">
        <f>VLOOKUP($D424,'Growth rate'!$B$3:$S$93,3,FALSE)*VLOOKUP($F424,BY_TRA_Demand_Drivers!$B$5:$J$100,9,FALSE)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VLOOKUP(A425,BY_TRA_Demand_Drivers!$A$5:$B$95,2,FALSE)</f>
        <v>TPBUL</v>
      </c>
      <c r="G425" s="16">
        <f>VLOOKUP($D425,'Growth rate'!$B$3:$S$93,3,FALSE)*VLOOKUP($F425,BY_TRA_Demand_Drivers!$B$5:$J$100,7,FALSE)</f>
        <v>7995.2035650997732</v>
      </c>
      <c r="H425" s="16">
        <f>VLOOKUP($D425,'Growth rate'!$B$3:$S$93,3,FALSE)*VLOOKUP($F425,BY_TRA_Demand_Drivers!$B$5:$J$100,8,FALSE)</f>
        <v>0</v>
      </c>
      <c r="I425" s="16">
        <f>VLOOKUP($D425,'Growth rate'!$B$3:$S$93,3,FALSE)*VLOOKUP($F425,BY_TRA_Demand_Drivers!$B$5:$J$100,9,FALSE)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VLOOKUP(A426,BY_TRA_Demand_Drivers!$A$5:$B$95,2,FALSE)</f>
        <v>TPBUL</v>
      </c>
      <c r="G426" s="16">
        <f>VLOOKUP($D426,'Growth rate'!$B$3:$S$93,3,FALSE)*VLOOKUP($F426,BY_TRA_Demand_Drivers!$B$5:$J$100,7,FALSE)</f>
        <v>8078.0711983042738</v>
      </c>
      <c r="H426" s="16">
        <f>VLOOKUP($D426,'Growth rate'!$B$3:$S$93,3,FALSE)*VLOOKUP($F426,BY_TRA_Demand_Drivers!$B$5:$J$100,8,FALSE)</f>
        <v>0</v>
      </c>
      <c r="I426" s="16">
        <f>VLOOKUP($D426,'Growth rate'!$B$3:$S$93,3,FALSE)*VLOOKUP($F426,BY_TRA_Demand_Drivers!$B$5:$J$100,9,FALSE)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VLOOKUP(A427,BY_TRA_Demand_Drivers!$A$5:$B$95,2,FALSE)</f>
        <v>TPBUL</v>
      </c>
      <c r="G427" s="16">
        <f>VLOOKUP($D427,'Growth rate'!$B$3:$S$93,3,FALSE)*VLOOKUP($F427,BY_TRA_Demand_Drivers!$B$5:$J$100,7,FALSE)</f>
        <v>8160.9388315087763</v>
      </c>
      <c r="H427" s="16">
        <f>VLOOKUP($D427,'Growth rate'!$B$3:$S$93,3,FALSE)*VLOOKUP($F427,BY_TRA_Demand_Drivers!$B$5:$J$100,8,FALSE)</f>
        <v>0</v>
      </c>
      <c r="I427" s="16">
        <f>VLOOKUP($D427,'Growth rate'!$B$3:$S$93,3,FALSE)*VLOOKUP($F427,BY_TRA_Demand_Drivers!$B$5:$J$100,9,FALSE)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VLOOKUP(A428,BY_TRA_Demand_Drivers!$A$5:$B$95,2,FALSE)</f>
        <v>TPBUL</v>
      </c>
      <c r="G428" s="16">
        <f>VLOOKUP($D428,'Growth rate'!$B$3:$S$93,3,FALSE)*VLOOKUP($F428,BY_TRA_Demand_Drivers!$B$5:$J$100,7,FALSE)</f>
        <v>8243.806464713276</v>
      </c>
      <c r="H428" s="16">
        <f>VLOOKUP($D428,'Growth rate'!$B$3:$S$93,3,FALSE)*VLOOKUP($F428,BY_TRA_Demand_Drivers!$B$5:$J$100,8,FALSE)</f>
        <v>0</v>
      </c>
      <c r="I428" s="16">
        <f>VLOOKUP($D428,'Growth rate'!$B$3:$S$93,3,FALSE)*VLOOKUP($F428,BY_TRA_Demand_Drivers!$B$5:$J$100,9,FALSE)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VLOOKUP(A429,BY_TRA_Demand_Drivers!$A$5:$B$95,2,FALSE)</f>
        <v>TPBUL</v>
      </c>
      <c r="G429" s="16">
        <f>VLOOKUP($D429,'Growth rate'!$B$3:$S$93,3,FALSE)*VLOOKUP($F429,BY_TRA_Demand_Drivers!$B$5:$J$100,7,FALSE)</f>
        <v>8326.6740979177794</v>
      </c>
      <c r="H429" s="16">
        <f>VLOOKUP($D429,'Growth rate'!$B$3:$S$93,3,FALSE)*VLOOKUP($F429,BY_TRA_Demand_Drivers!$B$5:$J$100,8,FALSE)</f>
        <v>0</v>
      </c>
      <c r="I429" s="16">
        <f>VLOOKUP($D429,'Growth rate'!$B$3:$S$93,3,FALSE)*VLOOKUP($F429,BY_TRA_Demand_Drivers!$B$5:$J$100,9,FALSE)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VLOOKUP(A430,BY_TRA_Demand_Drivers!$A$5:$B$95,2,FALSE)</f>
        <v>TPBUL</v>
      </c>
      <c r="G430" s="16">
        <f>VLOOKUP($D430,'Growth rate'!$B$3:$S$93,3,FALSE)*VLOOKUP($F430,BY_TRA_Demand_Drivers!$B$5:$J$100,7,FALSE)</f>
        <v>8409.5417311222791</v>
      </c>
      <c r="H430" s="16">
        <f>VLOOKUP($D430,'Growth rate'!$B$3:$S$93,3,FALSE)*VLOOKUP($F430,BY_TRA_Demand_Drivers!$B$5:$J$100,8,FALSE)</f>
        <v>0</v>
      </c>
      <c r="I430" s="16">
        <f>VLOOKUP($D430,'Growth rate'!$B$3:$S$93,3,FALSE)*VLOOKUP($F430,BY_TRA_Demand_Drivers!$B$5:$J$100,9,FALSE)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VLOOKUP(A431,BY_TRA_Demand_Drivers!$A$5:$B$95,2,FALSE)</f>
        <v>TPBUL</v>
      </c>
      <c r="G431" s="16">
        <f>VLOOKUP($D431,'Growth rate'!$B$3:$S$93,3,FALSE)*VLOOKUP($F431,BY_TRA_Demand_Drivers!$B$5:$J$100,7,FALSE)</f>
        <v>8519.0061573062867</v>
      </c>
      <c r="H431" s="16">
        <f>VLOOKUP($D431,'Growth rate'!$B$3:$S$93,3,FALSE)*VLOOKUP($F431,BY_TRA_Demand_Drivers!$B$5:$J$100,8,FALSE)</f>
        <v>0</v>
      </c>
      <c r="I431" s="16">
        <f>VLOOKUP($D431,'Growth rate'!$B$3:$S$93,3,FALSE)*VLOOKUP($F431,BY_TRA_Demand_Drivers!$B$5:$J$100,9,FALSE)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VLOOKUP(A432,BY_TRA_Demand_Drivers!$A$5:$B$95,2,FALSE)</f>
        <v>TPBUL</v>
      </c>
      <c r="G432" s="16">
        <f>VLOOKUP($D432,'Growth rate'!$B$3:$S$93,3,FALSE)*VLOOKUP($F432,BY_TRA_Demand_Drivers!$B$5:$J$100,7,FALSE)</f>
        <v>8628.4705834902925</v>
      </c>
      <c r="H432" s="16">
        <f>VLOOKUP($D432,'Growth rate'!$B$3:$S$93,3,FALSE)*VLOOKUP($F432,BY_TRA_Demand_Drivers!$B$5:$J$100,8,FALSE)</f>
        <v>0</v>
      </c>
      <c r="I432" s="16">
        <f>VLOOKUP($D432,'Growth rate'!$B$3:$S$93,3,FALSE)*VLOOKUP($F432,BY_TRA_Demand_Drivers!$B$5:$J$100,9,FALSE)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VLOOKUP(A433,BY_TRA_Demand_Drivers!$A$5:$B$95,2,FALSE)</f>
        <v>TPBUL</v>
      </c>
      <c r="G433" s="16">
        <f>VLOOKUP($D433,'Growth rate'!$B$3:$S$93,3,FALSE)*VLOOKUP($F433,BY_TRA_Demand_Drivers!$B$5:$J$100,7,FALSE)</f>
        <v>8737.9350096743001</v>
      </c>
      <c r="H433" s="16">
        <f>VLOOKUP($D433,'Growth rate'!$B$3:$S$93,3,FALSE)*VLOOKUP($F433,BY_TRA_Demand_Drivers!$B$5:$J$100,8,FALSE)</f>
        <v>0</v>
      </c>
      <c r="I433" s="16">
        <f>VLOOKUP($D433,'Growth rate'!$B$3:$S$93,3,FALSE)*VLOOKUP($F433,BY_TRA_Demand_Drivers!$B$5:$J$100,9,FALSE)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VLOOKUP(A434,BY_TRA_Demand_Drivers!$A$5:$B$95,2,FALSE)</f>
        <v>TPBUL</v>
      </c>
      <c r="G434" s="16">
        <f>VLOOKUP($D434,'Growth rate'!$B$3:$S$93,3,FALSE)*VLOOKUP($F434,BY_TRA_Demand_Drivers!$B$5:$J$100,7,FALSE)</f>
        <v>8847.3994358583059</v>
      </c>
      <c r="H434" s="16">
        <f>VLOOKUP($D434,'Growth rate'!$B$3:$S$93,3,FALSE)*VLOOKUP($F434,BY_TRA_Demand_Drivers!$B$5:$J$100,8,FALSE)</f>
        <v>0</v>
      </c>
      <c r="I434" s="16">
        <f>VLOOKUP($D434,'Growth rate'!$B$3:$S$93,3,FALSE)*VLOOKUP($F434,BY_TRA_Demand_Drivers!$B$5:$J$100,9,FALSE)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VLOOKUP(A435,BY_TRA_Demand_Drivers!$A$5:$B$95,2,FALSE)</f>
        <v>TPBUL</v>
      </c>
      <c r="G435" s="16">
        <f>VLOOKUP($D435,'Growth rate'!$B$3:$S$93,3,FALSE)*VLOOKUP($F435,BY_TRA_Demand_Drivers!$B$5:$J$100,7,FALSE)</f>
        <v>8956.8638620423135</v>
      </c>
      <c r="H435" s="16">
        <f>VLOOKUP($D435,'Growth rate'!$B$3:$S$93,3,FALSE)*VLOOKUP($F435,BY_TRA_Demand_Drivers!$B$5:$J$100,8,FALSE)</f>
        <v>0</v>
      </c>
      <c r="I435" s="16">
        <f>VLOOKUP($D435,'Growth rate'!$B$3:$S$93,3,FALSE)*VLOOKUP($F435,BY_TRA_Demand_Drivers!$B$5:$J$100,9,FALSE)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VLOOKUP(A436,BY_TRA_Demand_Drivers!$A$5:$B$95,2,FALSE)</f>
        <v>TPBUL</v>
      </c>
      <c r="G436" s="16">
        <f>VLOOKUP($D436,'Growth rate'!$B$3:$S$93,3,FALSE)*VLOOKUP($F436,BY_TRA_Demand_Drivers!$B$5:$J$100,7,FALSE)</f>
        <v>9070.016683722426</v>
      </c>
      <c r="H436" s="16">
        <f>VLOOKUP($D436,'Growth rate'!$B$3:$S$93,3,FALSE)*VLOOKUP($F436,BY_TRA_Demand_Drivers!$B$5:$J$100,8,FALSE)</f>
        <v>0</v>
      </c>
      <c r="I436" s="16">
        <f>VLOOKUP($D436,'Growth rate'!$B$3:$S$93,3,FALSE)*VLOOKUP($F436,BY_TRA_Demand_Drivers!$B$5:$J$100,9,FALSE)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VLOOKUP(A437,BY_TRA_Demand_Drivers!$A$5:$B$95,2,FALSE)</f>
        <v>TPBUL</v>
      </c>
      <c r="G437" s="16">
        <f>VLOOKUP($D437,'Growth rate'!$B$3:$S$93,3,FALSE)*VLOOKUP($F437,BY_TRA_Demand_Drivers!$B$5:$J$100,7,FALSE)</f>
        <v>9183.1695054025386</v>
      </c>
      <c r="H437" s="16">
        <f>VLOOKUP($D437,'Growth rate'!$B$3:$S$93,3,FALSE)*VLOOKUP($F437,BY_TRA_Demand_Drivers!$B$5:$J$100,8,FALSE)</f>
        <v>0</v>
      </c>
      <c r="I437" s="16">
        <f>VLOOKUP($D437,'Growth rate'!$B$3:$S$93,3,FALSE)*VLOOKUP($F437,BY_TRA_Demand_Drivers!$B$5:$J$100,9,FALSE)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VLOOKUP(A438,BY_TRA_Demand_Drivers!$A$5:$B$95,2,FALSE)</f>
        <v>TPBUL</v>
      </c>
      <c r="G438" s="16">
        <f>VLOOKUP($D438,'Growth rate'!$B$3:$S$93,3,FALSE)*VLOOKUP($F438,BY_TRA_Demand_Drivers!$B$5:$J$100,7,FALSE)</f>
        <v>9296.3223270826511</v>
      </c>
      <c r="H438" s="16">
        <f>VLOOKUP($D438,'Growth rate'!$B$3:$S$93,3,FALSE)*VLOOKUP($F438,BY_TRA_Demand_Drivers!$B$5:$J$100,8,FALSE)</f>
        <v>0</v>
      </c>
      <c r="I438" s="16">
        <f>VLOOKUP($D438,'Growth rate'!$B$3:$S$93,3,FALSE)*VLOOKUP($F438,BY_TRA_Demand_Drivers!$B$5:$J$100,9,FALSE)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VLOOKUP(A439,BY_TRA_Demand_Drivers!$A$5:$B$95,2,FALSE)</f>
        <v>TPBUL</v>
      </c>
      <c r="G439" s="16">
        <f>VLOOKUP($D439,'Growth rate'!$B$3:$S$93,3,FALSE)*VLOOKUP($F439,BY_TRA_Demand_Drivers!$B$5:$J$100,7,FALSE)</f>
        <v>9409.4751487627636</v>
      </c>
      <c r="H439" s="16">
        <f>VLOOKUP($D439,'Growth rate'!$B$3:$S$93,3,FALSE)*VLOOKUP($F439,BY_TRA_Demand_Drivers!$B$5:$J$100,8,FALSE)</f>
        <v>0</v>
      </c>
      <c r="I439" s="16">
        <f>VLOOKUP($D439,'Growth rate'!$B$3:$S$93,3,FALSE)*VLOOKUP($F439,BY_TRA_Demand_Drivers!$B$5:$J$100,9,FALSE)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VLOOKUP(A440,BY_TRA_Demand_Drivers!$A$5:$B$95,2,FALSE)</f>
        <v>TPBUL</v>
      </c>
      <c r="G440" s="16">
        <f>VLOOKUP($D440,'Growth rate'!$B$3:$S$93,3,FALSE)*VLOOKUP($F440,BY_TRA_Demand_Drivers!$B$5:$J$100,7,FALSE)</f>
        <v>9522.6279704428762</v>
      </c>
      <c r="H440" s="16">
        <f>VLOOKUP($D440,'Growth rate'!$B$3:$S$93,3,FALSE)*VLOOKUP($F440,BY_TRA_Demand_Drivers!$B$5:$J$100,8,FALSE)</f>
        <v>0</v>
      </c>
      <c r="I440" s="16">
        <f>VLOOKUP($D440,'Growth rate'!$B$3:$S$93,3,FALSE)*VLOOKUP($F440,BY_TRA_Demand_Drivers!$B$5:$J$100,9,FALSE)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VLOOKUP(A441,BY_TRA_Demand_Drivers!$A$5:$B$95,2,FALSE)</f>
        <v>TPBUL</v>
      </c>
      <c r="G441" s="16">
        <f>VLOOKUP($D441,'Growth rate'!$B$3:$S$93,3,FALSE)*VLOOKUP($F441,BY_TRA_Demand_Drivers!$B$5:$J$100,7,FALSE)</f>
        <v>9631.5509429188787</v>
      </c>
      <c r="H441" s="16">
        <f>VLOOKUP($D441,'Growth rate'!$B$3:$S$93,3,FALSE)*VLOOKUP($F441,BY_TRA_Demand_Drivers!$B$5:$J$100,8,FALSE)</f>
        <v>0</v>
      </c>
      <c r="I441" s="16">
        <f>VLOOKUP($D441,'Growth rate'!$B$3:$S$93,3,FALSE)*VLOOKUP($F441,BY_TRA_Demand_Drivers!$B$5:$J$100,9,FALSE)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VLOOKUP(A442,BY_TRA_Demand_Drivers!$A$5:$B$95,2,FALSE)</f>
        <v>TPBUL</v>
      </c>
      <c r="G442" s="16">
        <f>VLOOKUP($D442,'Growth rate'!$B$3:$S$93,3,FALSE)*VLOOKUP($F442,BY_TRA_Demand_Drivers!$B$5:$J$100,7,FALSE)</f>
        <v>9740.4739153948794</v>
      </c>
      <c r="H442" s="16">
        <f>VLOOKUP($D442,'Growth rate'!$B$3:$S$93,3,FALSE)*VLOOKUP($F442,BY_TRA_Demand_Drivers!$B$5:$J$100,8,FALSE)</f>
        <v>0</v>
      </c>
      <c r="I442" s="16">
        <f>VLOOKUP($D442,'Growth rate'!$B$3:$S$93,3,FALSE)*VLOOKUP($F442,BY_TRA_Demand_Drivers!$B$5:$J$100,9,FALSE)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VLOOKUP(A443,BY_TRA_Demand_Drivers!$A$5:$B$95,2,FALSE)</f>
        <v>TPBUL</v>
      </c>
      <c r="G443" s="16">
        <f>VLOOKUP($D443,'Growth rate'!$B$3:$S$93,3,FALSE)*VLOOKUP($F443,BY_TRA_Demand_Drivers!$B$5:$J$100,7,FALSE)</f>
        <v>9849.3968878708783</v>
      </c>
      <c r="H443" s="16">
        <f>VLOOKUP($D443,'Growth rate'!$B$3:$S$93,3,FALSE)*VLOOKUP($F443,BY_TRA_Demand_Drivers!$B$5:$J$100,8,FALSE)</f>
        <v>0</v>
      </c>
      <c r="I443" s="16">
        <f>VLOOKUP($D443,'Growth rate'!$B$3:$S$93,3,FALSE)*VLOOKUP($F443,BY_TRA_Demand_Drivers!$B$5:$J$100,9,FALSE)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VLOOKUP(A444,BY_TRA_Demand_Drivers!$A$5:$B$95,2,FALSE)</f>
        <v>TPBUL</v>
      </c>
      <c r="G444" s="16">
        <f>VLOOKUP($D444,'Growth rate'!$B$3:$S$93,3,FALSE)*VLOOKUP($F444,BY_TRA_Demand_Drivers!$B$5:$J$100,7,FALSE)</f>
        <v>9958.3198603468809</v>
      </c>
      <c r="H444" s="16">
        <f>VLOOKUP($D444,'Growth rate'!$B$3:$S$93,3,FALSE)*VLOOKUP($F444,BY_TRA_Demand_Drivers!$B$5:$J$100,8,FALSE)</f>
        <v>0</v>
      </c>
      <c r="I444" s="16">
        <f>VLOOKUP($D444,'Growth rate'!$B$3:$S$93,3,FALSE)*VLOOKUP($F444,BY_TRA_Demand_Drivers!$B$5:$J$100,9,FALSE)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VLOOKUP(A445,BY_TRA_Demand_Drivers!$A$5:$B$95,2,FALSE)</f>
        <v>TPBUL</v>
      </c>
      <c r="G445" s="16">
        <f>VLOOKUP($D445,'Growth rate'!$B$3:$S$93,3,FALSE)*VLOOKUP($F445,BY_TRA_Demand_Drivers!$B$5:$J$100,7,FALSE)</f>
        <v>10067.242832822882</v>
      </c>
      <c r="H445" s="16">
        <f>VLOOKUP($D445,'Growth rate'!$B$3:$S$93,3,FALSE)*VLOOKUP($F445,BY_TRA_Demand_Drivers!$B$5:$J$100,8,FALSE)</f>
        <v>0</v>
      </c>
      <c r="I445" s="16">
        <f>VLOOKUP($D445,'Growth rate'!$B$3:$S$93,3,FALSE)*VLOOKUP($F445,BY_TRA_Demand_Drivers!$B$5:$J$100,9,FALSE)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VLOOKUP(A446,BY_TRA_Demand_Drivers!$A$5:$B$95,2,FALSE)</f>
        <v>TPBUL</v>
      </c>
      <c r="G446" s="16">
        <f>VLOOKUP($D446,'Growth rate'!$B$3:$S$93,3,FALSE)*VLOOKUP($F446,BY_TRA_Demand_Drivers!$B$5:$J$100,7,FALSE)</f>
        <v>10176.414296331684</v>
      </c>
      <c r="H446" s="16">
        <f>VLOOKUP($D446,'Growth rate'!$B$3:$S$93,3,FALSE)*VLOOKUP($F446,BY_TRA_Demand_Drivers!$B$5:$J$100,8,FALSE)</f>
        <v>0</v>
      </c>
      <c r="I446" s="16">
        <f>VLOOKUP($D446,'Growth rate'!$B$3:$S$93,3,FALSE)*VLOOKUP($F446,BY_TRA_Demand_Drivers!$B$5:$J$100,9,FALSE)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VLOOKUP(A447,BY_TRA_Demand_Drivers!$A$5:$B$95,2,FALSE)</f>
        <v>TPBUL</v>
      </c>
      <c r="G447" s="16">
        <f>VLOOKUP($D447,'Growth rate'!$B$3:$S$93,3,FALSE)*VLOOKUP($F447,BY_TRA_Demand_Drivers!$B$5:$J$100,7,FALSE)</f>
        <v>10285.585759840487</v>
      </c>
      <c r="H447" s="16">
        <f>VLOOKUP($D447,'Growth rate'!$B$3:$S$93,3,FALSE)*VLOOKUP($F447,BY_TRA_Demand_Drivers!$B$5:$J$100,8,FALSE)</f>
        <v>0</v>
      </c>
      <c r="I447" s="16">
        <f>VLOOKUP($D447,'Growth rate'!$B$3:$S$93,3,FALSE)*VLOOKUP($F447,BY_TRA_Demand_Drivers!$B$5:$J$100,9,FALSE)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VLOOKUP(A448,BY_TRA_Demand_Drivers!$A$5:$B$95,2,FALSE)</f>
        <v>TPBUL</v>
      </c>
      <c r="G448" s="16">
        <f>VLOOKUP($D448,'Growth rate'!$B$3:$S$93,3,FALSE)*VLOOKUP($F448,BY_TRA_Demand_Drivers!$B$5:$J$100,7,FALSE)</f>
        <v>10394.75722334929</v>
      </c>
      <c r="H448" s="16">
        <f>VLOOKUP($D448,'Growth rate'!$B$3:$S$93,3,FALSE)*VLOOKUP($F448,BY_TRA_Demand_Drivers!$B$5:$J$100,8,FALSE)</f>
        <v>0</v>
      </c>
      <c r="I448" s="16">
        <f>VLOOKUP($D448,'Growth rate'!$B$3:$S$93,3,FALSE)*VLOOKUP($F448,BY_TRA_Demand_Drivers!$B$5:$J$100,9,FALSE)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VLOOKUP(A449,BY_TRA_Demand_Drivers!$A$5:$B$95,2,FALSE)</f>
        <v>TPBUL</v>
      </c>
      <c r="G449" s="16">
        <f>VLOOKUP($D449,'Growth rate'!$B$3:$S$93,3,FALSE)*VLOOKUP($F449,BY_TRA_Demand_Drivers!$B$5:$J$100,7,FALSE)</f>
        <v>10503.928686858093</v>
      </c>
      <c r="H449" s="16">
        <f>VLOOKUP($D449,'Growth rate'!$B$3:$S$93,3,FALSE)*VLOOKUP($F449,BY_TRA_Demand_Drivers!$B$5:$J$100,8,FALSE)</f>
        <v>0</v>
      </c>
      <c r="I449" s="16">
        <f>VLOOKUP($D449,'Growth rate'!$B$3:$S$93,3,FALSE)*VLOOKUP($F449,BY_TRA_Demand_Drivers!$B$5:$J$100,9,FALSE)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VLOOKUP(A450,BY_TRA_Demand_Drivers!$A$5:$B$95,2,FALSE)</f>
        <v>TPBUL</v>
      </c>
      <c r="G450" s="16">
        <f>VLOOKUP($D450,'Growth rate'!$B$3:$S$93,3,FALSE)*VLOOKUP($F450,BY_TRA_Demand_Drivers!$B$5:$J$100,7,FALSE)</f>
        <v>10613.100150366896</v>
      </c>
      <c r="H450" s="16">
        <f>VLOOKUP($D450,'Growth rate'!$B$3:$S$93,3,FALSE)*VLOOKUP($F450,BY_TRA_Demand_Drivers!$B$5:$J$100,8,FALSE)</f>
        <v>0</v>
      </c>
      <c r="I450" s="16">
        <f>VLOOKUP($D450,'Growth rate'!$B$3:$S$93,3,FALSE)*VLOOKUP($F450,BY_TRA_Demand_Drivers!$B$5:$J$100,9,FALSE)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VLOOKUP(A451,BY_TRA_Demand_Drivers!$A$5:$B$95,2,FALSE)</f>
        <v>TPBUL</v>
      </c>
      <c r="G451" s="16">
        <f>VLOOKUP($D451,'Growth rate'!$B$3:$S$93,3,FALSE)*VLOOKUP($F451,BY_TRA_Demand_Drivers!$B$5:$J$100,7,FALSE)</f>
        <v>10735.343984389121</v>
      </c>
      <c r="H451" s="16">
        <f>VLOOKUP($D451,'Growth rate'!$B$3:$S$93,3,FALSE)*VLOOKUP($F451,BY_TRA_Demand_Drivers!$B$5:$J$100,8,FALSE)</f>
        <v>0</v>
      </c>
      <c r="I451" s="16">
        <f>VLOOKUP($D451,'Growth rate'!$B$3:$S$93,3,FALSE)*VLOOKUP($F451,BY_TRA_Demand_Drivers!$B$5:$J$100,9,FALSE)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VLOOKUP(A452,BY_TRA_Demand_Drivers!$A$5:$B$95,2,FALSE)</f>
        <v>TPBUL</v>
      </c>
      <c r="G452" s="16">
        <f>VLOOKUP($D452,'Growth rate'!$B$3:$S$93,3,FALSE)*VLOOKUP($F452,BY_TRA_Demand_Drivers!$B$5:$J$100,7,FALSE)</f>
        <v>10857.587818411344</v>
      </c>
      <c r="H452" s="16">
        <f>VLOOKUP($D452,'Growth rate'!$B$3:$S$93,3,FALSE)*VLOOKUP($F452,BY_TRA_Demand_Drivers!$B$5:$J$100,8,FALSE)</f>
        <v>0</v>
      </c>
      <c r="I452" s="16">
        <f>VLOOKUP($D452,'Growth rate'!$B$3:$S$93,3,FALSE)*VLOOKUP($F452,BY_TRA_Demand_Drivers!$B$5:$J$100,9,FALSE)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VLOOKUP(A453,BY_TRA_Demand_Drivers!$A$5:$B$95,2,FALSE)</f>
        <v>TPBUL</v>
      </c>
      <c r="G453" s="16">
        <f>VLOOKUP($D453,'Growth rate'!$B$3:$S$93,3,FALSE)*VLOOKUP($F453,BY_TRA_Demand_Drivers!$B$5:$J$100,7,FALSE)</f>
        <v>10979.83165243357</v>
      </c>
      <c r="H453" s="16">
        <f>VLOOKUP($D453,'Growth rate'!$B$3:$S$93,3,FALSE)*VLOOKUP($F453,BY_TRA_Demand_Drivers!$B$5:$J$100,8,FALSE)</f>
        <v>0</v>
      </c>
      <c r="I453" s="16">
        <f>VLOOKUP($D453,'Growth rate'!$B$3:$S$93,3,FALSE)*VLOOKUP($F453,BY_TRA_Demand_Drivers!$B$5:$J$100,9,FALSE)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VLOOKUP(A454,BY_TRA_Demand_Drivers!$A$5:$B$95,2,FALSE)</f>
        <v>TPBUL</v>
      </c>
      <c r="G454" s="16">
        <f>VLOOKUP($D454,'Growth rate'!$B$3:$S$93,3,FALSE)*VLOOKUP($F454,BY_TRA_Demand_Drivers!$B$5:$J$100,7,FALSE)</f>
        <v>11102.075486455795</v>
      </c>
      <c r="H454" s="16">
        <f>VLOOKUP($D454,'Growth rate'!$B$3:$S$93,3,FALSE)*VLOOKUP($F454,BY_TRA_Demand_Drivers!$B$5:$J$100,8,FALSE)</f>
        <v>0</v>
      </c>
      <c r="I454" s="16">
        <f>VLOOKUP($D454,'Growth rate'!$B$3:$S$93,3,FALSE)*VLOOKUP($F454,BY_TRA_Demand_Drivers!$B$5:$J$100,9,FALSE)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VLOOKUP(A455,BY_TRA_Demand_Drivers!$A$5:$B$95,2,FALSE)</f>
        <v>TPBUL</v>
      </c>
      <c r="G455" s="16">
        <f>VLOOKUP($D455,'Growth rate'!$B$3:$S$93,3,FALSE)*VLOOKUP($F455,BY_TRA_Demand_Drivers!$B$5:$J$100,7,FALSE)</f>
        <v>11224.31932047802</v>
      </c>
      <c r="H455" s="16">
        <f>VLOOKUP($D455,'Growth rate'!$B$3:$S$93,3,FALSE)*VLOOKUP($F455,BY_TRA_Demand_Drivers!$B$5:$J$100,8,FALSE)</f>
        <v>0</v>
      </c>
      <c r="I455" s="16">
        <f>VLOOKUP($D455,'Growth rate'!$B$3:$S$93,3,FALSE)*VLOOKUP($F455,BY_TRA_Demand_Drivers!$B$5:$J$100,9,FALSE)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VLOOKUP(A456,BY_TRA_Demand_Drivers!$A$5:$B$95,2,FALSE)</f>
        <v>TPBUL</v>
      </c>
      <c r="G456" s="16">
        <f>VLOOKUP($D456,'Growth rate'!$B$3:$S$93,3,FALSE)*VLOOKUP($F456,BY_TRA_Demand_Drivers!$B$5:$J$100,7,FALSE)</f>
        <v>11349.635365590289</v>
      </c>
      <c r="H456" s="16">
        <f>VLOOKUP($D456,'Growth rate'!$B$3:$S$93,3,FALSE)*VLOOKUP($F456,BY_TRA_Demand_Drivers!$B$5:$J$100,8,FALSE)</f>
        <v>0</v>
      </c>
      <c r="I456" s="16">
        <f>VLOOKUP($D456,'Growth rate'!$B$3:$S$93,3,FALSE)*VLOOKUP($F456,BY_TRA_Demand_Drivers!$B$5:$J$100,9,FALSE)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VLOOKUP(A457,BY_TRA_Demand_Drivers!$A$5:$B$95,2,FALSE)</f>
        <v>TPBUL</v>
      </c>
      <c r="G457" s="16">
        <f>VLOOKUP($D457,'Growth rate'!$B$3:$S$93,3,FALSE)*VLOOKUP($F457,BY_TRA_Demand_Drivers!$B$5:$J$100,7,FALSE)</f>
        <v>11474.951410702557</v>
      </c>
      <c r="H457" s="16">
        <f>VLOOKUP($D457,'Growth rate'!$B$3:$S$93,3,FALSE)*VLOOKUP($F457,BY_TRA_Demand_Drivers!$B$5:$J$100,8,FALSE)</f>
        <v>0</v>
      </c>
      <c r="I457" s="16">
        <f>VLOOKUP($D457,'Growth rate'!$B$3:$S$93,3,FALSE)*VLOOKUP($F457,BY_TRA_Demand_Drivers!$B$5:$J$100,9,FALSE)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VLOOKUP(A458,BY_TRA_Demand_Drivers!$A$5:$B$95,2,FALSE)</f>
        <v>TPBUL</v>
      </c>
      <c r="G458" s="16">
        <f>VLOOKUP($D458,'Growth rate'!$B$3:$S$93,3,FALSE)*VLOOKUP($F458,BY_TRA_Demand_Drivers!$B$5:$J$100,7,FALSE)</f>
        <v>11600.267455814828</v>
      </c>
      <c r="H458" s="16">
        <f>VLOOKUP($D458,'Growth rate'!$B$3:$S$93,3,FALSE)*VLOOKUP($F458,BY_TRA_Demand_Drivers!$B$5:$J$100,8,FALSE)</f>
        <v>0</v>
      </c>
      <c r="I458" s="16">
        <f>VLOOKUP($D458,'Growth rate'!$B$3:$S$93,3,FALSE)*VLOOKUP($F458,BY_TRA_Demand_Drivers!$B$5:$J$100,9,FALSE)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VLOOKUP(A459,BY_TRA_Demand_Drivers!$A$5:$B$95,2,FALSE)</f>
        <v>TPBUL</v>
      </c>
      <c r="G459" s="16">
        <f>VLOOKUP($D459,'Growth rate'!$B$3:$S$93,3,FALSE)*VLOOKUP($F459,BY_TRA_Demand_Drivers!$B$5:$J$100,7,FALSE)</f>
        <v>11725.583500927098</v>
      </c>
      <c r="H459" s="16">
        <f>VLOOKUP($D459,'Growth rate'!$B$3:$S$93,3,FALSE)*VLOOKUP($F459,BY_TRA_Demand_Drivers!$B$5:$J$100,8,FALSE)</f>
        <v>0</v>
      </c>
      <c r="I459" s="16">
        <f>VLOOKUP($D459,'Growth rate'!$B$3:$S$93,3,FALSE)*VLOOKUP($F459,BY_TRA_Demand_Drivers!$B$5:$J$100,9,FALSE)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VLOOKUP(A460,BY_TRA_Demand_Drivers!$A$5:$B$95,2,FALSE)</f>
        <v>TPBUL</v>
      </c>
      <c r="G460" s="16">
        <f>VLOOKUP($D460,'Growth rate'!$B$3:$S$93,3,FALSE)*VLOOKUP($F460,BY_TRA_Demand_Drivers!$B$5:$J$100,7,FALSE)</f>
        <v>11850.899546039365</v>
      </c>
      <c r="H460" s="16">
        <f>VLOOKUP($D460,'Growth rate'!$B$3:$S$93,3,FALSE)*VLOOKUP($F460,BY_TRA_Demand_Drivers!$B$5:$J$100,8,FALSE)</f>
        <v>0</v>
      </c>
      <c r="I460" s="16">
        <f>VLOOKUP($D460,'Growth rate'!$B$3:$S$93,3,FALSE)*VLOOKUP($F460,BY_TRA_Demand_Drivers!$B$5:$J$100,9,FALSE)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VLOOKUP(A461,BY_TRA_Demand_Drivers!$A$5:$B$95,2,FALSE)</f>
        <v>TPBUL</v>
      </c>
      <c r="G461" s="16">
        <f>VLOOKUP($D461,'Growth rate'!$B$3:$S$93,3,FALSE)*VLOOKUP($F461,BY_TRA_Demand_Drivers!$B$5:$J$100,7,FALSE)</f>
        <v>11980.587566223217</v>
      </c>
      <c r="H461" s="16">
        <f>VLOOKUP($D461,'Growth rate'!$B$3:$S$93,3,FALSE)*VLOOKUP($F461,BY_TRA_Demand_Drivers!$B$5:$J$100,8,FALSE)</f>
        <v>0</v>
      </c>
      <c r="I461" s="16">
        <f>VLOOKUP($D461,'Growth rate'!$B$3:$S$93,3,FALSE)*VLOOKUP($F461,BY_TRA_Demand_Drivers!$B$5:$J$100,9,FALSE)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VLOOKUP(A462,BY_TRA_Demand_Drivers!$A$5:$B$95,2,FALSE)</f>
        <v>TPBUL</v>
      </c>
      <c r="G462" s="16">
        <f>VLOOKUP($D462,'Growth rate'!$B$3:$S$93,3,FALSE)*VLOOKUP($F462,BY_TRA_Demand_Drivers!$B$5:$J$100,7,FALSE)</f>
        <v>12110.275586407066</v>
      </c>
      <c r="H462" s="16">
        <f>VLOOKUP($D462,'Growth rate'!$B$3:$S$93,3,FALSE)*VLOOKUP($F462,BY_TRA_Demand_Drivers!$B$5:$J$100,8,FALSE)</f>
        <v>0</v>
      </c>
      <c r="I462" s="16">
        <f>VLOOKUP($D462,'Growth rate'!$B$3:$S$93,3,FALSE)*VLOOKUP($F462,BY_TRA_Demand_Drivers!$B$5:$J$100,9,FALSE)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VLOOKUP(A463,BY_TRA_Demand_Drivers!$A$5:$B$95,2,FALSE)</f>
        <v>TPBUL</v>
      </c>
      <c r="G463" s="16">
        <f>VLOOKUP($D463,'Growth rate'!$B$3:$S$93,3,FALSE)*VLOOKUP($F463,BY_TRA_Demand_Drivers!$B$5:$J$100,7,FALSE)</f>
        <v>12239.963606590916</v>
      </c>
      <c r="H463" s="16">
        <f>VLOOKUP($D463,'Growth rate'!$B$3:$S$93,3,FALSE)*VLOOKUP($F463,BY_TRA_Demand_Drivers!$B$5:$J$100,8,FALSE)</f>
        <v>0</v>
      </c>
      <c r="I463" s="16">
        <f>VLOOKUP($D463,'Growth rate'!$B$3:$S$93,3,FALSE)*VLOOKUP($F463,BY_TRA_Demand_Drivers!$B$5:$J$100,9,FALSE)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VLOOKUP(A464,BY_TRA_Demand_Drivers!$A$5:$B$95,2,FALSE)</f>
        <v>TPBUL</v>
      </c>
      <c r="G464" s="16">
        <f>VLOOKUP($D464,'Growth rate'!$B$3:$S$93,3,FALSE)*VLOOKUP($F464,BY_TRA_Demand_Drivers!$B$5:$J$100,7,FALSE)</f>
        <v>12369.651626774767</v>
      </c>
      <c r="H464" s="16">
        <f>VLOOKUP($D464,'Growth rate'!$B$3:$S$93,3,FALSE)*VLOOKUP($F464,BY_TRA_Demand_Drivers!$B$5:$J$100,8,FALSE)</f>
        <v>0</v>
      </c>
      <c r="I464" s="16">
        <f>VLOOKUP($D464,'Growth rate'!$B$3:$S$93,3,FALSE)*VLOOKUP($F464,BY_TRA_Demand_Drivers!$B$5:$J$100,9,FALSE)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VLOOKUP(A465,BY_TRA_Demand_Drivers!$A$5:$B$95,2,FALSE)</f>
        <v>TPBUL</v>
      </c>
      <c r="G465" s="16">
        <f>VLOOKUP($D465,'Growth rate'!$B$3:$S$93,3,FALSE)*VLOOKUP($F465,BY_TRA_Demand_Drivers!$B$5:$J$100,7,FALSE)</f>
        <v>12499.339646958617</v>
      </c>
      <c r="H465" s="16">
        <f>VLOOKUP($D465,'Growth rate'!$B$3:$S$93,3,FALSE)*VLOOKUP($F465,BY_TRA_Demand_Drivers!$B$5:$J$100,8,FALSE)</f>
        <v>0</v>
      </c>
      <c r="I465" s="16">
        <f>VLOOKUP($D465,'Growth rate'!$B$3:$S$93,3,FALSE)*VLOOKUP($F465,BY_TRA_Demand_Drivers!$B$5:$J$100,9,FALSE)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VLOOKUP(A466,BY_TRA_Demand_Drivers!$A$5:$B$95,2,FALSE)</f>
        <v>TPBUL</v>
      </c>
      <c r="G466" s="16">
        <f>VLOOKUP($D466,'Growth rate'!$B$3:$S$93,3,FALSE)*VLOOKUP($F466,BY_TRA_Demand_Drivers!$B$5:$J$100,7,FALSE)</f>
        <v>12628.78559469723</v>
      </c>
      <c r="H466" s="16">
        <f>VLOOKUP($D466,'Growth rate'!$B$3:$S$93,3,FALSE)*VLOOKUP($F466,BY_TRA_Demand_Drivers!$B$5:$J$100,8,FALSE)</f>
        <v>0</v>
      </c>
      <c r="I466" s="16">
        <f>VLOOKUP($D466,'Growth rate'!$B$3:$S$93,3,FALSE)*VLOOKUP($F466,BY_TRA_Demand_Drivers!$B$5:$J$100,9,FALSE)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VLOOKUP(A467,BY_TRA_Demand_Drivers!$A$5:$B$95,2,FALSE)</f>
        <v>TPBUL</v>
      </c>
      <c r="G467" s="16">
        <f>VLOOKUP($D467,'Growth rate'!$B$3:$S$93,3,FALSE)*VLOOKUP($F467,BY_TRA_Demand_Drivers!$B$5:$J$100,7,FALSE)</f>
        <v>12758.23154243584</v>
      </c>
      <c r="H467" s="16">
        <f>VLOOKUP($D467,'Growth rate'!$B$3:$S$93,3,FALSE)*VLOOKUP($F467,BY_TRA_Demand_Drivers!$B$5:$J$100,8,FALSE)</f>
        <v>0</v>
      </c>
      <c r="I467" s="16">
        <f>VLOOKUP($D467,'Growth rate'!$B$3:$S$93,3,FALSE)*VLOOKUP($F467,BY_TRA_Demand_Drivers!$B$5:$J$100,9,FALSE)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VLOOKUP(A468,BY_TRA_Demand_Drivers!$A$5:$B$95,2,FALSE)</f>
        <v>TPBUL</v>
      </c>
      <c r="G468" s="16">
        <f>VLOOKUP($D468,'Growth rate'!$B$3:$S$93,3,FALSE)*VLOOKUP($F468,BY_TRA_Demand_Drivers!$B$5:$J$100,7,FALSE)</f>
        <v>12887.677490174452</v>
      </c>
      <c r="H468" s="16">
        <f>VLOOKUP($D468,'Growth rate'!$B$3:$S$93,3,FALSE)*VLOOKUP($F468,BY_TRA_Demand_Drivers!$B$5:$J$100,8,FALSE)</f>
        <v>0</v>
      </c>
      <c r="I468" s="16">
        <f>VLOOKUP($D468,'Growth rate'!$B$3:$S$93,3,FALSE)*VLOOKUP($F468,BY_TRA_Demand_Drivers!$B$5:$J$100,9,FALSE)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VLOOKUP(A469,BY_TRA_Demand_Drivers!$A$5:$B$95,2,FALSE)</f>
        <v>TPBUL</v>
      </c>
      <c r="G469" s="16">
        <f>VLOOKUP($D469,'Growth rate'!$B$3:$S$93,3,FALSE)*VLOOKUP($F469,BY_TRA_Demand_Drivers!$B$5:$J$100,7,FALSE)</f>
        <v>13017.123437913064</v>
      </c>
      <c r="H469" s="16">
        <f>VLOOKUP($D469,'Growth rate'!$B$3:$S$93,3,FALSE)*VLOOKUP($F469,BY_TRA_Demand_Drivers!$B$5:$J$100,8,FALSE)</f>
        <v>0</v>
      </c>
      <c r="I469" s="16">
        <f>VLOOKUP($D469,'Growth rate'!$B$3:$S$93,3,FALSE)*VLOOKUP($F469,BY_TRA_Demand_Drivers!$B$5:$J$100,9,FALSE)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VLOOKUP(A470,BY_TRA_Demand_Drivers!$A$5:$B$95,2,FALSE)</f>
        <v>TPBUL</v>
      </c>
      <c r="G470" s="16">
        <f>VLOOKUP($D470,'Growth rate'!$B$3:$S$93,3,FALSE)*VLOOKUP($F470,BY_TRA_Demand_Drivers!$B$5:$J$100,7,FALSE)</f>
        <v>13146.569385651675</v>
      </c>
      <c r="H470" s="16">
        <f>VLOOKUP($D470,'Growth rate'!$B$3:$S$93,3,FALSE)*VLOOKUP($F470,BY_TRA_Demand_Drivers!$B$5:$J$100,8,FALSE)</f>
        <v>0</v>
      </c>
      <c r="I470" s="16">
        <f>VLOOKUP($D470,'Growth rate'!$B$3:$S$93,3,FALSE)*VLOOKUP($F470,BY_TRA_Demand_Drivers!$B$5:$J$100,9,FALSE)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VLOOKUP(A471,BY_TRA_Demand_Drivers!$A$5:$B$95,2,FALSE)</f>
        <v>TPBUL</v>
      </c>
      <c r="G471" s="16">
        <f>VLOOKUP($D471,'Growth rate'!$B$3:$S$93,3,FALSE)*VLOOKUP($F471,BY_TRA_Demand_Drivers!$B$5:$J$100,7,FALSE)</f>
        <v>13273.885737730943</v>
      </c>
      <c r="H471" s="16">
        <f>VLOOKUP($D471,'Growth rate'!$B$3:$S$93,3,FALSE)*VLOOKUP($F471,BY_TRA_Demand_Drivers!$B$5:$J$100,8,FALSE)</f>
        <v>0</v>
      </c>
      <c r="I471" s="16">
        <f>VLOOKUP($D471,'Growth rate'!$B$3:$S$93,3,FALSE)*VLOOKUP($F471,BY_TRA_Demand_Drivers!$B$5:$J$100,9,FALSE)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VLOOKUP(A472,BY_TRA_Demand_Drivers!$A$5:$B$95,2,FALSE)</f>
        <v>TPBUL</v>
      </c>
      <c r="G472" s="16">
        <f>VLOOKUP($D472,'Growth rate'!$B$3:$S$93,3,FALSE)*VLOOKUP($F472,BY_TRA_Demand_Drivers!$B$5:$J$100,7,FALSE)</f>
        <v>13401.202089810213</v>
      </c>
      <c r="H472" s="16">
        <f>VLOOKUP($D472,'Growth rate'!$B$3:$S$93,3,FALSE)*VLOOKUP($F472,BY_TRA_Demand_Drivers!$B$5:$J$100,8,FALSE)</f>
        <v>0</v>
      </c>
      <c r="I472" s="16">
        <f>VLOOKUP($D472,'Growth rate'!$B$3:$S$93,3,FALSE)*VLOOKUP($F472,BY_TRA_Demand_Drivers!$B$5:$J$100,9,FALSE)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VLOOKUP(A473,BY_TRA_Demand_Drivers!$A$5:$B$95,2,FALSE)</f>
        <v>TPBUL</v>
      </c>
      <c r="G473" s="16">
        <f>VLOOKUP($D473,'Growth rate'!$B$3:$S$93,3,FALSE)*VLOOKUP($F473,BY_TRA_Demand_Drivers!$B$5:$J$100,7,FALSE)</f>
        <v>13528.518441889482</v>
      </c>
      <c r="H473" s="16">
        <f>VLOOKUP($D473,'Growth rate'!$B$3:$S$93,3,FALSE)*VLOOKUP($F473,BY_TRA_Demand_Drivers!$B$5:$J$100,8,FALSE)</f>
        <v>0</v>
      </c>
      <c r="I473" s="16">
        <f>VLOOKUP($D473,'Growth rate'!$B$3:$S$93,3,FALSE)*VLOOKUP($F473,BY_TRA_Demand_Drivers!$B$5:$J$100,9,FALSE)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VLOOKUP(A474,BY_TRA_Demand_Drivers!$A$5:$B$95,2,FALSE)</f>
        <v>TPBUL</v>
      </c>
      <c r="G474" s="16">
        <f>VLOOKUP($D474,'Growth rate'!$B$3:$S$93,3,FALSE)*VLOOKUP($F474,BY_TRA_Demand_Drivers!$B$5:$J$100,7,FALSE)</f>
        <v>13655.83479396875</v>
      </c>
      <c r="H474" s="16">
        <f>VLOOKUP($D474,'Growth rate'!$B$3:$S$93,3,FALSE)*VLOOKUP($F474,BY_TRA_Demand_Drivers!$B$5:$J$100,8,FALSE)</f>
        <v>0</v>
      </c>
      <c r="I474" s="16">
        <f>VLOOKUP($D474,'Growth rate'!$B$3:$S$93,3,FALSE)*VLOOKUP($F474,BY_TRA_Demand_Drivers!$B$5:$J$100,9,FALSE)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VLOOKUP(A475,BY_TRA_Demand_Drivers!$A$5:$B$95,2,FALSE)</f>
        <v>TPBUL</v>
      </c>
      <c r="G475" s="16">
        <f>VLOOKUP($D475,'Growth rate'!$B$3:$S$93,3,FALSE)*VLOOKUP($F475,BY_TRA_Demand_Drivers!$B$5:$J$100,7,FALSE)</f>
        <v>13783.15114604802</v>
      </c>
      <c r="H475" s="16">
        <f>VLOOKUP($D475,'Growth rate'!$B$3:$S$93,3,FALSE)*VLOOKUP($F475,BY_TRA_Demand_Drivers!$B$5:$J$100,8,FALSE)</f>
        <v>0</v>
      </c>
      <c r="I475" s="16">
        <f>VLOOKUP($D475,'Growth rate'!$B$3:$S$93,3,FALSE)*VLOOKUP($F475,BY_TRA_Demand_Drivers!$B$5:$J$100,9,FALSE)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VLOOKUP(A476,BY_TRA_Demand_Drivers!$A$5:$B$95,2,FALSE)</f>
        <v>TPBUL</v>
      </c>
      <c r="G476" s="16">
        <f>VLOOKUP($D476,'Growth rate'!$B$3:$S$93,3,FALSE)*VLOOKUP($F476,BY_TRA_Demand_Drivers!$B$5:$J$100,7,FALSE)</f>
        <v>13905.256980437636</v>
      </c>
      <c r="H476" s="16">
        <f>VLOOKUP($D476,'Growth rate'!$B$3:$S$93,3,FALSE)*VLOOKUP($F476,BY_TRA_Demand_Drivers!$B$5:$J$100,8,FALSE)</f>
        <v>0</v>
      </c>
      <c r="I476" s="16">
        <f>VLOOKUP($D476,'Growth rate'!$B$3:$S$93,3,FALSE)*VLOOKUP($F476,BY_TRA_Demand_Drivers!$B$5:$J$100,9,FALSE)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VLOOKUP(A477,BY_TRA_Demand_Drivers!$A$5:$B$95,2,FALSE)</f>
        <v>TPBUL</v>
      </c>
      <c r="G477" s="16">
        <f>VLOOKUP($D477,'Growth rate'!$B$3:$S$93,3,FALSE)*VLOOKUP($F477,BY_TRA_Demand_Drivers!$B$5:$J$100,7,FALSE)</f>
        <v>14027.362814827255</v>
      </c>
      <c r="H477" s="16">
        <f>VLOOKUP($D477,'Growth rate'!$B$3:$S$93,3,FALSE)*VLOOKUP($F477,BY_TRA_Demand_Drivers!$B$5:$J$100,8,FALSE)</f>
        <v>0</v>
      </c>
      <c r="I477" s="16">
        <f>VLOOKUP($D477,'Growth rate'!$B$3:$S$93,3,FALSE)*VLOOKUP($F477,BY_TRA_Demand_Drivers!$B$5:$J$100,9,FALSE)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VLOOKUP(A478,BY_TRA_Demand_Drivers!$A$5:$B$95,2,FALSE)</f>
        <v>TPBUL</v>
      </c>
      <c r="G478" s="16">
        <f>VLOOKUP($D478,'Growth rate'!$B$3:$S$93,3,FALSE)*VLOOKUP($F478,BY_TRA_Demand_Drivers!$B$5:$J$100,7,FALSE)</f>
        <v>14149.468649216869</v>
      </c>
      <c r="H478" s="16">
        <f>VLOOKUP($D478,'Growth rate'!$B$3:$S$93,3,FALSE)*VLOOKUP($F478,BY_TRA_Demand_Drivers!$B$5:$J$100,8,FALSE)</f>
        <v>0</v>
      </c>
      <c r="I478" s="16">
        <f>VLOOKUP($D478,'Growth rate'!$B$3:$S$93,3,FALSE)*VLOOKUP($F478,BY_TRA_Demand_Drivers!$B$5:$J$100,9,FALSE)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VLOOKUP(A479,BY_TRA_Demand_Drivers!$A$5:$B$95,2,FALSE)</f>
        <v>TPBUL</v>
      </c>
      <c r="G479" s="16">
        <f>VLOOKUP($D479,'Growth rate'!$B$3:$S$93,3,FALSE)*VLOOKUP($F479,BY_TRA_Demand_Drivers!$B$5:$J$100,7,FALSE)</f>
        <v>14271.574483606486</v>
      </c>
      <c r="H479" s="16">
        <f>VLOOKUP($D479,'Growth rate'!$B$3:$S$93,3,FALSE)*VLOOKUP($F479,BY_TRA_Demand_Drivers!$B$5:$J$100,8,FALSE)</f>
        <v>0</v>
      </c>
      <c r="I479" s="16">
        <f>VLOOKUP($D479,'Growth rate'!$B$3:$S$93,3,FALSE)*VLOOKUP($F479,BY_TRA_Demand_Drivers!$B$5:$J$100,9,FALSE)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VLOOKUP(A480,BY_TRA_Demand_Drivers!$A$5:$B$95,2,FALSE)</f>
        <v>TPBUL</v>
      </c>
      <c r="G480" s="16">
        <f>VLOOKUP($D480,'Growth rate'!$B$3:$S$93,3,FALSE)*VLOOKUP($F480,BY_TRA_Demand_Drivers!$B$5:$J$100,7,FALSE)</f>
        <v>14393.680317996103</v>
      </c>
      <c r="H480" s="16">
        <f>VLOOKUP($D480,'Growth rate'!$B$3:$S$93,3,FALSE)*VLOOKUP($F480,BY_TRA_Demand_Drivers!$B$5:$J$100,8,FALSE)</f>
        <v>0</v>
      </c>
      <c r="I480" s="16">
        <f>VLOOKUP($D480,'Growth rate'!$B$3:$S$93,3,FALSE)*VLOOKUP($F480,BY_TRA_Demand_Drivers!$B$5:$J$100,9,FALSE)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VLOOKUP(A481,BY_TRA_Demand_Drivers!$A$5:$B$95,2,FALSE)</f>
        <v>TPBUL</v>
      </c>
      <c r="G481" s="16">
        <f>VLOOKUP($D481,'Growth rate'!$B$3:$S$93,3,FALSE)*VLOOKUP($F481,BY_TRA_Demand_Drivers!$B$5:$J$100,7,FALSE)</f>
        <v>14510.954789832835</v>
      </c>
      <c r="H481" s="16">
        <f>VLOOKUP($D481,'Growth rate'!$B$3:$S$93,3,FALSE)*VLOOKUP($F481,BY_TRA_Demand_Drivers!$B$5:$J$100,8,FALSE)</f>
        <v>0</v>
      </c>
      <c r="I481" s="16">
        <f>VLOOKUP($D481,'Growth rate'!$B$3:$S$93,3,FALSE)*VLOOKUP($F481,BY_TRA_Demand_Drivers!$B$5:$J$100,9,FALSE)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VLOOKUP(A482,BY_TRA_Demand_Drivers!$A$5:$B$95,2,FALSE)</f>
        <v>TPBUL</v>
      </c>
      <c r="G482" s="16">
        <f>VLOOKUP($D482,'Growth rate'!$B$3:$S$93,3,FALSE)*VLOOKUP($F482,BY_TRA_Demand_Drivers!$B$5:$J$100,7,FALSE)</f>
        <v>14628.229261669565</v>
      </c>
      <c r="H482" s="16">
        <f>VLOOKUP($D482,'Growth rate'!$B$3:$S$93,3,FALSE)*VLOOKUP($F482,BY_TRA_Demand_Drivers!$B$5:$J$100,8,FALSE)</f>
        <v>0</v>
      </c>
      <c r="I482" s="16">
        <f>VLOOKUP($D482,'Growth rate'!$B$3:$S$93,3,FALSE)*VLOOKUP($F482,BY_TRA_Demand_Drivers!$B$5:$J$100,9,FALSE)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VLOOKUP(A483,BY_TRA_Demand_Drivers!$A$5:$B$95,2,FALSE)</f>
        <v>TPBUL</v>
      </c>
      <c r="G483" s="16">
        <f>VLOOKUP($D483,'Growth rate'!$B$3:$S$93,3,FALSE)*VLOOKUP($F483,BY_TRA_Demand_Drivers!$B$5:$J$100,7,FALSE)</f>
        <v>14745.503733506297</v>
      </c>
      <c r="H483" s="16">
        <f>VLOOKUP($D483,'Growth rate'!$B$3:$S$93,3,FALSE)*VLOOKUP($F483,BY_TRA_Demand_Drivers!$B$5:$J$100,8,FALSE)</f>
        <v>0</v>
      </c>
      <c r="I483" s="16">
        <f>VLOOKUP($D483,'Growth rate'!$B$3:$S$93,3,FALSE)*VLOOKUP($F483,BY_TRA_Demand_Drivers!$B$5:$J$100,9,FALSE)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VLOOKUP(A484,BY_TRA_Demand_Drivers!$A$5:$B$95,2,FALSE)</f>
        <v>TPBUL</v>
      </c>
      <c r="G484" s="16">
        <f>VLOOKUP($D484,'Growth rate'!$B$3:$S$93,3,FALSE)*VLOOKUP($F484,BY_TRA_Demand_Drivers!$B$5:$J$100,7,FALSE)</f>
        <v>14862.778205343027</v>
      </c>
      <c r="H484" s="16">
        <f>VLOOKUP($D484,'Growth rate'!$B$3:$S$93,3,FALSE)*VLOOKUP($F484,BY_TRA_Demand_Drivers!$B$5:$J$100,8,FALSE)</f>
        <v>0</v>
      </c>
      <c r="I484" s="16">
        <f>VLOOKUP($D484,'Growth rate'!$B$3:$S$93,3,FALSE)*VLOOKUP($F484,BY_TRA_Demand_Drivers!$B$5:$J$100,9,FALSE)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VLOOKUP(A485,BY_TRA_Demand_Drivers!$A$5:$B$95,2,FALSE)</f>
        <v>TPBUL</v>
      </c>
      <c r="G485" s="16">
        <f>VLOOKUP($D485,'Growth rate'!$B$3:$S$93,3,FALSE)*VLOOKUP($F485,BY_TRA_Demand_Drivers!$B$5:$J$100,7,FALSE)</f>
        <v>14980.052677179759</v>
      </c>
      <c r="H485" s="16">
        <f>VLOOKUP($D485,'Growth rate'!$B$3:$S$93,3,FALSE)*VLOOKUP($F485,BY_TRA_Demand_Drivers!$B$5:$J$100,8,FALSE)</f>
        <v>0</v>
      </c>
      <c r="I485" s="16">
        <f>VLOOKUP($D485,'Growth rate'!$B$3:$S$93,3,FALSE)*VLOOKUP($F485,BY_TRA_Demand_Drivers!$B$5:$J$100,9,FALSE)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VLOOKUP(A486,BY_TRA_Demand_Drivers!$A$5:$B$95,2,FALSE)</f>
        <v>TPBUL</v>
      </c>
      <c r="G486" s="16">
        <f>VLOOKUP($D486,'Growth rate'!$B$3:$S$93,3,FALSE)*VLOOKUP($F486,BY_TRA_Demand_Drivers!$B$5:$J$100,7,FALSE)</f>
        <v>15094.607501771878</v>
      </c>
      <c r="H486" s="16">
        <f>VLOOKUP($D486,'Growth rate'!$B$3:$S$93,3,FALSE)*VLOOKUP($F486,BY_TRA_Demand_Drivers!$B$5:$J$100,8,FALSE)</f>
        <v>0</v>
      </c>
      <c r="I486" s="16">
        <f>VLOOKUP($D486,'Growth rate'!$B$3:$S$93,3,FALSE)*VLOOKUP($F486,BY_TRA_Demand_Drivers!$B$5:$J$100,9,FALSE)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VLOOKUP(A487,BY_TRA_Demand_Drivers!$A$5:$B$95,2,FALSE)</f>
        <v>TPBUL</v>
      </c>
      <c r="G487" s="16">
        <f>VLOOKUP($D487,'Growth rate'!$B$3:$S$93,3,FALSE)*VLOOKUP($F487,BY_TRA_Demand_Drivers!$B$5:$J$100,7,FALSE)</f>
        <v>15209.162326363998</v>
      </c>
      <c r="H487" s="16">
        <f>VLOOKUP($D487,'Growth rate'!$B$3:$S$93,3,FALSE)*VLOOKUP($F487,BY_TRA_Demand_Drivers!$B$5:$J$100,8,FALSE)</f>
        <v>0</v>
      </c>
      <c r="I487" s="16">
        <f>VLOOKUP($D487,'Growth rate'!$B$3:$S$93,3,FALSE)*VLOOKUP($F487,BY_TRA_Demand_Drivers!$B$5:$J$100,9,FALSE)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VLOOKUP(A488,BY_TRA_Demand_Drivers!$A$5:$B$95,2,FALSE)</f>
        <v>TPBUL</v>
      </c>
      <c r="G488" s="16">
        <f>VLOOKUP($D488,'Growth rate'!$B$3:$S$93,3,FALSE)*VLOOKUP($F488,BY_TRA_Demand_Drivers!$B$5:$J$100,7,FALSE)</f>
        <v>15323.717150956119</v>
      </c>
      <c r="H488" s="16">
        <f>VLOOKUP($D488,'Growth rate'!$B$3:$S$93,3,FALSE)*VLOOKUP($F488,BY_TRA_Demand_Drivers!$B$5:$J$100,8,FALSE)</f>
        <v>0</v>
      </c>
      <c r="I488" s="16">
        <f>VLOOKUP($D488,'Growth rate'!$B$3:$S$93,3,FALSE)*VLOOKUP($F488,BY_TRA_Demand_Drivers!$B$5:$J$100,9,FALSE)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VLOOKUP(A489,BY_TRA_Demand_Drivers!$A$5:$B$95,2,FALSE)</f>
        <v>TPBUL</v>
      </c>
      <c r="G489" s="16">
        <f>VLOOKUP($D489,'Growth rate'!$B$3:$S$93,3,FALSE)*VLOOKUP($F489,BY_TRA_Demand_Drivers!$B$5:$J$100,7,FALSE)</f>
        <v>15438.271975548238</v>
      </c>
      <c r="H489" s="16">
        <f>VLOOKUP($D489,'Growth rate'!$B$3:$S$93,3,FALSE)*VLOOKUP($F489,BY_TRA_Demand_Drivers!$B$5:$J$100,8,FALSE)</f>
        <v>0</v>
      </c>
      <c r="I489" s="16">
        <f>VLOOKUP($D489,'Growth rate'!$B$3:$S$93,3,FALSE)*VLOOKUP($F489,BY_TRA_Demand_Drivers!$B$5:$J$100,9,FALSE)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VLOOKUP(A490,BY_TRA_Demand_Drivers!$A$5:$B$95,2,FALSE)</f>
        <v>TPBUL</v>
      </c>
      <c r="G490" s="16">
        <f>VLOOKUP($D490,'Growth rate'!$B$3:$S$93,3,FALSE)*VLOOKUP($F490,BY_TRA_Demand_Drivers!$B$5:$J$100,7,FALSE)</f>
        <v>15552.826800140358</v>
      </c>
      <c r="H490" s="16">
        <f>VLOOKUP($D490,'Growth rate'!$B$3:$S$93,3,FALSE)*VLOOKUP($F490,BY_TRA_Demand_Drivers!$B$5:$J$100,8,FALSE)</f>
        <v>0</v>
      </c>
      <c r="I490" s="16">
        <f>VLOOKUP($D490,'Growth rate'!$B$3:$S$93,3,FALSE)*VLOOKUP($F490,BY_TRA_Demand_Drivers!$B$5:$J$100,9,FALSE)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VLOOKUP(A491,BY_TRA_Demand_Drivers!$A$5:$B$95,2,FALSE)</f>
        <v>TPBUL</v>
      </c>
      <c r="G491" s="16">
        <f>VLOOKUP($D491,'Growth rate'!$B$3:$S$93,3,FALSE)*VLOOKUP($F491,BY_TRA_Demand_Drivers!$B$5:$J$100,7,FALSE)</f>
        <v>15663.556605015385</v>
      </c>
      <c r="H491" s="16">
        <f>VLOOKUP($D491,'Growth rate'!$B$3:$S$93,3,FALSE)*VLOOKUP($F491,BY_TRA_Demand_Drivers!$B$5:$J$100,8,FALSE)</f>
        <v>0</v>
      </c>
      <c r="I491" s="16">
        <f>VLOOKUP($D491,'Growth rate'!$B$3:$S$93,3,FALSE)*VLOOKUP($F491,BY_TRA_Demand_Drivers!$B$5:$J$100,9,FALSE)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VLOOKUP(A492,BY_TRA_Demand_Drivers!$A$5:$B$95,2,FALSE)</f>
        <v>TPBUL</v>
      </c>
      <c r="G492" s="16">
        <f>VLOOKUP($D492,'Growth rate'!$B$3:$S$93,3,FALSE)*VLOOKUP($F492,BY_TRA_Demand_Drivers!$B$5:$J$100,7,FALSE)</f>
        <v>15774.286409890408</v>
      </c>
      <c r="H492" s="16">
        <f>VLOOKUP($D492,'Growth rate'!$B$3:$S$93,3,FALSE)*VLOOKUP($F492,BY_TRA_Demand_Drivers!$B$5:$J$100,8,FALSE)</f>
        <v>0</v>
      </c>
      <c r="I492" s="16">
        <f>VLOOKUP($D492,'Growth rate'!$B$3:$S$93,3,FALSE)*VLOOKUP($F492,BY_TRA_Demand_Drivers!$B$5:$J$100,9,FALSE)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VLOOKUP(A493,BY_TRA_Demand_Drivers!$A$5:$B$95,2,FALSE)</f>
        <v>TPBUL</v>
      </c>
      <c r="G493" s="16">
        <f>VLOOKUP($D493,'Growth rate'!$B$3:$S$93,3,FALSE)*VLOOKUP($F493,BY_TRA_Demand_Drivers!$B$5:$J$100,7,FALSE)</f>
        <v>15885.016214765436</v>
      </c>
      <c r="H493" s="16">
        <f>VLOOKUP($D493,'Growth rate'!$B$3:$S$93,3,FALSE)*VLOOKUP($F493,BY_TRA_Demand_Drivers!$B$5:$J$100,8,FALSE)</f>
        <v>0</v>
      </c>
      <c r="I493" s="16">
        <f>VLOOKUP($D493,'Growth rate'!$B$3:$S$93,3,FALSE)*VLOOKUP($F493,BY_TRA_Demand_Drivers!$B$5:$J$100,9,FALSE)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VLOOKUP(A494,BY_TRA_Demand_Drivers!$A$5:$B$95,2,FALSE)</f>
        <v>TPBUL</v>
      </c>
      <c r="G494" s="16">
        <f>VLOOKUP($D494,'Growth rate'!$B$3:$S$93,3,FALSE)*VLOOKUP($F494,BY_TRA_Demand_Drivers!$B$5:$J$100,7,FALSE)</f>
        <v>15995.746019640459</v>
      </c>
      <c r="H494" s="16">
        <f>VLOOKUP($D494,'Growth rate'!$B$3:$S$93,3,FALSE)*VLOOKUP($F494,BY_TRA_Demand_Drivers!$B$5:$J$100,8,FALSE)</f>
        <v>0</v>
      </c>
      <c r="I494" s="16">
        <f>VLOOKUP($D494,'Growth rate'!$B$3:$S$93,3,FALSE)*VLOOKUP($F494,BY_TRA_Demand_Drivers!$B$5:$J$100,9,FALSE)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VLOOKUP(A495,BY_TRA_Demand_Drivers!$A$5:$B$95,2,FALSE)</f>
        <v>TPBUL</v>
      </c>
      <c r="G495" s="16">
        <f>VLOOKUP($D495,'Growth rate'!$B$3:$S$93,3,FALSE)*VLOOKUP($F495,BY_TRA_Demand_Drivers!$B$5:$J$100,7,FALSE)</f>
        <v>16106.475824515486</v>
      </c>
      <c r="H495" s="16">
        <f>VLOOKUP($D495,'Growth rate'!$B$3:$S$93,3,FALSE)*VLOOKUP($F495,BY_TRA_Demand_Drivers!$B$5:$J$100,8,FALSE)</f>
        <v>0</v>
      </c>
      <c r="I495" s="16">
        <f>VLOOKUP($D495,'Growth rate'!$B$3:$S$93,3,FALSE)*VLOOKUP($F495,BY_TRA_Demand_Drivers!$B$5:$J$100,9,FALSE)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VLOOKUP(A496,BY_TRA_Demand_Drivers!$A$5:$B$95,2,FALSE)</f>
        <v>TPRAU</v>
      </c>
      <c r="G496" s="16">
        <f>VLOOKUP($D496,'Growth rate'!$B$3:$S$93,3,FALSE)*VLOOKUP($F496,BY_TRA_Demand_Drivers!$B$5:$J$100,7,FALSE)</f>
        <v>87870.239813280175</v>
      </c>
      <c r="H496" s="16">
        <f>VLOOKUP($D496,'Growth rate'!$B$3:$S$93,3,FALSE)*VLOOKUP($F496,BY_TRA_Demand_Drivers!$B$5:$J$100,8,FALSE)</f>
        <v>0</v>
      </c>
      <c r="I496" s="16">
        <f>VLOOKUP($D496,'Growth rate'!$B$3:$S$93,3,FALSE)*VLOOKUP($F496,BY_TRA_Demand_Drivers!$B$5:$J$100,9,FALSE)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VLOOKUP(A497,BY_TRA_Demand_Drivers!$A$5:$B$95,2,FALSE)</f>
        <v>TPRAU</v>
      </c>
      <c r="G497" s="16">
        <f>VLOOKUP($D497,'Growth rate'!$B$3:$S$93,3,FALSE)*VLOOKUP($F497,BY_TRA_Demand_Drivers!$B$5:$J$100,7,FALSE)</f>
        <v>88936.338791686663</v>
      </c>
      <c r="H497" s="16">
        <f>VLOOKUP($D497,'Growth rate'!$B$3:$S$93,3,FALSE)*VLOOKUP($F497,BY_TRA_Demand_Drivers!$B$5:$J$100,8,FALSE)</f>
        <v>0</v>
      </c>
      <c r="I497" s="16">
        <f>VLOOKUP($D497,'Growth rate'!$B$3:$S$93,3,FALSE)*VLOOKUP($F497,BY_TRA_Demand_Drivers!$B$5:$J$100,9,FALSE)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VLOOKUP(A498,BY_TRA_Demand_Drivers!$A$5:$B$95,2,FALSE)</f>
        <v>TPRAU</v>
      </c>
      <c r="G498" s="16">
        <f>VLOOKUP($D498,'Growth rate'!$B$3:$S$93,3,FALSE)*VLOOKUP($F498,BY_TRA_Demand_Drivers!$B$5:$J$100,7,FALSE)</f>
        <v>89848.238049221647</v>
      </c>
      <c r="H498" s="16">
        <f>VLOOKUP($D498,'Growth rate'!$B$3:$S$93,3,FALSE)*VLOOKUP($F498,BY_TRA_Demand_Drivers!$B$5:$J$100,8,FALSE)</f>
        <v>0</v>
      </c>
      <c r="I498" s="16">
        <f>VLOOKUP($D498,'Growth rate'!$B$3:$S$93,3,FALSE)*VLOOKUP($F498,BY_TRA_Demand_Drivers!$B$5:$J$100,9,FALSE)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VLOOKUP(A499,BY_TRA_Demand_Drivers!$A$5:$B$95,2,FALSE)</f>
        <v>TPRAU</v>
      </c>
      <c r="G499" s="16">
        <f>VLOOKUP($D499,'Growth rate'!$B$3:$S$93,3,FALSE)*VLOOKUP($F499,BY_TRA_Demand_Drivers!$B$5:$J$100,7,FALSE)</f>
        <v>90760.137306756616</v>
      </c>
      <c r="H499" s="16">
        <f>VLOOKUP($D499,'Growth rate'!$B$3:$S$93,3,FALSE)*VLOOKUP($F499,BY_TRA_Demand_Drivers!$B$5:$J$100,8,FALSE)</f>
        <v>0</v>
      </c>
      <c r="I499" s="16">
        <f>VLOOKUP($D499,'Growth rate'!$B$3:$S$93,3,FALSE)*VLOOKUP($F499,BY_TRA_Demand_Drivers!$B$5:$J$100,9,FALSE)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VLOOKUP(A500,BY_TRA_Demand_Drivers!$A$5:$B$95,2,FALSE)</f>
        <v>TPRAU</v>
      </c>
      <c r="G500" s="16">
        <f>VLOOKUP($D500,'Growth rate'!$B$3:$S$93,3,FALSE)*VLOOKUP($F500,BY_TRA_Demand_Drivers!$B$5:$J$100,7,FALSE)</f>
        <v>91672.0365642916</v>
      </c>
      <c r="H500" s="16">
        <f>VLOOKUP($D500,'Growth rate'!$B$3:$S$93,3,FALSE)*VLOOKUP($F500,BY_TRA_Demand_Drivers!$B$5:$J$100,8,FALSE)</f>
        <v>0</v>
      </c>
      <c r="I500" s="16">
        <f>VLOOKUP($D500,'Growth rate'!$B$3:$S$93,3,FALSE)*VLOOKUP($F500,BY_TRA_Demand_Drivers!$B$5:$J$100,9,FALSE)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VLOOKUP(A501,BY_TRA_Demand_Drivers!$A$5:$B$95,2,FALSE)</f>
        <v>TPRAU</v>
      </c>
      <c r="G501" s="16">
        <f>VLOOKUP($D501,'Growth rate'!$B$3:$S$93,3,FALSE)*VLOOKUP($F501,BY_TRA_Demand_Drivers!$B$5:$J$100,7,FALSE)</f>
        <v>92583.935821826555</v>
      </c>
      <c r="H501" s="16">
        <f>VLOOKUP($D501,'Growth rate'!$B$3:$S$93,3,FALSE)*VLOOKUP($F501,BY_TRA_Demand_Drivers!$B$5:$J$100,8,FALSE)</f>
        <v>0</v>
      </c>
      <c r="I501" s="16">
        <f>VLOOKUP($D501,'Growth rate'!$B$3:$S$93,3,FALSE)*VLOOKUP($F501,BY_TRA_Demand_Drivers!$B$5:$J$100,9,FALSE)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VLOOKUP(A502,BY_TRA_Demand_Drivers!$A$5:$B$95,2,FALSE)</f>
        <v>TPRAU</v>
      </c>
      <c r="G502" s="16">
        <f>VLOOKUP($D502,'Growth rate'!$B$3:$S$93,3,FALSE)*VLOOKUP($F502,BY_TRA_Demand_Drivers!$B$5:$J$100,7,FALSE)</f>
        <v>93495.835079361539</v>
      </c>
      <c r="H502" s="16">
        <f>VLOOKUP($D502,'Growth rate'!$B$3:$S$93,3,FALSE)*VLOOKUP($F502,BY_TRA_Demand_Drivers!$B$5:$J$100,8,FALSE)</f>
        <v>0</v>
      </c>
      <c r="I502" s="16">
        <f>VLOOKUP($D502,'Growth rate'!$B$3:$S$93,3,FALSE)*VLOOKUP($F502,BY_TRA_Demand_Drivers!$B$5:$J$100,9,FALSE)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VLOOKUP(A503,BY_TRA_Demand_Drivers!$A$5:$B$95,2,FALSE)</f>
        <v>TPRAU</v>
      </c>
      <c r="G503" s="16">
        <f>VLOOKUP($D503,'Growth rate'!$B$3:$S$93,3,FALSE)*VLOOKUP($F503,BY_TRA_Demand_Drivers!$B$5:$J$100,7,FALSE)</f>
        <v>94335.048825804886</v>
      </c>
      <c r="H503" s="16">
        <f>VLOOKUP($D503,'Growth rate'!$B$3:$S$93,3,FALSE)*VLOOKUP($F503,BY_TRA_Demand_Drivers!$B$5:$J$100,8,FALSE)</f>
        <v>0</v>
      </c>
      <c r="I503" s="16">
        <f>VLOOKUP($D503,'Growth rate'!$B$3:$S$93,3,FALSE)*VLOOKUP($F503,BY_TRA_Demand_Drivers!$B$5:$J$100,9,FALSE)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VLOOKUP(A504,BY_TRA_Demand_Drivers!$A$5:$B$95,2,FALSE)</f>
        <v>TPRAU</v>
      </c>
      <c r="G504" s="16">
        <f>VLOOKUP($D504,'Growth rate'!$B$3:$S$93,3,FALSE)*VLOOKUP($F504,BY_TRA_Demand_Drivers!$B$5:$J$100,7,FALSE)</f>
        <v>95174.262572248233</v>
      </c>
      <c r="H504" s="16">
        <f>VLOOKUP($D504,'Growth rate'!$B$3:$S$93,3,FALSE)*VLOOKUP($F504,BY_TRA_Demand_Drivers!$B$5:$J$100,8,FALSE)</f>
        <v>0</v>
      </c>
      <c r="I504" s="16">
        <f>VLOOKUP($D504,'Growth rate'!$B$3:$S$93,3,FALSE)*VLOOKUP($F504,BY_TRA_Demand_Drivers!$B$5:$J$100,9,FALSE)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VLOOKUP(A505,BY_TRA_Demand_Drivers!$A$5:$B$95,2,FALSE)</f>
        <v>TPRAU</v>
      </c>
      <c r="G505" s="16">
        <f>VLOOKUP($D505,'Growth rate'!$B$3:$S$93,3,FALSE)*VLOOKUP($F505,BY_TRA_Demand_Drivers!$B$5:$J$100,7,FALSE)</f>
        <v>96013.476318691595</v>
      </c>
      <c r="H505" s="16">
        <f>VLOOKUP($D505,'Growth rate'!$B$3:$S$93,3,FALSE)*VLOOKUP($F505,BY_TRA_Demand_Drivers!$B$5:$J$100,8,FALSE)</f>
        <v>0</v>
      </c>
      <c r="I505" s="16">
        <f>VLOOKUP($D505,'Growth rate'!$B$3:$S$93,3,FALSE)*VLOOKUP($F505,BY_TRA_Demand_Drivers!$B$5:$J$100,9,FALSE)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VLOOKUP(A506,BY_TRA_Demand_Drivers!$A$5:$B$95,2,FALSE)</f>
        <v>TPRAU</v>
      </c>
      <c r="G506" s="16">
        <f>VLOOKUP($D506,'Growth rate'!$B$3:$S$93,3,FALSE)*VLOOKUP($F506,BY_TRA_Demand_Drivers!$B$5:$J$100,7,FALSE)</f>
        <v>96852.690065134942</v>
      </c>
      <c r="H506" s="16">
        <f>VLOOKUP($D506,'Growth rate'!$B$3:$S$93,3,FALSE)*VLOOKUP($F506,BY_TRA_Demand_Drivers!$B$5:$J$100,8,FALSE)</f>
        <v>0</v>
      </c>
      <c r="I506" s="16">
        <f>VLOOKUP($D506,'Growth rate'!$B$3:$S$93,3,FALSE)*VLOOKUP($F506,BY_TRA_Demand_Drivers!$B$5:$J$100,9,FALSE)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VLOOKUP(A507,BY_TRA_Demand_Drivers!$A$5:$B$95,2,FALSE)</f>
        <v>TPRAU</v>
      </c>
      <c r="G507" s="16">
        <f>VLOOKUP($D507,'Growth rate'!$B$3:$S$93,3,FALSE)*VLOOKUP($F507,BY_TRA_Demand_Drivers!$B$5:$J$100,7,FALSE)</f>
        <v>97691.90381157829</v>
      </c>
      <c r="H507" s="16">
        <f>VLOOKUP($D507,'Growth rate'!$B$3:$S$93,3,FALSE)*VLOOKUP($F507,BY_TRA_Demand_Drivers!$B$5:$J$100,8,FALSE)</f>
        <v>0</v>
      </c>
      <c r="I507" s="16">
        <f>VLOOKUP($D507,'Growth rate'!$B$3:$S$93,3,FALSE)*VLOOKUP($F507,BY_TRA_Demand_Drivers!$B$5:$J$100,9,FALSE)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VLOOKUP(A508,BY_TRA_Demand_Drivers!$A$5:$B$95,2,FALSE)</f>
        <v>TPRAU</v>
      </c>
      <c r="G508" s="16">
        <f>VLOOKUP($D508,'Growth rate'!$B$3:$S$93,3,FALSE)*VLOOKUP($F508,BY_TRA_Demand_Drivers!$B$5:$J$100,7,FALSE)</f>
        <v>98704.447993373135</v>
      </c>
      <c r="H508" s="16">
        <f>VLOOKUP($D508,'Growth rate'!$B$3:$S$93,3,FALSE)*VLOOKUP($F508,BY_TRA_Demand_Drivers!$B$5:$J$100,8,FALSE)</f>
        <v>0</v>
      </c>
      <c r="I508" s="16">
        <f>VLOOKUP($D508,'Growth rate'!$B$3:$S$93,3,FALSE)*VLOOKUP($F508,BY_TRA_Demand_Drivers!$B$5:$J$100,9,FALSE)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VLOOKUP(A509,BY_TRA_Demand_Drivers!$A$5:$B$95,2,FALSE)</f>
        <v>TPRAU</v>
      </c>
      <c r="G509" s="16">
        <f>VLOOKUP($D509,'Growth rate'!$B$3:$S$93,3,FALSE)*VLOOKUP($F509,BY_TRA_Demand_Drivers!$B$5:$J$100,7,FALSE)</f>
        <v>99716.992175168009</v>
      </c>
      <c r="H509" s="16">
        <f>VLOOKUP($D509,'Growth rate'!$B$3:$S$93,3,FALSE)*VLOOKUP($F509,BY_TRA_Demand_Drivers!$B$5:$J$100,8,FALSE)</f>
        <v>0</v>
      </c>
      <c r="I509" s="16">
        <f>VLOOKUP($D509,'Growth rate'!$B$3:$S$93,3,FALSE)*VLOOKUP($F509,BY_TRA_Demand_Drivers!$B$5:$J$100,9,FALSE)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VLOOKUP(A510,BY_TRA_Demand_Drivers!$A$5:$B$95,2,FALSE)</f>
        <v>TPRAU</v>
      </c>
      <c r="G510" s="16">
        <f>VLOOKUP($D510,'Growth rate'!$B$3:$S$93,3,FALSE)*VLOOKUP($F510,BY_TRA_Demand_Drivers!$B$5:$J$100,7,FALSE)</f>
        <v>100729.53635696287</v>
      </c>
      <c r="H510" s="16">
        <f>VLOOKUP($D510,'Growth rate'!$B$3:$S$93,3,FALSE)*VLOOKUP($F510,BY_TRA_Demand_Drivers!$B$5:$J$100,8,FALSE)</f>
        <v>0</v>
      </c>
      <c r="I510" s="16">
        <f>VLOOKUP($D510,'Growth rate'!$B$3:$S$93,3,FALSE)*VLOOKUP($F510,BY_TRA_Demand_Drivers!$B$5:$J$100,9,FALSE)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VLOOKUP(A511,BY_TRA_Demand_Drivers!$A$5:$B$95,2,FALSE)</f>
        <v>TPRAU</v>
      </c>
      <c r="G511" s="16">
        <f>VLOOKUP($D511,'Growth rate'!$B$3:$S$93,3,FALSE)*VLOOKUP($F511,BY_TRA_Demand_Drivers!$B$5:$J$100,7,FALSE)</f>
        <v>101742.08053875774</v>
      </c>
      <c r="H511" s="16">
        <f>VLOOKUP($D511,'Growth rate'!$B$3:$S$93,3,FALSE)*VLOOKUP($F511,BY_TRA_Demand_Drivers!$B$5:$J$100,8,FALSE)</f>
        <v>0</v>
      </c>
      <c r="I511" s="16">
        <f>VLOOKUP($D511,'Growth rate'!$B$3:$S$93,3,FALSE)*VLOOKUP($F511,BY_TRA_Demand_Drivers!$B$5:$J$100,9,FALSE)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VLOOKUP(A512,BY_TRA_Demand_Drivers!$A$5:$B$95,2,FALSE)</f>
        <v>TPRAU</v>
      </c>
      <c r="G512" s="16">
        <f>VLOOKUP($D512,'Growth rate'!$B$3:$S$93,3,FALSE)*VLOOKUP($F512,BY_TRA_Demand_Drivers!$B$5:$J$100,7,FALSE)</f>
        <v>102754.62472055259</v>
      </c>
      <c r="H512" s="16">
        <f>VLOOKUP($D512,'Growth rate'!$B$3:$S$93,3,FALSE)*VLOOKUP($F512,BY_TRA_Demand_Drivers!$B$5:$J$100,8,FALSE)</f>
        <v>0</v>
      </c>
      <c r="I512" s="16">
        <f>VLOOKUP($D512,'Growth rate'!$B$3:$S$93,3,FALSE)*VLOOKUP($F512,BY_TRA_Demand_Drivers!$B$5:$J$100,9,FALSE)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VLOOKUP(A513,BY_TRA_Demand_Drivers!$A$5:$B$95,2,FALSE)</f>
        <v>TPRAU</v>
      </c>
      <c r="G513" s="16">
        <f>VLOOKUP($D513,'Growth rate'!$B$3:$S$93,3,FALSE)*VLOOKUP($F513,BY_TRA_Demand_Drivers!$B$5:$J$100,7,FALSE)</f>
        <v>104092.15016396188</v>
      </c>
      <c r="H513" s="16">
        <f>VLOOKUP($D513,'Growth rate'!$B$3:$S$93,3,FALSE)*VLOOKUP($F513,BY_TRA_Demand_Drivers!$B$5:$J$100,8,FALSE)</f>
        <v>0</v>
      </c>
      <c r="I513" s="16">
        <f>VLOOKUP($D513,'Growth rate'!$B$3:$S$93,3,FALSE)*VLOOKUP($F513,BY_TRA_Demand_Drivers!$B$5:$J$100,9,FALSE)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VLOOKUP(A514,BY_TRA_Demand_Drivers!$A$5:$B$95,2,FALSE)</f>
        <v>TPRAU</v>
      </c>
      <c r="G514" s="16">
        <f>VLOOKUP($D514,'Growth rate'!$B$3:$S$93,3,FALSE)*VLOOKUP($F514,BY_TRA_Demand_Drivers!$B$5:$J$100,7,FALSE)</f>
        <v>105429.67560737116</v>
      </c>
      <c r="H514" s="16">
        <f>VLOOKUP($D514,'Growth rate'!$B$3:$S$93,3,FALSE)*VLOOKUP($F514,BY_TRA_Demand_Drivers!$B$5:$J$100,8,FALSE)</f>
        <v>0</v>
      </c>
      <c r="I514" s="16">
        <f>VLOOKUP($D514,'Growth rate'!$B$3:$S$93,3,FALSE)*VLOOKUP($F514,BY_TRA_Demand_Drivers!$B$5:$J$100,9,FALSE)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VLOOKUP(A515,BY_TRA_Demand_Drivers!$A$5:$B$95,2,FALSE)</f>
        <v>TPRAU</v>
      </c>
      <c r="G515" s="16">
        <f>VLOOKUP($D515,'Growth rate'!$B$3:$S$93,3,FALSE)*VLOOKUP($F515,BY_TRA_Demand_Drivers!$B$5:$J$100,7,FALSE)</f>
        <v>106767.20105078045</v>
      </c>
      <c r="H515" s="16">
        <f>VLOOKUP($D515,'Growth rate'!$B$3:$S$93,3,FALSE)*VLOOKUP($F515,BY_TRA_Demand_Drivers!$B$5:$J$100,8,FALSE)</f>
        <v>0</v>
      </c>
      <c r="I515" s="16">
        <f>VLOOKUP($D515,'Growth rate'!$B$3:$S$93,3,FALSE)*VLOOKUP($F515,BY_TRA_Demand_Drivers!$B$5:$J$100,9,FALSE)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VLOOKUP(A516,BY_TRA_Demand_Drivers!$A$5:$B$95,2,FALSE)</f>
        <v>TPRAU</v>
      </c>
      <c r="G516" s="16">
        <f>VLOOKUP($D516,'Growth rate'!$B$3:$S$93,3,FALSE)*VLOOKUP($F516,BY_TRA_Demand_Drivers!$B$5:$J$100,7,FALSE)</f>
        <v>108104.72649418973</v>
      </c>
      <c r="H516" s="16">
        <f>VLOOKUP($D516,'Growth rate'!$B$3:$S$93,3,FALSE)*VLOOKUP($F516,BY_TRA_Demand_Drivers!$B$5:$J$100,8,FALSE)</f>
        <v>0</v>
      </c>
      <c r="I516" s="16">
        <f>VLOOKUP($D516,'Growth rate'!$B$3:$S$93,3,FALSE)*VLOOKUP($F516,BY_TRA_Demand_Drivers!$B$5:$J$100,9,FALSE)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VLOOKUP(A517,BY_TRA_Demand_Drivers!$A$5:$B$95,2,FALSE)</f>
        <v>TPRAU</v>
      </c>
      <c r="G517" s="16">
        <f>VLOOKUP($D517,'Growth rate'!$B$3:$S$93,3,FALSE)*VLOOKUP($F517,BY_TRA_Demand_Drivers!$B$5:$J$100,7,FALSE)</f>
        <v>109442.25193759902</v>
      </c>
      <c r="H517" s="16">
        <f>VLOOKUP($D517,'Growth rate'!$B$3:$S$93,3,FALSE)*VLOOKUP($F517,BY_TRA_Demand_Drivers!$B$5:$J$100,8,FALSE)</f>
        <v>0</v>
      </c>
      <c r="I517" s="16">
        <f>VLOOKUP($D517,'Growth rate'!$B$3:$S$93,3,FALSE)*VLOOKUP($F517,BY_TRA_Demand_Drivers!$B$5:$J$100,9,FALSE)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VLOOKUP(A518,BY_TRA_Demand_Drivers!$A$5:$B$95,2,FALSE)</f>
        <v>TPRAU</v>
      </c>
      <c r="G518" s="16">
        <f>VLOOKUP($D518,'Growth rate'!$B$3:$S$93,3,FALSE)*VLOOKUP($F518,BY_TRA_Demand_Drivers!$B$5:$J$100,7,FALSE)</f>
        <v>110824.84519886819</v>
      </c>
      <c r="H518" s="16">
        <f>VLOOKUP($D518,'Growth rate'!$B$3:$S$93,3,FALSE)*VLOOKUP($F518,BY_TRA_Demand_Drivers!$B$5:$J$100,8,FALSE)</f>
        <v>0</v>
      </c>
      <c r="I518" s="16">
        <f>VLOOKUP($D518,'Growth rate'!$B$3:$S$93,3,FALSE)*VLOOKUP($F518,BY_TRA_Demand_Drivers!$B$5:$J$100,9,FALSE)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VLOOKUP(A519,BY_TRA_Demand_Drivers!$A$5:$B$95,2,FALSE)</f>
        <v>TPRAU</v>
      </c>
      <c r="G519" s="16">
        <f>VLOOKUP($D519,'Growth rate'!$B$3:$S$93,3,FALSE)*VLOOKUP($F519,BY_TRA_Demand_Drivers!$B$5:$J$100,7,FALSE)</f>
        <v>112207.43846013739</v>
      </c>
      <c r="H519" s="16">
        <f>VLOOKUP($D519,'Growth rate'!$B$3:$S$93,3,FALSE)*VLOOKUP($F519,BY_TRA_Demand_Drivers!$B$5:$J$100,8,FALSE)</f>
        <v>0</v>
      </c>
      <c r="I519" s="16">
        <f>VLOOKUP($D519,'Growth rate'!$B$3:$S$93,3,FALSE)*VLOOKUP($F519,BY_TRA_Demand_Drivers!$B$5:$J$100,9,FALSE)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VLOOKUP(A520,BY_TRA_Demand_Drivers!$A$5:$B$95,2,FALSE)</f>
        <v>TPRAU</v>
      </c>
      <c r="G520" s="16">
        <f>VLOOKUP($D520,'Growth rate'!$B$3:$S$93,3,FALSE)*VLOOKUP($F520,BY_TRA_Demand_Drivers!$B$5:$J$100,7,FALSE)</f>
        <v>113590.03172140656</v>
      </c>
      <c r="H520" s="16">
        <f>VLOOKUP($D520,'Growth rate'!$B$3:$S$93,3,FALSE)*VLOOKUP($F520,BY_TRA_Demand_Drivers!$B$5:$J$100,8,FALSE)</f>
        <v>0</v>
      </c>
      <c r="I520" s="16">
        <f>VLOOKUP($D520,'Growth rate'!$B$3:$S$93,3,FALSE)*VLOOKUP($F520,BY_TRA_Demand_Drivers!$B$5:$J$100,9,FALSE)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VLOOKUP(A521,BY_TRA_Demand_Drivers!$A$5:$B$95,2,FALSE)</f>
        <v>TPRAU</v>
      </c>
      <c r="G521" s="16">
        <f>VLOOKUP($D521,'Growth rate'!$B$3:$S$93,3,FALSE)*VLOOKUP($F521,BY_TRA_Demand_Drivers!$B$5:$J$100,7,FALSE)</f>
        <v>114972.62498267574</v>
      </c>
      <c r="H521" s="16">
        <f>VLOOKUP($D521,'Growth rate'!$B$3:$S$93,3,FALSE)*VLOOKUP($F521,BY_TRA_Demand_Drivers!$B$5:$J$100,8,FALSE)</f>
        <v>0</v>
      </c>
      <c r="I521" s="16">
        <f>VLOOKUP($D521,'Growth rate'!$B$3:$S$93,3,FALSE)*VLOOKUP($F521,BY_TRA_Demand_Drivers!$B$5:$J$100,9,FALSE)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VLOOKUP(A522,BY_TRA_Demand_Drivers!$A$5:$B$95,2,FALSE)</f>
        <v>TPRAU</v>
      </c>
      <c r="G522" s="16">
        <f>VLOOKUP($D522,'Growth rate'!$B$3:$S$93,3,FALSE)*VLOOKUP($F522,BY_TRA_Demand_Drivers!$B$5:$J$100,7,FALSE)</f>
        <v>116355.21824394491</v>
      </c>
      <c r="H522" s="16">
        <f>VLOOKUP($D522,'Growth rate'!$B$3:$S$93,3,FALSE)*VLOOKUP($F522,BY_TRA_Demand_Drivers!$B$5:$J$100,8,FALSE)</f>
        <v>0</v>
      </c>
      <c r="I522" s="16">
        <f>VLOOKUP($D522,'Growth rate'!$B$3:$S$93,3,FALSE)*VLOOKUP($F522,BY_TRA_Demand_Drivers!$B$5:$J$100,9,FALSE)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VLOOKUP(A523,BY_TRA_Demand_Drivers!$A$5:$B$95,2,FALSE)</f>
        <v>TPRAU</v>
      </c>
      <c r="G523" s="16">
        <f>VLOOKUP($D523,'Growth rate'!$B$3:$S$93,3,FALSE)*VLOOKUP($F523,BY_TRA_Demand_Drivers!$B$5:$J$100,7,FALSE)</f>
        <v>117686.12776530416</v>
      </c>
      <c r="H523" s="16">
        <f>VLOOKUP($D523,'Growth rate'!$B$3:$S$93,3,FALSE)*VLOOKUP($F523,BY_TRA_Demand_Drivers!$B$5:$J$100,8,FALSE)</f>
        <v>0</v>
      </c>
      <c r="I523" s="16">
        <f>VLOOKUP($D523,'Growth rate'!$B$3:$S$93,3,FALSE)*VLOOKUP($F523,BY_TRA_Demand_Drivers!$B$5:$J$100,9,FALSE)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VLOOKUP(A524,BY_TRA_Demand_Drivers!$A$5:$B$95,2,FALSE)</f>
        <v>TPRAU</v>
      </c>
      <c r="G524" s="16">
        <f>VLOOKUP($D524,'Growth rate'!$B$3:$S$93,3,FALSE)*VLOOKUP($F524,BY_TRA_Demand_Drivers!$B$5:$J$100,7,FALSE)</f>
        <v>119017.0372866634</v>
      </c>
      <c r="H524" s="16">
        <f>VLOOKUP($D524,'Growth rate'!$B$3:$S$93,3,FALSE)*VLOOKUP($F524,BY_TRA_Demand_Drivers!$B$5:$J$100,8,FALSE)</f>
        <v>0</v>
      </c>
      <c r="I524" s="16">
        <f>VLOOKUP($D524,'Growth rate'!$B$3:$S$93,3,FALSE)*VLOOKUP($F524,BY_TRA_Demand_Drivers!$B$5:$J$100,9,FALSE)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VLOOKUP(A525,BY_TRA_Demand_Drivers!$A$5:$B$95,2,FALSE)</f>
        <v>TPRAU</v>
      </c>
      <c r="G525" s="16">
        <f>VLOOKUP($D525,'Growth rate'!$B$3:$S$93,3,FALSE)*VLOOKUP($F525,BY_TRA_Demand_Drivers!$B$5:$J$100,7,FALSE)</f>
        <v>120347.94680802264</v>
      </c>
      <c r="H525" s="16">
        <f>VLOOKUP($D525,'Growth rate'!$B$3:$S$93,3,FALSE)*VLOOKUP($F525,BY_TRA_Demand_Drivers!$B$5:$J$100,8,FALSE)</f>
        <v>0</v>
      </c>
      <c r="I525" s="16">
        <f>VLOOKUP($D525,'Growth rate'!$B$3:$S$93,3,FALSE)*VLOOKUP($F525,BY_TRA_Demand_Drivers!$B$5:$J$100,9,FALSE)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VLOOKUP(A526,BY_TRA_Demand_Drivers!$A$5:$B$95,2,FALSE)</f>
        <v>TPRAU</v>
      </c>
      <c r="G526" s="16">
        <f>VLOOKUP($D526,'Growth rate'!$B$3:$S$93,3,FALSE)*VLOOKUP($F526,BY_TRA_Demand_Drivers!$B$5:$J$100,7,FALSE)</f>
        <v>121678.85632938189</v>
      </c>
      <c r="H526" s="16">
        <f>VLOOKUP($D526,'Growth rate'!$B$3:$S$93,3,FALSE)*VLOOKUP($F526,BY_TRA_Demand_Drivers!$B$5:$J$100,8,FALSE)</f>
        <v>0</v>
      </c>
      <c r="I526" s="16">
        <f>VLOOKUP($D526,'Growth rate'!$B$3:$S$93,3,FALSE)*VLOOKUP($F526,BY_TRA_Demand_Drivers!$B$5:$J$100,9,FALSE)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VLOOKUP(A527,BY_TRA_Demand_Drivers!$A$5:$B$95,2,FALSE)</f>
        <v>TPRAU</v>
      </c>
      <c r="G527" s="16">
        <f>VLOOKUP($D527,'Growth rate'!$B$3:$S$93,3,FALSE)*VLOOKUP($F527,BY_TRA_Demand_Drivers!$B$5:$J$100,7,FALSE)</f>
        <v>123009.76585074114</v>
      </c>
      <c r="H527" s="16">
        <f>VLOOKUP($D527,'Growth rate'!$B$3:$S$93,3,FALSE)*VLOOKUP($F527,BY_TRA_Demand_Drivers!$B$5:$J$100,8,FALSE)</f>
        <v>0</v>
      </c>
      <c r="I527" s="16">
        <f>VLOOKUP($D527,'Growth rate'!$B$3:$S$93,3,FALSE)*VLOOKUP($F527,BY_TRA_Demand_Drivers!$B$5:$J$100,9,FALSE)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VLOOKUP(A528,BY_TRA_Demand_Drivers!$A$5:$B$95,2,FALSE)</f>
        <v>TPRAU</v>
      </c>
      <c r="G528" s="16">
        <f>VLOOKUP($D528,'Growth rate'!$B$3:$S$93,3,FALSE)*VLOOKUP($F528,BY_TRA_Demand_Drivers!$B$5:$J$100,7,FALSE)</f>
        <v>124343.71163776601</v>
      </c>
      <c r="H528" s="16">
        <f>VLOOKUP($D528,'Growth rate'!$B$3:$S$93,3,FALSE)*VLOOKUP($F528,BY_TRA_Demand_Drivers!$B$5:$J$100,8,FALSE)</f>
        <v>0</v>
      </c>
      <c r="I528" s="16">
        <f>VLOOKUP($D528,'Growth rate'!$B$3:$S$93,3,FALSE)*VLOOKUP($F528,BY_TRA_Demand_Drivers!$B$5:$J$100,9,FALSE)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VLOOKUP(A529,BY_TRA_Demand_Drivers!$A$5:$B$95,2,FALSE)</f>
        <v>TPRAU</v>
      </c>
      <c r="G529" s="16">
        <f>VLOOKUP($D529,'Growth rate'!$B$3:$S$93,3,FALSE)*VLOOKUP($F529,BY_TRA_Demand_Drivers!$B$5:$J$100,7,FALSE)</f>
        <v>125677.65742479092</v>
      </c>
      <c r="H529" s="16">
        <f>VLOOKUP($D529,'Growth rate'!$B$3:$S$93,3,FALSE)*VLOOKUP($F529,BY_TRA_Demand_Drivers!$B$5:$J$100,8,FALSE)</f>
        <v>0</v>
      </c>
      <c r="I529" s="16">
        <f>VLOOKUP($D529,'Growth rate'!$B$3:$S$93,3,FALSE)*VLOOKUP($F529,BY_TRA_Demand_Drivers!$B$5:$J$100,9,FALSE)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VLOOKUP(A530,BY_TRA_Demand_Drivers!$A$5:$B$95,2,FALSE)</f>
        <v>TPRAU</v>
      </c>
      <c r="G530" s="16">
        <f>VLOOKUP($D530,'Growth rate'!$B$3:$S$93,3,FALSE)*VLOOKUP($F530,BY_TRA_Demand_Drivers!$B$5:$J$100,7,FALSE)</f>
        <v>127011.60321181579</v>
      </c>
      <c r="H530" s="16">
        <f>VLOOKUP($D530,'Growth rate'!$B$3:$S$93,3,FALSE)*VLOOKUP($F530,BY_TRA_Demand_Drivers!$B$5:$J$100,8,FALSE)</f>
        <v>0</v>
      </c>
      <c r="I530" s="16">
        <f>VLOOKUP($D530,'Growth rate'!$B$3:$S$93,3,FALSE)*VLOOKUP($F530,BY_TRA_Demand_Drivers!$B$5:$J$100,9,FALSE)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VLOOKUP(A531,BY_TRA_Demand_Drivers!$A$5:$B$95,2,FALSE)</f>
        <v>TPRAU</v>
      </c>
      <c r="G531" s="16">
        <f>VLOOKUP($D531,'Growth rate'!$B$3:$S$93,3,FALSE)*VLOOKUP($F531,BY_TRA_Demand_Drivers!$B$5:$J$100,7,FALSE)</f>
        <v>128345.54899884069</v>
      </c>
      <c r="H531" s="16">
        <f>VLOOKUP($D531,'Growth rate'!$B$3:$S$93,3,FALSE)*VLOOKUP($F531,BY_TRA_Demand_Drivers!$B$5:$J$100,8,FALSE)</f>
        <v>0</v>
      </c>
      <c r="I531" s="16">
        <f>VLOOKUP($D531,'Growth rate'!$B$3:$S$93,3,FALSE)*VLOOKUP($F531,BY_TRA_Demand_Drivers!$B$5:$J$100,9,FALSE)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VLOOKUP(A532,BY_TRA_Demand_Drivers!$A$5:$B$95,2,FALSE)</f>
        <v>TPRAU</v>
      </c>
      <c r="G532" s="16">
        <f>VLOOKUP($D532,'Growth rate'!$B$3:$S$93,3,FALSE)*VLOOKUP($F532,BY_TRA_Demand_Drivers!$B$5:$J$100,7,FALSE)</f>
        <v>129679.49478586558</v>
      </c>
      <c r="H532" s="16">
        <f>VLOOKUP($D532,'Growth rate'!$B$3:$S$93,3,FALSE)*VLOOKUP($F532,BY_TRA_Demand_Drivers!$B$5:$J$100,8,FALSE)</f>
        <v>0</v>
      </c>
      <c r="I532" s="16">
        <f>VLOOKUP($D532,'Growth rate'!$B$3:$S$93,3,FALSE)*VLOOKUP($F532,BY_TRA_Demand_Drivers!$B$5:$J$100,9,FALSE)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VLOOKUP(A533,BY_TRA_Demand_Drivers!$A$5:$B$95,2,FALSE)</f>
        <v>TPRAU</v>
      </c>
      <c r="G533" s="16">
        <f>VLOOKUP($D533,'Growth rate'!$B$3:$S$93,3,FALSE)*VLOOKUP($F533,BY_TRA_Demand_Drivers!$B$5:$J$100,7,FALSE)</f>
        <v>131173.16943437452</v>
      </c>
      <c r="H533" s="16">
        <f>VLOOKUP($D533,'Growth rate'!$B$3:$S$93,3,FALSE)*VLOOKUP($F533,BY_TRA_Demand_Drivers!$B$5:$J$100,8,FALSE)</f>
        <v>0</v>
      </c>
      <c r="I533" s="16">
        <f>VLOOKUP($D533,'Growth rate'!$B$3:$S$93,3,FALSE)*VLOOKUP($F533,BY_TRA_Demand_Drivers!$B$5:$J$100,9,FALSE)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VLOOKUP(A534,BY_TRA_Demand_Drivers!$A$5:$B$95,2,FALSE)</f>
        <v>TPRAU</v>
      </c>
      <c r="G534" s="16">
        <f>VLOOKUP($D534,'Growth rate'!$B$3:$S$93,3,FALSE)*VLOOKUP($F534,BY_TRA_Demand_Drivers!$B$5:$J$100,7,FALSE)</f>
        <v>132666.84408288341</v>
      </c>
      <c r="H534" s="16">
        <f>VLOOKUP($D534,'Growth rate'!$B$3:$S$93,3,FALSE)*VLOOKUP($F534,BY_TRA_Demand_Drivers!$B$5:$J$100,8,FALSE)</f>
        <v>0</v>
      </c>
      <c r="I534" s="16">
        <f>VLOOKUP($D534,'Growth rate'!$B$3:$S$93,3,FALSE)*VLOOKUP($F534,BY_TRA_Demand_Drivers!$B$5:$J$100,9,FALSE)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VLOOKUP(A535,BY_TRA_Demand_Drivers!$A$5:$B$95,2,FALSE)</f>
        <v>TPRAU</v>
      </c>
      <c r="G535" s="16">
        <f>VLOOKUP($D535,'Growth rate'!$B$3:$S$93,3,FALSE)*VLOOKUP($F535,BY_TRA_Demand_Drivers!$B$5:$J$100,7,FALSE)</f>
        <v>134160.51873139237</v>
      </c>
      <c r="H535" s="16">
        <f>VLOOKUP($D535,'Growth rate'!$B$3:$S$93,3,FALSE)*VLOOKUP($F535,BY_TRA_Demand_Drivers!$B$5:$J$100,8,FALSE)</f>
        <v>0</v>
      </c>
      <c r="I535" s="16">
        <f>VLOOKUP($D535,'Growth rate'!$B$3:$S$93,3,FALSE)*VLOOKUP($F535,BY_TRA_Demand_Drivers!$B$5:$J$100,9,FALSE)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VLOOKUP(A536,BY_TRA_Demand_Drivers!$A$5:$B$95,2,FALSE)</f>
        <v>TPRAU</v>
      </c>
      <c r="G536" s="16">
        <f>VLOOKUP($D536,'Growth rate'!$B$3:$S$93,3,FALSE)*VLOOKUP($F536,BY_TRA_Demand_Drivers!$B$5:$J$100,7,FALSE)</f>
        <v>135654.19337990126</v>
      </c>
      <c r="H536" s="16">
        <f>VLOOKUP($D536,'Growth rate'!$B$3:$S$93,3,FALSE)*VLOOKUP($F536,BY_TRA_Demand_Drivers!$B$5:$J$100,8,FALSE)</f>
        <v>0</v>
      </c>
      <c r="I536" s="16">
        <f>VLOOKUP($D536,'Growth rate'!$B$3:$S$93,3,FALSE)*VLOOKUP($F536,BY_TRA_Demand_Drivers!$B$5:$J$100,9,FALSE)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VLOOKUP(A537,BY_TRA_Demand_Drivers!$A$5:$B$95,2,FALSE)</f>
        <v>TPRAU</v>
      </c>
      <c r="G537" s="16">
        <f>VLOOKUP($D537,'Growth rate'!$B$3:$S$93,3,FALSE)*VLOOKUP($F537,BY_TRA_Demand_Drivers!$B$5:$J$100,7,FALSE)</f>
        <v>137147.86802841022</v>
      </c>
      <c r="H537" s="16">
        <f>VLOOKUP($D537,'Growth rate'!$B$3:$S$93,3,FALSE)*VLOOKUP($F537,BY_TRA_Demand_Drivers!$B$5:$J$100,8,FALSE)</f>
        <v>0</v>
      </c>
      <c r="I537" s="16">
        <f>VLOOKUP($D537,'Growth rate'!$B$3:$S$93,3,FALSE)*VLOOKUP($F537,BY_TRA_Demand_Drivers!$B$5:$J$100,9,FALSE)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VLOOKUP(A538,BY_TRA_Demand_Drivers!$A$5:$B$95,2,FALSE)</f>
        <v>TPRAU</v>
      </c>
      <c r="G538" s="16">
        <f>VLOOKUP($D538,'Growth rate'!$B$3:$S$93,3,FALSE)*VLOOKUP($F538,BY_TRA_Demand_Drivers!$B$5:$J$100,7,FALSE)</f>
        <v>138679.08145224283</v>
      </c>
      <c r="H538" s="16">
        <f>VLOOKUP($D538,'Growth rate'!$B$3:$S$93,3,FALSE)*VLOOKUP($F538,BY_TRA_Demand_Drivers!$B$5:$J$100,8,FALSE)</f>
        <v>0</v>
      </c>
      <c r="I538" s="16">
        <f>VLOOKUP($D538,'Growth rate'!$B$3:$S$93,3,FALSE)*VLOOKUP($F538,BY_TRA_Demand_Drivers!$B$5:$J$100,9,FALSE)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VLOOKUP(A539,BY_TRA_Demand_Drivers!$A$5:$B$95,2,FALSE)</f>
        <v>TPRAU</v>
      </c>
      <c r="G539" s="16">
        <f>VLOOKUP($D539,'Growth rate'!$B$3:$S$93,3,FALSE)*VLOOKUP($F539,BY_TRA_Demand_Drivers!$B$5:$J$100,7,FALSE)</f>
        <v>140210.29487607544</v>
      </c>
      <c r="H539" s="16">
        <f>VLOOKUP($D539,'Growth rate'!$B$3:$S$93,3,FALSE)*VLOOKUP($F539,BY_TRA_Demand_Drivers!$B$5:$J$100,8,FALSE)</f>
        <v>0</v>
      </c>
      <c r="I539" s="16">
        <f>VLOOKUP($D539,'Growth rate'!$B$3:$S$93,3,FALSE)*VLOOKUP($F539,BY_TRA_Demand_Drivers!$B$5:$J$100,9,FALSE)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VLOOKUP(A540,BY_TRA_Demand_Drivers!$A$5:$B$95,2,FALSE)</f>
        <v>TPRAU</v>
      </c>
      <c r="G540" s="16">
        <f>VLOOKUP($D540,'Growth rate'!$B$3:$S$93,3,FALSE)*VLOOKUP($F540,BY_TRA_Demand_Drivers!$B$5:$J$100,7,FALSE)</f>
        <v>141741.50829990808</v>
      </c>
      <c r="H540" s="16">
        <f>VLOOKUP($D540,'Growth rate'!$B$3:$S$93,3,FALSE)*VLOOKUP($F540,BY_TRA_Demand_Drivers!$B$5:$J$100,8,FALSE)</f>
        <v>0</v>
      </c>
      <c r="I540" s="16">
        <f>VLOOKUP($D540,'Growth rate'!$B$3:$S$93,3,FALSE)*VLOOKUP($F540,BY_TRA_Demand_Drivers!$B$5:$J$100,9,FALSE)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VLOOKUP(A541,BY_TRA_Demand_Drivers!$A$5:$B$95,2,FALSE)</f>
        <v>TPRAU</v>
      </c>
      <c r="G541" s="16">
        <f>VLOOKUP($D541,'Growth rate'!$B$3:$S$93,3,FALSE)*VLOOKUP($F541,BY_TRA_Demand_Drivers!$B$5:$J$100,7,FALSE)</f>
        <v>143272.72172374069</v>
      </c>
      <c r="H541" s="16">
        <f>VLOOKUP($D541,'Growth rate'!$B$3:$S$93,3,FALSE)*VLOOKUP($F541,BY_TRA_Demand_Drivers!$B$5:$J$100,8,FALSE)</f>
        <v>0</v>
      </c>
      <c r="I541" s="16">
        <f>VLOOKUP($D541,'Growth rate'!$B$3:$S$93,3,FALSE)*VLOOKUP($F541,BY_TRA_Demand_Drivers!$B$5:$J$100,9,FALSE)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VLOOKUP(A542,BY_TRA_Demand_Drivers!$A$5:$B$95,2,FALSE)</f>
        <v>TPRAU</v>
      </c>
      <c r="G542" s="16">
        <f>VLOOKUP($D542,'Growth rate'!$B$3:$S$93,3,FALSE)*VLOOKUP($F542,BY_TRA_Demand_Drivers!$B$5:$J$100,7,FALSE)</f>
        <v>144803.93514757333</v>
      </c>
      <c r="H542" s="16">
        <f>VLOOKUP($D542,'Growth rate'!$B$3:$S$93,3,FALSE)*VLOOKUP($F542,BY_TRA_Demand_Drivers!$B$5:$J$100,8,FALSE)</f>
        <v>0</v>
      </c>
      <c r="I542" s="16">
        <f>VLOOKUP($D542,'Growth rate'!$B$3:$S$93,3,FALSE)*VLOOKUP($F542,BY_TRA_Demand_Drivers!$B$5:$J$100,9,FALSE)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VLOOKUP(A543,BY_TRA_Demand_Drivers!$A$5:$B$95,2,FALSE)</f>
        <v>TPRAU</v>
      </c>
      <c r="G543" s="16">
        <f>VLOOKUP($D543,'Growth rate'!$B$3:$S$93,3,FALSE)*VLOOKUP($F543,BY_TRA_Demand_Drivers!$B$5:$J$100,7,FALSE)</f>
        <v>146388.56892082942</v>
      </c>
      <c r="H543" s="16">
        <f>VLOOKUP($D543,'Growth rate'!$B$3:$S$93,3,FALSE)*VLOOKUP($F543,BY_TRA_Demand_Drivers!$B$5:$J$100,8,FALSE)</f>
        <v>0</v>
      </c>
      <c r="I543" s="16">
        <f>VLOOKUP($D543,'Growth rate'!$B$3:$S$93,3,FALSE)*VLOOKUP($F543,BY_TRA_Demand_Drivers!$B$5:$J$100,9,FALSE)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VLOOKUP(A544,BY_TRA_Demand_Drivers!$A$5:$B$95,2,FALSE)</f>
        <v>TPRAU</v>
      </c>
      <c r="G544" s="16">
        <f>VLOOKUP($D544,'Growth rate'!$B$3:$S$93,3,FALSE)*VLOOKUP($F544,BY_TRA_Demand_Drivers!$B$5:$J$100,7,FALSE)</f>
        <v>147973.20269408554</v>
      </c>
      <c r="H544" s="16">
        <f>VLOOKUP($D544,'Growth rate'!$B$3:$S$93,3,FALSE)*VLOOKUP($F544,BY_TRA_Demand_Drivers!$B$5:$J$100,8,FALSE)</f>
        <v>0</v>
      </c>
      <c r="I544" s="16">
        <f>VLOOKUP($D544,'Growth rate'!$B$3:$S$93,3,FALSE)*VLOOKUP($F544,BY_TRA_Demand_Drivers!$B$5:$J$100,9,FALSE)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VLOOKUP(A545,BY_TRA_Demand_Drivers!$A$5:$B$95,2,FALSE)</f>
        <v>TPRAU</v>
      </c>
      <c r="G545" s="16">
        <f>VLOOKUP($D545,'Growth rate'!$B$3:$S$93,3,FALSE)*VLOOKUP($F545,BY_TRA_Demand_Drivers!$B$5:$J$100,7,FALSE)</f>
        <v>149557.83646734164</v>
      </c>
      <c r="H545" s="16">
        <f>VLOOKUP($D545,'Growth rate'!$B$3:$S$93,3,FALSE)*VLOOKUP($F545,BY_TRA_Demand_Drivers!$B$5:$J$100,8,FALSE)</f>
        <v>0</v>
      </c>
      <c r="I545" s="16">
        <f>VLOOKUP($D545,'Growth rate'!$B$3:$S$93,3,FALSE)*VLOOKUP($F545,BY_TRA_Demand_Drivers!$B$5:$J$100,9,FALSE)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VLOOKUP(A546,BY_TRA_Demand_Drivers!$A$5:$B$95,2,FALSE)</f>
        <v>TPRAU</v>
      </c>
      <c r="G546" s="16">
        <f>VLOOKUP($D546,'Growth rate'!$B$3:$S$93,3,FALSE)*VLOOKUP($F546,BY_TRA_Demand_Drivers!$B$5:$J$100,7,FALSE)</f>
        <v>151142.47024059773</v>
      </c>
      <c r="H546" s="16">
        <f>VLOOKUP($D546,'Growth rate'!$B$3:$S$93,3,FALSE)*VLOOKUP($F546,BY_TRA_Demand_Drivers!$B$5:$J$100,8,FALSE)</f>
        <v>0</v>
      </c>
      <c r="I546" s="16">
        <f>VLOOKUP($D546,'Growth rate'!$B$3:$S$93,3,FALSE)*VLOOKUP($F546,BY_TRA_Demand_Drivers!$B$5:$J$100,9,FALSE)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VLOOKUP(A547,BY_TRA_Demand_Drivers!$A$5:$B$95,2,FALSE)</f>
        <v>TPRAU</v>
      </c>
      <c r="G547" s="16">
        <f>VLOOKUP($D547,'Growth rate'!$B$3:$S$93,3,FALSE)*VLOOKUP($F547,BY_TRA_Demand_Drivers!$B$5:$J$100,7,FALSE)</f>
        <v>152727.10401385385</v>
      </c>
      <c r="H547" s="16">
        <f>VLOOKUP($D547,'Growth rate'!$B$3:$S$93,3,FALSE)*VLOOKUP($F547,BY_TRA_Demand_Drivers!$B$5:$J$100,8,FALSE)</f>
        <v>0</v>
      </c>
      <c r="I547" s="16">
        <f>VLOOKUP($D547,'Growth rate'!$B$3:$S$93,3,FALSE)*VLOOKUP($F547,BY_TRA_Demand_Drivers!$B$5:$J$100,9,FALSE)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VLOOKUP(A548,BY_TRA_Demand_Drivers!$A$5:$B$95,2,FALSE)</f>
        <v>TPRAU</v>
      </c>
      <c r="G548" s="16">
        <f>VLOOKUP($D548,'Growth rate'!$B$3:$S$93,3,FALSE)*VLOOKUP($F548,BY_TRA_Demand_Drivers!$B$5:$J$100,7,FALSE)</f>
        <v>154308.77994897074</v>
      </c>
      <c r="H548" s="16">
        <f>VLOOKUP($D548,'Growth rate'!$B$3:$S$93,3,FALSE)*VLOOKUP($F548,BY_TRA_Demand_Drivers!$B$5:$J$100,8,FALSE)</f>
        <v>0</v>
      </c>
      <c r="I548" s="16">
        <f>VLOOKUP($D548,'Growth rate'!$B$3:$S$93,3,FALSE)*VLOOKUP($F548,BY_TRA_Demand_Drivers!$B$5:$J$100,9,FALSE)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VLOOKUP(A549,BY_TRA_Demand_Drivers!$A$5:$B$95,2,FALSE)</f>
        <v>TPRAU</v>
      </c>
      <c r="G549" s="16">
        <f>VLOOKUP($D549,'Growth rate'!$B$3:$S$93,3,FALSE)*VLOOKUP($F549,BY_TRA_Demand_Drivers!$B$5:$J$100,7,FALSE)</f>
        <v>155890.45588408763</v>
      </c>
      <c r="H549" s="16">
        <f>VLOOKUP($D549,'Growth rate'!$B$3:$S$93,3,FALSE)*VLOOKUP($F549,BY_TRA_Demand_Drivers!$B$5:$J$100,8,FALSE)</f>
        <v>0</v>
      </c>
      <c r="I549" s="16">
        <f>VLOOKUP($D549,'Growth rate'!$B$3:$S$93,3,FALSE)*VLOOKUP($F549,BY_TRA_Demand_Drivers!$B$5:$J$100,9,FALSE)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VLOOKUP(A550,BY_TRA_Demand_Drivers!$A$5:$B$95,2,FALSE)</f>
        <v>TPRAU</v>
      </c>
      <c r="G550" s="16">
        <f>VLOOKUP($D550,'Growth rate'!$B$3:$S$93,3,FALSE)*VLOOKUP($F550,BY_TRA_Demand_Drivers!$B$5:$J$100,7,FALSE)</f>
        <v>157472.13181920451</v>
      </c>
      <c r="H550" s="16">
        <f>VLOOKUP($D550,'Growth rate'!$B$3:$S$93,3,FALSE)*VLOOKUP($F550,BY_TRA_Demand_Drivers!$B$5:$J$100,8,FALSE)</f>
        <v>0</v>
      </c>
      <c r="I550" s="16">
        <f>VLOOKUP($D550,'Growth rate'!$B$3:$S$93,3,FALSE)*VLOOKUP($F550,BY_TRA_Demand_Drivers!$B$5:$J$100,9,FALSE)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VLOOKUP(A551,BY_TRA_Demand_Drivers!$A$5:$B$95,2,FALSE)</f>
        <v>TPRAU</v>
      </c>
      <c r="G551" s="16">
        <f>VLOOKUP($D551,'Growth rate'!$B$3:$S$93,3,FALSE)*VLOOKUP($F551,BY_TRA_Demand_Drivers!$B$5:$J$100,7,FALSE)</f>
        <v>159053.8077543214</v>
      </c>
      <c r="H551" s="16">
        <f>VLOOKUP($D551,'Growth rate'!$B$3:$S$93,3,FALSE)*VLOOKUP($F551,BY_TRA_Demand_Drivers!$B$5:$J$100,8,FALSE)</f>
        <v>0</v>
      </c>
      <c r="I551" s="16">
        <f>VLOOKUP($D551,'Growth rate'!$B$3:$S$93,3,FALSE)*VLOOKUP($F551,BY_TRA_Demand_Drivers!$B$5:$J$100,9,FALSE)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VLOOKUP(A552,BY_TRA_Demand_Drivers!$A$5:$B$95,2,FALSE)</f>
        <v>TPRAU</v>
      </c>
      <c r="G552" s="16">
        <f>VLOOKUP($D552,'Growth rate'!$B$3:$S$93,3,FALSE)*VLOOKUP($F552,BY_TRA_Demand_Drivers!$B$5:$J$100,7,FALSE)</f>
        <v>160635.48368943826</v>
      </c>
      <c r="H552" s="16">
        <f>VLOOKUP($D552,'Growth rate'!$B$3:$S$93,3,FALSE)*VLOOKUP($F552,BY_TRA_Demand_Drivers!$B$5:$J$100,8,FALSE)</f>
        <v>0</v>
      </c>
      <c r="I552" s="16">
        <f>VLOOKUP($D552,'Growth rate'!$B$3:$S$93,3,FALSE)*VLOOKUP($F552,BY_TRA_Demand_Drivers!$B$5:$J$100,9,FALSE)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VLOOKUP(A553,BY_TRA_Demand_Drivers!$A$5:$B$95,2,FALSE)</f>
        <v>TPRAU</v>
      </c>
      <c r="G553" s="16">
        <f>VLOOKUP($D553,'Growth rate'!$B$3:$S$93,3,FALSE)*VLOOKUP($F553,BY_TRA_Demand_Drivers!$B$5:$J$100,7,FALSE)</f>
        <v>162191.13849168265</v>
      </c>
      <c r="H553" s="16">
        <f>VLOOKUP($D553,'Growth rate'!$B$3:$S$93,3,FALSE)*VLOOKUP($F553,BY_TRA_Demand_Drivers!$B$5:$J$100,8,FALSE)</f>
        <v>0</v>
      </c>
      <c r="I553" s="16">
        <f>VLOOKUP($D553,'Growth rate'!$B$3:$S$93,3,FALSE)*VLOOKUP($F553,BY_TRA_Demand_Drivers!$B$5:$J$100,9,FALSE)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VLOOKUP(A554,BY_TRA_Demand_Drivers!$A$5:$B$95,2,FALSE)</f>
        <v>TPRAU</v>
      </c>
      <c r="G554" s="16">
        <f>VLOOKUP($D554,'Growth rate'!$B$3:$S$93,3,FALSE)*VLOOKUP($F554,BY_TRA_Demand_Drivers!$B$5:$J$100,7,FALSE)</f>
        <v>163746.79329392707</v>
      </c>
      <c r="H554" s="16">
        <f>VLOOKUP($D554,'Growth rate'!$B$3:$S$93,3,FALSE)*VLOOKUP($F554,BY_TRA_Demand_Drivers!$B$5:$J$100,8,FALSE)</f>
        <v>0</v>
      </c>
      <c r="I554" s="16">
        <f>VLOOKUP($D554,'Growth rate'!$B$3:$S$93,3,FALSE)*VLOOKUP($F554,BY_TRA_Demand_Drivers!$B$5:$J$100,9,FALSE)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VLOOKUP(A555,BY_TRA_Demand_Drivers!$A$5:$B$95,2,FALSE)</f>
        <v>TPRAU</v>
      </c>
      <c r="G555" s="16">
        <f>VLOOKUP($D555,'Growth rate'!$B$3:$S$93,3,FALSE)*VLOOKUP($F555,BY_TRA_Demand_Drivers!$B$5:$J$100,7,FALSE)</f>
        <v>165302.44809617146</v>
      </c>
      <c r="H555" s="16">
        <f>VLOOKUP($D555,'Growth rate'!$B$3:$S$93,3,FALSE)*VLOOKUP($F555,BY_TRA_Demand_Drivers!$B$5:$J$100,8,FALSE)</f>
        <v>0</v>
      </c>
      <c r="I555" s="16">
        <f>VLOOKUP($D555,'Growth rate'!$B$3:$S$93,3,FALSE)*VLOOKUP($F555,BY_TRA_Demand_Drivers!$B$5:$J$100,9,FALSE)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VLOOKUP(A556,BY_TRA_Demand_Drivers!$A$5:$B$95,2,FALSE)</f>
        <v>TPRAU</v>
      </c>
      <c r="G556" s="16">
        <f>VLOOKUP($D556,'Growth rate'!$B$3:$S$93,3,FALSE)*VLOOKUP($F556,BY_TRA_Demand_Drivers!$B$5:$J$100,7,FALSE)</f>
        <v>166858.10289841585</v>
      </c>
      <c r="H556" s="16">
        <f>VLOOKUP($D556,'Growth rate'!$B$3:$S$93,3,FALSE)*VLOOKUP($F556,BY_TRA_Demand_Drivers!$B$5:$J$100,8,FALSE)</f>
        <v>0</v>
      </c>
      <c r="I556" s="16">
        <f>VLOOKUP($D556,'Growth rate'!$B$3:$S$93,3,FALSE)*VLOOKUP($F556,BY_TRA_Demand_Drivers!$B$5:$J$100,9,FALSE)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VLOOKUP(A557,BY_TRA_Demand_Drivers!$A$5:$B$95,2,FALSE)</f>
        <v>TPRAU</v>
      </c>
      <c r="G557" s="16">
        <f>VLOOKUP($D557,'Growth rate'!$B$3:$S$93,3,FALSE)*VLOOKUP($F557,BY_TRA_Demand_Drivers!$B$5:$J$100,7,FALSE)</f>
        <v>168413.75770066024</v>
      </c>
      <c r="H557" s="16">
        <f>VLOOKUP($D557,'Growth rate'!$B$3:$S$93,3,FALSE)*VLOOKUP($F557,BY_TRA_Demand_Drivers!$B$5:$J$100,8,FALSE)</f>
        <v>0</v>
      </c>
      <c r="I557" s="16">
        <f>VLOOKUP($D557,'Growth rate'!$B$3:$S$93,3,FALSE)*VLOOKUP($F557,BY_TRA_Demand_Drivers!$B$5:$J$100,9,FALSE)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VLOOKUP(A558,BY_TRA_Demand_Drivers!$A$5:$B$95,2,FALSE)</f>
        <v>TPRAU</v>
      </c>
      <c r="G558" s="16">
        <f>VLOOKUP($D558,'Growth rate'!$B$3:$S$93,3,FALSE)*VLOOKUP($F558,BY_TRA_Demand_Drivers!$B$5:$J$100,7,FALSE)</f>
        <v>169905.74615735118</v>
      </c>
      <c r="H558" s="16">
        <f>VLOOKUP($D558,'Growth rate'!$B$3:$S$93,3,FALSE)*VLOOKUP($F558,BY_TRA_Demand_Drivers!$B$5:$J$100,8,FALSE)</f>
        <v>0</v>
      </c>
      <c r="I558" s="16">
        <f>VLOOKUP($D558,'Growth rate'!$B$3:$S$93,3,FALSE)*VLOOKUP($F558,BY_TRA_Demand_Drivers!$B$5:$J$100,9,FALSE)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VLOOKUP(A559,BY_TRA_Demand_Drivers!$A$5:$B$95,2,FALSE)</f>
        <v>TPRAU</v>
      </c>
      <c r="G559" s="16">
        <f>VLOOKUP($D559,'Growth rate'!$B$3:$S$93,3,FALSE)*VLOOKUP($F559,BY_TRA_Demand_Drivers!$B$5:$J$100,7,FALSE)</f>
        <v>171397.7346140421</v>
      </c>
      <c r="H559" s="16">
        <f>VLOOKUP($D559,'Growth rate'!$B$3:$S$93,3,FALSE)*VLOOKUP($F559,BY_TRA_Demand_Drivers!$B$5:$J$100,8,FALSE)</f>
        <v>0</v>
      </c>
      <c r="I559" s="16">
        <f>VLOOKUP($D559,'Growth rate'!$B$3:$S$93,3,FALSE)*VLOOKUP($F559,BY_TRA_Demand_Drivers!$B$5:$J$100,9,FALSE)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VLOOKUP(A560,BY_TRA_Demand_Drivers!$A$5:$B$95,2,FALSE)</f>
        <v>TPRAU</v>
      </c>
      <c r="G560" s="16">
        <f>VLOOKUP($D560,'Growth rate'!$B$3:$S$93,3,FALSE)*VLOOKUP($F560,BY_TRA_Demand_Drivers!$B$5:$J$100,7,FALSE)</f>
        <v>172889.72307073299</v>
      </c>
      <c r="H560" s="16">
        <f>VLOOKUP($D560,'Growth rate'!$B$3:$S$93,3,FALSE)*VLOOKUP($F560,BY_TRA_Demand_Drivers!$B$5:$J$100,8,FALSE)</f>
        <v>0</v>
      </c>
      <c r="I560" s="16">
        <f>VLOOKUP($D560,'Growth rate'!$B$3:$S$93,3,FALSE)*VLOOKUP($F560,BY_TRA_Demand_Drivers!$B$5:$J$100,9,FALSE)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VLOOKUP(A561,BY_TRA_Demand_Drivers!$A$5:$B$95,2,FALSE)</f>
        <v>TPRAU</v>
      </c>
      <c r="G561" s="16">
        <f>VLOOKUP($D561,'Growth rate'!$B$3:$S$93,3,FALSE)*VLOOKUP($F561,BY_TRA_Demand_Drivers!$B$5:$J$100,7,FALSE)</f>
        <v>174381.71152742393</v>
      </c>
      <c r="H561" s="16">
        <f>VLOOKUP($D561,'Growth rate'!$B$3:$S$93,3,FALSE)*VLOOKUP($F561,BY_TRA_Demand_Drivers!$B$5:$J$100,8,FALSE)</f>
        <v>0</v>
      </c>
      <c r="I561" s="16">
        <f>VLOOKUP($D561,'Growth rate'!$B$3:$S$93,3,FALSE)*VLOOKUP($F561,BY_TRA_Demand_Drivers!$B$5:$J$100,9,FALSE)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VLOOKUP(A562,BY_TRA_Demand_Drivers!$A$5:$B$95,2,FALSE)</f>
        <v>TPRAU</v>
      </c>
      <c r="G562" s="16">
        <f>VLOOKUP($D562,'Growth rate'!$B$3:$S$93,3,FALSE)*VLOOKUP($F562,BY_TRA_Demand_Drivers!$B$5:$J$100,7,FALSE)</f>
        <v>175873.69998411485</v>
      </c>
      <c r="H562" s="16">
        <f>VLOOKUP($D562,'Growth rate'!$B$3:$S$93,3,FALSE)*VLOOKUP($F562,BY_TRA_Demand_Drivers!$B$5:$J$100,8,FALSE)</f>
        <v>0</v>
      </c>
      <c r="I562" s="16">
        <f>VLOOKUP($D562,'Growth rate'!$B$3:$S$93,3,FALSE)*VLOOKUP($F562,BY_TRA_Demand_Drivers!$B$5:$J$100,9,FALSE)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VLOOKUP(A563,BY_TRA_Demand_Drivers!$A$5:$B$95,2,FALSE)</f>
        <v>TPRAU</v>
      </c>
      <c r="G563" s="16">
        <f>VLOOKUP($D563,'Growth rate'!$B$3:$S$93,3,FALSE)*VLOOKUP($F563,BY_TRA_Demand_Drivers!$B$5:$J$100,7,FALSE)</f>
        <v>177306.65492127716</v>
      </c>
      <c r="H563" s="16">
        <f>VLOOKUP($D563,'Growth rate'!$B$3:$S$93,3,FALSE)*VLOOKUP($F563,BY_TRA_Demand_Drivers!$B$5:$J$100,8,FALSE)</f>
        <v>0</v>
      </c>
      <c r="I563" s="16">
        <f>VLOOKUP($D563,'Growth rate'!$B$3:$S$93,3,FALSE)*VLOOKUP($F563,BY_TRA_Demand_Drivers!$B$5:$J$100,9,FALSE)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VLOOKUP(A564,BY_TRA_Demand_Drivers!$A$5:$B$95,2,FALSE)</f>
        <v>TPRAU</v>
      </c>
      <c r="G564" s="16">
        <f>VLOOKUP($D564,'Growth rate'!$B$3:$S$93,3,FALSE)*VLOOKUP($F564,BY_TRA_Demand_Drivers!$B$5:$J$100,7,FALSE)</f>
        <v>178739.60985843951</v>
      </c>
      <c r="H564" s="16">
        <f>VLOOKUP($D564,'Growth rate'!$B$3:$S$93,3,FALSE)*VLOOKUP($F564,BY_TRA_Demand_Drivers!$B$5:$J$100,8,FALSE)</f>
        <v>0</v>
      </c>
      <c r="I564" s="16">
        <f>VLOOKUP($D564,'Growth rate'!$B$3:$S$93,3,FALSE)*VLOOKUP($F564,BY_TRA_Demand_Drivers!$B$5:$J$100,9,FALSE)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VLOOKUP(A565,BY_TRA_Demand_Drivers!$A$5:$B$95,2,FALSE)</f>
        <v>TPRAU</v>
      </c>
      <c r="G565" s="16">
        <f>VLOOKUP($D565,'Growth rate'!$B$3:$S$93,3,FALSE)*VLOOKUP($F565,BY_TRA_Demand_Drivers!$B$5:$J$100,7,FALSE)</f>
        <v>180172.56479560185</v>
      </c>
      <c r="H565" s="16">
        <f>VLOOKUP($D565,'Growth rate'!$B$3:$S$93,3,FALSE)*VLOOKUP($F565,BY_TRA_Demand_Drivers!$B$5:$J$100,8,FALSE)</f>
        <v>0</v>
      </c>
      <c r="I565" s="16">
        <f>VLOOKUP($D565,'Growth rate'!$B$3:$S$93,3,FALSE)*VLOOKUP($F565,BY_TRA_Demand_Drivers!$B$5:$J$100,9,FALSE)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VLOOKUP(A566,BY_TRA_Demand_Drivers!$A$5:$B$95,2,FALSE)</f>
        <v>TPRAU</v>
      </c>
      <c r="G566" s="16">
        <f>VLOOKUP($D566,'Growth rate'!$B$3:$S$93,3,FALSE)*VLOOKUP($F566,BY_TRA_Demand_Drivers!$B$5:$J$100,7,FALSE)</f>
        <v>181605.51973276417</v>
      </c>
      <c r="H566" s="16">
        <f>VLOOKUP($D566,'Growth rate'!$B$3:$S$93,3,FALSE)*VLOOKUP($F566,BY_TRA_Demand_Drivers!$B$5:$J$100,8,FALSE)</f>
        <v>0</v>
      </c>
      <c r="I566" s="16">
        <f>VLOOKUP($D566,'Growth rate'!$B$3:$S$93,3,FALSE)*VLOOKUP($F566,BY_TRA_Demand_Drivers!$B$5:$J$100,9,FALSE)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VLOOKUP(A567,BY_TRA_Demand_Drivers!$A$5:$B$95,2,FALSE)</f>
        <v>TPRAU</v>
      </c>
      <c r="G567" s="16">
        <f>VLOOKUP($D567,'Growth rate'!$B$3:$S$93,3,FALSE)*VLOOKUP($F567,BY_TRA_Demand_Drivers!$B$5:$J$100,7,FALSE)</f>
        <v>183038.47466992651</v>
      </c>
      <c r="H567" s="16">
        <f>VLOOKUP($D567,'Growth rate'!$B$3:$S$93,3,FALSE)*VLOOKUP($F567,BY_TRA_Demand_Drivers!$B$5:$J$100,8,FALSE)</f>
        <v>0</v>
      </c>
      <c r="I567" s="16">
        <f>VLOOKUP($D567,'Growth rate'!$B$3:$S$93,3,FALSE)*VLOOKUP($F567,BY_TRA_Demand_Drivers!$B$5:$J$100,9,FALSE)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VLOOKUP(A568,BY_TRA_Demand_Drivers!$A$5:$B$95,2,FALSE)</f>
        <v>TPRAU</v>
      </c>
      <c r="G568" s="16">
        <f>VLOOKUP($D568,'Growth rate'!$B$3:$S$93,3,FALSE)*VLOOKUP($F568,BY_TRA_Demand_Drivers!$B$5:$J$100,7,FALSE)</f>
        <v>184438.198743752</v>
      </c>
      <c r="H568" s="16">
        <f>VLOOKUP($D568,'Growth rate'!$B$3:$S$93,3,FALSE)*VLOOKUP($F568,BY_TRA_Demand_Drivers!$B$5:$J$100,8,FALSE)</f>
        <v>0</v>
      </c>
      <c r="I568" s="16">
        <f>VLOOKUP($D568,'Growth rate'!$B$3:$S$93,3,FALSE)*VLOOKUP($F568,BY_TRA_Demand_Drivers!$B$5:$J$100,9,FALSE)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VLOOKUP(A569,BY_TRA_Demand_Drivers!$A$5:$B$95,2,FALSE)</f>
        <v>TPRAU</v>
      </c>
      <c r="G569" s="16">
        <f>VLOOKUP($D569,'Growth rate'!$B$3:$S$93,3,FALSE)*VLOOKUP($F569,BY_TRA_Demand_Drivers!$B$5:$J$100,7,FALSE)</f>
        <v>185837.92281757749</v>
      </c>
      <c r="H569" s="16">
        <f>VLOOKUP($D569,'Growth rate'!$B$3:$S$93,3,FALSE)*VLOOKUP($F569,BY_TRA_Demand_Drivers!$B$5:$J$100,8,FALSE)</f>
        <v>0</v>
      </c>
      <c r="I569" s="16">
        <f>VLOOKUP($D569,'Growth rate'!$B$3:$S$93,3,FALSE)*VLOOKUP($F569,BY_TRA_Demand_Drivers!$B$5:$J$100,9,FALSE)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VLOOKUP(A570,BY_TRA_Demand_Drivers!$A$5:$B$95,2,FALSE)</f>
        <v>TPRAU</v>
      </c>
      <c r="G570" s="16">
        <f>VLOOKUP($D570,'Growth rate'!$B$3:$S$93,3,FALSE)*VLOOKUP($F570,BY_TRA_Demand_Drivers!$B$5:$J$100,7,FALSE)</f>
        <v>187237.64689140301</v>
      </c>
      <c r="H570" s="16">
        <f>VLOOKUP($D570,'Growth rate'!$B$3:$S$93,3,FALSE)*VLOOKUP($F570,BY_TRA_Demand_Drivers!$B$5:$J$100,8,FALSE)</f>
        <v>0</v>
      </c>
      <c r="I570" s="16">
        <f>VLOOKUP($D570,'Growth rate'!$B$3:$S$93,3,FALSE)*VLOOKUP($F570,BY_TRA_Demand_Drivers!$B$5:$J$100,9,FALSE)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VLOOKUP(A571,BY_TRA_Demand_Drivers!$A$5:$B$95,2,FALSE)</f>
        <v>TPRAU</v>
      </c>
      <c r="G571" s="16">
        <f>VLOOKUP($D571,'Growth rate'!$B$3:$S$93,3,FALSE)*VLOOKUP($F571,BY_TRA_Demand_Drivers!$B$5:$J$100,7,FALSE)</f>
        <v>188637.37096522847</v>
      </c>
      <c r="H571" s="16">
        <f>VLOOKUP($D571,'Growth rate'!$B$3:$S$93,3,FALSE)*VLOOKUP($F571,BY_TRA_Demand_Drivers!$B$5:$J$100,8,FALSE)</f>
        <v>0</v>
      </c>
      <c r="I571" s="16">
        <f>VLOOKUP($D571,'Growth rate'!$B$3:$S$93,3,FALSE)*VLOOKUP($F571,BY_TRA_Demand_Drivers!$B$5:$J$100,9,FALSE)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VLOOKUP(A572,BY_TRA_Demand_Drivers!$A$5:$B$95,2,FALSE)</f>
        <v>TPRAU</v>
      </c>
      <c r="G572" s="16">
        <f>VLOOKUP($D572,'Growth rate'!$B$3:$S$93,3,FALSE)*VLOOKUP($F572,BY_TRA_Demand_Drivers!$B$5:$J$100,7,FALSE)</f>
        <v>190037.09503905397</v>
      </c>
      <c r="H572" s="16">
        <f>VLOOKUP($D572,'Growth rate'!$B$3:$S$93,3,FALSE)*VLOOKUP($F572,BY_TRA_Demand_Drivers!$B$5:$J$100,8,FALSE)</f>
        <v>0</v>
      </c>
      <c r="I572" s="16">
        <f>VLOOKUP($D572,'Growth rate'!$B$3:$S$93,3,FALSE)*VLOOKUP($F572,BY_TRA_Demand_Drivers!$B$5:$J$100,9,FALSE)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VLOOKUP(A573,BY_TRA_Demand_Drivers!$A$5:$B$95,2,FALSE)</f>
        <v>TPRAU</v>
      </c>
      <c r="G573" s="16">
        <f>VLOOKUP($D573,'Growth rate'!$B$3:$S$93,3,FALSE)*VLOOKUP($F573,BY_TRA_Demand_Drivers!$B$5:$J$100,7,FALSE)</f>
        <v>191390.08190910009</v>
      </c>
      <c r="H573" s="16">
        <f>VLOOKUP($D573,'Growth rate'!$B$3:$S$93,3,FALSE)*VLOOKUP($F573,BY_TRA_Demand_Drivers!$B$5:$J$100,8,FALSE)</f>
        <v>0</v>
      </c>
      <c r="I573" s="16">
        <f>VLOOKUP($D573,'Growth rate'!$B$3:$S$93,3,FALSE)*VLOOKUP($F573,BY_TRA_Demand_Drivers!$B$5:$J$100,9,FALSE)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VLOOKUP(A574,BY_TRA_Demand_Drivers!$A$5:$B$95,2,FALSE)</f>
        <v>TPRAU</v>
      </c>
      <c r="G574" s="16">
        <f>VLOOKUP($D574,'Growth rate'!$B$3:$S$93,3,FALSE)*VLOOKUP($F574,BY_TRA_Demand_Drivers!$B$5:$J$100,7,FALSE)</f>
        <v>192743.06877914618</v>
      </c>
      <c r="H574" s="16">
        <f>VLOOKUP($D574,'Growth rate'!$B$3:$S$93,3,FALSE)*VLOOKUP($F574,BY_TRA_Demand_Drivers!$B$5:$J$100,8,FALSE)</f>
        <v>0</v>
      </c>
      <c r="I574" s="16">
        <f>VLOOKUP($D574,'Growth rate'!$B$3:$S$93,3,FALSE)*VLOOKUP($F574,BY_TRA_Demand_Drivers!$B$5:$J$100,9,FALSE)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VLOOKUP(A575,BY_TRA_Demand_Drivers!$A$5:$B$95,2,FALSE)</f>
        <v>TPRAU</v>
      </c>
      <c r="G575" s="16">
        <f>VLOOKUP($D575,'Growth rate'!$B$3:$S$93,3,FALSE)*VLOOKUP($F575,BY_TRA_Demand_Drivers!$B$5:$J$100,7,FALSE)</f>
        <v>194096.05564919231</v>
      </c>
      <c r="H575" s="16">
        <f>VLOOKUP($D575,'Growth rate'!$B$3:$S$93,3,FALSE)*VLOOKUP($F575,BY_TRA_Demand_Drivers!$B$5:$J$100,8,FALSE)</f>
        <v>0</v>
      </c>
      <c r="I575" s="16">
        <f>VLOOKUP($D575,'Growth rate'!$B$3:$S$93,3,FALSE)*VLOOKUP($F575,BY_TRA_Demand_Drivers!$B$5:$J$100,9,FALSE)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VLOOKUP(A576,BY_TRA_Demand_Drivers!$A$5:$B$95,2,FALSE)</f>
        <v>TPRAU</v>
      </c>
      <c r="G576" s="16">
        <f>VLOOKUP($D576,'Growth rate'!$B$3:$S$93,3,FALSE)*VLOOKUP($F576,BY_TRA_Demand_Drivers!$B$5:$J$100,7,FALSE)</f>
        <v>195449.0425192384</v>
      </c>
      <c r="H576" s="16">
        <f>VLOOKUP($D576,'Growth rate'!$B$3:$S$93,3,FALSE)*VLOOKUP($F576,BY_TRA_Demand_Drivers!$B$5:$J$100,8,FALSE)</f>
        <v>0</v>
      </c>
      <c r="I576" s="16">
        <f>VLOOKUP($D576,'Growth rate'!$B$3:$S$93,3,FALSE)*VLOOKUP($F576,BY_TRA_Demand_Drivers!$B$5:$J$100,9,FALSE)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VLOOKUP(A577,BY_TRA_Demand_Drivers!$A$5:$B$95,2,FALSE)</f>
        <v>TPRAU</v>
      </c>
      <c r="G577" s="16">
        <f>VLOOKUP($D577,'Growth rate'!$B$3:$S$93,3,FALSE)*VLOOKUP($F577,BY_TRA_Demand_Drivers!$B$5:$J$100,7,FALSE)</f>
        <v>196802.02938928452</v>
      </c>
      <c r="H577" s="16">
        <f>VLOOKUP($D577,'Growth rate'!$B$3:$S$93,3,FALSE)*VLOOKUP($F577,BY_TRA_Demand_Drivers!$B$5:$J$100,8,FALSE)</f>
        <v>0</v>
      </c>
      <c r="I577" s="16">
        <f>VLOOKUP($D577,'Growth rate'!$B$3:$S$93,3,FALSE)*VLOOKUP($F577,BY_TRA_Demand_Drivers!$B$5:$J$100,9,FALSE)</f>
        <v>0</v>
      </c>
    </row>
    <row r="578" spans="1:9">
      <c r="A578" s="16">
        <f>A496+1</f>
        <v>8</v>
      </c>
      <c r="B578" s="16"/>
      <c r="C578" s="16" t="s">
        <v>11</v>
      </c>
      <c r="D578" s="16">
        <v>2019</v>
      </c>
      <c r="E578" s="16" t="s">
        <v>3</v>
      </c>
      <c r="F578" s="16" t="str">
        <f>VLOOKUP(A578,BY_TRA_Demand_Drivers!$A$5:$B$95,2,FALSE)</f>
        <v>TPRAR</v>
      </c>
      <c r="G578" s="16">
        <f>VLOOKUP($D578,'Growth rate'!$B$3:$S$93,3,FALSE)*VLOOKUP($F578,BY_TRA_Demand_Drivers!$B$5:$J$100,7,FALSE)</f>
        <v>27329.72025688635</v>
      </c>
      <c r="H578" s="16">
        <f>VLOOKUP($D578,'Growth rate'!$B$3:$S$93,3,FALSE)*VLOOKUP($F578,BY_TRA_Demand_Drivers!$B$5:$J$100,8,FALSE)</f>
        <v>0</v>
      </c>
      <c r="I578" s="16">
        <f>VLOOKUP($D578,'Growth rate'!$B$3:$S$93,3,FALSE)*VLOOKUP($F578,BY_TRA_Demand_Drivers!$B$5:$J$100,9,FALSE)</f>
        <v>0</v>
      </c>
    </row>
    <row r="579" spans="1:9">
      <c r="A579" s="16">
        <f t="shared" ref="A579:A642" si="8">A497+1</f>
        <v>8</v>
      </c>
      <c r="B579" s="16"/>
      <c r="C579" s="16" t="s">
        <v>11</v>
      </c>
      <c r="D579" s="16">
        <v>2020</v>
      </c>
      <c r="E579" s="16" t="s">
        <v>3</v>
      </c>
      <c r="F579" s="16" t="str">
        <f>VLOOKUP(A579,BY_TRA_Demand_Drivers!$A$5:$B$95,2,FALSE)</f>
        <v>TPRAR</v>
      </c>
      <c r="G579" s="16">
        <f>VLOOKUP($D579,'Growth rate'!$B$3:$S$93,3,FALSE)*VLOOKUP($F579,BY_TRA_Demand_Drivers!$B$5:$J$100,7,FALSE)</f>
        <v>27661.302222611204</v>
      </c>
      <c r="H579" s="16">
        <f>VLOOKUP($D579,'Growth rate'!$B$3:$S$93,3,FALSE)*VLOOKUP($F579,BY_TRA_Demand_Drivers!$B$5:$J$100,8,FALSE)</f>
        <v>0</v>
      </c>
      <c r="I579" s="16">
        <f>VLOOKUP($D579,'Growth rate'!$B$3:$S$93,3,FALSE)*VLOOKUP($F579,BY_TRA_Demand_Drivers!$B$5:$J$100,9,FALSE)</f>
        <v>0</v>
      </c>
    </row>
    <row r="580" spans="1:9">
      <c r="A580" s="16">
        <f t="shared" si="8"/>
        <v>8</v>
      </c>
      <c r="B580" s="16"/>
      <c r="C580" s="16" t="s">
        <v>11</v>
      </c>
      <c r="D580" s="16">
        <v>2021</v>
      </c>
      <c r="E580" s="16" t="s">
        <v>3</v>
      </c>
      <c r="F580" s="16" t="str">
        <f>VLOOKUP(A580,BY_TRA_Demand_Drivers!$A$5:$B$95,2,FALSE)</f>
        <v>TPRAR</v>
      </c>
      <c r="G580" s="16">
        <f>VLOOKUP($D580,'Growth rate'!$B$3:$S$93,3,FALSE)*VLOOKUP($F580,BY_TRA_Demand_Drivers!$B$5:$J$100,7,FALSE)</f>
        <v>27944.924432631928</v>
      </c>
      <c r="H580" s="16">
        <f>VLOOKUP($D580,'Growth rate'!$B$3:$S$93,3,FALSE)*VLOOKUP($F580,BY_TRA_Demand_Drivers!$B$5:$J$100,8,FALSE)</f>
        <v>0</v>
      </c>
      <c r="I580" s="16">
        <f>VLOOKUP($D580,'Growth rate'!$B$3:$S$93,3,FALSE)*VLOOKUP($F580,BY_TRA_Demand_Drivers!$B$5:$J$100,9,FALSE)</f>
        <v>0</v>
      </c>
    </row>
    <row r="581" spans="1:9">
      <c r="A581" s="16">
        <f t="shared" si="8"/>
        <v>8</v>
      </c>
      <c r="B581" s="16"/>
      <c r="C581" s="16" t="s">
        <v>11</v>
      </c>
      <c r="D581" s="16">
        <v>2022</v>
      </c>
      <c r="E581" s="16" t="s">
        <v>3</v>
      </c>
      <c r="F581" s="16" t="str">
        <f>VLOOKUP(A581,BY_TRA_Demand_Drivers!$A$5:$B$95,2,FALSE)</f>
        <v>TPRAR</v>
      </c>
      <c r="G581" s="16">
        <f>VLOOKUP($D581,'Growth rate'!$B$3:$S$93,3,FALSE)*VLOOKUP($F581,BY_TRA_Demand_Drivers!$B$5:$J$100,7,FALSE)</f>
        <v>28228.546642652644</v>
      </c>
      <c r="H581" s="16">
        <f>VLOOKUP($D581,'Growth rate'!$B$3:$S$93,3,FALSE)*VLOOKUP($F581,BY_TRA_Demand_Drivers!$B$5:$J$100,8,FALSE)</f>
        <v>0</v>
      </c>
      <c r="I581" s="16">
        <f>VLOOKUP($D581,'Growth rate'!$B$3:$S$93,3,FALSE)*VLOOKUP($F581,BY_TRA_Demand_Drivers!$B$5:$J$100,9,FALSE)</f>
        <v>0</v>
      </c>
    </row>
    <row r="582" spans="1:9">
      <c r="A582" s="16">
        <f t="shared" si="8"/>
        <v>8</v>
      </c>
      <c r="B582" s="16"/>
      <c r="C582" s="16" t="s">
        <v>11</v>
      </c>
      <c r="D582" s="16">
        <v>2023</v>
      </c>
      <c r="E582" s="16" t="s">
        <v>3</v>
      </c>
      <c r="F582" s="16" t="str">
        <f>VLOOKUP(A582,BY_TRA_Demand_Drivers!$A$5:$B$95,2,FALSE)</f>
        <v>TPRAR</v>
      </c>
      <c r="G582" s="16">
        <f>VLOOKUP($D582,'Growth rate'!$B$3:$S$93,3,FALSE)*VLOOKUP($F582,BY_TRA_Demand_Drivers!$B$5:$J$100,7,FALSE)</f>
        <v>28512.168852673367</v>
      </c>
      <c r="H582" s="16">
        <f>VLOOKUP($D582,'Growth rate'!$B$3:$S$93,3,FALSE)*VLOOKUP($F582,BY_TRA_Demand_Drivers!$B$5:$J$100,8,FALSE)</f>
        <v>0</v>
      </c>
      <c r="I582" s="16">
        <f>VLOOKUP($D582,'Growth rate'!$B$3:$S$93,3,FALSE)*VLOOKUP($F582,BY_TRA_Demand_Drivers!$B$5:$J$100,9,FALSE)</f>
        <v>0</v>
      </c>
    </row>
    <row r="583" spans="1:9">
      <c r="A583" s="16">
        <f t="shared" si="8"/>
        <v>8</v>
      </c>
      <c r="B583" s="16"/>
      <c r="C583" s="16" t="s">
        <v>11</v>
      </c>
      <c r="D583" s="16">
        <v>2024</v>
      </c>
      <c r="E583" s="16" t="s">
        <v>3</v>
      </c>
      <c r="F583" s="16" t="str">
        <f>VLOOKUP(A583,BY_TRA_Demand_Drivers!$A$5:$B$95,2,FALSE)</f>
        <v>TPRAR</v>
      </c>
      <c r="G583" s="16">
        <f>VLOOKUP($D583,'Growth rate'!$B$3:$S$93,3,FALSE)*VLOOKUP($F583,BY_TRA_Demand_Drivers!$B$5:$J$100,7,FALSE)</f>
        <v>28795.791062694083</v>
      </c>
      <c r="H583" s="16">
        <f>VLOOKUP($D583,'Growth rate'!$B$3:$S$93,3,FALSE)*VLOOKUP($F583,BY_TRA_Demand_Drivers!$B$5:$J$100,8,FALSE)</f>
        <v>0</v>
      </c>
      <c r="I583" s="16">
        <f>VLOOKUP($D583,'Growth rate'!$B$3:$S$93,3,FALSE)*VLOOKUP($F583,BY_TRA_Demand_Drivers!$B$5:$J$100,9,FALSE)</f>
        <v>0</v>
      </c>
    </row>
    <row r="584" spans="1:9">
      <c r="A584" s="16">
        <f t="shared" si="8"/>
        <v>8</v>
      </c>
      <c r="B584" s="16"/>
      <c r="C584" s="16" t="s">
        <v>11</v>
      </c>
      <c r="D584" s="16">
        <v>2025</v>
      </c>
      <c r="E584" s="16" t="s">
        <v>3</v>
      </c>
      <c r="F584" s="16" t="str">
        <f>VLOOKUP(A584,BY_TRA_Demand_Drivers!$A$5:$B$95,2,FALSE)</f>
        <v>TPRAR</v>
      </c>
      <c r="G584" s="16">
        <f>VLOOKUP($D584,'Growth rate'!$B$3:$S$93,3,FALSE)*VLOOKUP($F584,BY_TRA_Demand_Drivers!$B$5:$J$100,7,FALSE)</f>
        <v>29079.413272714806</v>
      </c>
      <c r="H584" s="16">
        <f>VLOOKUP($D584,'Growth rate'!$B$3:$S$93,3,FALSE)*VLOOKUP($F584,BY_TRA_Demand_Drivers!$B$5:$J$100,8,FALSE)</f>
        <v>0</v>
      </c>
      <c r="I584" s="16">
        <f>VLOOKUP($D584,'Growth rate'!$B$3:$S$93,3,FALSE)*VLOOKUP($F584,BY_TRA_Demand_Drivers!$B$5:$J$100,9,FALSE)</f>
        <v>0</v>
      </c>
    </row>
    <row r="585" spans="1:9">
      <c r="A585" s="16">
        <f t="shared" si="8"/>
        <v>8</v>
      </c>
      <c r="B585" s="16"/>
      <c r="C585" s="16" t="s">
        <v>11</v>
      </c>
      <c r="D585" s="16">
        <v>2026</v>
      </c>
      <c r="E585" s="16" t="s">
        <v>3</v>
      </c>
      <c r="F585" s="16" t="str">
        <f>VLOOKUP(A585,BY_TRA_Demand_Drivers!$A$5:$B$95,2,FALSE)</f>
        <v>TPRAR</v>
      </c>
      <c r="G585" s="16">
        <f>VLOOKUP($D585,'Growth rate'!$B$3:$S$93,3,FALSE)*VLOOKUP($F585,BY_TRA_Demand_Drivers!$B$5:$J$100,7,FALSE)</f>
        <v>29340.428571805453</v>
      </c>
      <c r="H585" s="16">
        <f>VLOOKUP($D585,'Growth rate'!$B$3:$S$93,3,FALSE)*VLOOKUP($F585,BY_TRA_Demand_Drivers!$B$5:$J$100,8,FALSE)</f>
        <v>0</v>
      </c>
      <c r="I585" s="16">
        <f>VLOOKUP($D585,'Growth rate'!$B$3:$S$93,3,FALSE)*VLOOKUP($F585,BY_TRA_Demand_Drivers!$B$5:$J$100,9,FALSE)</f>
        <v>0</v>
      </c>
    </row>
    <row r="586" spans="1:9">
      <c r="A586" s="16">
        <f t="shared" si="8"/>
        <v>8</v>
      </c>
      <c r="B586" s="16"/>
      <c r="C586" s="16" t="s">
        <v>11</v>
      </c>
      <c r="D586" s="16">
        <v>2027</v>
      </c>
      <c r="E586" s="16" t="s">
        <v>3</v>
      </c>
      <c r="F586" s="16" t="str">
        <f>VLOOKUP(A586,BY_TRA_Demand_Drivers!$A$5:$B$95,2,FALSE)</f>
        <v>TPRAR</v>
      </c>
      <c r="G586" s="16">
        <f>VLOOKUP($D586,'Growth rate'!$B$3:$S$93,3,FALSE)*VLOOKUP($F586,BY_TRA_Demand_Drivers!$B$5:$J$100,7,FALSE)</f>
        <v>29601.443870896099</v>
      </c>
      <c r="H586" s="16">
        <f>VLOOKUP($D586,'Growth rate'!$B$3:$S$93,3,FALSE)*VLOOKUP($F586,BY_TRA_Demand_Drivers!$B$5:$J$100,8,FALSE)</f>
        <v>0</v>
      </c>
      <c r="I586" s="16">
        <f>VLOOKUP($D586,'Growth rate'!$B$3:$S$93,3,FALSE)*VLOOKUP($F586,BY_TRA_Demand_Drivers!$B$5:$J$100,9,FALSE)</f>
        <v>0</v>
      </c>
    </row>
    <row r="587" spans="1:9">
      <c r="A587" s="16">
        <f t="shared" si="8"/>
        <v>8</v>
      </c>
      <c r="B587" s="16"/>
      <c r="C587" s="16" t="s">
        <v>11</v>
      </c>
      <c r="D587" s="16">
        <v>2028</v>
      </c>
      <c r="E587" s="16" t="s">
        <v>3</v>
      </c>
      <c r="F587" s="16" t="str">
        <f>VLOOKUP(A587,BY_TRA_Demand_Drivers!$A$5:$B$95,2,FALSE)</f>
        <v>TPRAR</v>
      </c>
      <c r="G587" s="16">
        <f>VLOOKUP($D587,'Growth rate'!$B$3:$S$93,3,FALSE)*VLOOKUP($F587,BY_TRA_Demand_Drivers!$B$5:$J$100,7,FALSE)</f>
        <v>29862.459169986752</v>
      </c>
      <c r="H587" s="16">
        <f>VLOOKUP($D587,'Growth rate'!$B$3:$S$93,3,FALSE)*VLOOKUP($F587,BY_TRA_Demand_Drivers!$B$5:$J$100,8,FALSE)</f>
        <v>0</v>
      </c>
      <c r="I587" s="16">
        <f>VLOOKUP($D587,'Growth rate'!$B$3:$S$93,3,FALSE)*VLOOKUP($F587,BY_TRA_Demand_Drivers!$B$5:$J$100,9,FALSE)</f>
        <v>0</v>
      </c>
    </row>
    <row r="588" spans="1:9">
      <c r="A588" s="16">
        <f t="shared" si="8"/>
        <v>8</v>
      </c>
      <c r="B588" s="16"/>
      <c r="C588" s="16" t="s">
        <v>11</v>
      </c>
      <c r="D588" s="16">
        <v>2029</v>
      </c>
      <c r="E588" s="16" t="s">
        <v>3</v>
      </c>
      <c r="F588" s="16" t="str">
        <f>VLOOKUP(A588,BY_TRA_Demand_Drivers!$A$5:$B$95,2,FALSE)</f>
        <v>TPRAR</v>
      </c>
      <c r="G588" s="16">
        <f>VLOOKUP($D588,'Growth rate'!$B$3:$S$93,3,FALSE)*VLOOKUP($F588,BY_TRA_Demand_Drivers!$B$5:$J$100,7,FALSE)</f>
        <v>30123.474469077399</v>
      </c>
      <c r="H588" s="16">
        <f>VLOOKUP($D588,'Growth rate'!$B$3:$S$93,3,FALSE)*VLOOKUP($F588,BY_TRA_Demand_Drivers!$B$5:$J$100,8,FALSE)</f>
        <v>0</v>
      </c>
      <c r="I588" s="16">
        <f>VLOOKUP($D588,'Growth rate'!$B$3:$S$93,3,FALSE)*VLOOKUP($F588,BY_TRA_Demand_Drivers!$B$5:$J$100,9,FALSE)</f>
        <v>0</v>
      </c>
    </row>
    <row r="589" spans="1:9">
      <c r="A589" s="16">
        <f t="shared" si="8"/>
        <v>8</v>
      </c>
      <c r="B589" s="16"/>
      <c r="C589" s="16" t="s">
        <v>11</v>
      </c>
      <c r="D589" s="16">
        <v>2030</v>
      </c>
      <c r="E589" s="16" t="s">
        <v>3</v>
      </c>
      <c r="F589" s="16" t="str">
        <f>VLOOKUP(A589,BY_TRA_Demand_Drivers!$A$5:$B$95,2,FALSE)</f>
        <v>TPRAR</v>
      </c>
      <c r="G589" s="16">
        <f>VLOOKUP($D589,'Growth rate'!$B$3:$S$93,3,FALSE)*VLOOKUP($F589,BY_TRA_Demand_Drivers!$B$5:$J$100,7,FALSE)</f>
        <v>30384.489768168045</v>
      </c>
      <c r="H589" s="16">
        <f>VLOOKUP($D589,'Growth rate'!$B$3:$S$93,3,FALSE)*VLOOKUP($F589,BY_TRA_Demand_Drivers!$B$5:$J$100,8,FALSE)</f>
        <v>0</v>
      </c>
      <c r="I589" s="16">
        <f>VLOOKUP($D589,'Growth rate'!$B$3:$S$93,3,FALSE)*VLOOKUP($F589,BY_TRA_Demand_Drivers!$B$5:$J$100,9,FALSE)</f>
        <v>0</v>
      </c>
    </row>
    <row r="590" spans="1:9">
      <c r="A590" s="16">
        <f t="shared" si="8"/>
        <v>8</v>
      </c>
      <c r="B590" s="16"/>
      <c r="C590" s="16" t="s">
        <v>11</v>
      </c>
      <c r="D590" s="16">
        <v>2031</v>
      </c>
      <c r="E590" s="16" t="s">
        <v>3</v>
      </c>
      <c r="F590" s="16" t="str">
        <f>VLOOKUP(A590,BY_TRA_Demand_Drivers!$A$5:$B$95,2,FALSE)</f>
        <v>TPRAR</v>
      </c>
      <c r="G590" s="16">
        <f>VLOOKUP($D590,'Growth rate'!$B$3:$S$93,3,FALSE)*VLOOKUP($F590,BY_TRA_Demand_Drivers!$B$5:$J$100,7,FALSE)</f>
        <v>30699.414927072743</v>
      </c>
      <c r="H590" s="16">
        <f>VLOOKUP($D590,'Growth rate'!$B$3:$S$93,3,FALSE)*VLOOKUP($F590,BY_TRA_Demand_Drivers!$B$5:$J$100,8,FALSE)</f>
        <v>0</v>
      </c>
      <c r="I590" s="16">
        <f>VLOOKUP($D590,'Growth rate'!$B$3:$S$93,3,FALSE)*VLOOKUP($F590,BY_TRA_Demand_Drivers!$B$5:$J$100,9,FALSE)</f>
        <v>0</v>
      </c>
    </row>
    <row r="591" spans="1:9">
      <c r="A591" s="16">
        <f t="shared" si="8"/>
        <v>8</v>
      </c>
      <c r="B591" s="16"/>
      <c r="C591" s="16" t="s">
        <v>11</v>
      </c>
      <c r="D591" s="16">
        <v>2032</v>
      </c>
      <c r="E591" s="16" t="s">
        <v>3</v>
      </c>
      <c r="F591" s="16" t="str">
        <f>VLOOKUP(A591,BY_TRA_Demand_Drivers!$A$5:$B$95,2,FALSE)</f>
        <v>TPRAR</v>
      </c>
      <c r="G591" s="16">
        <f>VLOOKUP($D591,'Growth rate'!$B$3:$S$93,3,FALSE)*VLOOKUP($F591,BY_TRA_Demand_Drivers!$B$5:$J$100,7,FALSE)</f>
        <v>31014.340085977448</v>
      </c>
      <c r="H591" s="16">
        <f>VLOOKUP($D591,'Growth rate'!$B$3:$S$93,3,FALSE)*VLOOKUP($F591,BY_TRA_Demand_Drivers!$B$5:$J$100,8,FALSE)</f>
        <v>0</v>
      </c>
      <c r="I591" s="16">
        <f>VLOOKUP($D591,'Growth rate'!$B$3:$S$93,3,FALSE)*VLOOKUP($F591,BY_TRA_Demand_Drivers!$B$5:$J$100,9,FALSE)</f>
        <v>0</v>
      </c>
    </row>
    <row r="592" spans="1:9">
      <c r="A592" s="16">
        <f t="shared" si="8"/>
        <v>8</v>
      </c>
      <c r="B592" s="16"/>
      <c r="C592" s="16" t="s">
        <v>11</v>
      </c>
      <c r="D592" s="16">
        <v>2033</v>
      </c>
      <c r="E592" s="16" t="s">
        <v>3</v>
      </c>
      <c r="F592" s="16" t="str">
        <f>VLOOKUP(A592,BY_TRA_Demand_Drivers!$A$5:$B$95,2,FALSE)</f>
        <v>TPRAR</v>
      </c>
      <c r="G592" s="16">
        <f>VLOOKUP($D592,'Growth rate'!$B$3:$S$93,3,FALSE)*VLOOKUP($F592,BY_TRA_Demand_Drivers!$B$5:$J$100,7,FALSE)</f>
        <v>31329.265244882146</v>
      </c>
      <c r="H592" s="16">
        <f>VLOOKUP($D592,'Growth rate'!$B$3:$S$93,3,FALSE)*VLOOKUP($F592,BY_TRA_Demand_Drivers!$B$5:$J$100,8,FALSE)</f>
        <v>0</v>
      </c>
      <c r="I592" s="16">
        <f>VLOOKUP($D592,'Growth rate'!$B$3:$S$93,3,FALSE)*VLOOKUP($F592,BY_TRA_Demand_Drivers!$B$5:$J$100,9,FALSE)</f>
        <v>0</v>
      </c>
    </row>
    <row r="593" spans="1:9">
      <c r="A593" s="16">
        <f t="shared" si="8"/>
        <v>8</v>
      </c>
      <c r="B593" s="16"/>
      <c r="C593" s="16" t="s">
        <v>11</v>
      </c>
      <c r="D593" s="16">
        <v>2034</v>
      </c>
      <c r="E593" s="16" t="s">
        <v>3</v>
      </c>
      <c r="F593" s="16" t="str">
        <f>VLOOKUP(A593,BY_TRA_Demand_Drivers!$A$5:$B$95,2,FALSE)</f>
        <v>TPRAR</v>
      </c>
      <c r="G593" s="16">
        <f>VLOOKUP($D593,'Growth rate'!$B$3:$S$93,3,FALSE)*VLOOKUP($F593,BY_TRA_Demand_Drivers!$B$5:$J$100,7,FALSE)</f>
        <v>31644.190403786852</v>
      </c>
      <c r="H593" s="16">
        <f>VLOOKUP($D593,'Growth rate'!$B$3:$S$93,3,FALSE)*VLOOKUP($F593,BY_TRA_Demand_Drivers!$B$5:$J$100,8,FALSE)</f>
        <v>0</v>
      </c>
      <c r="I593" s="16">
        <f>VLOOKUP($D593,'Growth rate'!$B$3:$S$93,3,FALSE)*VLOOKUP($F593,BY_TRA_Demand_Drivers!$B$5:$J$100,9,FALSE)</f>
        <v>0</v>
      </c>
    </row>
    <row r="594" spans="1:9">
      <c r="A594" s="16">
        <f t="shared" si="8"/>
        <v>8</v>
      </c>
      <c r="B594" s="16"/>
      <c r="C594" s="16" t="s">
        <v>11</v>
      </c>
      <c r="D594" s="16">
        <v>2035</v>
      </c>
      <c r="E594" s="16" t="s">
        <v>3</v>
      </c>
      <c r="F594" s="16" t="str">
        <f>VLOOKUP(A594,BY_TRA_Demand_Drivers!$A$5:$B$95,2,FALSE)</f>
        <v>TPRAR</v>
      </c>
      <c r="G594" s="16">
        <f>VLOOKUP($D594,'Growth rate'!$B$3:$S$93,3,FALSE)*VLOOKUP($F594,BY_TRA_Demand_Drivers!$B$5:$J$100,7,FALSE)</f>
        <v>31959.11556269155</v>
      </c>
      <c r="H594" s="16">
        <f>VLOOKUP($D594,'Growth rate'!$B$3:$S$93,3,FALSE)*VLOOKUP($F594,BY_TRA_Demand_Drivers!$B$5:$J$100,8,FALSE)</f>
        <v>0</v>
      </c>
      <c r="I594" s="16">
        <f>VLOOKUP($D594,'Growth rate'!$B$3:$S$93,3,FALSE)*VLOOKUP($F594,BY_TRA_Demand_Drivers!$B$5:$J$100,9,FALSE)</f>
        <v>0</v>
      </c>
    </row>
    <row r="595" spans="1:9">
      <c r="A595" s="16">
        <f t="shared" si="8"/>
        <v>8</v>
      </c>
      <c r="B595" s="16"/>
      <c r="C595" s="16" t="s">
        <v>11</v>
      </c>
      <c r="D595" s="16">
        <v>2036</v>
      </c>
      <c r="E595" s="16" t="s">
        <v>3</v>
      </c>
      <c r="F595" s="16" t="str">
        <f>VLOOKUP(A595,BY_TRA_Demand_Drivers!$A$5:$B$95,2,FALSE)</f>
        <v>TPRAR</v>
      </c>
      <c r="G595" s="16">
        <f>VLOOKUP($D595,'Growth rate'!$B$3:$S$93,3,FALSE)*VLOOKUP($F595,BY_TRA_Demand_Drivers!$B$5:$J$100,7,FALSE)</f>
        <v>32375.117570681054</v>
      </c>
      <c r="H595" s="16">
        <f>VLOOKUP($D595,'Growth rate'!$B$3:$S$93,3,FALSE)*VLOOKUP($F595,BY_TRA_Demand_Drivers!$B$5:$J$100,8,FALSE)</f>
        <v>0</v>
      </c>
      <c r="I595" s="16">
        <f>VLOOKUP($D595,'Growth rate'!$B$3:$S$93,3,FALSE)*VLOOKUP($F595,BY_TRA_Demand_Drivers!$B$5:$J$100,9,FALSE)</f>
        <v>0</v>
      </c>
    </row>
    <row r="596" spans="1:9">
      <c r="A596" s="16">
        <f t="shared" si="8"/>
        <v>8</v>
      </c>
      <c r="B596" s="16"/>
      <c r="C596" s="16" t="s">
        <v>11</v>
      </c>
      <c r="D596" s="16">
        <v>2037</v>
      </c>
      <c r="E596" s="16" t="s">
        <v>3</v>
      </c>
      <c r="F596" s="16" t="str">
        <f>VLOOKUP(A596,BY_TRA_Demand_Drivers!$A$5:$B$95,2,FALSE)</f>
        <v>TPRAR</v>
      </c>
      <c r="G596" s="16">
        <f>VLOOKUP($D596,'Growth rate'!$B$3:$S$93,3,FALSE)*VLOOKUP($F596,BY_TRA_Demand_Drivers!$B$5:$J$100,7,FALSE)</f>
        <v>32791.119578670558</v>
      </c>
      <c r="H596" s="16">
        <f>VLOOKUP($D596,'Growth rate'!$B$3:$S$93,3,FALSE)*VLOOKUP($F596,BY_TRA_Demand_Drivers!$B$5:$J$100,8,FALSE)</f>
        <v>0</v>
      </c>
      <c r="I596" s="16">
        <f>VLOOKUP($D596,'Growth rate'!$B$3:$S$93,3,FALSE)*VLOOKUP($F596,BY_TRA_Demand_Drivers!$B$5:$J$100,9,FALSE)</f>
        <v>0</v>
      </c>
    </row>
    <row r="597" spans="1:9">
      <c r="A597" s="16">
        <f t="shared" si="8"/>
        <v>8</v>
      </c>
      <c r="B597" s="16"/>
      <c r="C597" s="16" t="s">
        <v>11</v>
      </c>
      <c r="D597" s="16">
        <v>2038</v>
      </c>
      <c r="E597" s="16" t="s">
        <v>3</v>
      </c>
      <c r="F597" s="16" t="str">
        <f>VLOOKUP(A597,BY_TRA_Demand_Drivers!$A$5:$B$95,2,FALSE)</f>
        <v>TPRAR</v>
      </c>
      <c r="G597" s="16">
        <f>VLOOKUP($D597,'Growth rate'!$B$3:$S$93,3,FALSE)*VLOOKUP($F597,BY_TRA_Demand_Drivers!$B$5:$J$100,7,FALSE)</f>
        <v>33207.121586660061</v>
      </c>
      <c r="H597" s="16">
        <f>VLOOKUP($D597,'Growth rate'!$B$3:$S$93,3,FALSE)*VLOOKUP($F597,BY_TRA_Demand_Drivers!$B$5:$J$100,8,FALSE)</f>
        <v>0</v>
      </c>
      <c r="I597" s="16">
        <f>VLOOKUP($D597,'Growth rate'!$B$3:$S$93,3,FALSE)*VLOOKUP($F597,BY_TRA_Demand_Drivers!$B$5:$J$100,9,FALSE)</f>
        <v>0</v>
      </c>
    </row>
    <row r="598" spans="1:9">
      <c r="A598" s="16">
        <f t="shared" si="8"/>
        <v>8</v>
      </c>
      <c r="B598" s="16"/>
      <c r="C598" s="16" t="s">
        <v>11</v>
      </c>
      <c r="D598" s="16">
        <v>2039</v>
      </c>
      <c r="E598" s="16" t="s">
        <v>3</v>
      </c>
      <c r="F598" s="16" t="str">
        <f>VLOOKUP(A598,BY_TRA_Demand_Drivers!$A$5:$B$95,2,FALSE)</f>
        <v>TPRAR</v>
      </c>
      <c r="G598" s="16">
        <f>VLOOKUP($D598,'Growth rate'!$B$3:$S$93,3,FALSE)*VLOOKUP($F598,BY_TRA_Demand_Drivers!$B$5:$J$100,7,FALSE)</f>
        <v>33623.123594649558</v>
      </c>
      <c r="H598" s="16">
        <f>VLOOKUP($D598,'Growth rate'!$B$3:$S$93,3,FALSE)*VLOOKUP($F598,BY_TRA_Demand_Drivers!$B$5:$J$100,8,FALSE)</f>
        <v>0</v>
      </c>
      <c r="I598" s="16">
        <f>VLOOKUP($D598,'Growth rate'!$B$3:$S$93,3,FALSE)*VLOOKUP($F598,BY_TRA_Demand_Drivers!$B$5:$J$100,9,FALSE)</f>
        <v>0</v>
      </c>
    </row>
    <row r="599" spans="1:9">
      <c r="A599" s="16">
        <f t="shared" si="8"/>
        <v>8</v>
      </c>
      <c r="B599" s="16"/>
      <c r="C599" s="16" t="s">
        <v>11</v>
      </c>
      <c r="D599" s="16">
        <v>2040</v>
      </c>
      <c r="E599" s="16" t="s">
        <v>3</v>
      </c>
      <c r="F599" s="16" t="str">
        <f>VLOOKUP(A599,BY_TRA_Demand_Drivers!$A$5:$B$95,2,FALSE)</f>
        <v>TPRAR</v>
      </c>
      <c r="G599" s="16">
        <f>VLOOKUP($D599,'Growth rate'!$B$3:$S$93,3,FALSE)*VLOOKUP($F599,BY_TRA_Demand_Drivers!$B$5:$J$100,7,FALSE)</f>
        <v>34039.125602639062</v>
      </c>
      <c r="H599" s="16">
        <f>VLOOKUP($D599,'Growth rate'!$B$3:$S$93,3,FALSE)*VLOOKUP($F599,BY_TRA_Demand_Drivers!$B$5:$J$100,8,FALSE)</f>
        <v>0</v>
      </c>
      <c r="I599" s="16">
        <f>VLOOKUP($D599,'Growth rate'!$B$3:$S$93,3,FALSE)*VLOOKUP($F599,BY_TRA_Demand_Drivers!$B$5:$J$100,9,FALSE)</f>
        <v>0</v>
      </c>
    </row>
    <row r="600" spans="1:9">
      <c r="A600" s="16">
        <f t="shared" si="8"/>
        <v>8</v>
      </c>
      <c r="B600" s="16"/>
      <c r="C600" s="16" t="s">
        <v>11</v>
      </c>
      <c r="D600" s="16">
        <v>2041</v>
      </c>
      <c r="E600" s="16" t="s">
        <v>3</v>
      </c>
      <c r="F600" s="16" t="str">
        <f>VLOOKUP(A600,BY_TRA_Demand_Drivers!$A$5:$B$95,2,FALSE)</f>
        <v>TPRAR</v>
      </c>
      <c r="G600" s="16">
        <f>VLOOKUP($D600,'Growth rate'!$B$3:$S$93,3,FALSE)*VLOOKUP($F600,BY_TRA_Demand_Drivers!$B$5:$J$100,7,FALSE)</f>
        <v>34469.144766577112</v>
      </c>
      <c r="H600" s="16">
        <f>VLOOKUP($D600,'Growth rate'!$B$3:$S$93,3,FALSE)*VLOOKUP($F600,BY_TRA_Demand_Drivers!$B$5:$J$100,8,FALSE)</f>
        <v>0</v>
      </c>
      <c r="I600" s="16">
        <f>VLOOKUP($D600,'Growth rate'!$B$3:$S$93,3,FALSE)*VLOOKUP($F600,BY_TRA_Demand_Drivers!$B$5:$J$100,9,FALSE)</f>
        <v>0</v>
      </c>
    </row>
    <row r="601" spans="1:9">
      <c r="A601" s="16">
        <f t="shared" si="8"/>
        <v>8</v>
      </c>
      <c r="B601" s="16"/>
      <c r="C601" s="16" t="s">
        <v>11</v>
      </c>
      <c r="D601" s="16">
        <v>2042</v>
      </c>
      <c r="E601" s="16" t="s">
        <v>3</v>
      </c>
      <c r="F601" s="16" t="str">
        <f>VLOOKUP(A601,BY_TRA_Demand_Drivers!$A$5:$B$95,2,FALSE)</f>
        <v>TPRAR</v>
      </c>
      <c r="G601" s="16">
        <f>VLOOKUP($D601,'Growth rate'!$B$3:$S$93,3,FALSE)*VLOOKUP($F601,BY_TRA_Demand_Drivers!$B$5:$J$100,7,FALSE)</f>
        <v>34899.163930515169</v>
      </c>
      <c r="H601" s="16">
        <f>VLOOKUP($D601,'Growth rate'!$B$3:$S$93,3,FALSE)*VLOOKUP($F601,BY_TRA_Demand_Drivers!$B$5:$J$100,8,FALSE)</f>
        <v>0</v>
      </c>
      <c r="I601" s="16">
        <f>VLOOKUP($D601,'Growth rate'!$B$3:$S$93,3,FALSE)*VLOOKUP($F601,BY_TRA_Demand_Drivers!$B$5:$J$100,9,FALSE)</f>
        <v>0</v>
      </c>
    </row>
    <row r="602" spans="1:9">
      <c r="A602" s="16">
        <f t="shared" si="8"/>
        <v>8</v>
      </c>
      <c r="B602" s="16"/>
      <c r="C602" s="16" t="s">
        <v>11</v>
      </c>
      <c r="D602" s="16">
        <v>2043</v>
      </c>
      <c r="E602" s="16" t="s">
        <v>3</v>
      </c>
      <c r="F602" s="16" t="str">
        <f>VLOOKUP(A602,BY_TRA_Demand_Drivers!$A$5:$B$95,2,FALSE)</f>
        <v>TPRAR</v>
      </c>
      <c r="G602" s="16">
        <f>VLOOKUP($D602,'Growth rate'!$B$3:$S$93,3,FALSE)*VLOOKUP($F602,BY_TRA_Demand_Drivers!$B$5:$J$100,7,FALSE)</f>
        <v>35329.183094453212</v>
      </c>
      <c r="H602" s="16">
        <f>VLOOKUP($D602,'Growth rate'!$B$3:$S$93,3,FALSE)*VLOOKUP($F602,BY_TRA_Demand_Drivers!$B$5:$J$100,8,FALSE)</f>
        <v>0</v>
      </c>
      <c r="I602" s="16">
        <f>VLOOKUP($D602,'Growth rate'!$B$3:$S$93,3,FALSE)*VLOOKUP($F602,BY_TRA_Demand_Drivers!$B$5:$J$100,9,FALSE)</f>
        <v>0</v>
      </c>
    </row>
    <row r="603" spans="1:9">
      <c r="A603" s="16">
        <f t="shared" si="8"/>
        <v>8</v>
      </c>
      <c r="B603" s="16"/>
      <c r="C603" s="16" t="s">
        <v>11</v>
      </c>
      <c r="D603" s="16">
        <v>2044</v>
      </c>
      <c r="E603" s="16" t="s">
        <v>3</v>
      </c>
      <c r="F603" s="16" t="str">
        <f>VLOOKUP(A603,BY_TRA_Demand_Drivers!$A$5:$B$95,2,FALSE)</f>
        <v>TPRAR</v>
      </c>
      <c r="G603" s="16">
        <f>VLOOKUP($D603,'Growth rate'!$B$3:$S$93,3,FALSE)*VLOOKUP($F603,BY_TRA_Demand_Drivers!$B$5:$J$100,7,FALSE)</f>
        <v>35759.202258391269</v>
      </c>
      <c r="H603" s="16">
        <f>VLOOKUP($D603,'Growth rate'!$B$3:$S$93,3,FALSE)*VLOOKUP($F603,BY_TRA_Demand_Drivers!$B$5:$J$100,8,FALSE)</f>
        <v>0</v>
      </c>
      <c r="I603" s="16">
        <f>VLOOKUP($D603,'Growth rate'!$B$3:$S$93,3,FALSE)*VLOOKUP($F603,BY_TRA_Demand_Drivers!$B$5:$J$100,9,FALSE)</f>
        <v>0</v>
      </c>
    </row>
    <row r="604" spans="1:9">
      <c r="A604" s="16">
        <f t="shared" si="8"/>
        <v>8</v>
      </c>
      <c r="B604" s="16"/>
      <c r="C604" s="16" t="s">
        <v>11</v>
      </c>
      <c r="D604" s="16">
        <v>2045</v>
      </c>
      <c r="E604" s="16" t="s">
        <v>3</v>
      </c>
      <c r="F604" s="16" t="str">
        <f>VLOOKUP(A604,BY_TRA_Demand_Drivers!$A$5:$B$95,2,FALSE)</f>
        <v>TPRAR</v>
      </c>
      <c r="G604" s="16">
        <f>VLOOKUP($D604,'Growth rate'!$B$3:$S$93,3,FALSE)*VLOOKUP($F604,BY_TRA_Demand_Drivers!$B$5:$J$100,7,FALSE)</f>
        <v>36189.221422329319</v>
      </c>
      <c r="H604" s="16">
        <f>VLOOKUP($D604,'Growth rate'!$B$3:$S$93,3,FALSE)*VLOOKUP($F604,BY_TRA_Demand_Drivers!$B$5:$J$100,8,FALSE)</f>
        <v>0</v>
      </c>
      <c r="I604" s="16">
        <f>VLOOKUP($D604,'Growth rate'!$B$3:$S$93,3,FALSE)*VLOOKUP($F604,BY_TRA_Demand_Drivers!$B$5:$J$100,9,FALSE)</f>
        <v>0</v>
      </c>
    </row>
    <row r="605" spans="1:9">
      <c r="A605" s="16">
        <f t="shared" si="8"/>
        <v>8</v>
      </c>
      <c r="B605" s="16"/>
      <c r="C605" s="16" t="s">
        <v>11</v>
      </c>
      <c r="D605" s="16">
        <v>2046</v>
      </c>
      <c r="E605" s="16" t="s">
        <v>3</v>
      </c>
      <c r="F605" s="16" t="str">
        <f>VLOOKUP(A605,BY_TRA_Demand_Drivers!$A$5:$B$95,2,FALSE)</f>
        <v>TPRAR</v>
      </c>
      <c r="G605" s="16">
        <f>VLOOKUP($D605,'Growth rate'!$B$3:$S$93,3,FALSE)*VLOOKUP($F605,BY_TRA_Demand_Drivers!$B$5:$J$100,7,FALSE)</f>
        <v>36603.165722279635</v>
      </c>
      <c r="H605" s="16">
        <f>VLOOKUP($D605,'Growth rate'!$B$3:$S$93,3,FALSE)*VLOOKUP($F605,BY_TRA_Demand_Drivers!$B$5:$J$100,8,FALSE)</f>
        <v>0</v>
      </c>
      <c r="I605" s="16">
        <f>VLOOKUP($D605,'Growth rate'!$B$3:$S$93,3,FALSE)*VLOOKUP($F605,BY_TRA_Demand_Drivers!$B$5:$J$100,9,FALSE)</f>
        <v>0</v>
      </c>
    </row>
    <row r="606" spans="1:9">
      <c r="A606" s="16">
        <f t="shared" si="8"/>
        <v>8</v>
      </c>
      <c r="B606" s="16"/>
      <c r="C606" s="16" t="s">
        <v>11</v>
      </c>
      <c r="D606" s="16">
        <v>2047</v>
      </c>
      <c r="E606" s="16" t="s">
        <v>3</v>
      </c>
      <c r="F606" s="16" t="str">
        <f>VLOOKUP(A606,BY_TRA_Demand_Drivers!$A$5:$B$95,2,FALSE)</f>
        <v>TPRAR</v>
      </c>
      <c r="G606" s="16">
        <f>VLOOKUP($D606,'Growth rate'!$B$3:$S$93,3,FALSE)*VLOOKUP($F606,BY_TRA_Demand_Drivers!$B$5:$J$100,7,FALSE)</f>
        <v>37017.11002222995</v>
      </c>
      <c r="H606" s="16">
        <f>VLOOKUP($D606,'Growth rate'!$B$3:$S$93,3,FALSE)*VLOOKUP($F606,BY_TRA_Demand_Drivers!$B$5:$J$100,8,FALSE)</f>
        <v>0</v>
      </c>
      <c r="I606" s="16">
        <f>VLOOKUP($D606,'Growth rate'!$B$3:$S$93,3,FALSE)*VLOOKUP($F606,BY_TRA_Demand_Drivers!$B$5:$J$100,9,FALSE)</f>
        <v>0</v>
      </c>
    </row>
    <row r="607" spans="1:9">
      <c r="A607" s="16">
        <f t="shared" si="8"/>
        <v>8</v>
      </c>
      <c r="B607" s="16"/>
      <c r="C607" s="16" t="s">
        <v>11</v>
      </c>
      <c r="D607" s="16">
        <v>2048</v>
      </c>
      <c r="E607" s="16" t="s">
        <v>3</v>
      </c>
      <c r="F607" s="16" t="str">
        <f>VLOOKUP(A607,BY_TRA_Demand_Drivers!$A$5:$B$95,2,FALSE)</f>
        <v>TPRAR</v>
      </c>
      <c r="G607" s="16">
        <f>VLOOKUP($D607,'Growth rate'!$B$3:$S$93,3,FALSE)*VLOOKUP($F607,BY_TRA_Demand_Drivers!$B$5:$J$100,7,FALSE)</f>
        <v>37431.054322180265</v>
      </c>
      <c r="H607" s="16">
        <f>VLOOKUP($D607,'Growth rate'!$B$3:$S$93,3,FALSE)*VLOOKUP($F607,BY_TRA_Demand_Drivers!$B$5:$J$100,8,FALSE)</f>
        <v>0</v>
      </c>
      <c r="I607" s="16">
        <f>VLOOKUP($D607,'Growth rate'!$B$3:$S$93,3,FALSE)*VLOOKUP($F607,BY_TRA_Demand_Drivers!$B$5:$J$100,9,FALSE)</f>
        <v>0</v>
      </c>
    </row>
    <row r="608" spans="1:9">
      <c r="A608" s="16">
        <f t="shared" si="8"/>
        <v>8</v>
      </c>
      <c r="B608" s="16"/>
      <c r="C608" s="16" t="s">
        <v>11</v>
      </c>
      <c r="D608" s="16">
        <v>2049</v>
      </c>
      <c r="E608" s="16" t="s">
        <v>3</v>
      </c>
      <c r="F608" s="16" t="str">
        <f>VLOOKUP(A608,BY_TRA_Demand_Drivers!$A$5:$B$95,2,FALSE)</f>
        <v>TPRAR</v>
      </c>
      <c r="G608" s="16">
        <f>VLOOKUP($D608,'Growth rate'!$B$3:$S$93,3,FALSE)*VLOOKUP($F608,BY_TRA_Demand_Drivers!$B$5:$J$100,7,FALSE)</f>
        <v>37844.998622130581</v>
      </c>
      <c r="H608" s="16">
        <f>VLOOKUP($D608,'Growth rate'!$B$3:$S$93,3,FALSE)*VLOOKUP($F608,BY_TRA_Demand_Drivers!$B$5:$J$100,8,FALSE)</f>
        <v>0</v>
      </c>
      <c r="I608" s="16">
        <f>VLOOKUP($D608,'Growth rate'!$B$3:$S$93,3,FALSE)*VLOOKUP($F608,BY_TRA_Demand_Drivers!$B$5:$J$100,9,FALSE)</f>
        <v>0</v>
      </c>
    </row>
    <row r="609" spans="1:9">
      <c r="A609" s="16">
        <f t="shared" si="8"/>
        <v>8</v>
      </c>
      <c r="B609" s="16"/>
      <c r="C609" s="16" t="s">
        <v>11</v>
      </c>
      <c r="D609" s="16">
        <v>2050</v>
      </c>
      <c r="E609" s="16" t="s">
        <v>3</v>
      </c>
      <c r="F609" s="16" t="str">
        <f>VLOOKUP(A609,BY_TRA_Demand_Drivers!$A$5:$B$95,2,FALSE)</f>
        <v>TPRAR</v>
      </c>
      <c r="G609" s="16">
        <f>VLOOKUP($D609,'Growth rate'!$B$3:$S$93,3,FALSE)*VLOOKUP($F609,BY_TRA_Demand_Drivers!$B$5:$J$100,7,FALSE)</f>
        <v>38258.942922080896</v>
      </c>
      <c r="H609" s="16">
        <f>VLOOKUP($D609,'Growth rate'!$B$3:$S$93,3,FALSE)*VLOOKUP($F609,BY_TRA_Demand_Drivers!$B$5:$J$100,8,FALSE)</f>
        <v>0</v>
      </c>
      <c r="I609" s="16">
        <f>VLOOKUP($D609,'Growth rate'!$B$3:$S$93,3,FALSE)*VLOOKUP($F609,BY_TRA_Demand_Drivers!$B$5:$J$100,9,FALSE)</f>
        <v>0</v>
      </c>
    </row>
    <row r="610" spans="1:9">
      <c r="A610" s="16">
        <f t="shared" si="8"/>
        <v>8</v>
      </c>
      <c r="B610" s="16"/>
      <c r="C610" s="16" t="s">
        <v>11</v>
      </c>
      <c r="D610" s="16">
        <v>2051</v>
      </c>
      <c r="E610" s="16" t="s">
        <v>3</v>
      </c>
      <c r="F610" s="16" t="str">
        <f>VLOOKUP(A610,BY_TRA_Demand_Drivers!$A$5:$B$95,2,FALSE)</f>
        <v>TPRAR</v>
      </c>
      <c r="G610" s="16">
        <f>VLOOKUP($D610,'Growth rate'!$B$3:$S$93,3,FALSE)*VLOOKUP($F610,BY_TRA_Demand_Drivers!$B$5:$J$100,7,FALSE)</f>
        <v>38673.831572376039</v>
      </c>
      <c r="H610" s="16">
        <f>VLOOKUP($D610,'Growth rate'!$B$3:$S$93,3,FALSE)*VLOOKUP($F610,BY_TRA_Demand_Drivers!$B$5:$J$100,8,FALSE)</f>
        <v>0</v>
      </c>
      <c r="I610" s="16">
        <f>VLOOKUP($D610,'Growth rate'!$B$3:$S$93,3,FALSE)*VLOOKUP($F610,BY_TRA_Demand_Drivers!$B$5:$J$100,9,FALSE)</f>
        <v>0</v>
      </c>
    </row>
    <row r="611" spans="1:9">
      <c r="A611" s="16">
        <f t="shared" si="8"/>
        <v>8</v>
      </c>
      <c r="B611" s="16"/>
      <c r="C611" s="16" t="s">
        <v>11</v>
      </c>
      <c r="D611" s="16">
        <v>2052</v>
      </c>
      <c r="E611" s="16" t="s">
        <v>3</v>
      </c>
      <c r="F611" s="16" t="str">
        <f>VLOOKUP(A611,BY_TRA_Demand_Drivers!$A$5:$B$95,2,FALSE)</f>
        <v>TPRAR</v>
      </c>
      <c r="G611" s="16">
        <f>VLOOKUP($D611,'Growth rate'!$B$3:$S$93,3,FALSE)*VLOOKUP($F611,BY_TRA_Demand_Drivers!$B$5:$J$100,7,FALSE)</f>
        <v>39088.720222671182</v>
      </c>
      <c r="H611" s="16">
        <f>VLOOKUP($D611,'Growth rate'!$B$3:$S$93,3,FALSE)*VLOOKUP($F611,BY_TRA_Demand_Drivers!$B$5:$J$100,8,FALSE)</f>
        <v>0</v>
      </c>
      <c r="I611" s="16">
        <f>VLOOKUP($D611,'Growth rate'!$B$3:$S$93,3,FALSE)*VLOOKUP($F611,BY_TRA_Demand_Drivers!$B$5:$J$100,9,FALSE)</f>
        <v>0</v>
      </c>
    </row>
    <row r="612" spans="1:9">
      <c r="A612" s="16">
        <f t="shared" si="8"/>
        <v>8</v>
      </c>
      <c r="B612" s="16"/>
      <c r="C612" s="16" t="s">
        <v>11</v>
      </c>
      <c r="D612" s="16">
        <v>2053</v>
      </c>
      <c r="E612" s="16" t="s">
        <v>3</v>
      </c>
      <c r="F612" s="16" t="str">
        <f>VLOOKUP(A612,BY_TRA_Demand_Drivers!$A$5:$B$95,2,FALSE)</f>
        <v>TPRAR</v>
      </c>
      <c r="G612" s="16">
        <f>VLOOKUP($D612,'Growth rate'!$B$3:$S$93,3,FALSE)*VLOOKUP($F612,BY_TRA_Demand_Drivers!$B$5:$J$100,7,FALSE)</f>
        <v>39503.608872966324</v>
      </c>
      <c r="H612" s="16">
        <f>VLOOKUP($D612,'Growth rate'!$B$3:$S$93,3,FALSE)*VLOOKUP($F612,BY_TRA_Demand_Drivers!$B$5:$J$100,8,FALSE)</f>
        <v>0</v>
      </c>
      <c r="I612" s="16">
        <f>VLOOKUP($D612,'Growth rate'!$B$3:$S$93,3,FALSE)*VLOOKUP($F612,BY_TRA_Demand_Drivers!$B$5:$J$100,9,FALSE)</f>
        <v>0</v>
      </c>
    </row>
    <row r="613" spans="1:9">
      <c r="A613" s="16">
        <f t="shared" si="8"/>
        <v>8</v>
      </c>
      <c r="B613" s="16"/>
      <c r="C613" s="16" t="s">
        <v>11</v>
      </c>
      <c r="D613" s="16">
        <v>2054</v>
      </c>
      <c r="E613" s="16" t="s">
        <v>3</v>
      </c>
      <c r="F613" s="16" t="str">
        <f>VLOOKUP(A613,BY_TRA_Demand_Drivers!$A$5:$B$95,2,FALSE)</f>
        <v>TPRAR</v>
      </c>
      <c r="G613" s="16">
        <f>VLOOKUP($D613,'Growth rate'!$B$3:$S$93,3,FALSE)*VLOOKUP($F613,BY_TRA_Demand_Drivers!$B$5:$J$100,7,FALSE)</f>
        <v>39918.497523261467</v>
      </c>
      <c r="H613" s="16">
        <f>VLOOKUP($D613,'Growth rate'!$B$3:$S$93,3,FALSE)*VLOOKUP($F613,BY_TRA_Demand_Drivers!$B$5:$J$100,8,FALSE)</f>
        <v>0</v>
      </c>
      <c r="I613" s="16">
        <f>VLOOKUP($D613,'Growth rate'!$B$3:$S$93,3,FALSE)*VLOOKUP($F613,BY_TRA_Demand_Drivers!$B$5:$J$100,9,FALSE)</f>
        <v>0</v>
      </c>
    </row>
    <row r="614" spans="1:9">
      <c r="A614" s="16">
        <f t="shared" si="8"/>
        <v>8</v>
      </c>
      <c r="B614" s="16"/>
      <c r="C614" s="16" t="s">
        <v>11</v>
      </c>
      <c r="D614" s="16">
        <v>2055</v>
      </c>
      <c r="E614" s="16" t="s">
        <v>3</v>
      </c>
      <c r="F614" s="16" t="str">
        <f>VLOOKUP(A614,BY_TRA_Demand_Drivers!$A$5:$B$95,2,FALSE)</f>
        <v>TPRAR</v>
      </c>
      <c r="G614" s="16">
        <f>VLOOKUP($D614,'Growth rate'!$B$3:$S$93,3,FALSE)*VLOOKUP($F614,BY_TRA_Demand_Drivers!$B$5:$J$100,7,FALSE)</f>
        <v>40333.38617355661</v>
      </c>
      <c r="H614" s="16">
        <f>VLOOKUP($D614,'Growth rate'!$B$3:$S$93,3,FALSE)*VLOOKUP($F614,BY_TRA_Demand_Drivers!$B$5:$J$100,8,FALSE)</f>
        <v>0</v>
      </c>
      <c r="I614" s="16">
        <f>VLOOKUP($D614,'Growth rate'!$B$3:$S$93,3,FALSE)*VLOOKUP($F614,BY_TRA_Demand_Drivers!$B$5:$J$100,9,FALSE)</f>
        <v>0</v>
      </c>
    </row>
    <row r="615" spans="1:9">
      <c r="A615" s="16">
        <f t="shared" si="8"/>
        <v>8</v>
      </c>
      <c r="B615" s="16"/>
      <c r="C615" s="16" t="s">
        <v>11</v>
      </c>
      <c r="D615" s="16">
        <v>2056</v>
      </c>
      <c r="E615" s="16" t="s">
        <v>3</v>
      </c>
      <c r="F615" s="16" t="str">
        <f>VLOOKUP(A615,BY_TRA_Demand_Drivers!$A$5:$B$95,2,FALSE)</f>
        <v>TPRAR</v>
      </c>
      <c r="G615" s="16">
        <f>VLOOKUP($D615,'Growth rate'!$B$3:$S$93,3,FALSE)*VLOOKUP($F615,BY_TRA_Demand_Drivers!$B$5:$J$100,7,FALSE)</f>
        <v>40797.954272896</v>
      </c>
      <c r="H615" s="16">
        <f>VLOOKUP($D615,'Growth rate'!$B$3:$S$93,3,FALSE)*VLOOKUP($F615,BY_TRA_Demand_Drivers!$B$5:$J$100,8,FALSE)</f>
        <v>0</v>
      </c>
      <c r="I615" s="16">
        <f>VLOOKUP($D615,'Growth rate'!$B$3:$S$93,3,FALSE)*VLOOKUP($F615,BY_TRA_Demand_Drivers!$B$5:$J$100,9,FALSE)</f>
        <v>0</v>
      </c>
    </row>
    <row r="616" spans="1:9">
      <c r="A616" s="16">
        <f t="shared" si="8"/>
        <v>8</v>
      </c>
      <c r="B616" s="16"/>
      <c r="C616" s="16" t="s">
        <v>11</v>
      </c>
      <c r="D616" s="16">
        <v>2057</v>
      </c>
      <c r="E616" s="16" t="s">
        <v>3</v>
      </c>
      <c r="F616" s="16" t="str">
        <f>VLOOKUP(A616,BY_TRA_Demand_Drivers!$A$5:$B$95,2,FALSE)</f>
        <v>TPRAR</v>
      </c>
      <c r="G616" s="16">
        <f>VLOOKUP($D616,'Growth rate'!$B$3:$S$93,3,FALSE)*VLOOKUP($F616,BY_TRA_Demand_Drivers!$B$5:$J$100,7,FALSE)</f>
        <v>41262.522372235391</v>
      </c>
      <c r="H616" s="16">
        <f>VLOOKUP($D616,'Growth rate'!$B$3:$S$93,3,FALSE)*VLOOKUP($F616,BY_TRA_Demand_Drivers!$B$5:$J$100,8,FALSE)</f>
        <v>0</v>
      </c>
      <c r="I616" s="16">
        <f>VLOOKUP($D616,'Growth rate'!$B$3:$S$93,3,FALSE)*VLOOKUP($F616,BY_TRA_Demand_Drivers!$B$5:$J$100,9,FALSE)</f>
        <v>0</v>
      </c>
    </row>
    <row r="617" spans="1:9">
      <c r="A617" s="16">
        <f t="shared" si="8"/>
        <v>8</v>
      </c>
      <c r="B617" s="16"/>
      <c r="C617" s="16" t="s">
        <v>11</v>
      </c>
      <c r="D617" s="16">
        <v>2058</v>
      </c>
      <c r="E617" s="16" t="s">
        <v>3</v>
      </c>
      <c r="F617" s="16" t="str">
        <f>VLOOKUP(A617,BY_TRA_Demand_Drivers!$A$5:$B$95,2,FALSE)</f>
        <v>TPRAR</v>
      </c>
      <c r="G617" s="16">
        <f>VLOOKUP($D617,'Growth rate'!$B$3:$S$93,3,FALSE)*VLOOKUP($F617,BY_TRA_Demand_Drivers!$B$5:$J$100,7,FALSE)</f>
        <v>41727.090471574782</v>
      </c>
      <c r="H617" s="16">
        <f>VLOOKUP($D617,'Growth rate'!$B$3:$S$93,3,FALSE)*VLOOKUP($F617,BY_TRA_Demand_Drivers!$B$5:$J$100,8,FALSE)</f>
        <v>0</v>
      </c>
      <c r="I617" s="16">
        <f>VLOOKUP($D617,'Growth rate'!$B$3:$S$93,3,FALSE)*VLOOKUP($F617,BY_TRA_Demand_Drivers!$B$5:$J$100,9,FALSE)</f>
        <v>0</v>
      </c>
    </row>
    <row r="618" spans="1:9">
      <c r="A618" s="16">
        <f t="shared" si="8"/>
        <v>8</v>
      </c>
      <c r="B618" s="16"/>
      <c r="C618" s="16" t="s">
        <v>11</v>
      </c>
      <c r="D618" s="16">
        <v>2059</v>
      </c>
      <c r="E618" s="16" t="s">
        <v>3</v>
      </c>
      <c r="F618" s="16" t="str">
        <f>VLOOKUP(A618,BY_TRA_Demand_Drivers!$A$5:$B$95,2,FALSE)</f>
        <v>TPRAR</v>
      </c>
      <c r="G618" s="16">
        <f>VLOOKUP($D618,'Growth rate'!$B$3:$S$93,3,FALSE)*VLOOKUP($F618,BY_TRA_Demand_Drivers!$B$5:$J$100,7,FALSE)</f>
        <v>42191.658570914173</v>
      </c>
      <c r="H618" s="16">
        <f>VLOOKUP($D618,'Growth rate'!$B$3:$S$93,3,FALSE)*VLOOKUP($F618,BY_TRA_Demand_Drivers!$B$5:$J$100,8,FALSE)</f>
        <v>0</v>
      </c>
      <c r="I618" s="16">
        <f>VLOOKUP($D618,'Growth rate'!$B$3:$S$93,3,FALSE)*VLOOKUP($F618,BY_TRA_Demand_Drivers!$B$5:$J$100,9,FALSE)</f>
        <v>0</v>
      </c>
    </row>
    <row r="619" spans="1:9">
      <c r="A619" s="16">
        <f t="shared" si="8"/>
        <v>8</v>
      </c>
      <c r="B619" s="16"/>
      <c r="C619" s="16" t="s">
        <v>11</v>
      </c>
      <c r="D619" s="16">
        <v>2060</v>
      </c>
      <c r="E619" s="16" t="s">
        <v>3</v>
      </c>
      <c r="F619" s="16" t="str">
        <f>VLOOKUP(A619,BY_TRA_Demand_Drivers!$A$5:$B$95,2,FALSE)</f>
        <v>TPRAR</v>
      </c>
      <c r="G619" s="16">
        <f>VLOOKUP($D619,'Growth rate'!$B$3:$S$93,3,FALSE)*VLOOKUP($F619,BY_TRA_Demand_Drivers!$B$5:$J$100,7,FALSE)</f>
        <v>42656.226670253563</v>
      </c>
      <c r="H619" s="16">
        <f>VLOOKUP($D619,'Growth rate'!$B$3:$S$93,3,FALSE)*VLOOKUP($F619,BY_TRA_Demand_Drivers!$B$5:$J$100,8,FALSE)</f>
        <v>0</v>
      </c>
      <c r="I619" s="16">
        <f>VLOOKUP($D619,'Growth rate'!$B$3:$S$93,3,FALSE)*VLOOKUP($F619,BY_TRA_Demand_Drivers!$B$5:$J$100,9,FALSE)</f>
        <v>0</v>
      </c>
    </row>
    <row r="620" spans="1:9">
      <c r="A620" s="16">
        <f t="shared" si="8"/>
        <v>8</v>
      </c>
      <c r="B620" s="16"/>
      <c r="C620" s="16" t="s">
        <v>11</v>
      </c>
      <c r="D620" s="16">
        <v>2061</v>
      </c>
      <c r="E620" s="16" t="s">
        <v>3</v>
      </c>
      <c r="F620" s="16" t="str">
        <f>VLOOKUP(A620,BY_TRA_Demand_Drivers!$A$5:$B$95,2,FALSE)</f>
        <v>TPRAR</v>
      </c>
      <c r="G620" s="16">
        <f>VLOOKUP($D620,'Growth rate'!$B$3:$S$93,3,FALSE)*VLOOKUP($F620,BY_TRA_Demand_Drivers!$B$5:$J$100,7,FALSE)</f>
        <v>43132.470215461348</v>
      </c>
      <c r="H620" s="16">
        <f>VLOOKUP($D620,'Growth rate'!$B$3:$S$93,3,FALSE)*VLOOKUP($F620,BY_TRA_Demand_Drivers!$B$5:$J$100,8,FALSE)</f>
        <v>0</v>
      </c>
      <c r="I620" s="16">
        <f>VLOOKUP($D620,'Growth rate'!$B$3:$S$93,3,FALSE)*VLOOKUP($F620,BY_TRA_Demand_Drivers!$B$5:$J$100,9,FALSE)</f>
        <v>0</v>
      </c>
    </row>
    <row r="621" spans="1:9">
      <c r="A621" s="16">
        <f t="shared" si="8"/>
        <v>8</v>
      </c>
      <c r="B621" s="16"/>
      <c r="C621" s="16" t="s">
        <v>11</v>
      </c>
      <c r="D621" s="16">
        <v>2062</v>
      </c>
      <c r="E621" s="16" t="s">
        <v>3</v>
      </c>
      <c r="F621" s="16" t="str">
        <f>VLOOKUP(A621,BY_TRA_Demand_Drivers!$A$5:$B$95,2,FALSE)</f>
        <v>TPRAR</v>
      </c>
      <c r="G621" s="16">
        <f>VLOOKUP($D621,'Growth rate'!$B$3:$S$93,3,FALSE)*VLOOKUP($F621,BY_TRA_Demand_Drivers!$B$5:$J$100,7,FALSE)</f>
        <v>43608.713760669132</v>
      </c>
      <c r="H621" s="16">
        <f>VLOOKUP($D621,'Growth rate'!$B$3:$S$93,3,FALSE)*VLOOKUP($F621,BY_TRA_Demand_Drivers!$B$5:$J$100,8,FALSE)</f>
        <v>0</v>
      </c>
      <c r="I621" s="16">
        <f>VLOOKUP($D621,'Growth rate'!$B$3:$S$93,3,FALSE)*VLOOKUP($F621,BY_TRA_Demand_Drivers!$B$5:$J$100,9,FALSE)</f>
        <v>0</v>
      </c>
    </row>
    <row r="622" spans="1:9">
      <c r="A622" s="16">
        <f t="shared" si="8"/>
        <v>8</v>
      </c>
      <c r="B622" s="16"/>
      <c r="C622" s="16" t="s">
        <v>11</v>
      </c>
      <c r="D622" s="16">
        <v>2063</v>
      </c>
      <c r="E622" s="16" t="s">
        <v>3</v>
      </c>
      <c r="F622" s="16" t="str">
        <f>VLOOKUP(A622,BY_TRA_Demand_Drivers!$A$5:$B$95,2,FALSE)</f>
        <v>TPRAR</v>
      </c>
      <c r="G622" s="16">
        <f>VLOOKUP($D622,'Growth rate'!$B$3:$S$93,3,FALSE)*VLOOKUP($F622,BY_TRA_Demand_Drivers!$B$5:$J$100,7,FALSE)</f>
        <v>44084.957305876917</v>
      </c>
      <c r="H622" s="16">
        <f>VLOOKUP($D622,'Growth rate'!$B$3:$S$93,3,FALSE)*VLOOKUP($F622,BY_TRA_Demand_Drivers!$B$5:$J$100,8,FALSE)</f>
        <v>0</v>
      </c>
      <c r="I622" s="16">
        <f>VLOOKUP($D622,'Growth rate'!$B$3:$S$93,3,FALSE)*VLOOKUP($F622,BY_TRA_Demand_Drivers!$B$5:$J$100,9,FALSE)</f>
        <v>0</v>
      </c>
    </row>
    <row r="623" spans="1:9">
      <c r="A623" s="16">
        <f t="shared" si="8"/>
        <v>8</v>
      </c>
      <c r="B623" s="16"/>
      <c r="C623" s="16" t="s">
        <v>11</v>
      </c>
      <c r="D623" s="16">
        <v>2064</v>
      </c>
      <c r="E623" s="16" t="s">
        <v>3</v>
      </c>
      <c r="F623" s="16" t="str">
        <f>VLOOKUP(A623,BY_TRA_Demand_Drivers!$A$5:$B$95,2,FALSE)</f>
        <v>TPRAR</v>
      </c>
      <c r="G623" s="16">
        <f>VLOOKUP($D623,'Growth rate'!$B$3:$S$93,3,FALSE)*VLOOKUP($F623,BY_TRA_Demand_Drivers!$B$5:$J$100,7,FALSE)</f>
        <v>44561.200851084701</v>
      </c>
      <c r="H623" s="16">
        <f>VLOOKUP($D623,'Growth rate'!$B$3:$S$93,3,FALSE)*VLOOKUP($F623,BY_TRA_Demand_Drivers!$B$5:$J$100,8,FALSE)</f>
        <v>0</v>
      </c>
      <c r="I623" s="16">
        <f>VLOOKUP($D623,'Growth rate'!$B$3:$S$93,3,FALSE)*VLOOKUP($F623,BY_TRA_Demand_Drivers!$B$5:$J$100,9,FALSE)</f>
        <v>0</v>
      </c>
    </row>
    <row r="624" spans="1:9">
      <c r="A624" s="16">
        <f t="shared" si="8"/>
        <v>8</v>
      </c>
      <c r="B624" s="16"/>
      <c r="C624" s="16" t="s">
        <v>11</v>
      </c>
      <c r="D624" s="16">
        <v>2065</v>
      </c>
      <c r="E624" s="16" t="s">
        <v>3</v>
      </c>
      <c r="F624" s="16" t="str">
        <f>VLOOKUP(A624,BY_TRA_Demand_Drivers!$A$5:$B$95,2,FALSE)</f>
        <v>TPRAR</v>
      </c>
      <c r="G624" s="16">
        <f>VLOOKUP($D624,'Growth rate'!$B$3:$S$93,3,FALSE)*VLOOKUP($F624,BY_TRA_Demand_Drivers!$B$5:$J$100,7,FALSE)</f>
        <v>45037.444396292485</v>
      </c>
      <c r="H624" s="16">
        <f>VLOOKUP($D624,'Growth rate'!$B$3:$S$93,3,FALSE)*VLOOKUP($F624,BY_TRA_Demand_Drivers!$B$5:$J$100,8,FALSE)</f>
        <v>0</v>
      </c>
      <c r="I624" s="16">
        <f>VLOOKUP($D624,'Growth rate'!$B$3:$S$93,3,FALSE)*VLOOKUP($F624,BY_TRA_Demand_Drivers!$B$5:$J$100,9,FALSE)</f>
        <v>0</v>
      </c>
    </row>
    <row r="625" spans="1:9">
      <c r="A625" s="16">
        <f t="shared" si="8"/>
        <v>8</v>
      </c>
      <c r="B625" s="16"/>
      <c r="C625" s="16" t="s">
        <v>11</v>
      </c>
      <c r="D625" s="16">
        <v>2066</v>
      </c>
      <c r="E625" s="16" t="s">
        <v>3</v>
      </c>
      <c r="F625" s="16" t="str">
        <f>VLOOKUP(A625,BY_TRA_Demand_Drivers!$A$5:$B$95,2,FALSE)</f>
        <v>TPRAR</v>
      </c>
      <c r="G625" s="16">
        <f>VLOOKUP($D625,'Growth rate'!$B$3:$S$93,3,FALSE)*VLOOKUP($F625,BY_TRA_Demand_Drivers!$B$5:$J$100,7,FALSE)</f>
        <v>45530.302932068989</v>
      </c>
      <c r="H625" s="16">
        <f>VLOOKUP($D625,'Growth rate'!$B$3:$S$93,3,FALSE)*VLOOKUP($F625,BY_TRA_Demand_Drivers!$B$5:$J$100,8,FALSE)</f>
        <v>0</v>
      </c>
      <c r="I625" s="16">
        <f>VLOOKUP($D625,'Growth rate'!$B$3:$S$93,3,FALSE)*VLOOKUP($F625,BY_TRA_Demand_Drivers!$B$5:$J$100,9,FALSE)</f>
        <v>0</v>
      </c>
    </row>
    <row r="626" spans="1:9">
      <c r="A626" s="16">
        <f t="shared" si="8"/>
        <v>8</v>
      </c>
      <c r="B626" s="16"/>
      <c r="C626" s="16" t="s">
        <v>11</v>
      </c>
      <c r="D626" s="16">
        <v>2067</v>
      </c>
      <c r="E626" s="16" t="s">
        <v>3</v>
      </c>
      <c r="F626" s="16" t="str">
        <f>VLOOKUP(A626,BY_TRA_Demand_Drivers!$A$5:$B$95,2,FALSE)</f>
        <v>TPRAR</v>
      </c>
      <c r="G626" s="16">
        <f>VLOOKUP($D626,'Growth rate'!$B$3:$S$93,3,FALSE)*VLOOKUP($F626,BY_TRA_Demand_Drivers!$B$5:$J$100,7,FALSE)</f>
        <v>46023.161467845493</v>
      </c>
      <c r="H626" s="16">
        <f>VLOOKUP($D626,'Growth rate'!$B$3:$S$93,3,FALSE)*VLOOKUP($F626,BY_TRA_Demand_Drivers!$B$5:$J$100,8,FALSE)</f>
        <v>0</v>
      </c>
      <c r="I626" s="16">
        <f>VLOOKUP($D626,'Growth rate'!$B$3:$S$93,3,FALSE)*VLOOKUP($F626,BY_TRA_Demand_Drivers!$B$5:$J$100,9,FALSE)</f>
        <v>0</v>
      </c>
    </row>
    <row r="627" spans="1:9">
      <c r="A627" s="16">
        <f t="shared" si="8"/>
        <v>8</v>
      </c>
      <c r="B627" s="16"/>
      <c r="C627" s="16" t="s">
        <v>11</v>
      </c>
      <c r="D627" s="16">
        <v>2068</v>
      </c>
      <c r="E627" s="16" t="s">
        <v>3</v>
      </c>
      <c r="F627" s="16" t="str">
        <f>VLOOKUP(A627,BY_TRA_Demand_Drivers!$A$5:$B$95,2,FALSE)</f>
        <v>TPRAR</v>
      </c>
      <c r="G627" s="16">
        <f>VLOOKUP($D627,'Growth rate'!$B$3:$S$93,3,FALSE)*VLOOKUP($F627,BY_TRA_Demand_Drivers!$B$5:$J$100,7,FALSE)</f>
        <v>46516.020003621998</v>
      </c>
      <c r="H627" s="16">
        <f>VLOOKUP($D627,'Growth rate'!$B$3:$S$93,3,FALSE)*VLOOKUP($F627,BY_TRA_Demand_Drivers!$B$5:$J$100,8,FALSE)</f>
        <v>0</v>
      </c>
      <c r="I627" s="16">
        <f>VLOOKUP($D627,'Growth rate'!$B$3:$S$93,3,FALSE)*VLOOKUP($F627,BY_TRA_Demand_Drivers!$B$5:$J$100,9,FALSE)</f>
        <v>0</v>
      </c>
    </row>
    <row r="628" spans="1:9">
      <c r="A628" s="16">
        <f t="shared" si="8"/>
        <v>8</v>
      </c>
      <c r="B628" s="16"/>
      <c r="C628" s="16" t="s">
        <v>11</v>
      </c>
      <c r="D628" s="16">
        <v>2069</v>
      </c>
      <c r="E628" s="16" t="s">
        <v>3</v>
      </c>
      <c r="F628" s="16" t="str">
        <f>VLOOKUP(A628,BY_TRA_Demand_Drivers!$A$5:$B$95,2,FALSE)</f>
        <v>TPRAR</v>
      </c>
      <c r="G628" s="16">
        <f>VLOOKUP($D628,'Growth rate'!$B$3:$S$93,3,FALSE)*VLOOKUP($F628,BY_TRA_Demand_Drivers!$B$5:$J$100,7,FALSE)</f>
        <v>47008.878539398502</v>
      </c>
      <c r="H628" s="16">
        <f>VLOOKUP($D628,'Growth rate'!$B$3:$S$93,3,FALSE)*VLOOKUP($F628,BY_TRA_Demand_Drivers!$B$5:$J$100,8,FALSE)</f>
        <v>0</v>
      </c>
      <c r="I628" s="16">
        <f>VLOOKUP($D628,'Growth rate'!$B$3:$S$93,3,FALSE)*VLOOKUP($F628,BY_TRA_Demand_Drivers!$B$5:$J$100,9,FALSE)</f>
        <v>0</v>
      </c>
    </row>
    <row r="629" spans="1:9">
      <c r="A629" s="16">
        <f t="shared" si="8"/>
        <v>8</v>
      </c>
      <c r="B629" s="16"/>
      <c r="C629" s="16" t="s">
        <v>11</v>
      </c>
      <c r="D629" s="16">
        <v>2070</v>
      </c>
      <c r="E629" s="16" t="s">
        <v>3</v>
      </c>
      <c r="F629" s="16" t="str">
        <f>VLOOKUP(A629,BY_TRA_Demand_Drivers!$A$5:$B$95,2,FALSE)</f>
        <v>TPRAR</v>
      </c>
      <c r="G629" s="16">
        <f>VLOOKUP($D629,'Growth rate'!$B$3:$S$93,3,FALSE)*VLOOKUP($F629,BY_TRA_Demand_Drivers!$B$5:$J$100,7,FALSE)</f>
        <v>47501.737075175013</v>
      </c>
      <c r="H629" s="16">
        <f>VLOOKUP($D629,'Growth rate'!$B$3:$S$93,3,FALSE)*VLOOKUP($F629,BY_TRA_Demand_Drivers!$B$5:$J$100,8,FALSE)</f>
        <v>0</v>
      </c>
      <c r="I629" s="16">
        <f>VLOOKUP($D629,'Growth rate'!$B$3:$S$93,3,FALSE)*VLOOKUP($F629,BY_TRA_Demand_Drivers!$B$5:$J$100,9,FALSE)</f>
        <v>0</v>
      </c>
    </row>
    <row r="630" spans="1:9">
      <c r="A630" s="16">
        <f t="shared" si="8"/>
        <v>8</v>
      </c>
      <c r="B630" s="16"/>
      <c r="C630" s="16" t="s">
        <v>11</v>
      </c>
      <c r="D630" s="16">
        <v>2071</v>
      </c>
      <c r="E630" s="16" t="s">
        <v>3</v>
      </c>
      <c r="F630" s="16" t="str">
        <f>VLOOKUP(A630,BY_TRA_Demand_Drivers!$A$5:$B$95,2,FALSE)</f>
        <v>TPRAR</v>
      </c>
      <c r="G630" s="16">
        <f>VLOOKUP($D630,'Growth rate'!$B$3:$S$93,3,FALSE)*VLOOKUP($F630,BY_TRA_Demand_Drivers!$B$5:$J$100,7,FALSE)</f>
        <v>47993.675653420032</v>
      </c>
      <c r="H630" s="16">
        <f>VLOOKUP($D630,'Growth rate'!$B$3:$S$93,3,FALSE)*VLOOKUP($F630,BY_TRA_Demand_Drivers!$B$5:$J$100,8,FALSE)</f>
        <v>0</v>
      </c>
      <c r="I630" s="16">
        <f>VLOOKUP($D630,'Growth rate'!$B$3:$S$93,3,FALSE)*VLOOKUP($F630,BY_TRA_Demand_Drivers!$B$5:$J$100,9,FALSE)</f>
        <v>0</v>
      </c>
    </row>
    <row r="631" spans="1:9">
      <c r="A631" s="16">
        <f t="shared" si="8"/>
        <v>8</v>
      </c>
      <c r="B631" s="16"/>
      <c r="C631" s="16" t="s">
        <v>11</v>
      </c>
      <c r="D631" s="16">
        <v>2072</v>
      </c>
      <c r="E631" s="16" t="s">
        <v>3</v>
      </c>
      <c r="F631" s="16" t="str">
        <f>VLOOKUP(A631,BY_TRA_Demand_Drivers!$A$5:$B$95,2,FALSE)</f>
        <v>TPRAR</v>
      </c>
      <c r="G631" s="16">
        <f>VLOOKUP($D631,'Growth rate'!$B$3:$S$93,3,FALSE)*VLOOKUP($F631,BY_TRA_Demand_Drivers!$B$5:$J$100,7,FALSE)</f>
        <v>48485.614231665044</v>
      </c>
      <c r="H631" s="16">
        <f>VLOOKUP($D631,'Growth rate'!$B$3:$S$93,3,FALSE)*VLOOKUP($F631,BY_TRA_Demand_Drivers!$B$5:$J$100,8,FALSE)</f>
        <v>0</v>
      </c>
      <c r="I631" s="16">
        <f>VLOOKUP($D631,'Growth rate'!$B$3:$S$93,3,FALSE)*VLOOKUP($F631,BY_TRA_Demand_Drivers!$B$5:$J$100,9,FALSE)</f>
        <v>0</v>
      </c>
    </row>
    <row r="632" spans="1:9">
      <c r="A632" s="16">
        <f t="shared" si="8"/>
        <v>8</v>
      </c>
      <c r="B632" s="16"/>
      <c r="C632" s="16" t="s">
        <v>11</v>
      </c>
      <c r="D632" s="16">
        <v>2073</v>
      </c>
      <c r="E632" s="16" t="s">
        <v>3</v>
      </c>
      <c r="F632" s="16" t="str">
        <f>VLOOKUP(A632,BY_TRA_Demand_Drivers!$A$5:$B$95,2,FALSE)</f>
        <v>TPRAR</v>
      </c>
      <c r="G632" s="16">
        <f>VLOOKUP($D632,'Growth rate'!$B$3:$S$93,3,FALSE)*VLOOKUP($F632,BY_TRA_Demand_Drivers!$B$5:$J$100,7,FALSE)</f>
        <v>48977.552809910056</v>
      </c>
      <c r="H632" s="16">
        <f>VLOOKUP($D632,'Growth rate'!$B$3:$S$93,3,FALSE)*VLOOKUP($F632,BY_TRA_Demand_Drivers!$B$5:$J$100,8,FALSE)</f>
        <v>0</v>
      </c>
      <c r="I632" s="16">
        <f>VLOOKUP($D632,'Growth rate'!$B$3:$S$93,3,FALSE)*VLOOKUP($F632,BY_TRA_Demand_Drivers!$B$5:$J$100,9,FALSE)</f>
        <v>0</v>
      </c>
    </row>
    <row r="633" spans="1:9">
      <c r="A633" s="16">
        <f t="shared" si="8"/>
        <v>8</v>
      </c>
      <c r="B633" s="16"/>
      <c r="C633" s="16" t="s">
        <v>11</v>
      </c>
      <c r="D633" s="16">
        <v>2074</v>
      </c>
      <c r="E633" s="16" t="s">
        <v>3</v>
      </c>
      <c r="F633" s="16" t="str">
        <f>VLOOKUP(A633,BY_TRA_Demand_Drivers!$A$5:$B$95,2,FALSE)</f>
        <v>TPRAR</v>
      </c>
      <c r="G633" s="16">
        <f>VLOOKUP($D633,'Growth rate'!$B$3:$S$93,3,FALSE)*VLOOKUP($F633,BY_TRA_Demand_Drivers!$B$5:$J$100,7,FALSE)</f>
        <v>49469.491388155067</v>
      </c>
      <c r="H633" s="16">
        <f>VLOOKUP($D633,'Growth rate'!$B$3:$S$93,3,FALSE)*VLOOKUP($F633,BY_TRA_Demand_Drivers!$B$5:$J$100,8,FALSE)</f>
        <v>0</v>
      </c>
      <c r="I633" s="16">
        <f>VLOOKUP($D633,'Growth rate'!$B$3:$S$93,3,FALSE)*VLOOKUP($F633,BY_TRA_Demand_Drivers!$B$5:$J$100,9,FALSE)</f>
        <v>0</v>
      </c>
    </row>
    <row r="634" spans="1:9">
      <c r="A634" s="16">
        <f t="shared" si="8"/>
        <v>8</v>
      </c>
      <c r="B634" s="16"/>
      <c r="C634" s="16" t="s">
        <v>11</v>
      </c>
      <c r="D634" s="16">
        <v>2075</v>
      </c>
      <c r="E634" s="16" t="s">
        <v>3</v>
      </c>
      <c r="F634" s="16" t="str">
        <f>VLOOKUP(A634,BY_TRA_Demand_Drivers!$A$5:$B$95,2,FALSE)</f>
        <v>TPRAR</v>
      </c>
      <c r="G634" s="16">
        <f>VLOOKUP($D634,'Growth rate'!$B$3:$S$93,3,FALSE)*VLOOKUP($F634,BY_TRA_Demand_Drivers!$B$5:$J$100,7,FALSE)</f>
        <v>49961.429966400086</v>
      </c>
      <c r="H634" s="16">
        <f>VLOOKUP($D634,'Growth rate'!$B$3:$S$93,3,FALSE)*VLOOKUP($F634,BY_TRA_Demand_Drivers!$B$5:$J$100,8,FALSE)</f>
        <v>0</v>
      </c>
      <c r="I634" s="16">
        <f>VLOOKUP($D634,'Growth rate'!$B$3:$S$93,3,FALSE)*VLOOKUP($F634,BY_TRA_Demand_Drivers!$B$5:$J$100,9,FALSE)</f>
        <v>0</v>
      </c>
    </row>
    <row r="635" spans="1:9">
      <c r="A635" s="16">
        <f t="shared" si="8"/>
        <v>8</v>
      </c>
      <c r="B635" s="16"/>
      <c r="C635" s="16" t="s">
        <v>11</v>
      </c>
      <c r="D635" s="16">
        <v>2076</v>
      </c>
      <c r="E635" s="16" t="s">
        <v>3</v>
      </c>
      <c r="F635" s="16" t="str">
        <f>VLOOKUP(A635,BY_TRA_Demand_Drivers!$A$5:$B$95,2,FALSE)</f>
        <v>TPRAR</v>
      </c>
      <c r="G635" s="16">
        <f>VLOOKUP($D635,'Growth rate'!$B$3:$S$93,3,FALSE)*VLOOKUP($F635,BY_TRA_Demand_Drivers!$B$5:$J$100,7,FALSE)</f>
        <v>50445.275357649327</v>
      </c>
      <c r="H635" s="16">
        <f>VLOOKUP($D635,'Growth rate'!$B$3:$S$93,3,FALSE)*VLOOKUP($F635,BY_TRA_Demand_Drivers!$B$5:$J$100,8,FALSE)</f>
        <v>0</v>
      </c>
      <c r="I635" s="16">
        <f>VLOOKUP($D635,'Growth rate'!$B$3:$S$93,3,FALSE)*VLOOKUP($F635,BY_TRA_Demand_Drivers!$B$5:$J$100,9,FALSE)</f>
        <v>0</v>
      </c>
    </row>
    <row r="636" spans="1:9">
      <c r="A636" s="16">
        <f t="shared" si="8"/>
        <v>8</v>
      </c>
      <c r="B636" s="16"/>
      <c r="C636" s="16" t="s">
        <v>11</v>
      </c>
      <c r="D636" s="16">
        <v>2077</v>
      </c>
      <c r="E636" s="16" t="s">
        <v>3</v>
      </c>
      <c r="F636" s="16" t="str">
        <f>VLOOKUP(A636,BY_TRA_Demand_Drivers!$A$5:$B$95,2,FALSE)</f>
        <v>TPRAR</v>
      </c>
      <c r="G636" s="16">
        <f>VLOOKUP($D636,'Growth rate'!$B$3:$S$93,3,FALSE)*VLOOKUP($F636,BY_TRA_Demand_Drivers!$B$5:$J$100,7,FALSE)</f>
        <v>50929.120748898567</v>
      </c>
      <c r="H636" s="16">
        <f>VLOOKUP($D636,'Growth rate'!$B$3:$S$93,3,FALSE)*VLOOKUP($F636,BY_TRA_Demand_Drivers!$B$5:$J$100,8,FALSE)</f>
        <v>0</v>
      </c>
      <c r="I636" s="16">
        <f>VLOOKUP($D636,'Growth rate'!$B$3:$S$93,3,FALSE)*VLOOKUP($F636,BY_TRA_Demand_Drivers!$B$5:$J$100,9,FALSE)</f>
        <v>0</v>
      </c>
    </row>
    <row r="637" spans="1:9">
      <c r="A637" s="16">
        <f t="shared" si="8"/>
        <v>8</v>
      </c>
      <c r="B637" s="16"/>
      <c r="C637" s="16" t="s">
        <v>11</v>
      </c>
      <c r="D637" s="16">
        <v>2078</v>
      </c>
      <c r="E637" s="16" t="s">
        <v>3</v>
      </c>
      <c r="F637" s="16" t="str">
        <f>VLOOKUP(A637,BY_TRA_Demand_Drivers!$A$5:$B$95,2,FALSE)</f>
        <v>TPRAR</v>
      </c>
      <c r="G637" s="16">
        <f>VLOOKUP($D637,'Growth rate'!$B$3:$S$93,3,FALSE)*VLOOKUP($F637,BY_TRA_Demand_Drivers!$B$5:$J$100,7,FALSE)</f>
        <v>51412.966140147808</v>
      </c>
      <c r="H637" s="16">
        <f>VLOOKUP($D637,'Growth rate'!$B$3:$S$93,3,FALSE)*VLOOKUP($F637,BY_TRA_Demand_Drivers!$B$5:$J$100,8,FALSE)</f>
        <v>0</v>
      </c>
      <c r="I637" s="16">
        <f>VLOOKUP($D637,'Growth rate'!$B$3:$S$93,3,FALSE)*VLOOKUP($F637,BY_TRA_Demand_Drivers!$B$5:$J$100,9,FALSE)</f>
        <v>0</v>
      </c>
    </row>
    <row r="638" spans="1:9">
      <c r="A638" s="16">
        <f t="shared" si="8"/>
        <v>8</v>
      </c>
      <c r="B638" s="16"/>
      <c r="C638" s="16" t="s">
        <v>11</v>
      </c>
      <c r="D638" s="16">
        <v>2079</v>
      </c>
      <c r="E638" s="16" t="s">
        <v>3</v>
      </c>
      <c r="F638" s="16" t="str">
        <f>VLOOKUP(A638,BY_TRA_Demand_Drivers!$A$5:$B$95,2,FALSE)</f>
        <v>TPRAR</v>
      </c>
      <c r="G638" s="16">
        <f>VLOOKUP($D638,'Growth rate'!$B$3:$S$93,3,FALSE)*VLOOKUP($F638,BY_TRA_Demand_Drivers!$B$5:$J$100,7,FALSE)</f>
        <v>51896.811531397048</v>
      </c>
      <c r="H638" s="16">
        <f>VLOOKUP($D638,'Growth rate'!$B$3:$S$93,3,FALSE)*VLOOKUP($F638,BY_TRA_Demand_Drivers!$B$5:$J$100,8,FALSE)</f>
        <v>0</v>
      </c>
      <c r="I638" s="16">
        <f>VLOOKUP($D638,'Growth rate'!$B$3:$S$93,3,FALSE)*VLOOKUP($F638,BY_TRA_Demand_Drivers!$B$5:$J$100,9,FALSE)</f>
        <v>0</v>
      </c>
    </row>
    <row r="639" spans="1:9">
      <c r="A639" s="16">
        <f t="shared" si="8"/>
        <v>8</v>
      </c>
      <c r="B639" s="16"/>
      <c r="C639" s="16" t="s">
        <v>11</v>
      </c>
      <c r="D639" s="16">
        <v>2080</v>
      </c>
      <c r="E639" s="16" t="s">
        <v>3</v>
      </c>
      <c r="F639" s="16" t="str">
        <f>VLOOKUP(A639,BY_TRA_Demand_Drivers!$A$5:$B$95,2,FALSE)</f>
        <v>TPRAR</v>
      </c>
      <c r="G639" s="16">
        <f>VLOOKUP($D639,'Growth rate'!$B$3:$S$93,3,FALSE)*VLOOKUP($F639,BY_TRA_Demand_Drivers!$B$5:$J$100,7,FALSE)</f>
        <v>52380.656922646289</v>
      </c>
      <c r="H639" s="16">
        <f>VLOOKUP($D639,'Growth rate'!$B$3:$S$93,3,FALSE)*VLOOKUP($F639,BY_TRA_Demand_Drivers!$B$5:$J$100,8,FALSE)</f>
        <v>0</v>
      </c>
      <c r="I639" s="16">
        <f>VLOOKUP($D639,'Growth rate'!$B$3:$S$93,3,FALSE)*VLOOKUP($F639,BY_TRA_Demand_Drivers!$B$5:$J$100,9,FALSE)</f>
        <v>0</v>
      </c>
    </row>
    <row r="640" spans="1:9">
      <c r="A640" s="16">
        <f t="shared" si="8"/>
        <v>8</v>
      </c>
      <c r="B640" s="16"/>
      <c r="C640" s="16" t="s">
        <v>11</v>
      </c>
      <c r="D640" s="16">
        <v>2081</v>
      </c>
      <c r="E640" s="16" t="s">
        <v>3</v>
      </c>
      <c r="F640" s="16" t="str">
        <f>VLOOKUP(A640,BY_TRA_Demand_Drivers!$A$5:$B$95,2,FALSE)</f>
        <v>TPRAR</v>
      </c>
      <c r="G640" s="16">
        <f>VLOOKUP($D640,'Growth rate'!$B$3:$S$93,3,FALSE)*VLOOKUP($F640,BY_TRA_Demand_Drivers!$B$5:$J$100,7,FALSE)</f>
        <v>52844.700576498981</v>
      </c>
      <c r="H640" s="16">
        <f>VLOOKUP($D640,'Growth rate'!$B$3:$S$93,3,FALSE)*VLOOKUP($F640,BY_TRA_Demand_Drivers!$B$5:$J$100,8,FALSE)</f>
        <v>0</v>
      </c>
      <c r="I640" s="16">
        <f>VLOOKUP($D640,'Growth rate'!$B$3:$S$93,3,FALSE)*VLOOKUP($F640,BY_TRA_Demand_Drivers!$B$5:$J$100,9,FALSE)</f>
        <v>0</v>
      </c>
    </row>
    <row r="641" spans="1:9">
      <c r="A641" s="16">
        <f t="shared" si="8"/>
        <v>8</v>
      </c>
      <c r="B641" s="16"/>
      <c r="C641" s="16" t="s">
        <v>11</v>
      </c>
      <c r="D641" s="16">
        <v>2082</v>
      </c>
      <c r="E641" s="16" t="s">
        <v>3</v>
      </c>
      <c r="F641" s="16" t="str">
        <f>VLOOKUP(A641,BY_TRA_Demand_Drivers!$A$5:$B$95,2,FALSE)</f>
        <v>TPRAR</v>
      </c>
      <c r="G641" s="16">
        <f>VLOOKUP($D641,'Growth rate'!$B$3:$S$93,3,FALSE)*VLOOKUP($F641,BY_TRA_Demand_Drivers!$B$5:$J$100,7,FALSE)</f>
        <v>53308.744230351673</v>
      </c>
      <c r="H641" s="16">
        <f>VLOOKUP($D641,'Growth rate'!$B$3:$S$93,3,FALSE)*VLOOKUP($F641,BY_TRA_Demand_Drivers!$B$5:$J$100,8,FALSE)</f>
        <v>0</v>
      </c>
      <c r="I641" s="16">
        <f>VLOOKUP($D641,'Growth rate'!$B$3:$S$93,3,FALSE)*VLOOKUP($F641,BY_TRA_Demand_Drivers!$B$5:$J$100,9,FALSE)</f>
        <v>0</v>
      </c>
    </row>
    <row r="642" spans="1:9">
      <c r="A642" s="16">
        <f t="shared" si="8"/>
        <v>8</v>
      </c>
      <c r="B642" s="16"/>
      <c r="C642" s="16" t="s">
        <v>11</v>
      </c>
      <c r="D642" s="16">
        <v>2083</v>
      </c>
      <c r="E642" s="16" t="s">
        <v>3</v>
      </c>
      <c r="F642" s="16" t="str">
        <f>VLOOKUP(A642,BY_TRA_Demand_Drivers!$A$5:$B$95,2,FALSE)</f>
        <v>TPRAR</v>
      </c>
      <c r="G642" s="16">
        <f>VLOOKUP($D642,'Growth rate'!$B$3:$S$93,3,FALSE)*VLOOKUP($F642,BY_TRA_Demand_Drivers!$B$5:$J$100,7,FALSE)</f>
        <v>53772.78788420435</v>
      </c>
      <c r="H642" s="16">
        <f>VLOOKUP($D642,'Growth rate'!$B$3:$S$93,3,FALSE)*VLOOKUP($F642,BY_TRA_Demand_Drivers!$B$5:$J$100,8,FALSE)</f>
        <v>0</v>
      </c>
      <c r="I642" s="16">
        <f>VLOOKUP($D642,'Growth rate'!$B$3:$S$93,3,FALSE)*VLOOKUP($F642,BY_TRA_Demand_Drivers!$B$5:$J$100,9,FALSE)</f>
        <v>0</v>
      </c>
    </row>
    <row r="643" spans="1:9">
      <c r="A643" s="16">
        <f t="shared" ref="A643:A706" si="9">A561+1</f>
        <v>8</v>
      </c>
      <c r="B643" s="16"/>
      <c r="C643" s="16" t="s">
        <v>11</v>
      </c>
      <c r="D643" s="16">
        <v>2084</v>
      </c>
      <c r="E643" s="16" t="s">
        <v>3</v>
      </c>
      <c r="F643" s="16" t="str">
        <f>VLOOKUP(A643,BY_TRA_Demand_Drivers!$A$5:$B$95,2,FALSE)</f>
        <v>TPRAR</v>
      </c>
      <c r="G643" s="16">
        <f>VLOOKUP($D643,'Growth rate'!$B$3:$S$93,3,FALSE)*VLOOKUP($F643,BY_TRA_Demand_Drivers!$B$5:$J$100,7,FALSE)</f>
        <v>54236.831538057042</v>
      </c>
      <c r="H643" s="16">
        <f>VLOOKUP($D643,'Growth rate'!$B$3:$S$93,3,FALSE)*VLOOKUP($F643,BY_TRA_Demand_Drivers!$B$5:$J$100,8,FALSE)</f>
        <v>0</v>
      </c>
      <c r="I643" s="16">
        <f>VLOOKUP($D643,'Growth rate'!$B$3:$S$93,3,FALSE)*VLOOKUP($F643,BY_TRA_Demand_Drivers!$B$5:$J$100,9,FALSE)</f>
        <v>0</v>
      </c>
    </row>
    <row r="644" spans="1:9">
      <c r="A644" s="16">
        <f t="shared" si="9"/>
        <v>8</v>
      </c>
      <c r="B644" s="16"/>
      <c r="C644" s="16" t="s">
        <v>11</v>
      </c>
      <c r="D644" s="16">
        <v>2085</v>
      </c>
      <c r="E644" s="16" t="s">
        <v>3</v>
      </c>
      <c r="F644" s="16" t="str">
        <f>VLOOKUP(A644,BY_TRA_Demand_Drivers!$A$5:$B$95,2,FALSE)</f>
        <v>TPRAR</v>
      </c>
      <c r="G644" s="16">
        <f>VLOOKUP($D644,'Growth rate'!$B$3:$S$93,3,FALSE)*VLOOKUP($F644,BY_TRA_Demand_Drivers!$B$5:$J$100,7,FALSE)</f>
        <v>54700.875191909727</v>
      </c>
      <c r="H644" s="16">
        <f>VLOOKUP($D644,'Growth rate'!$B$3:$S$93,3,FALSE)*VLOOKUP($F644,BY_TRA_Demand_Drivers!$B$5:$J$100,8,FALSE)</f>
        <v>0</v>
      </c>
      <c r="I644" s="16">
        <f>VLOOKUP($D644,'Growth rate'!$B$3:$S$93,3,FALSE)*VLOOKUP($F644,BY_TRA_Demand_Drivers!$B$5:$J$100,9,FALSE)</f>
        <v>0</v>
      </c>
    </row>
    <row r="645" spans="1:9">
      <c r="A645" s="16">
        <f t="shared" si="9"/>
        <v>8</v>
      </c>
      <c r="B645" s="16"/>
      <c r="C645" s="16" t="s">
        <v>11</v>
      </c>
      <c r="D645" s="16">
        <v>2086</v>
      </c>
      <c r="E645" s="16" t="s">
        <v>3</v>
      </c>
      <c r="F645" s="16" t="str">
        <f>VLOOKUP(A645,BY_TRA_Demand_Drivers!$A$5:$B$95,2,FALSE)</f>
        <v>TPRAR</v>
      </c>
      <c r="G645" s="16">
        <f>VLOOKUP($D645,'Growth rate'!$B$3:$S$93,3,FALSE)*VLOOKUP($F645,BY_TRA_Demand_Drivers!$B$5:$J$100,7,FALSE)</f>
        <v>55146.558026696439</v>
      </c>
      <c r="H645" s="16">
        <f>VLOOKUP($D645,'Growth rate'!$B$3:$S$93,3,FALSE)*VLOOKUP($F645,BY_TRA_Demand_Drivers!$B$5:$J$100,8,FALSE)</f>
        <v>0</v>
      </c>
      <c r="I645" s="16">
        <f>VLOOKUP($D645,'Growth rate'!$B$3:$S$93,3,FALSE)*VLOOKUP($F645,BY_TRA_Demand_Drivers!$B$5:$J$100,9,FALSE)</f>
        <v>0</v>
      </c>
    </row>
    <row r="646" spans="1:9">
      <c r="A646" s="16">
        <f t="shared" si="9"/>
        <v>8</v>
      </c>
      <c r="B646" s="16"/>
      <c r="C646" s="16" t="s">
        <v>11</v>
      </c>
      <c r="D646" s="16">
        <v>2087</v>
      </c>
      <c r="E646" s="16" t="s">
        <v>3</v>
      </c>
      <c r="F646" s="16" t="str">
        <f>VLOOKUP(A646,BY_TRA_Demand_Drivers!$A$5:$B$95,2,FALSE)</f>
        <v>TPRAR</v>
      </c>
      <c r="G646" s="16">
        <f>VLOOKUP($D646,'Growth rate'!$B$3:$S$93,3,FALSE)*VLOOKUP($F646,BY_TRA_Demand_Drivers!$B$5:$J$100,7,FALSE)</f>
        <v>55592.240861483144</v>
      </c>
      <c r="H646" s="16">
        <f>VLOOKUP($D646,'Growth rate'!$B$3:$S$93,3,FALSE)*VLOOKUP($F646,BY_TRA_Demand_Drivers!$B$5:$J$100,8,FALSE)</f>
        <v>0</v>
      </c>
      <c r="I646" s="16">
        <f>VLOOKUP($D646,'Growth rate'!$B$3:$S$93,3,FALSE)*VLOOKUP($F646,BY_TRA_Demand_Drivers!$B$5:$J$100,9,FALSE)</f>
        <v>0</v>
      </c>
    </row>
    <row r="647" spans="1:9">
      <c r="A647" s="16">
        <f t="shared" si="9"/>
        <v>8</v>
      </c>
      <c r="B647" s="16"/>
      <c r="C647" s="16" t="s">
        <v>11</v>
      </c>
      <c r="D647" s="16">
        <v>2088</v>
      </c>
      <c r="E647" s="16" t="s">
        <v>3</v>
      </c>
      <c r="F647" s="16" t="str">
        <f>VLOOKUP(A647,BY_TRA_Demand_Drivers!$A$5:$B$95,2,FALSE)</f>
        <v>TPRAR</v>
      </c>
      <c r="G647" s="16">
        <f>VLOOKUP($D647,'Growth rate'!$B$3:$S$93,3,FALSE)*VLOOKUP($F647,BY_TRA_Demand_Drivers!$B$5:$J$100,7,FALSE)</f>
        <v>56037.923696269856</v>
      </c>
      <c r="H647" s="16">
        <f>VLOOKUP($D647,'Growth rate'!$B$3:$S$93,3,FALSE)*VLOOKUP($F647,BY_TRA_Demand_Drivers!$B$5:$J$100,8,FALSE)</f>
        <v>0</v>
      </c>
      <c r="I647" s="16">
        <f>VLOOKUP($D647,'Growth rate'!$B$3:$S$93,3,FALSE)*VLOOKUP($F647,BY_TRA_Demand_Drivers!$B$5:$J$100,9,FALSE)</f>
        <v>0</v>
      </c>
    </row>
    <row r="648" spans="1:9">
      <c r="A648" s="16">
        <f t="shared" si="9"/>
        <v>8</v>
      </c>
      <c r="B648" s="16"/>
      <c r="C648" s="16" t="s">
        <v>11</v>
      </c>
      <c r="D648" s="16">
        <v>2089</v>
      </c>
      <c r="E648" s="16" t="s">
        <v>3</v>
      </c>
      <c r="F648" s="16" t="str">
        <f>VLOOKUP(A648,BY_TRA_Demand_Drivers!$A$5:$B$95,2,FALSE)</f>
        <v>TPRAR</v>
      </c>
      <c r="G648" s="16">
        <f>VLOOKUP($D648,'Growth rate'!$B$3:$S$93,3,FALSE)*VLOOKUP($F648,BY_TRA_Demand_Drivers!$B$5:$J$100,7,FALSE)</f>
        <v>56483.606531056568</v>
      </c>
      <c r="H648" s="16">
        <f>VLOOKUP($D648,'Growth rate'!$B$3:$S$93,3,FALSE)*VLOOKUP($F648,BY_TRA_Demand_Drivers!$B$5:$J$100,8,FALSE)</f>
        <v>0</v>
      </c>
      <c r="I648" s="16">
        <f>VLOOKUP($D648,'Growth rate'!$B$3:$S$93,3,FALSE)*VLOOKUP($F648,BY_TRA_Demand_Drivers!$B$5:$J$100,9,FALSE)</f>
        <v>0</v>
      </c>
    </row>
    <row r="649" spans="1:9">
      <c r="A649" s="16">
        <f t="shared" si="9"/>
        <v>8</v>
      </c>
      <c r="B649" s="16"/>
      <c r="C649" s="16" t="s">
        <v>11</v>
      </c>
      <c r="D649" s="16">
        <v>2090</v>
      </c>
      <c r="E649" s="16" t="s">
        <v>3</v>
      </c>
      <c r="F649" s="16" t="str">
        <f>VLOOKUP(A649,BY_TRA_Demand_Drivers!$A$5:$B$95,2,FALSE)</f>
        <v>TPRAR</v>
      </c>
      <c r="G649" s="16">
        <f>VLOOKUP($D649,'Growth rate'!$B$3:$S$93,3,FALSE)*VLOOKUP($F649,BY_TRA_Demand_Drivers!$B$5:$J$100,7,FALSE)</f>
        <v>56929.289365843273</v>
      </c>
      <c r="H649" s="16">
        <f>VLOOKUP($D649,'Growth rate'!$B$3:$S$93,3,FALSE)*VLOOKUP($F649,BY_TRA_Demand_Drivers!$B$5:$J$100,8,FALSE)</f>
        <v>0</v>
      </c>
      <c r="I649" s="16">
        <f>VLOOKUP($D649,'Growth rate'!$B$3:$S$93,3,FALSE)*VLOOKUP($F649,BY_TRA_Demand_Drivers!$B$5:$J$100,9,FALSE)</f>
        <v>0</v>
      </c>
    </row>
    <row r="650" spans="1:9">
      <c r="A650" s="16">
        <f t="shared" si="9"/>
        <v>8</v>
      </c>
      <c r="B650" s="16"/>
      <c r="C650" s="16" t="s">
        <v>11</v>
      </c>
      <c r="D650" s="16">
        <v>2091</v>
      </c>
      <c r="E650" s="16" t="s">
        <v>3</v>
      </c>
      <c r="F650" s="16" t="str">
        <f>VLOOKUP(A650,BY_TRA_Demand_Drivers!$A$5:$B$95,2,FALSE)</f>
        <v>TPRAR</v>
      </c>
      <c r="G650" s="16">
        <f>VLOOKUP($D650,'Growth rate'!$B$3:$S$93,3,FALSE)*VLOOKUP($F650,BY_TRA_Demand_Drivers!$B$5:$J$100,7,FALSE)</f>
        <v>57364.636617151205</v>
      </c>
      <c r="H650" s="16">
        <f>VLOOKUP($D650,'Growth rate'!$B$3:$S$93,3,FALSE)*VLOOKUP($F650,BY_TRA_Demand_Drivers!$B$5:$J$100,8,FALSE)</f>
        <v>0</v>
      </c>
      <c r="I650" s="16">
        <f>VLOOKUP($D650,'Growth rate'!$B$3:$S$93,3,FALSE)*VLOOKUP($F650,BY_TRA_Demand_Drivers!$B$5:$J$100,9,FALSE)</f>
        <v>0</v>
      </c>
    </row>
    <row r="651" spans="1:9">
      <c r="A651" s="16">
        <f t="shared" si="9"/>
        <v>8</v>
      </c>
      <c r="B651" s="16"/>
      <c r="C651" s="16" t="s">
        <v>11</v>
      </c>
      <c r="D651" s="16">
        <v>2092</v>
      </c>
      <c r="E651" s="16" t="s">
        <v>3</v>
      </c>
      <c r="F651" s="16" t="str">
        <f>VLOOKUP(A651,BY_TRA_Demand_Drivers!$A$5:$B$95,2,FALSE)</f>
        <v>TPRAR</v>
      </c>
      <c r="G651" s="16">
        <f>VLOOKUP($D651,'Growth rate'!$B$3:$S$93,3,FALSE)*VLOOKUP($F651,BY_TRA_Demand_Drivers!$B$5:$J$100,7,FALSE)</f>
        <v>57799.98386845913</v>
      </c>
      <c r="H651" s="16">
        <f>VLOOKUP($D651,'Growth rate'!$B$3:$S$93,3,FALSE)*VLOOKUP($F651,BY_TRA_Demand_Drivers!$B$5:$J$100,8,FALSE)</f>
        <v>0</v>
      </c>
      <c r="I651" s="16">
        <f>VLOOKUP($D651,'Growth rate'!$B$3:$S$93,3,FALSE)*VLOOKUP($F651,BY_TRA_Demand_Drivers!$B$5:$J$100,9,FALSE)</f>
        <v>0</v>
      </c>
    </row>
    <row r="652" spans="1:9">
      <c r="A652" s="16">
        <f t="shared" si="9"/>
        <v>8</v>
      </c>
      <c r="B652" s="16"/>
      <c r="C652" s="16" t="s">
        <v>11</v>
      </c>
      <c r="D652" s="16">
        <v>2093</v>
      </c>
      <c r="E652" s="16" t="s">
        <v>3</v>
      </c>
      <c r="F652" s="16" t="str">
        <f>VLOOKUP(A652,BY_TRA_Demand_Drivers!$A$5:$B$95,2,FALSE)</f>
        <v>TPRAR</v>
      </c>
      <c r="G652" s="16">
        <f>VLOOKUP($D652,'Growth rate'!$B$3:$S$93,3,FALSE)*VLOOKUP($F652,BY_TRA_Demand_Drivers!$B$5:$J$100,7,FALSE)</f>
        <v>58235.33111976707</v>
      </c>
      <c r="H652" s="16">
        <f>VLOOKUP($D652,'Growth rate'!$B$3:$S$93,3,FALSE)*VLOOKUP($F652,BY_TRA_Demand_Drivers!$B$5:$J$100,8,FALSE)</f>
        <v>0</v>
      </c>
      <c r="I652" s="16">
        <f>VLOOKUP($D652,'Growth rate'!$B$3:$S$93,3,FALSE)*VLOOKUP($F652,BY_TRA_Demand_Drivers!$B$5:$J$100,9,FALSE)</f>
        <v>0</v>
      </c>
    </row>
    <row r="653" spans="1:9">
      <c r="A653" s="16">
        <f t="shared" si="9"/>
        <v>8</v>
      </c>
      <c r="B653" s="16"/>
      <c r="C653" s="16" t="s">
        <v>11</v>
      </c>
      <c r="D653" s="16">
        <v>2094</v>
      </c>
      <c r="E653" s="16" t="s">
        <v>3</v>
      </c>
      <c r="F653" s="16" t="str">
        <f>VLOOKUP(A653,BY_TRA_Demand_Drivers!$A$5:$B$95,2,FALSE)</f>
        <v>TPRAR</v>
      </c>
      <c r="G653" s="16">
        <f>VLOOKUP($D653,'Growth rate'!$B$3:$S$93,3,FALSE)*VLOOKUP($F653,BY_TRA_Demand_Drivers!$B$5:$J$100,7,FALSE)</f>
        <v>58670.678371074995</v>
      </c>
      <c r="H653" s="16">
        <f>VLOOKUP($D653,'Growth rate'!$B$3:$S$93,3,FALSE)*VLOOKUP($F653,BY_TRA_Demand_Drivers!$B$5:$J$100,8,FALSE)</f>
        <v>0</v>
      </c>
      <c r="I653" s="16">
        <f>VLOOKUP($D653,'Growth rate'!$B$3:$S$93,3,FALSE)*VLOOKUP($F653,BY_TRA_Demand_Drivers!$B$5:$J$100,9,FALSE)</f>
        <v>0</v>
      </c>
    </row>
    <row r="654" spans="1:9">
      <c r="A654" s="16">
        <f t="shared" si="9"/>
        <v>8</v>
      </c>
      <c r="B654" s="16"/>
      <c r="C654" s="16" t="s">
        <v>11</v>
      </c>
      <c r="D654" s="16">
        <v>2095</v>
      </c>
      <c r="E654" s="16" t="s">
        <v>3</v>
      </c>
      <c r="F654" s="16" t="str">
        <f>VLOOKUP(A654,BY_TRA_Demand_Drivers!$A$5:$B$95,2,FALSE)</f>
        <v>TPRAR</v>
      </c>
      <c r="G654" s="16">
        <f>VLOOKUP($D654,'Growth rate'!$B$3:$S$93,3,FALSE)*VLOOKUP($F654,BY_TRA_Demand_Drivers!$B$5:$J$100,7,FALSE)</f>
        <v>59106.02562238292</v>
      </c>
      <c r="H654" s="16">
        <f>VLOOKUP($D654,'Growth rate'!$B$3:$S$93,3,FALSE)*VLOOKUP($F654,BY_TRA_Demand_Drivers!$B$5:$J$100,8,FALSE)</f>
        <v>0</v>
      </c>
      <c r="I654" s="16">
        <f>VLOOKUP($D654,'Growth rate'!$B$3:$S$93,3,FALSE)*VLOOKUP($F654,BY_TRA_Demand_Drivers!$B$5:$J$100,9,FALSE)</f>
        <v>0</v>
      </c>
    </row>
    <row r="655" spans="1:9">
      <c r="A655" s="16">
        <f t="shared" si="9"/>
        <v>8</v>
      </c>
      <c r="B655" s="16"/>
      <c r="C655" s="16" t="s">
        <v>11</v>
      </c>
      <c r="D655" s="16">
        <v>2096</v>
      </c>
      <c r="E655" s="16" t="s">
        <v>3</v>
      </c>
      <c r="F655" s="16" t="str">
        <f>VLOOKUP(A655,BY_TRA_Demand_Drivers!$A$5:$B$95,2,FALSE)</f>
        <v>TPRAR</v>
      </c>
      <c r="G655" s="16">
        <f>VLOOKUP($D655,'Growth rate'!$B$3:$S$93,3,FALSE)*VLOOKUP($F655,BY_TRA_Demand_Drivers!$B$5:$J$100,7,FALSE)</f>
        <v>59526.836499287034</v>
      </c>
      <c r="H655" s="16">
        <f>VLOOKUP($D655,'Growth rate'!$B$3:$S$93,3,FALSE)*VLOOKUP($F655,BY_TRA_Demand_Drivers!$B$5:$J$100,8,FALSE)</f>
        <v>0</v>
      </c>
      <c r="I655" s="16">
        <f>VLOOKUP($D655,'Growth rate'!$B$3:$S$93,3,FALSE)*VLOOKUP($F655,BY_TRA_Demand_Drivers!$B$5:$J$100,9,FALSE)</f>
        <v>0</v>
      </c>
    </row>
    <row r="656" spans="1:9">
      <c r="A656" s="16">
        <f t="shared" si="9"/>
        <v>8</v>
      </c>
      <c r="B656" s="16"/>
      <c r="C656" s="16" t="s">
        <v>11</v>
      </c>
      <c r="D656" s="16">
        <v>2097</v>
      </c>
      <c r="E656" s="16" t="s">
        <v>3</v>
      </c>
      <c r="F656" s="16" t="str">
        <f>VLOOKUP(A656,BY_TRA_Demand_Drivers!$A$5:$B$95,2,FALSE)</f>
        <v>TPRAR</v>
      </c>
      <c r="G656" s="16">
        <f>VLOOKUP($D656,'Growth rate'!$B$3:$S$93,3,FALSE)*VLOOKUP($F656,BY_TRA_Demand_Drivers!$B$5:$J$100,7,FALSE)</f>
        <v>59947.647376191126</v>
      </c>
      <c r="H656" s="16">
        <f>VLOOKUP($D656,'Growth rate'!$B$3:$S$93,3,FALSE)*VLOOKUP($F656,BY_TRA_Demand_Drivers!$B$5:$J$100,8,FALSE)</f>
        <v>0</v>
      </c>
      <c r="I656" s="16">
        <f>VLOOKUP($D656,'Growth rate'!$B$3:$S$93,3,FALSE)*VLOOKUP($F656,BY_TRA_Demand_Drivers!$B$5:$J$100,9,FALSE)</f>
        <v>0</v>
      </c>
    </row>
    <row r="657" spans="1:9">
      <c r="A657" s="16">
        <f t="shared" si="9"/>
        <v>8</v>
      </c>
      <c r="B657" s="16"/>
      <c r="C657" s="16" t="s">
        <v>11</v>
      </c>
      <c r="D657" s="16">
        <v>2098</v>
      </c>
      <c r="E657" s="16" t="s">
        <v>3</v>
      </c>
      <c r="F657" s="16" t="str">
        <f>VLOOKUP(A657,BY_TRA_Demand_Drivers!$A$5:$B$95,2,FALSE)</f>
        <v>TPRAR</v>
      </c>
      <c r="G657" s="16">
        <f>VLOOKUP($D657,'Growth rate'!$B$3:$S$93,3,FALSE)*VLOOKUP($F657,BY_TRA_Demand_Drivers!$B$5:$J$100,7,FALSE)</f>
        <v>60368.458253095239</v>
      </c>
      <c r="H657" s="16">
        <f>VLOOKUP($D657,'Growth rate'!$B$3:$S$93,3,FALSE)*VLOOKUP($F657,BY_TRA_Demand_Drivers!$B$5:$J$100,8,FALSE)</f>
        <v>0</v>
      </c>
      <c r="I657" s="16">
        <f>VLOOKUP($D657,'Growth rate'!$B$3:$S$93,3,FALSE)*VLOOKUP($F657,BY_TRA_Demand_Drivers!$B$5:$J$100,9,FALSE)</f>
        <v>0</v>
      </c>
    </row>
    <row r="658" spans="1:9">
      <c r="A658" s="16">
        <f t="shared" si="9"/>
        <v>8</v>
      </c>
      <c r="B658" s="16"/>
      <c r="C658" s="16" t="s">
        <v>11</v>
      </c>
      <c r="D658" s="16">
        <v>2099</v>
      </c>
      <c r="E658" s="16" t="s">
        <v>3</v>
      </c>
      <c r="F658" s="16" t="str">
        <f>VLOOKUP(A658,BY_TRA_Demand_Drivers!$A$5:$B$95,2,FALSE)</f>
        <v>TPRAR</v>
      </c>
      <c r="G658" s="16">
        <f>VLOOKUP($D658,'Growth rate'!$B$3:$S$93,3,FALSE)*VLOOKUP($F658,BY_TRA_Demand_Drivers!$B$5:$J$100,7,FALSE)</f>
        <v>60789.269129999338</v>
      </c>
      <c r="H658" s="16">
        <f>VLOOKUP($D658,'Growth rate'!$B$3:$S$93,3,FALSE)*VLOOKUP($F658,BY_TRA_Demand_Drivers!$B$5:$J$100,8,FALSE)</f>
        <v>0</v>
      </c>
      <c r="I658" s="16">
        <f>VLOOKUP($D658,'Growth rate'!$B$3:$S$93,3,FALSE)*VLOOKUP($F658,BY_TRA_Demand_Drivers!$B$5:$J$100,9,FALSE)</f>
        <v>0</v>
      </c>
    </row>
    <row r="659" spans="1:9">
      <c r="A659" s="16">
        <f t="shared" si="9"/>
        <v>8</v>
      </c>
      <c r="B659" s="16"/>
      <c r="C659" s="16" t="s">
        <v>11</v>
      </c>
      <c r="D659" s="16">
        <v>2100</v>
      </c>
      <c r="E659" s="16" t="s">
        <v>3</v>
      </c>
      <c r="F659" s="16" t="str">
        <f>VLOOKUP(A659,BY_TRA_Demand_Drivers!$A$5:$B$95,2,FALSE)</f>
        <v>TPRAR</v>
      </c>
      <c r="G659" s="16">
        <f>VLOOKUP($D659,'Growth rate'!$B$3:$S$93,3,FALSE)*VLOOKUP($F659,BY_TRA_Demand_Drivers!$B$5:$J$100,7,FALSE)</f>
        <v>61210.080006903445</v>
      </c>
      <c r="H659" s="16">
        <f>VLOOKUP($D659,'Growth rate'!$B$3:$S$93,3,FALSE)*VLOOKUP($F659,BY_TRA_Demand_Drivers!$B$5:$J$100,8,FALSE)</f>
        <v>0</v>
      </c>
      <c r="I659" s="16">
        <f>VLOOKUP($D659,'Growth rate'!$B$3:$S$93,3,FALSE)*VLOOKUP($F659,BY_TRA_Demand_Drivers!$B$5:$J$100,9,FALSE)</f>
        <v>0</v>
      </c>
    </row>
    <row r="660" spans="1:9">
      <c r="A660" s="16">
        <f t="shared" si="9"/>
        <v>9</v>
      </c>
      <c r="B660" s="16"/>
      <c r="C660" s="16" t="s">
        <v>11</v>
      </c>
      <c r="D660" s="16">
        <v>2019</v>
      </c>
      <c r="E660" s="16" t="s">
        <v>3</v>
      </c>
      <c r="F660" s="16" t="str">
        <f>VLOOKUP(A660,BY_TRA_Demand_Drivers!$A$5:$B$95,2,FALSE)</f>
        <v>TPRAL</v>
      </c>
      <c r="G660" s="16">
        <f>VLOOKUP($D660,'Growth rate'!$B$3:$S$93,3,FALSE)*VLOOKUP($F660,BY_TRA_Demand_Drivers!$B$5:$J$100,7,FALSE)</f>
        <v>115.31527534551202</v>
      </c>
      <c r="H660" s="16">
        <f>VLOOKUP($D660,'Growth rate'!$B$3:$S$93,3,FALSE)*VLOOKUP($F660,BY_TRA_Demand_Drivers!$B$5:$J$100,8,FALSE)</f>
        <v>0</v>
      </c>
      <c r="I660" s="16">
        <f>VLOOKUP($D660,'Growth rate'!$B$3:$S$93,3,FALSE)*VLOOKUP($F660,BY_TRA_Demand_Drivers!$B$5:$J$100,9,FALSE)</f>
        <v>0</v>
      </c>
    </row>
    <row r="661" spans="1:9">
      <c r="A661" s="16">
        <f t="shared" si="9"/>
        <v>9</v>
      </c>
      <c r="B661" s="16"/>
      <c r="C661" s="16" t="s">
        <v>11</v>
      </c>
      <c r="D661" s="16">
        <v>2020</v>
      </c>
      <c r="E661" s="16" t="s">
        <v>3</v>
      </c>
      <c r="F661" s="16" t="str">
        <f>VLOOKUP(A661,BY_TRA_Demand_Drivers!$A$5:$B$95,2,FALSE)</f>
        <v>TPRAL</v>
      </c>
      <c r="G661" s="16">
        <f>VLOOKUP($D661,'Growth rate'!$B$3:$S$93,3,FALSE)*VLOOKUP($F661,BY_TRA_Demand_Drivers!$B$5:$J$100,7,FALSE)</f>
        <v>116.71435536966753</v>
      </c>
      <c r="H661" s="16">
        <f>VLOOKUP($D661,'Growth rate'!$B$3:$S$93,3,FALSE)*VLOOKUP($F661,BY_TRA_Demand_Drivers!$B$5:$J$100,8,FALSE)</f>
        <v>0</v>
      </c>
      <c r="I661" s="16">
        <f>VLOOKUP($D661,'Growth rate'!$B$3:$S$93,3,FALSE)*VLOOKUP($F661,BY_TRA_Demand_Drivers!$B$5:$J$100,9,FALSE)</f>
        <v>0</v>
      </c>
    </row>
    <row r="662" spans="1:9">
      <c r="A662" s="16">
        <f t="shared" si="9"/>
        <v>9</v>
      </c>
      <c r="B662" s="16"/>
      <c r="C662" s="16" t="s">
        <v>11</v>
      </c>
      <c r="D662" s="16">
        <v>2021</v>
      </c>
      <c r="E662" s="16" t="s">
        <v>3</v>
      </c>
      <c r="F662" s="16" t="str">
        <f>VLOOKUP(A662,BY_TRA_Demand_Drivers!$A$5:$B$95,2,FALSE)</f>
        <v>TPRAL</v>
      </c>
      <c r="G662" s="16">
        <f>VLOOKUP($D662,'Growth rate'!$B$3:$S$93,3,FALSE)*VLOOKUP($F662,BY_TRA_Demand_Drivers!$B$5:$J$100,7,FALSE)</f>
        <v>117.91107355540898</v>
      </c>
      <c r="H662" s="16">
        <f>VLOOKUP($D662,'Growth rate'!$B$3:$S$93,3,FALSE)*VLOOKUP($F662,BY_TRA_Demand_Drivers!$B$5:$J$100,8,FALSE)</f>
        <v>0</v>
      </c>
      <c r="I662" s="16">
        <f>VLOOKUP($D662,'Growth rate'!$B$3:$S$93,3,FALSE)*VLOOKUP($F662,BY_TRA_Demand_Drivers!$B$5:$J$100,9,FALSE)</f>
        <v>0</v>
      </c>
    </row>
    <row r="663" spans="1:9">
      <c r="A663" s="16">
        <f t="shared" si="9"/>
        <v>9</v>
      </c>
      <c r="B663" s="16"/>
      <c r="C663" s="16" t="s">
        <v>11</v>
      </c>
      <c r="D663" s="16">
        <v>2022</v>
      </c>
      <c r="E663" s="16" t="s">
        <v>3</v>
      </c>
      <c r="F663" s="16" t="str">
        <f>VLOOKUP(A663,BY_TRA_Demand_Drivers!$A$5:$B$95,2,FALSE)</f>
        <v>TPRAL</v>
      </c>
      <c r="G663" s="16">
        <f>VLOOKUP($D663,'Growth rate'!$B$3:$S$93,3,FALSE)*VLOOKUP($F663,BY_TRA_Demand_Drivers!$B$5:$J$100,7,FALSE)</f>
        <v>119.10779174115039</v>
      </c>
      <c r="H663" s="16">
        <f>VLOOKUP($D663,'Growth rate'!$B$3:$S$93,3,FALSE)*VLOOKUP($F663,BY_TRA_Demand_Drivers!$B$5:$J$100,8,FALSE)</f>
        <v>0</v>
      </c>
      <c r="I663" s="16">
        <f>VLOOKUP($D663,'Growth rate'!$B$3:$S$93,3,FALSE)*VLOOKUP($F663,BY_TRA_Demand_Drivers!$B$5:$J$100,9,FALSE)</f>
        <v>0</v>
      </c>
    </row>
    <row r="664" spans="1:9">
      <c r="A664" s="16">
        <f t="shared" si="9"/>
        <v>9</v>
      </c>
      <c r="B664" s="16"/>
      <c r="C664" s="16" t="s">
        <v>11</v>
      </c>
      <c r="D664" s="16">
        <v>2023</v>
      </c>
      <c r="E664" s="16" t="s">
        <v>3</v>
      </c>
      <c r="F664" s="16" t="str">
        <f>VLOOKUP(A664,BY_TRA_Demand_Drivers!$A$5:$B$95,2,FALSE)</f>
        <v>TPRAL</v>
      </c>
      <c r="G664" s="16">
        <f>VLOOKUP($D664,'Growth rate'!$B$3:$S$93,3,FALSE)*VLOOKUP($F664,BY_TRA_Demand_Drivers!$B$5:$J$100,7,FALSE)</f>
        <v>120.30450992689184</v>
      </c>
      <c r="H664" s="16">
        <f>VLOOKUP($D664,'Growth rate'!$B$3:$S$93,3,FALSE)*VLOOKUP($F664,BY_TRA_Demand_Drivers!$B$5:$J$100,8,FALSE)</f>
        <v>0</v>
      </c>
      <c r="I664" s="16">
        <f>VLOOKUP($D664,'Growth rate'!$B$3:$S$93,3,FALSE)*VLOOKUP($F664,BY_TRA_Demand_Drivers!$B$5:$J$100,9,FALSE)</f>
        <v>0</v>
      </c>
    </row>
    <row r="665" spans="1:9">
      <c r="A665" s="16">
        <f t="shared" si="9"/>
        <v>9</v>
      </c>
      <c r="B665" s="16"/>
      <c r="C665" s="16" t="s">
        <v>11</v>
      </c>
      <c r="D665" s="16">
        <v>2024</v>
      </c>
      <c r="E665" s="16" t="s">
        <v>3</v>
      </c>
      <c r="F665" s="16" t="str">
        <f>VLOOKUP(A665,BY_TRA_Demand_Drivers!$A$5:$B$95,2,FALSE)</f>
        <v>TPRAL</v>
      </c>
      <c r="G665" s="16">
        <f>VLOOKUP($D665,'Growth rate'!$B$3:$S$93,3,FALSE)*VLOOKUP($F665,BY_TRA_Demand_Drivers!$B$5:$J$100,7,FALSE)</f>
        <v>121.50122811263326</v>
      </c>
      <c r="H665" s="16">
        <f>VLOOKUP($D665,'Growth rate'!$B$3:$S$93,3,FALSE)*VLOOKUP($F665,BY_TRA_Demand_Drivers!$B$5:$J$100,8,FALSE)</f>
        <v>0</v>
      </c>
      <c r="I665" s="16">
        <f>VLOOKUP($D665,'Growth rate'!$B$3:$S$93,3,FALSE)*VLOOKUP($F665,BY_TRA_Demand_Drivers!$B$5:$J$100,9,FALSE)</f>
        <v>0</v>
      </c>
    </row>
    <row r="666" spans="1:9">
      <c r="A666" s="16">
        <f t="shared" si="9"/>
        <v>9</v>
      </c>
      <c r="B666" s="16"/>
      <c r="C666" s="16" t="s">
        <v>11</v>
      </c>
      <c r="D666" s="16">
        <v>2025</v>
      </c>
      <c r="E666" s="16" t="s">
        <v>3</v>
      </c>
      <c r="F666" s="16" t="str">
        <f>VLOOKUP(A666,BY_TRA_Demand_Drivers!$A$5:$B$95,2,FALSE)</f>
        <v>TPRAL</v>
      </c>
      <c r="G666" s="16">
        <f>VLOOKUP($D666,'Growth rate'!$B$3:$S$93,3,FALSE)*VLOOKUP($F666,BY_TRA_Demand_Drivers!$B$5:$J$100,7,FALSE)</f>
        <v>122.6979462983747</v>
      </c>
      <c r="H666" s="16">
        <f>VLOOKUP($D666,'Growth rate'!$B$3:$S$93,3,FALSE)*VLOOKUP($F666,BY_TRA_Demand_Drivers!$B$5:$J$100,8,FALSE)</f>
        <v>0</v>
      </c>
      <c r="I666" s="16">
        <f>VLOOKUP($D666,'Growth rate'!$B$3:$S$93,3,FALSE)*VLOOKUP($F666,BY_TRA_Demand_Drivers!$B$5:$J$100,9,FALSE)</f>
        <v>0</v>
      </c>
    </row>
    <row r="667" spans="1:9">
      <c r="A667" s="16">
        <f t="shared" si="9"/>
        <v>9</v>
      </c>
      <c r="B667" s="16"/>
      <c r="C667" s="16" t="s">
        <v>11</v>
      </c>
      <c r="D667" s="16">
        <v>2026</v>
      </c>
      <c r="E667" s="16" t="s">
        <v>3</v>
      </c>
      <c r="F667" s="16" t="str">
        <f>VLOOKUP(A667,BY_TRA_Demand_Drivers!$A$5:$B$95,2,FALSE)</f>
        <v>TPRAL</v>
      </c>
      <c r="G667" s="16">
        <f>VLOOKUP($D667,'Growth rate'!$B$3:$S$93,3,FALSE)*VLOOKUP($F667,BY_TRA_Demand_Drivers!$B$5:$J$100,7,FALSE)</f>
        <v>123.79927667428461</v>
      </c>
      <c r="H667" s="16">
        <f>VLOOKUP($D667,'Growth rate'!$B$3:$S$93,3,FALSE)*VLOOKUP($F667,BY_TRA_Demand_Drivers!$B$5:$J$100,8,FALSE)</f>
        <v>0</v>
      </c>
      <c r="I667" s="16">
        <f>VLOOKUP($D667,'Growth rate'!$B$3:$S$93,3,FALSE)*VLOOKUP($F667,BY_TRA_Demand_Drivers!$B$5:$J$100,9,FALSE)</f>
        <v>0</v>
      </c>
    </row>
    <row r="668" spans="1:9">
      <c r="A668" s="16">
        <f t="shared" si="9"/>
        <v>9</v>
      </c>
      <c r="B668" s="16"/>
      <c r="C668" s="16" t="s">
        <v>11</v>
      </c>
      <c r="D668" s="16">
        <v>2027</v>
      </c>
      <c r="E668" s="16" t="s">
        <v>3</v>
      </c>
      <c r="F668" s="16" t="str">
        <f>VLOOKUP(A668,BY_TRA_Demand_Drivers!$A$5:$B$95,2,FALSE)</f>
        <v>TPRAL</v>
      </c>
      <c r="G668" s="16">
        <f>VLOOKUP($D668,'Growth rate'!$B$3:$S$93,3,FALSE)*VLOOKUP($F668,BY_TRA_Demand_Drivers!$B$5:$J$100,7,FALSE)</f>
        <v>124.90060705019451</v>
      </c>
      <c r="H668" s="16">
        <f>VLOOKUP($D668,'Growth rate'!$B$3:$S$93,3,FALSE)*VLOOKUP($F668,BY_TRA_Demand_Drivers!$B$5:$J$100,8,FALSE)</f>
        <v>0</v>
      </c>
      <c r="I668" s="16">
        <f>VLOOKUP($D668,'Growth rate'!$B$3:$S$93,3,FALSE)*VLOOKUP($F668,BY_TRA_Demand_Drivers!$B$5:$J$100,9,FALSE)</f>
        <v>0</v>
      </c>
    </row>
    <row r="669" spans="1:9">
      <c r="A669" s="16">
        <f t="shared" si="9"/>
        <v>9</v>
      </c>
      <c r="B669" s="16"/>
      <c r="C669" s="16" t="s">
        <v>11</v>
      </c>
      <c r="D669" s="16">
        <v>2028</v>
      </c>
      <c r="E669" s="16" t="s">
        <v>3</v>
      </c>
      <c r="F669" s="16" t="str">
        <f>VLOOKUP(A669,BY_TRA_Demand_Drivers!$A$5:$B$95,2,FALSE)</f>
        <v>TPRAL</v>
      </c>
      <c r="G669" s="16">
        <f>VLOOKUP($D669,'Growth rate'!$B$3:$S$93,3,FALSE)*VLOOKUP($F669,BY_TRA_Demand_Drivers!$B$5:$J$100,7,FALSE)</f>
        <v>126.00193742610443</v>
      </c>
      <c r="H669" s="16">
        <f>VLOOKUP($D669,'Growth rate'!$B$3:$S$93,3,FALSE)*VLOOKUP($F669,BY_TRA_Demand_Drivers!$B$5:$J$100,8,FALSE)</f>
        <v>0</v>
      </c>
      <c r="I669" s="16">
        <f>VLOOKUP($D669,'Growth rate'!$B$3:$S$93,3,FALSE)*VLOOKUP($F669,BY_TRA_Demand_Drivers!$B$5:$J$100,9,FALSE)</f>
        <v>0</v>
      </c>
    </row>
    <row r="670" spans="1:9">
      <c r="A670" s="16">
        <f t="shared" si="9"/>
        <v>9</v>
      </c>
      <c r="B670" s="16"/>
      <c r="C670" s="16" t="s">
        <v>11</v>
      </c>
      <c r="D670" s="16">
        <v>2029</v>
      </c>
      <c r="E670" s="16" t="s">
        <v>3</v>
      </c>
      <c r="F670" s="16" t="str">
        <f>VLOOKUP(A670,BY_TRA_Demand_Drivers!$A$5:$B$95,2,FALSE)</f>
        <v>TPRAL</v>
      </c>
      <c r="G670" s="16">
        <f>VLOOKUP($D670,'Growth rate'!$B$3:$S$93,3,FALSE)*VLOOKUP($F670,BY_TRA_Demand_Drivers!$B$5:$J$100,7,FALSE)</f>
        <v>127.10326780201434</v>
      </c>
      <c r="H670" s="16">
        <f>VLOOKUP($D670,'Growth rate'!$B$3:$S$93,3,FALSE)*VLOOKUP($F670,BY_TRA_Demand_Drivers!$B$5:$J$100,8,FALSE)</f>
        <v>0</v>
      </c>
      <c r="I670" s="16">
        <f>VLOOKUP($D670,'Growth rate'!$B$3:$S$93,3,FALSE)*VLOOKUP($F670,BY_TRA_Demand_Drivers!$B$5:$J$100,9,FALSE)</f>
        <v>0</v>
      </c>
    </row>
    <row r="671" spans="1:9">
      <c r="A671" s="16">
        <f t="shared" si="9"/>
        <v>9</v>
      </c>
      <c r="B671" s="16"/>
      <c r="C671" s="16" t="s">
        <v>11</v>
      </c>
      <c r="D671" s="16">
        <v>2030</v>
      </c>
      <c r="E671" s="16" t="s">
        <v>3</v>
      </c>
      <c r="F671" s="16" t="str">
        <f>VLOOKUP(A671,BY_TRA_Demand_Drivers!$A$5:$B$95,2,FALSE)</f>
        <v>TPRAL</v>
      </c>
      <c r="G671" s="16">
        <f>VLOOKUP($D671,'Growth rate'!$B$3:$S$93,3,FALSE)*VLOOKUP($F671,BY_TRA_Demand_Drivers!$B$5:$J$100,7,FALSE)</f>
        <v>128.20459817792425</v>
      </c>
      <c r="H671" s="16">
        <f>VLOOKUP($D671,'Growth rate'!$B$3:$S$93,3,FALSE)*VLOOKUP($F671,BY_TRA_Demand_Drivers!$B$5:$J$100,8,FALSE)</f>
        <v>0</v>
      </c>
      <c r="I671" s="16">
        <f>VLOOKUP($D671,'Growth rate'!$B$3:$S$93,3,FALSE)*VLOOKUP($F671,BY_TRA_Demand_Drivers!$B$5:$J$100,9,FALSE)</f>
        <v>0</v>
      </c>
    </row>
    <row r="672" spans="1:9">
      <c r="A672" s="16">
        <f t="shared" si="9"/>
        <v>9</v>
      </c>
      <c r="B672" s="16"/>
      <c r="C672" s="16" t="s">
        <v>11</v>
      </c>
      <c r="D672" s="16">
        <v>2031</v>
      </c>
      <c r="E672" s="16" t="s">
        <v>3</v>
      </c>
      <c r="F672" s="16" t="str">
        <f>VLOOKUP(A672,BY_TRA_Demand_Drivers!$A$5:$B$95,2,FALSE)</f>
        <v>TPRAL</v>
      </c>
      <c r="G672" s="16">
        <f>VLOOKUP($D672,'Growth rate'!$B$3:$S$93,3,FALSE)*VLOOKUP($F672,BY_TRA_Demand_Drivers!$B$5:$J$100,7,FALSE)</f>
        <v>129.53339631676263</v>
      </c>
      <c r="H672" s="16">
        <f>VLOOKUP($D672,'Growth rate'!$B$3:$S$93,3,FALSE)*VLOOKUP($F672,BY_TRA_Demand_Drivers!$B$5:$J$100,8,FALSE)</f>
        <v>0</v>
      </c>
      <c r="I672" s="16">
        <f>VLOOKUP($D672,'Growth rate'!$B$3:$S$93,3,FALSE)*VLOOKUP($F672,BY_TRA_Demand_Drivers!$B$5:$J$100,9,FALSE)</f>
        <v>0</v>
      </c>
    </row>
    <row r="673" spans="1:9">
      <c r="A673" s="16">
        <f t="shared" si="9"/>
        <v>9</v>
      </c>
      <c r="B673" s="16"/>
      <c r="C673" s="16" t="s">
        <v>11</v>
      </c>
      <c r="D673" s="16">
        <v>2032</v>
      </c>
      <c r="E673" s="16" t="s">
        <v>3</v>
      </c>
      <c r="F673" s="16" t="str">
        <f>VLOOKUP(A673,BY_TRA_Demand_Drivers!$A$5:$B$95,2,FALSE)</f>
        <v>TPRAL</v>
      </c>
      <c r="G673" s="16">
        <f>VLOOKUP($D673,'Growth rate'!$B$3:$S$93,3,FALSE)*VLOOKUP($F673,BY_TRA_Demand_Drivers!$B$5:$J$100,7,FALSE)</f>
        <v>130.86219445560104</v>
      </c>
      <c r="H673" s="16">
        <f>VLOOKUP($D673,'Growth rate'!$B$3:$S$93,3,FALSE)*VLOOKUP($F673,BY_TRA_Demand_Drivers!$B$5:$J$100,8,FALSE)</f>
        <v>0</v>
      </c>
      <c r="I673" s="16">
        <f>VLOOKUP($D673,'Growth rate'!$B$3:$S$93,3,FALSE)*VLOOKUP($F673,BY_TRA_Demand_Drivers!$B$5:$J$100,9,FALSE)</f>
        <v>0</v>
      </c>
    </row>
    <row r="674" spans="1:9">
      <c r="A674" s="16">
        <f t="shared" si="9"/>
        <v>9</v>
      </c>
      <c r="B674" s="16"/>
      <c r="C674" s="16" t="s">
        <v>11</v>
      </c>
      <c r="D674" s="16">
        <v>2033</v>
      </c>
      <c r="E674" s="16" t="s">
        <v>3</v>
      </c>
      <c r="F674" s="16" t="str">
        <f>VLOOKUP(A674,BY_TRA_Demand_Drivers!$A$5:$B$95,2,FALSE)</f>
        <v>TPRAL</v>
      </c>
      <c r="G674" s="16">
        <f>VLOOKUP($D674,'Growth rate'!$B$3:$S$93,3,FALSE)*VLOOKUP($F674,BY_TRA_Demand_Drivers!$B$5:$J$100,7,FALSE)</f>
        <v>132.19099259443945</v>
      </c>
      <c r="H674" s="16">
        <f>VLOOKUP($D674,'Growth rate'!$B$3:$S$93,3,FALSE)*VLOOKUP($F674,BY_TRA_Demand_Drivers!$B$5:$J$100,8,FALSE)</f>
        <v>0</v>
      </c>
      <c r="I674" s="16">
        <f>VLOOKUP($D674,'Growth rate'!$B$3:$S$93,3,FALSE)*VLOOKUP($F674,BY_TRA_Demand_Drivers!$B$5:$J$100,9,FALSE)</f>
        <v>0</v>
      </c>
    </row>
    <row r="675" spans="1:9">
      <c r="A675" s="16">
        <f t="shared" si="9"/>
        <v>9</v>
      </c>
      <c r="B675" s="16"/>
      <c r="C675" s="16" t="s">
        <v>11</v>
      </c>
      <c r="D675" s="16">
        <v>2034</v>
      </c>
      <c r="E675" s="16" t="s">
        <v>3</v>
      </c>
      <c r="F675" s="16" t="str">
        <f>VLOOKUP(A675,BY_TRA_Demand_Drivers!$A$5:$B$95,2,FALSE)</f>
        <v>TPRAL</v>
      </c>
      <c r="G675" s="16">
        <f>VLOOKUP($D675,'Growth rate'!$B$3:$S$93,3,FALSE)*VLOOKUP($F675,BY_TRA_Demand_Drivers!$B$5:$J$100,7,FALSE)</f>
        <v>133.51979073327786</v>
      </c>
      <c r="H675" s="16">
        <f>VLOOKUP($D675,'Growth rate'!$B$3:$S$93,3,FALSE)*VLOOKUP($F675,BY_TRA_Demand_Drivers!$B$5:$J$100,8,FALSE)</f>
        <v>0</v>
      </c>
      <c r="I675" s="16">
        <f>VLOOKUP($D675,'Growth rate'!$B$3:$S$93,3,FALSE)*VLOOKUP($F675,BY_TRA_Demand_Drivers!$B$5:$J$100,9,FALSE)</f>
        <v>0</v>
      </c>
    </row>
    <row r="676" spans="1:9">
      <c r="A676" s="16">
        <f t="shared" si="9"/>
        <v>9</v>
      </c>
      <c r="B676" s="16"/>
      <c r="C676" s="16" t="s">
        <v>11</v>
      </c>
      <c r="D676" s="16">
        <v>2035</v>
      </c>
      <c r="E676" s="16" t="s">
        <v>3</v>
      </c>
      <c r="F676" s="16" t="str">
        <f>VLOOKUP(A676,BY_TRA_Demand_Drivers!$A$5:$B$95,2,FALSE)</f>
        <v>TPRAL</v>
      </c>
      <c r="G676" s="16">
        <f>VLOOKUP($D676,'Growth rate'!$B$3:$S$93,3,FALSE)*VLOOKUP($F676,BY_TRA_Demand_Drivers!$B$5:$J$100,7,FALSE)</f>
        <v>134.84858887211624</v>
      </c>
      <c r="H676" s="16">
        <f>VLOOKUP($D676,'Growth rate'!$B$3:$S$93,3,FALSE)*VLOOKUP($F676,BY_TRA_Demand_Drivers!$B$5:$J$100,8,FALSE)</f>
        <v>0</v>
      </c>
      <c r="I676" s="16">
        <f>VLOOKUP($D676,'Growth rate'!$B$3:$S$93,3,FALSE)*VLOOKUP($F676,BY_TRA_Demand_Drivers!$B$5:$J$100,9,FALSE)</f>
        <v>0</v>
      </c>
    </row>
    <row r="677" spans="1:9">
      <c r="A677" s="16">
        <f t="shared" si="9"/>
        <v>9</v>
      </c>
      <c r="B677" s="16"/>
      <c r="C677" s="16" t="s">
        <v>11</v>
      </c>
      <c r="D677" s="16">
        <v>2036</v>
      </c>
      <c r="E677" s="16" t="s">
        <v>3</v>
      </c>
      <c r="F677" s="16" t="str">
        <f>VLOOKUP(A677,BY_TRA_Demand_Drivers!$A$5:$B$95,2,FALSE)</f>
        <v>TPRAL</v>
      </c>
      <c r="G677" s="16">
        <f>VLOOKUP($D677,'Growth rate'!$B$3:$S$93,3,FALSE)*VLOOKUP($F677,BY_TRA_Demand_Drivers!$B$5:$J$100,7,FALSE)</f>
        <v>136.60387160624919</v>
      </c>
      <c r="H677" s="16">
        <f>VLOOKUP($D677,'Growth rate'!$B$3:$S$93,3,FALSE)*VLOOKUP($F677,BY_TRA_Demand_Drivers!$B$5:$J$100,8,FALSE)</f>
        <v>0</v>
      </c>
      <c r="I677" s="16">
        <f>VLOOKUP($D677,'Growth rate'!$B$3:$S$93,3,FALSE)*VLOOKUP($F677,BY_TRA_Demand_Drivers!$B$5:$J$100,9,FALSE)</f>
        <v>0</v>
      </c>
    </row>
    <row r="678" spans="1:9">
      <c r="A678" s="16">
        <f t="shared" si="9"/>
        <v>9</v>
      </c>
      <c r="B678" s="16"/>
      <c r="C678" s="16" t="s">
        <v>11</v>
      </c>
      <c r="D678" s="16">
        <v>2037</v>
      </c>
      <c r="E678" s="16" t="s">
        <v>3</v>
      </c>
      <c r="F678" s="16" t="str">
        <f>VLOOKUP(A678,BY_TRA_Demand_Drivers!$A$5:$B$95,2,FALSE)</f>
        <v>TPRAL</v>
      </c>
      <c r="G678" s="16">
        <f>VLOOKUP($D678,'Growth rate'!$B$3:$S$93,3,FALSE)*VLOOKUP($F678,BY_TRA_Demand_Drivers!$B$5:$J$100,7,FALSE)</f>
        <v>138.35915434038208</v>
      </c>
      <c r="H678" s="16">
        <f>VLOOKUP($D678,'Growth rate'!$B$3:$S$93,3,FALSE)*VLOOKUP($F678,BY_TRA_Demand_Drivers!$B$5:$J$100,8,FALSE)</f>
        <v>0</v>
      </c>
      <c r="I678" s="16">
        <f>VLOOKUP($D678,'Growth rate'!$B$3:$S$93,3,FALSE)*VLOOKUP($F678,BY_TRA_Demand_Drivers!$B$5:$J$100,9,FALSE)</f>
        <v>0</v>
      </c>
    </row>
    <row r="679" spans="1:9">
      <c r="A679" s="16">
        <f t="shared" si="9"/>
        <v>9</v>
      </c>
      <c r="B679" s="16"/>
      <c r="C679" s="16" t="s">
        <v>11</v>
      </c>
      <c r="D679" s="16">
        <v>2038</v>
      </c>
      <c r="E679" s="16" t="s">
        <v>3</v>
      </c>
      <c r="F679" s="16" t="str">
        <f>VLOOKUP(A679,BY_TRA_Demand_Drivers!$A$5:$B$95,2,FALSE)</f>
        <v>TPRAL</v>
      </c>
      <c r="G679" s="16">
        <f>VLOOKUP($D679,'Growth rate'!$B$3:$S$93,3,FALSE)*VLOOKUP($F679,BY_TRA_Demand_Drivers!$B$5:$J$100,7,FALSE)</f>
        <v>140.11443707451502</v>
      </c>
      <c r="H679" s="16">
        <f>VLOOKUP($D679,'Growth rate'!$B$3:$S$93,3,FALSE)*VLOOKUP($F679,BY_TRA_Demand_Drivers!$B$5:$J$100,8,FALSE)</f>
        <v>0</v>
      </c>
      <c r="I679" s="16">
        <f>VLOOKUP($D679,'Growth rate'!$B$3:$S$93,3,FALSE)*VLOOKUP($F679,BY_TRA_Demand_Drivers!$B$5:$J$100,9,FALSE)</f>
        <v>0</v>
      </c>
    </row>
    <row r="680" spans="1:9">
      <c r="A680" s="16">
        <f t="shared" si="9"/>
        <v>9</v>
      </c>
      <c r="B680" s="16"/>
      <c r="C680" s="16" t="s">
        <v>11</v>
      </c>
      <c r="D680" s="16">
        <v>2039</v>
      </c>
      <c r="E680" s="16" t="s">
        <v>3</v>
      </c>
      <c r="F680" s="16" t="str">
        <f>VLOOKUP(A680,BY_TRA_Demand_Drivers!$A$5:$B$95,2,FALSE)</f>
        <v>TPRAL</v>
      </c>
      <c r="G680" s="16">
        <f>VLOOKUP($D680,'Growth rate'!$B$3:$S$93,3,FALSE)*VLOOKUP($F680,BY_TRA_Demand_Drivers!$B$5:$J$100,7,FALSE)</f>
        <v>141.86971980864791</v>
      </c>
      <c r="H680" s="16">
        <f>VLOOKUP($D680,'Growth rate'!$B$3:$S$93,3,FALSE)*VLOOKUP($F680,BY_TRA_Demand_Drivers!$B$5:$J$100,8,FALSE)</f>
        <v>0</v>
      </c>
      <c r="I680" s="16">
        <f>VLOOKUP($D680,'Growth rate'!$B$3:$S$93,3,FALSE)*VLOOKUP($F680,BY_TRA_Demand_Drivers!$B$5:$J$100,9,FALSE)</f>
        <v>0</v>
      </c>
    </row>
    <row r="681" spans="1:9">
      <c r="A681" s="16">
        <f t="shared" si="9"/>
        <v>9</v>
      </c>
      <c r="B681" s="16"/>
      <c r="C681" s="16" t="s">
        <v>11</v>
      </c>
      <c r="D681" s="16">
        <v>2040</v>
      </c>
      <c r="E681" s="16" t="s">
        <v>3</v>
      </c>
      <c r="F681" s="16" t="str">
        <f>VLOOKUP(A681,BY_TRA_Demand_Drivers!$A$5:$B$95,2,FALSE)</f>
        <v>TPRAL</v>
      </c>
      <c r="G681" s="16">
        <f>VLOOKUP($D681,'Growth rate'!$B$3:$S$93,3,FALSE)*VLOOKUP($F681,BY_TRA_Demand_Drivers!$B$5:$J$100,7,FALSE)</f>
        <v>143.62500254278086</v>
      </c>
      <c r="H681" s="16">
        <f>VLOOKUP($D681,'Growth rate'!$B$3:$S$93,3,FALSE)*VLOOKUP($F681,BY_TRA_Demand_Drivers!$B$5:$J$100,8,FALSE)</f>
        <v>0</v>
      </c>
      <c r="I681" s="16">
        <f>VLOOKUP($D681,'Growth rate'!$B$3:$S$93,3,FALSE)*VLOOKUP($F681,BY_TRA_Demand_Drivers!$B$5:$J$100,9,FALSE)</f>
        <v>0</v>
      </c>
    </row>
    <row r="682" spans="1:9">
      <c r="A682" s="16">
        <f t="shared" si="9"/>
        <v>9</v>
      </c>
      <c r="B682" s="16"/>
      <c r="C682" s="16" t="s">
        <v>11</v>
      </c>
      <c r="D682" s="16">
        <v>2041</v>
      </c>
      <c r="E682" s="16" t="s">
        <v>3</v>
      </c>
      <c r="F682" s="16" t="str">
        <f>VLOOKUP(A682,BY_TRA_Demand_Drivers!$A$5:$B$95,2,FALSE)</f>
        <v>TPRAL</v>
      </c>
      <c r="G682" s="16">
        <f>VLOOKUP($D682,'Growth rate'!$B$3:$S$93,3,FALSE)*VLOOKUP($F682,BY_TRA_Demand_Drivers!$B$5:$J$100,7,FALSE)</f>
        <v>145.43942939484015</v>
      </c>
      <c r="H682" s="16">
        <f>VLOOKUP($D682,'Growth rate'!$B$3:$S$93,3,FALSE)*VLOOKUP($F682,BY_TRA_Demand_Drivers!$B$5:$J$100,8,FALSE)</f>
        <v>0</v>
      </c>
      <c r="I682" s="16">
        <f>VLOOKUP($D682,'Growth rate'!$B$3:$S$93,3,FALSE)*VLOOKUP($F682,BY_TRA_Demand_Drivers!$B$5:$J$100,9,FALSE)</f>
        <v>0</v>
      </c>
    </row>
    <row r="683" spans="1:9">
      <c r="A683" s="16">
        <f t="shared" si="9"/>
        <v>9</v>
      </c>
      <c r="B683" s="16"/>
      <c r="C683" s="16" t="s">
        <v>11</v>
      </c>
      <c r="D683" s="16">
        <v>2042</v>
      </c>
      <c r="E683" s="16" t="s">
        <v>3</v>
      </c>
      <c r="F683" s="16" t="str">
        <f>VLOOKUP(A683,BY_TRA_Demand_Drivers!$A$5:$B$95,2,FALSE)</f>
        <v>TPRAL</v>
      </c>
      <c r="G683" s="16">
        <f>VLOOKUP($D683,'Growth rate'!$B$3:$S$93,3,FALSE)*VLOOKUP($F683,BY_TRA_Demand_Drivers!$B$5:$J$100,7,FALSE)</f>
        <v>147.25385624689943</v>
      </c>
      <c r="H683" s="16">
        <f>VLOOKUP($D683,'Growth rate'!$B$3:$S$93,3,FALSE)*VLOOKUP($F683,BY_TRA_Demand_Drivers!$B$5:$J$100,8,FALSE)</f>
        <v>0</v>
      </c>
      <c r="I683" s="16">
        <f>VLOOKUP($D683,'Growth rate'!$B$3:$S$93,3,FALSE)*VLOOKUP($F683,BY_TRA_Demand_Drivers!$B$5:$J$100,9,FALSE)</f>
        <v>0</v>
      </c>
    </row>
    <row r="684" spans="1:9">
      <c r="A684" s="16">
        <f t="shared" si="9"/>
        <v>9</v>
      </c>
      <c r="B684" s="16"/>
      <c r="C684" s="16" t="s">
        <v>11</v>
      </c>
      <c r="D684" s="16">
        <v>2043</v>
      </c>
      <c r="E684" s="16" t="s">
        <v>3</v>
      </c>
      <c r="F684" s="16" t="str">
        <f>VLOOKUP(A684,BY_TRA_Demand_Drivers!$A$5:$B$95,2,FALSE)</f>
        <v>TPRAL</v>
      </c>
      <c r="G684" s="16">
        <f>VLOOKUP($D684,'Growth rate'!$B$3:$S$93,3,FALSE)*VLOOKUP($F684,BY_TRA_Demand_Drivers!$B$5:$J$100,7,FALSE)</f>
        <v>149.06828309895872</v>
      </c>
      <c r="H684" s="16">
        <f>VLOOKUP($D684,'Growth rate'!$B$3:$S$93,3,FALSE)*VLOOKUP($F684,BY_TRA_Demand_Drivers!$B$5:$J$100,8,FALSE)</f>
        <v>0</v>
      </c>
      <c r="I684" s="16">
        <f>VLOOKUP($D684,'Growth rate'!$B$3:$S$93,3,FALSE)*VLOOKUP($F684,BY_TRA_Demand_Drivers!$B$5:$J$100,9,FALSE)</f>
        <v>0</v>
      </c>
    </row>
    <row r="685" spans="1:9">
      <c r="A685" s="16">
        <f t="shared" si="9"/>
        <v>9</v>
      </c>
      <c r="B685" s="16"/>
      <c r="C685" s="16" t="s">
        <v>11</v>
      </c>
      <c r="D685" s="16">
        <v>2044</v>
      </c>
      <c r="E685" s="16" t="s">
        <v>3</v>
      </c>
      <c r="F685" s="16" t="str">
        <f>VLOOKUP(A685,BY_TRA_Demand_Drivers!$A$5:$B$95,2,FALSE)</f>
        <v>TPRAL</v>
      </c>
      <c r="G685" s="16">
        <f>VLOOKUP($D685,'Growth rate'!$B$3:$S$93,3,FALSE)*VLOOKUP($F685,BY_TRA_Demand_Drivers!$B$5:$J$100,7,FALSE)</f>
        <v>150.882709951018</v>
      </c>
      <c r="H685" s="16">
        <f>VLOOKUP($D685,'Growth rate'!$B$3:$S$93,3,FALSE)*VLOOKUP($F685,BY_TRA_Demand_Drivers!$B$5:$J$100,8,FALSE)</f>
        <v>0</v>
      </c>
      <c r="I685" s="16">
        <f>VLOOKUP($D685,'Growth rate'!$B$3:$S$93,3,FALSE)*VLOOKUP($F685,BY_TRA_Demand_Drivers!$B$5:$J$100,9,FALSE)</f>
        <v>0</v>
      </c>
    </row>
    <row r="686" spans="1:9">
      <c r="A686" s="16">
        <f t="shared" si="9"/>
        <v>9</v>
      </c>
      <c r="B686" s="16"/>
      <c r="C686" s="16" t="s">
        <v>11</v>
      </c>
      <c r="D686" s="16">
        <v>2045</v>
      </c>
      <c r="E686" s="16" t="s">
        <v>3</v>
      </c>
      <c r="F686" s="16" t="str">
        <f>VLOOKUP(A686,BY_TRA_Demand_Drivers!$A$5:$B$95,2,FALSE)</f>
        <v>TPRAL</v>
      </c>
      <c r="G686" s="16">
        <f>VLOOKUP($D686,'Growth rate'!$B$3:$S$93,3,FALSE)*VLOOKUP($F686,BY_TRA_Demand_Drivers!$B$5:$J$100,7,FALSE)</f>
        <v>152.69713680307729</v>
      </c>
      <c r="H686" s="16">
        <f>VLOOKUP($D686,'Growth rate'!$B$3:$S$93,3,FALSE)*VLOOKUP($F686,BY_TRA_Demand_Drivers!$B$5:$J$100,8,FALSE)</f>
        <v>0</v>
      </c>
      <c r="I686" s="16">
        <f>VLOOKUP($D686,'Growth rate'!$B$3:$S$93,3,FALSE)*VLOOKUP($F686,BY_TRA_Demand_Drivers!$B$5:$J$100,9,FALSE)</f>
        <v>0</v>
      </c>
    </row>
    <row r="687" spans="1:9">
      <c r="A687" s="16">
        <f t="shared" si="9"/>
        <v>9</v>
      </c>
      <c r="B687" s="16"/>
      <c r="C687" s="16" t="s">
        <v>11</v>
      </c>
      <c r="D687" s="16">
        <v>2046</v>
      </c>
      <c r="E687" s="16" t="s">
        <v>3</v>
      </c>
      <c r="F687" s="16" t="str">
        <f>VLOOKUP(A687,BY_TRA_Demand_Drivers!$A$5:$B$95,2,FALSE)</f>
        <v>TPRAL</v>
      </c>
      <c r="G687" s="16">
        <f>VLOOKUP($D687,'Growth rate'!$B$3:$S$93,3,FALSE)*VLOOKUP($F687,BY_TRA_Demand_Drivers!$B$5:$J$100,7,FALSE)</f>
        <v>154.44373722480859</v>
      </c>
      <c r="H687" s="16">
        <f>VLOOKUP($D687,'Growth rate'!$B$3:$S$93,3,FALSE)*VLOOKUP($F687,BY_TRA_Demand_Drivers!$B$5:$J$100,8,FALSE)</f>
        <v>0</v>
      </c>
      <c r="I687" s="16">
        <f>VLOOKUP($D687,'Growth rate'!$B$3:$S$93,3,FALSE)*VLOOKUP($F687,BY_TRA_Demand_Drivers!$B$5:$J$100,9,FALSE)</f>
        <v>0</v>
      </c>
    </row>
    <row r="688" spans="1:9">
      <c r="A688" s="16">
        <f t="shared" si="9"/>
        <v>9</v>
      </c>
      <c r="B688" s="16"/>
      <c r="C688" s="16" t="s">
        <v>11</v>
      </c>
      <c r="D688" s="16">
        <v>2047</v>
      </c>
      <c r="E688" s="16" t="s">
        <v>3</v>
      </c>
      <c r="F688" s="16" t="str">
        <f>VLOOKUP(A688,BY_TRA_Demand_Drivers!$A$5:$B$95,2,FALSE)</f>
        <v>TPRAL</v>
      </c>
      <c r="G688" s="16">
        <f>VLOOKUP($D688,'Growth rate'!$B$3:$S$93,3,FALSE)*VLOOKUP($F688,BY_TRA_Demand_Drivers!$B$5:$J$100,7,FALSE)</f>
        <v>156.19033764653989</v>
      </c>
      <c r="H688" s="16">
        <f>VLOOKUP($D688,'Growth rate'!$B$3:$S$93,3,FALSE)*VLOOKUP($F688,BY_TRA_Demand_Drivers!$B$5:$J$100,8,FALSE)</f>
        <v>0</v>
      </c>
      <c r="I688" s="16">
        <f>VLOOKUP($D688,'Growth rate'!$B$3:$S$93,3,FALSE)*VLOOKUP($F688,BY_TRA_Demand_Drivers!$B$5:$J$100,9,FALSE)</f>
        <v>0</v>
      </c>
    </row>
    <row r="689" spans="1:9">
      <c r="A689" s="16">
        <f t="shared" si="9"/>
        <v>9</v>
      </c>
      <c r="B689" s="16"/>
      <c r="C689" s="16" t="s">
        <v>11</v>
      </c>
      <c r="D689" s="16">
        <v>2048</v>
      </c>
      <c r="E689" s="16" t="s">
        <v>3</v>
      </c>
      <c r="F689" s="16" t="str">
        <f>VLOOKUP(A689,BY_TRA_Demand_Drivers!$A$5:$B$95,2,FALSE)</f>
        <v>TPRAL</v>
      </c>
      <c r="G689" s="16">
        <f>VLOOKUP($D689,'Growth rate'!$B$3:$S$93,3,FALSE)*VLOOKUP($F689,BY_TRA_Demand_Drivers!$B$5:$J$100,7,FALSE)</f>
        <v>157.93693806827116</v>
      </c>
      <c r="H689" s="16">
        <f>VLOOKUP($D689,'Growth rate'!$B$3:$S$93,3,FALSE)*VLOOKUP($F689,BY_TRA_Demand_Drivers!$B$5:$J$100,8,FALSE)</f>
        <v>0</v>
      </c>
      <c r="I689" s="16">
        <f>VLOOKUP($D689,'Growth rate'!$B$3:$S$93,3,FALSE)*VLOOKUP($F689,BY_TRA_Demand_Drivers!$B$5:$J$100,9,FALSE)</f>
        <v>0</v>
      </c>
    </row>
    <row r="690" spans="1:9">
      <c r="A690" s="16">
        <f t="shared" si="9"/>
        <v>9</v>
      </c>
      <c r="B690" s="16"/>
      <c r="C690" s="16" t="s">
        <v>11</v>
      </c>
      <c r="D690" s="16">
        <v>2049</v>
      </c>
      <c r="E690" s="16" t="s">
        <v>3</v>
      </c>
      <c r="F690" s="16" t="str">
        <f>VLOOKUP(A690,BY_TRA_Demand_Drivers!$A$5:$B$95,2,FALSE)</f>
        <v>TPRAL</v>
      </c>
      <c r="G690" s="16">
        <f>VLOOKUP($D690,'Growth rate'!$B$3:$S$93,3,FALSE)*VLOOKUP($F690,BY_TRA_Demand_Drivers!$B$5:$J$100,7,FALSE)</f>
        <v>159.68353849000246</v>
      </c>
      <c r="H690" s="16">
        <f>VLOOKUP($D690,'Growth rate'!$B$3:$S$93,3,FALSE)*VLOOKUP($F690,BY_TRA_Demand_Drivers!$B$5:$J$100,8,FALSE)</f>
        <v>0</v>
      </c>
      <c r="I690" s="16">
        <f>VLOOKUP($D690,'Growth rate'!$B$3:$S$93,3,FALSE)*VLOOKUP($F690,BY_TRA_Demand_Drivers!$B$5:$J$100,9,FALSE)</f>
        <v>0</v>
      </c>
    </row>
    <row r="691" spans="1:9">
      <c r="A691" s="16">
        <f t="shared" si="9"/>
        <v>9</v>
      </c>
      <c r="B691" s="16"/>
      <c r="C691" s="16" t="s">
        <v>11</v>
      </c>
      <c r="D691" s="16">
        <v>2050</v>
      </c>
      <c r="E691" s="16" t="s">
        <v>3</v>
      </c>
      <c r="F691" s="16" t="str">
        <f>VLOOKUP(A691,BY_TRA_Demand_Drivers!$A$5:$B$95,2,FALSE)</f>
        <v>TPRAL</v>
      </c>
      <c r="G691" s="16">
        <f>VLOOKUP($D691,'Growth rate'!$B$3:$S$93,3,FALSE)*VLOOKUP($F691,BY_TRA_Demand_Drivers!$B$5:$J$100,7,FALSE)</f>
        <v>161.43013891173376</v>
      </c>
      <c r="H691" s="16">
        <f>VLOOKUP($D691,'Growth rate'!$B$3:$S$93,3,FALSE)*VLOOKUP($F691,BY_TRA_Demand_Drivers!$B$5:$J$100,8,FALSE)</f>
        <v>0</v>
      </c>
      <c r="I691" s="16">
        <f>VLOOKUP($D691,'Growth rate'!$B$3:$S$93,3,FALSE)*VLOOKUP($F691,BY_TRA_Demand_Drivers!$B$5:$J$100,9,FALSE)</f>
        <v>0</v>
      </c>
    </row>
    <row r="692" spans="1:9">
      <c r="A692" s="16">
        <f t="shared" si="9"/>
        <v>9</v>
      </c>
      <c r="B692" s="16"/>
      <c r="C692" s="16" t="s">
        <v>11</v>
      </c>
      <c r="D692" s="16">
        <v>2051</v>
      </c>
      <c r="E692" s="16" t="s">
        <v>3</v>
      </c>
      <c r="F692" s="16" t="str">
        <f>VLOOKUP(A692,BY_TRA_Demand_Drivers!$A$5:$B$95,2,FALSE)</f>
        <v>TPRAL</v>
      </c>
      <c r="G692" s="16">
        <f>VLOOKUP($D692,'Growth rate'!$B$3:$S$93,3,FALSE)*VLOOKUP($F692,BY_TRA_Demand_Drivers!$B$5:$J$100,7,FALSE)</f>
        <v>163.18072393407613</v>
      </c>
      <c r="H692" s="16">
        <f>VLOOKUP($D692,'Growth rate'!$B$3:$S$93,3,FALSE)*VLOOKUP($F692,BY_TRA_Demand_Drivers!$B$5:$J$100,8,FALSE)</f>
        <v>0</v>
      </c>
      <c r="I692" s="16">
        <f>VLOOKUP($D692,'Growth rate'!$B$3:$S$93,3,FALSE)*VLOOKUP($F692,BY_TRA_Demand_Drivers!$B$5:$J$100,9,FALSE)</f>
        <v>0</v>
      </c>
    </row>
    <row r="693" spans="1:9">
      <c r="A693" s="16">
        <f t="shared" si="9"/>
        <v>9</v>
      </c>
      <c r="B693" s="16"/>
      <c r="C693" s="16" t="s">
        <v>11</v>
      </c>
      <c r="D693" s="16">
        <v>2052</v>
      </c>
      <c r="E693" s="16" t="s">
        <v>3</v>
      </c>
      <c r="F693" s="16" t="str">
        <f>VLOOKUP(A693,BY_TRA_Demand_Drivers!$A$5:$B$95,2,FALSE)</f>
        <v>TPRAL</v>
      </c>
      <c r="G693" s="16">
        <f>VLOOKUP($D693,'Growth rate'!$B$3:$S$93,3,FALSE)*VLOOKUP($F693,BY_TRA_Demand_Drivers!$B$5:$J$100,7,FALSE)</f>
        <v>164.93130895641849</v>
      </c>
      <c r="H693" s="16">
        <f>VLOOKUP($D693,'Growth rate'!$B$3:$S$93,3,FALSE)*VLOOKUP($F693,BY_TRA_Demand_Drivers!$B$5:$J$100,8,FALSE)</f>
        <v>0</v>
      </c>
      <c r="I693" s="16">
        <f>VLOOKUP($D693,'Growth rate'!$B$3:$S$93,3,FALSE)*VLOOKUP($F693,BY_TRA_Demand_Drivers!$B$5:$J$100,9,FALSE)</f>
        <v>0</v>
      </c>
    </row>
    <row r="694" spans="1:9">
      <c r="A694" s="16">
        <f t="shared" si="9"/>
        <v>9</v>
      </c>
      <c r="B694" s="16"/>
      <c r="C694" s="16" t="s">
        <v>11</v>
      </c>
      <c r="D694" s="16">
        <v>2053</v>
      </c>
      <c r="E694" s="16" t="s">
        <v>3</v>
      </c>
      <c r="F694" s="16" t="str">
        <f>VLOOKUP(A694,BY_TRA_Demand_Drivers!$A$5:$B$95,2,FALSE)</f>
        <v>TPRAL</v>
      </c>
      <c r="G694" s="16">
        <f>VLOOKUP($D694,'Growth rate'!$B$3:$S$93,3,FALSE)*VLOOKUP($F694,BY_TRA_Demand_Drivers!$B$5:$J$100,7,FALSE)</f>
        <v>166.68189397876085</v>
      </c>
      <c r="H694" s="16">
        <f>VLOOKUP($D694,'Growth rate'!$B$3:$S$93,3,FALSE)*VLOOKUP($F694,BY_TRA_Demand_Drivers!$B$5:$J$100,8,FALSE)</f>
        <v>0</v>
      </c>
      <c r="I694" s="16">
        <f>VLOOKUP($D694,'Growth rate'!$B$3:$S$93,3,FALSE)*VLOOKUP($F694,BY_TRA_Demand_Drivers!$B$5:$J$100,9,FALSE)</f>
        <v>0</v>
      </c>
    </row>
    <row r="695" spans="1:9">
      <c r="A695" s="16">
        <f t="shared" si="9"/>
        <v>9</v>
      </c>
      <c r="B695" s="16"/>
      <c r="C695" s="16" t="s">
        <v>11</v>
      </c>
      <c r="D695" s="16">
        <v>2054</v>
      </c>
      <c r="E695" s="16" t="s">
        <v>3</v>
      </c>
      <c r="F695" s="16" t="str">
        <f>VLOOKUP(A695,BY_TRA_Demand_Drivers!$A$5:$B$95,2,FALSE)</f>
        <v>TPRAL</v>
      </c>
      <c r="G695" s="16">
        <f>VLOOKUP($D695,'Growth rate'!$B$3:$S$93,3,FALSE)*VLOOKUP($F695,BY_TRA_Demand_Drivers!$B$5:$J$100,7,FALSE)</f>
        <v>168.43247900110325</v>
      </c>
      <c r="H695" s="16">
        <f>VLOOKUP($D695,'Growth rate'!$B$3:$S$93,3,FALSE)*VLOOKUP($F695,BY_TRA_Demand_Drivers!$B$5:$J$100,8,FALSE)</f>
        <v>0</v>
      </c>
      <c r="I695" s="16">
        <f>VLOOKUP($D695,'Growth rate'!$B$3:$S$93,3,FALSE)*VLOOKUP($F695,BY_TRA_Demand_Drivers!$B$5:$J$100,9,FALSE)</f>
        <v>0</v>
      </c>
    </row>
    <row r="696" spans="1:9">
      <c r="A696" s="16">
        <f t="shared" si="9"/>
        <v>9</v>
      </c>
      <c r="B696" s="16"/>
      <c r="C696" s="16" t="s">
        <v>11</v>
      </c>
      <c r="D696" s="16">
        <v>2055</v>
      </c>
      <c r="E696" s="16" t="s">
        <v>3</v>
      </c>
      <c r="F696" s="16" t="str">
        <f>VLOOKUP(A696,BY_TRA_Demand_Drivers!$A$5:$B$95,2,FALSE)</f>
        <v>TPRAL</v>
      </c>
      <c r="G696" s="16">
        <f>VLOOKUP($D696,'Growth rate'!$B$3:$S$93,3,FALSE)*VLOOKUP($F696,BY_TRA_Demand_Drivers!$B$5:$J$100,7,FALSE)</f>
        <v>170.18306402344561</v>
      </c>
      <c r="H696" s="16">
        <f>VLOOKUP($D696,'Growth rate'!$B$3:$S$93,3,FALSE)*VLOOKUP($F696,BY_TRA_Demand_Drivers!$B$5:$J$100,8,FALSE)</f>
        <v>0</v>
      </c>
      <c r="I696" s="16">
        <f>VLOOKUP($D696,'Growth rate'!$B$3:$S$93,3,FALSE)*VLOOKUP($F696,BY_TRA_Demand_Drivers!$B$5:$J$100,9,FALSE)</f>
        <v>0</v>
      </c>
    </row>
    <row r="697" spans="1:9">
      <c r="A697" s="16">
        <f t="shared" si="9"/>
        <v>9</v>
      </c>
      <c r="B697" s="16"/>
      <c r="C697" s="16" t="s">
        <v>11</v>
      </c>
      <c r="D697" s="16">
        <v>2056</v>
      </c>
      <c r="E697" s="16" t="s">
        <v>3</v>
      </c>
      <c r="F697" s="16" t="str">
        <f>VLOOKUP(A697,BY_TRA_Demand_Drivers!$A$5:$B$95,2,FALSE)</f>
        <v>TPRAL</v>
      </c>
      <c r="G697" s="16">
        <f>VLOOKUP($D697,'Growth rate'!$B$3:$S$93,3,FALSE)*VLOOKUP($F697,BY_TRA_Demand_Drivers!$B$5:$J$100,7,FALSE)</f>
        <v>172.14326697424474</v>
      </c>
      <c r="H697" s="16">
        <f>VLOOKUP($D697,'Growth rate'!$B$3:$S$93,3,FALSE)*VLOOKUP($F697,BY_TRA_Demand_Drivers!$B$5:$J$100,8,FALSE)</f>
        <v>0</v>
      </c>
      <c r="I697" s="16">
        <f>VLOOKUP($D697,'Growth rate'!$B$3:$S$93,3,FALSE)*VLOOKUP($F697,BY_TRA_Demand_Drivers!$B$5:$J$100,9,FALSE)</f>
        <v>0</v>
      </c>
    </row>
    <row r="698" spans="1:9">
      <c r="A698" s="16">
        <f t="shared" si="9"/>
        <v>9</v>
      </c>
      <c r="B698" s="16"/>
      <c r="C698" s="16" t="s">
        <v>11</v>
      </c>
      <c r="D698" s="16">
        <v>2057</v>
      </c>
      <c r="E698" s="16" t="s">
        <v>3</v>
      </c>
      <c r="F698" s="16" t="str">
        <f>VLOOKUP(A698,BY_TRA_Demand_Drivers!$A$5:$B$95,2,FALSE)</f>
        <v>TPRAL</v>
      </c>
      <c r="G698" s="16">
        <f>VLOOKUP($D698,'Growth rate'!$B$3:$S$93,3,FALSE)*VLOOKUP($F698,BY_TRA_Demand_Drivers!$B$5:$J$100,7,FALSE)</f>
        <v>174.10346992504384</v>
      </c>
      <c r="H698" s="16">
        <f>VLOOKUP($D698,'Growth rate'!$B$3:$S$93,3,FALSE)*VLOOKUP($F698,BY_TRA_Demand_Drivers!$B$5:$J$100,8,FALSE)</f>
        <v>0</v>
      </c>
      <c r="I698" s="16">
        <f>VLOOKUP($D698,'Growth rate'!$B$3:$S$93,3,FALSE)*VLOOKUP($F698,BY_TRA_Demand_Drivers!$B$5:$J$100,9,FALSE)</f>
        <v>0</v>
      </c>
    </row>
    <row r="699" spans="1:9">
      <c r="A699" s="16">
        <f t="shared" si="9"/>
        <v>9</v>
      </c>
      <c r="B699" s="16"/>
      <c r="C699" s="16" t="s">
        <v>11</v>
      </c>
      <c r="D699" s="16">
        <v>2058</v>
      </c>
      <c r="E699" s="16" t="s">
        <v>3</v>
      </c>
      <c r="F699" s="16" t="str">
        <f>VLOOKUP(A699,BY_TRA_Demand_Drivers!$A$5:$B$95,2,FALSE)</f>
        <v>TPRAL</v>
      </c>
      <c r="G699" s="16">
        <f>VLOOKUP($D699,'Growth rate'!$B$3:$S$93,3,FALSE)*VLOOKUP($F699,BY_TRA_Demand_Drivers!$B$5:$J$100,7,FALSE)</f>
        <v>176.06367287584297</v>
      </c>
      <c r="H699" s="16">
        <f>VLOOKUP($D699,'Growth rate'!$B$3:$S$93,3,FALSE)*VLOOKUP($F699,BY_TRA_Demand_Drivers!$B$5:$J$100,8,FALSE)</f>
        <v>0</v>
      </c>
      <c r="I699" s="16">
        <f>VLOOKUP($D699,'Growth rate'!$B$3:$S$93,3,FALSE)*VLOOKUP($F699,BY_TRA_Demand_Drivers!$B$5:$J$100,9,FALSE)</f>
        <v>0</v>
      </c>
    </row>
    <row r="700" spans="1:9">
      <c r="A700" s="16">
        <f t="shared" si="9"/>
        <v>9</v>
      </c>
      <c r="B700" s="16"/>
      <c r="C700" s="16" t="s">
        <v>11</v>
      </c>
      <c r="D700" s="16">
        <v>2059</v>
      </c>
      <c r="E700" s="16" t="s">
        <v>3</v>
      </c>
      <c r="F700" s="16" t="str">
        <f>VLOOKUP(A700,BY_TRA_Demand_Drivers!$A$5:$B$95,2,FALSE)</f>
        <v>TPRAL</v>
      </c>
      <c r="G700" s="16">
        <f>VLOOKUP($D700,'Growth rate'!$B$3:$S$93,3,FALSE)*VLOOKUP($F700,BY_TRA_Demand_Drivers!$B$5:$J$100,7,FALSE)</f>
        <v>178.02387582664207</v>
      </c>
      <c r="H700" s="16">
        <f>VLOOKUP($D700,'Growth rate'!$B$3:$S$93,3,FALSE)*VLOOKUP($F700,BY_TRA_Demand_Drivers!$B$5:$J$100,8,FALSE)</f>
        <v>0</v>
      </c>
      <c r="I700" s="16">
        <f>VLOOKUP($D700,'Growth rate'!$B$3:$S$93,3,FALSE)*VLOOKUP($F700,BY_TRA_Demand_Drivers!$B$5:$J$100,9,FALSE)</f>
        <v>0</v>
      </c>
    </row>
    <row r="701" spans="1:9">
      <c r="A701" s="16">
        <f t="shared" si="9"/>
        <v>9</v>
      </c>
      <c r="B701" s="16"/>
      <c r="C701" s="16" t="s">
        <v>11</v>
      </c>
      <c r="D701" s="16">
        <v>2060</v>
      </c>
      <c r="E701" s="16" t="s">
        <v>3</v>
      </c>
      <c r="F701" s="16" t="str">
        <f>VLOOKUP(A701,BY_TRA_Demand_Drivers!$A$5:$B$95,2,FALSE)</f>
        <v>TPRAL</v>
      </c>
      <c r="G701" s="16">
        <f>VLOOKUP($D701,'Growth rate'!$B$3:$S$93,3,FALSE)*VLOOKUP($F701,BY_TRA_Demand_Drivers!$B$5:$J$100,7,FALSE)</f>
        <v>179.9840787774412</v>
      </c>
      <c r="H701" s="16">
        <f>VLOOKUP($D701,'Growth rate'!$B$3:$S$93,3,FALSE)*VLOOKUP($F701,BY_TRA_Demand_Drivers!$B$5:$J$100,8,FALSE)</f>
        <v>0</v>
      </c>
      <c r="I701" s="16">
        <f>VLOOKUP($D701,'Growth rate'!$B$3:$S$93,3,FALSE)*VLOOKUP($F701,BY_TRA_Demand_Drivers!$B$5:$J$100,9,FALSE)</f>
        <v>0</v>
      </c>
    </row>
    <row r="702" spans="1:9">
      <c r="A702" s="16">
        <f t="shared" si="9"/>
        <v>9</v>
      </c>
      <c r="B702" s="16"/>
      <c r="C702" s="16" t="s">
        <v>11</v>
      </c>
      <c r="D702" s="16">
        <v>2061</v>
      </c>
      <c r="E702" s="16" t="s">
        <v>3</v>
      </c>
      <c r="F702" s="16" t="str">
        <f>VLOOKUP(A702,BY_TRA_Demand_Drivers!$A$5:$B$95,2,FALSE)</f>
        <v>TPRAL</v>
      </c>
      <c r="G702" s="16">
        <f>VLOOKUP($D702,'Growth rate'!$B$3:$S$93,3,FALSE)*VLOOKUP($F702,BY_TRA_Demand_Drivers!$B$5:$J$100,7,FALSE)</f>
        <v>181.99354521291707</v>
      </c>
      <c r="H702" s="16">
        <f>VLOOKUP($D702,'Growth rate'!$B$3:$S$93,3,FALSE)*VLOOKUP($F702,BY_TRA_Demand_Drivers!$B$5:$J$100,8,FALSE)</f>
        <v>0</v>
      </c>
      <c r="I702" s="16">
        <f>VLOOKUP($D702,'Growth rate'!$B$3:$S$93,3,FALSE)*VLOOKUP($F702,BY_TRA_Demand_Drivers!$B$5:$J$100,9,FALSE)</f>
        <v>0</v>
      </c>
    </row>
    <row r="703" spans="1:9">
      <c r="A703" s="16">
        <f t="shared" si="9"/>
        <v>9</v>
      </c>
      <c r="B703" s="16"/>
      <c r="C703" s="16" t="s">
        <v>11</v>
      </c>
      <c r="D703" s="16">
        <v>2062</v>
      </c>
      <c r="E703" s="16" t="s">
        <v>3</v>
      </c>
      <c r="F703" s="16" t="str">
        <f>VLOOKUP(A703,BY_TRA_Demand_Drivers!$A$5:$B$95,2,FALSE)</f>
        <v>TPRAL</v>
      </c>
      <c r="G703" s="16">
        <f>VLOOKUP($D703,'Growth rate'!$B$3:$S$93,3,FALSE)*VLOOKUP($F703,BY_TRA_Demand_Drivers!$B$5:$J$100,7,FALSE)</f>
        <v>184.00301164839294</v>
      </c>
      <c r="H703" s="16">
        <f>VLOOKUP($D703,'Growth rate'!$B$3:$S$93,3,FALSE)*VLOOKUP($F703,BY_TRA_Demand_Drivers!$B$5:$J$100,8,FALSE)</f>
        <v>0</v>
      </c>
      <c r="I703" s="16">
        <f>VLOOKUP($D703,'Growth rate'!$B$3:$S$93,3,FALSE)*VLOOKUP($F703,BY_TRA_Demand_Drivers!$B$5:$J$100,9,FALSE)</f>
        <v>0</v>
      </c>
    </row>
    <row r="704" spans="1:9">
      <c r="A704" s="16">
        <f t="shared" si="9"/>
        <v>9</v>
      </c>
      <c r="B704" s="16"/>
      <c r="C704" s="16" t="s">
        <v>11</v>
      </c>
      <c r="D704" s="16">
        <v>2063</v>
      </c>
      <c r="E704" s="16" t="s">
        <v>3</v>
      </c>
      <c r="F704" s="16" t="str">
        <f>VLOOKUP(A704,BY_TRA_Demand_Drivers!$A$5:$B$95,2,FALSE)</f>
        <v>TPRAL</v>
      </c>
      <c r="G704" s="16">
        <f>VLOOKUP($D704,'Growth rate'!$B$3:$S$93,3,FALSE)*VLOOKUP($F704,BY_TRA_Demand_Drivers!$B$5:$J$100,7,FALSE)</f>
        <v>186.01247808386884</v>
      </c>
      <c r="H704" s="16">
        <f>VLOOKUP($D704,'Growth rate'!$B$3:$S$93,3,FALSE)*VLOOKUP($F704,BY_TRA_Demand_Drivers!$B$5:$J$100,8,FALSE)</f>
        <v>0</v>
      </c>
      <c r="I704" s="16">
        <f>VLOOKUP($D704,'Growth rate'!$B$3:$S$93,3,FALSE)*VLOOKUP($F704,BY_TRA_Demand_Drivers!$B$5:$J$100,9,FALSE)</f>
        <v>0</v>
      </c>
    </row>
    <row r="705" spans="1:9">
      <c r="A705" s="16">
        <f t="shared" si="9"/>
        <v>9</v>
      </c>
      <c r="B705" s="16"/>
      <c r="C705" s="16" t="s">
        <v>11</v>
      </c>
      <c r="D705" s="16">
        <v>2064</v>
      </c>
      <c r="E705" s="16" t="s">
        <v>3</v>
      </c>
      <c r="F705" s="16" t="str">
        <f>VLOOKUP(A705,BY_TRA_Demand_Drivers!$A$5:$B$95,2,FALSE)</f>
        <v>TPRAL</v>
      </c>
      <c r="G705" s="16">
        <f>VLOOKUP($D705,'Growth rate'!$B$3:$S$93,3,FALSE)*VLOOKUP($F705,BY_TRA_Demand_Drivers!$B$5:$J$100,7,FALSE)</f>
        <v>188.02194451934474</v>
      </c>
      <c r="H705" s="16">
        <f>VLOOKUP($D705,'Growth rate'!$B$3:$S$93,3,FALSE)*VLOOKUP($F705,BY_TRA_Demand_Drivers!$B$5:$J$100,8,FALSE)</f>
        <v>0</v>
      </c>
      <c r="I705" s="16">
        <f>VLOOKUP($D705,'Growth rate'!$B$3:$S$93,3,FALSE)*VLOOKUP($F705,BY_TRA_Demand_Drivers!$B$5:$J$100,9,FALSE)</f>
        <v>0</v>
      </c>
    </row>
    <row r="706" spans="1:9">
      <c r="A706" s="16">
        <f t="shared" si="9"/>
        <v>9</v>
      </c>
      <c r="B706" s="16"/>
      <c r="C706" s="16" t="s">
        <v>11</v>
      </c>
      <c r="D706" s="16">
        <v>2065</v>
      </c>
      <c r="E706" s="16" t="s">
        <v>3</v>
      </c>
      <c r="F706" s="16" t="str">
        <f>VLOOKUP(A706,BY_TRA_Demand_Drivers!$A$5:$B$95,2,FALSE)</f>
        <v>TPRAL</v>
      </c>
      <c r="G706" s="16">
        <f>VLOOKUP($D706,'Growth rate'!$B$3:$S$93,3,FALSE)*VLOOKUP($F706,BY_TRA_Demand_Drivers!$B$5:$J$100,7,FALSE)</f>
        <v>190.03141095482061</v>
      </c>
      <c r="H706" s="16">
        <f>VLOOKUP($D706,'Growth rate'!$B$3:$S$93,3,FALSE)*VLOOKUP($F706,BY_TRA_Demand_Drivers!$B$5:$J$100,8,FALSE)</f>
        <v>0</v>
      </c>
      <c r="I706" s="16">
        <f>VLOOKUP($D706,'Growth rate'!$B$3:$S$93,3,FALSE)*VLOOKUP($F706,BY_TRA_Demand_Drivers!$B$5:$J$100,9,FALSE)</f>
        <v>0</v>
      </c>
    </row>
    <row r="707" spans="1:9">
      <c r="A707" s="16">
        <f t="shared" ref="A707:A770" si="10">A625+1</f>
        <v>9</v>
      </c>
      <c r="B707" s="16"/>
      <c r="C707" s="16" t="s">
        <v>11</v>
      </c>
      <c r="D707" s="16">
        <v>2066</v>
      </c>
      <c r="E707" s="16" t="s">
        <v>3</v>
      </c>
      <c r="F707" s="16" t="str">
        <f>VLOOKUP(A707,BY_TRA_Demand_Drivers!$A$5:$B$95,2,FALSE)</f>
        <v>TPRAL</v>
      </c>
      <c r="G707" s="16">
        <f>VLOOKUP($D707,'Growth rate'!$B$3:$S$93,3,FALSE)*VLOOKUP($F707,BY_TRA_Demand_Drivers!$B$5:$J$100,7,FALSE)</f>
        <v>192.11098283573415</v>
      </c>
      <c r="H707" s="16">
        <f>VLOOKUP($D707,'Growth rate'!$B$3:$S$93,3,FALSE)*VLOOKUP($F707,BY_TRA_Demand_Drivers!$B$5:$J$100,8,FALSE)</f>
        <v>0</v>
      </c>
      <c r="I707" s="16">
        <f>VLOOKUP($D707,'Growth rate'!$B$3:$S$93,3,FALSE)*VLOOKUP($F707,BY_TRA_Demand_Drivers!$B$5:$J$100,9,FALSE)</f>
        <v>0</v>
      </c>
    </row>
    <row r="708" spans="1:9">
      <c r="A708" s="16">
        <f t="shared" si="10"/>
        <v>9</v>
      </c>
      <c r="B708" s="16"/>
      <c r="C708" s="16" t="s">
        <v>11</v>
      </c>
      <c r="D708" s="16">
        <v>2067</v>
      </c>
      <c r="E708" s="16" t="s">
        <v>3</v>
      </c>
      <c r="F708" s="16" t="str">
        <f>VLOOKUP(A708,BY_TRA_Demand_Drivers!$A$5:$B$95,2,FALSE)</f>
        <v>TPRAL</v>
      </c>
      <c r="G708" s="16">
        <f>VLOOKUP($D708,'Growth rate'!$B$3:$S$93,3,FALSE)*VLOOKUP($F708,BY_TRA_Demand_Drivers!$B$5:$J$100,7,FALSE)</f>
        <v>194.19055471664765</v>
      </c>
      <c r="H708" s="16">
        <f>VLOOKUP($D708,'Growth rate'!$B$3:$S$93,3,FALSE)*VLOOKUP($F708,BY_TRA_Demand_Drivers!$B$5:$J$100,8,FALSE)</f>
        <v>0</v>
      </c>
      <c r="I708" s="16">
        <f>VLOOKUP($D708,'Growth rate'!$B$3:$S$93,3,FALSE)*VLOOKUP($F708,BY_TRA_Demand_Drivers!$B$5:$J$100,9,FALSE)</f>
        <v>0</v>
      </c>
    </row>
    <row r="709" spans="1:9">
      <c r="A709" s="16">
        <f t="shared" si="10"/>
        <v>9</v>
      </c>
      <c r="B709" s="16"/>
      <c r="C709" s="16" t="s">
        <v>11</v>
      </c>
      <c r="D709" s="16">
        <v>2068</v>
      </c>
      <c r="E709" s="16" t="s">
        <v>3</v>
      </c>
      <c r="F709" s="16" t="str">
        <f>VLOOKUP(A709,BY_TRA_Demand_Drivers!$A$5:$B$95,2,FALSE)</f>
        <v>TPRAL</v>
      </c>
      <c r="G709" s="16">
        <f>VLOOKUP($D709,'Growth rate'!$B$3:$S$93,3,FALSE)*VLOOKUP($F709,BY_TRA_Demand_Drivers!$B$5:$J$100,7,FALSE)</f>
        <v>196.27012659756119</v>
      </c>
      <c r="H709" s="16">
        <f>VLOOKUP($D709,'Growth rate'!$B$3:$S$93,3,FALSE)*VLOOKUP($F709,BY_TRA_Demand_Drivers!$B$5:$J$100,8,FALSE)</f>
        <v>0</v>
      </c>
      <c r="I709" s="16">
        <f>VLOOKUP($D709,'Growth rate'!$B$3:$S$93,3,FALSE)*VLOOKUP($F709,BY_TRA_Demand_Drivers!$B$5:$J$100,9,FALSE)</f>
        <v>0</v>
      </c>
    </row>
    <row r="710" spans="1:9">
      <c r="A710" s="16">
        <f t="shared" si="10"/>
        <v>9</v>
      </c>
      <c r="B710" s="16"/>
      <c r="C710" s="16" t="s">
        <v>11</v>
      </c>
      <c r="D710" s="16">
        <v>2069</v>
      </c>
      <c r="E710" s="16" t="s">
        <v>3</v>
      </c>
      <c r="F710" s="16" t="str">
        <f>VLOOKUP(A710,BY_TRA_Demand_Drivers!$A$5:$B$95,2,FALSE)</f>
        <v>TPRAL</v>
      </c>
      <c r="G710" s="16">
        <f>VLOOKUP($D710,'Growth rate'!$B$3:$S$93,3,FALSE)*VLOOKUP($F710,BY_TRA_Demand_Drivers!$B$5:$J$100,7,FALSE)</f>
        <v>198.34969847847469</v>
      </c>
      <c r="H710" s="16">
        <f>VLOOKUP($D710,'Growth rate'!$B$3:$S$93,3,FALSE)*VLOOKUP($F710,BY_TRA_Demand_Drivers!$B$5:$J$100,8,FALSE)</f>
        <v>0</v>
      </c>
      <c r="I710" s="16">
        <f>VLOOKUP($D710,'Growth rate'!$B$3:$S$93,3,FALSE)*VLOOKUP($F710,BY_TRA_Demand_Drivers!$B$5:$J$100,9,FALSE)</f>
        <v>0</v>
      </c>
    </row>
    <row r="711" spans="1:9">
      <c r="A711" s="16">
        <f t="shared" si="10"/>
        <v>9</v>
      </c>
      <c r="B711" s="16"/>
      <c r="C711" s="16" t="s">
        <v>11</v>
      </c>
      <c r="D711" s="16">
        <v>2070</v>
      </c>
      <c r="E711" s="16" t="s">
        <v>3</v>
      </c>
      <c r="F711" s="16" t="str">
        <f>VLOOKUP(A711,BY_TRA_Demand_Drivers!$A$5:$B$95,2,FALSE)</f>
        <v>TPRAL</v>
      </c>
      <c r="G711" s="16">
        <f>VLOOKUP($D711,'Growth rate'!$B$3:$S$93,3,FALSE)*VLOOKUP($F711,BY_TRA_Demand_Drivers!$B$5:$J$100,7,FALSE)</f>
        <v>200.42927035938823</v>
      </c>
      <c r="H711" s="16">
        <f>VLOOKUP($D711,'Growth rate'!$B$3:$S$93,3,FALSE)*VLOOKUP($F711,BY_TRA_Demand_Drivers!$B$5:$J$100,8,FALSE)</f>
        <v>0</v>
      </c>
      <c r="I711" s="16">
        <f>VLOOKUP($D711,'Growth rate'!$B$3:$S$93,3,FALSE)*VLOOKUP($F711,BY_TRA_Demand_Drivers!$B$5:$J$100,9,FALSE)</f>
        <v>0</v>
      </c>
    </row>
    <row r="712" spans="1:9">
      <c r="A712" s="16">
        <f t="shared" si="10"/>
        <v>9</v>
      </c>
      <c r="B712" s="16"/>
      <c r="C712" s="16" t="s">
        <v>11</v>
      </c>
      <c r="D712" s="16">
        <v>2071</v>
      </c>
      <c r="E712" s="16" t="s">
        <v>3</v>
      </c>
      <c r="F712" s="16" t="str">
        <f>VLOOKUP(A712,BY_TRA_Demand_Drivers!$A$5:$B$95,2,FALSE)</f>
        <v>TPRAL</v>
      </c>
      <c r="G712" s="16">
        <f>VLOOKUP($D712,'Growth rate'!$B$3:$S$93,3,FALSE)*VLOOKUP($F712,BY_TRA_Demand_Drivers!$B$5:$J$100,7,FALSE)</f>
        <v>202.50496056295373</v>
      </c>
      <c r="H712" s="16">
        <f>VLOOKUP($D712,'Growth rate'!$B$3:$S$93,3,FALSE)*VLOOKUP($F712,BY_TRA_Demand_Drivers!$B$5:$J$100,8,FALSE)</f>
        <v>0</v>
      </c>
      <c r="I712" s="16">
        <f>VLOOKUP($D712,'Growth rate'!$B$3:$S$93,3,FALSE)*VLOOKUP($F712,BY_TRA_Demand_Drivers!$B$5:$J$100,9,FALSE)</f>
        <v>0</v>
      </c>
    </row>
    <row r="713" spans="1:9">
      <c r="A713" s="16">
        <f t="shared" si="10"/>
        <v>9</v>
      </c>
      <c r="B713" s="16"/>
      <c r="C713" s="16" t="s">
        <v>11</v>
      </c>
      <c r="D713" s="16">
        <v>2072</v>
      </c>
      <c r="E713" s="16" t="s">
        <v>3</v>
      </c>
      <c r="F713" s="16" t="str">
        <f>VLOOKUP(A713,BY_TRA_Demand_Drivers!$A$5:$B$95,2,FALSE)</f>
        <v>TPRAL</v>
      </c>
      <c r="G713" s="16">
        <f>VLOOKUP($D713,'Growth rate'!$B$3:$S$93,3,FALSE)*VLOOKUP($F713,BY_TRA_Demand_Drivers!$B$5:$J$100,7,FALSE)</f>
        <v>204.58065076651917</v>
      </c>
      <c r="H713" s="16">
        <f>VLOOKUP($D713,'Growth rate'!$B$3:$S$93,3,FALSE)*VLOOKUP($F713,BY_TRA_Demand_Drivers!$B$5:$J$100,8,FALSE)</f>
        <v>0</v>
      </c>
      <c r="I713" s="16">
        <f>VLOOKUP($D713,'Growth rate'!$B$3:$S$93,3,FALSE)*VLOOKUP($F713,BY_TRA_Demand_Drivers!$B$5:$J$100,9,FALSE)</f>
        <v>0</v>
      </c>
    </row>
    <row r="714" spans="1:9">
      <c r="A714" s="16">
        <f t="shared" si="10"/>
        <v>9</v>
      </c>
      <c r="B714" s="16"/>
      <c r="C714" s="16" t="s">
        <v>11</v>
      </c>
      <c r="D714" s="16">
        <v>2073</v>
      </c>
      <c r="E714" s="16" t="s">
        <v>3</v>
      </c>
      <c r="F714" s="16" t="str">
        <f>VLOOKUP(A714,BY_TRA_Demand_Drivers!$A$5:$B$95,2,FALSE)</f>
        <v>TPRAL</v>
      </c>
      <c r="G714" s="16">
        <f>VLOOKUP($D714,'Growth rate'!$B$3:$S$93,3,FALSE)*VLOOKUP($F714,BY_TRA_Demand_Drivers!$B$5:$J$100,7,FALSE)</f>
        <v>206.65634097008464</v>
      </c>
      <c r="H714" s="16">
        <f>VLOOKUP($D714,'Growth rate'!$B$3:$S$93,3,FALSE)*VLOOKUP($F714,BY_TRA_Demand_Drivers!$B$5:$J$100,8,FALSE)</f>
        <v>0</v>
      </c>
      <c r="I714" s="16">
        <f>VLOOKUP($D714,'Growth rate'!$B$3:$S$93,3,FALSE)*VLOOKUP($F714,BY_TRA_Demand_Drivers!$B$5:$J$100,9,FALSE)</f>
        <v>0</v>
      </c>
    </row>
    <row r="715" spans="1:9">
      <c r="A715" s="16">
        <f t="shared" si="10"/>
        <v>9</v>
      </c>
      <c r="B715" s="16"/>
      <c r="C715" s="16" t="s">
        <v>11</v>
      </c>
      <c r="D715" s="16">
        <v>2074</v>
      </c>
      <c r="E715" s="16" t="s">
        <v>3</v>
      </c>
      <c r="F715" s="16" t="str">
        <f>VLOOKUP(A715,BY_TRA_Demand_Drivers!$A$5:$B$95,2,FALSE)</f>
        <v>TPRAL</v>
      </c>
      <c r="G715" s="16">
        <f>VLOOKUP($D715,'Growth rate'!$B$3:$S$93,3,FALSE)*VLOOKUP($F715,BY_TRA_Demand_Drivers!$B$5:$J$100,7,FALSE)</f>
        <v>208.73203117365009</v>
      </c>
      <c r="H715" s="16">
        <f>VLOOKUP($D715,'Growth rate'!$B$3:$S$93,3,FALSE)*VLOOKUP($F715,BY_TRA_Demand_Drivers!$B$5:$J$100,8,FALSE)</f>
        <v>0</v>
      </c>
      <c r="I715" s="16">
        <f>VLOOKUP($D715,'Growth rate'!$B$3:$S$93,3,FALSE)*VLOOKUP($F715,BY_TRA_Demand_Drivers!$B$5:$J$100,9,FALSE)</f>
        <v>0</v>
      </c>
    </row>
    <row r="716" spans="1:9">
      <c r="A716" s="16">
        <f t="shared" si="10"/>
        <v>9</v>
      </c>
      <c r="B716" s="16"/>
      <c r="C716" s="16" t="s">
        <v>11</v>
      </c>
      <c r="D716" s="16">
        <v>2075</v>
      </c>
      <c r="E716" s="16" t="s">
        <v>3</v>
      </c>
      <c r="F716" s="16" t="str">
        <f>VLOOKUP(A716,BY_TRA_Demand_Drivers!$A$5:$B$95,2,FALSE)</f>
        <v>TPRAL</v>
      </c>
      <c r="G716" s="16">
        <f>VLOOKUP($D716,'Growth rate'!$B$3:$S$93,3,FALSE)*VLOOKUP($F716,BY_TRA_Demand_Drivers!$B$5:$J$100,7,FALSE)</f>
        <v>210.80772137721556</v>
      </c>
      <c r="H716" s="16">
        <f>VLOOKUP($D716,'Growth rate'!$B$3:$S$93,3,FALSE)*VLOOKUP($F716,BY_TRA_Demand_Drivers!$B$5:$J$100,8,FALSE)</f>
        <v>0</v>
      </c>
      <c r="I716" s="16">
        <f>VLOOKUP($D716,'Growth rate'!$B$3:$S$93,3,FALSE)*VLOOKUP($F716,BY_TRA_Demand_Drivers!$B$5:$J$100,9,FALSE)</f>
        <v>0</v>
      </c>
    </row>
    <row r="717" spans="1:9">
      <c r="A717" s="16">
        <f t="shared" si="10"/>
        <v>9</v>
      </c>
      <c r="B717" s="16"/>
      <c r="C717" s="16" t="s">
        <v>11</v>
      </c>
      <c r="D717" s="16">
        <v>2076</v>
      </c>
      <c r="E717" s="16" t="s">
        <v>3</v>
      </c>
      <c r="F717" s="16" t="str">
        <f>VLOOKUP(A717,BY_TRA_Demand_Drivers!$A$5:$B$95,2,FALSE)</f>
        <v>TPRAL</v>
      </c>
      <c r="G717" s="16">
        <f>VLOOKUP($D717,'Growth rate'!$B$3:$S$93,3,FALSE)*VLOOKUP($F717,BY_TRA_Demand_Drivers!$B$5:$J$100,7,FALSE)</f>
        <v>212.84926311244442</v>
      </c>
      <c r="H717" s="16">
        <f>VLOOKUP($D717,'Growth rate'!$B$3:$S$93,3,FALSE)*VLOOKUP($F717,BY_TRA_Demand_Drivers!$B$5:$J$100,8,FALSE)</f>
        <v>0</v>
      </c>
      <c r="I717" s="16">
        <f>VLOOKUP($D717,'Growth rate'!$B$3:$S$93,3,FALSE)*VLOOKUP($F717,BY_TRA_Demand_Drivers!$B$5:$J$100,9,FALSE)</f>
        <v>0</v>
      </c>
    </row>
    <row r="718" spans="1:9">
      <c r="A718" s="16">
        <f t="shared" si="10"/>
        <v>9</v>
      </c>
      <c r="B718" s="16"/>
      <c r="C718" s="16" t="s">
        <v>11</v>
      </c>
      <c r="D718" s="16">
        <v>2077</v>
      </c>
      <c r="E718" s="16" t="s">
        <v>3</v>
      </c>
      <c r="F718" s="16" t="str">
        <f>VLOOKUP(A718,BY_TRA_Demand_Drivers!$A$5:$B$95,2,FALSE)</f>
        <v>TPRAL</v>
      </c>
      <c r="G718" s="16">
        <f>VLOOKUP($D718,'Growth rate'!$B$3:$S$93,3,FALSE)*VLOOKUP($F718,BY_TRA_Demand_Drivers!$B$5:$J$100,7,FALSE)</f>
        <v>214.89080484767328</v>
      </c>
      <c r="H718" s="16">
        <f>VLOOKUP($D718,'Growth rate'!$B$3:$S$93,3,FALSE)*VLOOKUP($F718,BY_TRA_Demand_Drivers!$B$5:$J$100,8,FALSE)</f>
        <v>0</v>
      </c>
      <c r="I718" s="16">
        <f>VLOOKUP($D718,'Growth rate'!$B$3:$S$93,3,FALSE)*VLOOKUP($F718,BY_TRA_Demand_Drivers!$B$5:$J$100,9,FALSE)</f>
        <v>0</v>
      </c>
    </row>
    <row r="719" spans="1:9">
      <c r="A719" s="16">
        <f t="shared" si="10"/>
        <v>9</v>
      </c>
      <c r="B719" s="16"/>
      <c r="C719" s="16" t="s">
        <v>11</v>
      </c>
      <c r="D719" s="16">
        <v>2078</v>
      </c>
      <c r="E719" s="16" t="s">
        <v>3</v>
      </c>
      <c r="F719" s="16" t="str">
        <f>VLOOKUP(A719,BY_TRA_Demand_Drivers!$A$5:$B$95,2,FALSE)</f>
        <v>TPRAL</v>
      </c>
      <c r="G719" s="16">
        <f>VLOOKUP($D719,'Growth rate'!$B$3:$S$93,3,FALSE)*VLOOKUP($F719,BY_TRA_Demand_Drivers!$B$5:$J$100,7,FALSE)</f>
        <v>216.93234658290214</v>
      </c>
      <c r="H719" s="16">
        <f>VLOOKUP($D719,'Growth rate'!$B$3:$S$93,3,FALSE)*VLOOKUP($F719,BY_TRA_Demand_Drivers!$B$5:$J$100,8,FALSE)</f>
        <v>0</v>
      </c>
      <c r="I719" s="16">
        <f>VLOOKUP($D719,'Growth rate'!$B$3:$S$93,3,FALSE)*VLOOKUP($F719,BY_TRA_Demand_Drivers!$B$5:$J$100,9,FALSE)</f>
        <v>0</v>
      </c>
    </row>
    <row r="720" spans="1:9">
      <c r="A720" s="16">
        <f t="shared" si="10"/>
        <v>9</v>
      </c>
      <c r="B720" s="16"/>
      <c r="C720" s="16" t="s">
        <v>11</v>
      </c>
      <c r="D720" s="16">
        <v>2079</v>
      </c>
      <c r="E720" s="16" t="s">
        <v>3</v>
      </c>
      <c r="F720" s="16" t="str">
        <f>VLOOKUP(A720,BY_TRA_Demand_Drivers!$A$5:$B$95,2,FALSE)</f>
        <v>TPRAL</v>
      </c>
      <c r="G720" s="16">
        <f>VLOOKUP($D720,'Growth rate'!$B$3:$S$93,3,FALSE)*VLOOKUP($F720,BY_TRA_Demand_Drivers!$B$5:$J$100,7,FALSE)</f>
        <v>218.973888318131</v>
      </c>
      <c r="H720" s="16">
        <f>VLOOKUP($D720,'Growth rate'!$B$3:$S$93,3,FALSE)*VLOOKUP($F720,BY_TRA_Demand_Drivers!$B$5:$J$100,8,FALSE)</f>
        <v>0</v>
      </c>
      <c r="I720" s="16">
        <f>VLOOKUP($D720,'Growth rate'!$B$3:$S$93,3,FALSE)*VLOOKUP($F720,BY_TRA_Demand_Drivers!$B$5:$J$100,9,FALSE)</f>
        <v>0</v>
      </c>
    </row>
    <row r="721" spans="1:9">
      <c r="A721" s="16">
        <f t="shared" si="10"/>
        <v>9</v>
      </c>
      <c r="B721" s="16"/>
      <c r="C721" s="16" t="s">
        <v>11</v>
      </c>
      <c r="D721" s="16">
        <v>2080</v>
      </c>
      <c r="E721" s="16" t="s">
        <v>3</v>
      </c>
      <c r="F721" s="16" t="str">
        <f>VLOOKUP(A721,BY_TRA_Demand_Drivers!$A$5:$B$95,2,FALSE)</f>
        <v>TPRAL</v>
      </c>
      <c r="G721" s="16">
        <f>VLOOKUP($D721,'Growth rate'!$B$3:$S$93,3,FALSE)*VLOOKUP($F721,BY_TRA_Demand_Drivers!$B$5:$J$100,7,FALSE)</f>
        <v>221.01543005335989</v>
      </c>
      <c r="H721" s="16">
        <f>VLOOKUP($D721,'Growth rate'!$B$3:$S$93,3,FALSE)*VLOOKUP($F721,BY_TRA_Demand_Drivers!$B$5:$J$100,8,FALSE)</f>
        <v>0</v>
      </c>
      <c r="I721" s="16">
        <f>VLOOKUP($D721,'Growth rate'!$B$3:$S$93,3,FALSE)*VLOOKUP($F721,BY_TRA_Demand_Drivers!$B$5:$J$100,9,FALSE)</f>
        <v>0</v>
      </c>
    </row>
    <row r="722" spans="1:9">
      <c r="A722" s="16">
        <f t="shared" si="10"/>
        <v>9</v>
      </c>
      <c r="B722" s="16"/>
      <c r="C722" s="16" t="s">
        <v>11</v>
      </c>
      <c r="D722" s="16">
        <v>2081</v>
      </c>
      <c r="E722" s="16" t="s">
        <v>3</v>
      </c>
      <c r="F722" s="16" t="str">
        <f>VLOOKUP(A722,BY_TRA_Demand_Drivers!$A$5:$B$95,2,FALSE)</f>
        <v>TPRAL</v>
      </c>
      <c r="G722" s="16">
        <f>VLOOKUP($D722,'Growth rate'!$B$3:$S$93,3,FALSE)*VLOOKUP($F722,BY_TRA_Demand_Drivers!$B$5:$J$100,7,FALSE)</f>
        <v>222.97342015400415</v>
      </c>
      <c r="H722" s="16">
        <f>VLOOKUP($D722,'Growth rate'!$B$3:$S$93,3,FALSE)*VLOOKUP($F722,BY_TRA_Demand_Drivers!$B$5:$J$100,8,FALSE)</f>
        <v>0</v>
      </c>
      <c r="I722" s="16">
        <f>VLOOKUP($D722,'Growth rate'!$B$3:$S$93,3,FALSE)*VLOOKUP($F722,BY_TRA_Demand_Drivers!$B$5:$J$100,9,FALSE)</f>
        <v>0</v>
      </c>
    </row>
    <row r="723" spans="1:9">
      <c r="A723" s="16">
        <f t="shared" si="10"/>
        <v>9</v>
      </c>
      <c r="B723" s="16"/>
      <c r="C723" s="16" t="s">
        <v>11</v>
      </c>
      <c r="D723" s="16">
        <v>2082</v>
      </c>
      <c r="E723" s="16" t="s">
        <v>3</v>
      </c>
      <c r="F723" s="16" t="str">
        <f>VLOOKUP(A723,BY_TRA_Demand_Drivers!$A$5:$B$95,2,FALSE)</f>
        <v>TPRAL</v>
      </c>
      <c r="G723" s="16">
        <f>VLOOKUP($D723,'Growth rate'!$B$3:$S$93,3,FALSE)*VLOOKUP($F723,BY_TRA_Demand_Drivers!$B$5:$J$100,7,FALSE)</f>
        <v>224.9314102546484</v>
      </c>
      <c r="H723" s="16">
        <f>VLOOKUP($D723,'Growth rate'!$B$3:$S$93,3,FALSE)*VLOOKUP($F723,BY_TRA_Demand_Drivers!$B$5:$J$100,8,FALSE)</f>
        <v>0</v>
      </c>
      <c r="I723" s="16">
        <f>VLOOKUP($D723,'Growth rate'!$B$3:$S$93,3,FALSE)*VLOOKUP($F723,BY_TRA_Demand_Drivers!$B$5:$J$100,9,FALSE)</f>
        <v>0</v>
      </c>
    </row>
    <row r="724" spans="1:9">
      <c r="A724" s="16">
        <f t="shared" si="10"/>
        <v>9</v>
      </c>
      <c r="B724" s="16"/>
      <c r="C724" s="16" t="s">
        <v>11</v>
      </c>
      <c r="D724" s="16">
        <v>2083</v>
      </c>
      <c r="E724" s="16" t="s">
        <v>3</v>
      </c>
      <c r="F724" s="16" t="str">
        <f>VLOOKUP(A724,BY_TRA_Demand_Drivers!$A$5:$B$95,2,FALSE)</f>
        <v>TPRAL</v>
      </c>
      <c r="G724" s="16">
        <f>VLOOKUP($D724,'Growth rate'!$B$3:$S$93,3,FALSE)*VLOOKUP($F724,BY_TRA_Demand_Drivers!$B$5:$J$100,7,FALSE)</f>
        <v>226.88940035529262</v>
      </c>
      <c r="H724" s="16">
        <f>VLOOKUP($D724,'Growth rate'!$B$3:$S$93,3,FALSE)*VLOOKUP($F724,BY_TRA_Demand_Drivers!$B$5:$J$100,8,FALSE)</f>
        <v>0</v>
      </c>
      <c r="I724" s="16">
        <f>VLOOKUP($D724,'Growth rate'!$B$3:$S$93,3,FALSE)*VLOOKUP($F724,BY_TRA_Demand_Drivers!$B$5:$J$100,9,FALSE)</f>
        <v>0</v>
      </c>
    </row>
    <row r="725" spans="1:9">
      <c r="A725" s="16">
        <f t="shared" si="10"/>
        <v>9</v>
      </c>
      <c r="B725" s="16"/>
      <c r="C725" s="16" t="s">
        <v>11</v>
      </c>
      <c r="D725" s="16">
        <v>2084</v>
      </c>
      <c r="E725" s="16" t="s">
        <v>3</v>
      </c>
      <c r="F725" s="16" t="str">
        <f>VLOOKUP(A725,BY_TRA_Demand_Drivers!$A$5:$B$95,2,FALSE)</f>
        <v>TPRAL</v>
      </c>
      <c r="G725" s="16">
        <f>VLOOKUP($D725,'Growth rate'!$B$3:$S$93,3,FALSE)*VLOOKUP($F725,BY_TRA_Demand_Drivers!$B$5:$J$100,7,FALSE)</f>
        <v>228.84739045593687</v>
      </c>
      <c r="H725" s="16">
        <f>VLOOKUP($D725,'Growth rate'!$B$3:$S$93,3,FALSE)*VLOOKUP($F725,BY_TRA_Demand_Drivers!$B$5:$J$100,8,FALSE)</f>
        <v>0</v>
      </c>
      <c r="I725" s="16">
        <f>VLOOKUP($D725,'Growth rate'!$B$3:$S$93,3,FALSE)*VLOOKUP($F725,BY_TRA_Demand_Drivers!$B$5:$J$100,9,FALSE)</f>
        <v>0</v>
      </c>
    </row>
    <row r="726" spans="1:9">
      <c r="A726" s="16">
        <f t="shared" si="10"/>
        <v>9</v>
      </c>
      <c r="B726" s="16"/>
      <c r="C726" s="16" t="s">
        <v>11</v>
      </c>
      <c r="D726" s="16">
        <v>2085</v>
      </c>
      <c r="E726" s="16" t="s">
        <v>3</v>
      </c>
      <c r="F726" s="16" t="str">
        <f>VLOOKUP(A726,BY_TRA_Demand_Drivers!$A$5:$B$95,2,FALSE)</f>
        <v>TPRAL</v>
      </c>
      <c r="G726" s="16">
        <f>VLOOKUP($D726,'Growth rate'!$B$3:$S$93,3,FALSE)*VLOOKUP($F726,BY_TRA_Demand_Drivers!$B$5:$J$100,7,FALSE)</f>
        <v>230.80538055658113</v>
      </c>
      <c r="H726" s="16">
        <f>VLOOKUP($D726,'Growth rate'!$B$3:$S$93,3,FALSE)*VLOOKUP($F726,BY_TRA_Demand_Drivers!$B$5:$J$100,8,FALSE)</f>
        <v>0</v>
      </c>
      <c r="I726" s="16">
        <f>VLOOKUP($D726,'Growth rate'!$B$3:$S$93,3,FALSE)*VLOOKUP($F726,BY_TRA_Demand_Drivers!$B$5:$J$100,9,FALSE)</f>
        <v>0</v>
      </c>
    </row>
    <row r="727" spans="1:9">
      <c r="A727" s="16">
        <f t="shared" si="10"/>
        <v>9</v>
      </c>
      <c r="B727" s="16"/>
      <c r="C727" s="16" t="s">
        <v>11</v>
      </c>
      <c r="D727" s="16">
        <v>2086</v>
      </c>
      <c r="E727" s="16" t="s">
        <v>3</v>
      </c>
      <c r="F727" s="16" t="str">
        <f>VLOOKUP(A727,BY_TRA_Demand_Drivers!$A$5:$B$95,2,FALSE)</f>
        <v>TPRAL</v>
      </c>
      <c r="G727" s="16">
        <f>VLOOKUP($D727,'Growth rate'!$B$3:$S$93,3,FALSE)*VLOOKUP($F727,BY_TRA_Demand_Drivers!$B$5:$J$100,7,FALSE)</f>
        <v>232.68589884682041</v>
      </c>
      <c r="H727" s="16">
        <f>VLOOKUP($D727,'Growth rate'!$B$3:$S$93,3,FALSE)*VLOOKUP($F727,BY_TRA_Demand_Drivers!$B$5:$J$100,8,FALSE)</f>
        <v>0</v>
      </c>
      <c r="I727" s="16">
        <f>VLOOKUP($D727,'Growth rate'!$B$3:$S$93,3,FALSE)*VLOOKUP($F727,BY_TRA_Demand_Drivers!$B$5:$J$100,9,FALSE)</f>
        <v>0</v>
      </c>
    </row>
    <row r="728" spans="1:9">
      <c r="A728" s="16">
        <f t="shared" si="10"/>
        <v>9</v>
      </c>
      <c r="B728" s="16"/>
      <c r="C728" s="16" t="s">
        <v>11</v>
      </c>
      <c r="D728" s="16">
        <v>2087</v>
      </c>
      <c r="E728" s="16" t="s">
        <v>3</v>
      </c>
      <c r="F728" s="16" t="str">
        <f>VLOOKUP(A728,BY_TRA_Demand_Drivers!$A$5:$B$95,2,FALSE)</f>
        <v>TPRAL</v>
      </c>
      <c r="G728" s="16">
        <f>VLOOKUP($D728,'Growth rate'!$B$3:$S$93,3,FALSE)*VLOOKUP($F728,BY_TRA_Demand_Drivers!$B$5:$J$100,7,FALSE)</f>
        <v>234.56641713705969</v>
      </c>
      <c r="H728" s="16">
        <f>VLOOKUP($D728,'Growth rate'!$B$3:$S$93,3,FALSE)*VLOOKUP($F728,BY_TRA_Demand_Drivers!$B$5:$J$100,8,FALSE)</f>
        <v>0</v>
      </c>
      <c r="I728" s="16">
        <f>VLOOKUP($D728,'Growth rate'!$B$3:$S$93,3,FALSE)*VLOOKUP($F728,BY_TRA_Demand_Drivers!$B$5:$J$100,9,FALSE)</f>
        <v>0</v>
      </c>
    </row>
    <row r="729" spans="1:9">
      <c r="A729" s="16">
        <f t="shared" si="10"/>
        <v>9</v>
      </c>
      <c r="B729" s="16"/>
      <c r="C729" s="16" t="s">
        <v>11</v>
      </c>
      <c r="D729" s="16">
        <v>2088</v>
      </c>
      <c r="E729" s="16" t="s">
        <v>3</v>
      </c>
      <c r="F729" s="16" t="str">
        <f>VLOOKUP(A729,BY_TRA_Demand_Drivers!$A$5:$B$95,2,FALSE)</f>
        <v>TPRAL</v>
      </c>
      <c r="G729" s="16">
        <f>VLOOKUP($D729,'Growth rate'!$B$3:$S$93,3,FALSE)*VLOOKUP($F729,BY_TRA_Demand_Drivers!$B$5:$J$100,7,FALSE)</f>
        <v>236.44693542729897</v>
      </c>
      <c r="H729" s="16">
        <f>VLOOKUP($D729,'Growth rate'!$B$3:$S$93,3,FALSE)*VLOOKUP($F729,BY_TRA_Demand_Drivers!$B$5:$J$100,8,FALSE)</f>
        <v>0</v>
      </c>
      <c r="I729" s="16">
        <f>VLOOKUP($D729,'Growth rate'!$B$3:$S$93,3,FALSE)*VLOOKUP($F729,BY_TRA_Demand_Drivers!$B$5:$J$100,9,FALSE)</f>
        <v>0</v>
      </c>
    </row>
    <row r="730" spans="1:9">
      <c r="A730" s="16">
        <f t="shared" si="10"/>
        <v>9</v>
      </c>
      <c r="B730" s="16"/>
      <c r="C730" s="16" t="s">
        <v>11</v>
      </c>
      <c r="D730" s="16">
        <v>2089</v>
      </c>
      <c r="E730" s="16" t="s">
        <v>3</v>
      </c>
      <c r="F730" s="16" t="str">
        <f>VLOOKUP(A730,BY_TRA_Demand_Drivers!$A$5:$B$95,2,FALSE)</f>
        <v>TPRAL</v>
      </c>
      <c r="G730" s="16">
        <f>VLOOKUP($D730,'Growth rate'!$B$3:$S$93,3,FALSE)*VLOOKUP($F730,BY_TRA_Demand_Drivers!$B$5:$J$100,7,FALSE)</f>
        <v>238.32745371753825</v>
      </c>
      <c r="H730" s="16">
        <f>VLOOKUP($D730,'Growth rate'!$B$3:$S$93,3,FALSE)*VLOOKUP($F730,BY_TRA_Demand_Drivers!$B$5:$J$100,8,FALSE)</f>
        <v>0</v>
      </c>
      <c r="I730" s="16">
        <f>VLOOKUP($D730,'Growth rate'!$B$3:$S$93,3,FALSE)*VLOOKUP($F730,BY_TRA_Demand_Drivers!$B$5:$J$100,9,FALSE)</f>
        <v>0</v>
      </c>
    </row>
    <row r="731" spans="1:9">
      <c r="A731" s="16">
        <f t="shared" si="10"/>
        <v>9</v>
      </c>
      <c r="B731" s="16"/>
      <c r="C731" s="16" t="s">
        <v>11</v>
      </c>
      <c r="D731" s="16">
        <v>2090</v>
      </c>
      <c r="E731" s="16" t="s">
        <v>3</v>
      </c>
      <c r="F731" s="16" t="str">
        <f>VLOOKUP(A731,BY_TRA_Demand_Drivers!$A$5:$B$95,2,FALSE)</f>
        <v>TPRAL</v>
      </c>
      <c r="G731" s="16">
        <f>VLOOKUP($D731,'Growth rate'!$B$3:$S$93,3,FALSE)*VLOOKUP($F731,BY_TRA_Demand_Drivers!$B$5:$J$100,7,FALSE)</f>
        <v>240.20797200777753</v>
      </c>
      <c r="H731" s="16">
        <f>VLOOKUP($D731,'Growth rate'!$B$3:$S$93,3,FALSE)*VLOOKUP($F731,BY_TRA_Demand_Drivers!$B$5:$J$100,8,FALSE)</f>
        <v>0</v>
      </c>
      <c r="I731" s="16">
        <f>VLOOKUP($D731,'Growth rate'!$B$3:$S$93,3,FALSE)*VLOOKUP($F731,BY_TRA_Demand_Drivers!$B$5:$J$100,9,FALSE)</f>
        <v>0</v>
      </c>
    </row>
    <row r="732" spans="1:9">
      <c r="A732" s="16">
        <f t="shared" si="10"/>
        <v>9</v>
      </c>
      <c r="B732" s="16"/>
      <c r="C732" s="16" t="s">
        <v>11</v>
      </c>
      <c r="D732" s="16">
        <v>2091</v>
      </c>
      <c r="E732" s="16" t="s">
        <v>3</v>
      </c>
      <c r="F732" s="16" t="str">
        <f>VLOOKUP(A732,BY_TRA_Demand_Drivers!$A$5:$B$95,2,FALSE)</f>
        <v>TPRAL</v>
      </c>
      <c r="G732" s="16">
        <f>VLOOKUP($D732,'Growth rate'!$B$3:$S$93,3,FALSE)*VLOOKUP($F732,BY_TRA_Demand_Drivers!$B$5:$J$100,7,FALSE)</f>
        <v>242.04488024114431</v>
      </c>
      <c r="H732" s="16">
        <f>VLOOKUP($D732,'Growth rate'!$B$3:$S$93,3,FALSE)*VLOOKUP($F732,BY_TRA_Demand_Drivers!$B$5:$J$100,8,FALSE)</f>
        <v>0</v>
      </c>
      <c r="I732" s="16">
        <f>VLOOKUP($D732,'Growth rate'!$B$3:$S$93,3,FALSE)*VLOOKUP($F732,BY_TRA_Demand_Drivers!$B$5:$J$100,9,FALSE)</f>
        <v>0</v>
      </c>
    </row>
    <row r="733" spans="1:9">
      <c r="A733" s="16">
        <f t="shared" si="10"/>
        <v>9</v>
      </c>
      <c r="B733" s="16"/>
      <c r="C733" s="16" t="s">
        <v>11</v>
      </c>
      <c r="D733" s="16">
        <v>2092</v>
      </c>
      <c r="E733" s="16" t="s">
        <v>3</v>
      </c>
      <c r="F733" s="16" t="str">
        <f>VLOOKUP(A733,BY_TRA_Demand_Drivers!$A$5:$B$95,2,FALSE)</f>
        <v>TPRAL</v>
      </c>
      <c r="G733" s="16">
        <f>VLOOKUP($D733,'Growth rate'!$B$3:$S$93,3,FALSE)*VLOOKUP($F733,BY_TRA_Demand_Drivers!$B$5:$J$100,7,FALSE)</f>
        <v>243.8817884745111</v>
      </c>
      <c r="H733" s="16">
        <f>VLOOKUP($D733,'Growth rate'!$B$3:$S$93,3,FALSE)*VLOOKUP($F733,BY_TRA_Demand_Drivers!$B$5:$J$100,8,FALSE)</f>
        <v>0</v>
      </c>
      <c r="I733" s="16">
        <f>VLOOKUP($D733,'Growth rate'!$B$3:$S$93,3,FALSE)*VLOOKUP($F733,BY_TRA_Demand_Drivers!$B$5:$J$100,9,FALSE)</f>
        <v>0</v>
      </c>
    </row>
    <row r="734" spans="1:9">
      <c r="A734" s="16">
        <f t="shared" si="10"/>
        <v>9</v>
      </c>
      <c r="B734" s="16"/>
      <c r="C734" s="16" t="s">
        <v>11</v>
      </c>
      <c r="D734" s="16">
        <v>2093</v>
      </c>
      <c r="E734" s="16" t="s">
        <v>3</v>
      </c>
      <c r="F734" s="16" t="str">
        <f>VLOOKUP(A734,BY_TRA_Demand_Drivers!$A$5:$B$95,2,FALSE)</f>
        <v>TPRAL</v>
      </c>
      <c r="G734" s="16">
        <f>VLOOKUP($D734,'Growth rate'!$B$3:$S$93,3,FALSE)*VLOOKUP($F734,BY_TRA_Demand_Drivers!$B$5:$J$100,7,FALSE)</f>
        <v>245.71869670787794</v>
      </c>
      <c r="H734" s="16">
        <f>VLOOKUP($D734,'Growth rate'!$B$3:$S$93,3,FALSE)*VLOOKUP($F734,BY_TRA_Demand_Drivers!$B$5:$J$100,8,FALSE)</f>
        <v>0</v>
      </c>
      <c r="I734" s="16">
        <f>VLOOKUP($D734,'Growth rate'!$B$3:$S$93,3,FALSE)*VLOOKUP($F734,BY_TRA_Demand_Drivers!$B$5:$J$100,9,FALSE)</f>
        <v>0</v>
      </c>
    </row>
    <row r="735" spans="1:9">
      <c r="A735" s="16">
        <f t="shared" si="10"/>
        <v>9</v>
      </c>
      <c r="B735" s="16"/>
      <c r="C735" s="16" t="s">
        <v>11</v>
      </c>
      <c r="D735" s="16">
        <v>2094</v>
      </c>
      <c r="E735" s="16" t="s">
        <v>3</v>
      </c>
      <c r="F735" s="16" t="str">
        <f>VLOOKUP(A735,BY_TRA_Demand_Drivers!$A$5:$B$95,2,FALSE)</f>
        <v>TPRAL</v>
      </c>
      <c r="G735" s="16">
        <f>VLOOKUP($D735,'Growth rate'!$B$3:$S$93,3,FALSE)*VLOOKUP($F735,BY_TRA_Demand_Drivers!$B$5:$J$100,7,FALSE)</f>
        <v>247.5556049412447</v>
      </c>
      <c r="H735" s="16">
        <f>VLOOKUP($D735,'Growth rate'!$B$3:$S$93,3,FALSE)*VLOOKUP($F735,BY_TRA_Demand_Drivers!$B$5:$J$100,8,FALSE)</f>
        <v>0</v>
      </c>
      <c r="I735" s="16">
        <f>VLOOKUP($D735,'Growth rate'!$B$3:$S$93,3,FALSE)*VLOOKUP($F735,BY_TRA_Demand_Drivers!$B$5:$J$100,9,FALSE)</f>
        <v>0</v>
      </c>
    </row>
    <row r="736" spans="1:9">
      <c r="A736" s="16">
        <f t="shared" si="10"/>
        <v>9</v>
      </c>
      <c r="B736" s="16"/>
      <c r="C736" s="16" t="s">
        <v>11</v>
      </c>
      <c r="D736" s="16">
        <v>2095</v>
      </c>
      <c r="E736" s="16" t="s">
        <v>3</v>
      </c>
      <c r="F736" s="16" t="str">
        <f>VLOOKUP(A736,BY_TRA_Demand_Drivers!$A$5:$B$95,2,FALSE)</f>
        <v>TPRAL</v>
      </c>
      <c r="G736" s="16">
        <f>VLOOKUP($D736,'Growth rate'!$B$3:$S$93,3,FALSE)*VLOOKUP($F736,BY_TRA_Demand_Drivers!$B$5:$J$100,7,FALSE)</f>
        <v>249.39251317461148</v>
      </c>
      <c r="H736" s="16">
        <f>VLOOKUP($D736,'Growth rate'!$B$3:$S$93,3,FALSE)*VLOOKUP($F736,BY_TRA_Demand_Drivers!$B$5:$J$100,8,FALSE)</f>
        <v>0</v>
      </c>
      <c r="I736" s="16">
        <f>VLOOKUP($D736,'Growth rate'!$B$3:$S$93,3,FALSE)*VLOOKUP($F736,BY_TRA_Demand_Drivers!$B$5:$J$100,9,FALSE)</f>
        <v>0</v>
      </c>
    </row>
    <row r="737" spans="1:9">
      <c r="A737" s="16">
        <f t="shared" si="10"/>
        <v>9</v>
      </c>
      <c r="B737" s="16"/>
      <c r="C737" s="16" t="s">
        <v>11</v>
      </c>
      <c r="D737" s="16">
        <v>2096</v>
      </c>
      <c r="E737" s="16" t="s">
        <v>3</v>
      </c>
      <c r="F737" s="16" t="str">
        <f>VLOOKUP(A737,BY_TRA_Demand_Drivers!$A$5:$B$95,2,FALSE)</f>
        <v>TPRAL</v>
      </c>
      <c r="G737" s="16">
        <f>VLOOKUP($D737,'Growth rate'!$B$3:$S$93,3,FALSE)*VLOOKUP($F737,BY_TRA_Demand_Drivers!$B$5:$J$100,7,FALSE)</f>
        <v>251.168086494882</v>
      </c>
      <c r="H737" s="16">
        <f>VLOOKUP($D737,'Growth rate'!$B$3:$S$93,3,FALSE)*VLOOKUP($F737,BY_TRA_Demand_Drivers!$B$5:$J$100,8,FALSE)</f>
        <v>0</v>
      </c>
      <c r="I737" s="16">
        <f>VLOOKUP($D737,'Growth rate'!$B$3:$S$93,3,FALSE)*VLOOKUP($F737,BY_TRA_Demand_Drivers!$B$5:$J$100,9,FALSE)</f>
        <v>0</v>
      </c>
    </row>
    <row r="738" spans="1:9">
      <c r="A738" s="16">
        <f t="shared" si="10"/>
        <v>9</v>
      </c>
      <c r="B738" s="16"/>
      <c r="C738" s="16" t="s">
        <v>11</v>
      </c>
      <c r="D738" s="16">
        <v>2097</v>
      </c>
      <c r="E738" s="16" t="s">
        <v>3</v>
      </c>
      <c r="F738" s="16" t="str">
        <f>VLOOKUP(A738,BY_TRA_Demand_Drivers!$A$5:$B$95,2,FALSE)</f>
        <v>TPRAL</v>
      </c>
      <c r="G738" s="16">
        <f>VLOOKUP($D738,'Growth rate'!$B$3:$S$93,3,FALSE)*VLOOKUP($F738,BY_TRA_Demand_Drivers!$B$5:$J$100,7,FALSE)</f>
        <v>252.94365981515244</v>
      </c>
      <c r="H738" s="16">
        <f>VLOOKUP($D738,'Growth rate'!$B$3:$S$93,3,FALSE)*VLOOKUP($F738,BY_TRA_Demand_Drivers!$B$5:$J$100,8,FALSE)</f>
        <v>0</v>
      </c>
      <c r="I738" s="16">
        <f>VLOOKUP($D738,'Growth rate'!$B$3:$S$93,3,FALSE)*VLOOKUP($F738,BY_TRA_Demand_Drivers!$B$5:$J$100,9,FALSE)</f>
        <v>0</v>
      </c>
    </row>
    <row r="739" spans="1:9">
      <c r="A739" s="16">
        <f t="shared" si="10"/>
        <v>9</v>
      </c>
      <c r="B739" s="16"/>
      <c r="C739" s="16" t="s">
        <v>11</v>
      </c>
      <c r="D739" s="16">
        <v>2098</v>
      </c>
      <c r="E739" s="16" t="s">
        <v>3</v>
      </c>
      <c r="F739" s="16" t="str">
        <f>VLOOKUP(A739,BY_TRA_Demand_Drivers!$A$5:$B$95,2,FALSE)</f>
        <v>TPRAL</v>
      </c>
      <c r="G739" s="16">
        <f>VLOOKUP($D739,'Growth rate'!$B$3:$S$93,3,FALSE)*VLOOKUP($F739,BY_TRA_Demand_Drivers!$B$5:$J$100,7,FALSE)</f>
        <v>254.71923313542294</v>
      </c>
      <c r="H739" s="16">
        <f>VLOOKUP($D739,'Growth rate'!$B$3:$S$93,3,FALSE)*VLOOKUP($F739,BY_TRA_Demand_Drivers!$B$5:$J$100,8,FALSE)</f>
        <v>0</v>
      </c>
      <c r="I739" s="16">
        <f>VLOOKUP($D739,'Growth rate'!$B$3:$S$93,3,FALSE)*VLOOKUP($F739,BY_TRA_Demand_Drivers!$B$5:$J$100,9,FALSE)</f>
        <v>0</v>
      </c>
    </row>
    <row r="740" spans="1:9">
      <c r="A740" s="16">
        <f t="shared" si="10"/>
        <v>9</v>
      </c>
      <c r="B740" s="16"/>
      <c r="C740" s="16" t="s">
        <v>11</v>
      </c>
      <c r="D740" s="16">
        <v>2099</v>
      </c>
      <c r="E740" s="16" t="s">
        <v>3</v>
      </c>
      <c r="F740" s="16" t="str">
        <f>VLOOKUP(A740,BY_TRA_Demand_Drivers!$A$5:$B$95,2,FALSE)</f>
        <v>TPRAL</v>
      </c>
      <c r="G740" s="16">
        <f>VLOOKUP($D740,'Growth rate'!$B$3:$S$93,3,FALSE)*VLOOKUP($F740,BY_TRA_Demand_Drivers!$B$5:$J$100,7,FALSE)</f>
        <v>256.49480645569344</v>
      </c>
      <c r="H740" s="16">
        <f>VLOOKUP($D740,'Growth rate'!$B$3:$S$93,3,FALSE)*VLOOKUP($F740,BY_TRA_Demand_Drivers!$B$5:$J$100,8,FALSE)</f>
        <v>0</v>
      </c>
      <c r="I740" s="16">
        <f>VLOOKUP($D740,'Growth rate'!$B$3:$S$93,3,FALSE)*VLOOKUP($F740,BY_TRA_Demand_Drivers!$B$5:$J$100,9,FALSE)</f>
        <v>0</v>
      </c>
    </row>
    <row r="741" spans="1:9">
      <c r="A741" s="16">
        <f t="shared" si="10"/>
        <v>9</v>
      </c>
      <c r="B741" s="16"/>
      <c r="C741" s="16" t="s">
        <v>11</v>
      </c>
      <c r="D741" s="16">
        <v>2100</v>
      </c>
      <c r="E741" s="16" t="s">
        <v>3</v>
      </c>
      <c r="F741" s="16" t="str">
        <f>VLOOKUP(A741,BY_TRA_Demand_Drivers!$A$5:$B$95,2,FALSE)</f>
        <v>TPRAL</v>
      </c>
      <c r="G741" s="16">
        <f>VLOOKUP($D741,'Growth rate'!$B$3:$S$93,3,FALSE)*VLOOKUP($F741,BY_TRA_Demand_Drivers!$B$5:$J$100,7,FALSE)</f>
        <v>258.27037977596393</v>
      </c>
      <c r="H741" s="16">
        <f>VLOOKUP($D741,'Growth rate'!$B$3:$S$93,3,FALSE)*VLOOKUP($F741,BY_TRA_Demand_Drivers!$B$5:$J$100,8,FALSE)</f>
        <v>0</v>
      </c>
      <c r="I741" s="16">
        <f>VLOOKUP($D741,'Growth rate'!$B$3:$S$93,3,FALSE)*VLOOKUP($F741,BY_TRA_Demand_Drivers!$B$5:$J$100,9,FALSE)</f>
        <v>0</v>
      </c>
    </row>
    <row r="742" spans="1:9">
      <c r="A742" s="16">
        <f t="shared" si="10"/>
        <v>10</v>
      </c>
      <c r="B742" s="16"/>
      <c r="C742" s="16" t="s">
        <v>11</v>
      </c>
      <c r="D742" s="16">
        <v>2019</v>
      </c>
      <c r="E742" s="16" t="s">
        <v>3</v>
      </c>
      <c r="F742" s="16" t="str">
        <f>VLOOKUP(A742,BY_TRA_Demand_Drivers!$A$5:$B$95,2,FALSE)</f>
        <v>TPRMU</v>
      </c>
      <c r="G742" s="16">
        <f>VLOOKUP($D742,'Growth rate'!$B$3:$S$93,3,FALSE)*VLOOKUP($F742,BY_TRA_Demand_Drivers!$B$5:$J$100,7,FALSE)</f>
        <v>0</v>
      </c>
      <c r="H742" s="16">
        <f>VLOOKUP($D742,'Growth rate'!$B$3:$S$93,3,FALSE)*VLOOKUP($F742,BY_TRA_Demand_Drivers!$B$5:$J$100,8,FALSE)</f>
        <v>0</v>
      </c>
      <c r="I742" s="16">
        <f>VLOOKUP($D742,'Growth rate'!$B$3:$S$93,3,FALSE)*VLOOKUP($F742,BY_TRA_Demand_Drivers!$B$5:$J$100,9,FALSE)</f>
        <v>0</v>
      </c>
    </row>
    <row r="743" spans="1:9">
      <c r="A743" s="16">
        <f t="shared" si="10"/>
        <v>10</v>
      </c>
      <c r="B743" s="16"/>
      <c r="C743" s="16" t="s">
        <v>11</v>
      </c>
      <c r="D743" s="16">
        <v>2020</v>
      </c>
      <c r="E743" s="16" t="s">
        <v>3</v>
      </c>
      <c r="F743" s="16" t="str">
        <f>VLOOKUP(A743,BY_TRA_Demand_Drivers!$A$5:$B$95,2,FALSE)</f>
        <v>TPRMU</v>
      </c>
      <c r="G743" s="16">
        <f>VLOOKUP($D743,'Growth rate'!$B$3:$S$93,3,FALSE)*VLOOKUP($F743,BY_TRA_Demand_Drivers!$B$5:$J$100,7,FALSE)</f>
        <v>0</v>
      </c>
      <c r="H743" s="16">
        <f>VLOOKUP($D743,'Growth rate'!$B$3:$S$93,3,FALSE)*VLOOKUP($F743,BY_TRA_Demand_Drivers!$B$5:$J$100,8,FALSE)</f>
        <v>0</v>
      </c>
      <c r="I743" s="16">
        <f>VLOOKUP($D743,'Growth rate'!$B$3:$S$93,3,FALSE)*VLOOKUP($F743,BY_TRA_Demand_Drivers!$B$5:$J$100,9,FALSE)</f>
        <v>0</v>
      </c>
    </row>
    <row r="744" spans="1:9">
      <c r="A744" s="16">
        <f t="shared" si="10"/>
        <v>10</v>
      </c>
      <c r="B744" s="16"/>
      <c r="C744" s="16" t="s">
        <v>11</v>
      </c>
      <c r="D744" s="16">
        <v>2021</v>
      </c>
      <c r="E744" s="16" t="s">
        <v>3</v>
      </c>
      <c r="F744" s="16" t="str">
        <f>VLOOKUP(A744,BY_TRA_Demand_Drivers!$A$5:$B$95,2,FALSE)</f>
        <v>TPRMU</v>
      </c>
      <c r="G744" s="16">
        <f>VLOOKUP($D744,'Growth rate'!$B$3:$S$93,3,FALSE)*VLOOKUP($F744,BY_TRA_Demand_Drivers!$B$5:$J$100,7,FALSE)</f>
        <v>0</v>
      </c>
      <c r="H744" s="16">
        <f>VLOOKUP($D744,'Growth rate'!$B$3:$S$93,3,FALSE)*VLOOKUP($F744,BY_TRA_Demand_Drivers!$B$5:$J$100,8,FALSE)</f>
        <v>0</v>
      </c>
      <c r="I744" s="16">
        <f>VLOOKUP($D744,'Growth rate'!$B$3:$S$93,3,FALSE)*VLOOKUP($F744,BY_TRA_Demand_Drivers!$B$5:$J$100,9,FALSE)</f>
        <v>0</v>
      </c>
    </row>
    <row r="745" spans="1:9">
      <c r="A745" s="16">
        <f t="shared" si="10"/>
        <v>10</v>
      </c>
      <c r="B745" s="16"/>
      <c r="C745" s="16" t="s">
        <v>11</v>
      </c>
      <c r="D745" s="16">
        <v>2022</v>
      </c>
      <c r="E745" s="16" t="s">
        <v>3</v>
      </c>
      <c r="F745" s="16" t="str">
        <f>VLOOKUP(A745,BY_TRA_Demand_Drivers!$A$5:$B$95,2,FALSE)</f>
        <v>TPRMU</v>
      </c>
      <c r="G745" s="16">
        <f>VLOOKUP($D745,'Growth rate'!$B$3:$S$93,3,FALSE)*VLOOKUP($F745,BY_TRA_Demand_Drivers!$B$5:$J$100,7,FALSE)</f>
        <v>0</v>
      </c>
      <c r="H745" s="16">
        <f>VLOOKUP($D745,'Growth rate'!$B$3:$S$93,3,FALSE)*VLOOKUP($F745,BY_TRA_Demand_Drivers!$B$5:$J$100,8,FALSE)</f>
        <v>0</v>
      </c>
      <c r="I745" s="16">
        <f>VLOOKUP($D745,'Growth rate'!$B$3:$S$93,3,FALSE)*VLOOKUP($F745,BY_TRA_Demand_Drivers!$B$5:$J$100,9,FALSE)</f>
        <v>0</v>
      </c>
    </row>
    <row r="746" spans="1:9">
      <c r="A746" s="16">
        <f t="shared" si="10"/>
        <v>10</v>
      </c>
      <c r="B746" s="16"/>
      <c r="C746" s="16" t="s">
        <v>11</v>
      </c>
      <c r="D746" s="16">
        <v>2023</v>
      </c>
      <c r="E746" s="16" t="s">
        <v>3</v>
      </c>
      <c r="F746" s="16" t="str">
        <f>VLOOKUP(A746,BY_TRA_Demand_Drivers!$A$5:$B$95,2,FALSE)</f>
        <v>TPRMU</v>
      </c>
      <c r="G746" s="16">
        <f>VLOOKUP($D746,'Growth rate'!$B$3:$S$93,3,FALSE)*VLOOKUP($F746,BY_TRA_Demand_Drivers!$B$5:$J$100,7,FALSE)</f>
        <v>0</v>
      </c>
      <c r="H746" s="16">
        <f>VLOOKUP($D746,'Growth rate'!$B$3:$S$93,3,FALSE)*VLOOKUP($F746,BY_TRA_Demand_Drivers!$B$5:$J$100,8,FALSE)</f>
        <v>0</v>
      </c>
      <c r="I746" s="16">
        <f>VLOOKUP($D746,'Growth rate'!$B$3:$S$93,3,FALSE)*VLOOKUP($F746,BY_TRA_Demand_Drivers!$B$5:$J$100,9,FALSE)</f>
        <v>0</v>
      </c>
    </row>
    <row r="747" spans="1:9">
      <c r="A747" s="16">
        <f t="shared" si="10"/>
        <v>10</v>
      </c>
      <c r="B747" s="16"/>
      <c r="C747" s="16" t="s">
        <v>11</v>
      </c>
      <c r="D747" s="16">
        <v>2024</v>
      </c>
      <c r="E747" s="16" t="s">
        <v>3</v>
      </c>
      <c r="F747" s="16" t="str">
        <f>VLOOKUP(A747,BY_TRA_Demand_Drivers!$A$5:$B$95,2,FALSE)</f>
        <v>TPRMU</v>
      </c>
      <c r="G747" s="16">
        <f>VLOOKUP($D747,'Growth rate'!$B$3:$S$93,3,FALSE)*VLOOKUP($F747,BY_TRA_Demand_Drivers!$B$5:$J$100,7,FALSE)</f>
        <v>0</v>
      </c>
      <c r="H747" s="16">
        <f>VLOOKUP($D747,'Growth rate'!$B$3:$S$93,3,FALSE)*VLOOKUP($F747,BY_TRA_Demand_Drivers!$B$5:$J$100,8,FALSE)</f>
        <v>0</v>
      </c>
      <c r="I747" s="16">
        <f>VLOOKUP($D747,'Growth rate'!$B$3:$S$93,3,FALSE)*VLOOKUP($F747,BY_TRA_Demand_Drivers!$B$5:$J$100,9,FALSE)</f>
        <v>0</v>
      </c>
    </row>
    <row r="748" spans="1:9">
      <c r="A748" s="16">
        <f t="shared" si="10"/>
        <v>10</v>
      </c>
      <c r="B748" s="16"/>
      <c r="C748" s="16" t="s">
        <v>11</v>
      </c>
      <c r="D748" s="16">
        <v>2025</v>
      </c>
      <c r="E748" s="16" t="s">
        <v>3</v>
      </c>
      <c r="F748" s="16" t="str">
        <f>VLOOKUP(A748,BY_TRA_Demand_Drivers!$A$5:$B$95,2,FALSE)</f>
        <v>TPRMU</v>
      </c>
      <c r="G748" s="16">
        <f>VLOOKUP($D748,'Growth rate'!$B$3:$S$93,3,FALSE)*VLOOKUP($F748,BY_TRA_Demand_Drivers!$B$5:$J$100,7,FALSE)</f>
        <v>0</v>
      </c>
      <c r="H748" s="16">
        <f>VLOOKUP($D748,'Growth rate'!$B$3:$S$93,3,FALSE)*VLOOKUP($F748,BY_TRA_Demand_Drivers!$B$5:$J$100,8,FALSE)</f>
        <v>0</v>
      </c>
      <c r="I748" s="16">
        <f>VLOOKUP($D748,'Growth rate'!$B$3:$S$93,3,FALSE)*VLOOKUP($F748,BY_TRA_Demand_Drivers!$B$5:$J$100,9,FALSE)</f>
        <v>0</v>
      </c>
    </row>
    <row r="749" spans="1:9">
      <c r="A749" s="16">
        <f t="shared" si="10"/>
        <v>10</v>
      </c>
      <c r="B749" s="16"/>
      <c r="C749" s="16" t="s">
        <v>11</v>
      </c>
      <c r="D749" s="16">
        <v>2026</v>
      </c>
      <c r="E749" s="16" t="s">
        <v>3</v>
      </c>
      <c r="F749" s="16" t="str">
        <f>VLOOKUP(A749,BY_TRA_Demand_Drivers!$A$5:$B$95,2,FALSE)</f>
        <v>TPRMU</v>
      </c>
      <c r="G749" s="16">
        <f>VLOOKUP($D749,'Growth rate'!$B$3:$S$93,3,FALSE)*VLOOKUP($F749,BY_TRA_Demand_Drivers!$B$5:$J$100,7,FALSE)</f>
        <v>0</v>
      </c>
      <c r="H749" s="16">
        <f>VLOOKUP($D749,'Growth rate'!$B$3:$S$93,3,FALSE)*VLOOKUP($F749,BY_TRA_Demand_Drivers!$B$5:$J$100,8,FALSE)</f>
        <v>0</v>
      </c>
      <c r="I749" s="16">
        <f>VLOOKUP($D749,'Growth rate'!$B$3:$S$93,3,FALSE)*VLOOKUP($F749,BY_TRA_Demand_Drivers!$B$5:$J$100,9,FALSE)</f>
        <v>0</v>
      </c>
    </row>
    <row r="750" spans="1:9">
      <c r="A750" s="16">
        <f t="shared" si="10"/>
        <v>10</v>
      </c>
      <c r="B750" s="16"/>
      <c r="C750" s="16" t="s">
        <v>11</v>
      </c>
      <c r="D750" s="16">
        <v>2027</v>
      </c>
      <c r="E750" s="16" t="s">
        <v>3</v>
      </c>
      <c r="F750" s="16" t="str">
        <f>VLOOKUP(A750,BY_TRA_Demand_Drivers!$A$5:$B$95,2,FALSE)</f>
        <v>TPRMU</v>
      </c>
      <c r="G750" s="16">
        <f>VLOOKUP($D750,'Growth rate'!$B$3:$S$93,3,FALSE)*VLOOKUP($F750,BY_TRA_Demand_Drivers!$B$5:$J$100,7,FALSE)</f>
        <v>0</v>
      </c>
      <c r="H750" s="16">
        <f>VLOOKUP($D750,'Growth rate'!$B$3:$S$93,3,FALSE)*VLOOKUP($F750,BY_TRA_Demand_Drivers!$B$5:$J$100,8,FALSE)</f>
        <v>0</v>
      </c>
      <c r="I750" s="16">
        <f>VLOOKUP($D750,'Growth rate'!$B$3:$S$93,3,FALSE)*VLOOKUP($F750,BY_TRA_Demand_Drivers!$B$5:$J$100,9,FALSE)</f>
        <v>0</v>
      </c>
    </row>
    <row r="751" spans="1:9">
      <c r="A751" s="16">
        <f t="shared" si="10"/>
        <v>10</v>
      </c>
      <c r="B751" s="16"/>
      <c r="C751" s="16" t="s">
        <v>11</v>
      </c>
      <c r="D751" s="16">
        <v>2028</v>
      </c>
      <c r="E751" s="16" t="s">
        <v>3</v>
      </c>
      <c r="F751" s="16" t="str">
        <f>VLOOKUP(A751,BY_TRA_Demand_Drivers!$A$5:$B$95,2,FALSE)</f>
        <v>TPRMU</v>
      </c>
      <c r="G751" s="16">
        <f>VLOOKUP($D751,'Growth rate'!$B$3:$S$93,3,FALSE)*VLOOKUP($F751,BY_TRA_Demand_Drivers!$B$5:$J$100,7,FALSE)</f>
        <v>0</v>
      </c>
      <c r="H751" s="16">
        <f>VLOOKUP($D751,'Growth rate'!$B$3:$S$93,3,FALSE)*VLOOKUP($F751,BY_TRA_Demand_Drivers!$B$5:$J$100,8,FALSE)</f>
        <v>0</v>
      </c>
      <c r="I751" s="16">
        <f>VLOOKUP($D751,'Growth rate'!$B$3:$S$93,3,FALSE)*VLOOKUP($F751,BY_TRA_Demand_Drivers!$B$5:$J$100,9,FALSE)</f>
        <v>0</v>
      </c>
    </row>
    <row r="752" spans="1:9">
      <c r="A752" s="16">
        <f t="shared" si="10"/>
        <v>10</v>
      </c>
      <c r="B752" s="16"/>
      <c r="C752" s="16" t="s">
        <v>11</v>
      </c>
      <c r="D752" s="16">
        <v>2029</v>
      </c>
      <c r="E752" s="16" t="s">
        <v>3</v>
      </c>
      <c r="F752" s="16" t="str">
        <f>VLOOKUP(A752,BY_TRA_Demand_Drivers!$A$5:$B$95,2,FALSE)</f>
        <v>TPRMU</v>
      </c>
      <c r="G752" s="16">
        <f>VLOOKUP($D752,'Growth rate'!$B$3:$S$93,3,FALSE)*VLOOKUP($F752,BY_TRA_Demand_Drivers!$B$5:$J$100,7,FALSE)</f>
        <v>0</v>
      </c>
      <c r="H752" s="16">
        <f>VLOOKUP($D752,'Growth rate'!$B$3:$S$93,3,FALSE)*VLOOKUP($F752,BY_TRA_Demand_Drivers!$B$5:$J$100,8,FALSE)</f>
        <v>0</v>
      </c>
      <c r="I752" s="16">
        <f>VLOOKUP($D752,'Growth rate'!$B$3:$S$93,3,FALSE)*VLOOKUP($F752,BY_TRA_Demand_Drivers!$B$5:$J$100,9,FALSE)</f>
        <v>0</v>
      </c>
    </row>
    <row r="753" spans="1:9">
      <c r="A753" s="16">
        <f t="shared" si="10"/>
        <v>10</v>
      </c>
      <c r="B753" s="16"/>
      <c r="C753" s="16" t="s">
        <v>11</v>
      </c>
      <c r="D753" s="16">
        <v>2030</v>
      </c>
      <c r="E753" s="16" t="s">
        <v>3</v>
      </c>
      <c r="F753" s="16" t="str">
        <f>VLOOKUP(A753,BY_TRA_Demand_Drivers!$A$5:$B$95,2,FALSE)</f>
        <v>TPRMU</v>
      </c>
      <c r="G753" s="16">
        <f>VLOOKUP($D753,'Growth rate'!$B$3:$S$93,3,FALSE)*VLOOKUP($F753,BY_TRA_Demand_Drivers!$B$5:$J$100,7,FALSE)</f>
        <v>0</v>
      </c>
      <c r="H753" s="16">
        <f>VLOOKUP($D753,'Growth rate'!$B$3:$S$93,3,FALSE)*VLOOKUP($F753,BY_TRA_Demand_Drivers!$B$5:$J$100,8,FALSE)</f>
        <v>0</v>
      </c>
      <c r="I753" s="16">
        <f>VLOOKUP($D753,'Growth rate'!$B$3:$S$93,3,FALSE)*VLOOKUP($F753,BY_TRA_Demand_Drivers!$B$5:$J$100,9,FALSE)</f>
        <v>0</v>
      </c>
    </row>
    <row r="754" spans="1:9">
      <c r="A754" s="16">
        <f t="shared" si="10"/>
        <v>10</v>
      </c>
      <c r="B754" s="16"/>
      <c r="C754" s="16" t="s">
        <v>11</v>
      </c>
      <c r="D754" s="16">
        <v>2031</v>
      </c>
      <c r="E754" s="16" t="s">
        <v>3</v>
      </c>
      <c r="F754" s="16" t="str">
        <f>VLOOKUP(A754,BY_TRA_Demand_Drivers!$A$5:$B$95,2,FALSE)</f>
        <v>TPRMU</v>
      </c>
      <c r="G754" s="16">
        <f>VLOOKUP($D754,'Growth rate'!$B$3:$S$93,3,FALSE)*VLOOKUP($F754,BY_TRA_Demand_Drivers!$B$5:$J$100,7,FALSE)</f>
        <v>0</v>
      </c>
      <c r="H754" s="16">
        <f>VLOOKUP($D754,'Growth rate'!$B$3:$S$93,3,FALSE)*VLOOKUP($F754,BY_TRA_Demand_Drivers!$B$5:$J$100,8,FALSE)</f>
        <v>0</v>
      </c>
      <c r="I754" s="16">
        <f>VLOOKUP($D754,'Growth rate'!$B$3:$S$93,3,FALSE)*VLOOKUP($F754,BY_TRA_Demand_Drivers!$B$5:$J$100,9,FALSE)</f>
        <v>0</v>
      </c>
    </row>
    <row r="755" spans="1:9">
      <c r="A755" s="16">
        <f t="shared" si="10"/>
        <v>10</v>
      </c>
      <c r="B755" s="16"/>
      <c r="C755" s="16" t="s">
        <v>11</v>
      </c>
      <c r="D755" s="16">
        <v>2032</v>
      </c>
      <c r="E755" s="16" t="s">
        <v>3</v>
      </c>
      <c r="F755" s="16" t="str">
        <f>VLOOKUP(A755,BY_TRA_Demand_Drivers!$A$5:$B$95,2,FALSE)</f>
        <v>TPRMU</v>
      </c>
      <c r="G755" s="16">
        <f>VLOOKUP($D755,'Growth rate'!$B$3:$S$93,3,FALSE)*VLOOKUP($F755,BY_TRA_Demand_Drivers!$B$5:$J$100,7,FALSE)</f>
        <v>0</v>
      </c>
      <c r="H755" s="16">
        <f>VLOOKUP($D755,'Growth rate'!$B$3:$S$93,3,FALSE)*VLOOKUP($F755,BY_TRA_Demand_Drivers!$B$5:$J$100,8,FALSE)</f>
        <v>0</v>
      </c>
      <c r="I755" s="16">
        <f>VLOOKUP($D755,'Growth rate'!$B$3:$S$93,3,FALSE)*VLOOKUP($F755,BY_TRA_Demand_Drivers!$B$5:$J$100,9,FALSE)</f>
        <v>0</v>
      </c>
    </row>
    <row r="756" spans="1:9">
      <c r="A756" s="16">
        <f t="shared" si="10"/>
        <v>10</v>
      </c>
      <c r="B756" s="16"/>
      <c r="C756" s="16" t="s">
        <v>11</v>
      </c>
      <c r="D756" s="16">
        <v>2033</v>
      </c>
      <c r="E756" s="16" t="s">
        <v>3</v>
      </c>
      <c r="F756" s="16" t="str">
        <f>VLOOKUP(A756,BY_TRA_Demand_Drivers!$A$5:$B$95,2,FALSE)</f>
        <v>TPRMU</v>
      </c>
      <c r="G756" s="16">
        <f>VLOOKUP($D756,'Growth rate'!$B$3:$S$93,3,FALSE)*VLOOKUP($F756,BY_TRA_Demand_Drivers!$B$5:$J$100,7,FALSE)</f>
        <v>0</v>
      </c>
      <c r="H756" s="16">
        <f>VLOOKUP($D756,'Growth rate'!$B$3:$S$93,3,FALSE)*VLOOKUP($F756,BY_TRA_Demand_Drivers!$B$5:$J$100,8,FALSE)</f>
        <v>0</v>
      </c>
      <c r="I756" s="16">
        <f>VLOOKUP($D756,'Growth rate'!$B$3:$S$93,3,FALSE)*VLOOKUP($F756,BY_TRA_Demand_Drivers!$B$5:$J$100,9,FALSE)</f>
        <v>0</v>
      </c>
    </row>
    <row r="757" spans="1:9">
      <c r="A757" s="16">
        <f t="shared" si="10"/>
        <v>10</v>
      </c>
      <c r="B757" s="16"/>
      <c r="C757" s="16" t="s">
        <v>11</v>
      </c>
      <c r="D757" s="16">
        <v>2034</v>
      </c>
      <c r="E757" s="16" t="s">
        <v>3</v>
      </c>
      <c r="F757" s="16" t="str">
        <f>VLOOKUP(A757,BY_TRA_Demand_Drivers!$A$5:$B$95,2,FALSE)</f>
        <v>TPRMU</v>
      </c>
      <c r="G757" s="16">
        <f>VLOOKUP($D757,'Growth rate'!$B$3:$S$93,3,FALSE)*VLOOKUP($F757,BY_TRA_Demand_Drivers!$B$5:$J$100,7,FALSE)</f>
        <v>0</v>
      </c>
      <c r="H757" s="16">
        <f>VLOOKUP($D757,'Growth rate'!$B$3:$S$93,3,FALSE)*VLOOKUP($F757,BY_TRA_Demand_Drivers!$B$5:$J$100,8,FALSE)</f>
        <v>0</v>
      </c>
      <c r="I757" s="16">
        <f>VLOOKUP($D757,'Growth rate'!$B$3:$S$93,3,FALSE)*VLOOKUP($F757,BY_TRA_Demand_Drivers!$B$5:$J$100,9,FALSE)</f>
        <v>0</v>
      </c>
    </row>
    <row r="758" spans="1:9">
      <c r="A758" s="16">
        <f t="shared" si="10"/>
        <v>10</v>
      </c>
      <c r="B758" s="16"/>
      <c r="C758" s="16" t="s">
        <v>11</v>
      </c>
      <c r="D758" s="16">
        <v>2035</v>
      </c>
      <c r="E758" s="16" t="s">
        <v>3</v>
      </c>
      <c r="F758" s="16" t="str">
        <f>VLOOKUP(A758,BY_TRA_Demand_Drivers!$A$5:$B$95,2,FALSE)</f>
        <v>TPRMU</v>
      </c>
      <c r="G758" s="16">
        <f>VLOOKUP($D758,'Growth rate'!$B$3:$S$93,3,FALSE)*VLOOKUP($F758,BY_TRA_Demand_Drivers!$B$5:$J$100,7,FALSE)</f>
        <v>0</v>
      </c>
      <c r="H758" s="16">
        <f>VLOOKUP($D758,'Growth rate'!$B$3:$S$93,3,FALSE)*VLOOKUP($F758,BY_TRA_Demand_Drivers!$B$5:$J$100,8,FALSE)</f>
        <v>0</v>
      </c>
      <c r="I758" s="16">
        <f>VLOOKUP($D758,'Growth rate'!$B$3:$S$93,3,FALSE)*VLOOKUP($F758,BY_TRA_Demand_Drivers!$B$5:$J$100,9,FALSE)</f>
        <v>0</v>
      </c>
    </row>
    <row r="759" spans="1:9">
      <c r="A759" s="16">
        <f t="shared" si="10"/>
        <v>10</v>
      </c>
      <c r="B759" s="16"/>
      <c r="C759" s="16" t="s">
        <v>11</v>
      </c>
      <c r="D759" s="16">
        <v>2036</v>
      </c>
      <c r="E759" s="16" t="s">
        <v>3</v>
      </c>
      <c r="F759" s="16" t="str">
        <f>VLOOKUP(A759,BY_TRA_Demand_Drivers!$A$5:$B$95,2,FALSE)</f>
        <v>TPRMU</v>
      </c>
      <c r="G759" s="16">
        <f>VLOOKUP($D759,'Growth rate'!$B$3:$S$93,3,FALSE)*VLOOKUP($F759,BY_TRA_Demand_Drivers!$B$5:$J$100,7,FALSE)</f>
        <v>0</v>
      </c>
      <c r="H759" s="16">
        <f>VLOOKUP($D759,'Growth rate'!$B$3:$S$93,3,FALSE)*VLOOKUP($F759,BY_TRA_Demand_Drivers!$B$5:$J$100,8,FALSE)</f>
        <v>0</v>
      </c>
      <c r="I759" s="16">
        <f>VLOOKUP($D759,'Growth rate'!$B$3:$S$93,3,FALSE)*VLOOKUP($F759,BY_TRA_Demand_Drivers!$B$5:$J$100,9,FALSE)</f>
        <v>0</v>
      </c>
    </row>
    <row r="760" spans="1:9">
      <c r="A760" s="16">
        <f t="shared" si="10"/>
        <v>10</v>
      </c>
      <c r="B760" s="16"/>
      <c r="C760" s="16" t="s">
        <v>11</v>
      </c>
      <c r="D760" s="16">
        <v>2037</v>
      </c>
      <c r="E760" s="16" t="s">
        <v>3</v>
      </c>
      <c r="F760" s="16" t="str">
        <f>VLOOKUP(A760,BY_TRA_Demand_Drivers!$A$5:$B$95,2,FALSE)</f>
        <v>TPRMU</v>
      </c>
      <c r="G760" s="16">
        <f>VLOOKUP($D760,'Growth rate'!$B$3:$S$93,3,FALSE)*VLOOKUP($F760,BY_TRA_Demand_Drivers!$B$5:$J$100,7,FALSE)</f>
        <v>0</v>
      </c>
      <c r="H760" s="16">
        <f>VLOOKUP($D760,'Growth rate'!$B$3:$S$93,3,FALSE)*VLOOKUP($F760,BY_TRA_Demand_Drivers!$B$5:$J$100,8,FALSE)</f>
        <v>0</v>
      </c>
      <c r="I760" s="16">
        <f>VLOOKUP($D760,'Growth rate'!$B$3:$S$93,3,FALSE)*VLOOKUP($F760,BY_TRA_Demand_Drivers!$B$5:$J$100,9,FALSE)</f>
        <v>0</v>
      </c>
    </row>
    <row r="761" spans="1:9">
      <c r="A761" s="16">
        <f t="shared" si="10"/>
        <v>10</v>
      </c>
      <c r="B761" s="16"/>
      <c r="C761" s="16" t="s">
        <v>11</v>
      </c>
      <c r="D761" s="16">
        <v>2038</v>
      </c>
      <c r="E761" s="16" t="s">
        <v>3</v>
      </c>
      <c r="F761" s="16" t="str">
        <f>VLOOKUP(A761,BY_TRA_Demand_Drivers!$A$5:$B$95,2,FALSE)</f>
        <v>TPRMU</v>
      </c>
      <c r="G761" s="16">
        <f>VLOOKUP($D761,'Growth rate'!$B$3:$S$93,3,FALSE)*VLOOKUP($F761,BY_TRA_Demand_Drivers!$B$5:$J$100,7,FALSE)</f>
        <v>0</v>
      </c>
      <c r="H761" s="16">
        <f>VLOOKUP($D761,'Growth rate'!$B$3:$S$93,3,FALSE)*VLOOKUP($F761,BY_TRA_Demand_Drivers!$B$5:$J$100,8,FALSE)</f>
        <v>0</v>
      </c>
      <c r="I761" s="16">
        <f>VLOOKUP($D761,'Growth rate'!$B$3:$S$93,3,FALSE)*VLOOKUP($F761,BY_TRA_Demand_Drivers!$B$5:$J$100,9,FALSE)</f>
        <v>0</v>
      </c>
    </row>
    <row r="762" spans="1:9">
      <c r="A762" s="16">
        <f t="shared" si="10"/>
        <v>10</v>
      </c>
      <c r="B762" s="16"/>
      <c r="C762" s="16" t="s">
        <v>11</v>
      </c>
      <c r="D762" s="16">
        <v>2039</v>
      </c>
      <c r="E762" s="16" t="s">
        <v>3</v>
      </c>
      <c r="F762" s="16" t="str">
        <f>VLOOKUP(A762,BY_TRA_Demand_Drivers!$A$5:$B$95,2,FALSE)</f>
        <v>TPRMU</v>
      </c>
      <c r="G762" s="16">
        <f>VLOOKUP($D762,'Growth rate'!$B$3:$S$93,3,FALSE)*VLOOKUP($F762,BY_TRA_Demand_Drivers!$B$5:$J$100,7,FALSE)</f>
        <v>0</v>
      </c>
      <c r="H762" s="16">
        <f>VLOOKUP($D762,'Growth rate'!$B$3:$S$93,3,FALSE)*VLOOKUP($F762,BY_TRA_Demand_Drivers!$B$5:$J$100,8,FALSE)</f>
        <v>0</v>
      </c>
      <c r="I762" s="16">
        <f>VLOOKUP($D762,'Growth rate'!$B$3:$S$93,3,FALSE)*VLOOKUP($F762,BY_TRA_Demand_Drivers!$B$5:$J$100,9,FALSE)</f>
        <v>0</v>
      </c>
    </row>
    <row r="763" spans="1:9">
      <c r="A763" s="16">
        <f t="shared" si="10"/>
        <v>10</v>
      </c>
      <c r="B763" s="16"/>
      <c r="C763" s="16" t="s">
        <v>11</v>
      </c>
      <c r="D763" s="16">
        <v>2040</v>
      </c>
      <c r="E763" s="16" t="s">
        <v>3</v>
      </c>
      <c r="F763" s="16" t="str">
        <f>VLOOKUP(A763,BY_TRA_Demand_Drivers!$A$5:$B$95,2,FALSE)</f>
        <v>TPRMU</v>
      </c>
      <c r="G763" s="16">
        <f>VLOOKUP($D763,'Growth rate'!$B$3:$S$93,3,FALSE)*VLOOKUP($F763,BY_TRA_Demand_Drivers!$B$5:$J$100,7,FALSE)</f>
        <v>0</v>
      </c>
      <c r="H763" s="16">
        <f>VLOOKUP($D763,'Growth rate'!$B$3:$S$93,3,FALSE)*VLOOKUP($F763,BY_TRA_Demand_Drivers!$B$5:$J$100,8,FALSE)</f>
        <v>0</v>
      </c>
      <c r="I763" s="16">
        <f>VLOOKUP($D763,'Growth rate'!$B$3:$S$93,3,FALSE)*VLOOKUP($F763,BY_TRA_Demand_Drivers!$B$5:$J$100,9,FALSE)</f>
        <v>0</v>
      </c>
    </row>
    <row r="764" spans="1:9">
      <c r="A764" s="16">
        <f t="shared" si="10"/>
        <v>10</v>
      </c>
      <c r="B764" s="16"/>
      <c r="C764" s="16" t="s">
        <v>11</v>
      </c>
      <c r="D764" s="16">
        <v>2041</v>
      </c>
      <c r="E764" s="16" t="s">
        <v>3</v>
      </c>
      <c r="F764" s="16" t="str">
        <f>VLOOKUP(A764,BY_TRA_Demand_Drivers!$A$5:$B$95,2,FALSE)</f>
        <v>TPRMU</v>
      </c>
      <c r="G764" s="16">
        <f>VLOOKUP($D764,'Growth rate'!$B$3:$S$93,3,FALSE)*VLOOKUP($F764,BY_TRA_Demand_Drivers!$B$5:$J$100,7,FALSE)</f>
        <v>0</v>
      </c>
      <c r="H764" s="16">
        <f>VLOOKUP($D764,'Growth rate'!$B$3:$S$93,3,FALSE)*VLOOKUP($F764,BY_TRA_Demand_Drivers!$B$5:$J$100,8,FALSE)</f>
        <v>0</v>
      </c>
      <c r="I764" s="16">
        <f>VLOOKUP($D764,'Growth rate'!$B$3:$S$93,3,FALSE)*VLOOKUP($F764,BY_TRA_Demand_Drivers!$B$5:$J$100,9,FALSE)</f>
        <v>0</v>
      </c>
    </row>
    <row r="765" spans="1:9">
      <c r="A765" s="16">
        <f t="shared" si="10"/>
        <v>10</v>
      </c>
      <c r="B765" s="16"/>
      <c r="C765" s="16" t="s">
        <v>11</v>
      </c>
      <c r="D765" s="16">
        <v>2042</v>
      </c>
      <c r="E765" s="16" t="s">
        <v>3</v>
      </c>
      <c r="F765" s="16" t="str">
        <f>VLOOKUP(A765,BY_TRA_Demand_Drivers!$A$5:$B$95,2,FALSE)</f>
        <v>TPRMU</v>
      </c>
      <c r="G765" s="16">
        <f>VLOOKUP($D765,'Growth rate'!$B$3:$S$93,3,FALSE)*VLOOKUP($F765,BY_TRA_Demand_Drivers!$B$5:$J$100,7,FALSE)</f>
        <v>0</v>
      </c>
      <c r="H765" s="16">
        <f>VLOOKUP($D765,'Growth rate'!$B$3:$S$93,3,FALSE)*VLOOKUP($F765,BY_TRA_Demand_Drivers!$B$5:$J$100,8,FALSE)</f>
        <v>0</v>
      </c>
      <c r="I765" s="16">
        <f>VLOOKUP($D765,'Growth rate'!$B$3:$S$93,3,FALSE)*VLOOKUP($F765,BY_TRA_Demand_Drivers!$B$5:$J$100,9,FALSE)</f>
        <v>0</v>
      </c>
    </row>
    <row r="766" spans="1:9">
      <c r="A766" s="16">
        <f t="shared" si="10"/>
        <v>10</v>
      </c>
      <c r="B766" s="16"/>
      <c r="C766" s="16" t="s">
        <v>11</v>
      </c>
      <c r="D766" s="16">
        <v>2043</v>
      </c>
      <c r="E766" s="16" t="s">
        <v>3</v>
      </c>
      <c r="F766" s="16" t="str">
        <f>VLOOKUP(A766,BY_TRA_Demand_Drivers!$A$5:$B$95,2,FALSE)</f>
        <v>TPRMU</v>
      </c>
      <c r="G766" s="16">
        <f>VLOOKUP($D766,'Growth rate'!$B$3:$S$93,3,FALSE)*VLOOKUP($F766,BY_TRA_Demand_Drivers!$B$5:$J$100,7,FALSE)</f>
        <v>0</v>
      </c>
      <c r="H766" s="16">
        <f>VLOOKUP($D766,'Growth rate'!$B$3:$S$93,3,FALSE)*VLOOKUP($F766,BY_TRA_Demand_Drivers!$B$5:$J$100,8,FALSE)</f>
        <v>0</v>
      </c>
      <c r="I766" s="16">
        <f>VLOOKUP($D766,'Growth rate'!$B$3:$S$93,3,FALSE)*VLOOKUP($F766,BY_TRA_Demand_Drivers!$B$5:$J$100,9,FALSE)</f>
        <v>0</v>
      </c>
    </row>
    <row r="767" spans="1:9">
      <c r="A767" s="16">
        <f t="shared" si="10"/>
        <v>10</v>
      </c>
      <c r="B767" s="16"/>
      <c r="C767" s="16" t="s">
        <v>11</v>
      </c>
      <c r="D767" s="16">
        <v>2044</v>
      </c>
      <c r="E767" s="16" t="s">
        <v>3</v>
      </c>
      <c r="F767" s="16" t="str">
        <f>VLOOKUP(A767,BY_TRA_Demand_Drivers!$A$5:$B$95,2,FALSE)</f>
        <v>TPRMU</v>
      </c>
      <c r="G767" s="16">
        <f>VLOOKUP($D767,'Growth rate'!$B$3:$S$93,3,FALSE)*VLOOKUP($F767,BY_TRA_Demand_Drivers!$B$5:$J$100,7,FALSE)</f>
        <v>0</v>
      </c>
      <c r="H767" s="16">
        <f>VLOOKUP($D767,'Growth rate'!$B$3:$S$93,3,FALSE)*VLOOKUP($F767,BY_TRA_Demand_Drivers!$B$5:$J$100,8,FALSE)</f>
        <v>0</v>
      </c>
      <c r="I767" s="16">
        <f>VLOOKUP($D767,'Growth rate'!$B$3:$S$93,3,FALSE)*VLOOKUP($F767,BY_TRA_Demand_Drivers!$B$5:$J$100,9,FALSE)</f>
        <v>0</v>
      </c>
    </row>
    <row r="768" spans="1:9">
      <c r="A768" s="16">
        <f t="shared" si="10"/>
        <v>10</v>
      </c>
      <c r="B768" s="16"/>
      <c r="C768" s="16" t="s">
        <v>11</v>
      </c>
      <c r="D768" s="16">
        <v>2045</v>
      </c>
      <c r="E768" s="16" t="s">
        <v>3</v>
      </c>
      <c r="F768" s="16" t="str">
        <f>VLOOKUP(A768,BY_TRA_Demand_Drivers!$A$5:$B$95,2,FALSE)</f>
        <v>TPRMU</v>
      </c>
      <c r="G768" s="16">
        <f>VLOOKUP($D768,'Growth rate'!$B$3:$S$93,3,FALSE)*VLOOKUP($F768,BY_TRA_Demand_Drivers!$B$5:$J$100,7,FALSE)</f>
        <v>0</v>
      </c>
      <c r="H768" s="16">
        <f>VLOOKUP($D768,'Growth rate'!$B$3:$S$93,3,FALSE)*VLOOKUP($F768,BY_TRA_Demand_Drivers!$B$5:$J$100,8,FALSE)</f>
        <v>0</v>
      </c>
      <c r="I768" s="16">
        <f>VLOOKUP($D768,'Growth rate'!$B$3:$S$93,3,FALSE)*VLOOKUP($F768,BY_TRA_Demand_Drivers!$B$5:$J$100,9,FALSE)</f>
        <v>0</v>
      </c>
    </row>
    <row r="769" spans="1:9">
      <c r="A769" s="16">
        <f t="shared" si="10"/>
        <v>10</v>
      </c>
      <c r="B769" s="16"/>
      <c r="C769" s="16" t="s">
        <v>11</v>
      </c>
      <c r="D769" s="16">
        <v>2046</v>
      </c>
      <c r="E769" s="16" t="s">
        <v>3</v>
      </c>
      <c r="F769" s="16" t="str">
        <f>VLOOKUP(A769,BY_TRA_Demand_Drivers!$A$5:$B$95,2,FALSE)</f>
        <v>TPRMU</v>
      </c>
      <c r="G769" s="16">
        <f>VLOOKUP($D769,'Growth rate'!$B$3:$S$93,3,FALSE)*VLOOKUP($F769,BY_TRA_Demand_Drivers!$B$5:$J$100,7,FALSE)</f>
        <v>0</v>
      </c>
      <c r="H769" s="16">
        <f>VLOOKUP($D769,'Growth rate'!$B$3:$S$93,3,FALSE)*VLOOKUP($F769,BY_TRA_Demand_Drivers!$B$5:$J$100,8,FALSE)</f>
        <v>0</v>
      </c>
      <c r="I769" s="16">
        <f>VLOOKUP($D769,'Growth rate'!$B$3:$S$93,3,FALSE)*VLOOKUP($F769,BY_TRA_Demand_Drivers!$B$5:$J$100,9,FALSE)</f>
        <v>0</v>
      </c>
    </row>
    <row r="770" spans="1:9">
      <c r="A770" s="16">
        <f t="shared" si="10"/>
        <v>10</v>
      </c>
      <c r="B770" s="16"/>
      <c r="C770" s="16" t="s">
        <v>11</v>
      </c>
      <c r="D770" s="16">
        <v>2047</v>
      </c>
      <c r="E770" s="16" t="s">
        <v>3</v>
      </c>
      <c r="F770" s="16" t="str">
        <f>VLOOKUP(A770,BY_TRA_Demand_Drivers!$A$5:$B$95,2,FALSE)</f>
        <v>TPRMU</v>
      </c>
      <c r="G770" s="16">
        <f>VLOOKUP($D770,'Growth rate'!$B$3:$S$93,3,FALSE)*VLOOKUP($F770,BY_TRA_Demand_Drivers!$B$5:$J$100,7,FALSE)</f>
        <v>0</v>
      </c>
      <c r="H770" s="16">
        <f>VLOOKUP($D770,'Growth rate'!$B$3:$S$93,3,FALSE)*VLOOKUP($F770,BY_TRA_Demand_Drivers!$B$5:$J$100,8,FALSE)</f>
        <v>0</v>
      </c>
      <c r="I770" s="16">
        <f>VLOOKUP($D770,'Growth rate'!$B$3:$S$93,3,FALSE)*VLOOKUP($F770,BY_TRA_Demand_Drivers!$B$5:$J$100,9,FALSE)</f>
        <v>0</v>
      </c>
    </row>
    <row r="771" spans="1:9">
      <c r="A771" s="16">
        <f t="shared" ref="A771:A834" si="11">A689+1</f>
        <v>10</v>
      </c>
      <c r="B771" s="16"/>
      <c r="C771" s="16" t="s">
        <v>11</v>
      </c>
      <c r="D771" s="16">
        <v>2048</v>
      </c>
      <c r="E771" s="16" t="s">
        <v>3</v>
      </c>
      <c r="F771" s="16" t="str">
        <f>VLOOKUP(A771,BY_TRA_Demand_Drivers!$A$5:$B$95,2,FALSE)</f>
        <v>TPRMU</v>
      </c>
      <c r="G771" s="16">
        <f>VLOOKUP($D771,'Growth rate'!$B$3:$S$93,3,FALSE)*VLOOKUP($F771,BY_TRA_Demand_Drivers!$B$5:$J$100,7,FALSE)</f>
        <v>0</v>
      </c>
      <c r="H771" s="16">
        <f>VLOOKUP($D771,'Growth rate'!$B$3:$S$93,3,FALSE)*VLOOKUP($F771,BY_TRA_Demand_Drivers!$B$5:$J$100,8,FALSE)</f>
        <v>0</v>
      </c>
      <c r="I771" s="16">
        <f>VLOOKUP($D771,'Growth rate'!$B$3:$S$93,3,FALSE)*VLOOKUP($F771,BY_TRA_Demand_Drivers!$B$5:$J$100,9,FALSE)</f>
        <v>0</v>
      </c>
    </row>
    <row r="772" spans="1:9">
      <c r="A772" s="16">
        <f t="shared" si="11"/>
        <v>10</v>
      </c>
      <c r="B772" s="16"/>
      <c r="C772" s="16" t="s">
        <v>11</v>
      </c>
      <c r="D772" s="16">
        <v>2049</v>
      </c>
      <c r="E772" s="16" t="s">
        <v>3</v>
      </c>
      <c r="F772" s="16" t="str">
        <f>VLOOKUP(A772,BY_TRA_Demand_Drivers!$A$5:$B$95,2,FALSE)</f>
        <v>TPRMU</v>
      </c>
      <c r="G772" s="16">
        <f>VLOOKUP($D772,'Growth rate'!$B$3:$S$93,3,FALSE)*VLOOKUP($F772,BY_TRA_Demand_Drivers!$B$5:$J$100,7,FALSE)</f>
        <v>0</v>
      </c>
      <c r="H772" s="16">
        <f>VLOOKUP($D772,'Growth rate'!$B$3:$S$93,3,FALSE)*VLOOKUP($F772,BY_TRA_Demand_Drivers!$B$5:$J$100,8,FALSE)</f>
        <v>0</v>
      </c>
      <c r="I772" s="16">
        <f>VLOOKUP($D772,'Growth rate'!$B$3:$S$93,3,FALSE)*VLOOKUP($F772,BY_TRA_Demand_Drivers!$B$5:$J$100,9,FALSE)</f>
        <v>0</v>
      </c>
    </row>
    <row r="773" spans="1:9">
      <c r="A773" s="16">
        <f t="shared" si="11"/>
        <v>10</v>
      </c>
      <c r="B773" s="16"/>
      <c r="C773" s="16" t="s">
        <v>11</v>
      </c>
      <c r="D773" s="16">
        <v>2050</v>
      </c>
      <c r="E773" s="16" t="s">
        <v>3</v>
      </c>
      <c r="F773" s="16" t="str">
        <f>VLOOKUP(A773,BY_TRA_Demand_Drivers!$A$5:$B$95,2,FALSE)</f>
        <v>TPRMU</v>
      </c>
      <c r="G773" s="16">
        <f>VLOOKUP($D773,'Growth rate'!$B$3:$S$93,3,FALSE)*VLOOKUP($F773,BY_TRA_Demand_Drivers!$B$5:$J$100,7,FALSE)</f>
        <v>0</v>
      </c>
      <c r="H773" s="16">
        <f>VLOOKUP($D773,'Growth rate'!$B$3:$S$93,3,FALSE)*VLOOKUP($F773,BY_TRA_Demand_Drivers!$B$5:$J$100,8,FALSE)</f>
        <v>0</v>
      </c>
      <c r="I773" s="16">
        <f>VLOOKUP($D773,'Growth rate'!$B$3:$S$93,3,FALSE)*VLOOKUP($F773,BY_TRA_Demand_Drivers!$B$5:$J$100,9,FALSE)</f>
        <v>0</v>
      </c>
    </row>
    <row r="774" spans="1:9">
      <c r="A774" s="16">
        <f t="shared" si="11"/>
        <v>10</v>
      </c>
      <c r="B774" s="16"/>
      <c r="C774" s="16" t="s">
        <v>11</v>
      </c>
      <c r="D774" s="16">
        <v>2051</v>
      </c>
      <c r="E774" s="16" t="s">
        <v>3</v>
      </c>
      <c r="F774" s="16" t="str">
        <f>VLOOKUP(A774,BY_TRA_Demand_Drivers!$A$5:$B$95,2,FALSE)</f>
        <v>TPRMU</v>
      </c>
      <c r="G774" s="16">
        <f>VLOOKUP($D774,'Growth rate'!$B$3:$S$93,3,FALSE)*VLOOKUP($F774,BY_TRA_Demand_Drivers!$B$5:$J$100,7,FALSE)</f>
        <v>0</v>
      </c>
      <c r="H774" s="16">
        <f>VLOOKUP($D774,'Growth rate'!$B$3:$S$93,3,FALSE)*VLOOKUP($F774,BY_TRA_Demand_Drivers!$B$5:$J$100,8,FALSE)</f>
        <v>0</v>
      </c>
      <c r="I774" s="16">
        <f>VLOOKUP($D774,'Growth rate'!$B$3:$S$93,3,FALSE)*VLOOKUP($F774,BY_TRA_Demand_Drivers!$B$5:$J$100,9,FALSE)</f>
        <v>0</v>
      </c>
    </row>
    <row r="775" spans="1:9">
      <c r="A775" s="16">
        <f t="shared" si="11"/>
        <v>10</v>
      </c>
      <c r="B775" s="16"/>
      <c r="C775" s="16" t="s">
        <v>11</v>
      </c>
      <c r="D775" s="16">
        <v>2052</v>
      </c>
      <c r="E775" s="16" t="s">
        <v>3</v>
      </c>
      <c r="F775" s="16" t="str">
        <f>VLOOKUP(A775,BY_TRA_Demand_Drivers!$A$5:$B$95,2,FALSE)</f>
        <v>TPRMU</v>
      </c>
      <c r="G775" s="16">
        <f>VLOOKUP($D775,'Growth rate'!$B$3:$S$93,3,FALSE)*VLOOKUP($F775,BY_TRA_Demand_Drivers!$B$5:$J$100,7,FALSE)</f>
        <v>0</v>
      </c>
      <c r="H775" s="16">
        <f>VLOOKUP($D775,'Growth rate'!$B$3:$S$93,3,FALSE)*VLOOKUP($F775,BY_TRA_Demand_Drivers!$B$5:$J$100,8,FALSE)</f>
        <v>0</v>
      </c>
      <c r="I775" s="16">
        <f>VLOOKUP($D775,'Growth rate'!$B$3:$S$93,3,FALSE)*VLOOKUP($F775,BY_TRA_Demand_Drivers!$B$5:$J$100,9,FALSE)</f>
        <v>0</v>
      </c>
    </row>
    <row r="776" spans="1:9">
      <c r="A776" s="16">
        <f t="shared" si="11"/>
        <v>10</v>
      </c>
      <c r="B776" s="16"/>
      <c r="C776" s="16" t="s">
        <v>11</v>
      </c>
      <c r="D776" s="16">
        <v>2053</v>
      </c>
      <c r="E776" s="16" t="s">
        <v>3</v>
      </c>
      <c r="F776" s="16" t="str">
        <f>VLOOKUP(A776,BY_TRA_Demand_Drivers!$A$5:$B$95,2,FALSE)</f>
        <v>TPRMU</v>
      </c>
      <c r="G776" s="16">
        <f>VLOOKUP($D776,'Growth rate'!$B$3:$S$93,3,FALSE)*VLOOKUP($F776,BY_TRA_Demand_Drivers!$B$5:$J$100,7,FALSE)</f>
        <v>0</v>
      </c>
      <c r="H776" s="16">
        <f>VLOOKUP($D776,'Growth rate'!$B$3:$S$93,3,FALSE)*VLOOKUP($F776,BY_TRA_Demand_Drivers!$B$5:$J$100,8,FALSE)</f>
        <v>0</v>
      </c>
      <c r="I776" s="16">
        <f>VLOOKUP($D776,'Growth rate'!$B$3:$S$93,3,FALSE)*VLOOKUP($F776,BY_TRA_Demand_Drivers!$B$5:$J$100,9,FALSE)</f>
        <v>0</v>
      </c>
    </row>
    <row r="777" spans="1:9">
      <c r="A777" s="16">
        <f t="shared" si="11"/>
        <v>10</v>
      </c>
      <c r="B777" s="16"/>
      <c r="C777" s="16" t="s">
        <v>11</v>
      </c>
      <c r="D777" s="16">
        <v>2054</v>
      </c>
      <c r="E777" s="16" t="s">
        <v>3</v>
      </c>
      <c r="F777" s="16" t="str">
        <f>VLOOKUP(A777,BY_TRA_Demand_Drivers!$A$5:$B$95,2,FALSE)</f>
        <v>TPRMU</v>
      </c>
      <c r="G777" s="16">
        <f>VLOOKUP($D777,'Growth rate'!$B$3:$S$93,3,FALSE)*VLOOKUP($F777,BY_TRA_Demand_Drivers!$B$5:$J$100,7,FALSE)</f>
        <v>0</v>
      </c>
      <c r="H777" s="16">
        <f>VLOOKUP($D777,'Growth rate'!$B$3:$S$93,3,FALSE)*VLOOKUP($F777,BY_TRA_Demand_Drivers!$B$5:$J$100,8,FALSE)</f>
        <v>0</v>
      </c>
      <c r="I777" s="16">
        <f>VLOOKUP($D777,'Growth rate'!$B$3:$S$93,3,FALSE)*VLOOKUP($F777,BY_TRA_Demand_Drivers!$B$5:$J$100,9,FALSE)</f>
        <v>0</v>
      </c>
    </row>
    <row r="778" spans="1:9">
      <c r="A778" s="16">
        <f t="shared" si="11"/>
        <v>10</v>
      </c>
      <c r="B778" s="16"/>
      <c r="C778" s="16" t="s">
        <v>11</v>
      </c>
      <c r="D778" s="16">
        <v>2055</v>
      </c>
      <c r="E778" s="16" t="s">
        <v>3</v>
      </c>
      <c r="F778" s="16" t="str">
        <f>VLOOKUP(A778,BY_TRA_Demand_Drivers!$A$5:$B$95,2,FALSE)</f>
        <v>TPRMU</v>
      </c>
      <c r="G778" s="16">
        <f>VLOOKUP($D778,'Growth rate'!$B$3:$S$93,3,FALSE)*VLOOKUP($F778,BY_TRA_Demand_Drivers!$B$5:$J$100,7,FALSE)</f>
        <v>0</v>
      </c>
      <c r="H778" s="16">
        <f>VLOOKUP($D778,'Growth rate'!$B$3:$S$93,3,FALSE)*VLOOKUP($F778,BY_TRA_Demand_Drivers!$B$5:$J$100,8,FALSE)</f>
        <v>0</v>
      </c>
      <c r="I778" s="16">
        <f>VLOOKUP($D778,'Growth rate'!$B$3:$S$93,3,FALSE)*VLOOKUP($F778,BY_TRA_Demand_Drivers!$B$5:$J$100,9,FALSE)</f>
        <v>0</v>
      </c>
    </row>
    <row r="779" spans="1:9">
      <c r="A779" s="16">
        <f t="shared" si="11"/>
        <v>10</v>
      </c>
      <c r="B779" s="16"/>
      <c r="C779" s="16" t="s">
        <v>11</v>
      </c>
      <c r="D779" s="16">
        <v>2056</v>
      </c>
      <c r="E779" s="16" t="s">
        <v>3</v>
      </c>
      <c r="F779" s="16" t="str">
        <f>VLOOKUP(A779,BY_TRA_Demand_Drivers!$A$5:$B$95,2,FALSE)</f>
        <v>TPRMU</v>
      </c>
      <c r="G779" s="16">
        <f>VLOOKUP($D779,'Growth rate'!$B$3:$S$93,3,FALSE)*VLOOKUP($F779,BY_TRA_Demand_Drivers!$B$5:$J$100,7,FALSE)</f>
        <v>0</v>
      </c>
      <c r="H779" s="16">
        <f>VLOOKUP($D779,'Growth rate'!$B$3:$S$93,3,FALSE)*VLOOKUP($F779,BY_TRA_Demand_Drivers!$B$5:$J$100,8,FALSE)</f>
        <v>0</v>
      </c>
      <c r="I779" s="16">
        <f>VLOOKUP($D779,'Growth rate'!$B$3:$S$93,3,FALSE)*VLOOKUP($F779,BY_TRA_Demand_Drivers!$B$5:$J$100,9,FALSE)</f>
        <v>0</v>
      </c>
    </row>
    <row r="780" spans="1:9">
      <c r="A780" s="16">
        <f t="shared" si="11"/>
        <v>10</v>
      </c>
      <c r="B780" s="16"/>
      <c r="C780" s="16" t="s">
        <v>11</v>
      </c>
      <c r="D780" s="16">
        <v>2057</v>
      </c>
      <c r="E780" s="16" t="s">
        <v>3</v>
      </c>
      <c r="F780" s="16" t="str">
        <f>VLOOKUP(A780,BY_TRA_Demand_Drivers!$A$5:$B$95,2,FALSE)</f>
        <v>TPRMU</v>
      </c>
      <c r="G780" s="16">
        <f>VLOOKUP($D780,'Growth rate'!$B$3:$S$93,3,FALSE)*VLOOKUP($F780,BY_TRA_Demand_Drivers!$B$5:$J$100,7,FALSE)</f>
        <v>0</v>
      </c>
      <c r="H780" s="16">
        <f>VLOOKUP($D780,'Growth rate'!$B$3:$S$93,3,FALSE)*VLOOKUP($F780,BY_TRA_Demand_Drivers!$B$5:$J$100,8,FALSE)</f>
        <v>0</v>
      </c>
      <c r="I780" s="16">
        <f>VLOOKUP($D780,'Growth rate'!$B$3:$S$93,3,FALSE)*VLOOKUP($F780,BY_TRA_Demand_Drivers!$B$5:$J$100,9,FALSE)</f>
        <v>0</v>
      </c>
    </row>
    <row r="781" spans="1:9">
      <c r="A781" s="16">
        <f t="shared" si="11"/>
        <v>10</v>
      </c>
      <c r="B781" s="16"/>
      <c r="C781" s="16" t="s">
        <v>11</v>
      </c>
      <c r="D781" s="16">
        <v>2058</v>
      </c>
      <c r="E781" s="16" t="s">
        <v>3</v>
      </c>
      <c r="F781" s="16" t="str">
        <f>VLOOKUP(A781,BY_TRA_Demand_Drivers!$A$5:$B$95,2,FALSE)</f>
        <v>TPRMU</v>
      </c>
      <c r="G781" s="16">
        <f>VLOOKUP($D781,'Growth rate'!$B$3:$S$93,3,FALSE)*VLOOKUP($F781,BY_TRA_Demand_Drivers!$B$5:$J$100,7,FALSE)</f>
        <v>0</v>
      </c>
      <c r="H781" s="16">
        <f>VLOOKUP($D781,'Growth rate'!$B$3:$S$93,3,FALSE)*VLOOKUP($F781,BY_TRA_Demand_Drivers!$B$5:$J$100,8,FALSE)</f>
        <v>0</v>
      </c>
      <c r="I781" s="16">
        <f>VLOOKUP($D781,'Growth rate'!$B$3:$S$93,3,FALSE)*VLOOKUP($F781,BY_TRA_Demand_Drivers!$B$5:$J$100,9,FALSE)</f>
        <v>0</v>
      </c>
    </row>
    <row r="782" spans="1:9">
      <c r="A782" s="16">
        <f t="shared" si="11"/>
        <v>10</v>
      </c>
      <c r="B782" s="16"/>
      <c r="C782" s="16" t="s">
        <v>11</v>
      </c>
      <c r="D782" s="16">
        <v>2059</v>
      </c>
      <c r="E782" s="16" t="s">
        <v>3</v>
      </c>
      <c r="F782" s="16" t="str">
        <f>VLOOKUP(A782,BY_TRA_Demand_Drivers!$A$5:$B$95,2,FALSE)</f>
        <v>TPRMU</v>
      </c>
      <c r="G782" s="16">
        <f>VLOOKUP($D782,'Growth rate'!$B$3:$S$93,3,FALSE)*VLOOKUP($F782,BY_TRA_Demand_Drivers!$B$5:$J$100,7,FALSE)</f>
        <v>0</v>
      </c>
      <c r="H782" s="16">
        <f>VLOOKUP($D782,'Growth rate'!$B$3:$S$93,3,FALSE)*VLOOKUP($F782,BY_TRA_Demand_Drivers!$B$5:$J$100,8,FALSE)</f>
        <v>0</v>
      </c>
      <c r="I782" s="16">
        <f>VLOOKUP($D782,'Growth rate'!$B$3:$S$93,3,FALSE)*VLOOKUP($F782,BY_TRA_Demand_Drivers!$B$5:$J$100,9,FALSE)</f>
        <v>0</v>
      </c>
    </row>
    <row r="783" spans="1:9">
      <c r="A783" s="16">
        <f t="shared" si="11"/>
        <v>10</v>
      </c>
      <c r="B783" s="16"/>
      <c r="C783" s="16" t="s">
        <v>11</v>
      </c>
      <c r="D783" s="16">
        <v>2060</v>
      </c>
      <c r="E783" s="16" t="s">
        <v>3</v>
      </c>
      <c r="F783" s="16" t="str">
        <f>VLOOKUP(A783,BY_TRA_Demand_Drivers!$A$5:$B$95,2,FALSE)</f>
        <v>TPRMU</v>
      </c>
      <c r="G783" s="16">
        <f>VLOOKUP($D783,'Growth rate'!$B$3:$S$93,3,FALSE)*VLOOKUP($F783,BY_TRA_Demand_Drivers!$B$5:$J$100,7,FALSE)</f>
        <v>0</v>
      </c>
      <c r="H783" s="16">
        <f>VLOOKUP($D783,'Growth rate'!$B$3:$S$93,3,FALSE)*VLOOKUP($F783,BY_TRA_Demand_Drivers!$B$5:$J$100,8,FALSE)</f>
        <v>0</v>
      </c>
      <c r="I783" s="16">
        <f>VLOOKUP($D783,'Growth rate'!$B$3:$S$93,3,FALSE)*VLOOKUP($F783,BY_TRA_Demand_Drivers!$B$5:$J$100,9,FALSE)</f>
        <v>0</v>
      </c>
    </row>
    <row r="784" spans="1:9">
      <c r="A784" s="16">
        <f t="shared" si="11"/>
        <v>10</v>
      </c>
      <c r="B784" s="16"/>
      <c r="C784" s="16" t="s">
        <v>11</v>
      </c>
      <c r="D784" s="16">
        <v>2061</v>
      </c>
      <c r="E784" s="16" t="s">
        <v>3</v>
      </c>
      <c r="F784" s="16" t="str">
        <f>VLOOKUP(A784,BY_TRA_Demand_Drivers!$A$5:$B$95,2,FALSE)</f>
        <v>TPRMU</v>
      </c>
      <c r="G784" s="16">
        <f>VLOOKUP($D784,'Growth rate'!$B$3:$S$93,3,FALSE)*VLOOKUP($F784,BY_TRA_Demand_Drivers!$B$5:$J$100,7,FALSE)</f>
        <v>0</v>
      </c>
      <c r="H784" s="16">
        <f>VLOOKUP($D784,'Growth rate'!$B$3:$S$93,3,FALSE)*VLOOKUP($F784,BY_TRA_Demand_Drivers!$B$5:$J$100,8,FALSE)</f>
        <v>0</v>
      </c>
      <c r="I784" s="16">
        <f>VLOOKUP($D784,'Growth rate'!$B$3:$S$93,3,FALSE)*VLOOKUP($F784,BY_TRA_Demand_Drivers!$B$5:$J$100,9,FALSE)</f>
        <v>0</v>
      </c>
    </row>
    <row r="785" spans="1:9">
      <c r="A785" s="16">
        <f t="shared" si="11"/>
        <v>10</v>
      </c>
      <c r="B785" s="16"/>
      <c r="C785" s="16" t="s">
        <v>11</v>
      </c>
      <c r="D785" s="16">
        <v>2062</v>
      </c>
      <c r="E785" s="16" t="s">
        <v>3</v>
      </c>
      <c r="F785" s="16" t="str">
        <f>VLOOKUP(A785,BY_TRA_Demand_Drivers!$A$5:$B$95,2,FALSE)</f>
        <v>TPRMU</v>
      </c>
      <c r="G785" s="16">
        <f>VLOOKUP($D785,'Growth rate'!$B$3:$S$93,3,FALSE)*VLOOKUP($F785,BY_TRA_Demand_Drivers!$B$5:$J$100,7,FALSE)</f>
        <v>0</v>
      </c>
      <c r="H785" s="16">
        <f>VLOOKUP($D785,'Growth rate'!$B$3:$S$93,3,FALSE)*VLOOKUP($F785,BY_TRA_Demand_Drivers!$B$5:$J$100,8,FALSE)</f>
        <v>0</v>
      </c>
      <c r="I785" s="16">
        <f>VLOOKUP($D785,'Growth rate'!$B$3:$S$93,3,FALSE)*VLOOKUP($F785,BY_TRA_Demand_Drivers!$B$5:$J$100,9,FALSE)</f>
        <v>0</v>
      </c>
    </row>
    <row r="786" spans="1:9">
      <c r="A786" s="16">
        <f t="shared" si="11"/>
        <v>10</v>
      </c>
      <c r="B786" s="16"/>
      <c r="C786" s="16" t="s">
        <v>11</v>
      </c>
      <c r="D786" s="16">
        <v>2063</v>
      </c>
      <c r="E786" s="16" t="s">
        <v>3</v>
      </c>
      <c r="F786" s="16" t="str">
        <f>VLOOKUP(A786,BY_TRA_Demand_Drivers!$A$5:$B$95,2,FALSE)</f>
        <v>TPRMU</v>
      </c>
      <c r="G786" s="16">
        <f>VLOOKUP($D786,'Growth rate'!$B$3:$S$93,3,FALSE)*VLOOKUP($F786,BY_TRA_Demand_Drivers!$B$5:$J$100,7,FALSE)</f>
        <v>0</v>
      </c>
      <c r="H786" s="16">
        <f>VLOOKUP($D786,'Growth rate'!$B$3:$S$93,3,FALSE)*VLOOKUP($F786,BY_TRA_Demand_Drivers!$B$5:$J$100,8,FALSE)</f>
        <v>0</v>
      </c>
      <c r="I786" s="16">
        <f>VLOOKUP($D786,'Growth rate'!$B$3:$S$93,3,FALSE)*VLOOKUP($F786,BY_TRA_Demand_Drivers!$B$5:$J$100,9,FALSE)</f>
        <v>0</v>
      </c>
    </row>
    <row r="787" spans="1:9">
      <c r="A787" s="16">
        <f t="shared" si="11"/>
        <v>10</v>
      </c>
      <c r="B787" s="16"/>
      <c r="C787" s="16" t="s">
        <v>11</v>
      </c>
      <c r="D787" s="16">
        <v>2064</v>
      </c>
      <c r="E787" s="16" t="s">
        <v>3</v>
      </c>
      <c r="F787" s="16" t="str">
        <f>VLOOKUP(A787,BY_TRA_Demand_Drivers!$A$5:$B$95,2,FALSE)</f>
        <v>TPRMU</v>
      </c>
      <c r="G787" s="16">
        <f>VLOOKUP($D787,'Growth rate'!$B$3:$S$93,3,FALSE)*VLOOKUP($F787,BY_TRA_Demand_Drivers!$B$5:$J$100,7,FALSE)</f>
        <v>0</v>
      </c>
      <c r="H787" s="16">
        <f>VLOOKUP($D787,'Growth rate'!$B$3:$S$93,3,FALSE)*VLOOKUP($F787,BY_TRA_Demand_Drivers!$B$5:$J$100,8,FALSE)</f>
        <v>0</v>
      </c>
      <c r="I787" s="16">
        <f>VLOOKUP($D787,'Growth rate'!$B$3:$S$93,3,FALSE)*VLOOKUP($F787,BY_TRA_Demand_Drivers!$B$5:$J$100,9,FALSE)</f>
        <v>0</v>
      </c>
    </row>
    <row r="788" spans="1:9">
      <c r="A788" s="16">
        <f t="shared" si="11"/>
        <v>10</v>
      </c>
      <c r="B788" s="16"/>
      <c r="C788" s="16" t="s">
        <v>11</v>
      </c>
      <c r="D788" s="16">
        <v>2065</v>
      </c>
      <c r="E788" s="16" t="s">
        <v>3</v>
      </c>
      <c r="F788" s="16" t="str">
        <f>VLOOKUP(A788,BY_TRA_Demand_Drivers!$A$5:$B$95,2,FALSE)</f>
        <v>TPRMU</v>
      </c>
      <c r="G788" s="16">
        <f>VLOOKUP($D788,'Growth rate'!$B$3:$S$93,3,FALSE)*VLOOKUP($F788,BY_TRA_Demand_Drivers!$B$5:$J$100,7,FALSE)</f>
        <v>0</v>
      </c>
      <c r="H788" s="16">
        <f>VLOOKUP($D788,'Growth rate'!$B$3:$S$93,3,FALSE)*VLOOKUP($F788,BY_TRA_Demand_Drivers!$B$5:$J$100,8,FALSE)</f>
        <v>0</v>
      </c>
      <c r="I788" s="16">
        <f>VLOOKUP($D788,'Growth rate'!$B$3:$S$93,3,FALSE)*VLOOKUP($F788,BY_TRA_Demand_Drivers!$B$5:$J$100,9,FALSE)</f>
        <v>0</v>
      </c>
    </row>
    <row r="789" spans="1:9">
      <c r="A789" s="16">
        <f t="shared" si="11"/>
        <v>10</v>
      </c>
      <c r="B789" s="16"/>
      <c r="C789" s="16" t="s">
        <v>11</v>
      </c>
      <c r="D789" s="16">
        <v>2066</v>
      </c>
      <c r="E789" s="16" t="s">
        <v>3</v>
      </c>
      <c r="F789" s="16" t="str">
        <f>VLOOKUP(A789,BY_TRA_Demand_Drivers!$A$5:$B$95,2,FALSE)</f>
        <v>TPRMU</v>
      </c>
      <c r="G789" s="16">
        <f>VLOOKUP($D789,'Growth rate'!$B$3:$S$93,3,FALSE)*VLOOKUP($F789,BY_TRA_Demand_Drivers!$B$5:$J$100,7,FALSE)</f>
        <v>0</v>
      </c>
      <c r="H789" s="16">
        <f>VLOOKUP($D789,'Growth rate'!$B$3:$S$93,3,FALSE)*VLOOKUP($F789,BY_TRA_Demand_Drivers!$B$5:$J$100,8,FALSE)</f>
        <v>0</v>
      </c>
      <c r="I789" s="16">
        <f>VLOOKUP($D789,'Growth rate'!$B$3:$S$93,3,FALSE)*VLOOKUP($F789,BY_TRA_Demand_Drivers!$B$5:$J$100,9,FALSE)</f>
        <v>0</v>
      </c>
    </row>
    <row r="790" spans="1:9">
      <c r="A790" s="16">
        <f t="shared" si="11"/>
        <v>10</v>
      </c>
      <c r="B790" s="16"/>
      <c r="C790" s="16" t="s">
        <v>11</v>
      </c>
      <c r="D790" s="16">
        <v>2067</v>
      </c>
      <c r="E790" s="16" t="s">
        <v>3</v>
      </c>
      <c r="F790" s="16" t="str">
        <f>VLOOKUP(A790,BY_TRA_Demand_Drivers!$A$5:$B$95,2,FALSE)</f>
        <v>TPRMU</v>
      </c>
      <c r="G790" s="16">
        <f>VLOOKUP($D790,'Growth rate'!$B$3:$S$93,3,FALSE)*VLOOKUP($F790,BY_TRA_Demand_Drivers!$B$5:$J$100,7,FALSE)</f>
        <v>0</v>
      </c>
      <c r="H790" s="16">
        <f>VLOOKUP($D790,'Growth rate'!$B$3:$S$93,3,FALSE)*VLOOKUP($F790,BY_TRA_Demand_Drivers!$B$5:$J$100,8,FALSE)</f>
        <v>0</v>
      </c>
      <c r="I790" s="16">
        <f>VLOOKUP($D790,'Growth rate'!$B$3:$S$93,3,FALSE)*VLOOKUP($F790,BY_TRA_Demand_Drivers!$B$5:$J$100,9,FALSE)</f>
        <v>0</v>
      </c>
    </row>
    <row r="791" spans="1:9">
      <c r="A791" s="16">
        <f t="shared" si="11"/>
        <v>10</v>
      </c>
      <c r="B791" s="16"/>
      <c r="C791" s="16" t="s">
        <v>11</v>
      </c>
      <c r="D791" s="16">
        <v>2068</v>
      </c>
      <c r="E791" s="16" t="s">
        <v>3</v>
      </c>
      <c r="F791" s="16" t="str">
        <f>VLOOKUP(A791,BY_TRA_Demand_Drivers!$A$5:$B$95,2,FALSE)</f>
        <v>TPRMU</v>
      </c>
      <c r="G791" s="16">
        <f>VLOOKUP($D791,'Growth rate'!$B$3:$S$93,3,FALSE)*VLOOKUP($F791,BY_TRA_Demand_Drivers!$B$5:$J$100,7,FALSE)</f>
        <v>0</v>
      </c>
      <c r="H791" s="16">
        <f>VLOOKUP($D791,'Growth rate'!$B$3:$S$93,3,FALSE)*VLOOKUP($F791,BY_TRA_Demand_Drivers!$B$5:$J$100,8,FALSE)</f>
        <v>0</v>
      </c>
      <c r="I791" s="16">
        <f>VLOOKUP($D791,'Growth rate'!$B$3:$S$93,3,FALSE)*VLOOKUP($F791,BY_TRA_Demand_Drivers!$B$5:$J$100,9,FALSE)</f>
        <v>0</v>
      </c>
    </row>
    <row r="792" spans="1:9">
      <c r="A792" s="16">
        <f t="shared" si="11"/>
        <v>10</v>
      </c>
      <c r="B792" s="16"/>
      <c r="C792" s="16" t="s">
        <v>11</v>
      </c>
      <c r="D792" s="16">
        <v>2069</v>
      </c>
      <c r="E792" s="16" t="s">
        <v>3</v>
      </c>
      <c r="F792" s="16" t="str">
        <f>VLOOKUP(A792,BY_TRA_Demand_Drivers!$A$5:$B$95,2,FALSE)</f>
        <v>TPRMU</v>
      </c>
      <c r="G792" s="16">
        <f>VLOOKUP($D792,'Growth rate'!$B$3:$S$93,3,FALSE)*VLOOKUP($F792,BY_TRA_Demand_Drivers!$B$5:$J$100,7,FALSE)</f>
        <v>0</v>
      </c>
      <c r="H792" s="16">
        <f>VLOOKUP($D792,'Growth rate'!$B$3:$S$93,3,FALSE)*VLOOKUP($F792,BY_TRA_Demand_Drivers!$B$5:$J$100,8,FALSE)</f>
        <v>0</v>
      </c>
      <c r="I792" s="16">
        <f>VLOOKUP($D792,'Growth rate'!$B$3:$S$93,3,FALSE)*VLOOKUP($F792,BY_TRA_Demand_Drivers!$B$5:$J$100,9,FALSE)</f>
        <v>0</v>
      </c>
    </row>
    <row r="793" spans="1:9">
      <c r="A793" s="16">
        <f t="shared" si="11"/>
        <v>10</v>
      </c>
      <c r="B793" s="16"/>
      <c r="C793" s="16" t="s">
        <v>11</v>
      </c>
      <c r="D793" s="16">
        <v>2070</v>
      </c>
      <c r="E793" s="16" t="s">
        <v>3</v>
      </c>
      <c r="F793" s="16" t="str">
        <f>VLOOKUP(A793,BY_TRA_Demand_Drivers!$A$5:$B$95,2,FALSE)</f>
        <v>TPRMU</v>
      </c>
      <c r="G793" s="16">
        <f>VLOOKUP($D793,'Growth rate'!$B$3:$S$93,3,FALSE)*VLOOKUP($F793,BY_TRA_Demand_Drivers!$B$5:$J$100,7,FALSE)</f>
        <v>0</v>
      </c>
      <c r="H793" s="16">
        <f>VLOOKUP($D793,'Growth rate'!$B$3:$S$93,3,FALSE)*VLOOKUP($F793,BY_TRA_Demand_Drivers!$B$5:$J$100,8,FALSE)</f>
        <v>0</v>
      </c>
      <c r="I793" s="16">
        <f>VLOOKUP($D793,'Growth rate'!$B$3:$S$93,3,FALSE)*VLOOKUP($F793,BY_TRA_Demand_Drivers!$B$5:$J$100,9,FALSE)</f>
        <v>0</v>
      </c>
    </row>
    <row r="794" spans="1:9">
      <c r="A794" s="16">
        <f t="shared" si="11"/>
        <v>10</v>
      </c>
      <c r="B794" s="16"/>
      <c r="C794" s="16" t="s">
        <v>11</v>
      </c>
      <c r="D794" s="16">
        <v>2071</v>
      </c>
      <c r="E794" s="16" t="s">
        <v>3</v>
      </c>
      <c r="F794" s="16" t="str">
        <f>VLOOKUP(A794,BY_TRA_Demand_Drivers!$A$5:$B$95,2,FALSE)</f>
        <v>TPRMU</v>
      </c>
      <c r="G794" s="16">
        <f>VLOOKUP($D794,'Growth rate'!$B$3:$S$93,3,FALSE)*VLOOKUP($F794,BY_TRA_Demand_Drivers!$B$5:$J$100,7,FALSE)</f>
        <v>0</v>
      </c>
      <c r="H794" s="16">
        <f>VLOOKUP($D794,'Growth rate'!$B$3:$S$93,3,FALSE)*VLOOKUP($F794,BY_TRA_Demand_Drivers!$B$5:$J$100,8,FALSE)</f>
        <v>0</v>
      </c>
      <c r="I794" s="16">
        <f>VLOOKUP($D794,'Growth rate'!$B$3:$S$93,3,FALSE)*VLOOKUP($F794,BY_TRA_Demand_Drivers!$B$5:$J$100,9,FALSE)</f>
        <v>0</v>
      </c>
    </row>
    <row r="795" spans="1:9">
      <c r="A795" s="16">
        <f t="shared" si="11"/>
        <v>10</v>
      </c>
      <c r="B795" s="16"/>
      <c r="C795" s="16" t="s">
        <v>11</v>
      </c>
      <c r="D795" s="16">
        <v>2072</v>
      </c>
      <c r="E795" s="16" t="s">
        <v>3</v>
      </c>
      <c r="F795" s="16" t="str">
        <f>VLOOKUP(A795,BY_TRA_Demand_Drivers!$A$5:$B$95,2,FALSE)</f>
        <v>TPRMU</v>
      </c>
      <c r="G795" s="16">
        <f>VLOOKUP($D795,'Growth rate'!$B$3:$S$93,3,FALSE)*VLOOKUP($F795,BY_TRA_Demand_Drivers!$B$5:$J$100,7,FALSE)</f>
        <v>0</v>
      </c>
      <c r="H795" s="16">
        <f>VLOOKUP($D795,'Growth rate'!$B$3:$S$93,3,FALSE)*VLOOKUP($F795,BY_TRA_Demand_Drivers!$B$5:$J$100,8,FALSE)</f>
        <v>0</v>
      </c>
      <c r="I795" s="16">
        <f>VLOOKUP($D795,'Growth rate'!$B$3:$S$93,3,FALSE)*VLOOKUP($F795,BY_TRA_Demand_Drivers!$B$5:$J$100,9,FALSE)</f>
        <v>0</v>
      </c>
    </row>
    <row r="796" spans="1:9">
      <c r="A796" s="16">
        <f t="shared" si="11"/>
        <v>10</v>
      </c>
      <c r="B796" s="16"/>
      <c r="C796" s="16" t="s">
        <v>11</v>
      </c>
      <c r="D796" s="16">
        <v>2073</v>
      </c>
      <c r="E796" s="16" t="s">
        <v>3</v>
      </c>
      <c r="F796" s="16" t="str">
        <f>VLOOKUP(A796,BY_TRA_Demand_Drivers!$A$5:$B$95,2,FALSE)</f>
        <v>TPRMU</v>
      </c>
      <c r="G796" s="16">
        <f>VLOOKUP($D796,'Growth rate'!$B$3:$S$93,3,FALSE)*VLOOKUP($F796,BY_TRA_Demand_Drivers!$B$5:$J$100,7,FALSE)</f>
        <v>0</v>
      </c>
      <c r="H796" s="16">
        <f>VLOOKUP($D796,'Growth rate'!$B$3:$S$93,3,FALSE)*VLOOKUP($F796,BY_TRA_Demand_Drivers!$B$5:$J$100,8,FALSE)</f>
        <v>0</v>
      </c>
      <c r="I796" s="16">
        <f>VLOOKUP($D796,'Growth rate'!$B$3:$S$93,3,FALSE)*VLOOKUP($F796,BY_TRA_Demand_Drivers!$B$5:$J$100,9,FALSE)</f>
        <v>0</v>
      </c>
    </row>
    <row r="797" spans="1:9">
      <c r="A797" s="16">
        <f t="shared" si="11"/>
        <v>10</v>
      </c>
      <c r="B797" s="16"/>
      <c r="C797" s="16" t="s">
        <v>11</v>
      </c>
      <c r="D797" s="16">
        <v>2074</v>
      </c>
      <c r="E797" s="16" t="s">
        <v>3</v>
      </c>
      <c r="F797" s="16" t="str">
        <f>VLOOKUP(A797,BY_TRA_Demand_Drivers!$A$5:$B$95,2,FALSE)</f>
        <v>TPRMU</v>
      </c>
      <c r="G797" s="16">
        <f>VLOOKUP($D797,'Growth rate'!$B$3:$S$93,3,FALSE)*VLOOKUP($F797,BY_TRA_Demand_Drivers!$B$5:$J$100,7,FALSE)</f>
        <v>0</v>
      </c>
      <c r="H797" s="16">
        <f>VLOOKUP($D797,'Growth rate'!$B$3:$S$93,3,FALSE)*VLOOKUP($F797,BY_TRA_Demand_Drivers!$B$5:$J$100,8,FALSE)</f>
        <v>0</v>
      </c>
      <c r="I797" s="16">
        <f>VLOOKUP($D797,'Growth rate'!$B$3:$S$93,3,FALSE)*VLOOKUP($F797,BY_TRA_Demand_Drivers!$B$5:$J$100,9,FALSE)</f>
        <v>0</v>
      </c>
    </row>
    <row r="798" spans="1:9">
      <c r="A798" s="16">
        <f t="shared" si="11"/>
        <v>10</v>
      </c>
      <c r="B798" s="16"/>
      <c r="C798" s="16" t="s">
        <v>11</v>
      </c>
      <c r="D798" s="16">
        <v>2075</v>
      </c>
      <c r="E798" s="16" t="s">
        <v>3</v>
      </c>
      <c r="F798" s="16" t="str">
        <f>VLOOKUP(A798,BY_TRA_Demand_Drivers!$A$5:$B$95,2,FALSE)</f>
        <v>TPRMU</v>
      </c>
      <c r="G798" s="16">
        <f>VLOOKUP($D798,'Growth rate'!$B$3:$S$93,3,FALSE)*VLOOKUP($F798,BY_TRA_Demand_Drivers!$B$5:$J$100,7,FALSE)</f>
        <v>0</v>
      </c>
      <c r="H798" s="16">
        <f>VLOOKUP($D798,'Growth rate'!$B$3:$S$93,3,FALSE)*VLOOKUP($F798,BY_TRA_Demand_Drivers!$B$5:$J$100,8,FALSE)</f>
        <v>0</v>
      </c>
      <c r="I798" s="16">
        <f>VLOOKUP($D798,'Growth rate'!$B$3:$S$93,3,FALSE)*VLOOKUP($F798,BY_TRA_Demand_Drivers!$B$5:$J$100,9,FALSE)</f>
        <v>0</v>
      </c>
    </row>
    <row r="799" spans="1:9">
      <c r="A799" s="16">
        <f t="shared" si="11"/>
        <v>10</v>
      </c>
      <c r="B799" s="16"/>
      <c r="C799" s="16" t="s">
        <v>11</v>
      </c>
      <c r="D799" s="16">
        <v>2076</v>
      </c>
      <c r="E799" s="16" t="s">
        <v>3</v>
      </c>
      <c r="F799" s="16" t="str">
        <f>VLOOKUP(A799,BY_TRA_Demand_Drivers!$A$5:$B$95,2,FALSE)</f>
        <v>TPRMU</v>
      </c>
      <c r="G799" s="16">
        <f>VLOOKUP($D799,'Growth rate'!$B$3:$S$93,3,FALSE)*VLOOKUP($F799,BY_TRA_Demand_Drivers!$B$5:$J$100,7,FALSE)</f>
        <v>0</v>
      </c>
      <c r="H799" s="16">
        <f>VLOOKUP($D799,'Growth rate'!$B$3:$S$93,3,FALSE)*VLOOKUP($F799,BY_TRA_Demand_Drivers!$B$5:$J$100,8,FALSE)</f>
        <v>0</v>
      </c>
      <c r="I799" s="16">
        <f>VLOOKUP($D799,'Growth rate'!$B$3:$S$93,3,FALSE)*VLOOKUP($F799,BY_TRA_Demand_Drivers!$B$5:$J$100,9,FALSE)</f>
        <v>0</v>
      </c>
    </row>
    <row r="800" spans="1:9">
      <c r="A800" s="16">
        <f t="shared" si="11"/>
        <v>10</v>
      </c>
      <c r="B800" s="16"/>
      <c r="C800" s="16" t="s">
        <v>11</v>
      </c>
      <c r="D800" s="16">
        <v>2077</v>
      </c>
      <c r="E800" s="16" t="s">
        <v>3</v>
      </c>
      <c r="F800" s="16" t="str">
        <f>VLOOKUP(A800,BY_TRA_Demand_Drivers!$A$5:$B$95,2,FALSE)</f>
        <v>TPRMU</v>
      </c>
      <c r="G800" s="16">
        <f>VLOOKUP($D800,'Growth rate'!$B$3:$S$93,3,FALSE)*VLOOKUP($F800,BY_TRA_Demand_Drivers!$B$5:$J$100,7,FALSE)</f>
        <v>0</v>
      </c>
      <c r="H800" s="16">
        <f>VLOOKUP($D800,'Growth rate'!$B$3:$S$93,3,FALSE)*VLOOKUP($F800,BY_TRA_Demand_Drivers!$B$5:$J$100,8,FALSE)</f>
        <v>0</v>
      </c>
      <c r="I800" s="16">
        <f>VLOOKUP($D800,'Growth rate'!$B$3:$S$93,3,FALSE)*VLOOKUP($F800,BY_TRA_Demand_Drivers!$B$5:$J$100,9,FALSE)</f>
        <v>0</v>
      </c>
    </row>
    <row r="801" spans="1:9">
      <c r="A801" s="16">
        <f t="shared" si="11"/>
        <v>10</v>
      </c>
      <c r="B801" s="16"/>
      <c r="C801" s="16" t="s">
        <v>11</v>
      </c>
      <c r="D801" s="16">
        <v>2078</v>
      </c>
      <c r="E801" s="16" t="s">
        <v>3</v>
      </c>
      <c r="F801" s="16" t="str">
        <f>VLOOKUP(A801,BY_TRA_Demand_Drivers!$A$5:$B$95,2,FALSE)</f>
        <v>TPRMU</v>
      </c>
      <c r="G801" s="16">
        <f>VLOOKUP($D801,'Growth rate'!$B$3:$S$93,3,FALSE)*VLOOKUP($F801,BY_TRA_Demand_Drivers!$B$5:$J$100,7,FALSE)</f>
        <v>0</v>
      </c>
      <c r="H801" s="16">
        <f>VLOOKUP($D801,'Growth rate'!$B$3:$S$93,3,FALSE)*VLOOKUP($F801,BY_TRA_Demand_Drivers!$B$5:$J$100,8,FALSE)</f>
        <v>0</v>
      </c>
      <c r="I801" s="16">
        <f>VLOOKUP($D801,'Growth rate'!$B$3:$S$93,3,FALSE)*VLOOKUP($F801,BY_TRA_Demand_Drivers!$B$5:$J$100,9,FALSE)</f>
        <v>0</v>
      </c>
    </row>
    <row r="802" spans="1:9">
      <c r="A802" s="16">
        <f t="shared" si="11"/>
        <v>10</v>
      </c>
      <c r="B802" s="16"/>
      <c r="C802" s="16" t="s">
        <v>11</v>
      </c>
      <c r="D802" s="16">
        <v>2079</v>
      </c>
      <c r="E802" s="16" t="s">
        <v>3</v>
      </c>
      <c r="F802" s="16" t="str">
        <f>VLOOKUP(A802,BY_TRA_Demand_Drivers!$A$5:$B$95,2,FALSE)</f>
        <v>TPRMU</v>
      </c>
      <c r="G802" s="16">
        <f>VLOOKUP($D802,'Growth rate'!$B$3:$S$93,3,FALSE)*VLOOKUP($F802,BY_TRA_Demand_Drivers!$B$5:$J$100,7,FALSE)</f>
        <v>0</v>
      </c>
      <c r="H802" s="16">
        <f>VLOOKUP($D802,'Growth rate'!$B$3:$S$93,3,FALSE)*VLOOKUP($F802,BY_TRA_Demand_Drivers!$B$5:$J$100,8,FALSE)</f>
        <v>0</v>
      </c>
      <c r="I802" s="16">
        <f>VLOOKUP($D802,'Growth rate'!$B$3:$S$93,3,FALSE)*VLOOKUP($F802,BY_TRA_Demand_Drivers!$B$5:$J$100,9,FALSE)</f>
        <v>0</v>
      </c>
    </row>
    <row r="803" spans="1:9">
      <c r="A803" s="16">
        <f t="shared" si="11"/>
        <v>10</v>
      </c>
      <c r="B803" s="16"/>
      <c r="C803" s="16" t="s">
        <v>11</v>
      </c>
      <c r="D803" s="16">
        <v>2080</v>
      </c>
      <c r="E803" s="16" t="s">
        <v>3</v>
      </c>
      <c r="F803" s="16" t="str">
        <f>VLOOKUP(A803,BY_TRA_Demand_Drivers!$A$5:$B$95,2,FALSE)</f>
        <v>TPRMU</v>
      </c>
      <c r="G803" s="16">
        <f>VLOOKUP($D803,'Growth rate'!$B$3:$S$93,3,FALSE)*VLOOKUP($F803,BY_TRA_Demand_Drivers!$B$5:$J$100,7,FALSE)</f>
        <v>0</v>
      </c>
      <c r="H803" s="16">
        <f>VLOOKUP($D803,'Growth rate'!$B$3:$S$93,3,FALSE)*VLOOKUP($F803,BY_TRA_Demand_Drivers!$B$5:$J$100,8,FALSE)</f>
        <v>0</v>
      </c>
      <c r="I803" s="16">
        <f>VLOOKUP($D803,'Growth rate'!$B$3:$S$93,3,FALSE)*VLOOKUP($F803,BY_TRA_Demand_Drivers!$B$5:$J$100,9,FALSE)</f>
        <v>0</v>
      </c>
    </row>
    <row r="804" spans="1:9">
      <c r="A804" s="16">
        <f t="shared" si="11"/>
        <v>10</v>
      </c>
      <c r="B804" s="16"/>
      <c r="C804" s="16" t="s">
        <v>11</v>
      </c>
      <c r="D804" s="16">
        <v>2081</v>
      </c>
      <c r="E804" s="16" t="s">
        <v>3</v>
      </c>
      <c r="F804" s="16" t="str">
        <f>VLOOKUP(A804,BY_TRA_Demand_Drivers!$A$5:$B$95,2,FALSE)</f>
        <v>TPRMU</v>
      </c>
      <c r="G804" s="16">
        <f>VLOOKUP($D804,'Growth rate'!$B$3:$S$93,3,FALSE)*VLOOKUP($F804,BY_TRA_Demand_Drivers!$B$5:$J$100,7,FALSE)</f>
        <v>0</v>
      </c>
      <c r="H804" s="16">
        <f>VLOOKUP($D804,'Growth rate'!$B$3:$S$93,3,FALSE)*VLOOKUP($F804,BY_TRA_Demand_Drivers!$B$5:$J$100,8,FALSE)</f>
        <v>0</v>
      </c>
      <c r="I804" s="16">
        <f>VLOOKUP($D804,'Growth rate'!$B$3:$S$93,3,FALSE)*VLOOKUP($F804,BY_TRA_Demand_Drivers!$B$5:$J$100,9,FALSE)</f>
        <v>0</v>
      </c>
    </row>
    <row r="805" spans="1:9">
      <c r="A805" s="16">
        <f t="shared" si="11"/>
        <v>10</v>
      </c>
      <c r="B805" s="16"/>
      <c r="C805" s="16" t="s">
        <v>11</v>
      </c>
      <c r="D805" s="16">
        <v>2082</v>
      </c>
      <c r="E805" s="16" t="s">
        <v>3</v>
      </c>
      <c r="F805" s="16" t="str">
        <f>VLOOKUP(A805,BY_TRA_Demand_Drivers!$A$5:$B$95,2,FALSE)</f>
        <v>TPRMU</v>
      </c>
      <c r="G805" s="16">
        <f>VLOOKUP($D805,'Growth rate'!$B$3:$S$93,3,FALSE)*VLOOKUP($F805,BY_TRA_Demand_Drivers!$B$5:$J$100,7,FALSE)</f>
        <v>0</v>
      </c>
      <c r="H805" s="16">
        <f>VLOOKUP($D805,'Growth rate'!$B$3:$S$93,3,FALSE)*VLOOKUP($F805,BY_TRA_Demand_Drivers!$B$5:$J$100,8,FALSE)</f>
        <v>0</v>
      </c>
      <c r="I805" s="16">
        <f>VLOOKUP($D805,'Growth rate'!$B$3:$S$93,3,FALSE)*VLOOKUP($F805,BY_TRA_Demand_Drivers!$B$5:$J$100,9,FALSE)</f>
        <v>0</v>
      </c>
    </row>
    <row r="806" spans="1:9">
      <c r="A806" s="16">
        <f t="shared" si="11"/>
        <v>10</v>
      </c>
      <c r="B806" s="16"/>
      <c r="C806" s="16" t="s">
        <v>11</v>
      </c>
      <c r="D806" s="16">
        <v>2083</v>
      </c>
      <c r="E806" s="16" t="s">
        <v>3</v>
      </c>
      <c r="F806" s="16" t="str">
        <f>VLOOKUP(A806,BY_TRA_Demand_Drivers!$A$5:$B$95,2,FALSE)</f>
        <v>TPRMU</v>
      </c>
      <c r="G806" s="16">
        <f>VLOOKUP($D806,'Growth rate'!$B$3:$S$93,3,FALSE)*VLOOKUP($F806,BY_TRA_Demand_Drivers!$B$5:$J$100,7,FALSE)</f>
        <v>0</v>
      </c>
      <c r="H806" s="16">
        <f>VLOOKUP($D806,'Growth rate'!$B$3:$S$93,3,FALSE)*VLOOKUP($F806,BY_TRA_Demand_Drivers!$B$5:$J$100,8,FALSE)</f>
        <v>0</v>
      </c>
      <c r="I806" s="16">
        <f>VLOOKUP($D806,'Growth rate'!$B$3:$S$93,3,FALSE)*VLOOKUP($F806,BY_TRA_Demand_Drivers!$B$5:$J$100,9,FALSE)</f>
        <v>0</v>
      </c>
    </row>
    <row r="807" spans="1:9">
      <c r="A807" s="16">
        <f t="shared" si="11"/>
        <v>10</v>
      </c>
      <c r="B807" s="16"/>
      <c r="C807" s="16" t="s">
        <v>11</v>
      </c>
      <c r="D807" s="16">
        <v>2084</v>
      </c>
      <c r="E807" s="16" t="s">
        <v>3</v>
      </c>
      <c r="F807" s="16" t="str">
        <f>VLOOKUP(A807,BY_TRA_Demand_Drivers!$A$5:$B$95,2,FALSE)</f>
        <v>TPRMU</v>
      </c>
      <c r="G807" s="16">
        <f>VLOOKUP($D807,'Growth rate'!$B$3:$S$93,3,FALSE)*VLOOKUP($F807,BY_TRA_Demand_Drivers!$B$5:$J$100,7,FALSE)</f>
        <v>0</v>
      </c>
      <c r="H807" s="16">
        <f>VLOOKUP($D807,'Growth rate'!$B$3:$S$93,3,FALSE)*VLOOKUP($F807,BY_TRA_Demand_Drivers!$B$5:$J$100,8,FALSE)</f>
        <v>0</v>
      </c>
      <c r="I807" s="16">
        <f>VLOOKUP($D807,'Growth rate'!$B$3:$S$93,3,FALSE)*VLOOKUP($F807,BY_TRA_Demand_Drivers!$B$5:$J$100,9,FALSE)</f>
        <v>0</v>
      </c>
    </row>
    <row r="808" spans="1:9">
      <c r="A808" s="16">
        <f t="shared" si="11"/>
        <v>10</v>
      </c>
      <c r="B808" s="16"/>
      <c r="C808" s="16" t="s">
        <v>11</v>
      </c>
      <c r="D808" s="16">
        <v>2085</v>
      </c>
      <c r="E808" s="16" t="s">
        <v>3</v>
      </c>
      <c r="F808" s="16" t="str">
        <f>VLOOKUP(A808,BY_TRA_Demand_Drivers!$A$5:$B$95,2,FALSE)</f>
        <v>TPRMU</v>
      </c>
      <c r="G808" s="16">
        <f>VLOOKUP($D808,'Growth rate'!$B$3:$S$93,3,FALSE)*VLOOKUP($F808,BY_TRA_Demand_Drivers!$B$5:$J$100,7,FALSE)</f>
        <v>0</v>
      </c>
      <c r="H808" s="16">
        <f>VLOOKUP($D808,'Growth rate'!$B$3:$S$93,3,FALSE)*VLOOKUP($F808,BY_TRA_Demand_Drivers!$B$5:$J$100,8,FALSE)</f>
        <v>0</v>
      </c>
      <c r="I808" s="16">
        <f>VLOOKUP($D808,'Growth rate'!$B$3:$S$93,3,FALSE)*VLOOKUP($F808,BY_TRA_Demand_Drivers!$B$5:$J$100,9,FALSE)</f>
        <v>0</v>
      </c>
    </row>
    <row r="809" spans="1:9">
      <c r="A809" s="16">
        <f t="shared" si="11"/>
        <v>10</v>
      </c>
      <c r="B809" s="16"/>
      <c r="C809" s="16" t="s">
        <v>11</v>
      </c>
      <c r="D809" s="16">
        <v>2086</v>
      </c>
      <c r="E809" s="16" t="s">
        <v>3</v>
      </c>
      <c r="F809" s="16" t="str">
        <f>VLOOKUP(A809,BY_TRA_Demand_Drivers!$A$5:$B$95,2,FALSE)</f>
        <v>TPRMU</v>
      </c>
      <c r="G809" s="16">
        <f>VLOOKUP($D809,'Growth rate'!$B$3:$S$93,3,FALSE)*VLOOKUP($F809,BY_TRA_Demand_Drivers!$B$5:$J$100,7,FALSE)</f>
        <v>0</v>
      </c>
      <c r="H809" s="16">
        <f>VLOOKUP($D809,'Growth rate'!$B$3:$S$93,3,FALSE)*VLOOKUP($F809,BY_TRA_Demand_Drivers!$B$5:$J$100,8,FALSE)</f>
        <v>0</v>
      </c>
      <c r="I809" s="16">
        <f>VLOOKUP($D809,'Growth rate'!$B$3:$S$93,3,FALSE)*VLOOKUP($F809,BY_TRA_Demand_Drivers!$B$5:$J$100,9,FALSE)</f>
        <v>0</v>
      </c>
    </row>
    <row r="810" spans="1:9">
      <c r="A810" s="16">
        <f t="shared" si="11"/>
        <v>10</v>
      </c>
      <c r="B810" s="16"/>
      <c r="C810" s="16" t="s">
        <v>11</v>
      </c>
      <c r="D810" s="16">
        <v>2087</v>
      </c>
      <c r="E810" s="16" t="s">
        <v>3</v>
      </c>
      <c r="F810" s="16" t="str">
        <f>VLOOKUP(A810,BY_TRA_Demand_Drivers!$A$5:$B$95,2,FALSE)</f>
        <v>TPRMU</v>
      </c>
      <c r="G810" s="16">
        <f>VLOOKUP($D810,'Growth rate'!$B$3:$S$93,3,FALSE)*VLOOKUP($F810,BY_TRA_Demand_Drivers!$B$5:$J$100,7,FALSE)</f>
        <v>0</v>
      </c>
      <c r="H810" s="16">
        <f>VLOOKUP($D810,'Growth rate'!$B$3:$S$93,3,FALSE)*VLOOKUP($F810,BY_TRA_Demand_Drivers!$B$5:$J$100,8,FALSE)</f>
        <v>0</v>
      </c>
      <c r="I810" s="16">
        <f>VLOOKUP($D810,'Growth rate'!$B$3:$S$93,3,FALSE)*VLOOKUP($F810,BY_TRA_Demand_Drivers!$B$5:$J$100,9,FALSE)</f>
        <v>0</v>
      </c>
    </row>
    <row r="811" spans="1:9">
      <c r="A811" s="16">
        <f t="shared" si="11"/>
        <v>10</v>
      </c>
      <c r="B811" s="16"/>
      <c r="C811" s="16" t="s">
        <v>11</v>
      </c>
      <c r="D811" s="16">
        <v>2088</v>
      </c>
      <c r="E811" s="16" t="s">
        <v>3</v>
      </c>
      <c r="F811" s="16" t="str">
        <f>VLOOKUP(A811,BY_TRA_Demand_Drivers!$A$5:$B$95,2,FALSE)</f>
        <v>TPRMU</v>
      </c>
      <c r="G811" s="16">
        <f>VLOOKUP($D811,'Growth rate'!$B$3:$S$93,3,FALSE)*VLOOKUP($F811,BY_TRA_Demand_Drivers!$B$5:$J$100,7,FALSE)</f>
        <v>0</v>
      </c>
      <c r="H811" s="16">
        <f>VLOOKUP($D811,'Growth rate'!$B$3:$S$93,3,FALSE)*VLOOKUP($F811,BY_TRA_Demand_Drivers!$B$5:$J$100,8,FALSE)</f>
        <v>0</v>
      </c>
      <c r="I811" s="16">
        <f>VLOOKUP($D811,'Growth rate'!$B$3:$S$93,3,FALSE)*VLOOKUP($F811,BY_TRA_Demand_Drivers!$B$5:$J$100,9,FALSE)</f>
        <v>0</v>
      </c>
    </row>
    <row r="812" spans="1:9">
      <c r="A812" s="16">
        <f t="shared" si="11"/>
        <v>10</v>
      </c>
      <c r="B812" s="16"/>
      <c r="C812" s="16" t="s">
        <v>11</v>
      </c>
      <c r="D812" s="16">
        <v>2089</v>
      </c>
      <c r="E812" s="16" t="s">
        <v>3</v>
      </c>
      <c r="F812" s="16" t="str">
        <f>VLOOKUP(A812,BY_TRA_Demand_Drivers!$A$5:$B$95,2,FALSE)</f>
        <v>TPRMU</v>
      </c>
      <c r="G812" s="16">
        <f>VLOOKUP($D812,'Growth rate'!$B$3:$S$93,3,FALSE)*VLOOKUP($F812,BY_TRA_Demand_Drivers!$B$5:$J$100,7,FALSE)</f>
        <v>0</v>
      </c>
      <c r="H812" s="16">
        <f>VLOOKUP($D812,'Growth rate'!$B$3:$S$93,3,FALSE)*VLOOKUP($F812,BY_TRA_Demand_Drivers!$B$5:$J$100,8,FALSE)</f>
        <v>0</v>
      </c>
      <c r="I812" s="16">
        <f>VLOOKUP($D812,'Growth rate'!$B$3:$S$93,3,FALSE)*VLOOKUP($F812,BY_TRA_Demand_Drivers!$B$5:$J$100,9,FALSE)</f>
        <v>0</v>
      </c>
    </row>
    <row r="813" spans="1:9">
      <c r="A813" s="16">
        <f t="shared" si="11"/>
        <v>10</v>
      </c>
      <c r="B813" s="16"/>
      <c r="C813" s="16" t="s">
        <v>11</v>
      </c>
      <c r="D813" s="16">
        <v>2090</v>
      </c>
      <c r="E813" s="16" t="s">
        <v>3</v>
      </c>
      <c r="F813" s="16" t="str">
        <f>VLOOKUP(A813,BY_TRA_Demand_Drivers!$A$5:$B$95,2,FALSE)</f>
        <v>TPRMU</v>
      </c>
      <c r="G813" s="16">
        <f>VLOOKUP($D813,'Growth rate'!$B$3:$S$93,3,FALSE)*VLOOKUP($F813,BY_TRA_Demand_Drivers!$B$5:$J$100,7,FALSE)</f>
        <v>0</v>
      </c>
      <c r="H813" s="16">
        <f>VLOOKUP($D813,'Growth rate'!$B$3:$S$93,3,FALSE)*VLOOKUP($F813,BY_TRA_Demand_Drivers!$B$5:$J$100,8,FALSE)</f>
        <v>0</v>
      </c>
      <c r="I813" s="16">
        <f>VLOOKUP($D813,'Growth rate'!$B$3:$S$93,3,FALSE)*VLOOKUP($F813,BY_TRA_Demand_Drivers!$B$5:$J$100,9,FALSE)</f>
        <v>0</v>
      </c>
    </row>
    <row r="814" spans="1:9">
      <c r="A814" s="16">
        <f t="shared" si="11"/>
        <v>10</v>
      </c>
      <c r="B814" s="16"/>
      <c r="C814" s="16" t="s">
        <v>11</v>
      </c>
      <c r="D814" s="16">
        <v>2091</v>
      </c>
      <c r="E814" s="16" t="s">
        <v>3</v>
      </c>
      <c r="F814" s="16" t="str">
        <f>VLOOKUP(A814,BY_TRA_Demand_Drivers!$A$5:$B$95,2,FALSE)</f>
        <v>TPRMU</v>
      </c>
      <c r="G814" s="16">
        <f>VLOOKUP($D814,'Growth rate'!$B$3:$S$93,3,FALSE)*VLOOKUP($F814,BY_TRA_Demand_Drivers!$B$5:$J$100,7,FALSE)</f>
        <v>0</v>
      </c>
      <c r="H814" s="16">
        <f>VLOOKUP($D814,'Growth rate'!$B$3:$S$93,3,FALSE)*VLOOKUP($F814,BY_TRA_Demand_Drivers!$B$5:$J$100,8,FALSE)</f>
        <v>0</v>
      </c>
      <c r="I814" s="16">
        <f>VLOOKUP($D814,'Growth rate'!$B$3:$S$93,3,FALSE)*VLOOKUP($F814,BY_TRA_Demand_Drivers!$B$5:$J$100,9,FALSE)</f>
        <v>0</v>
      </c>
    </row>
    <row r="815" spans="1:9">
      <c r="A815" s="16">
        <f t="shared" si="11"/>
        <v>10</v>
      </c>
      <c r="B815" s="16"/>
      <c r="C815" s="16" t="s">
        <v>11</v>
      </c>
      <c r="D815" s="16">
        <v>2092</v>
      </c>
      <c r="E815" s="16" t="s">
        <v>3</v>
      </c>
      <c r="F815" s="16" t="str">
        <f>VLOOKUP(A815,BY_TRA_Demand_Drivers!$A$5:$B$95,2,FALSE)</f>
        <v>TPRMU</v>
      </c>
      <c r="G815" s="16">
        <f>VLOOKUP($D815,'Growth rate'!$B$3:$S$93,3,FALSE)*VLOOKUP($F815,BY_TRA_Demand_Drivers!$B$5:$J$100,7,FALSE)</f>
        <v>0</v>
      </c>
      <c r="H815" s="16">
        <f>VLOOKUP($D815,'Growth rate'!$B$3:$S$93,3,FALSE)*VLOOKUP($F815,BY_TRA_Demand_Drivers!$B$5:$J$100,8,FALSE)</f>
        <v>0</v>
      </c>
      <c r="I815" s="16">
        <f>VLOOKUP($D815,'Growth rate'!$B$3:$S$93,3,FALSE)*VLOOKUP($F815,BY_TRA_Demand_Drivers!$B$5:$J$100,9,FALSE)</f>
        <v>0</v>
      </c>
    </row>
    <row r="816" spans="1:9">
      <c r="A816" s="16">
        <f t="shared" si="11"/>
        <v>10</v>
      </c>
      <c r="B816" s="16"/>
      <c r="C816" s="16" t="s">
        <v>11</v>
      </c>
      <c r="D816" s="16">
        <v>2093</v>
      </c>
      <c r="E816" s="16" t="s">
        <v>3</v>
      </c>
      <c r="F816" s="16" t="str">
        <f>VLOOKUP(A816,BY_TRA_Demand_Drivers!$A$5:$B$95,2,FALSE)</f>
        <v>TPRMU</v>
      </c>
      <c r="G816" s="16">
        <f>VLOOKUP($D816,'Growth rate'!$B$3:$S$93,3,FALSE)*VLOOKUP($F816,BY_TRA_Demand_Drivers!$B$5:$J$100,7,FALSE)</f>
        <v>0</v>
      </c>
      <c r="H816" s="16">
        <f>VLOOKUP($D816,'Growth rate'!$B$3:$S$93,3,FALSE)*VLOOKUP($F816,BY_TRA_Demand_Drivers!$B$5:$J$100,8,FALSE)</f>
        <v>0</v>
      </c>
      <c r="I816" s="16">
        <f>VLOOKUP($D816,'Growth rate'!$B$3:$S$93,3,FALSE)*VLOOKUP($F816,BY_TRA_Demand_Drivers!$B$5:$J$100,9,FALSE)</f>
        <v>0</v>
      </c>
    </row>
    <row r="817" spans="1:9">
      <c r="A817" s="16">
        <f t="shared" si="11"/>
        <v>10</v>
      </c>
      <c r="B817" s="16"/>
      <c r="C817" s="16" t="s">
        <v>11</v>
      </c>
      <c r="D817" s="16">
        <v>2094</v>
      </c>
      <c r="E817" s="16" t="s">
        <v>3</v>
      </c>
      <c r="F817" s="16" t="str">
        <f>VLOOKUP(A817,BY_TRA_Demand_Drivers!$A$5:$B$95,2,FALSE)</f>
        <v>TPRMU</v>
      </c>
      <c r="G817" s="16">
        <f>VLOOKUP($D817,'Growth rate'!$B$3:$S$93,3,FALSE)*VLOOKUP($F817,BY_TRA_Demand_Drivers!$B$5:$J$100,7,FALSE)</f>
        <v>0</v>
      </c>
      <c r="H817" s="16">
        <f>VLOOKUP($D817,'Growth rate'!$B$3:$S$93,3,FALSE)*VLOOKUP($F817,BY_TRA_Demand_Drivers!$B$5:$J$100,8,FALSE)</f>
        <v>0</v>
      </c>
      <c r="I817" s="16">
        <f>VLOOKUP($D817,'Growth rate'!$B$3:$S$93,3,FALSE)*VLOOKUP($F817,BY_TRA_Demand_Drivers!$B$5:$J$100,9,FALSE)</f>
        <v>0</v>
      </c>
    </row>
    <row r="818" spans="1:9">
      <c r="A818" s="16">
        <f t="shared" si="11"/>
        <v>10</v>
      </c>
      <c r="B818" s="16"/>
      <c r="C818" s="16" t="s">
        <v>11</v>
      </c>
      <c r="D818" s="16">
        <v>2095</v>
      </c>
      <c r="E818" s="16" t="s">
        <v>3</v>
      </c>
      <c r="F818" s="16" t="str">
        <f>VLOOKUP(A818,BY_TRA_Demand_Drivers!$A$5:$B$95,2,FALSE)</f>
        <v>TPRMU</v>
      </c>
      <c r="G818" s="16">
        <f>VLOOKUP($D818,'Growth rate'!$B$3:$S$93,3,FALSE)*VLOOKUP($F818,BY_TRA_Demand_Drivers!$B$5:$J$100,7,FALSE)</f>
        <v>0</v>
      </c>
      <c r="H818" s="16">
        <f>VLOOKUP($D818,'Growth rate'!$B$3:$S$93,3,FALSE)*VLOOKUP($F818,BY_TRA_Demand_Drivers!$B$5:$J$100,8,FALSE)</f>
        <v>0</v>
      </c>
      <c r="I818" s="16">
        <f>VLOOKUP($D818,'Growth rate'!$B$3:$S$93,3,FALSE)*VLOOKUP($F818,BY_TRA_Demand_Drivers!$B$5:$J$100,9,FALSE)</f>
        <v>0</v>
      </c>
    </row>
    <row r="819" spans="1:9">
      <c r="A819" s="16">
        <f t="shared" si="11"/>
        <v>10</v>
      </c>
      <c r="B819" s="16"/>
      <c r="C819" s="16" t="s">
        <v>11</v>
      </c>
      <c r="D819" s="16">
        <v>2096</v>
      </c>
      <c r="E819" s="16" t="s">
        <v>3</v>
      </c>
      <c r="F819" s="16" t="str">
        <f>VLOOKUP(A819,BY_TRA_Demand_Drivers!$A$5:$B$95,2,FALSE)</f>
        <v>TPRMU</v>
      </c>
      <c r="G819" s="16">
        <f>VLOOKUP($D819,'Growth rate'!$B$3:$S$93,3,FALSE)*VLOOKUP($F819,BY_TRA_Demand_Drivers!$B$5:$J$100,7,FALSE)</f>
        <v>0</v>
      </c>
      <c r="H819" s="16">
        <f>VLOOKUP($D819,'Growth rate'!$B$3:$S$93,3,FALSE)*VLOOKUP($F819,BY_TRA_Demand_Drivers!$B$5:$J$100,8,FALSE)</f>
        <v>0</v>
      </c>
      <c r="I819" s="16">
        <f>VLOOKUP($D819,'Growth rate'!$B$3:$S$93,3,FALSE)*VLOOKUP($F819,BY_TRA_Demand_Drivers!$B$5:$J$100,9,FALSE)</f>
        <v>0</v>
      </c>
    </row>
    <row r="820" spans="1:9">
      <c r="A820" s="16">
        <f t="shared" si="11"/>
        <v>10</v>
      </c>
      <c r="B820" s="16"/>
      <c r="C820" s="16" t="s">
        <v>11</v>
      </c>
      <c r="D820" s="16">
        <v>2097</v>
      </c>
      <c r="E820" s="16" t="s">
        <v>3</v>
      </c>
      <c r="F820" s="16" t="str">
        <f>VLOOKUP(A820,BY_TRA_Demand_Drivers!$A$5:$B$95,2,FALSE)</f>
        <v>TPRMU</v>
      </c>
      <c r="G820" s="16">
        <f>VLOOKUP($D820,'Growth rate'!$B$3:$S$93,3,FALSE)*VLOOKUP($F820,BY_TRA_Demand_Drivers!$B$5:$J$100,7,FALSE)</f>
        <v>0</v>
      </c>
      <c r="H820" s="16">
        <f>VLOOKUP($D820,'Growth rate'!$B$3:$S$93,3,FALSE)*VLOOKUP($F820,BY_TRA_Demand_Drivers!$B$5:$J$100,8,FALSE)</f>
        <v>0</v>
      </c>
      <c r="I820" s="16">
        <f>VLOOKUP($D820,'Growth rate'!$B$3:$S$93,3,FALSE)*VLOOKUP($F820,BY_TRA_Demand_Drivers!$B$5:$J$100,9,FALSE)</f>
        <v>0</v>
      </c>
    </row>
    <row r="821" spans="1:9">
      <c r="A821" s="16">
        <f t="shared" si="11"/>
        <v>10</v>
      </c>
      <c r="B821" s="16"/>
      <c r="C821" s="16" t="s">
        <v>11</v>
      </c>
      <c r="D821" s="16">
        <v>2098</v>
      </c>
      <c r="E821" s="16" t="s">
        <v>3</v>
      </c>
      <c r="F821" s="16" t="str">
        <f>VLOOKUP(A821,BY_TRA_Demand_Drivers!$A$5:$B$95,2,FALSE)</f>
        <v>TPRMU</v>
      </c>
      <c r="G821" s="16">
        <f>VLOOKUP($D821,'Growth rate'!$B$3:$S$93,3,FALSE)*VLOOKUP($F821,BY_TRA_Demand_Drivers!$B$5:$J$100,7,FALSE)</f>
        <v>0</v>
      </c>
      <c r="H821" s="16">
        <f>VLOOKUP($D821,'Growth rate'!$B$3:$S$93,3,FALSE)*VLOOKUP($F821,BY_TRA_Demand_Drivers!$B$5:$J$100,8,FALSE)</f>
        <v>0</v>
      </c>
      <c r="I821" s="16">
        <f>VLOOKUP($D821,'Growth rate'!$B$3:$S$93,3,FALSE)*VLOOKUP($F821,BY_TRA_Demand_Drivers!$B$5:$J$100,9,FALSE)</f>
        <v>0</v>
      </c>
    </row>
    <row r="822" spans="1:9">
      <c r="A822" s="16">
        <f t="shared" si="11"/>
        <v>10</v>
      </c>
      <c r="B822" s="16"/>
      <c r="C822" s="16" t="s">
        <v>11</v>
      </c>
      <c r="D822" s="16">
        <v>2099</v>
      </c>
      <c r="E822" s="16" t="s">
        <v>3</v>
      </c>
      <c r="F822" s="16" t="str">
        <f>VLOOKUP(A822,BY_TRA_Demand_Drivers!$A$5:$B$95,2,FALSE)</f>
        <v>TPRMU</v>
      </c>
      <c r="G822" s="16">
        <f>VLOOKUP($D822,'Growth rate'!$B$3:$S$93,3,FALSE)*VLOOKUP($F822,BY_TRA_Demand_Drivers!$B$5:$J$100,7,FALSE)</f>
        <v>0</v>
      </c>
      <c r="H822" s="16">
        <f>VLOOKUP($D822,'Growth rate'!$B$3:$S$93,3,FALSE)*VLOOKUP($F822,BY_TRA_Demand_Drivers!$B$5:$J$100,8,FALSE)</f>
        <v>0</v>
      </c>
      <c r="I822" s="16">
        <f>VLOOKUP($D822,'Growth rate'!$B$3:$S$93,3,FALSE)*VLOOKUP($F822,BY_TRA_Demand_Drivers!$B$5:$J$100,9,FALSE)</f>
        <v>0</v>
      </c>
    </row>
    <row r="823" spans="1:9">
      <c r="A823" s="16">
        <f t="shared" si="11"/>
        <v>10</v>
      </c>
      <c r="B823" s="16"/>
      <c r="C823" s="16" t="s">
        <v>11</v>
      </c>
      <c r="D823" s="16">
        <v>2100</v>
      </c>
      <c r="E823" s="16" t="s">
        <v>3</v>
      </c>
      <c r="F823" s="16" t="str">
        <f>VLOOKUP(A823,BY_TRA_Demand_Drivers!$A$5:$B$95,2,FALSE)</f>
        <v>TPRMU</v>
      </c>
      <c r="G823" s="16">
        <f>VLOOKUP($D823,'Growth rate'!$B$3:$S$93,3,FALSE)*VLOOKUP($F823,BY_TRA_Demand_Drivers!$B$5:$J$100,7,FALSE)</f>
        <v>0</v>
      </c>
      <c r="H823" s="16">
        <f>VLOOKUP($D823,'Growth rate'!$B$3:$S$93,3,FALSE)*VLOOKUP($F823,BY_TRA_Demand_Drivers!$B$5:$J$100,8,FALSE)</f>
        <v>0</v>
      </c>
      <c r="I823" s="16">
        <f>VLOOKUP($D823,'Growth rate'!$B$3:$S$93,3,FALSE)*VLOOKUP($F823,BY_TRA_Demand_Drivers!$B$5:$J$100,9,FALSE)</f>
        <v>0</v>
      </c>
    </row>
    <row r="824" spans="1:9">
      <c r="A824" s="16">
        <f t="shared" si="11"/>
        <v>11</v>
      </c>
      <c r="B824" s="16"/>
      <c r="C824" s="16" t="s">
        <v>11</v>
      </c>
      <c r="D824" s="16">
        <v>2019</v>
      </c>
      <c r="E824" s="16" t="s">
        <v>3</v>
      </c>
      <c r="F824" s="16" t="str">
        <f>VLOOKUP(A824,BY_TRA_Demand_Drivers!$A$5:$B$95,2,FALSE)</f>
        <v>TPAN</v>
      </c>
      <c r="G824" s="16">
        <f>VLOOKUP($D824,'Growth rate'!$B$3:$S$93,3,FALSE)*VLOOKUP($F824,BY_TRA_Demand_Drivers!$B$5:$J$100,7,FALSE)</f>
        <v>12020.385685681009</v>
      </c>
      <c r="H824" s="16">
        <f>VLOOKUP($D824,'Growth rate'!$B$3:$S$93,3,FALSE)*VLOOKUP($F824,BY_TRA_Demand_Drivers!$B$5:$J$100,8,FALSE)</f>
        <v>0</v>
      </c>
      <c r="I824" s="16">
        <f>VLOOKUP($D824,'Growth rate'!$B$3:$S$93,3,FALSE)*VLOOKUP($F824,BY_TRA_Demand_Drivers!$B$5:$J$100,9,FALSE)</f>
        <v>0</v>
      </c>
    </row>
    <row r="825" spans="1:9">
      <c r="A825" s="16">
        <f t="shared" si="11"/>
        <v>11</v>
      </c>
      <c r="B825" s="16"/>
      <c r="C825" s="16" t="s">
        <v>11</v>
      </c>
      <c r="D825" s="16">
        <v>2020</v>
      </c>
      <c r="E825" s="16" t="s">
        <v>3</v>
      </c>
      <c r="F825" s="16" t="str">
        <f>VLOOKUP(A825,BY_TRA_Demand_Drivers!$A$5:$B$95,2,FALSE)</f>
        <v>TPAN</v>
      </c>
      <c r="G825" s="16">
        <f>VLOOKUP($D825,'Growth rate'!$B$3:$S$93,3,FALSE)*VLOOKUP($F825,BY_TRA_Demand_Drivers!$B$5:$J$100,7,FALSE)</f>
        <v>12166.224833574399</v>
      </c>
      <c r="H825" s="16">
        <f>VLOOKUP($D825,'Growth rate'!$B$3:$S$93,3,FALSE)*VLOOKUP($F825,BY_TRA_Demand_Drivers!$B$5:$J$100,8,FALSE)</f>
        <v>0</v>
      </c>
      <c r="I825" s="16">
        <f>VLOOKUP($D825,'Growth rate'!$B$3:$S$93,3,FALSE)*VLOOKUP($F825,BY_TRA_Demand_Drivers!$B$5:$J$100,9,FALSE)</f>
        <v>0</v>
      </c>
    </row>
    <row r="826" spans="1:9">
      <c r="A826" s="16">
        <f t="shared" si="11"/>
        <v>11</v>
      </c>
      <c r="B826" s="16"/>
      <c r="C826" s="16" t="s">
        <v>11</v>
      </c>
      <c r="D826" s="16">
        <v>2021</v>
      </c>
      <c r="E826" s="16" t="s">
        <v>3</v>
      </c>
      <c r="F826" s="16" t="str">
        <f>VLOOKUP(A826,BY_TRA_Demand_Drivers!$A$5:$B$95,2,FALSE)</f>
        <v>TPAN</v>
      </c>
      <c r="G826" s="16">
        <f>VLOOKUP($D826,'Growth rate'!$B$3:$S$93,3,FALSE)*VLOOKUP($F826,BY_TRA_Demand_Drivers!$B$5:$J$100,7,FALSE)</f>
        <v>12290.969921391947</v>
      </c>
      <c r="H826" s="16">
        <f>VLOOKUP($D826,'Growth rate'!$B$3:$S$93,3,FALSE)*VLOOKUP($F826,BY_TRA_Demand_Drivers!$B$5:$J$100,8,FALSE)</f>
        <v>0</v>
      </c>
      <c r="I826" s="16">
        <f>VLOOKUP($D826,'Growth rate'!$B$3:$S$93,3,FALSE)*VLOOKUP($F826,BY_TRA_Demand_Drivers!$B$5:$J$100,9,FALSE)</f>
        <v>0</v>
      </c>
    </row>
    <row r="827" spans="1:9">
      <c r="A827" s="16">
        <f t="shared" si="11"/>
        <v>11</v>
      </c>
      <c r="B827" s="16"/>
      <c r="C827" s="16" t="s">
        <v>11</v>
      </c>
      <c r="D827" s="16">
        <v>2022</v>
      </c>
      <c r="E827" s="16" t="s">
        <v>3</v>
      </c>
      <c r="F827" s="16" t="str">
        <f>VLOOKUP(A827,BY_TRA_Demand_Drivers!$A$5:$B$95,2,FALSE)</f>
        <v>TPAN</v>
      </c>
      <c r="G827" s="16">
        <f>VLOOKUP($D827,'Growth rate'!$B$3:$S$93,3,FALSE)*VLOOKUP($F827,BY_TRA_Demand_Drivers!$B$5:$J$100,7,FALSE)</f>
        <v>12415.715009209493</v>
      </c>
      <c r="H827" s="16">
        <f>VLOOKUP($D827,'Growth rate'!$B$3:$S$93,3,FALSE)*VLOOKUP($F827,BY_TRA_Demand_Drivers!$B$5:$J$100,8,FALSE)</f>
        <v>0</v>
      </c>
      <c r="I827" s="16">
        <f>VLOOKUP($D827,'Growth rate'!$B$3:$S$93,3,FALSE)*VLOOKUP($F827,BY_TRA_Demand_Drivers!$B$5:$J$100,9,FALSE)</f>
        <v>0</v>
      </c>
    </row>
    <row r="828" spans="1:9">
      <c r="A828" s="16">
        <f t="shared" si="11"/>
        <v>11</v>
      </c>
      <c r="B828" s="16"/>
      <c r="C828" s="16" t="s">
        <v>11</v>
      </c>
      <c r="D828" s="16">
        <v>2023</v>
      </c>
      <c r="E828" s="16" t="s">
        <v>3</v>
      </c>
      <c r="F828" s="16" t="str">
        <f>VLOOKUP(A828,BY_TRA_Demand_Drivers!$A$5:$B$95,2,FALSE)</f>
        <v>TPAN</v>
      </c>
      <c r="G828" s="16">
        <f>VLOOKUP($D828,'Growth rate'!$B$3:$S$93,3,FALSE)*VLOOKUP($F828,BY_TRA_Demand_Drivers!$B$5:$J$100,7,FALSE)</f>
        <v>12540.46009702704</v>
      </c>
      <c r="H828" s="16">
        <f>VLOOKUP($D828,'Growth rate'!$B$3:$S$93,3,FALSE)*VLOOKUP($F828,BY_TRA_Demand_Drivers!$B$5:$J$100,8,FALSE)</f>
        <v>0</v>
      </c>
      <c r="I828" s="16">
        <f>VLOOKUP($D828,'Growth rate'!$B$3:$S$93,3,FALSE)*VLOOKUP($F828,BY_TRA_Demand_Drivers!$B$5:$J$100,9,FALSE)</f>
        <v>0</v>
      </c>
    </row>
    <row r="829" spans="1:9">
      <c r="A829" s="16">
        <f t="shared" si="11"/>
        <v>11</v>
      </c>
      <c r="B829" s="16"/>
      <c r="C829" s="16" t="s">
        <v>11</v>
      </c>
      <c r="D829" s="16">
        <v>2024</v>
      </c>
      <c r="E829" s="16" t="s">
        <v>3</v>
      </c>
      <c r="F829" s="16" t="str">
        <f>VLOOKUP(A829,BY_TRA_Demand_Drivers!$A$5:$B$95,2,FALSE)</f>
        <v>TPAN</v>
      </c>
      <c r="G829" s="16">
        <f>VLOOKUP($D829,'Growth rate'!$B$3:$S$93,3,FALSE)*VLOOKUP($F829,BY_TRA_Demand_Drivers!$B$5:$J$100,7,FALSE)</f>
        <v>12665.205184844586</v>
      </c>
      <c r="H829" s="16">
        <f>VLOOKUP($D829,'Growth rate'!$B$3:$S$93,3,FALSE)*VLOOKUP($F829,BY_TRA_Demand_Drivers!$B$5:$J$100,8,FALSE)</f>
        <v>0</v>
      </c>
      <c r="I829" s="16">
        <f>VLOOKUP($D829,'Growth rate'!$B$3:$S$93,3,FALSE)*VLOOKUP($F829,BY_TRA_Demand_Drivers!$B$5:$J$100,9,FALSE)</f>
        <v>0</v>
      </c>
    </row>
    <row r="830" spans="1:9">
      <c r="A830" s="16">
        <f t="shared" si="11"/>
        <v>11</v>
      </c>
      <c r="B830" s="16"/>
      <c r="C830" s="16" t="s">
        <v>11</v>
      </c>
      <c r="D830" s="16">
        <v>2025</v>
      </c>
      <c r="E830" s="16" t="s">
        <v>3</v>
      </c>
      <c r="F830" s="16" t="str">
        <f>VLOOKUP(A830,BY_TRA_Demand_Drivers!$A$5:$B$95,2,FALSE)</f>
        <v>TPAN</v>
      </c>
      <c r="G830" s="16">
        <f>VLOOKUP($D830,'Growth rate'!$B$3:$S$93,3,FALSE)*VLOOKUP($F830,BY_TRA_Demand_Drivers!$B$5:$J$100,7,FALSE)</f>
        <v>12789.950272662134</v>
      </c>
      <c r="H830" s="16">
        <f>VLOOKUP($D830,'Growth rate'!$B$3:$S$93,3,FALSE)*VLOOKUP($F830,BY_TRA_Demand_Drivers!$B$5:$J$100,8,FALSE)</f>
        <v>0</v>
      </c>
      <c r="I830" s="16">
        <f>VLOOKUP($D830,'Growth rate'!$B$3:$S$93,3,FALSE)*VLOOKUP($F830,BY_TRA_Demand_Drivers!$B$5:$J$100,9,FALSE)</f>
        <v>0</v>
      </c>
    </row>
    <row r="831" spans="1:9">
      <c r="A831" s="16">
        <f t="shared" si="11"/>
        <v>11</v>
      </c>
      <c r="B831" s="16"/>
      <c r="C831" s="16" t="s">
        <v>11</v>
      </c>
      <c r="D831" s="16">
        <v>2026</v>
      </c>
      <c r="E831" s="16" t="s">
        <v>3</v>
      </c>
      <c r="F831" s="16" t="str">
        <f>VLOOKUP(A831,BY_TRA_Demand_Drivers!$A$5:$B$95,2,FALSE)</f>
        <v>TPAN</v>
      </c>
      <c r="G831" s="16">
        <f>VLOOKUP($D831,'Growth rate'!$B$3:$S$93,3,FALSE)*VLOOKUP($F831,BY_TRA_Demand_Drivers!$B$5:$J$100,7,FALSE)</f>
        <v>12904.752200213601</v>
      </c>
      <c r="H831" s="16">
        <f>VLOOKUP($D831,'Growth rate'!$B$3:$S$93,3,FALSE)*VLOOKUP($F831,BY_TRA_Demand_Drivers!$B$5:$J$100,8,FALSE)</f>
        <v>0</v>
      </c>
      <c r="I831" s="16">
        <f>VLOOKUP($D831,'Growth rate'!$B$3:$S$93,3,FALSE)*VLOOKUP($F831,BY_TRA_Demand_Drivers!$B$5:$J$100,9,FALSE)</f>
        <v>0</v>
      </c>
    </row>
    <row r="832" spans="1:9">
      <c r="A832" s="16">
        <f t="shared" si="11"/>
        <v>11</v>
      </c>
      <c r="B832" s="16"/>
      <c r="C832" s="16" t="s">
        <v>11</v>
      </c>
      <c r="D832" s="16">
        <v>2027</v>
      </c>
      <c r="E832" s="16" t="s">
        <v>3</v>
      </c>
      <c r="F832" s="16" t="str">
        <f>VLOOKUP(A832,BY_TRA_Demand_Drivers!$A$5:$B$95,2,FALSE)</f>
        <v>TPAN</v>
      </c>
      <c r="G832" s="16">
        <f>VLOOKUP($D832,'Growth rate'!$B$3:$S$93,3,FALSE)*VLOOKUP($F832,BY_TRA_Demand_Drivers!$B$5:$J$100,7,FALSE)</f>
        <v>13019.55412776507</v>
      </c>
      <c r="H832" s="16">
        <f>VLOOKUP($D832,'Growth rate'!$B$3:$S$93,3,FALSE)*VLOOKUP($F832,BY_TRA_Demand_Drivers!$B$5:$J$100,8,FALSE)</f>
        <v>0</v>
      </c>
      <c r="I832" s="16">
        <f>VLOOKUP($D832,'Growth rate'!$B$3:$S$93,3,FALSE)*VLOOKUP($F832,BY_TRA_Demand_Drivers!$B$5:$J$100,9,FALSE)</f>
        <v>0</v>
      </c>
    </row>
    <row r="833" spans="1:9">
      <c r="A833" s="16">
        <f t="shared" si="11"/>
        <v>11</v>
      </c>
      <c r="B833" s="16"/>
      <c r="C833" s="16" t="s">
        <v>11</v>
      </c>
      <c r="D833" s="16">
        <v>2028</v>
      </c>
      <c r="E833" s="16" t="s">
        <v>3</v>
      </c>
      <c r="F833" s="16" t="str">
        <f>VLOOKUP(A833,BY_TRA_Demand_Drivers!$A$5:$B$95,2,FALSE)</f>
        <v>TPAN</v>
      </c>
      <c r="G833" s="16">
        <f>VLOOKUP($D833,'Growth rate'!$B$3:$S$93,3,FALSE)*VLOOKUP($F833,BY_TRA_Demand_Drivers!$B$5:$J$100,7,FALSE)</f>
        <v>13134.356055316541</v>
      </c>
      <c r="H833" s="16">
        <f>VLOOKUP($D833,'Growth rate'!$B$3:$S$93,3,FALSE)*VLOOKUP($F833,BY_TRA_Demand_Drivers!$B$5:$J$100,8,FALSE)</f>
        <v>0</v>
      </c>
      <c r="I833" s="16">
        <f>VLOOKUP($D833,'Growth rate'!$B$3:$S$93,3,FALSE)*VLOOKUP($F833,BY_TRA_Demand_Drivers!$B$5:$J$100,9,FALSE)</f>
        <v>0</v>
      </c>
    </row>
    <row r="834" spans="1:9">
      <c r="A834" s="16">
        <f t="shared" si="11"/>
        <v>11</v>
      </c>
      <c r="B834" s="16"/>
      <c r="C834" s="16" t="s">
        <v>11</v>
      </c>
      <c r="D834" s="16">
        <v>2029</v>
      </c>
      <c r="E834" s="16" t="s">
        <v>3</v>
      </c>
      <c r="F834" s="16" t="str">
        <f>VLOOKUP(A834,BY_TRA_Demand_Drivers!$A$5:$B$95,2,FALSE)</f>
        <v>TPAN</v>
      </c>
      <c r="G834" s="16">
        <f>VLOOKUP($D834,'Growth rate'!$B$3:$S$93,3,FALSE)*VLOOKUP($F834,BY_TRA_Demand_Drivers!$B$5:$J$100,7,FALSE)</f>
        <v>13249.15798286801</v>
      </c>
      <c r="H834" s="16">
        <f>VLOOKUP($D834,'Growth rate'!$B$3:$S$93,3,FALSE)*VLOOKUP($F834,BY_TRA_Demand_Drivers!$B$5:$J$100,8,FALSE)</f>
        <v>0</v>
      </c>
      <c r="I834" s="16">
        <f>VLOOKUP($D834,'Growth rate'!$B$3:$S$93,3,FALSE)*VLOOKUP($F834,BY_TRA_Demand_Drivers!$B$5:$J$100,9,FALSE)</f>
        <v>0</v>
      </c>
    </row>
    <row r="835" spans="1:9">
      <c r="A835" s="16">
        <f t="shared" ref="A835:A898" si="12">A753+1</f>
        <v>11</v>
      </c>
      <c r="B835" s="16"/>
      <c r="C835" s="16" t="s">
        <v>11</v>
      </c>
      <c r="D835" s="16">
        <v>2030</v>
      </c>
      <c r="E835" s="16" t="s">
        <v>3</v>
      </c>
      <c r="F835" s="16" t="str">
        <f>VLOOKUP(A835,BY_TRA_Demand_Drivers!$A$5:$B$95,2,FALSE)</f>
        <v>TPAN</v>
      </c>
      <c r="G835" s="16">
        <f>VLOOKUP($D835,'Growth rate'!$B$3:$S$93,3,FALSE)*VLOOKUP($F835,BY_TRA_Demand_Drivers!$B$5:$J$100,7,FALSE)</f>
        <v>13363.959910419477</v>
      </c>
      <c r="H835" s="16">
        <f>VLOOKUP($D835,'Growth rate'!$B$3:$S$93,3,FALSE)*VLOOKUP($F835,BY_TRA_Demand_Drivers!$B$5:$J$100,8,FALSE)</f>
        <v>0</v>
      </c>
      <c r="I835" s="16">
        <f>VLOOKUP($D835,'Growth rate'!$B$3:$S$93,3,FALSE)*VLOOKUP($F835,BY_TRA_Demand_Drivers!$B$5:$J$100,9,FALSE)</f>
        <v>0</v>
      </c>
    </row>
    <row r="836" spans="1:9">
      <c r="A836" s="16">
        <f t="shared" si="12"/>
        <v>11</v>
      </c>
      <c r="B836" s="16"/>
      <c r="C836" s="16" t="s">
        <v>11</v>
      </c>
      <c r="D836" s="16">
        <v>2031</v>
      </c>
      <c r="E836" s="16" t="s">
        <v>3</v>
      </c>
      <c r="F836" s="16" t="str">
        <f>VLOOKUP(A836,BY_TRA_Demand_Drivers!$A$5:$B$95,2,FALSE)</f>
        <v>TPAN</v>
      </c>
      <c r="G836" s="16">
        <f>VLOOKUP($D836,'Growth rate'!$B$3:$S$93,3,FALSE)*VLOOKUP($F836,BY_TRA_Demand_Drivers!$B$5:$J$100,7,FALSE)</f>
        <v>13502.472922502175</v>
      </c>
      <c r="H836" s="16">
        <f>VLOOKUP($D836,'Growth rate'!$B$3:$S$93,3,FALSE)*VLOOKUP($F836,BY_TRA_Demand_Drivers!$B$5:$J$100,8,FALSE)</f>
        <v>0</v>
      </c>
      <c r="I836" s="16">
        <f>VLOOKUP($D836,'Growth rate'!$B$3:$S$93,3,FALSE)*VLOOKUP($F836,BY_TRA_Demand_Drivers!$B$5:$J$100,9,FALSE)</f>
        <v>0</v>
      </c>
    </row>
    <row r="837" spans="1:9">
      <c r="A837" s="16">
        <f t="shared" si="12"/>
        <v>11</v>
      </c>
      <c r="B837" s="16"/>
      <c r="C837" s="16" t="s">
        <v>11</v>
      </c>
      <c r="D837" s="16">
        <v>2032</v>
      </c>
      <c r="E837" s="16" t="s">
        <v>3</v>
      </c>
      <c r="F837" s="16" t="str">
        <f>VLOOKUP(A837,BY_TRA_Demand_Drivers!$A$5:$B$95,2,FALSE)</f>
        <v>TPAN</v>
      </c>
      <c r="G837" s="16">
        <f>VLOOKUP($D837,'Growth rate'!$B$3:$S$93,3,FALSE)*VLOOKUP($F837,BY_TRA_Demand_Drivers!$B$5:$J$100,7,FALSE)</f>
        <v>13640.985934584876</v>
      </c>
      <c r="H837" s="16">
        <f>VLOOKUP($D837,'Growth rate'!$B$3:$S$93,3,FALSE)*VLOOKUP($F837,BY_TRA_Demand_Drivers!$B$5:$J$100,8,FALSE)</f>
        <v>0</v>
      </c>
      <c r="I837" s="16">
        <f>VLOOKUP($D837,'Growth rate'!$B$3:$S$93,3,FALSE)*VLOOKUP($F837,BY_TRA_Demand_Drivers!$B$5:$J$100,9,FALSE)</f>
        <v>0</v>
      </c>
    </row>
    <row r="838" spans="1:9">
      <c r="A838" s="16">
        <f t="shared" si="12"/>
        <v>11</v>
      </c>
      <c r="B838" s="16"/>
      <c r="C838" s="16" t="s">
        <v>11</v>
      </c>
      <c r="D838" s="16">
        <v>2033</v>
      </c>
      <c r="E838" s="16" t="s">
        <v>3</v>
      </c>
      <c r="F838" s="16" t="str">
        <f>VLOOKUP(A838,BY_TRA_Demand_Drivers!$A$5:$B$95,2,FALSE)</f>
        <v>TPAN</v>
      </c>
      <c r="G838" s="16">
        <f>VLOOKUP($D838,'Growth rate'!$B$3:$S$93,3,FALSE)*VLOOKUP($F838,BY_TRA_Demand_Drivers!$B$5:$J$100,7,FALSE)</f>
        <v>13779.498946667574</v>
      </c>
      <c r="H838" s="16">
        <f>VLOOKUP($D838,'Growth rate'!$B$3:$S$93,3,FALSE)*VLOOKUP($F838,BY_TRA_Demand_Drivers!$B$5:$J$100,8,FALSE)</f>
        <v>0</v>
      </c>
      <c r="I838" s="16">
        <f>VLOOKUP($D838,'Growth rate'!$B$3:$S$93,3,FALSE)*VLOOKUP($F838,BY_TRA_Demand_Drivers!$B$5:$J$100,9,FALSE)</f>
        <v>0</v>
      </c>
    </row>
    <row r="839" spans="1:9">
      <c r="A839" s="16">
        <f t="shared" si="12"/>
        <v>11</v>
      </c>
      <c r="B839" s="16"/>
      <c r="C839" s="16" t="s">
        <v>11</v>
      </c>
      <c r="D839" s="16">
        <v>2034</v>
      </c>
      <c r="E839" s="16" t="s">
        <v>3</v>
      </c>
      <c r="F839" s="16" t="str">
        <f>VLOOKUP(A839,BY_TRA_Demand_Drivers!$A$5:$B$95,2,FALSE)</f>
        <v>TPAN</v>
      </c>
      <c r="G839" s="16">
        <f>VLOOKUP($D839,'Growth rate'!$B$3:$S$93,3,FALSE)*VLOOKUP($F839,BY_TRA_Demand_Drivers!$B$5:$J$100,7,FALSE)</f>
        <v>13918.011958750274</v>
      </c>
      <c r="H839" s="16">
        <f>VLOOKUP($D839,'Growth rate'!$B$3:$S$93,3,FALSE)*VLOOKUP($F839,BY_TRA_Demand_Drivers!$B$5:$J$100,8,FALSE)</f>
        <v>0</v>
      </c>
      <c r="I839" s="16">
        <f>VLOOKUP($D839,'Growth rate'!$B$3:$S$93,3,FALSE)*VLOOKUP($F839,BY_TRA_Demand_Drivers!$B$5:$J$100,9,FALSE)</f>
        <v>0</v>
      </c>
    </row>
    <row r="840" spans="1:9">
      <c r="A840" s="16">
        <f t="shared" si="12"/>
        <v>11</v>
      </c>
      <c r="B840" s="16"/>
      <c r="C840" s="16" t="s">
        <v>11</v>
      </c>
      <c r="D840" s="16">
        <v>2035</v>
      </c>
      <c r="E840" s="16" t="s">
        <v>3</v>
      </c>
      <c r="F840" s="16" t="str">
        <f>VLOOKUP(A840,BY_TRA_Demand_Drivers!$A$5:$B$95,2,FALSE)</f>
        <v>TPAN</v>
      </c>
      <c r="G840" s="16">
        <f>VLOOKUP($D840,'Growth rate'!$B$3:$S$93,3,FALSE)*VLOOKUP($F840,BY_TRA_Demand_Drivers!$B$5:$J$100,7,FALSE)</f>
        <v>14056.524970832972</v>
      </c>
      <c r="H840" s="16">
        <f>VLOOKUP($D840,'Growth rate'!$B$3:$S$93,3,FALSE)*VLOOKUP($F840,BY_TRA_Demand_Drivers!$B$5:$J$100,8,FALSE)</f>
        <v>0</v>
      </c>
      <c r="I840" s="16">
        <f>VLOOKUP($D840,'Growth rate'!$B$3:$S$93,3,FALSE)*VLOOKUP($F840,BY_TRA_Demand_Drivers!$B$5:$J$100,9,FALSE)</f>
        <v>0</v>
      </c>
    </row>
    <row r="841" spans="1:9">
      <c r="A841" s="16">
        <f t="shared" si="12"/>
        <v>11</v>
      </c>
      <c r="B841" s="16"/>
      <c r="C841" s="16" t="s">
        <v>11</v>
      </c>
      <c r="D841" s="16">
        <v>2036</v>
      </c>
      <c r="E841" s="16" t="s">
        <v>3</v>
      </c>
      <c r="F841" s="16" t="str">
        <f>VLOOKUP(A841,BY_TRA_Demand_Drivers!$A$5:$B$95,2,FALSE)</f>
        <v>TPAN</v>
      </c>
      <c r="G841" s="16">
        <f>VLOOKUP($D841,'Growth rate'!$B$3:$S$93,3,FALSE)*VLOOKUP($F841,BY_TRA_Demand_Drivers!$B$5:$J$100,7,FALSE)</f>
        <v>14239.494446372759</v>
      </c>
      <c r="H841" s="16">
        <f>VLOOKUP($D841,'Growth rate'!$B$3:$S$93,3,FALSE)*VLOOKUP($F841,BY_TRA_Demand_Drivers!$B$5:$J$100,8,FALSE)</f>
        <v>0</v>
      </c>
      <c r="I841" s="16">
        <f>VLOOKUP($D841,'Growth rate'!$B$3:$S$93,3,FALSE)*VLOOKUP($F841,BY_TRA_Demand_Drivers!$B$5:$J$100,9,FALSE)</f>
        <v>0</v>
      </c>
    </row>
    <row r="842" spans="1:9">
      <c r="A842" s="16">
        <f t="shared" si="12"/>
        <v>11</v>
      </c>
      <c r="B842" s="16"/>
      <c r="C842" s="16" t="s">
        <v>11</v>
      </c>
      <c r="D842" s="16">
        <v>2037</v>
      </c>
      <c r="E842" s="16" t="s">
        <v>3</v>
      </c>
      <c r="F842" s="16" t="str">
        <f>VLOOKUP(A842,BY_TRA_Demand_Drivers!$A$5:$B$95,2,FALSE)</f>
        <v>TPAN</v>
      </c>
      <c r="G842" s="16">
        <f>VLOOKUP($D842,'Growth rate'!$B$3:$S$93,3,FALSE)*VLOOKUP($F842,BY_TRA_Demand_Drivers!$B$5:$J$100,7,FALSE)</f>
        <v>14422.463921912546</v>
      </c>
      <c r="H842" s="16">
        <f>VLOOKUP($D842,'Growth rate'!$B$3:$S$93,3,FALSE)*VLOOKUP($F842,BY_TRA_Demand_Drivers!$B$5:$J$100,8,FALSE)</f>
        <v>0</v>
      </c>
      <c r="I842" s="16">
        <f>VLOOKUP($D842,'Growth rate'!$B$3:$S$93,3,FALSE)*VLOOKUP($F842,BY_TRA_Demand_Drivers!$B$5:$J$100,9,FALSE)</f>
        <v>0</v>
      </c>
    </row>
    <row r="843" spans="1:9">
      <c r="A843" s="16">
        <f t="shared" si="12"/>
        <v>11</v>
      </c>
      <c r="B843" s="16"/>
      <c r="C843" s="16" t="s">
        <v>11</v>
      </c>
      <c r="D843" s="16">
        <v>2038</v>
      </c>
      <c r="E843" s="16" t="s">
        <v>3</v>
      </c>
      <c r="F843" s="16" t="str">
        <f>VLOOKUP(A843,BY_TRA_Demand_Drivers!$A$5:$B$95,2,FALSE)</f>
        <v>TPAN</v>
      </c>
      <c r="G843" s="16">
        <f>VLOOKUP($D843,'Growth rate'!$B$3:$S$93,3,FALSE)*VLOOKUP($F843,BY_TRA_Demand_Drivers!$B$5:$J$100,7,FALSE)</f>
        <v>14605.433397452332</v>
      </c>
      <c r="H843" s="16">
        <f>VLOOKUP($D843,'Growth rate'!$B$3:$S$93,3,FALSE)*VLOOKUP($F843,BY_TRA_Demand_Drivers!$B$5:$J$100,8,FALSE)</f>
        <v>0</v>
      </c>
      <c r="I843" s="16">
        <f>VLOOKUP($D843,'Growth rate'!$B$3:$S$93,3,FALSE)*VLOOKUP($F843,BY_TRA_Demand_Drivers!$B$5:$J$100,9,FALSE)</f>
        <v>0</v>
      </c>
    </row>
    <row r="844" spans="1:9">
      <c r="A844" s="16">
        <f t="shared" si="12"/>
        <v>11</v>
      </c>
      <c r="B844" s="16"/>
      <c r="C844" s="16" t="s">
        <v>11</v>
      </c>
      <c r="D844" s="16">
        <v>2039</v>
      </c>
      <c r="E844" s="16" t="s">
        <v>3</v>
      </c>
      <c r="F844" s="16" t="str">
        <f>VLOOKUP(A844,BY_TRA_Demand_Drivers!$A$5:$B$95,2,FALSE)</f>
        <v>TPAN</v>
      </c>
      <c r="G844" s="16">
        <f>VLOOKUP($D844,'Growth rate'!$B$3:$S$93,3,FALSE)*VLOOKUP($F844,BY_TRA_Demand_Drivers!$B$5:$J$100,7,FALSE)</f>
        <v>14788.402872992117</v>
      </c>
      <c r="H844" s="16">
        <f>VLOOKUP($D844,'Growth rate'!$B$3:$S$93,3,FALSE)*VLOOKUP($F844,BY_TRA_Demand_Drivers!$B$5:$J$100,8,FALSE)</f>
        <v>0</v>
      </c>
      <c r="I844" s="16">
        <f>VLOOKUP($D844,'Growth rate'!$B$3:$S$93,3,FALSE)*VLOOKUP($F844,BY_TRA_Demand_Drivers!$B$5:$J$100,9,FALSE)</f>
        <v>0</v>
      </c>
    </row>
    <row r="845" spans="1:9">
      <c r="A845" s="16">
        <f t="shared" si="12"/>
        <v>11</v>
      </c>
      <c r="B845" s="16"/>
      <c r="C845" s="16" t="s">
        <v>11</v>
      </c>
      <c r="D845" s="16">
        <v>2040</v>
      </c>
      <c r="E845" s="16" t="s">
        <v>3</v>
      </c>
      <c r="F845" s="16" t="str">
        <f>VLOOKUP(A845,BY_TRA_Demand_Drivers!$A$5:$B$95,2,FALSE)</f>
        <v>TPAN</v>
      </c>
      <c r="G845" s="16">
        <f>VLOOKUP($D845,'Growth rate'!$B$3:$S$93,3,FALSE)*VLOOKUP($F845,BY_TRA_Demand_Drivers!$B$5:$J$100,7,FALSE)</f>
        <v>14971.372348531904</v>
      </c>
      <c r="H845" s="16">
        <f>VLOOKUP($D845,'Growth rate'!$B$3:$S$93,3,FALSE)*VLOOKUP($F845,BY_TRA_Demand_Drivers!$B$5:$J$100,8,FALSE)</f>
        <v>0</v>
      </c>
      <c r="I845" s="16">
        <f>VLOOKUP($D845,'Growth rate'!$B$3:$S$93,3,FALSE)*VLOOKUP($F845,BY_TRA_Demand_Drivers!$B$5:$J$100,9,FALSE)</f>
        <v>0</v>
      </c>
    </row>
    <row r="846" spans="1:9">
      <c r="A846" s="16">
        <f t="shared" si="12"/>
        <v>11</v>
      </c>
      <c r="B846" s="16"/>
      <c r="C846" s="16" t="s">
        <v>11</v>
      </c>
      <c r="D846" s="16">
        <v>2041</v>
      </c>
      <c r="E846" s="16" t="s">
        <v>3</v>
      </c>
      <c r="F846" s="16" t="str">
        <f>VLOOKUP(A846,BY_TRA_Demand_Drivers!$A$5:$B$95,2,FALSE)</f>
        <v>TPAN</v>
      </c>
      <c r="G846" s="16">
        <f>VLOOKUP($D846,'Growth rate'!$B$3:$S$93,3,FALSE)*VLOOKUP($F846,BY_TRA_Demand_Drivers!$B$5:$J$100,7,FALSE)</f>
        <v>15160.506966602758</v>
      </c>
      <c r="H846" s="16">
        <f>VLOOKUP($D846,'Growth rate'!$B$3:$S$93,3,FALSE)*VLOOKUP($F846,BY_TRA_Demand_Drivers!$B$5:$J$100,8,FALSE)</f>
        <v>0</v>
      </c>
      <c r="I846" s="16">
        <f>VLOOKUP($D846,'Growth rate'!$B$3:$S$93,3,FALSE)*VLOOKUP($F846,BY_TRA_Demand_Drivers!$B$5:$J$100,9,FALSE)</f>
        <v>0</v>
      </c>
    </row>
    <row r="847" spans="1:9">
      <c r="A847" s="16">
        <f t="shared" si="12"/>
        <v>11</v>
      </c>
      <c r="B847" s="16"/>
      <c r="C847" s="16" t="s">
        <v>11</v>
      </c>
      <c r="D847" s="16">
        <v>2042</v>
      </c>
      <c r="E847" s="16" t="s">
        <v>3</v>
      </c>
      <c r="F847" s="16" t="str">
        <f>VLOOKUP(A847,BY_TRA_Demand_Drivers!$A$5:$B$95,2,FALSE)</f>
        <v>TPAN</v>
      </c>
      <c r="G847" s="16">
        <f>VLOOKUP($D847,'Growth rate'!$B$3:$S$93,3,FALSE)*VLOOKUP($F847,BY_TRA_Demand_Drivers!$B$5:$J$100,7,FALSE)</f>
        <v>15349.641584673613</v>
      </c>
      <c r="H847" s="16">
        <f>VLOOKUP($D847,'Growth rate'!$B$3:$S$93,3,FALSE)*VLOOKUP($F847,BY_TRA_Demand_Drivers!$B$5:$J$100,8,FALSE)</f>
        <v>0</v>
      </c>
      <c r="I847" s="16">
        <f>VLOOKUP($D847,'Growth rate'!$B$3:$S$93,3,FALSE)*VLOOKUP($F847,BY_TRA_Demand_Drivers!$B$5:$J$100,9,FALSE)</f>
        <v>0</v>
      </c>
    </row>
    <row r="848" spans="1:9">
      <c r="A848" s="16">
        <f t="shared" si="12"/>
        <v>11</v>
      </c>
      <c r="B848" s="16"/>
      <c r="C848" s="16" t="s">
        <v>11</v>
      </c>
      <c r="D848" s="16">
        <v>2043</v>
      </c>
      <c r="E848" s="16" t="s">
        <v>3</v>
      </c>
      <c r="F848" s="16" t="str">
        <f>VLOOKUP(A848,BY_TRA_Demand_Drivers!$A$5:$B$95,2,FALSE)</f>
        <v>TPAN</v>
      </c>
      <c r="G848" s="16">
        <f>VLOOKUP($D848,'Growth rate'!$B$3:$S$93,3,FALSE)*VLOOKUP($F848,BY_TRA_Demand_Drivers!$B$5:$J$100,7,FALSE)</f>
        <v>15538.776202744464</v>
      </c>
      <c r="H848" s="16">
        <f>VLOOKUP($D848,'Growth rate'!$B$3:$S$93,3,FALSE)*VLOOKUP($F848,BY_TRA_Demand_Drivers!$B$5:$J$100,8,FALSE)</f>
        <v>0</v>
      </c>
      <c r="I848" s="16">
        <f>VLOOKUP($D848,'Growth rate'!$B$3:$S$93,3,FALSE)*VLOOKUP($F848,BY_TRA_Demand_Drivers!$B$5:$J$100,9,FALSE)</f>
        <v>0</v>
      </c>
    </row>
    <row r="849" spans="1:9">
      <c r="A849" s="16">
        <f t="shared" si="12"/>
        <v>11</v>
      </c>
      <c r="B849" s="16"/>
      <c r="C849" s="16" t="s">
        <v>11</v>
      </c>
      <c r="D849" s="16">
        <v>2044</v>
      </c>
      <c r="E849" s="16" t="s">
        <v>3</v>
      </c>
      <c r="F849" s="16" t="str">
        <f>VLOOKUP(A849,BY_TRA_Demand_Drivers!$A$5:$B$95,2,FALSE)</f>
        <v>TPAN</v>
      </c>
      <c r="G849" s="16">
        <f>VLOOKUP($D849,'Growth rate'!$B$3:$S$93,3,FALSE)*VLOOKUP($F849,BY_TRA_Demand_Drivers!$B$5:$J$100,7,FALSE)</f>
        <v>15727.910820815319</v>
      </c>
      <c r="H849" s="16">
        <f>VLOOKUP($D849,'Growth rate'!$B$3:$S$93,3,FALSE)*VLOOKUP($F849,BY_TRA_Demand_Drivers!$B$5:$J$100,8,FALSE)</f>
        <v>0</v>
      </c>
      <c r="I849" s="16">
        <f>VLOOKUP($D849,'Growth rate'!$B$3:$S$93,3,FALSE)*VLOOKUP($F849,BY_TRA_Demand_Drivers!$B$5:$J$100,9,FALSE)</f>
        <v>0</v>
      </c>
    </row>
    <row r="850" spans="1:9">
      <c r="A850" s="16">
        <f t="shared" si="12"/>
        <v>11</v>
      </c>
      <c r="B850" s="16"/>
      <c r="C850" s="16" t="s">
        <v>11</v>
      </c>
      <c r="D850" s="16">
        <v>2045</v>
      </c>
      <c r="E850" s="16" t="s">
        <v>3</v>
      </c>
      <c r="F850" s="16" t="str">
        <f>VLOOKUP(A850,BY_TRA_Demand_Drivers!$A$5:$B$95,2,FALSE)</f>
        <v>TPAN</v>
      </c>
      <c r="G850" s="16">
        <f>VLOOKUP($D850,'Growth rate'!$B$3:$S$93,3,FALSE)*VLOOKUP($F850,BY_TRA_Demand_Drivers!$B$5:$J$100,7,FALSE)</f>
        <v>15917.045438886171</v>
      </c>
      <c r="H850" s="16">
        <f>VLOOKUP($D850,'Growth rate'!$B$3:$S$93,3,FALSE)*VLOOKUP($F850,BY_TRA_Demand_Drivers!$B$5:$J$100,8,FALSE)</f>
        <v>0</v>
      </c>
      <c r="I850" s="16">
        <f>VLOOKUP($D850,'Growth rate'!$B$3:$S$93,3,FALSE)*VLOOKUP($F850,BY_TRA_Demand_Drivers!$B$5:$J$100,9,FALSE)</f>
        <v>0</v>
      </c>
    </row>
    <row r="851" spans="1:9">
      <c r="A851" s="16">
        <f t="shared" si="12"/>
        <v>11</v>
      </c>
      <c r="B851" s="16"/>
      <c r="C851" s="16" t="s">
        <v>11</v>
      </c>
      <c r="D851" s="16">
        <v>2046</v>
      </c>
      <c r="E851" s="16" t="s">
        <v>3</v>
      </c>
      <c r="F851" s="16" t="str">
        <f>VLOOKUP(A851,BY_TRA_Demand_Drivers!$A$5:$B$95,2,FALSE)</f>
        <v>TPAN</v>
      </c>
      <c r="G851" s="16">
        <f>VLOOKUP($D851,'Growth rate'!$B$3:$S$93,3,FALSE)*VLOOKUP($F851,BY_TRA_Demand_Drivers!$B$5:$J$100,7,FALSE)</f>
        <v>16099.10987610039</v>
      </c>
      <c r="H851" s="16">
        <f>VLOOKUP($D851,'Growth rate'!$B$3:$S$93,3,FALSE)*VLOOKUP($F851,BY_TRA_Demand_Drivers!$B$5:$J$100,8,FALSE)</f>
        <v>0</v>
      </c>
      <c r="I851" s="16">
        <f>VLOOKUP($D851,'Growth rate'!$B$3:$S$93,3,FALSE)*VLOOKUP($F851,BY_TRA_Demand_Drivers!$B$5:$J$100,9,FALSE)</f>
        <v>0</v>
      </c>
    </row>
    <row r="852" spans="1:9">
      <c r="A852" s="16">
        <f t="shared" si="12"/>
        <v>11</v>
      </c>
      <c r="B852" s="16"/>
      <c r="C852" s="16" t="s">
        <v>11</v>
      </c>
      <c r="D852" s="16">
        <v>2047</v>
      </c>
      <c r="E852" s="16" t="s">
        <v>3</v>
      </c>
      <c r="F852" s="16" t="str">
        <f>VLOOKUP(A852,BY_TRA_Demand_Drivers!$A$5:$B$95,2,FALSE)</f>
        <v>TPAN</v>
      </c>
      <c r="G852" s="16">
        <f>VLOOKUP($D852,'Growth rate'!$B$3:$S$93,3,FALSE)*VLOOKUP($F852,BY_TRA_Demand_Drivers!$B$5:$J$100,7,FALSE)</f>
        <v>16281.174313314608</v>
      </c>
      <c r="H852" s="16">
        <f>VLOOKUP($D852,'Growth rate'!$B$3:$S$93,3,FALSE)*VLOOKUP($F852,BY_TRA_Demand_Drivers!$B$5:$J$100,8,FALSE)</f>
        <v>0</v>
      </c>
      <c r="I852" s="16">
        <f>VLOOKUP($D852,'Growth rate'!$B$3:$S$93,3,FALSE)*VLOOKUP($F852,BY_TRA_Demand_Drivers!$B$5:$J$100,9,FALSE)</f>
        <v>0</v>
      </c>
    </row>
    <row r="853" spans="1:9">
      <c r="A853" s="16">
        <f t="shared" si="12"/>
        <v>11</v>
      </c>
      <c r="B853" s="16"/>
      <c r="C853" s="16" t="s">
        <v>11</v>
      </c>
      <c r="D853" s="16">
        <v>2048</v>
      </c>
      <c r="E853" s="16" t="s">
        <v>3</v>
      </c>
      <c r="F853" s="16" t="str">
        <f>VLOOKUP(A853,BY_TRA_Demand_Drivers!$A$5:$B$95,2,FALSE)</f>
        <v>TPAN</v>
      </c>
      <c r="G853" s="16">
        <f>VLOOKUP($D853,'Growth rate'!$B$3:$S$93,3,FALSE)*VLOOKUP($F853,BY_TRA_Demand_Drivers!$B$5:$J$100,7,FALSE)</f>
        <v>16463.238750528824</v>
      </c>
      <c r="H853" s="16">
        <f>VLOOKUP($D853,'Growth rate'!$B$3:$S$93,3,FALSE)*VLOOKUP($F853,BY_TRA_Demand_Drivers!$B$5:$J$100,8,FALSE)</f>
        <v>0</v>
      </c>
      <c r="I853" s="16">
        <f>VLOOKUP($D853,'Growth rate'!$B$3:$S$93,3,FALSE)*VLOOKUP($F853,BY_TRA_Demand_Drivers!$B$5:$J$100,9,FALSE)</f>
        <v>0</v>
      </c>
    </row>
    <row r="854" spans="1:9">
      <c r="A854" s="16">
        <f t="shared" si="12"/>
        <v>11</v>
      </c>
      <c r="B854" s="16"/>
      <c r="C854" s="16" t="s">
        <v>11</v>
      </c>
      <c r="D854" s="16">
        <v>2049</v>
      </c>
      <c r="E854" s="16" t="s">
        <v>3</v>
      </c>
      <c r="F854" s="16" t="str">
        <f>VLOOKUP(A854,BY_TRA_Demand_Drivers!$A$5:$B$95,2,FALSE)</f>
        <v>TPAN</v>
      </c>
      <c r="G854" s="16">
        <f>VLOOKUP($D854,'Growth rate'!$B$3:$S$93,3,FALSE)*VLOOKUP($F854,BY_TRA_Demand_Drivers!$B$5:$J$100,7,FALSE)</f>
        <v>16645.303187743044</v>
      </c>
      <c r="H854" s="16">
        <f>VLOOKUP($D854,'Growth rate'!$B$3:$S$93,3,FALSE)*VLOOKUP($F854,BY_TRA_Demand_Drivers!$B$5:$J$100,8,FALSE)</f>
        <v>0</v>
      </c>
      <c r="I854" s="16">
        <f>VLOOKUP($D854,'Growth rate'!$B$3:$S$93,3,FALSE)*VLOOKUP($F854,BY_TRA_Demand_Drivers!$B$5:$J$100,9,FALSE)</f>
        <v>0</v>
      </c>
    </row>
    <row r="855" spans="1:9">
      <c r="A855" s="16">
        <f t="shared" si="12"/>
        <v>11</v>
      </c>
      <c r="B855" s="16"/>
      <c r="C855" s="16" t="s">
        <v>11</v>
      </c>
      <c r="D855" s="16">
        <v>2050</v>
      </c>
      <c r="E855" s="16" t="s">
        <v>3</v>
      </c>
      <c r="F855" s="16" t="str">
        <f>VLOOKUP(A855,BY_TRA_Demand_Drivers!$A$5:$B$95,2,FALSE)</f>
        <v>TPAN</v>
      </c>
      <c r="G855" s="16">
        <f>VLOOKUP($D855,'Growth rate'!$B$3:$S$93,3,FALSE)*VLOOKUP($F855,BY_TRA_Demand_Drivers!$B$5:$J$100,7,FALSE)</f>
        <v>16827.36762495726</v>
      </c>
      <c r="H855" s="16">
        <f>VLOOKUP($D855,'Growth rate'!$B$3:$S$93,3,FALSE)*VLOOKUP($F855,BY_TRA_Demand_Drivers!$B$5:$J$100,8,FALSE)</f>
        <v>0</v>
      </c>
      <c r="I855" s="16">
        <f>VLOOKUP($D855,'Growth rate'!$B$3:$S$93,3,FALSE)*VLOOKUP($F855,BY_TRA_Demand_Drivers!$B$5:$J$100,9,FALSE)</f>
        <v>0</v>
      </c>
    </row>
    <row r="856" spans="1:9">
      <c r="A856" s="16">
        <f t="shared" si="12"/>
        <v>11</v>
      </c>
      <c r="B856" s="16"/>
      <c r="C856" s="16" t="s">
        <v>11</v>
      </c>
      <c r="D856" s="16">
        <v>2051</v>
      </c>
      <c r="E856" s="16" t="s">
        <v>3</v>
      </c>
      <c r="F856" s="16" t="str">
        <f>VLOOKUP(A856,BY_TRA_Demand_Drivers!$A$5:$B$95,2,FALSE)</f>
        <v>TPAN</v>
      </c>
      <c r="G856" s="16">
        <f>VLOOKUP($D856,'Growth rate'!$B$3:$S$93,3,FALSE)*VLOOKUP($F856,BY_TRA_Demand_Drivers!$B$5:$J$100,7,FALSE)</f>
        <v>17009.84741422267</v>
      </c>
      <c r="H856" s="16">
        <f>VLOOKUP($D856,'Growth rate'!$B$3:$S$93,3,FALSE)*VLOOKUP($F856,BY_TRA_Demand_Drivers!$B$5:$J$100,8,FALSE)</f>
        <v>0</v>
      </c>
      <c r="I856" s="16">
        <f>VLOOKUP($D856,'Growth rate'!$B$3:$S$93,3,FALSE)*VLOOKUP($F856,BY_TRA_Demand_Drivers!$B$5:$J$100,9,FALSE)</f>
        <v>0</v>
      </c>
    </row>
    <row r="857" spans="1:9">
      <c r="A857" s="16">
        <f t="shared" si="12"/>
        <v>11</v>
      </c>
      <c r="B857" s="16"/>
      <c r="C857" s="16" t="s">
        <v>11</v>
      </c>
      <c r="D857" s="16">
        <v>2052</v>
      </c>
      <c r="E857" s="16" t="s">
        <v>3</v>
      </c>
      <c r="F857" s="16" t="str">
        <f>VLOOKUP(A857,BY_TRA_Demand_Drivers!$A$5:$B$95,2,FALSE)</f>
        <v>TPAN</v>
      </c>
      <c r="G857" s="16">
        <f>VLOOKUP($D857,'Growth rate'!$B$3:$S$93,3,FALSE)*VLOOKUP($F857,BY_TRA_Demand_Drivers!$B$5:$J$100,7,FALSE)</f>
        <v>17192.327203488083</v>
      </c>
      <c r="H857" s="16">
        <f>VLOOKUP($D857,'Growth rate'!$B$3:$S$93,3,FALSE)*VLOOKUP($F857,BY_TRA_Demand_Drivers!$B$5:$J$100,8,FALSE)</f>
        <v>0</v>
      </c>
      <c r="I857" s="16">
        <f>VLOOKUP($D857,'Growth rate'!$B$3:$S$93,3,FALSE)*VLOOKUP($F857,BY_TRA_Demand_Drivers!$B$5:$J$100,9,FALSE)</f>
        <v>0</v>
      </c>
    </row>
    <row r="858" spans="1:9">
      <c r="A858" s="16">
        <f t="shared" si="12"/>
        <v>11</v>
      </c>
      <c r="B858" s="16"/>
      <c r="C858" s="16" t="s">
        <v>11</v>
      </c>
      <c r="D858" s="16">
        <v>2053</v>
      </c>
      <c r="E858" s="16" t="s">
        <v>3</v>
      </c>
      <c r="F858" s="16" t="str">
        <f>VLOOKUP(A858,BY_TRA_Demand_Drivers!$A$5:$B$95,2,FALSE)</f>
        <v>TPAN</v>
      </c>
      <c r="G858" s="16">
        <f>VLOOKUP($D858,'Growth rate'!$B$3:$S$93,3,FALSE)*VLOOKUP($F858,BY_TRA_Demand_Drivers!$B$5:$J$100,7,FALSE)</f>
        <v>17374.806992753493</v>
      </c>
      <c r="H858" s="16">
        <f>VLOOKUP($D858,'Growth rate'!$B$3:$S$93,3,FALSE)*VLOOKUP($F858,BY_TRA_Demand_Drivers!$B$5:$J$100,8,FALSE)</f>
        <v>0</v>
      </c>
      <c r="I858" s="16">
        <f>VLOOKUP($D858,'Growth rate'!$B$3:$S$93,3,FALSE)*VLOOKUP($F858,BY_TRA_Demand_Drivers!$B$5:$J$100,9,FALSE)</f>
        <v>0</v>
      </c>
    </row>
    <row r="859" spans="1:9">
      <c r="A859" s="16">
        <f t="shared" si="12"/>
        <v>11</v>
      </c>
      <c r="B859" s="16"/>
      <c r="C859" s="16" t="s">
        <v>11</v>
      </c>
      <c r="D859" s="16">
        <v>2054</v>
      </c>
      <c r="E859" s="16" t="s">
        <v>3</v>
      </c>
      <c r="F859" s="16" t="str">
        <f>VLOOKUP(A859,BY_TRA_Demand_Drivers!$A$5:$B$95,2,FALSE)</f>
        <v>TPAN</v>
      </c>
      <c r="G859" s="16">
        <f>VLOOKUP($D859,'Growth rate'!$B$3:$S$93,3,FALSE)*VLOOKUP($F859,BY_TRA_Demand_Drivers!$B$5:$J$100,7,FALSE)</f>
        <v>17557.286782018906</v>
      </c>
      <c r="H859" s="16">
        <f>VLOOKUP($D859,'Growth rate'!$B$3:$S$93,3,FALSE)*VLOOKUP($F859,BY_TRA_Demand_Drivers!$B$5:$J$100,8,FALSE)</f>
        <v>0</v>
      </c>
      <c r="I859" s="16">
        <f>VLOOKUP($D859,'Growth rate'!$B$3:$S$93,3,FALSE)*VLOOKUP($F859,BY_TRA_Demand_Drivers!$B$5:$J$100,9,FALSE)</f>
        <v>0</v>
      </c>
    </row>
    <row r="860" spans="1:9">
      <c r="A860" s="16">
        <f t="shared" si="12"/>
        <v>11</v>
      </c>
      <c r="B860" s="16"/>
      <c r="C860" s="16" t="s">
        <v>11</v>
      </c>
      <c r="D860" s="16">
        <v>2055</v>
      </c>
      <c r="E860" s="16" t="s">
        <v>3</v>
      </c>
      <c r="F860" s="16" t="str">
        <f>VLOOKUP(A860,BY_TRA_Demand_Drivers!$A$5:$B$95,2,FALSE)</f>
        <v>TPAN</v>
      </c>
      <c r="G860" s="16">
        <f>VLOOKUP($D860,'Growth rate'!$B$3:$S$93,3,FALSE)*VLOOKUP($F860,BY_TRA_Demand_Drivers!$B$5:$J$100,7,FALSE)</f>
        <v>17739.766571284315</v>
      </c>
      <c r="H860" s="16">
        <f>VLOOKUP($D860,'Growth rate'!$B$3:$S$93,3,FALSE)*VLOOKUP($F860,BY_TRA_Demand_Drivers!$B$5:$J$100,8,FALSE)</f>
        <v>0</v>
      </c>
      <c r="I860" s="16">
        <f>VLOOKUP($D860,'Growth rate'!$B$3:$S$93,3,FALSE)*VLOOKUP($F860,BY_TRA_Demand_Drivers!$B$5:$J$100,9,FALSE)</f>
        <v>0</v>
      </c>
    </row>
    <row r="861" spans="1:9">
      <c r="A861" s="16">
        <f t="shared" si="12"/>
        <v>11</v>
      </c>
      <c r="B861" s="16"/>
      <c r="C861" s="16" t="s">
        <v>11</v>
      </c>
      <c r="D861" s="16">
        <v>2056</v>
      </c>
      <c r="E861" s="16" t="s">
        <v>3</v>
      </c>
      <c r="F861" s="16" t="str">
        <f>VLOOKUP(A861,BY_TRA_Demand_Drivers!$A$5:$B$95,2,FALSE)</f>
        <v>TPAN</v>
      </c>
      <c r="G861" s="16">
        <f>VLOOKUP($D861,'Growth rate'!$B$3:$S$93,3,FALSE)*VLOOKUP($F861,BY_TRA_Demand_Drivers!$B$5:$J$100,7,FALSE)</f>
        <v>17944.096790504769</v>
      </c>
      <c r="H861" s="16">
        <f>VLOOKUP($D861,'Growth rate'!$B$3:$S$93,3,FALSE)*VLOOKUP($F861,BY_TRA_Demand_Drivers!$B$5:$J$100,8,FALSE)</f>
        <v>0</v>
      </c>
      <c r="I861" s="16">
        <f>VLOOKUP($D861,'Growth rate'!$B$3:$S$93,3,FALSE)*VLOOKUP($F861,BY_TRA_Demand_Drivers!$B$5:$J$100,9,FALSE)</f>
        <v>0</v>
      </c>
    </row>
    <row r="862" spans="1:9">
      <c r="A862" s="16">
        <f t="shared" si="12"/>
        <v>11</v>
      </c>
      <c r="B862" s="16"/>
      <c r="C862" s="16" t="s">
        <v>11</v>
      </c>
      <c r="D862" s="16">
        <v>2057</v>
      </c>
      <c r="E862" s="16" t="s">
        <v>3</v>
      </c>
      <c r="F862" s="16" t="str">
        <f>VLOOKUP(A862,BY_TRA_Demand_Drivers!$A$5:$B$95,2,FALSE)</f>
        <v>TPAN</v>
      </c>
      <c r="G862" s="16">
        <f>VLOOKUP($D862,'Growth rate'!$B$3:$S$93,3,FALSE)*VLOOKUP($F862,BY_TRA_Demand_Drivers!$B$5:$J$100,7,FALSE)</f>
        <v>18148.427009725219</v>
      </c>
      <c r="H862" s="16">
        <f>VLOOKUP($D862,'Growth rate'!$B$3:$S$93,3,FALSE)*VLOOKUP($F862,BY_TRA_Demand_Drivers!$B$5:$J$100,8,FALSE)</f>
        <v>0</v>
      </c>
      <c r="I862" s="16">
        <f>VLOOKUP($D862,'Growth rate'!$B$3:$S$93,3,FALSE)*VLOOKUP($F862,BY_TRA_Demand_Drivers!$B$5:$J$100,9,FALSE)</f>
        <v>0</v>
      </c>
    </row>
    <row r="863" spans="1:9">
      <c r="A863" s="16">
        <f t="shared" si="12"/>
        <v>11</v>
      </c>
      <c r="B863" s="16"/>
      <c r="C863" s="16" t="s">
        <v>11</v>
      </c>
      <c r="D863" s="16">
        <v>2058</v>
      </c>
      <c r="E863" s="16" t="s">
        <v>3</v>
      </c>
      <c r="F863" s="16" t="str">
        <f>VLOOKUP(A863,BY_TRA_Demand_Drivers!$A$5:$B$95,2,FALSE)</f>
        <v>TPAN</v>
      </c>
      <c r="G863" s="16">
        <f>VLOOKUP($D863,'Growth rate'!$B$3:$S$93,3,FALSE)*VLOOKUP($F863,BY_TRA_Demand_Drivers!$B$5:$J$100,7,FALSE)</f>
        <v>18352.757228945673</v>
      </c>
      <c r="H863" s="16">
        <f>VLOOKUP($D863,'Growth rate'!$B$3:$S$93,3,FALSE)*VLOOKUP($F863,BY_TRA_Demand_Drivers!$B$5:$J$100,8,FALSE)</f>
        <v>0</v>
      </c>
      <c r="I863" s="16">
        <f>VLOOKUP($D863,'Growth rate'!$B$3:$S$93,3,FALSE)*VLOOKUP($F863,BY_TRA_Demand_Drivers!$B$5:$J$100,9,FALSE)</f>
        <v>0</v>
      </c>
    </row>
    <row r="864" spans="1:9">
      <c r="A864" s="16">
        <f t="shared" si="12"/>
        <v>11</v>
      </c>
      <c r="B864" s="16"/>
      <c r="C864" s="16" t="s">
        <v>11</v>
      </c>
      <c r="D864" s="16">
        <v>2059</v>
      </c>
      <c r="E864" s="16" t="s">
        <v>3</v>
      </c>
      <c r="F864" s="16" t="str">
        <f>VLOOKUP(A864,BY_TRA_Demand_Drivers!$A$5:$B$95,2,FALSE)</f>
        <v>TPAN</v>
      </c>
      <c r="G864" s="16">
        <f>VLOOKUP($D864,'Growth rate'!$B$3:$S$93,3,FALSE)*VLOOKUP($F864,BY_TRA_Demand_Drivers!$B$5:$J$100,7,FALSE)</f>
        <v>18557.087448166127</v>
      </c>
      <c r="H864" s="16">
        <f>VLOOKUP($D864,'Growth rate'!$B$3:$S$93,3,FALSE)*VLOOKUP($F864,BY_TRA_Demand_Drivers!$B$5:$J$100,8,FALSE)</f>
        <v>0</v>
      </c>
      <c r="I864" s="16">
        <f>VLOOKUP($D864,'Growth rate'!$B$3:$S$93,3,FALSE)*VLOOKUP($F864,BY_TRA_Demand_Drivers!$B$5:$J$100,9,FALSE)</f>
        <v>0</v>
      </c>
    </row>
    <row r="865" spans="1:9">
      <c r="A865" s="16">
        <f t="shared" si="12"/>
        <v>11</v>
      </c>
      <c r="B865" s="16"/>
      <c r="C865" s="16" t="s">
        <v>11</v>
      </c>
      <c r="D865" s="16">
        <v>2060</v>
      </c>
      <c r="E865" s="16" t="s">
        <v>3</v>
      </c>
      <c r="F865" s="16" t="str">
        <f>VLOOKUP(A865,BY_TRA_Demand_Drivers!$A$5:$B$95,2,FALSE)</f>
        <v>TPAN</v>
      </c>
      <c r="G865" s="16">
        <f>VLOOKUP($D865,'Growth rate'!$B$3:$S$93,3,FALSE)*VLOOKUP($F865,BY_TRA_Demand_Drivers!$B$5:$J$100,7,FALSE)</f>
        <v>18761.41766738658</v>
      </c>
      <c r="H865" s="16">
        <f>VLOOKUP($D865,'Growth rate'!$B$3:$S$93,3,FALSE)*VLOOKUP($F865,BY_TRA_Demand_Drivers!$B$5:$J$100,8,FALSE)</f>
        <v>0</v>
      </c>
      <c r="I865" s="16">
        <f>VLOOKUP($D865,'Growth rate'!$B$3:$S$93,3,FALSE)*VLOOKUP($F865,BY_TRA_Demand_Drivers!$B$5:$J$100,9,FALSE)</f>
        <v>0</v>
      </c>
    </row>
    <row r="866" spans="1:9">
      <c r="A866" s="16">
        <f t="shared" si="12"/>
        <v>11</v>
      </c>
      <c r="B866" s="16"/>
      <c r="C866" s="16" t="s">
        <v>11</v>
      </c>
      <c r="D866" s="16">
        <v>2061</v>
      </c>
      <c r="E866" s="16" t="s">
        <v>3</v>
      </c>
      <c r="F866" s="16" t="str">
        <f>VLOOKUP(A866,BY_TRA_Demand_Drivers!$A$5:$B$95,2,FALSE)</f>
        <v>TPAN</v>
      </c>
      <c r="G866" s="16">
        <f>VLOOKUP($D866,'Growth rate'!$B$3:$S$93,3,FALSE)*VLOOKUP($F866,BY_TRA_Demand_Drivers!$B$5:$J$100,7,FALSE)</f>
        <v>18970.883078664294</v>
      </c>
      <c r="H866" s="16">
        <f>VLOOKUP($D866,'Growth rate'!$B$3:$S$93,3,FALSE)*VLOOKUP($F866,BY_TRA_Demand_Drivers!$B$5:$J$100,8,FALSE)</f>
        <v>0</v>
      </c>
      <c r="I866" s="16">
        <f>VLOOKUP($D866,'Growth rate'!$B$3:$S$93,3,FALSE)*VLOOKUP($F866,BY_TRA_Demand_Drivers!$B$5:$J$100,9,FALSE)</f>
        <v>0</v>
      </c>
    </row>
    <row r="867" spans="1:9">
      <c r="A867" s="16">
        <f t="shared" si="12"/>
        <v>11</v>
      </c>
      <c r="B867" s="16"/>
      <c r="C867" s="16" t="s">
        <v>11</v>
      </c>
      <c r="D867" s="16">
        <v>2062</v>
      </c>
      <c r="E867" s="16" t="s">
        <v>3</v>
      </c>
      <c r="F867" s="16" t="str">
        <f>VLOOKUP(A867,BY_TRA_Demand_Drivers!$A$5:$B$95,2,FALSE)</f>
        <v>TPAN</v>
      </c>
      <c r="G867" s="16">
        <f>VLOOKUP($D867,'Growth rate'!$B$3:$S$93,3,FALSE)*VLOOKUP($F867,BY_TRA_Demand_Drivers!$B$5:$J$100,7,FALSE)</f>
        <v>19180.348489942011</v>
      </c>
      <c r="H867" s="16">
        <f>VLOOKUP($D867,'Growth rate'!$B$3:$S$93,3,FALSE)*VLOOKUP($F867,BY_TRA_Demand_Drivers!$B$5:$J$100,8,FALSE)</f>
        <v>0</v>
      </c>
      <c r="I867" s="16">
        <f>VLOOKUP($D867,'Growth rate'!$B$3:$S$93,3,FALSE)*VLOOKUP($F867,BY_TRA_Demand_Drivers!$B$5:$J$100,9,FALSE)</f>
        <v>0</v>
      </c>
    </row>
    <row r="868" spans="1:9">
      <c r="A868" s="16">
        <f t="shared" si="12"/>
        <v>11</v>
      </c>
      <c r="B868" s="16"/>
      <c r="C868" s="16" t="s">
        <v>11</v>
      </c>
      <c r="D868" s="16">
        <v>2063</v>
      </c>
      <c r="E868" s="16" t="s">
        <v>3</v>
      </c>
      <c r="F868" s="16" t="str">
        <f>VLOOKUP(A868,BY_TRA_Demand_Drivers!$A$5:$B$95,2,FALSE)</f>
        <v>TPAN</v>
      </c>
      <c r="G868" s="16">
        <f>VLOOKUP($D868,'Growth rate'!$B$3:$S$93,3,FALSE)*VLOOKUP($F868,BY_TRA_Demand_Drivers!$B$5:$J$100,7,FALSE)</f>
        <v>19389.813901219728</v>
      </c>
      <c r="H868" s="16">
        <f>VLOOKUP($D868,'Growth rate'!$B$3:$S$93,3,FALSE)*VLOOKUP($F868,BY_TRA_Demand_Drivers!$B$5:$J$100,8,FALSE)</f>
        <v>0</v>
      </c>
      <c r="I868" s="16">
        <f>VLOOKUP($D868,'Growth rate'!$B$3:$S$93,3,FALSE)*VLOOKUP($F868,BY_TRA_Demand_Drivers!$B$5:$J$100,9,FALSE)</f>
        <v>0</v>
      </c>
    </row>
    <row r="869" spans="1:9">
      <c r="A869" s="16">
        <f t="shared" si="12"/>
        <v>11</v>
      </c>
      <c r="B869" s="16"/>
      <c r="C869" s="16" t="s">
        <v>11</v>
      </c>
      <c r="D869" s="16">
        <v>2064</v>
      </c>
      <c r="E869" s="16" t="s">
        <v>3</v>
      </c>
      <c r="F869" s="16" t="str">
        <f>VLOOKUP(A869,BY_TRA_Demand_Drivers!$A$5:$B$95,2,FALSE)</f>
        <v>TPAN</v>
      </c>
      <c r="G869" s="16">
        <f>VLOOKUP($D869,'Growth rate'!$B$3:$S$93,3,FALSE)*VLOOKUP($F869,BY_TRA_Demand_Drivers!$B$5:$J$100,7,FALSE)</f>
        <v>19599.279312497445</v>
      </c>
      <c r="H869" s="16">
        <f>VLOOKUP($D869,'Growth rate'!$B$3:$S$93,3,FALSE)*VLOOKUP($F869,BY_TRA_Demand_Drivers!$B$5:$J$100,8,FALSE)</f>
        <v>0</v>
      </c>
      <c r="I869" s="16">
        <f>VLOOKUP($D869,'Growth rate'!$B$3:$S$93,3,FALSE)*VLOOKUP($F869,BY_TRA_Demand_Drivers!$B$5:$J$100,9,FALSE)</f>
        <v>0</v>
      </c>
    </row>
    <row r="870" spans="1:9">
      <c r="A870" s="16">
        <f t="shared" si="12"/>
        <v>11</v>
      </c>
      <c r="B870" s="16"/>
      <c r="C870" s="16" t="s">
        <v>11</v>
      </c>
      <c r="D870" s="16">
        <v>2065</v>
      </c>
      <c r="E870" s="16" t="s">
        <v>3</v>
      </c>
      <c r="F870" s="16" t="str">
        <f>VLOOKUP(A870,BY_TRA_Demand_Drivers!$A$5:$B$95,2,FALSE)</f>
        <v>TPAN</v>
      </c>
      <c r="G870" s="16">
        <f>VLOOKUP($D870,'Growth rate'!$B$3:$S$93,3,FALSE)*VLOOKUP($F870,BY_TRA_Demand_Drivers!$B$5:$J$100,7,FALSE)</f>
        <v>19808.744723775158</v>
      </c>
      <c r="H870" s="16">
        <f>VLOOKUP($D870,'Growth rate'!$B$3:$S$93,3,FALSE)*VLOOKUP($F870,BY_TRA_Demand_Drivers!$B$5:$J$100,8,FALSE)</f>
        <v>0</v>
      </c>
      <c r="I870" s="16">
        <f>VLOOKUP($D870,'Growth rate'!$B$3:$S$93,3,FALSE)*VLOOKUP($F870,BY_TRA_Demand_Drivers!$B$5:$J$100,9,FALSE)</f>
        <v>0</v>
      </c>
    </row>
    <row r="871" spans="1:9">
      <c r="A871" s="16">
        <f t="shared" si="12"/>
        <v>11</v>
      </c>
      <c r="B871" s="16"/>
      <c r="C871" s="16" t="s">
        <v>11</v>
      </c>
      <c r="D871" s="16">
        <v>2066</v>
      </c>
      <c r="E871" s="16" t="s">
        <v>3</v>
      </c>
      <c r="F871" s="16" t="str">
        <f>VLOOKUP(A871,BY_TRA_Demand_Drivers!$A$5:$B$95,2,FALSE)</f>
        <v>TPAN</v>
      </c>
      <c r="G871" s="16">
        <f>VLOOKUP($D871,'Growth rate'!$B$3:$S$93,3,FALSE)*VLOOKUP($F871,BY_TRA_Demand_Drivers!$B$5:$J$100,7,FALSE)</f>
        <v>20025.51787889082</v>
      </c>
      <c r="H871" s="16">
        <f>VLOOKUP($D871,'Growth rate'!$B$3:$S$93,3,FALSE)*VLOOKUP($F871,BY_TRA_Demand_Drivers!$B$5:$J$100,8,FALSE)</f>
        <v>0</v>
      </c>
      <c r="I871" s="16">
        <f>VLOOKUP($D871,'Growth rate'!$B$3:$S$93,3,FALSE)*VLOOKUP($F871,BY_TRA_Demand_Drivers!$B$5:$J$100,9,FALSE)</f>
        <v>0</v>
      </c>
    </row>
    <row r="872" spans="1:9">
      <c r="A872" s="16">
        <f t="shared" si="12"/>
        <v>11</v>
      </c>
      <c r="B872" s="16"/>
      <c r="C872" s="16" t="s">
        <v>11</v>
      </c>
      <c r="D872" s="16">
        <v>2067</v>
      </c>
      <c r="E872" s="16" t="s">
        <v>3</v>
      </c>
      <c r="F872" s="16" t="str">
        <f>VLOOKUP(A872,BY_TRA_Demand_Drivers!$A$5:$B$95,2,FALSE)</f>
        <v>TPAN</v>
      </c>
      <c r="G872" s="16">
        <f>VLOOKUP($D872,'Growth rate'!$B$3:$S$93,3,FALSE)*VLOOKUP($F872,BY_TRA_Demand_Drivers!$B$5:$J$100,7,FALSE)</f>
        <v>20242.291034006477</v>
      </c>
      <c r="H872" s="16">
        <f>VLOOKUP($D872,'Growth rate'!$B$3:$S$93,3,FALSE)*VLOOKUP($F872,BY_TRA_Demand_Drivers!$B$5:$J$100,8,FALSE)</f>
        <v>0</v>
      </c>
      <c r="I872" s="16">
        <f>VLOOKUP($D872,'Growth rate'!$B$3:$S$93,3,FALSE)*VLOOKUP($F872,BY_TRA_Demand_Drivers!$B$5:$J$100,9,FALSE)</f>
        <v>0</v>
      </c>
    </row>
    <row r="873" spans="1:9">
      <c r="A873" s="16">
        <f t="shared" si="12"/>
        <v>11</v>
      </c>
      <c r="B873" s="16"/>
      <c r="C873" s="16" t="s">
        <v>11</v>
      </c>
      <c r="D873" s="16">
        <v>2068</v>
      </c>
      <c r="E873" s="16" t="s">
        <v>3</v>
      </c>
      <c r="F873" s="16" t="str">
        <f>VLOOKUP(A873,BY_TRA_Demand_Drivers!$A$5:$B$95,2,FALSE)</f>
        <v>TPAN</v>
      </c>
      <c r="G873" s="16">
        <f>VLOOKUP($D873,'Growth rate'!$B$3:$S$93,3,FALSE)*VLOOKUP($F873,BY_TRA_Demand_Drivers!$B$5:$J$100,7,FALSE)</f>
        <v>20459.064189122138</v>
      </c>
      <c r="H873" s="16">
        <f>VLOOKUP($D873,'Growth rate'!$B$3:$S$93,3,FALSE)*VLOOKUP($F873,BY_TRA_Demand_Drivers!$B$5:$J$100,8,FALSE)</f>
        <v>0</v>
      </c>
      <c r="I873" s="16">
        <f>VLOOKUP($D873,'Growth rate'!$B$3:$S$93,3,FALSE)*VLOOKUP($F873,BY_TRA_Demand_Drivers!$B$5:$J$100,9,FALSE)</f>
        <v>0</v>
      </c>
    </row>
    <row r="874" spans="1:9">
      <c r="A874" s="16">
        <f t="shared" si="12"/>
        <v>11</v>
      </c>
      <c r="B874" s="16"/>
      <c r="C874" s="16" t="s">
        <v>11</v>
      </c>
      <c r="D874" s="16">
        <v>2069</v>
      </c>
      <c r="E874" s="16" t="s">
        <v>3</v>
      </c>
      <c r="F874" s="16" t="str">
        <f>VLOOKUP(A874,BY_TRA_Demand_Drivers!$A$5:$B$95,2,FALSE)</f>
        <v>TPAN</v>
      </c>
      <c r="G874" s="16">
        <f>VLOOKUP($D874,'Growth rate'!$B$3:$S$93,3,FALSE)*VLOOKUP($F874,BY_TRA_Demand_Drivers!$B$5:$J$100,7,FALSE)</f>
        <v>20675.837344237796</v>
      </c>
      <c r="H874" s="16">
        <f>VLOOKUP($D874,'Growth rate'!$B$3:$S$93,3,FALSE)*VLOOKUP($F874,BY_TRA_Demand_Drivers!$B$5:$J$100,8,FALSE)</f>
        <v>0</v>
      </c>
      <c r="I874" s="16">
        <f>VLOOKUP($D874,'Growth rate'!$B$3:$S$93,3,FALSE)*VLOOKUP($F874,BY_TRA_Demand_Drivers!$B$5:$J$100,9,FALSE)</f>
        <v>0</v>
      </c>
    </row>
    <row r="875" spans="1:9">
      <c r="A875" s="16">
        <f t="shared" si="12"/>
        <v>11</v>
      </c>
      <c r="B875" s="16"/>
      <c r="C875" s="16" t="s">
        <v>11</v>
      </c>
      <c r="D875" s="16">
        <v>2070</v>
      </c>
      <c r="E875" s="16" t="s">
        <v>3</v>
      </c>
      <c r="F875" s="16" t="str">
        <f>VLOOKUP(A875,BY_TRA_Demand_Drivers!$A$5:$B$95,2,FALSE)</f>
        <v>TPAN</v>
      </c>
      <c r="G875" s="16">
        <f>VLOOKUP($D875,'Growth rate'!$B$3:$S$93,3,FALSE)*VLOOKUP($F875,BY_TRA_Demand_Drivers!$B$5:$J$100,7,FALSE)</f>
        <v>20892.610499353457</v>
      </c>
      <c r="H875" s="16">
        <f>VLOOKUP($D875,'Growth rate'!$B$3:$S$93,3,FALSE)*VLOOKUP($F875,BY_TRA_Demand_Drivers!$B$5:$J$100,8,FALSE)</f>
        <v>0</v>
      </c>
      <c r="I875" s="16">
        <f>VLOOKUP($D875,'Growth rate'!$B$3:$S$93,3,FALSE)*VLOOKUP($F875,BY_TRA_Demand_Drivers!$B$5:$J$100,9,FALSE)</f>
        <v>0</v>
      </c>
    </row>
    <row r="876" spans="1:9">
      <c r="A876" s="16">
        <f t="shared" si="12"/>
        <v>11</v>
      </c>
      <c r="B876" s="16"/>
      <c r="C876" s="16" t="s">
        <v>11</v>
      </c>
      <c r="D876" s="16">
        <v>2071</v>
      </c>
      <c r="E876" s="16" t="s">
        <v>3</v>
      </c>
      <c r="F876" s="16" t="str">
        <f>VLOOKUP(A876,BY_TRA_Demand_Drivers!$A$5:$B$95,2,FALSE)</f>
        <v>TPAN</v>
      </c>
      <c r="G876" s="16">
        <f>VLOOKUP($D876,'Growth rate'!$B$3:$S$93,3,FALSE)*VLOOKUP($F876,BY_TRA_Demand_Drivers!$B$5:$J$100,7,FALSE)</f>
        <v>21108.979031068695</v>
      </c>
      <c r="H876" s="16">
        <f>VLOOKUP($D876,'Growth rate'!$B$3:$S$93,3,FALSE)*VLOOKUP($F876,BY_TRA_Demand_Drivers!$B$5:$J$100,8,FALSE)</f>
        <v>0</v>
      </c>
      <c r="I876" s="16">
        <f>VLOOKUP($D876,'Growth rate'!$B$3:$S$93,3,FALSE)*VLOOKUP($F876,BY_TRA_Demand_Drivers!$B$5:$J$100,9,FALSE)</f>
        <v>0</v>
      </c>
    </row>
    <row r="877" spans="1:9">
      <c r="A877" s="16">
        <f t="shared" si="12"/>
        <v>11</v>
      </c>
      <c r="B877" s="16"/>
      <c r="C877" s="16" t="s">
        <v>11</v>
      </c>
      <c r="D877" s="16">
        <v>2072</v>
      </c>
      <c r="E877" s="16" t="s">
        <v>3</v>
      </c>
      <c r="F877" s="16" t="str">
        <f>VLOOKUP(A877,BY_TRA_Demand_Drivers!$A$5:$B$95,2,FALSE)</f>
        <v>TPAN</v>
      </c>
      <c r="G877" s="16">
        <f>VLOOKUP($D877,'Growth rate'!$B$3:$S$93,3,FALSE)*VLOOKUP($F877,BY_TRA_Demand_Drivers!$B$5:$J$100,7,FALSE)</f>
        <v>21325.347562783929</v>
      </c>
      <c r="H877" s="16">
        <f>VLOOKUP($D877,'Growth rate'!$B$3:$S$93,3,FALSE)*VLOOKUP($F877,BY_TRA_Demand_Drivers!$B$5:$J$100,8,FALSE)</f>
        <v>0</v>
      </c>
      <c r="I877" s="16">
        <f>VLOOKUP($D877,'Growth rate'!$B$3:$S$93,3,FALSE)*VLOOKUP($F877,BY_TRA_Demand_Drivers!$B$5:$J$100,9,FALSE)</f>
        <v>0</v>
      </c>
    </row>
    <row r="878" spans="1:9">
      <c r="A878" s="16">
        <f t="shared" si="12"/>
        <v>11</v>
      </c>
      <c r="B878" s="16"/>
      <c r="C878" s="16" t="s">
        <v>11</v>
      </c>
      <c r="D878" s="16">
        <v>2073</v>
      </c>
      <c r="E878" s="16" t="s">
        <v>3</v>
      </c>
      <c r="F878" s="16" t="str">
        <f>VLOOKUP(A878,BY_TRA_Demand_Drivers!$A$5:$B$95,2,FALSE)</f>
        <v>TPAN</v>
      </c>
      <c r="G878" s="16">
        <f>VLOOKUP($D878,'Growth rate'!$B$3:$S$93,3,FALSE)*VLOOKUP($F878,BY_TRA_Demand_Drivers!$B$5:$J$100,7,FALSE)</f>
        <v>21541.716094499167</v>
      </c>
      <c r="H878" s="16">
        <f>VLOOKUP($D878,'Growth rate'!$B$3:$S$93,3,FALSE)*VLOOKUP($F878,BY_TRA_Demand_Drivers!$B$5:$J$100,8,FALSE)</f>
        <v>0</v>
      </c>
      <c r="I878" s="16">
        <f>VLOOKUP($D878,'Growth rate'!$B$3:$S$93,3,FALSE)*VLOOKUP($F878,BY_TRA_Demand_Drivers!$B$5:$J$100,9,FALSE)</f>
        <v>0</v>
      </c>
    </row>
    <row r="879" spans="1:9">
      <c r="A879" s="16">
        <f t="shared" si="12"/>
        <v>11</v>
      </c>
      <c r="B879" s="16"/>
      <c r="C879" s="16" t="s">
        <v>11</v>
      </c>
      <c r="D879" s="16">
        <v>2074</v>
      </c>
      <c r="E879" s="16" t="s">
        <v>3</v>
      </c>
      <c r="F879" s="16" t="str">
        <f>VLOOKUP(A879,BY_TRA_Demand_Drivers!$A$5:$B$95,2,FALSE)</f>
        <v>TPAN</v>
      </c>
      <c r="G879" s="16">
        <f>VLOOKUP($D879,'Growth rate'!$B$3:$S$93,3,FALSE)*VLOOKUP($F879,BY_TRA_Demand_Drivers!$B$5:$J$100,7,FALSE)</f>
        <v>21758.0846262144</v>
      </c>
      <c r="H879" s="16">
        <f>VLOOKUP($D879,'Growth rate'!$B$3:$S$93,3,FALSE)*VLOOKUP($F879,BY_TRA_Demand_Drivers!$B$5:$J$100,8,FALSE)</f>
        <v>0</v>
      </c>
      <c r="I879" s="16">
        <f>VLOOKUP($D879,'Growth rate'!$B$3:$S$93,3,FALSE)*VLOOKUP($F879,BY_TRA_Demand_Drivers!$B$5:$J$100,9,FALSE)</f>
        <v>0</v>
      </c>
    </row>
    <row r="880" spans="1:9">
      <c r="A880" s="16">
        <f t="shared" si="12"/>
        <v>11</v>
      </c>
      <c r="B880" s="16"/>
      <c r="C880" s="16" t="s">
        <v>11</v>
      </c>
      <c r="D880" s="16">
        <v>2075</v>
      </c>
      <c r="E880" s="16" t="s">
        <v>3</v>
      </c>
      <c r="F880" s="16" t="str">
        <f>VLOOKUP(A880,BY_TRA_Demand_Drivers!$A$5:$B$95,2,FALSE)</f>
        <v>TPAN</v>
      </c>
      <c r="G880" s="16">
        <f>VLOOKUP($D880,'Growth rate'!$B$3:$S$93,3,FALSE)*VLOOKUP($F880,BY_TRA_Demand_Drivers!$B$5:$J$100,7,FALSE)</f>
        <v>21974.453157929638</v>
      </c>
      <c r="H880" s="16">
        <f>VLOOKUP($D880,'Growth rate'!$B$3:$S$93,3,FALSE)*VLOOKUP($F880,BY_TRA_Demand_Drivers!$B$5:$J$100,8,FALSE)</f>
        <v>0</v>
      </c>
      <c r="I880" s="16">
        <f>VLOOKUP($D880,'Growth rate'!$B$3:$S$93,3,FALSE)*VLOOKUP($F880,BY_TRA_Demand_Drivers!$B$5:$J$100,9,FALSE)</f>
        <v>0</v>
      </c>
    </row>
    <row r="881" spans="1:9">
      <c r="A881" s="16">
        <f t="shared" si="12"/>
        <v>11</v>
      </c>
      <c r="B881" s="16"/>
      <c r="C881" s="16" t="s">
        <v>11</v>
      </c>
      <c r="D881" s="16">
        <v>2076</v>
      </c>
      <c r="E881" s="16" t="s">
        <v>3</v>
      </c>
      <c r="F881" s="16" t="str">
        <f>VLOOKUP(A881,BY_TRA_Demand_Drivers!$A$5:$B$95,2,FALSE)</f>
        <v>TPAN</v>
      </c>
      <c r="G881" s="16">
        <f>VLOOKUP($D881,'Growth rate'!$B$3:$S$93,3,FALSE)*VLOOKUP($F881,BY_TRA_Demand_Drivers!$B$5:$J$100,7,FALSE)</f>
        <v>22187.262076586227</v>
      </c>
      <c r="H881" s="16">
        <f>VLOOKUP($D881,'Growth rate'!$B$3:$S$93,3,FALSE)*VLOOKUP($F881,BY_TRA_Demand_Drivers!$B$5:$J$100,8,FALSE)</f>
        <v>0</v>
      </c>
      <c r="I881" s="16">
        <f>VLOOKUP($D881,'Growth rate'!$B$3:$S$93,3,FALSE)*VLOOKUP($F881,BY_TRA_Demand_Drivers!$B$5:$J$100,9,FALSE)</f>
        <v>0</v>
      </c>
    </row>
    <row r="882" spans="1:9">
      <c r="A882" s="16">
        <f t="shared" si="12"/>
        <v>11</v>
      </c>
      <c r="B882" s="16"/>
      <c r="C882" s="16" t="s">
        <v>11</v>
      </c>
      <c r="D882" s="16">
        <v>2077</v>
      </c>
      <c r="E882" s="16" t="s">
        <v>3</v>
      </c>
      <c r="F882" s="16" t="str">
        <f>VLOOKUP(A882,BY_TRA_Demand_Drivers!$A$5:$B$95,2,FALSE)</f>
        <v>TPAN</v>
      </c>
      <c r="G882" s="16">
        <f>VLOOKUP($D882,'Growth rate'!$B$3:$S$93,3,FALSE)*VLOOKUP($F882,BY_TRA_Demand_Drivers!$B$5:$J$100,7,FALSE)</f>
        <v>22400.070995242819</v>
      </c>
      <c r="H882" s="16">
        <f>VLOOKUP($D882,'Growth rate'!$B$3:$S$93,3,FALSE)*VLOOKUP($F882,BY_TRA_Demand_Drivers!$B$5:$J$100,8,FALSE)</f>
        <v>0</v>
      </c>
      <c r="I882" s="16">
        <f>VLOOKUP($D882,'Growth rate'!$B$3:$S$93,3,FALSE)*VLOOKUP($F882,BY_TRA_Demand_Drivers!$B$5:$J$100,9,FALSE)</f>
        <v>0</v>
      </c>
    </row>
    <row r="883" spans="1:9">
      <c r="A883" s="16">
        <f t="shared" si="12"/>
        <v>11</v>
      </c>
      <c r="B883" s="16"/>
      <c r="C883" s="16" t="s">
        <v>11</v>
      </c>
      <c r="D883" s="16">
        <v>2078</v>
      </c>
      <c r="E883" s="16" t="s">
        <v>3</v>
      </c>
      <c r="F883" s="16" t="str">
        <f>VLOOKUP(A883,BY_TRA_Demand_Drivers!$A$5:$B$95,2,FALSE)</f>
        <v>TPAN</v>
      </c>
      <c r="G883" s="16">
        <f>VLOOKUP($D883,'Growth rate'!$B$3:$S$93,3,FALSE)*VLOOKUP($F883,BY_TRA_Demand_Drivers!$B$5:$J$100,7,FALSE)</f>
        <v>22612.879913899407</v>
      </c>
      <c r="H883" s="16">
        <f>VLOOKUP($D883,'Growth rate'!$B$3:$S$93,3,FALSE)*VLOOKUP($F883,BY_TRA_Demand_Drivers!$B$5:$J$100,8,FALSE)</f>
        <v>0</v>
      </c>
      <c r="I883" s="16">
        <f>VLOOKUP($D883,'Growth rate'!$B$3:$S$93,3,FALSE)*VLOOKUP($F883,BY_TRA_Demand_Drivers!$B$5:$J$100,9,FALSE)</f>
        <v>0</v>
      </c>
    </row>
    <row r="884" spans="1:9">
      <c r="A884" s="16">
        <f t="shared" si="12"/>
        <v>11</v>
      </c>
      <c r="B884" s="16"/>
      <c r="C884" s="16" t="s">
        <v>11</v>
      </c>
      <c r="D884" s="16">
        <v>2079</v>
      </c>
      <c r="E884" s="16" t="s">
        <v>3</v>
      </c>
      <c r="F884" s="16" t="str">
        <f>VLOOKUP(A884,BY_TRA_Demand_Drivers!$A$5:$B$95,2,FALSE)</f>
        <v>TPAN</v>
      </c>
      <c r="G884" s="16">
        <f>VLOOKUP($D884,'Growth rate'!$B$3:$S$93,3,FALSE)*VLOOKUP($F884,BY_TRA_Demand_Drivers!$B$5:$J$100,7,FALSE)</f>
        <v>22825.688832555999</v>
      </c>
      <c r="H884" s="16">
        <f>VLOOKUP($D884,'Growth rate'!$B$3:$S$93,3,FALSE)*VLOOKUP($F884,BY_TRA_Demand_Drivers!$B$5:$J$100,8,FALSE)</f>
        <v>0</v>
      </c>
      <c r="I884" s="16">
        <f>VLOOKUP($D884,'Growth rate'!$B$3:$S$93,3,FALSE)*VLOOKUP($F884,BY_TRA_Demand_Drivers!$B$5:$J$100,9,FALSE)</f>
        <v>0</v>
      </c>
    </row>
    <row r="885" spans="1:9">
      <c r="A885" s="16">
        <f t="shared" si="12"/>
        <v>11</v>
      </c>
      <c r="B885" s="16"/>
      <c r="C885" s="16" t="s">
        <v>11</v>
      </c>
      <c r="D885" s="16">
        <v>2080</v>
      </c>
      <c r="E885" s="16" t="s">
        <v>3</v>
      </c>
      <c r="F885" s="16" t="str">
        <f>VLOOKUP(A885,BY_TRA_Demand_Drivers!$A$5:$B$95,2,FALSE)</f>
        <v>TPAN</v>
      </c>
      <c r="G885" s="16">
        <f>VLOOKUP($D885,'Growth rate'!$B$3:$S$93,3,FALSE)*VLOOKUP($F885,BY_TRA_Demand_Drivers!$B$5:$J$100,7,FALSE)</f>
        <v>23038.497751212592</v>
      </c>
      <c r="H885" s="16">
        <f>VLOOKUP($D885,'Growth rate'!$B$3:$S$93,3,FALSE)*VLOOKUP($F885,BY_TRA_Demand_Drivers!$B$5:$J$100,8,FALSE)</f>
        <v>0</v>
      </c>
      <c r="I885" s="16">
        <f>VLOOKUP($D885,'Growth rate'!$B$3:$S$93,3,FALSE)*VLOOKUP($F885,BY_TRA_Demand_Drivers!$B$5:$J$100,9,FALSE)</f>
        <v>0</v>
      </c>
    </row>
    <row r="886" spans="1:9">
      <c r="A886" s="16">
        <f t="shared" si="12"/>
        <v>11</v>
      </c>
      <c r="B886" s="16"/>
      <c r="C886" s="16" t="s">
        <v>11</v>
      </c>
      <c r="D886" s="16">
        <v>2081</v>
      </c>
      <c r="E886" s="16" t="s">
        <v>3</v>
      </c>
      <c r="F886" s="16" t="str">
        <f>VLOOKUP(A886,BY_TRA_Demand_Drivers!$A$5:$B$95,2,FALSE)</f>
        <v>TPAN</v>
      </c>
      <c r="G886" s="16">
        <f>VLOOKUP($D886,'Growth rate'!$B$3:$S$93,3,FALSE)*VLOOKUP($F886,BY_TRA_Demand_Drivers!$B$5:$J$100,7,FALSE)</f>
        <v>23242.597304441515</v>
      </c>
      <c r="H886" s="16">
        <f>VLOOKUP($D886,'Growth rate'!$B$3:$S$93,3,FALSE)*VLOOKUP($F886,BY_TRA_Demand_Drivers!$B$5:$J$100,8,FALSE)</f>
        <v>0</v>
      </c>
      <c r="I886" s="16">
        <f>VLOOKUP($D886,'Growth rate'!$B$3:$S$93,3,FALSE)*VLOOKUP($F886,BY_TRA_Demand_Drivers!$B$5:$J$100,9,FALSE)</f>
        <v>0</v>
      </c>
    </row>
    <row r="887" spans="1:9">
      <c r="A887" s="16">
        <f t="shared" si="12"/>
        <v>11</v>
      </c>
      <c r="B887" s="16"/>
      <c r="C887" s="16" t="s">
        <v>11</v>
      </c>
      <c r="D887" s="16">
        <v>2082</v>
      </c>
      <c r="E887" s="16" t="s">
        <v>3</v>
      </c>
      <c r="F887" s="16" t="str">
        <f>VLOOKUP(A887,BY_TRA_Demand_Drivers!$A$5:$B$95,2,FALSE)</f>
        <v>TPAN</v>
      </c>
      <c r="G887" s="16">
        <f>VLOOKUP($D887,'Growth rate'!$B$3:$S$93,3,FALSE)*VLOOKUP($F887,BY_TRA_Demand_Drivers!$B$5:$J$100,7,FALSE)</f>
        <v>23446.696857670438</v>
      </c>
      <c r="H887" s="16">
        <f>VLOOKUP($D887,'Growth rate'!$B$3:$S$93,3,FALSE)*VLOOKUP($F887,BY_TRA_Demand_Drivers!$B$5:$J$100,8,FALSE)</f>
        <v>0</v>
      </c>
      <c r="I887" s="16">
        <f>VLOOKUP($D887,'Growth rate'!$B$3:$S$93,3,FALSE)*VLOOKUP($F887,BY_TRA_Demand_Drivers!$B$5:$J$100,9,FALSE)</f>
        <v>0</v>
      </c>
    </row>
    <row r="888" spans="1:9">
      <c r="A888" s="16">
        <f t="shared" si="12"/>
        <v>11</v>
      </c>
      <c r="B888" s="16"/>
      <c r="C888" s="16" t="s">
        <v>11</v>
      </c>
      <c r="D888" s="16">
        <v>2083</v>
      </c>
      <c r="E888" s="16" t="s">
        <v>3</v>
      </c>
      <c r="F888" s="16" t="str">
        <f>VLOOKUP(A888,BY_TRA_Demand_Drivers!$A$5:$B$95,2,FALSE)</f>
        <v>TPAN</v>
      </c>
      <c r="G888" s="16">
        <f>VLOOKUP($D888,'Growth rate'!$B$3:$S$93,3,FALSE)*VLOOKUP($F888,BY_TRA_Demand_Drivers!$B$5:$J$100,7,FALSE)</f>
        <v>23650.796410899358</v>
      </c>
      <c r="H888" s="16">
        <f>VLOOKUP($D888,'Growth rate'!$B$3:$S$93,3,FALSE)*VLOOKUP($F888,BY_TRA_Demand_Drivers!$B$5:$J$100,8,FALSE)</f>
        <v>0</v>
      </c>
      <c r="I888" s="16">
        <f>VLOOKUP($D888,'Growth rate'!$B$3:$S$93,3,FALSE)*VLOOKUP($F888,BY_TRA_Demand_Drivers!$B$5:$J$100,9,FALSE)</f>
        <v>0</v>
      </c>
    </row>
    <row r="889" spans="1:9">
      <c r="A889" s="16">
        <f t="shared" si="12"/>
        <v>11</v>
      </c>
      <c r="B889" s="16"/>
      <c r="C889" s="16" t="s">
        <v>11</v>
      </c>
      <c r="D889" s="16">
        <v>2084</v>
      </c>
      <c r="E889" s="16" t="s">
        <v>3</v>
      </c>
      <c r="F889" s="16" t="str">
        <f>VLOOKUP(A889,BY_TRA_Demand_Drivers!$A$5:$B$95,2,FALSE)</f>
        <v>TPAN</v>
      </c>
      <c r="G889" s="16">
        <f>VLOOKUP($D889,'Growth rate'!$B$3:$S$93,3,FALSE)*VLOOKUP($F889,BY_TRA_Demand_Drivers!$B$5:$J$100,7,FALSE)</f>
        <v>23854.895964128282</v>
      </c>
      <c r="H889" s="16">
        <f>VLOOKUP($D889,'Growth rate'!$B$3:$S$93,3,FALSE)*VLOOKUP($F889,BY_TRA_Demand_Drivers!$B$5:$J$100,8,FALSE)</f>
        <v>0</v>
      </c>
      <c r="I889" s="16">
        <f>VLOOKUP($D889,'Growth rate'!$B$3:$S$93,3,FALSE)*VLOOKUP($F889,BY_TRA_Demand_Drivers!$B$5:$J$100,9,FALSE)</f>
        <v>0</v>
      </c>
    </row>
    <row r="890" spans="1:9">
      <c r="A890" s="16">
        <f t="shared" si="12"/>
        <v>11</v>
      </c>
      <c r="B890" s="16"/>
      <c r="C890" s="16" t="s">
        <v>11</v>
      </c>
      <c r="D890" s="16">
        <v>2085</v>
      </c>
      <c r="E890" s="16" t="s">
        <v>3</v>
      </c>
      <c r="F890" s="16" t="str">
        <f>VLOOKUP(A890,BY_TRA_Demand_Drivers!$A$5:$B$95,2,FALSE)</f>
        <v>TPAN</v>
      </c>
      <c r="G890" s="16">
        <f>VLOOKUP($D890,'Growth rate'!$B$3:$S$93,3,FALSE)*VLOOKUP($F890,BY_TRA_Demand_Drivers!$B$5:$J$100,7,FALSE)</f>
        <v>24058.995517357205</v>
      </c>
      <c r="H890" s="16">
        <f>VLOOKUP($D890,'Growth rate'!$B$3:$S$93,3,FALSE)*VLOOKUP($F890,BY_TRA_Demand_Drivers!$B$5:$J$100,8,FALSE)</f>
        <v>0</v>
      </c>
      <c r="I890" s="16">
        <f>VLOOKUP($D890,'Growth rate'!$B$3:$S$93,3,FALSE)*VLOOKUP($F890,BY_TRA_Demand_Drivers!$B$5:$J$100,9,FALSE)</f>
        <v>0</v>
      </c>
    </row>
    <row r="891" spans="1:9">
      <c r="A891" s="16">
        <f t="shared" si="12"/>
        <v>11</v>
      </c>
      <c r="B891" s="16"/>
      <c r="C891" s="16" t="s">
        <v>11</v>
      </c>
      <c r="D891" s="16">
        <v>2086</v>
      </c>
      <c r="E891" s="16" t="s">
        <v>3</v>
      </c>
      <c r="F891" s="16" t="str">
        <f>VLOOKUP(A891,BY_TRA_Demand_Drivers!$A$5:$B$95,2,FALSE)</f>
        <v>TPAN</v>
      </c>
      <c r="G891" s="16">
        <f>VLOOKUP($D891,'Growth rate'!$B$3:$S$93,3,FALSE)*VLOOKUP($F891,BY_TRA_Demand_Drivers!$B$5:$J$100,7,FALSE)</f>
        <v>24255.019461886022</v>
      </c>
      <c r="H891" s="16">
        <f>VLOOKUP($D891,'Growth rate'!$B$3:$S$93,3,FALSE)*VLOOKUP($F891,BY_TRA_Demand_Drivers!$B$5:$J$100,8,FALSE)</f>
        <v>0</v>
      </c>
      <c r="I891" s="16">
        <f>VLOOKUP($D891,'Growth rate'!$B$3:$S$93,3,FALSE)*VLOOKUP($F891,BY_TRA_Demand_Drivers!$B$5:$J$100,9,FALSE)</f>
        <v>0</v>
      </c>
    </row>
    <row r="892" spans="1:9">
      <c r="A892" s="16">
        <f t="shared" si="12"/>
        <v>11</v>
      </c>
      <c r="B892" s="16"/>
      <c r="C892" s="16" t="s">
        <v>11</v>
      </c>
      <c r="D892" s="16">
        <v>2087</v>
      </c>
      <c r="E892" s="16" t="s">
        <v>3</v>
      </c>
      <c r="F892" s="16" t="str">
        <f>VLOOKUP(A892,BY_TRA_Demand_Drivers!$A$5:$B$95,2,FALSE)</f>
        <v>TPAN</v>
      </c>
      <c r="G892" s="16">
        <f>VLOOKUP($D892,'Growth rate'!$B$3:$S$93,3,FALSE)*VLOOKUP($F892,BY_TRA_Demand_Drivers!$B$5:$J$100,7,FALSE)</f>
        <v>24451.043406414836</v>
      </c>
      <c r="H892" s="16">
        <f>VLOOKUP($D892,'Growth rate'!$B$3:$S$93,3,FALSE)*VLOOKUP($F892,BY_TRA_Demand_Drivers!$B$5:$J$100,8,FALSE)</f>
        <v>0</v>
      </c>
      <c r="I892" s="16">
        <f>VLOOKUP($D892,'Growth rate'!$B$3:$S$93,3,FALSE)*VLOOKUP($F892,BY_TRA_Demand_Drivers!$B$5:$J$100,9,FALSE)</f>
        <v>0</v>
      </c>
    </row>
    <row r="893" spans="1:9">
      <c r="A893" s="16">
        <f t="shared" si="12"/>
        <v>11</v>
      </c>
      <c r="B893" s="16"/>
      <c r="C893" s="16" t="s">
        <v>11</v>
      </c>
      <c r="D893" s="16">
        <v>2088</v>
      </c>
      <c r="E893" s="16" t="s">
        <v>3</v>
      </c>
      <c r="F893" s="16" t="str">
        <f>VLOOKUP(A893,BY_TRA_Demand_Drivers!$A$5:$B$95,2,FALSE)</f>
        <v>TPAN</v>
      </c>
      <c r="G893" s="16">
        <f>VLOOKUP($D893,'Growth rate'!$B$3:$S$93,3,FALSE)*VLOOKUP($F893,BY_TRA_Demand_Drivers!$B$5:$J$100,7,FALSE)</f>
        <v>24647.067350943649</v>
      </c>
      <c r="H893" s="16">
        <f>VLOOKUP($D893,'Growth rate'!$B$3:$S$93,3,FALSE)*VLOOKUP($F893,BY_TRA_Demand_Drivers!$B$5:$J$100,8,FALSE)</f>
        <v>0</v>
      </c>
      <c r="I893" s="16">
        <f>VLOOKUP($D893,'Growth rate'!$B$3:$S$93,3,FALSE)*VLOOKUP($F893,BY_TRA_Demand_Drivers!$B$5:$J$100,9,FALSE)</f>
        <v>0</v>
      </c>
    </row>
    <row r="894" spans="1:9">
      <c r="A894" s="16">
        <f t="shared" si="12"/>
        <v>11</v>
      </c>
      <c r="B894" s="16"/>
      <c r="C894" s="16" t="s">
        <v>11</v>
      </c>
      <c r="D894" s="16">
        <v>2089</v>
      </c>
      <c r="E894" s="16" t="s">
        <v>3</v>
      </c>
      <c r="F894" s="16" t="str">
        <f>VLOOKUP(A894,BY_TRA_Demand_Drivers!$A$5:$B$95,2,FALSE)</f>
        <v>TPAN</v>
      </c>
      <c r="G894" s="16">
        <f>VLOOKUP($D894,'Growth rate'!$B$3:$S$93,3,FALSE)*VLOOKUP($F894,BY_TRA_Demand_Drivers!$B$5:$J$100,7,FALSE)</f>
        <v>24843.091295472463</v>
      </c>
      <c r="H894" s="16">
        <f>VLOOKUP($D894,'Growth rate'!$B$3:$S$93,3,FALSE)*VLOOKUP($F894,BY_TRA_Demand_Drivers!$B$5:$J$100,8,FALSE)</f>
        <v>0</v>
      </c>
      <c r="I894" s="16">
        <f>VLOOKUP($D894,'Growth rate'!$B$3:$S$93,3,FALSE)*VLOOKUP($F894,BY_TRA_Demand_Drivers!$B$5:$J$100,9,FALSE)</f>
        <v>0</v>
      </c>
    </row>
    <row r="895" spans="1:9">
      <c r="A895" s="16">
        <f t="shared" si="12"/>
        <v>11</v>
      </c>
      <c r="B895" s="16"/>
      <c r="C895" s="16" t="s">
        <v>11</v>
      </c>
      <c r="D895" s="16">
        <v>2090</v>
      </c>
      <c r="E895" s="16" t="s">
        <v>3</v>
      </c>
      <c r="F895" s="16" t="str">
        <f>VLOOKUP(A895,BY_TRA_Demand_Drivers!$A$5:$B$95,2,FALSE)</f>
        <v>TPAN</v>
      </c>
      <c r="G895" s="16">
        <f>VLOOKUP($D895,'Growth rate'!$B$3:$S$93,3,FALSE)*VLOOKUP($F895,BY_TRA_Demand_Drivers!$B$5:$J$100,7,FALSE)</f>
        <v>25039.115240001276</v>
      </c>
      <c r="H895" s="16">
        <f>VLOOKUP($D895,'Growth rate'!$B$3:$S$93,3,FALSE)*VLOOKUP($F895,BY_TRA_Demand_Drivers!$B$5:$J$100,8,FALSE)</f>
        <v>0</v>
      </c>
      <c r="I895" s="16">
        <f>VLOOKUP($D895,'Growth rate'!$B$3:$S$93,3,FALSE)*VLOOKUP($F895,BY_TRA_Demand_Drivers!$B$5:$J$100,9,FALSE)</f>
        <v>0</v>
      </c>
    </row>
    <row r="896" spans="1:9">
      <c r="A896" s="16">
        <f t="shared" si="12"/>
        <v>11</v>
      </c>
      <c r="B896" s="16"/>
      <c r="C896" s="16" t="s">
        <v>11</v>
      </c>
      <c r="D896" s="16">
        <v>2091</v>
      </c>
      <c r="E896" s="16" t="s">
        <v>3</v>
      </c>
      <c r="F896" s="16" t="str">
        <f>VLOOKUP(A896,BY_TRA_Demand_Drivers!$A$5:$B$95,2,FALSE)</f>
        <v>TPAN</v>
      </c>
      <c r="G896" s="16">
        <f>VLOOKUP($D896,'Growth rate'!$B$3:$S$93,3,FALSE)*VLOOKUP($F896,BY_TRA_Demand_Drivers!$B$5:$J$100,7,FALSE)</f>
        <v>25230.593301932913</v>
      </c>
      <c r="H896" s="16">
        <f>VLOOKUP($D896,'Growth rate'!$B$3:$S$93,3,FALSE)*VLOOKUP($F896,BY_TRA_Demand_Drivers!$B$5:$J$100,8,FALSE)</f>
        <v>0</v>
      </c>
      <c r="I896" s="16">
        <f>VLOOKUP($D896,'Growth rate'!$B$3:$S$93,3,FALSE)*VLOOKUP($F896,BY_TRA_Demand_Drivers!$B$5:$J$100,9,FALSE)</f>
        <v>0</v>
      </c>
    </row>
    <row r="897" spans="1:9">
      <c r="A897" s="16">
        <f t="shared" si="12"/>
        <v>11</v>
      </c>
      <c r="B897" s="16"/>
      <c r="C897" s="16" t="s">
        <v>11</v>
      </c>
      <c r="D897" s="16">
        <v>2092</v>
      </c>
      <c r="E897" s="16" t="s">
        <v>3</v>
      </c>
      <c r="F897" s="16" t="str">
        <f>VLOOKUP(A897,BY_TRA_Demand_Drivers!$A$5:$B$95,2,FALSE)</f>
        <v>TPAN</v>
      </c>
      <c r="G897" s="16">
        <f>VLOOKUP($D897,'Growth rate'!$B$3:$S$93,3,FALSE)*VLOOKUP($F897,BY_TRA_Demand_Drivers!$B$5:$J$100,7,FALSE)</f>
        <v>25422.07136386455</v>
      </c>
      <c r="H897" s="16">
        <f>VLOOKUP($D897,'Growth rate'!$B$3:$S$93,3,FALSE)*VLOOKUP($F897,BY_TRA_Demand_Drivers!$B$5:$J$100,8,FALSE)</f>
        <v>0</v>
      </c>
      <c r="I897" s="16">
        <f>VLOOKUP($D897,'Growth rate'!$B$3:$S$93,3,FALSE)*VLOOKUP($F897,BY_TRA_Demand_Drivers!$B$5:$J$100,9,FALSE)</f>
        <v>0</v>
      </c>
    </row>
    <row r="898" spans="1:9">
      <c r="A898" s="16">
        <f t="shared" si="12"/>
        <v>11</v>
      </c>
      <c r="B898" s="16"/>
      <c r="C898" s="16" t="s">
        <v>11</v>
      </c>
      <c r="D898" s="16">
        <v>2093</v>
      </c>
      <c r="E898" s="16" t="s">
        <v>3</v>
      </c>
      <c r="F898" s="16" t="str">
        <f>VLOOKUP(A898,BY_TRA_Demand_Drivers!$A$5:$B$95,2,FALSE)</f>
        <v>TPAN</v>
      </c>
      <c r="G898" s="16">
        <f>VLOOKUP($D898,'Growth rate'!$B$3:$S$93,3,FALSE)*VLOOKUP($F898,BY_TRA_Demand_Drivers!$B$5:$J$100,7,FALSE)</f>
        <v>25613.549425796191</v>
      </c>
      <c r="H898" s="16">
        <f>VLOOKUP($D898,'Growth rate'!$B$3:$S$93,3,FALSE)*VLOOKUP($F898,BY_TRA_Demand_Drivers!$B$5:$J$100,8,FALSE)</f>
        <v>0</v>
      </c>
      <c r="I898" s="16">
        <f>VLOOKUP($D898,'Growth rate'!$B$3:$S$93,3,FALSE)*VLOOKUP($F898,BY_TRA_Demand_Drivers!$B$5:$J$100,9,FALSE)</f>
        <v>0</v>
      </c>
    </row>
    <row r="899" spans="1:9">
      <c r="A899" s="16">
        <f t="shared" ref="A899:A962" si="13">A817+1</f>
        <v>11</v>
      </c>
      <c r="B899" s="16"/>
      <c r="C899" s="16" t="s">
        <v>11</v>
      </c>
      <c r="D899" s="16">
        <v>2094</v>
      </c>
      <c r="E899" s="16" t="s">
        <v>3</v>
      </c>
      <c r="F899" s="16" t="str">
        <f>VLOOKUP(A899,BY_TRA_Demand_Drivers!$A$5:$B$95,2,FALSE)</f>
        <v>TPAN</v>
      </c>
      <c r="G899" s="16">
        <f>VLOOKUP($D899,'Growth rate'!$B$3:$S$93,3,FALSE)*VLOOKUP($F899,BY_TRA_Demand_Drivers!$B$5:$J$100,7,FALSE)</f>
        <v>25805.027487727828</v>
      </c>
      <c r="H899" s="16">
        <f>VLOOKUP($D899,'Growth rate'!$B$3:$S$93,3,FALSE)*VLOOKUP($F899,BY_TRA_Demand_Drivers!$B$5:$J$100,8,FALSE)</f>
        <v>0</v>
      </c>
      <c r="I899" s="16">
        <f>VLOOKUP($D899,'Growth rate'!$B$3:$S$93,3,FALSE)*VLOOKUP($F899,BY_TRA_Demand_Drivers!$B$5:$J$100,9,FALSE)</f>
        <v>0</v>
      </c>
    </row>
    <row r="900" spans="1:9">
      <c r="A900" s="16">
        <f t="shared" si="13"/>
        <v>11</v>
      </c>
      <c r="B900" s="16"/>
      <c r="C900" s="16" t="s">
        <v>11</v>
      </c>
      <c r="D900" s="16">
        <v>2095</v>
      </c>
      <c r="E900" s="16" t="s">
        <v>3</v>
      </c>
      <c r="F900" s="16" t="str">
        <f>VLOOKUP(A900,BY_TRA_Demand_Drivers!$A$5:$B$95,2,FALSE)</f>
        <v>TPAN</v>
      </c>
      <c r="G900" s="16">
        <f>VLOOKUP($D900,'Growth rate'!$B$3:$S$93,3,FALSE)*VLOOKUP($F900,BY_TRA_Demand_Drivers!$B$5:$J$100,7,FALSE)</f>
        <v>25996.505549659465</v>
      </c>
      <c r="H900" s="16">
        <f>VLOOKUP($D900,'Growth rate'!$B$3:$S$93,3,FALSE)*VLOOKUP($F900,BY_TRA_Demand_Drivers!$B$5:$J$100,8,FALSE)</f>
        <v>0</v>
      </c>
      <c r="I900" s="16">
        <f>VLOOKUP($D900,'Growth rate'!$B$3:$S$93,3,FALSE)*VLOOKUP($F900,BY_TRA_Demand_Drivers!$B$5:$J$100,9,FALSE)</f>
        <v>0</v>
      </c>
    </row>
    <row r="901" spans="1:9">
      <c r="A901" s="16">
        <f t="shared" si="13"/>
        <v>11</v>
      </c>
      <c r="B901" s="16"/>
      <c r="C901" s="16" t="s">
        <v>11</v>
      </c>
      <c r="D901" s="16">
        <v>2096</v>
      </c>
      <c r="E901" s="16" t="s">
        <v>3</v>
      </c>
      <c r="F901" s="16" t="str">
        <f>VLOOKUP(A901,BY_TRA_Demand_Drivers!$A$5:$B$95,2,FALSE)</f>
        <v>TPAN</v>
      </c>
      <c r="G901" s="16">
        <f>VLOOKUP($D901,'Growth rate'!$B$3:$S$93,3,FALSE)*VLOOKUP($F901,BY_TRA_Demand_Drivers!$B$5:$J$100,7,FALSE)</f>
        <v>26181.5901020651</v>
      </c>
      <c r="H901" s="16">
        <f>VLOOKUP($D901,'Growth rate'!$B$3:$S$93,3,FALSE)*VLOOKUP($F901,BY_TRA_Demand_Drivers!$B$5:$J$100,8,FALSE)</f>
        <v>0</v>
      </c>
      <c r="I901" s="16">
        <f>VLOOKUP($D901,'Growth rate'!$B$3:$S$93,3,FALSE)*VLOOKUP($F901,BY_TRA_Demand_Drivers!$B$5:$J$100,9,FALSE)</f>
        <v>0</v>
      </c>
    </row>
    <row r="902" spans="1:9">
      <c r="A902" s="16">
        <f t="shared" si="13"/>
        <v>11</v>
      </c>
      <c r="B902" s="16"/>
      <c r="C902" s="16" t="s">
        <v>11</v>
      </c>
      <c r="D902" s="16">
        <v>2097</v>
      </c>
      <c r="E902" s="16" t="s">
        <v>3</v>
      </c>
      <c r="F902" s="16" t="str">
        <f>VLOOKUP(A902,BY_TRA_Demand_Drivers!$A$5:$B$95,2,FALSE)</f>
        <v>TPAN</v>
      </c>
      <c r="G902" s="16">
        <f>VLOOKUP($D902,'Growth rate'!$B$3:$S$93,3,FALSE)*VLOOKUP($F902,BY_TRA_Demand_Drivers!$B$5:$J$100,7,FALSE)</f>
        <v>26366.674654470728</v>
      </c>
      <c r="H902" s="16">
        <f>VLOOKUP($D902,'Growth rate'!$B$3:$S$93,3,FALSE)*VLOOKUP($F902,BY_TRA_Demand_Drivers!$B$5:$J$100,8,FALSE)</f>
        <v>0</v>
      </c>
      <c r="I902" s="16">
        <f>VLOOKUP($D902,'Growth rate'!$B$3:$S$93,3,FALSE)*VLOOKUP($F902,BY_TRA_Demand_Drivers!$B$5:$J$100,9,FALSE)</f>
        <v>0</v>
      </c>
    </row>
    <row r="903" spans="1:9">
      <c r="A903" s="16">
        <f t="shared" si="13"/>
        <v>11</v>
      </c>
      <c r="B903" s="16"/>
      <c r="C903" s="16" t="s">
        <v>11</v>
      </c>
      <c r="D903" s="16">
        <v>2098</v>
      </c>
      <c r="E903" s="16" t="s">
        <v>3</v>
      </c>
      <c r="F903" s="16" t="str">
        <f>VLOOKUP(A903,BY_TRA_Demand_Drivers!$A$5:$B$95,2,FALSE)</f>
        <v>TPAN</v>
      </c>
      <c r="G903" s="16">
        <f>VLOOKUP($D903,'Growth rate'!$B$3:$S$93,3,FALSE)*VLOOKUP($F903,BY_TRA_Demand_Drivers!$B$5:$J$100,7,FALSE)</f>
        <v>26551.759206876362</v>
      </c>
      <c r="H903" s="16">
        <f>VLOOKUP($D903,'Growth rate'!$B$3:$S$93,3,FALSE)*VLOOKUP($F903,BY_TRA_Demand_Drivers!$B$5:$J$100,8,FALSE)</f>
        <v>0</v>
      </c>
      <c r="I903" s="16">
        <f>VLOOKUP($D903,'Growth rate'!$B$3:$S$93,3,FALSE)*VLOOKUP($F903,BY_TRA_Demand_Drivers!$B$5:$J$100,9,FALSE)</f>
        <v>0</v>
      </c>
    </row>
    <row r="904" spans="1:9">
      <c r="A904" s="16">
        <f t="shared" si="13"/>
        <v>11</v>
      </c>
      <c r="B904" s="16"/>
      <c r="C904" s="16" t="s">
        <v>11</v>
      </c>
      <c r="D904" s="16">
        <v>2099</v>
      </c>
      <c r="E904" s="16" t="s">
        <v>3</v>
      </c>
      <c r="F904" s="16" t="str">
        <f>VLOOKUP(A904,BY_TRA_Demand_Drivers!$A$5:$B$95,2,FALSE)</f>
        <v>TPAN</v>
      </c>
      <c r="G904" s="16">
        <f>VLOOKUP($D904,'Growth rate'!$B$3:$S$93,3,FALSE)*VLOOKUP($F904,BY_TRA_Demand_Drivers!$B$5:$J$100,7,FALSE)</f>
        <v>26736.843759281994</v>
      </c>
      <c r="H904" s="16">
        <f>VLOOKUP($D904,'Growth rate'!$B$3:$S$93,3,FALSE)*VLOOKUP($F904,BY_TRA_Demand_Drivers!$B$5:$J$100,8,FALSE)</f>
        <v>0</v>
      </c>
      <c r="I904" s="16">
        <f>VLOOKUP($D904,'Growth rate'!$B$3:$S$93,3,FALSE)*VLOOKUP($F904,BY_TRA_Demand_Drivers!$B$5:$J$100,9,FALSE)</f>
        <v>0</v>
      </c>
    </row>
    <row r="905" spans="1:9">
      <c r="A905" s="16">
        <f t="shared" si="13"/>
        <v>11</v>
      </c>
      <c r="B905" s="16"/>
      <c r="C905" s="16" t="s">
        <v>11</v>
      </c>
      <c r="D905" s="16">
        <v>2100</v>
      </c>
      <c r="E905" s="16" t="s">
        <v>3</v>
      </c>
      <c r="F905" s="16" t="str">
        <f>VLOOKUP(A905,BY_TRA_Demand_Drivers!$A$5:$B$95,2,FALSE)</f>
        <v>TPAN</v>
      </c>
      <c r="G905" s="16">
        <f>VLOOKUP($D905,'Growth rate'!$B$3:$S$93,3,FALSE)*VLOOKUP($F905,BY_TRA_Demand_Drivers!$B$5:$J$100,7,FALSE)</f>
        <v>26921.928311687629</v>
      </c>
      <c r="H905" s="16">
        <f>VLOOKUP($D905,'Growth rate'!$B$3:$S$93,3,FALSE)*VLOOKUP($F905,BY_TRA_Demand_Drivers!$B$5:$J$100,8,FALSE)</f>
        <v>0</v>
      </c>
      <c r="I905" s="16">
        <f>VLOOKUP($D905,'Growth rate'!$B$3:$S$93,3,FALSE)*VLOOKUP($F905,BY_TRA_Demand_Drivers!$B$5:$J$100,9,FALSE)</f>
        <v>0</v>
      </c>
    </row>
    <row r="906" spans="1:9">
      <c r="A906" s="16">
        <f t="shared" si="13"/>
        <v>12</v>
      </c>
      <c r="B906" s="16"/>
      <c r="C906" s="16" t="s">
        <v>11</v>
      </c>
      <c r="D906" s="16">
        <v>2019</v>
      </c>
      <c r="E906" s="16" t="s">
        <v>3</v>
      </c>
      <c r="F906" s="16" t="str">
        <f>VLOOKUP(A906,BY_TRA_Demand_Drivers!$A$5:$B$95,2,FALSE)</f>
        <v>TPAIS</v>
      </c>
      <c r="G906" s="16">
        <f>VLOOKUP($D906,'Growth rate'!$B$3:$S$93,3,FALSE)*VLOOKUP($F906,BY_TRA_Demand_Drivers!$B$5:$J$100,7,FALSE)</f>
        <v>36061.157057042918</v>
      </c>
      <c r="H906" s="16">
        <f>VLOOKUP($D906,'Growth rate'!$B$3:$S$93,3,FALSE)*VLOOKUP($F906,BY_TRA_Demand_Drivers!$B$5:$J$100,8,FALSE)</f>
        <v>0</v>
      </c>
      <c r="I906" s="16">
        <f>VLOOKUP($D906,'Growth rate'!$B$3:$S$93,3,FALSE)*VLOOKUP($F906,BY_TRA_Demand_Drivers!$B$5:$J$100,9,FALSE)</f>
        <v>0</v>
      </c>
    </row>
    <row r="907" spans="1:9">
      <c r="A907" s="16">
        <f t="shared" si="13"/>
        <v>12</v>
      </c>
      <c r="B907" s="16"/>
      <c r="C907" s="16" t="s">
        <v>11</v>
      </c>
      <c r="D907" s="16">
        <v>2020</v>
      </c>
      <c r="E907" s="16" t="s">
        <v>3</v>
      </c>
      <c r="F907" s="16" t="str">
        <f>VLOOKUP(A907,BY_TRA_Demand_Drivers!$A$5:$B$95,2,FALSE)</f>
        <v>TPAIS</v>
      </c>
      <c r="G907" s="16">
        <f>VLOOKUP($D907,'Growth rate'!$B$3:$S$93,3,FALSE)*VLOOKUP($F907,BY_TRA_Demand_Drivers!$B$5:$J$100,7,FALSE)</f>
        <v>36498.674500723086</v>
      </c>
      <c r="H907" s="16">
        <f>VLOOKUP($D907,'Growth rate'!$B$3:$S$93,3,FALSE)*VLOOKUP($F907,BY_TRA_Demand_Drivers!$B$5:$J$100,8,FALSE)</f>
        <v>0</v>
      </c>
      <c r="I907" s="16">
        <f>VLOOKUP($D907,'Growth rate'!$B$3:$S$93,3,FALSE)*VLOOKUP($F907,BY_TRA_Demand_Drivers!$B$5:$J$100,9,FALSE)</f>
        <v>0</v>
      </c>
    </row>
    <row r="908" spans="1:9">
      <c r="A908" s="16">
        <f t="shared" si="13"/>
        <v>12</v>
      </c>
      <c r="B908" s="16"/>
      <c r="C908" s="16" t="s">
        <v>11</v>
      </c>
      <c r="D908" s="16">
        <v>2021</v>
      </c>
      <c r="E908" s="16" t="s">
        <v>3</v>
      </c>
      <c r="F908" s="16" t="str">
        <f>VLOOKUP(A908,BY_TRA_Demand_Drivers!$A$5:$B$95,2,FALSE)</f>
        <v>TPAIS</v>
      </c>
      <c r="G908" s="16">
        <f>VLOOKUP($D908,'Growth rate'!$B$3:$S$93,3,FALSE)*VLOOKUP($F908,BY_TRA_Demand_Drivers!$B$5:$J$100,7,FALSE)</f>
        <v>36872.909764175725</v>
      </c>
      <c r="H908" s="16">
        <f>VLOOKUP($D908,'Growth rate'!$B$3:$S$93,3,FALSE)*VLOOKUP($F908,BY_TRA_Demand_Drivers!$B$5:$J$100,8,FALSE)</f>
        <v>0</v>
      </c>
      <c r="I908" s="16">
        <f>VLOOKUP($D908,'Growth rate'!$B$3:$S$93,3,FALSE)*VLOOKUP($F908,BY_TRA_Demand_Drivers!$B$5:$J$100,9,FALSE)</f>
        <v>0</v>
      </c>
    </row>
    <row r="909" spans="1:9">
      <c r="A909" s="16">
        <f t="shared" si="13"/>
        <v>12</v>
      </c>
      <c r="B909" s="16"/>
      <c r="C909" s="16" t="s">
        <v>11</v>
      </c>
      <c r="D909" s="16">
        <v>2022</v>
      </c>
      <c r="E909" s="16" t="s">
        <v>3</v>
      </c>
      <c r="F909" s="16" t="str">
        <f>VLOOKUP(A909,BY_TRA_Demand_Drivers!$A$5:$B$95,2,FALSE)</f>
        <v>TPAIS</v>
      </c>
      <c r="G909" s="16">
        <f>VLOOKUP($D909,'Growth rate'!$B$3:$S$93,3,FALSE)*VLOOKUP($F909,BY_TRA_Demand_Drivers!$B$5:$J$100,7,FALSE)</f>
        <v>37247.145027628358</v>
      </c>
      <c r="H909" s="16">
        <f>VLOOKUP($D909,'Growth rate'!$B$3:$S$93,3,FALSE)*VLOOKUP($F909,BY_TRA_Demand_Drivers!$B$5:$J$100,8,FALSE)</f>
        <v>0</v>
      </c>
      <c r="I909" s="16">
        <f>VLOOKUP($D909,'Growth rate'!$B$3:$S$93,3,FALSE)*VLOOKUP($F909,BY_TRA_Demand_Drivers!$B$5:$J$100,9,FALSE)</f>
        <v>0</v>
      </c>
    </row>
    <row r="910" spans="1:9">
      <c r="A910" s="16">
        <f t="shared" si="13"/>
        <v>12</v>
      </c>
      <c r="B910" s="16"/>
      <c r="C910" s="16" t="s">
        <v>11</v>
      </c>
      <c r="D910" s="16">
        <v>2023</v>
      </c>
      <c r="E910" s="16" t="s">
        <v>3</v>
      </c>
      <c r="F910" s="16" t="str">
        <f>VLOOKUP(A910,BY_TRA_Demand_Drivers!$A$5:$B$95,2,FALSE)</f>
        <v>TPAIS</v>
      </c>
      <c r="G910" s="16">
        <f>VLOOKUP($D910,'Growth rate'!$B$3:$S$93,3,FALSE)*VLOOKUP($F910,BY_TRA_Demand_Drivers!$B$5:$J$100,7,FALSE)</f>
        <v>37621.380291081005</v>
      </c>
      <c r="H910" s="16">
        <f>VLOOKUP($D910,'Growth rate'!$B$3:$S$93,3,FALSE)*VLOOKUP($F910,BY_TRA_Demand_Drivers!$B$5:$J$100,8,FALSE)</f>
        <v>0</v>
      </c>
      <c r="I910" s="16">
        <f>VLOOKUP($D910,'Growth rate'!$B$3:$S$93,3,FALSE)*VLOOKUP($F910,BY_TRA_Demand_Drivers!$B$5:$J$100,9,FALSE)</f>
        <v>0</v>
      </c>
    </row>
    <row r="911" spans="1:9">
      <c r="A911" s="16">
        <f t="shared" si="13"/>
        <v>12</v>
      </c>
      <c r="B911" s="16"/>
      <c r="C911" s="16" t="s">
        <v>11</v>
      </c>
      <c r="D911" s="16">
        <v>2024</v>
      </c>
      <c r="E911" s="16" t="s">
        <v>3</v>
      </c>
      <c r="F911" s="16" t="str">
        <f>VLOOKUP(A911,BY_TRA_Demand_Drivers!$A$5:$B$95,2,FALSE)</f>
        <v>TPAIS</v>
      </c>
      <c r="G911" s="16">
        <f>VLOOKUP($D911,'Growth rate'!$B$3:$S$93,3,FALSE)*VLOOKUP($F911,BY_TRA_Demand_Drivers!$B$5:$J$100,7,FALSE)</f>
        <v>37995.615554533637</v>
      </c>
      <c r="H911" s="16">
        <f>VLOOKUP($D911,'Growth rate'!$B$3:$S$93,3,FALSE)*VLOOKUP($F911,BY_TRA_Demand_Drivers!$B$5:$J$100,8,FALSE)</f>
        <v>0</v>
      </c>
      <c r="I911" s="16">
        <f>VLOOKUP($D911,'Growth rate'!$B$3:$S$93,3,FALSE)*VLOOKUP($F911,BY_TRA_Demand_Drivers!$B$5:$J$100,9,FALSE)</f>
        <v>0</v>
      </c>
    </row>
    <row r="912" spans="1:9">
      <c r="A912" s="16">
        <f t="shared" si="13"/>
        <v>12</v>
      </c>
      <c r="B912" s="16"/>
      <c r="C912" s="16" t="s">
        <v>11</v>
      </c>
      <c r="D912" s="16">
        <v>2025</v>
      </c>
      <c r="E912" s="16" t="s">
        <v>3</v>
      </c>
      <c r="F912" s="16" t="str">
        <f>VLOOKUP(A912,BY_TRA_Demand_Drivers!$A$5:$B$95,2,FALSE)</f>
        <v>TPAIS</v>
      </c>
      <c r="G912" s="16">
        <f>VLOOKUP($D912,'Growth rate'!$B$3:$S$93,3,FALSE)*VLOOKUP($F912,BY_TRA_Demand_Drivers!$B$5:$J$100,7,FALSE)</f>
        <v>38369.850817986277</v>
      </c>
      <c r="H912" s="16">
        <f>VLOOKUP($D912,'Growth rate'!$B$3:$S$93,3,FALSE)*VLOOKUP($F912,BY_TRA_Demand_Drivers!$B$5:$J$100,8,FALSE)</f>
        <v>0</v>
      </c>
      <c r="I912" s="16">
        <f>VLOOKUP($D912,'Growth rate'!$B$3:$S$93,3,FALSE)*VLOOKUP($F912,BY_TRA_Demand_Drivers!$B$5:$J$100,9,FALSE)</f>
        <v>0</v>
      </c>
    </row>
    <row r="913" spans="1:9">
      <c r="A913" s="16">
        <f t="shared" si="13"/>
        <v>12</v>
      </c>
      <c r="B913" s="16"/>
      <c r="C913" s="16" t="s">
        <v>11</v>
      </c>
      <c r="D913" s="16">
        <v>2026</v>
      </c>
      <c r="E913" s="16" t="s">
        <v>3</v>
      </c>
      <c r="F913" s="16" t="str">
        <f>VLOOKUP(A913,BY_TRA_Demand_Drivers!$A$5:$B$95,2,FALSE)</f>
        <v>TPAIS</v>
      </c>
      <c r="G913" s="16">
        <f>VLOOKUP($D913,'Growth rate'!$B$3:$S$93,3,FALSE)*VLOOKUP($F913,BY_TRA_Demand_Drivers!$B$5:$J$100,7,FALSE)</f>
        <v>38714.256600640685</v>
      </c>
      <c r="H913" s="16">
        <f>VLOOKUP($D913,'Growth rate'!$B$3:$S$93,3,FALSE)*VLOOKUP($F913,BY_TRA_Demand_Drivers!$B$5:$J$100,8,FALSE)</f>
        <v>0</v>
      </c>
      <c r="I913" s="16">
        <f>VLOOKUP($D913,'Growth rate'!$B$3:$S$93,3,FALSE)*VLOOKUP($F913,BY_TRA_Demand_Drivers!$B$5:$J$100,9,FALSE)</f>
        <v>0</v>
      </c>
    </row>
    <row r="914" spans="1:9">
      <c r="A914" s="16">
        <f t="shared" si="13"/>
        <v>12</v>
      </c>
      <c r="B914" s="16"/>
      <c r="C914" s="16" t="s">
        <v>11</v>
      </c>
      <c r="D914" s="16">
        <v>2027</v>
      </c>
      <c r="E914" s="16" t="s">
        <v>3</v>
      </c>
      <c r="F914" s="16" t="str">
        <f>VLOOKUP(A914,BY_TRA_Demand_Drivers!$A$5:$B$95,2,FALSE)</f>
        <v>TPAIS</v>
      </c>
      <c r="G914" s="16">
        <f>VLOOKUP($D914,'Growth rate'!$B$3:$S$93,3,FALSE)*VLOOKUP($F914,BY_TRA_Demand_Drivers!$B$5:$J$100,7,FALSE)</f>
        <v>39058.662383295086</v>
      </c>
      <c r="H914" s="16">
        <f>VLOOKUP($D914,'Growth rate'!$B$3:$S$93,3,FALSE)*VLOOKUP($F914,BY_TRA_Demand_Drivers!$B$5:$J$100,8,FALSE)</f>
        <v>0</v>
      </c>
      <c r="I914" s="16">
        <f>VLOOKUP($D914,'Growth rate'!$B$3:$S$93,3,FALSE)*VLOOKUP($F914,BY_TRA_Demand_Drivers!$B$5:$J$100,9,FALSE)</f>
        <v>0</v>
      </c>
    </row>
    <row r="915" spans="1:9">
      <c r="A915" s="16">
        <f t="shared" si="13"/>
        <v>12</v>
      </c>
      <c r="B915" s="16"/>
      <c r="C915" s="16" t="s">
        <v>11</v>
      </c>
      <c r="D915" s="16">
        <v>2028</v>
      </c>
      <c r="E915" s="16" t="s">
        <v>3</v>
      </c>
      <c r="F915" s="16" t="str">
        <f>VLOOKUP(A915,BY_TRA_Demand_Drivers!$A$5:$B$95,2,FALSE)</f>
        <v>TPAIS</v>
      </c>
      <c r="G915" s="16">
        <f>VLOOKUP($D915,'Growth rate'!$B$3:$S$93,3,FALSE)*VLOOKUP($F915,BY_TRA_Demand_Drivers!$B$5:$J$100,7,FALSE)</f>
        <v>39403.068165949495</v>
      </c>
      <c r="H915" s="16">
        <f>VLOOKUP($D915,'Growth rate'!$B$3:$S$93,3,FALSE)*VLOOKUP($F915,BY_TRA_Demand_Drivers!$B$5:$J$100,8,FALSE)</f>
        <v>0</v>
      </c>
      <c r="I915" s="16">
        <f>VLOOKUP($D915,'Growth rate'!$B$3:$S$93,3,FALSE)*VLOOKUP($F915,BY_TRA_Demand_Drivers!$B$5:$J$100,9,FALSE)</f>
        <v>0</v>
      </c>
    </row>
    <row r="916" spans="1:9">
      <c r="A916" s="16">
        <f t="shared" si="13"/>
        <v>12</v>
      </c>
      <c r="B916" s="16"/>
      <c r="C916" s="16" t="s">
        <v>11</v>
      </c>
      <c r="D916" s="16">
        <v>2029</v>
      </c>
      <c r="E916" s="16" t="s">
        <v>3</v>
      </c>
      <c r="F916" s="16" t="str">
        <f>VLOOKUP(A916,BY_TRA_Demand_Drivers!$A$5:$B$95,2,FALSE)</f>
        <v>TPAIS</v>
      </c>
      <c r="G916" s="16">
        <f>VLOOKUP($D916,'Growth rate'!$B$3:$S$93,3,FALSE)*VLOOKUP($F916,BY_TRA_Demand_Drivers!$B$5:$J$100,7,FALSE)</f>
        <v>39747.473948603903</v>
      </c>
      <c r="H916" s="16">
        <f>VLOOKUP($D916,'Growth rate'!$B$3:$S$93,3,FALSE)*VLOOKUP($F916,BY_TRA_Demand_Drivers!$B$5:$J$100,8,FALSE)</f>
        <v>0</v>
      </c>
      <c r="I916" s="16">
        <f>VLOOKUP($D916,'Growth rate'!$B$3:$S$93,3,FALSE)*VLOOKUP($F916,BY_TRA_Demand_Drivers!$B$5:$J$100,9,FALSE)</f>
        <v>0</v>
      </c>
    </row>
    <row r="917" spans="1:9">
      <c r="A917" s="16">
        <f t="shared" si="13"/>
        <v>12</v>
      </c>
      <c r="B917" s="16"/>
      <c r="C917" s="16" t="s">
        <v>11</v>
      </c>
      <c r="D917" s="16">
        <v>2030</v>
      </c>
      <c r="E917" s="16" t="s">
        <v>3</v>
      </c>
      <c r="F917" s="16" t="str">
        <f>VLOOKUP(A917,BY_TRA_Demand_Drivers!$A$5:$B$95,2,FALSE)</f>
        <v>TPAIS</v>
      </c>
      <c r="G917" s="16">
        <f>VLOOKUP($D917,'Growth rate'!$B$3:$S$93,3,FALSE)*VLOOKUP($F917,BY_TRA_Demand_Drivers!$B$5:$J$100,7,FALSE)</f>
        <v>40091.879731258305</v>
      </c>
      <c r="H917" s="16">
        <f>VLOOKUP($D917,'Growth rate'!$B$3:$S$93,3,FALSE)*VLOOKUP($F917,BY_TRA_Demand_Drivers!$B$5:$J$100,8,FALSE)</f>
        <v>0</v>
      </c>
      <c r="I917" s="16">
        <f>VLOOKUP($D917,'Growth rate'!$B$3:$S$93,3,FALSE)*VLOOKUP($F917,BY_TRA_Demand_Drivers!$B$5:$J$100,9,FALSE)</f>
        <v>0</v>
      </c>
    </row>
    <row r="918" spans="1:9">
      <c r="A918" s="16">
        <f t="shared" si="13"/>
        <v>12</v>
      </c>
      <c r="B918" s="16"/>
      <c r="C918" s="16" t="s">
        <v>11</v>
      </c>
      <c r="D918" s="16">
        <v>2031</v>
      </c>
      <c r="E918" s="16" t="s">
        <v>3</v>
      </c>
      <c r="F918" s="16" t="str">
        <f>VLOOKUP(A918,BY_TRA_Demand_Drivers!$A$5:$B$95,2,FALSE)</f>
        <v>TPAIS</v>
      </c>
      <c r="G918" s="16">
        <f>VLOOKUP($D918,'Growth rate'!$B$3:$S$93,3,FALSE)*VLOOKUP($F918,BY_TRA_Demand_Drivers!$B$5:$J$100,7,FALSE)</f>
        <v>40507.418767506395</v>
      </c>
      <c r="H918" s="16">
        <f>VLOOKUP($D918,'Growth rate'!$B$3:$S$93,3,FALSE)*VLOOKUP($F918,BY_TRA_Demand_Drivers!$B$5:$J$100,8,FALSE)</f>
        <v>0</v>
      </c>
      <c r="I918" s="16">
        <f>VLOOKUP($D918,'Growth rate'!$B$3:$S$93,3,FALSE)*VLOOKUP($F918,BY_TRA_Demand_Drivers!$B$5:$J$100,9,FALSE)</f>
        <v>0</v>
      </c>
    </row>
    <row r="919" spans="1:9">
      <c r="A919" s="16">
        <f t="shared" si="13"/>
        <v>12</v>
      </c>
      <c r="B919" s="16"/>
      <c r="C919" s="16" t="s">
        <v>11</v>
      </c>
      <c r="D919" s="16">
        <v>2032</v>
      </c>
      <c r="E919" s="16" t="s">
        <v>3</v>
      </c>
      <c r="F919" s="16" t="str">
        <f>VLOOKUP(A919,BY_TRA_Demand_Drivers!$A$5:$B$95,2,FALSE)</f>
        <v>TPAIS</v>
      </c>
      <c r="G919" s="16">
        <f>VLOOKUP($D919,'Growth rate'!$B$3:$S$93,3,FALSE)*VLOOKUP($F919,BY_TRA_Demand_Drivers!$B$5:$J$100,7,FALSE)</f>
        <v>40922.9578037545</v>
      </c>
      <c r="H919" s="16">
        <f>VLOOKUP($D919,'Growth rate'!$B$3:$S$93,3,FALSE)*VLOOKUP($F919,BY_TRA_Demand_Drivers!$B$5:$J$100,8,FALSE)</f>
        <v>0</v>
      </c>
      <c r="I919" s="16">
        <f>VLOOKUP($D919,'Growth rate'!$B$3:$S$93,3,FALSE)*VLOOKUP($F919,BY_TRA_Demand_Drivers!$B$5:$J$100,9,FALSE)</f>
        <v>0</v>
      </c>
    </row>
    <row r="920" spans="1:9">
      <c r="A920" s="16">
        <f t="shared" si="13"/>
        <v>12</v>
      </c>
      <c r="B920" s="16"/>
      <c r="C920" s="16" t="s">
        <v>11</v>
      </c>
      <c r="D920" s="16">
        <v>2033</v>
      </c>
      <c r="E920" s="16" t="s">
        <v>3</v>
      </c>
      <c r="F920" s="16" t="str">
        <f>VLOOKUP(A920,BY_TRA_Demand_Drivers!$A$5:$B$95,2,FALSE)</f>
        <v>TPAIS</v>
      </c>
      <c r="G920" s="16">
        <f>VLOOKUP($D920,'Growth rate'!$B$3:$S$93,3,FALSE)*VLOOKUP($F920,BY_TRA_Demand_Drivers!$B$5:$J$100,7,FALSE)</f>
        <v>41338.49684000259</v>
      </c>
      <c r="H920" s="16">
        <f>VLOOKUP($D920,'Growth rate'!$B$3:$S$93,3,FALSE)*VLOOKUP($F920,BY_TRA_Demand_Drivers!$B$5:$J$100,8,FALSE)</f>
        <v>0</v>
      </c>
      <c r="I920" s="16">
        <f>VLOOKUP($D920,'Growth rate'!$B$3:$S$93,3,FALSE)*VLOOKUP($F920,BY_TRA_Demand_Drivers!$B$5:$J$100,9,FALSE)</f>
        <v>0</v>
      </c>
    </row>
    <row r="921" spans="1:9">
      <c r="A921" s="16">
        <f t="shared" si="13"/>
        <v>12</v>
      </c>
      <c r="B921" s="16"/>
      <c r="C921" s="16" t="s">
        <v>11</v>
      </c>
      <c r="D921" s="16">
        <v>2034</v>
      </c>
      <c r="E921" s="16" t="s">
        <v>3</v>
      </c>
      <c r="F921" s="16" t="str">
        <f>VLOOKUP(A921,BY_TRA_Demand_Drivers!$A$5:$B$95,2,FALSE)</f>
        <v>TPAIS</v>
      </c>
      <c r="G921" s="16">
        <f>VLOOKUP($D921,'Growth rate'!$B$3:$S$93,3,FALSE)*VLOOKUP($F921,BY_TRA_Demand_Drivers!$B$5:$J$100,7,FALSE)</f>
        <v>41754.035876250695</v>
      </c>
      <c r="H921" s="16">
        <f>VLOOKUP($D921,'Growth rate'!$B$3:$S$93,3,FALSE)*VLOOKUP($F921,BY_TRA_Demand_Drivers!$B$5:$J$100,8,FALSE)</f>
        <v>0</v>
      </c>
      <c r="I921" s="16">
        <f>VLOOKUP($D921,'Growth rate'!$B$3:$S$93,3,FALSE)*VLOOKUP($F921,BY_TRA_Demand_Drivers!$B$5:$J$100,9,FALSE)</f>
        <v>0</v>
      </c>
    </row>
    <row r="922" spans="1:9">
      <c r="A922" s="16">
        <f t="shared" si="13"/>
        <v>12</v>
      </c>
      <c r="B922" s="16"/>
      <c r="C922" s="16" t="s">
        <v>11</v>
      </c>
      <c r="D922" s="16">
        <v>2035</v>
      </c>
      <c r="E922" s="16" t="s">
        <v>3</v>
      </c>
      <c r="F922" s="16" t="str">
        <f>VLOOKUP(A922,BY_TRA_Demand_Drivers!$A$5:$B$95,2,FALSE)</f>
        <v>TPAIS</v>
      </c>
      <c r="G922" s="16">
        <f>VLOOKUP($D922,'Growth rate'!$B$3:$S$93,3,FALSE)*VLOOKUP($F922,BY_TRA_Demand_Drivers!$B$5:$J$100,7,FALSE)</f>
        <v>42169.574912498785</v>
      </c>
      <c r="H922" s="16">
        <f>VLOOKUP($D922,'Growth rate'!$B$3:$S$93,3,FALSE)*VLOOKUP($F922,BY_TRA_Demand_Drivers!$B$5:$J$100,8,FALSE)</f>
        <v>0</v>
      </c>
      <c r="I922" s="16">
        <f>VLOOKUP($D922,'Growth rate'!$B$3:$S$93,3,FALSE)*VLOOKUP($F922,BY_TRA_Demand_Drivers!$B$5:$J$100,9,FALSE)</f>
        <v>0</v>
      </c>
    </row>
    <row r="923" spans="1:9">
      <c r="A923" s="16">
        <f t="shared" si="13"/>
        <v>12</v>
      </c>
      <c r="B923" s="16"/>
      <c r="C923" s="16" t="s">
        <v>11</v>
      </c>
      <c r="D923" s="16">
        <v>2036</v>
      </c>
      <c r="E923" s="16" t="s">
        <v>3</v>
      </c>
      <c r="F923" s="16" t="str">
        <f>VLOOKUP(A923,BY_TRA_Demand_Drivers!$A$5:$B$95,2,FALSE)</f>
        <v>TPAIS</v>
      </c>
      <c r="G923" s="16">
        <f>VLOOKUP($D923,'Growth rate'!$B$3:$S$93,3,FALSE)*VLOOKUP($F923,BY_TRA_Demand_Drivers!$B$5:$J$100,7,FALSE)</f>
        <v>42718.483339118146</v>
      </c>
      <c r="H923" s="16">
        <f>VLOOKUP($D923,'Growth rate'!$B$3:$S$93,3,FALSE)*VLOOKUP($F923,BY_TRA_Demand_Drivers!$B$5:$J$100,8,FALSE)</f>
        <v>0</v>
      </c>
      <c r="I923" s="16">
        <f>VLOOKUP($D923,'Growth rate'!$B$3:$S$93,3,FALSE)*VLOOKUP($F923,BY_TRA_Demand_Drivers!$B$5:$J$100,9,FALSE)</f>
        <v>0</v>
      </c>
    </row>
    <row r="924" spans="1:9">
      <c r="A924" s="16">
        <f t="shared" si="13"/>
        <v>12</v>
      </c>
      <c r="B924" s="16"/>
      <c r="C924" s="16" t="s">
        <v>11</v>
      </c>
      <c r="D924" s="16">
        <v>2037</v>
      </c>
      <c r="E924" s="16" t="s">
        <v>3</v>
      </c>
      <c r="F924" s="16" t="str">
        <f>VLOOKUP(A924,BY_TRA_Demand_Drivers!$A$5:$B$95,2,FALSE)</f>
        <v>TPAIS</v>
      </c>
      <c r="G924" s="16">
        <f>VLOOKUP($D924,'Growth rate'!$B$3:$S$93,3,FALSE)*VLOOKUP($F924,BY_TRA_Demand_Drivers!$B$5:$J$100,7,FALSE)</f>
        <v>43267.391765737499</v>
      </c>
      <c r="H924" s="16">
        <f>VLOOKUP($D924,'Growth rate'!$B$3:$S$93,3,FALSE)*VLOOKUP($F924,BY_TRA_Demand_Drivers!$B$5:$J$100,8,FALSE)</f>
        <v>0</v>
      </c>
      <c r="I924" s="16">
        <f>VLOOKUP($D924,'Growth rate'!$B$3:$S$93,3,FALSE)*VLOOKUP($F924,BY_TRA_Demand_Drivers!$B$5:$J$100,9,FALSE)</f>
        <v>0</v>
      </c>
    </row>
    <row r="925" spans="1:9">
      <c r="A925" s="16">
        <f t="shared" si="13"/>
        <v>12</v>
      </c>
      <c r="B925" s="16"/>
      <c r="C925" s="16" t="s">
        <v>11</v>
      </c>
      <c r="D925" s="16">
        <v>2038</v>
      </c>
      <c r="E925" s="16" t="s">
        <v>3</v>
      </c>
      <c r="F925" s="16" t="str">
        <f>VLOOKUP(A925,BY_TRA_Demand_Drivers!$A$5:$B$95,2,FALSE)</f>
        <v>TPAIS</v>
      </c>
      <c r="G925" s="16">
        <f>VLOOKUP($D925,'Growth rate'!$B$3:$S$93,3,FALSE)*VLOOKUP($F925,BY_TRA_Demand_Drivers!$B$5:$J$100,7,FALSE)</f>
        <v>43816.300192356859</v>
      </c>
      <c r="H925" s="16">
        <f>VLOOKUP($D925,'Growth rate'!$B$3:$S$93,3,FALSE)*VLOOKUP($F925,BY_TRA_Demand_Drivers!$B$5:$J$100,8,FALSE)</f>
        <v>0</v>
      </c>
      <c r="I925" s="16">
        <f>VLOOKUP($D925,'Growth rate'!$B$3:$S$93,3,FALSE)*VLOOKUP($F925,BY_TRA_Demand_Drivers!$B$5:$J$100,9,FALSE)</f>
        <v>0</v>
      </c>
    </row>
    <row r="926" spans="1:9">
      <c r="A926" s="16">
        <f t="shared" si="13"/>
        <v>12</v>
      </c>
      <c r="B926" s="16"/>
      <c r="C926" s="16" t="s">
        <v>11</v>
      </c>
      <c r="D926" s="16">
        <v>2039</v>
      </c>
      <c r="E926" s="16" t="s">
        <v>3</v>
      </c>
      <c r="F926" s="16" t="str">
        <f>VLOOKUP(A926,BY_TRA_Demand_Drivers!$A$5:$B$95,2,FALSE)</f>
        <v>TPAIS</v>
      </c>
      <c r="G926" s="16">
        <f>VLOOKUP($D926,'Growth rate'!$B$3:$S$93,3,FALSE)*VLOOKUP($F926,BY_TRA_Demand_Drivers!$B$5:$J$100,7,FALSE)</f>
        <v>44365.208618976212</v>
      </c>
      <c r="H926" s="16">
        <f>VLOOKUP($D926,'Growth rate'!$B$3:$S$93,3,FALSE)*VLOOKUP($F926,BY_TRA_Demand_Drivers!$B$5:$J$100,8,FALSE)</f>
        <v>0</v>
      </c>
      <c r="I926" s="16">
        <f>VLOOKUP($D926,'Growth rate'!$B$3:$S$93,3,FALSE)*VLOOKUP($F926,BY_TRA_Demand_Drivers!$B$5:$J$100,9,FALSE)</f>
        <v>0</v>
      </c>
    </row>
    <row r="927" spans="1:9">
      <c r="A927" s="16">
        <f t="shared" si="13"/>
        <v>12</v>
      </c>
      <c r="B927" s="16"/>
      <c r="C927" s="16" t="s">
        <v>11</v>
      </c>
      <c r="D927" s="16">
        <v>2040</v>
      </c>
      <c r="E927" s="16" t="s">
        <v>3</v>
      </c>
      <c r="F927" s="16" t="str">
        <f>VLOOKUP(A927,BY_TRA_Demand_Drivers!$A$5:$B$95,2,FALSE)</f>
        <v>TPAIS</v>
      </c>
      <c r="G927" s="16">
        <f>VLOOKUP($D927,'Growth rate'!$B$3:$S$93,3,FALSE)*VLOOKUP($F927,BY_TRA_Demand_Drivers!$B$5:$J$100,7,FALSE)</f>
        <v>44914.117045595573</v>
      </c>
      <c r="H927" s="16">
        <f>VLOOKUP($D927,'Growth rate'!$B$3:$S$93,3,FALSE)*VLOOKUP($F927,BY_TRA_Demand_Drivers!$B$5:$J$100,8,FALSE)</f>
        <v>0</v>
      </c>
      <c r="I927" s="16">
        <f>VLOOKUP($D927,'Growth rate'!$B$3:$S$93,3,FALSE)*VLOOKUP($F927,BY_TRA_Demand_Drivers!$B$5:$J$100,9,FALSE)</f>
        <v>0</v>
      </c>
    </row>
    <row r="928" spans="1:9">
      <c r="A928" s="16">
        <f t="shared" si="13"/>
        <v>12</v>
      </c>
      <c r="B928" s="16"/>
      <c r="C928" s="16" t="s">
        <v>11</v>
      </c>
      <c r="D928" s="16">
        <v>2041</v>
      </c>
      <c r="E928" s="16" t="s">
        <v>3</v>
      </c>
      <c r="F928" s="16" t="str">
        <f>VLOOKUP(A928,BY_TRA_Demand_Drivers!$A$5:$B$95,2,FALSE)</f>
        <v>TPAIS</v>
      </c>
      <c r="G928" s="16">
        <f>VLOOKUP($D928,'Growth rate'!$B$3:$S$93,3,FALSE)*VLOOKUP($F928,BY_TRA_Demand_Drivers!$B$5:$J$100,7,FALSE)</f>
        <v>45481.520899808129</v>
      </c>
      <c r="H928" s="16">
        <f>VLOOKUP($D928,'Growth rate'!$B$3:$S$93,3,FALSE)*VLOOKUP($F928,BY_TRA_Demand_Drivers!$B$5:$J$100,8,FALSE)</f>
        <v>0</v>
      </c>
      <c r="I928" s="16">
        <f>VLOOKUP($D928,'Growth rate'!$B$3:$S$93,3,FALSE)*VLOOKUP($F928,BY_TRA_Demand_Drivers!$B$5:$J$100,9,FALSE)</f>
        <v>0</v>
      </c>
    </row>
    <row r="929" spans="1:9">
      <c r="A929" s="16">
        <f t="shared" si="13"/>
        <v>12</v>
      </c>
      <c r="B929" s="16"/>
      <c r="C929" s="16" t="s">
        <v>11</v>
      </c>
      <c r="D929" s="16">
        <v>2042</v>
      </c>
      <c r="E929" s="16" t="s">
        <v>3</v>
      </c>
      <c r="F929" s="16" t="str">
        <f>VLOOKUP(A929,BY_TRA_Demand_Drivers!$A$5:$B$95,2,FALSE)</f>
        <v>TPAIS</v>
      </c>
      <c r="G929" s="16">
        <f>VLOOKUP($D929,'Growth rate'!$B$3:$S$93,3,FALSE)*VLOOKUP($F929,BY_TRA_Demand_Drivers!$B$5:$J$100,7,FALSE)</f>
        <v>46048.924754020692</v>
      </c>
      <c r="H929" s="16">
        <f>VLOOKUP($D929,'Growth rate'!$B$3:$S$93,3,FALSE)*VLOOKUP($F929,BY_TRA_Demand_Drivers!$B$5:$J$100,8,FALSE)</f>
        <v>0</v>
      </c>
      <c r="I929" s="16">
        <f>VLOOKUP($D929,'Growth rate'!$B$3:$S$93,3,FALSE)*VLOOKUP($F929,BY_TRA_Demand_Drivers!$B$5:$J$100,9,FALSE)</f>
        <v>0</v>
      </c>
    </row>
    <row r="930" spans="1:9">
      <c r="A930" s="16">
        <f t="shared" si="13"/>
        <v>12</v>
      </c>
      <c r="B930" s="16"/>
      <c r="C930" s="16" t="s">
        <v>11</v>
      </c>
      <c r="D930" s="16">
        <v>2043</v>
      </c>
      <c r="E930" s="16" t="s">
        <v>3</v>
      </c>
      <c r="F930" s="16" t="str">
        <f>VLOOKUP(A930,BY_TRA_Demand_Drivers!$A$5:$B$95,2,FALSE)</f>
        <v>TPAIS</v>
      </c>
      <c r="G930" s="16">
        <f>VLOOKUP($D930,'Growth rate'!$B$3:$S$93,3,FALSE)*VLOOKUP($F930,BY_TRA_Demand_Drivers!$B$5:$J$100,7,FALSE)</f>
        <v>46616.328608233249</v>
      </c>
      <c r="H930" s="16">
        <f>VLOOKUP($D930,'Growth rate'!$B$3:$S$93,3,FALSE)*VLOOKUP($F930,BY_TRA_Demand_Drivers!$B$5:$J$100,8,FALSE)</f>
        <v>0</v>
      </c>
      <c r="I930" s="16">
        <f>VLOOKUP($D930,'Growth rate'!$B$3:$S$93,3,FALSE)*VLOOKUP($F930,BY_TRA_Demand_Drivers!$B$5:$J$100,9,FALSE)</f>
        <v>0</v>
      </c>
    </row>
    <row r="931" spans="1:9">
      <c r="A931" s="16">
        <f t="shared" si="13"/>
        <v>12</v>
      </c>
      <c r="B931" s="16"/>
      <c r="C931" s="16" t="s">
        <v>11</v>
      </c>
      <c r="D931" s="16">
        <v>2044</v>
      </c>
      <c r="E931" s="16" t="s">
        <v>3</v>
      </c>
      <c r="F931" s="16" t="str">
        <f>VLOOKUP(A931,BY_TRA_Demand_Drivers!$A$5:$B$95,2,FALSE)</f>
        <v>TPAIS</v>
      </c>
      <c r="G931" s="16">
        <f>VLOOKUP($D931,'Growth rate'!$B$3:$S$93,3,FALSE)*VLOOKUP($F931,BY_TRA_Demand_Drivers!$B$5:$J$100,7,FALSE)</f>
        <v>47183.732462445805</v>
      </c>
      <c r="H931" s="16">
        <f>VLOOKUP($D931,'Growth rate'!$B$3:$S$93,3,FALSE)*VLOOKUP($F931,BY_TRA_Demand_Drivers!$B$5:$J$100,8,FALSE)</f>
        <v>0</v>
      </c>
      <c r="I931" s="16">
        <f>VLOOKUP($D931,'Growth rate'!$B$3:$S$93,3,FALSE)*VLOOKUP($F931,BY_TRA_Demand_Drivers!$B$5:$J$100,9,FALSE)</f>
        <v>0</v>
      </c>
    </row>
    <row r="932" spans="1:9">
      <c r="A932" s="16">
        <f t="shared" si="13"/>
        <v>12</v>
      </c>
      <c r="B932" s="16"/>
      <c r="C932" s="16" t="s">
        <v>11</v>
      </c>
      <c r="D932" s="16">
        <v>2045</v>
      </c>
      <c r="E932" s="16" t="s">
        <v>3</v>
      </c>
      <c r="F932" s="16" t="str">
        <f>VLOOKUP(A932,BY_TRA_Demand_Drivers!$A$5:$B$95,2,FALSE)</f>
        <v>TPAIS</v>
      </c>
      <c r="G932" s="16">
        <f>VLOOKUP($D932,'Growth rate'!$B$3:$S$93,3,FALSE)*VLOOKUP($F932,BY_TRA_Demand_Drivers!$B$5:$J$100,7,FALSE)</f>
        <v>47751.136316658361</v>
      </c>
      <c r="H932" s="16">
        <f>VLOOKUP($D932,'Growth rate'!$B$3:$S$93,3,FALSE)*VLOOKUP($F932,BY_TRA_Demand_Drivers!$B$5:$J$100,8,FALSE)</f>
        <v>0</v>
      </c>
      <c r="I932" s="16">
        <f>VLOOKUP($D932,'Growth rate'!$B$3:$S$93,3,FALSE)*VLOOKUP($F932,BY_TRA_Demand_Drivers!$B$5:$J$100,9,FALSE)</f>
        <v>0</v>
      </c>
    </row>
    <row r="933" spans="1:9">
      <c r="A933" s="16">
        <f t="shared" si="13"/>
        <v>12</v>
      </c>
      <c r="B933" s="16"/>
      <c r="C933" s="16" t="s">
        <v>11</v>
      </c>
      <c r="D933" s="16">
        <v>2046</v>
      </c>
      <c r="E933" s="16" t="s">
        <v>3</v>
      </c>
      <c r="F933" s="16" t="str">
        <f>VLOOKUP(A933,BY_TRA_Demand_Drivers!$A$5:$B$95,2,FALSE)</f>
        <v>TPAIS</v>
      </c>
      <c r="G933" s="16">
        <f>VLOOKUP($D933,'Growth rate'!$B$3:$S$93,3,FALSE)*VLOOKUP($F933,BY_TRA_Demand_Drivers!$B$5:$J$100,7,FALSE)</f>
        <v>48297.32962830102</v>
      </c>
      <c r="H933" s="16">
        <f>VLOOKUP($D933,'Growth rate'!$B$3:$S$93,3,FALSE)*VLOOKUP($F933,BY_TRA_Demand_Drivers!$B$5:$J$100,8,FALSE)</f>
        <v>0</v>
      </c>
      <c r="I933" s="16">
        <f>VLOOKUP($D933,'Growth rate'!$B$3:$S$93,3,FALSE)*VLOOKUP($F933,BY_TRA_Demand_Drivers!$B$5:$J$100,9,FALSE)</f>
        <v>0</v>
      </c>
    </row>
    <row r="934" spans="1:9">
      <c r="A934" s="16">
        <f t="shared" si="13"/>
        <v>12</v>
      </c>
      <c r="B934" s="16"/>
      <c r="C934" s="16" t="s">
        <v>11</v>
      </c>
      <c r="D934" s="16">
        <v>2047</v>
      </c>
      <c r="E934" s="16" t="s">
        <v>3</v>
      </c>
      <c r="F934" s="16" t="str">
        <f>VLOOKUP(A934,BY_TRA_Demand_Drivers!$A$5:$B$95,2,FALSE)</f>
        <v>TPAIS</v>
      </c>
      <c r="G934" s="16">
        <f>VLOOKUP($D934,'Growth rate'!$B$3:$S$93,3,FALSE)*VLOOKUP($F934,BY_TRA_Demand_Drivers!$B$5:$J$100,7,FALSE)</f>
        <v>48843.522939943672</v>
      </c>
      <c r="H934" s="16">
        <f>VLOOKUP($D934,'Growth rate'!$B$3:$S$93,3,FALSE)*VLOOKUP($F934,BY_TRA_Demand_Drivers!$B$5:$J$100,8,FALSE)</f>
        <v>0</v>
      </c>
      <c r="I934" s="16">
        <f>VLOOKUP($D934,'Growth rate'!$B$3:$S$93,3,FALSE)*VLOOKUP($F934,BY_TRA_Demand_Drivers!$B$5:$J$100,9,FALSE)</f>
        <v>0</v>
      </c>
    </row>
    <row r="935" spans="1:9">
      <c r="A935" s="16">
        <f t="shared" si="13"/>
        <v>12</v>
      </c>
      <c r="B935" s="16"/>
      <c r="C935" s="16" t="s">
        <v>11</v>
      </c>
      <c r="D935" s="16">
        <v>2048</v>
      </c>
      <c r="E935" s="16" t="s">
        <v>3</v>
      </c>
      <c r="F935" s="16" t="str">
        <f>VLOOKUP(A935,BY_TRA_Demand_Drivers!$A$5:$B$95,2,FALSE)</f>
        <v>TPAIS</v>
      </c>
      <c r="G935" s="16">
        <f>VLOOKUP($D935,'Growth rate'!$B$3:$S$93,3,FALSE)*VLOOKUP($F935,BY_TRA_Demand_Drivers!$B$5:$J$100,7,FALSE)</f>
        <v>49389.716251586317</v>
      </c>
      <c r="H935" s="16">
        <f>VLOOKUP($D935,'Growth rate'!$B$3:$S$93,3,FALSE)*VLOOKUP($F935,BY_TRA_Demand_Drivers!$B$5:$J$100,8,FALSE)</f>
        <v>0</v>
      </c>
      <c r="I935" s="16">
        <f>VLOOKUP($D935,'Growth rate'!$B$3:$S$93,3,FALSE)*VLOOKUP($F935,BY_TRA_Demand_Drivers!$B$5:$J$100,9,FALSE)</f>
        <v>0</v>
      </c>
    </row>
    <row r="936" spans="1:9">
      <c r="A936" s="16">
        <f t="shared" si="13"/>
        <v>12</v>
      </c>
      <c r="B936" s="16"/>
      <c r="C936" s="16" t="s">
        <v>11</v>
      </c>
      <c r="D936" s="16">
        <v>2049</v>
      </c>
      <c r="E936" s="16" t="s">
        <v>3</v>
      </c>
      <c r="F936" s="16" t="str">
        <f>VLOOKUP(A936,BY_TRA_Demand_Drivers!$A$5:$B$95,2,FALSE)</f>
        <v>TPAIS</v>
      </c>
      <c r="G936" s="16">
        <f>VLOOKUP($D936,'Growth rate'!$B$3:$S$93,3,FALSE)*VLOOKUP($F936,BY_TRA_Demand_Drivers!$B$5:$J$100,7,FALSE)</f>
        <v>49935.909563228975</v>
      </c>
      <c r="H936" s="16">
        <f>VLOOKUP($D936,'Growth rate'!$B$3:$S$93,3,FALSE)*VLOOKUP($F936,BY_TRA_Demand_Drivers!$B$5:$J$100,8,FALSE)</f>
        <v>0</v>
      </c>
      <c r="I936" s="16">
        <f>VLOOKUP($D936,'Growth rate'!$B$3:$S$93,3,FALSE)*VLOOKUP($F936,BY_TRA_Demand_Drivers!$B$5:$J$100,9,FALSE)</f>
        <v>0</v>
      </c>
    </row>
    <row r="937" spans="1:9">
      <c r="A937" s="16">
        <f t="shared" si="13"/>
        <v>12</v>
      </c>
      <c r="B937" s="16"/>
      <c r="C937" s="16" t="s">
        <v>11</v>
      </c>
      <c r="D937" s="16">
        <v>2050</v>
      </c>
      <c r="E937" s="16" t="s">
        <v>3</v>
      </c>
      <c r="F937" s="16" t="str">
        <f>VLOOKUP(A937,BY_TRA_Demand_Drivers!$A$5:$B$95,2,FALSE)</f>
        <v>TPAIS</v>
      </c>
      <c r="G937" s="16">
        <f>VLOOKUP($D937,'Growth rate'!$B$3:$S$93,3,FALSE)*VLOOKUP($F937,BY_TRA_Demand_Drivers!$B$5:$J$100,7,FALSE)</f>
        <v>50482.102874871627</v>
      </c>
      <c r="H937" s="16">
        <f>VLOOKUP($D937,'Growth rate'!$B$3:$S$93,3,FALSE)*VLOOKUP($F937,BY_TRA_Demand_Drivers!$B$5:$J$100,8,FALSE)</f>
        <v>0</v>
      </c>
      <c r="I937" s="16">
        <f>VLOOKUP($D937,'Growth rate'!$B$3:$S$93,3,FALSE)*VLOOKUP($F937,BY_TRA_Demand_Drivers!$B$5:$J$100,9,FALSE)</f>
        <v>0</v>
      </c>
    </row>
    <row r="938" spans="1:9">
      <c r="A938" s="16">
        <f t="shared" si="13"/>
        <v>12</v>
      </c>
      <c r="B938" s="16"/>
      <c r="C938" s="16" t="s">
        <v>11</v>
      </c>
      <c r="D938" s="16">
        <v>2051</v>
      </c>
      <c r="E938" s="16" t="s">
        <v>3</v>
      </c>
      <c r="F938" s="16" t="str">
        <f>VLOOKUP(A938,BY_TRA_Demand_Drivers!$A$5:$B$95,2,FALSE)</f>
        <v>TPAIS</v>
      </c>
      <c r="G938" s="16">
        <f>VLOOKUP($D938,'Growth rate'!$B$3:$S$93,3,FALSE)*VLOOKUP($F938,BY_TRA_Demand_Drivers!$B$5:$J$100,7,FALSE)</f>
        <v>51029.542242667856</v>
      </c>
      <c r="H938" s="16">
        <f>VLOOKUP($D938,'Growth rate'!$B$3:$S$93,3,FALSE)*VLOOKUP($F938,BY_TRA_Demand_Drivers!$B$5:$J$100,8,FALSE)</f>
        <v>0</v>
      </c>
      <c r="I938" s="16">
        <f>VLOOKUP($D938,'Growth rate'!$B$3:$S$93,3,FALSE)*VLOOKUP($F938,BY_TRA_Demand_Drivers!$B$5:$J$100,9,FALSE)</f>
        <v>0</v>
      </c>
    </row>
    <row r="939" spans="1:9">
      <c r="A939" s="16">
        <f t="shared" si="13"/>
        <v>12</v>
      </c>
      <c r="B939" s="16"/>
      <c r="C939" s="16" t="s">
        <v>11</v>
      </c>
      <c r="D939" s="16">
        <v>2052</v>
      </c>
      <c r="E939" s="16" t="s">
        <v>3</v>
      </c>
      <c r="F939" s="16" t="str">
        <f>VLOOKUP(A939,BY_TRA_Demand_Drivers!$A$5:$B$95,2,FALSE)</f>
        <v>TPAIS</v>
      </c>
      <c r="G939" s="16">
        <f>VLOOKUP($D939,'Growth rate'!$B$3:$S$93,3,FALSE)*VLOOKUP($F939,BY_TRA_Demand_Drivers!$B$5:$J$100,7,FALSE)</f>
        <v>51576.981610464085</v>
      </c>
      <c r="H939" s="16">
        <f>VLOOKUP($D939,'Growth rate'!$B$3:$S$93,3,FALSE)*VLOOKUP($F939,BY_TRA_Demand_Drivers!$B$5:$J$100,8,FALSE)</f>
        <v>0</v>
      </c>
      <c r="I939" s="16">
        <f>VLOOKUP($D939,'Growth rate'!$B$3:$S$93,3,FALSE)*VLOOKUP($F939,BY_TRA_Demand_Drivers!$B$5:$J$100,9,FALSE)</f>
        <v>0</v>
      </c>
    </row>
    <row r="940" spans="1:9">
      <c r="A940" s="16">
        <f t="shared" si="13"/>
        <v>12</v>
      </c>
      <c r="B940" s="16"/>
      <c r="C940" s="16" t="s">
        <v>11</v>
      </c>
      <c r="D940" s="16">
        <v>2053</v>
      </c>
      <c r="E940" s="16" t="s">
        <v>3</v>
      </c>
      <c r="F940" s="16" t="str">
        <f>VLOOKUP(A940,BY_TRA_Demand_Drivers!$A$5:$B$95,2,FALSE)</f>
        <v>TPAIS</v>
      </c>
      <c r="G940" s="16">
        <f>VLOOKUP($D940,'Growth rate'!$B$3:$S$93,3,FALSE)*VLOOKUP($F940,BY_TRA_Demand_Drivers!$B$5:$J$100,7,FALSE)</f>
        <v>52124.420978260314</v>
      </c>
      <c r="H940" s="16">
        <f>VLOOKUP($D940,'Growth rate'!$B$3:$S$93,3,FALSE)*VLOOKUP($F940,BY_TRA_Demand_Drivers!$B$5:$J$100,8,FALSE)</f>
        <v>0</v>
      </c>
      <c r="I940" s="16">
        <f>VLOOKUP($D940,'Growth rate'!$B$3:$S$93,3,FALSE)*VLOOKUP($F940,BY_TRA_Demand_Drivers!$B$5:$J$100,9,FALSE)</f>
        <v>0</v>
      </c>
    </row>
    <row r="941" spans="1:9">
      <c r="A941" s="16">
        <f t="shared" si="13"/>
        <v>12</v>
      </c>
      <c r="B941" s="16"/>
      <c r="C941" s="16" t="s">
        <v>11</v>
      </c>
      <c r="D941" s="16">
        <v>2054</v>
      </c>
      <c r="E941" s="16" t="s">
        <v>3</v>
      </c>
      <c r="F941" s="16" t="str">
        <f>VLOOKUP(A941,BY_TRA_Demand_Drivers!$A$5:$B$95,2,FALSE)</f>
        <v>TPAIS</v>
      </c>
      <c r="G941" s="16">
        <f>VLOOKUP($D941,'Growth rate'!$B$3:$S$93,3,FALSE)*VLOOKUP($F941,BY_TRA_Demand_Drivers!$B$5:$J$100,7,FALSE)</f>
        <v>52671.86034605655</v>
      </c>
      <c r="H941" s="16">
        <f>VLOOKUP($D941,'Growth rate'!$B$3:$S$93,3,FALSE)*VLOOKUP($F941,BY_TRA_Demand_Drivers!$B$5:$J$100,8,FALSE)</f>
        <v>0</v>
      </c>
      <c r="I941" s="16">
        <f>VLOOKUP($D941,'Growth rate'!$B$3:$S$93,3,FALSE)*VLOOKUP($F941,BY_TRA_Demand_Drivers!$B$5:$J$100,9,FALSE)</f>
        <v>0</v>
      </c>
    </row>
    <row r="942" spans="1:9">
      <c r="A942" s="16">
        <f t="shared" si="13"/>
        <v>12</v>
      </c>
      <c r="B942" s="16"/>
      <c r="C942" s="16" t="s">
        <v>11</v>
      </c>
      <c r="D942" s="16">
        <v>2055</v>
      </c>
      <c r="E942" s="16" t="s">
        <v>3</v>
      </c>
      <c r="F942" s="16" t="str">
        <f>VLOOKUP(A942,BY_TRA_Demand_Drivers!$A$5:$B$95,2,FALSE)</f>
        <v>TPAIS</v>
      </c>
      <c r="G942" s="16">
        <f>VLOOKUP($D942,'Growth rate'!$B$3:$S$93,3,FALSE)*VLOOKUP($F942,BY_TRA_Demand_Drivers!$B$5:$J$100,7,FALSE)</f>
        <v>53219.299713852779</v>
      </c>
      <c r="H942" s="16">
        <f>VLOOKUP($D942,'Growth rate'!$B$3:$S$93,3,FALSE)*VLOOKUP($F942,BY_TRA_Demand_Drivers!$B$5:$J$100,8,FALSE)</f>
        <v>0</v>
      </c>
      <c r="I942" s="16">
        <f>VLOOKUP($D942,'Growth rate'!$B$3:$S$93,3,FALSE)*VLOOKUP($F942,BY_TRA_Demand_Drivers!$B$5:$J$100,9,FALSE)</f>
        <v>0</v>
      </c>
    </row>
    <row r="943" spans="1:9">
      <c r="A943" s="16">
        <f t="shared" si="13"/>
        <v>12</v>
      </c>
      <c r="B943" s="16"/>
      <c r="C943" s="16" t="s">
        <v>11</v>
      </c>
      <c r="D943" s="16">
        <v>2056</v>
      </c>
      <c r="E943" s="16" t="s">
        <v>3</v>
      </c>
      <c r="F943" s="16" t="str">
        <f>VLOOKUP(A943,BY_TRA_Demand_Drivers!$A$5:$B$95,2,FALSE)</f>
        <v>TPAIS</v>
      </c>
      <c r="G943" s="16">
        <f>VLOOKUP($D943,'Growth rate'!$B$3:$S$93,3,FALSE)*VLOOKUP($F943,BY_TRA_Demand_Drivers!$B$5:$J$100,7,FALSE)</f>
        <v>53832.290371514136</v>
      </c>
      <c r="H943" s="16">
        <f>VLOOKUP($D943,'Growth rate'!$B$3:$S$93,3,FALSE)*VLOOKUP($F943,BY_TRA_Demand_Drivers!$B$5:$J$100,8,FALSE)</f>
        <v>0</v>
      </c>
      <c r="I943" s="16">
        <f>VLOOKUP($D943,'Growth rate'!$B$3:$S$93,3,FALSE)*VLOOKUP($F943,BY_TRA_Demand_Drivers!$B$5:$J$100,9,FALSE)</f>
        <v>0</v>
      </c>
    </row>
    <row r="944" spans="1:9">
      <c r="A944" s="16">
        <f t="shared" si="13"/>
        <v>12</v>
      </c>
      <c r="B944" s="16"/>
      <c r="C944" s="16" t="s">
        <v>11</v>
      </c>
      <c r="D944" s="16">
        <v>2057</v>
      </c>
      <c r="E944" s="16" t="s">
        <v>3</v>
      </c>
      <c r="F944" s="16" t="str">
        <f>VLOOKUP(A944,BY_TRA_Demand_Drivers!$A$5:$B$95,2,FALSE)</f>
        <v>TPAIS</v>
      </c>
      <c r="G944" s="16">
        <f>VLOOKUP($D944,'Growth rate'!$B$3:$S$93,3,FALSE)*VLOOKUP($F944,BY_TRA_Demand_Drivers!$B$5:$J$100,7,FALSE)</f>
        <v>54445.281029175487</v>
      </c>
      <c r="H944" s="16">
        <f>VLOOKUP($D944,'Growth rate'!$B$3:$S$93,3,FALSE)*VLOOKUP($F944,BY_TRA_Demand_Drivers!$B$5:$J$100,8,FALSE)</f>
        <v>0</v>
      </c>
      <c r="I944" s="16">
        <f>VLOOKUP($D944,'Growth rate'!$B$3:$S$93,3,FALSE)*VLOOKUP($F944,BY_TRA_Demand_Drivers!$B$5:$J$100,9,FALSE)</f>
        <v>0</v>
      </c>
    </row>
    <row r="945" spans="1:9">
      <c r="A945" s="16">
        <f t="shared" si="13"/>
        <v>12</v>
      </c>
      <c r="B945" s="16"/>
      <c r="C945" s="16" t="s">
        <v>11</v>
      </c>
      <c r="D945" s="16">
        <v>2058</v>
      </c>
      <c r="E945" s="16" t="s">
        <v>3</v>
      </c>
      <c r="F945" s="16" t="str">
        <f>VLOOKUP(A945,BY_TRA_Demand_Drivers!$A$5:$B$95,2,FALSE)</f>
        <v>TPAIS</v>
      </c>
      <c r="G945" s="16">
        <f>VLOOKUP($D945,'Growth rate'!$B$3:$S$93,3,FALSE)*VLOOKUP($F945,BY_TRA_Demand_Drivers!$B$5:$J$100,7,FALSE)</f>
        <v>55058.271686836852</v>
      </c>
      <c r="H945" s="16">
        <f>VLOOKUP($D945,'Growth rate'!$B$3:$S$93,3,FALSE)*VLOOKUP($F945,BY_TRA_Demand_Drivers!$B$5:$J$100,8,FALSE)</f>
        <v>0</v>
      </c>
      <c r="I945" s="16">
        <f>VLOOKUP($D945,'Growth rate'!$B$3:$S$93,3,FALSE)*VLOOKUP($F945,BY_TRA_Demand_Drivers!$B$5:$J$100,9,FALSE)</f>
        <v>0</v>
      </c>
    </row>
    <row r="946" spans="1:9">
      <c r="A946" s="16">
        <f t="shared" si="13"/>
        <v>12</v>
      </c>
      <c r="B946" s="16"/>
      <c r="C946" s="16" t="s">
        <v>11</v>
      </c>
      <c r="D946" s="16">
        <v>2059</v>
      </c>
      <c r="E946" s="16" t="s">
        <v>3</v>
      </c>
      <c r="F946" s="16" t="str">
        <f>VLOOKUP(A946,BY_TRA_Demand_Drivers!$A$5:$B$95,2,FALSE)</f>
        <v>TPAIS</v>
      </c>
      <c r="G946" s="16">
        <f>VLOOKUP($D946,'Growth rate'!$B$3:$S$93,3,FALSE)*VLOOKUP($F946,BY_TRA_Demand_Drivers!$B$5:$J$100,7,FALSE)</f>
        <v>55671.262344498202</v>
      </c>
      <c r="H946" s="16">
        <f>VLOOKUP($D946,'Growth rate'!$B$3:$S$93,3,FALSE)*VLOOKUP($F946,BY_TRA_Demand_Drivers!$B$5:$J$100,8,FALSE)</f>
        <v>0</v>
      </c>
      <c r="I946" s="16">
        <f>VLOOKUP($D946,'Growth rate'!$B$3:$S$93,3,FALSE)*VLOOKUP($F946,BY_TRA_Demand_Drivers!$B$5:$J$100,9,FALSE)</f>
        <v>0</v>
      </c>
    </row>
    <row r="947" spans="1:9">
      <c r="A947" s="16">
        <f t="shared" si="13"/>
        <v>12</v>
      </c>
      <c r="B947" s="16"/>
      <c r="C947" s="16" t="s">
        <v>11</v>
      </c>
      <c r="D947" s="16">
        <v>2060</v>
      </c>
      <c r="E947" s="16" t="s">
        <v>3</v>
      </c>
      <c r="F947" s="16" t="str">
        <f>VLOOKUP(A947,BY_TRA_Demand_Drivers!$A$5:$B$95,2,FALSE)</f>
        <v>TPAIS</v>
      </c>
      <c r="G947" s="16">
        <f>VLOOKUP($D947,'Growth rate'!$B$3:$S$93,3,FALSE)*VLOOKUP($F947,BY_TRA_Demand_Drivers!$B$5:$J$100,7,FALSE)</f>
        <v>56284.253002159559</v>
      </c>
      <c r="H947" s="16">
        <f>VLOOKUP($D947,'Growth rate'!$B$3:$S$93,3,FALSE)*VLOOKUP($F947,BY_TRA_Demand_Drivers!$B$5:$J$100,8,FALSE)</f>
        <v>0</v>
      </c>
      <c r="I947" s="16">
        <f>VLOOKUP($D947,'Growth rate'!$B$3:$S$93,3,FALSE)*VLOOKUP($F947,BY_TRA_Demand_Drivers!$B$5:$J$100,9,FALSE)</f>
        <v>0</v>
      </c>
    </row>
    <row r="948" spans="1:9">
      <c r="A948" s="16">
        <f t="shared" si="13"/>
        <v>12</v>
      </c>
      <c r="B948" s="16"/>
      <c r="C948" s="16" t="s">
        <v>11</v>
      </c>
      <c r="D948" s="16">
        <v>2061</v>
      </c>
      <c r="E948" s="16" t="s">
        <v>3</v>
      </c>
      <c r="F948" s="16" t="str">
        <f>VLOOKUP(A948,BY_TRA_Demand_Drivers!$A$5:$B$95,2,FALSE)</f>
        <v>TPAIS</v>
      </c>
      <c r="G948" s="16">
        <f>VLOOKUP($D948,'Growth rate'!$B$3:$S$93,3,FALSE)*VLOOKUP($F948,BY_TRA_Demand_Drivers!$B$5:$J$100,7,FALSE)</f>
        <v>56912.649235992707</v>
      </c>
      <c r="H948" s="16">
        <f>VLOOKUP($D948,'Growth rate'!$B$3:$S$93,3,FALSE)*VLOOKUP($F948,BY_TRA_Demand_Drivers!$B$5:$J$100,8,FALSE)</f>
        <v>0</v>
      </c>
      <c r="I948" s="16">
        <f>VLOOKUP($D948,'Growth rate'!$B$3:$S$93,3,FALSE)*VLOOKUP($F948,BY_TRA_Demand_Drivers!$B$5:$J$100,9,FALSE)</f>
        <v>0</v>
      </c>
    </row>
    <row r="949" spans="1:9">
      <c r="A949" s="16">
        <f t="shared" si="13"/>
        <v>12</v>
      </c>
      <c r="B949" s="16"/>
      <c r="C949" s="16" t="s">
        <v>11</v>
      </c>
      <c r="D949" s="16">
        <v>2062</v>
      </c>
      <c r="E949" s="16" t="s">
        <v>3</v>
      </c>
      <c r="F949" s="16" t="str">
        <f>VLOOKUP(A949,BY_TRA_Demand_Drivers!$A$5:$B$95,2,FALSE)</f>
        <v>TPAIS</v>
      </c>
      <c r="G949" s="16">
        <f>VLOOKUP($D949,'Growth rate'!$B$3:$S$93,3,FALSE)*VLOOKUP($F949,BY_TRA_Demand_Drivers!$B$5:$J$100,7,FALSE)</f>
        <v>57541.045469825847</v>
      </c>
      <c r="H949" s="16">
        <f>VLOOKUP($D949,'Growth rate'!$B$3:$S$93,3,FALSE)*VLOOKUP($F949,BY_TRA_Demand_Drivers!$B$5:$J$100,8,FALSE)</f>
        <v>0</v>
      </c>
      <c r="I949" s="16">
        <f>VLOOKUP($D949,'Growth rate'!$B$3:$S$93,3,FALSE)*VLOOKUP($F949,BY_TRA_Demand_Drivers!$B$5:$J$100,9,FALSE)</f>
        <v>0</v>
      </c>
    </row>
    <row r="950" spans="1:9">
      <c r="A950" s="16">
        <f t="shared" si="13"/>
        <v>12</v>
      </c>
      <c r="B950" s="16"/>
      <c r="C950" s="16" t="s">
        <v>11</v>
      </c>
      <c r="D950" s="16">
        <v>2063</v>
      </c>
      <c r="E950" s="16" t="s">
        <v>3</v>
      </c>
      <c r="F950" s="16" t="str">
        <f>VLOOKUP(A950,BY_TRA_Demand_Drivers!$A$5:$B$95,2,FALSE)</f>
        <v>TPAIS</v>
      </c>
      <c r="G950" s="16">
        <f>VLOOKUP($D950,'Growth rate'!$B$3:$S$93,3,FALSE)*VLOOKUP($F950,BY_TRA_Demand_Drivers!$B$5:$J$100,7,FALSE)</f>
        <v>58169.441703659002</v>
      </c>
      <c r="H950" s="16">
        <f>VLOOKUP($D950,'Growth rate'!$B$3:$S$93,3,FALSE)*VLOOKUP($F950,BY_TRA_Demand_Drivers!$B$5:$J$100,8,FALSE)</f>
        <v>0</v>
      </c>
      <c r="I950" s="16">
        <f>VLOOKUP($D950,'Growth rate'!$B$3:$S$93,3,FALSE)*VLOOKUP($F950,BY_TRA_Demand_Drivers!$B$5:$J$100,9,FALSE)</f>
        <v>0</v>
      </c>
    </row>
    <row r="951" spans="1:9">
      <c r="A951" s="16">
        <f t="shared" si="13"/>
        <v>12</v>
      </c>
      <c r="B951" s="16"/>
      <c r="C951" s="16" t="s">
        <v>11</v>
      </c>
      <c r="D951" s="16">
        <v>2064</v>
      </c>
      <c r="E951" s="16" t="s">
        <v>3</v>
      </c>
      <c r="F951" s="16" t="str">
        <f>VLOOKUP(A951,BY_TRA_Demand_Drivers!$A$5:$B$95,2,FALSE)</f>
        <v>TPAIS</v>
      </c>
      <c r="G951" s="16">
        <f>VLOOKUP($D951,'Growth rate'!$B$3:$S$93,3,FALSE)*VLOOKUP($F951,BY_TRA_Demand_Drivers!$B$5:$J$100,7,FALSE)</f>
        <v>58797.83793749215</v>
      </c>
      <c r="H951" s="16">
        <f>VLOOKUP($D951,'Growth rate'!$B$3:$S$93,3,FALSE)*VLOOKUP($F951,BY_TRA_Demand_Drivers!$B$5:$J$100,8,FALSE)</f>
        <v>0</v>
      </c>
      <c r="I951" s="16">
        <f>VLOOKUP($D951,'Growth rate'!$B$3:$S$93,3,FALSE)*VLOOKUP($F951,BY_TRA_Demand_Drivers!$B$5:$J$100,9,FALSE)</f>
        <v>0</v>
      </c>
    </row>
    <row r="952" spans="1:9">
      <c r="A952" s="16">
        <f t="shared" si="13"/>
        <v>12</v>
      </c>
      <c r="B952" s="16"/>
      <c r="C952" s="16" t="s">
        <v>11</v>
      </c>
      <c r="D952" s="16">
        <v>2065</v>
      </c>
      <c r="E952" s="16" t="s">
        <v>3</v>
      </c>
      <c r="F952" s="16" t="str">
        <f>VLOOKUP(A952,BY_TRA_Demand_Drivers!$A$5:$B$95,2,FALSE)</f>
        <v>TPAIS</v>
      </c>
      <c r="G952" s="16">
        <f>VLOOKUP($D952,'Growth rate'!$B$3:$S$93,3,FALSE)*VLOOKUP($F952,BY_TRA_Demand_Drivers!$B$5:$J$100,7,FALSE)</f>
        <v>59426.23417132529</v>
      </c>
      <c r="H952" s="16">
        <f>VLOOKUP($D952,'Growth rate'!$B$3:$S$93,3,FALSE)*VLOOKUP($F952,BY_TRA_Demand_Drivers!$B$5:$J$100,8,FALSE)</f>
        <v>0</v>
      </c>
      <c r="I952" s="16">
        <f>VLOOKUP($D952,'Growth rate'!$B$3:$S$93,3,FALSE)*VLOOKUP($F952,BY_TRA_Demand_Drivers!$B$5:$J$100,9,FALSE)</f>
        <v>0</v>
      </c>
    </row>
    <row r="953" spans="1:9">
      <c r="A953" s="16">
        <f t="shared" si="13"/>
        <v>12</v>
      </c>
      <c r="B953" s="16"/>
      <c r="C953" s="16" t="s">
        <v>11</v>
      </c>
      <c r="D953" s="16">
        <v>2066</v>
      </c>
      <c r="E953" s="16" t="s">
        <v>3</v>
      </c>
      <c r="F953" s="16" t="str">
        <f>VLOOKUP(A953,BY_TRA_Demand_Drivers!$A$5:$B$95,2,FALSE)</f>
        <v>TPAIS</v>
      </c>
      <c r="G953" s="16">
        <f>VLOOKUP($D953,'Growth rate'!$B$3:$S$93,3,FALSE)*VLOOKUP($F953,BY_TRA_Demand_Drivers!$B$5:$J$100,7,FALSE)</f>
        <v>60076.553636672274</v>
      </c>
      <c r="H953" s="16">
        <f>VLOOKUP($D953,'Growth rate'!$B$3:$S$93,3,FALSE)*VLOOKUP($F953,BY_TRA_Demand_Drivers!$B$5:$J$100,8,FALSE)</f>
        <v>0</v>
      </c>
      <c r="I953" s="16">
        <f>VLOOKUP($D953,'Growth rate'!$B$3:$S$93,3,FALSE)*VLOOKUP($F953,BY_TRA_Demand_Drivers!$B$5:$J$100,9,FALSE)</f>
        <v>0</v>
      </c>
    </row>
    <row r="954" spans="1:9">
      <c r="A954" s="16">
        <f t="shared" si="13"/>
        <v>12</v>
      </c>
      <c r="B954" s="16"/>
      <c r="C954" s="16" t="s">
        <v>11</v>
      </c>
      <c r="D954" s="16">
        <v>2067</v>
      </c>
      <c r="E954" s="16" t="s">
        <v>3</v>
      </c>
      <c r="F954" s="16" t="str">
        <f>VLOOKUP(A954,BY_TRA_Demand_Drivers!$A$5:$B$95,2,FALSE)</f>
        <v>TPAIS</v>
      </c>
      <c r="G954" s="16">
        <f>VLOOKUP($D954,'Growth rate'!$B$3:$S$93,3,FALSE)*VLOOKUP($F954,BY_TRA_Demand_Drivers!$B$5:$J$100,7,FALSE)</f>
        <v>60726.873102019243</v>
      </c>
      <c r="H954" s="16">
        <f>VLOOKUP($D954,'Growth rate'!$B$3:$S$93,3,FALSE)*VLOOKUP($F954,BY_TRA_Demand_Drivers!$B$5:$J$100,8,FALSE)</f>
        <v>0</v>
      </c>
      <c r="I954" s="16">
        <f>VLOOKUP($D954,'Growth rate'!$B$3:$S$93,3,FALSE)*VLOOKUP($F954,BY_TRA_Demand_Drivers!$B$5:$J$100,9,FALSE)</f>
        <v>0</v>
      </c>
    </row>
    <row r="955" spans="1:9">
      <c r="A955" s="16">
        <f t="shared" si="13"/>
        <v>12</v>
      </c>
      <c r="B955" s="16"/>
      <c r="C955" s="16" t="s">
        <v>11</v>
      </c>
      <c r="D955" s="16">
        <v>2068</v>
      </c>
      <c r="E955" s="16" t="s">
        <v>3</v>
      </c>
      <c r="F955" s="16" t="str">
        <f>VLOOKUP(A955,BY_TRA_Demand_Drivers!$A$5:$B$95,2,FALSE)</f>
        <v>TPAIS</v>
      </c>
      <c r="G955" s="16">
        <f>VLOOKUP($D955,'Growth rate'!$B$3:$S$93,3,FALSE)*VLOOKUP($F955,BY_TRA_Demand_Drivers!$B$5:$J$100,7,FALSE)</f>
        <v>61377.192567366219</v>
      </c>
      <c r="H955" s="16">
        <f>VLOOKUP($D955,'Growth rate'!$B$3:$S$93,3,FALSE)*VLOOKUP($F955,BY_TRA_Demand_Drivers!$B$5:$J$100,8,FALSE)</f>
        <v>0</v>
      </c>
      <c r="I955" s="16">
        <f>VLOOKUP($D955,'Growth rate'!$B$3:$S$93,3,FALSE)*VLOOKUP($F955,BY_TRA_Demand_Drivers!$B$5:$J$100,9,FALSE)</f>
        <v>0</v>
      </c>
    </row>
    <row r="956" spans="1:9">
      <c r="A956" s="16">
        <f t="shared" si="13"/>
        <v>12</v>
      </c>
      <c r="B956" s="16"/>
      <c r="C956" s="16" t="s">
        <v>11</v>
      </c>
      <c r="D956" s="16">
        <v>2069</v>
      </c>
      <c r="E956" s="16" t="s">
        <v>3</v>
      </c>
      <c r="F956" s="16" t="str">
        <f>VLOOKUP(A956,BY_TRA_Demand_Drivers!$A$5:$B$95,2,FALSE)</f>
        <v>TPAIS</v>
      </c>
      <c r="G956" s="16">
        <f>VLOOKUP($D956,'Growth rate'!$B$3:$S$93,3,FALSE)*VLOOKUP($F956,BY_TRA_Demand_Drivers!$B$5:$J$100,7,FALSE)</f>
        <v>62027.512032713195</v>
      </c>
      <c r="H956" s="16">
        <f>VLOOKUP($D956,'Growth rate'!$B$3:$S$93,3,FALSE)*VLOOKUP($F956,BY_TRA_Demand_Drivers!$B$5:$J$100,8,FALSE)</f>
        <v>0</v>
      </c>
      <c r="I956" s="16">
        <f>VLOOKUP($D956,'Growth rate'!$B$3:$S$93,3,FALSE)*VLOOKUP($F956,BY_TRA_Demand_Drivers!$B$5:$J$100,9,FALSE)</f>
        <v>0</v>
      </c>
    </row>
    <row r="957" spans="1:9">
      <c r="A957" s="16">
        <f t="shared" si="13"/>
        <v>12</v>
      </c>
      <c r="B957" s="16"/>
      <c r="C957" s="16" t="s">
        <v>11</v>
      </c>
      <c r="D957" s="16">
        <v>2070</v>
      </c>
      <c r="E957" s="16" t="s">
        <v>3</v>
      </c>
      <c r="F957" s="16" t="str">
        <f>VLOOKUP(A957,BY_TRA_Demand_Drivers!$A$5:$B$95,2,FALSE)</f>
        <v>TPAIS</v>
      </c>
      <c r="G957" s="16">
        <f>VLOOKUP($D957,'Growth rate'!$B$3:$S$93,3,FALSE)*VLOOKUP($F957,BY_TRA_Demand_Drivers!$B$5:$J$100,7,FALSE)</f>
        <v>62677.831498060172</v>
      </c>
      <c r="H957" s="16">
        <f>VLOOKUP($D957,'Growth rate'!$B$3:$S$93,3,FALSE)*VLOOKUP($F957,BY_TRA_Demand_Drivers!$B$5:$J$100,8,FALSE)</f>
        <v>0</v>
      </c>
      <c r="I957" s="16">
        <f>VLOOKUP($D957,'Growth rate'!$B$3:$S$93,3,FALSE)*VLOOKUP($F957,BY_TRA_Demand_Drivers!$B$5:$J$100,9,FALSE)</f>
        <v>0</v>
      </c>
    </row>
    <row r="958" spans="1:9">
      <c r="A958" s="16">
        <f t="shared" si="13"/>
        <v>12</v>
      </c>
      <c r="B958" s="16"/>
      <c r="C958" s="16" t="s">
        <v>11</v>
      </c>
      <c r="D958" s="16">
        <v>2071</v>
      </c>
      <c r="E958" s="16" t="s">
        <v>3</v>
      </c>
      <c r="F958" s="16" t="str">
        <f>VLOOKUP(A958,BY_TRA_Demand_Drivers!$A$5:$B$95,2,FALSE)</f>
        <v>TPAIS</v>
      </c>
      <c r="G958" s="16">
        <f>VLOOKUP($D958,'Growth rate'!$B$3:$S$93,3,FALSE)*VLOOKUP($F958,BY_TRA_Demand_Drivers!$B$5:$J$100,7,FALSE)</f>
        <v>63326.937093205888</v>
      </c>
      <c r="H958" s="16">
        <f>VLOOKUP($D958,'Growth rate'!$B$3:$S$93,3,FALSE)*VLOOKUP($F958,BY_TRA_Demand_Drivers!$B$5:$J$100,8,FALSE)</f>
        <v>0</v>
      </c>
      <c r="I958" s="16">
        <f>VLOOKUP($D958,'Growth rate'!$B$3:$S$93,3,FALSE)*VLOOKUP($F958,BY_TRA_Demand_Drivers!$B$5:$J$100,9,FALSE)</f>
        <v>0</v>
      </c>
    </row>
    <row r="959" spans="1:9">
      <c r="A959" s="16">
        <f t="shared" si="13"/>
        <v>12</v>
      </c>
      <c r="B959" s="16"/>
      <c r="C959" s="16" t="s">
        <v>11</v>
      </c>
      <c r="D959" s="16">
        <v>2072</v>
      </c>
      <c r="E959" s="16" t="s">
        <v>3</v>
      </c>
      <c r="F959" s="16" t="str">
        <f>VLOOKUP(A959,BY_TRA_Demand_Drivers!$A$5:$B$95,2,FALSE)</f>
        <v>TPAIS</v>
      </c>
      <c r="G959" s="16">
        <f>VLOOKUP($D959,'Growth rate'!$B$3:$S$93,3,FALSE)*VLOOKUP($F959,BY_TRA_Demand_Drivers!$B$5:$J$100,7,FALSE)</f>
        <v>63976.04268835159</v>
      </c>
      <c r="H959" s="16">
        <f>VLOOKUP($D959,'Growth rate'!$B$3:$S$93,3,FALSE)*VLOOKUP($F959,BY_TRA_Demand_Drivers!$B$5:$J$100,8,FALSE)</f>
        <v>0</v>
      </c>
      <c r="I959" s="16">
        <f>VLOOKUP($D959,'Growth rate'!$B$3:$S$93,3,FALSE)*VLOOKUP($F959,BY_TRA_Demand_Drivers!$B$5:$J$100,9,FALSE)</f>
        <v>0</v>
      </c>
    </row>
    <row r="960" spans="1:9">
      <c r="A960" s="16">
        <f t="shared" si="13"/>
        <v>12</v>
      </c>
      <c r="B960" s="16"/>
      <c r="C960" s="16" t="s">
        <v>11</v>
      </c>
      <c r="D960" s="16">
        <v>2073</v>
      </c>
      <c r="E960" s="16" t="s">
        <v>3</v>
      </c>
      <c r="F960" s="16" t="str">
        <f>VLOOKUP(A960,BY_TRA_Demand_Drivers!$A$5:$B$95,2,FALSE)</f>
        <v>TPAIS</v>
      </c>
      <c r="G960" s="16">
        <f>VLOOKUP($D960,'Growth rate'!$B$3:$S$93,3,FALSE)*VLOOKUP($F960,BY_TRA_Demand_Drivers!$B$5:$J$100,7,FALSE)</f>
        <v>64625.148283497292</v>
      </c>
      <c r="H960" s="16">
        <f>VLOOKUP($D960,'Growth rate'!$B$3:$S$93,3,FALSE)*VLOOKUP($F960,BY_TRA_Demand_Drivers!$B$5:$J$100,8,FALSE)</f>
        <v>0</v>
      </c>
      <c r="I960" s="16">
        <f>VLOOKUP($D960,'Growth rate'!$B$3:$S$93,3,FALSE)*VLOOKUP($F960,BY_TRA_Demand_Drivers!$B$5:$J$100,9,FALSE)</f>
        <v>0</v>
      </c>
    </row>
    <row r="961" spans="1:9">
      <c r="A961" s="16">
        <f t="shared" si="13"/>
        <v>12</v>
      </c>
      <c r="B961" s="16"/>
      <c r="C961" s="16" t="s">
        <v>11</v>
      </c>
      <c r="D961" s="16">
        <v>2074</v>
      </c>
      <c r="E961" s="16" t="s">
        <v>3</v>
      </c>
      <c r="F961" s="16" t="str">
        <f>VLOOKUP(A961,BY_TRA_Demand_Drivers!$A$5:$B$95,2,FALSE)</f>
        <v>TPAIS</v>
      </c>
      <c r="G961" s="16">
        <f>VLOOKUP($D961,'Growth rate'!$B$3:$S$93,3,FALSE)*VLOOKUP($F961,BY_TRA_Demand_Drivers!$B$5:$J$100,7,FALSE)</f>
        <v>65274.253878643001</v>
      </c>
      <c r="H961" s="16">
        <f>VLOOKUP($D961,'Growth rate'!$B$3:$S$93,3,FALSE)*VLOOKUP($F961,BY_TRA_Demand_Drivers!$B$5:$J$100,8,FALSE)</f>
        <v>0</v>
      </c>
      <c r="I961" s="16">
        <f>VLOOKUP($D961,'Growth rate'!$B$3:$S$93,3,FALSE)*VLOOKUP($F961,BY_TRA_Demand_Drivers!$B$5:$J$100,9,FALSE)</f>
        <v>0</v>
      </c>
    </row>
    <row r="962" spans="1:9">
      <c r="A962" s="16">
        <f t="shared" si="13"/>
        <v>12</v>
      </c>
      <c r="B962" s="16"/>
      <c r="C962" s="16" t="s">
        <v>11</v>
      </c>
      <c r="D962" s="16">
        <v>2075</v>
      </c>
      <c r="E962" s="16" t="s">
        <v>3</v>
      </c>
      <c r="F962" s="16" t="str">
        <f>VLOOKUP(A962,BY_TRA_Demand_Drivers!$A$5:$B$95,2,FALSE)</f>
        <v>TPAIS</v>
      </c>
      <c r="G962" s="16">
        <f>VLOOKUP($D962,'Growth rate'!$B$3:$S$93,3,FALSE)*VLOOKUP($F962,BY_TRA_Demand_Drivers!$B$5:$J$100,7,FALSE)</f>
        <v>65923.359473788703</v>
      </c>
      <c r="H962" s="16">
        <f>VLOOKUP($D962,'Growth rate'!$B$3:$S$93,3,FALSE)*VLOOKUP($F962,BY_TRA_Demand_Drivers!$B$5:$J$100,8,FALSE)</f>
        <v>0</v>
      </c>
      <c r="I962" s="16">
        <f>VLOOKUP($D962,'Growth rate'!$B$3:$S$93,3,FALSE)*VLOOKUP($F962,BY_TRA_Demand_Drivers!$B$5:$J$100,9,FALSE)</f>
        <v>0</v>
      </c>
    </row>
    <row r="963" spans="1:9">
      <c r="A963" s="16">
        <f t="shared" ref="A963:A1026" si="14">A881+1</f>
        <v>12</v>
      </c>
      <c r="B963" s="16"/>
      <c r="C963" s="16" t="s">
        <v>11</v>
      </c>
      <c r="D963" s="16">
        <v>2076</v>
      </c>
      <c r="E963" s="16" t="s">
        <v>3</v>
      </c>
      <c r="F963" s="16" t="str">
        <f>VLOOKUP(A963,BY_TRA_Demand_Drivers!$A$5:$B$95,2,FALSE)</f>
        <v>TPAIS</v>
      </c>
      <c r="G963" s="16">
        <f>VLOOKUP($D963,'Growth rate'!$B$3:$S$93,3,FALSE)*VLOOKUP($F963,BY_TRA_Demand_Drivers!$B$5:$J$100,7,FALSE)</f>
        <v>66561.78622975848</v>
      </c>
      <c r="H963" s="16">
        <f>VLOOKUP($D963,'Growth rate'!$B$3:$S$93,3,FALSE)*VLOOKUP($F963,BY_TRA_Demand_Drivers!$B$5:$J$100,8,FALSE)</f>
        <v>0</v>
      </c>
      <c r="I963" s="16">
        <f>VLOOKUP($D963,'Growth rate'!$B$3:$S$93,3,FALSE)*VLOOKUP($F963,BY_TRA_Demand_Drivers!$B$5:$J$100,9,FALSE)</f>
        <v>0</v>
      </c>
    </row>
    <row r="964" spans="1:9">
      <c r="A964" s="16">
        <f t="shared" si="14"/>
        <v>12</v>
      </c>
      <c r="B964" s="16"/>
      <c r="C964" s="16" t="s">
        <v>11</v>
      </c>
      <c r="D964" s="16">
        <v>2077</v>
      </c>
      <c r="E964" s="16" t="s">
        <v>3</v>
      </c>
      <c r="F964" s="16" t="str">
        <f>VLOOKUP(A964,BY_TRA_Demand_Drivers!$A$5:$B$95,2,FALSE)</f>
        <v>TPAIS</v>
      </c>
      <c r="G964" s="16">
        <f>VLOOKUP($D964,'Growth rate'!$B$3:$S$93,3,FALSE)*VLOOKUP($F964,BY_TRA_Demand_Drivers!$B$5:$J$100,7,FALSE)</f>
        <v>67200.212985728242</v>
      </c>
      <c r="H964" s="16">
        <f>VLOOKUP($D964,'Growth rate'!$B$3:$S$93,3,FALSE)*VLOOKUP($F964,BY_TRA_Demand_Drivers!$B$5:$J$100,8,FALSE)</f>
        <v>0</v>
      </c>
      <c r="I964" s="16">
        <f>VLOOKUP($D964,'Growth rate'!$B$3:$S$93,3,FALSE)*VLOOKUP($F964,BY_TRA_Demand_Drivers!$B$5:$J$100,9,FALSE)</f>
        <v>0</v>
      </c>
    </row>
    <row r="965" spans="1:9">
      <c r="A965" s="16">
        <f t="shared" si="14"/>
        <v>12</v>
      </c>
      <c r="B965" s="16"/>
      <c r="C965" s="16" t="s">
        <v>11</v>
      </c>
      <c r="D965" s="16">
        <v>2078</v>
      </c>
      <c r="E965" s="16" t="s">
        <v>3</v>
      </c>
      <c r="F965" s="16" t="str">
        <f>VLOOKUP(A965,BY_TRA_Demand_Drivers!$A$5:$B$95,2,FALSE)</f>
        <v>TPAIS</v>
      </c>
      <c r="G965" s="16">
        <f>VLOOKUP($D965,'Growth rate'!$B$3:$S$93,3,FALSE)*VLOOKUP($F965,BY_TRA_Demand_Drivers!$B$5:$J$100,7,FALSE)</f>
        <v>67838.639741698018</v>
      </c>
      <c r="H965" s="16">
        <f>VLOOKUP($D965,'Growth rate'!$B$3:$S$93,3,FALSE)*VLOOKUP($F965,BY_TRA_Demand_Drivers!$B$5:$J$100,8,FALSE)</f>
        <v>0</v>
      </c>
      <c r="I965" s="16">
        <f>VLOOKUP($D965,'Growth rate'!$B$3:$S$93,3,FALSE)*VLOOKUP($F965,BY_TRA_Demand_Drivers!$B$5:$J$100,9,FALSE)</f>
        <v>0</v>
      </c>
    </row>
    <row r="966" spans="1:9">
      <c r="A966" s="16">
        <f t="shared" si="14"/>
        <v>12</v>
      </c>
      <c r="B966" s="16"/>
      <c r="C966" s="16" t="s">
        <v>11</v>
      </c>
      <c r="D966" s="16">
        <v>2079</v>
      </c>
      <c r="E966" s="16" t="s">
        <v>3</v>
      </c>
      <c r="F966" s="16" t="str">
        <f>VLOOKUP(A966,BY_TRA_Demand_Drivers!$A$5:$B$95,2,FALSE)</f>
        <v>TPAIS</v>
      </c>
      <c r="G966" s="16">
        <f>VLOOKUP($D966,'Growth rate'!$B$3:$S$93,3,FALSE)*VLOOKUP($F966,BY_TRA_Demand_Drivers!$B$5:$J$100,7,FALSE)</f>
        <v>68477.06649766778</v>
      </c>
      <c r="H966" s="16">
        <f>VLOOKUP($D966,'Growth rate'!$B$3:$S$93,3,FALSE)*VLOOKUP($F966,BY_TRA_Demand_Drivers!$B$5:$J$100,8,FALSE)</f>
        <v>0</v>
      </c>
      <c r="I966" s="16">
        <f>VLOOKUP($D966,'Growth rate'!$B$3:$S$93,3,FALSE)*VLOOKUP($F966,BY_TRA_Demand_Drivers!$B$5:$J$100,9,FALSE)</f>
        <v>0</v>
      </c>
    </row>
    <row r="967" spans="1:9">
      <c r="A967" s="16">
        <f t="shared" si="14"/>
        <v>12</v>
      </c>
      <c r="B967" s="16"/>
      <c r="C967" s="16" t="s">
        <v>11</v>
      </c>
      <c r="D967" s="16">
        <v>2080</v>
      </c>
      <c r="E967" s="16" t="s">
        <v>3</v>
      </c>
      <c r="F967" s="16" t="str">
        <f>VLOOKUP(A967,BY_TRA_Demand_Drivers!$A$5:$B$95,2,FALSE)</f>
        <v>TPAIS</v>
      </c>
      <c r="G967" s="16">
        <f>VLOOKUP($D967,'Growth rate'!$B$3:$S$93,3,FALSE)*VLOOKUP($F967,BY_TRA_Demand_Drivers!$B$5:$J$100,7,FALSE)</f>
        <v>69115.493253637556</v>
      </c>
      <c r="H967" s="16">
        <f>VLOOKUP($D967,'Growth rate'!$B$3:$S$93,3,FALSE)*VLOOKUP($F967,BY_TRA_Demand_Drivers!$B$5:$J$100,8,FALSE)</f>
        <v>0</v>
      </c>
      <c r="I967" s="16">
        <f>VLOOKUP($D967,'Growth rate'!$B$3:$S$93,3,FALSE)*VLOOKUP($F967,BY_TRA_Demand_Drivers!$B$5:$J$100,9,FALSE)</f>
        <v>0</v>
      </c>
    </row>
    <row r="968" spans="1:9">
      <c r="A968" s="16">
        <f t="shared" si="14"/>
        <v>12</v>
      </c>
      <c r="B968" s="16"/>
      <c r="C968" s="16" t="s">
        <v>11</v>
      </c>
      <c r="D968" s="16">
        <v>2081</v>
      </c>
      <c r="E968" s="16" t="s">
        <v>3</v>
      </c>
      <c r="F968" s="16" t="str">
        <f>VLOOKUP(A968,BY_TRA_Demand_Drivers!$A$5:$B$95,2,FALSE)</f>
        <v>TPAIS</v>
      </c>
      <c r="G968" s="16">
        <f>VLOOKUP($D968,'Growth rate'!$B$3:$S$93,3,FALSE)*VLOOKUP($F968,BY_TRA_Demand_Drivers!$B$5:$J$100,7,FALSE)</f>
        <v>69727.791913324327</v>
      </c>
      <c r="H968" s="16">
        <f>VLOOKUP($D968,'Growth rate'!$B$3:$S$93,3,FALSE)*VLOOKUP($F968,BY_TRA_Demand_Drivers!$B$5:$J$100,8,FALSE)</f>
        <v>0</v>
      </c>
      <c r="I968" s="16">
        <f>VLOOKUP($D968,'Growth rate'!$B$3:$S$93,3,FALSE)*VLOOKUP($F968,BY_TRA_Demand_Drivers!$B$5:$J$100,9,FALSE)</f>
        <v>0</v>
      </c>
    </row>
    <row r="969" spans="1:9">
      <c r="A969" s="16">
        <f t="shared" si="14"/>
        <v>12</v>
      </c>
      <c r="B969" s="16"/>
      <c r="C969" s="16" t="s">
        <v>11</v>
      </c>
      <c r="D969" s="16">
        <v>2082</v>
      </c>
      <c r="E969" s="16" t="s">
        <v>3</v>
      </c>
      <c r="F969" s="16" t="str">
        <f>VLOOKUP(A969,BY_TRA_Demand_Drivers!$A$5:$B$95,2,FALSE)</f>
        <v>TPAIS</v>
      </c>
      <c r="G969" s="16">
        <f>VLOOKUP($D969,'Growth rate'!$B$3:$S$93,3,FALSE)*VLOOKUP($F969,BY_TRA_Demand_Drivers!$B$5:$J$100,7,FALSE)</f>
        <v>70340.090573011097</v>
      </c>
      <c r="H969" s="16">
        <f>VLOOKUP($D969,'Growth rate'!$B$3:$S$93,3,FALSE)*VLOOKUP($F969,BY_TRA_Demand_Drivers!$B$5:$J$100,8,FALSE)</f>
        <v>0</v>
      </c>
      <c r="I969" s="16">
        <f>VLOOKUP($D969,'Growth rate'!$B$3:$S$93,3,FALSE)*VLOOKUP($F969,BY_TRA_Demand_Drivers!$B$5:$J$100,9,FALSE)</f>
        <v>0</v>
      </c>
    </row>
    <row r="970" spans="1:9">
      <c r="A970" s="16">
        <f t="shared" si="14"/>
        <v>12</v>
      </c>
      <c r="B970" s="16"/>
      <c r="C970" s="16" t="s">
        <v>11</v>
      </c>
      <c r="D970" s="16">
        <v>2083</v>
      </c>
      <c r="E970" s="16" t="s">
        <v>3</v>
      </c>
      <c r="F970" s="16" t="str">
        <f>VLOOKUP(A970,BY_TRA_Demand_Drivers!$A$5:$B$95,2,FALSE)</f>
        <v>TPAIS</v>
      </c>
      <c r="G970" s="16">
        <f>VLOOKUP($D970,'Growth rate'!$B$3:$S$93,3,FALSE)*VLOOKUP($F970,BY_TRA_Demand_Drivers!$B$5:$J$100,7,FALSE)</f>
        <v>70952.389232697853</v>
      </c>
      <c r="H970" s="16">
        <f>VLOOKUP($D970,'Growth rate'!$B$3:$S$93,3,FALSE)*VLOOKUP($F970,BY_TRA_Demand_Drivers!$B$5:$J$100,8,FALSE)</f>
        <v>0</v>
      </c>
      <c r="I970" s="16">
        <f>VLOOKUP($D970,'Growth rate'!$B$3:$S$93,3,FALSE)*VLOOKUP($F970,BY_TRA_Demand_Drivers!$B$5:$J$100,9,FALSE)</f>
        <v>0</v>
      </c>
    </row>
    <row r="971" spans="1:9">
      <c r="A971" s="16">
        <f t="shared" si="14"/>
        <v>12</v>
      </c>
      <c r="B971" s="16"/>
      <c r="C971" s="16" t="s">
        <v>11</v>
      </c>
      <c r="D971" s="16">
        <v>2084</v>
      </c>
      <c r="E971" s="16" t="s">
        <v>3</v>
      </c>
      <c r="F971" s="16" t="str">
        <f>VLOOKUP(A971,BY_TRA_Demand_Drivers!$A$5:$B$95,2,FALSE)</f>
        <v>TPAIS</v>
      </c>
      <c r="G971" s="16">
        <f>VLOOKUP($D971,'Growth rate'!$B$3:$S$93,3,FALSE)*VLOOKUP($F971,BY_TRA_Demand_Drivers!$B$5:$J$100,7,FALSE)</f>
        <v>71564.687892384623</v>
      </c>
      <c r="H971" s="16">
        <f>VLOOKUP($D971,'Growth rate'!$B$3:$S$93,3,FALSE)*VLOOKUP($F971,BY_TRA_Demand_Drivers!$B$5:$J$100,8,FALSE)</f>
        <v>0</v>
      </c>
      <c r="I971" s="16">
        <f>VLOOKUP($D971,'Growth rate'!$B$3:$S$93,3,FALSE)*VLOOKUP($F971,BY_TRA_Demand_Drivers!$B$5:$J$100,9,FALSE)</f>
        <v>0</v>
      </c>
    </row>
    <row r="972" spans="1:9">
      <c r="A972" s="16">
        <f t="shared" si="14"/>
        <v>12</v>
      </c>
      <c r="B972" s="16"/>
      <c r="C972" s="16" t="s">
        <v>11</v>
      </c>
      <c r="D972" s="16">
        <v>2085</v>
      </c>
      <c r="E972" s="16" t="s">
        <v>3</v>
      </c>
      <c r="F972" s="16" t="str">
        <f>VLOOKUP(A972,BY_TRA_Demand_Drivers!$A$5:$B$95,2,FALSE)</f>
        <v>TPAIS</v>
      </c>
      <c r="G972" s="16">
        <f>VLOOKUP($D972,'Growth rate'!$B$3:$S$93,3,FALSE)*VLOOKUP($F972,BY_TRA_Demand_Drivers!$B$5:$J$100,7,FALSE)</f>
        <v>72176.986552071394</v>
      </c>
      <c r="H972" s="16">
        <f>VLOOKUP($D972,'Growth rate'!$B$3:$S$93,3,FALSE)*VLOOKUP($F972,BY_TRA_Demand_Drivers!$B$5:$J$100,8,FALSE)</f>
        <v>0</v>
      </c>
      <c r="I972" s="16">
        <f>VLOOKUP($D972,'Growth rate'!$B$3:$S$93,3,FALSE)*VLOOKUP($F972,BY_TRA_Demand_Drivers!$B$5:$J$100,9,FALSE)</f>
        <v>0</v>
      </c>
    </row>
    <row r="973" spans="1:9">
      <c r="A973" s="16">
        <f t="shared" si="14"/>
        <v>12</v>
      </c>
      <c r="B973" s="16"/>
      <c r="C973" s="16" t="s">
        <v>11</v>
      </c>
      <c r="D973" s="16">
        <v>2086</v>
      </c>
      <c r="E973" s="16" t="s">
        <v>3</v>
      </c>
      <c r="F973" s="16" t="str">
        <f>VLOOKUP(A973,BY_TRA_Demand_Drivers!$A$5:$B$95,2,FALSE)</f>
        <v>TPAIS</v>
      </c>
      <c r="G973" s="16">
        <f>VLOOKUP($D973,'Growth rate'!$B$3:$S$93,3,FALSE)*VLOOKUP($F973,BY_TRA_Demand_Drivers!$B$5:$J$100,7,FALSE)</f>
        <v>72765.058385657831</v>
      </c>
      <c r="H973" s="16">
        <f>VLOOKUP($D973,'Growth rate'!$B$3:$S$93,3,FALSE)*VLOOKUP($F973,BY_TRA_Demand_Drivers!$B$5:$J$100,8,FALSE)</f>
        <v>0</v>
      </c>
      <c r="I973" s="16">
        <f>VLOOKUP($D973,'Growth rate'!$B$3:$S$93,3,FALSE)*VLOOKUP($F973,BY_TRA_Demand_Drivers!$B$5:$J$100,9,FALSE)</f>
        <v>0</v>
      </c>
    </row>
    <row r="974" spans="1:9">
      <c r="A974" s="16">
        <f t="shared" si="14"/>
        <v>12</v>
      </c>
      <c r="B974" s="16"/>
      <c r="C974" s="16" t="s">
        <v>11</v>
      </c>
      <c r="D974" s="16">
        <v>2087</v>
      </c>
      <c r="E974" s="16" t="s">
        <v>3</v>
      </c>
      <c r="F974" s="16" t="str">
        <f>VLOOKUP(A974,BY_TRA_Demand_Drivers!$A$5:$B$95,2,FALSE)</f>
        <v>TPAIS</v>
      </c>
      <c r="G974" s="16">
        <f>VLOOKUP($D974,'Growth rate'!$B$3:$S$93,3,FALSE)*VLOOKUP($F974,BY_TRA_Demand_Drivers!$B$5:$J$100,7,FALSE)</f>
        <v>73353.130219244282</v>
      </c>
      <c r="H974" s="16">
        <f>VLOOKUP($D974,'Growth rate'!$B$3:$S$93,3,FALSE)*VLOOKUP($F974,BY_TRA_Demand_Drivers!$B$5:$J$100,8,FALSE)</f>
        <v>0</v>
      </c>
      <c r="I974" s="16">
        <f>VLOOKUP($D974,'Growth rate'!$B$3:$S$93,3,FALSE)*VLOOKUP($F974,BY_TRA_Demand_Drivers!$B$5:$J$100,9,FALSE)</f>
        <v>0</v>
      </c>
    </row>
    <row r="975" spans="1:9">
      <c r="A975" s="16">
        <f t="shared" si="14"/>
        <v>12</v>
      </c>
      <c r="B975" s="16"/>
      <c r="C975" s="16" t="s">
        <v>11</v>
      </c>
      <c r="D975" s="16">
        <v>2088</v>
      </c>
      <c r="E975" s="16" t="s">
        <v>3</v>
      </c>
      <c r="F975" s="16" t="str">
        <f>VLOOKUP(A975,BY_TRA_Demand_Drivers!$A$5:$B$95,2,FALSE)</f>
        <v>TPAIS</v>
      </c>
      <c r="G975" s="16">
        <f>VLOOKUP($D975,'Growth rate'!$B$3:$S$93,3,FALSE)*VLOOKUP($F975,BY_TRA_Demand_Drivers!$B$5:$J$100,7,FALSE)</f>
        <v>73941.202052830718</v>
      </c>
      <c r="H975" s="16">
        <f>VLOOKUP($D975,'Growth rate'!$B$3:$S$93,3,FALSE)*VLOOKUP($F975,BY_TRA_Demand_Drivers!$B$5:$J$100,8,FALSE)</f>
        <v>0</v>
      </c>
      <c r="I975" s="16">
        <f>VLOOKUP($D975,'Growth rate'!$B$3:$S$93,3,FALSE)*VLOOKUP($F975,BY_TRA_Demand_Drivers!$B$5:$J$100,9,FALSE)</f>
        <v>0</v>
      </c>
    </row>
    <row r="976" spans="1:9">
      <c r="A976" s="16">
        <f t="shared" si="14"/>
        <v>12</v>
      </c>
      <c r="B976" s="16"/>
      <c r="C976" s="16" t="s">
        <v>11</v>
      </c>
      <c r="D976" s="16">
        <v>2089</v>
      </c>
      <c r="E976" s="16" t="s">
        <v>3</v>
      </c>
      <c r="F976" s="16" t="str">
        <f>VLOOKUP(A976,BY_TRA_Demand_Drivers!$A$5:$B$95,2,FALSE)</f>
        <v>TPAIS</v>
      </c>
      <c r="G976" s="16">
        <f>VLOOKUP($D976,'Growth rate'!$B$3:$S$93,3,FALSE)*VLOOKUP($F976,BY_TRA_Demand_Drivers!$B$5:$J$100,7,FALSE)</f>
        <v>74529.273886417155</v>
      </c>
      <c r="H976" s="16">
        <f>VLOOKUP($D976,'Growth rate'!$B$3:$S$93,3,FALSE)*VLOOKUP($F976,BY_TRA_Demand_Drivers!$B$5:$J$100,8,FALSE)</f>
        <v>0</v>
      </c>
      <c r="I976" s="16">
        <f>VLOOKUP($D976,'Growth rate'!$B$3:$S$93,3,FALSE)*VLOOKUP($F976,BY_TRA_Demand_Drivers!$B$5:$J$100,9,FALSE)</f>
        <v>0</v>
      </c>
    </row>
    <row r="977" spans="1:9">
      <c r="A977" s="16">
        <f t="shared" si="14"/>
        <v>12</v>
      </c>
      <c r="B977" s="16"/>
      <c r="C977" s="16" t="s">
        <v>11</v>
      </c>
      <c r="D977" s="16">
        <v>2090</v>
      </c>
      <c r="E977" s="16" t="s">
        <v>3</v>
      </c>
      <c r="F977" s="16" t="str">
        <f>VLOOKUP(A977,BY_TRA_Demand_Drivers!$A$5:$B$95,2,FALSE)</f>
        <v>TPAIS</v>
      </c>
      <c r="G977" s="16">
        <f>VLOOKUP($D977,'Growth rate'!$B$3:$S$93,3,FALSE)*VLOOKUP($F977,BY_TRA_Demand_Drivers!$B$5:$J$100,7,FALSE)</f>
        <v>75117.345720003592</v>
      </c>
      <c r="H977" s="16">
        <f>VLOOKUP($D977,'Growth rate'!$B$3:$S$93,3,FALSE)*VLOOKUP($F977,BY_TRA_Demand_Drivers!$B$5:$J$100,8,FALSE)</f>
        <v>0</v>
      </c>
      <c r="I977" s="16">
        <f>VLOOKUP($D977,'Growth rate'!$B$3:$S$93,3,FALSE)*VLOOKUP($F977,BY_TRA_Demand_Drivers!$B$5:$J$100,9,FALSE)</f>
        <v>0</v>
      </c>
    </row>
    <row r="978" spans="1:9">
      <c r="A978" s="16">
        <f t="shared" si="14"/>
        <v>12</v>
      </c>
      <c r="B978" s="16"/>
      <c r="C978" s="16" t="s">
        <v>11</v>
      </c>
      <c r="D978" s="16">
        <v>2091</v>
      </c>
      <c r="E978" s="16" t="s">
        <v>3</v>
      </c>
      <c r="F978" s="16" t="str">
        <f>VLOOKUP(A978,BY_TRA_Demand_Drivers!$A$5:$B$95,2,FALSE)</f>
        <v>TPAIS</v>
      </c>
      <c r="G978" s="16">
        <f>VLOOKUP($D978,'Growth rate'!$B$3:$S$93,3,FALSE)*VLOOKUP($F978,BY_TRA_Demand_Drivers!$B$5:$J$100,7,FALSE)</f>
        <v>75691.77990579851</v>
      </c>
      <c r="H978" s="16">
        <f>VLOOKUP($D978,'Growth rate'!$B$3:$S$93,3,FALSE)*VLOOKUP($F978,BY_TRA_Demand_Drivers!$B$5:$J$100,8,FALSE)</f>
        <v>0</v>
      </c>
      <c r="I978" s="16">
        <f>VLOOKUP($D978,'Growth rate'!$B$3:$S$93,3,FALSE)*VLOOKUP($F978,BY_TRA_Demand_Drivers!$B$5:$J$100,9,FALSE)</f>
        <v>0</v>
      </c>
    </row>
    <row r="979" spans="1:9">
      <c r="A979" s="16">
        <f t="shared" si="14"/>
        <v>12</v>
      </c>
      <c r="B979" s="16"/>
      <c r="C979" s="16" t="s">
        <v>11</v>
      </c>
      <c r="D979" s="16">
        <v>2092</v>
      </c>
      <c r="E979" s="16" t="s">
        <v>3</v>
      </c>
      <c r="F979" s="16" t="str">
        <f>VLOOKUP(A979,BY_TRA_Demand_Drivers!$A$5:$B$95,2,FALSE)</f>
        <v>TPAIS</v>
      </c>
      <c r="G979" s="16">
        <f>VLOOKUP($D979,'Growth rate'!$B$3:$S$93,3,FALSE)*VLOOKUP($F979,BY_TRA_Demand_Drivers!$B$5:$J$100,7,FALSE)</f>
        <v>76266.214091593414</v>
      </c>
      <c r="H979" s="16">
        <f>VLOOKUP($D979,'Growth rate'!$B$3:$S$93,3,FALSE)*VLOOKUP($F979,BY_TRA_Demand_Drivers!$B$5:$J$100,8,FALSE)</f>
        <v>0</v>
      </c>
      <c r="I979" s="16">
        <f>VLOOKUP($D979,'Growth rate'!$B$3:$S$93,3,FALSE)*VLOOKUP($F979,BY_TRA_Demand_Drivers!$B$5:$J$100,9,FALSE)</f>
        <v>0</v>
      </c>
    </row>
    <row r="980" spans="1:9">
      <c r="A980" s="16">
        <f t="shared" si="14"/>
        <v>12</v>
      </c>
      <c r="B980" s="16"/>
      <c r="C980" s="16" t="s">
        <v>11</v>
      </c>
      <c r="D980" s="16">
        <v>2093</v>
      </c>
      <c r="E980" s="16" t="s">
        <v>3</v>
      </c>
      <c r="F980" s="16" t="str">
        <f>VLOOKUP(A980,BY_TRA_Demand_Drivers!$A$5:$B$95,2,FALSE)</f>
        <v>TPAIS</v>
      </c>
      <c r="G980" s="16">
        <f>VLOOKUP($D980,'Growth rate'!$B$3:$S$93,3,FALSE)*VLOOKUP($F980,BY_TRA_Demand_Drivers!$B$5:$J$100,7,FALSE)</f>
        <v>76840.648277388333</v>
      </c>
      <c r="H980" s="16">
        <f>VLOOKUP($D980,'Growth rate'!$B$3:$S$93,3,FALSE)*VLOOKUP($F980,BY_TRA_Demand_Drivers!$B$5:$J$100,8,FALSE)</f>
        <v>0</v>
      </c>
      <c r="I980" s="16">
        <f>VLOOKUP($D980,'Growth rate'!$B$3:$S$93,3,FALSE)*VLOOKUP($F980,BY_TRA_Demand_Drivers!$B$5:$J$100,9,FALSE)</f>
        <v>0</v>
      </c>
    </row>
    <row r="981" spans="1:9">
      <c r="A981" s="16">
        <f t="shared" si="14"/>
        <v>12</v>
      </c>
      <c r="B981" s="16"/>
      <c r="C981" s="16" t="s">
        <v>11</v>
      </c>
      <c r="D981" s="16">
        <v>2094</v>
      </c>
      <c r="E981" s="16" t="s">
        <v>3</v>
      </c>
      <c r="F981" s="16" t="str">
        <f>VLOOKUP(A981,BY_TRA_Demand_Drivers!$A$5:$B$95,2,FALSE)</f>
        <v>TPAIS</v>
      </c>
      <c r="G981" s="16">
        <f>VLOOKUP($D981,'Growth rate'!$B$3:$S$93,3,FALSE)*VLOOKUP($F981,BY_TRA_Demand_Drivers!$B$5:$J$100,7,FALSE)</f>
        <v>77415.082463183237</v>
      </c>
      <c r="H981" s="16">
        <f>VLOOKUP($D981,'Growth rate'!$B$3:$S$93,3,FALSE)*VLOOKUP($F981,BY_TRA_Demand_Drivers!$B$5:$J$100,8,FALSE)</f>
        <v>0</v>
      </c>
      <c r="I981" s="16">
        <f>VLOOKUP($D981,'Growth rate'!$B$3:$S$93,3,FALSE)*VLOOKUP($F981,BY_TRA_Demand_Drivers!$B$5:$J$100,9,FALSE)</f>
        <v>0</v>
      </c>
    </row>
    <row r="982" spans="1:9">
      <c r="A982" s="16">
        <f t="shared" si="14"/>
        <v>12</v>
      </c>
      <c r="B982" s="16"/>
      <c r="C982" s="16" t="s">
        <v>11</v>
      </c>
      <c r="D982" s="16">
        <v>2095</v>
      </c>
      <c r="E982" s="16" t="s">
        <v>3</v>
      </c>
      <c r="F982" s="16" t="str">
        <f>VLOOKUP(A982,BY_TRA_Demand_Drivers!$A$5:$B$95,2,FALSE)</f>
        <v>TPAIS</v>
      </c>
      <c r="G982" s="16">
        <f>VLOOKUP($D982,'Growth rate'!$B$3:$S$93,3,FALSE)*VLOOKUP($F982,BY_TRA_Demand_Drivers!$B$5:$J$100,7,FALSE)</f>
        <v>77989.51664897814</v>
      </c>
      <c r="H982" s="16">
        <f>VLOOKUP($D982,'Growth rate'!$B$3:$S$93,3,FALSE)*VLOOKUP($F982,BY_TRA_Demand_Drivers!$B$5:$J$100,8,FALSE)</f>
        <v>0</v>
      </c>
      <c r="I982" s="16">
        <f>VLOOKUP($D982,'Growth rate'!$B$3:$S$93,3,FALSE)*VLOOKUP($F982,BY_TRA_Demand_Drivers!$B$5:$J$100,9,FALSE)</f>
        <v>0</v>
      </c>
    </row>
    <row r="983" spans="1:9">
      <c r="A983" s="16">
        <f t="shared" si="14"/>
        <v>12</v>
      </c>
      <c r="B983" s="16"/>
      <c r="C983" s="16" t="s">
        <v>11</v>
      </c>
      <c r="D983" s="16">
        <v>2096</v>
      </c>
      <c r="E983" s="16" t="s">
        <v>3</v>
      </c>
      <c r="F983" s="16" t="str">
        <f>VLOOKUP(A983,BY_TRA_Demand_Drivers!$A$5:$B$95,2,FALSE)</f>
        <v>TPAIS</v>
      </c>
      <c r="G983" s="16">
        <f>VLOOKUP($D983,'Growth rate'!$B$3:$S$93,3,FALSE)*VLOOKUP($F983,BY_TRA_Demand_Drivers!$B$5:$J$100,7,FALSE)</f>
        <v>78544.770306195045</v>
      </c>
      <c r="H983" s="16">
        <f>VLOOKUP($D983,'Growth rate'!$B$3:$S$93,3,FALSE)*VLOOKUP($F983,BY_TRA_Demand_Drivers!$B$5:$J$100,8,FALSE)</f>
        <v>0</v>
      </c>
      <c r="I983" s="16">
        <f>VLOOKUP($D983,'Growth rate'!$B$3:$S$93,3,FALSE)*VLOOKUP($F983,BY_TRA_Demand_Drivers!$B$5:$J$100,9,FALSE)</f>
        <v>0</v>
      </c>
    </row>
    <row r="984" spans="1:9">
      <c r="A984" s="16">
        <f t="shared" si="14"/>
        <v>12</v>
      </c>
      <c r="B984" s="16"/>
      <c r="C984" s="16" t="s">
        <v>11</v>
      </c>
      <c r="D984" s="16">
        <v>2097</v>
      </c>
      <c r="E984" s="16" t="s">
        <v>3</v>
      </c>
      <c r="F984" s="16" t="str">
        <f>VLOOKUP(A984,BY_TRA_Demand_Drivers!$A$5:$B$95,2,FALSE)</f>
        <v>TPAIS</v>
      </c>
      <c r="G984" s="16">
        <f>VLOOKUP($D984,'Growth rate'!$B$3:$S$93,3,FALSE)*VLOOKUP($F984,BY_TRA_Demand_Drivers!$B$5:$J$100,7,FALSE)</f>
        <v>79100.023963411935</v>
      </c>
      <c r="H984" s="16">
        <f>VLOOKUP($D984,'Growth rate'!$B$3:$S$93,3,FALSE)*VLOOKUP($F984,BY_TRA_Demand_Drivers!$B$5:$J$100,8,FALSE)</f>
        <v>0</v>
      </c>
      <c r="I984" s="16">
        <f>VLOOKUP($D984,'Growth rate'!$B$3:$S$93,3,FALSE)*VLOOKUP($F984,BY_TRA_Demand_Drivers!$B$5:$J$100,9,FALSE)</f>
        <v>0</v>
      </c>
    </row>
    <row r="985" spans="1:9">
      <c r="A985" s="16">
        <f t="shared" si="14"/>
        <v>12</v>
      </c>
      <c r="B985" s="16"/>
      <c r="C985" s="16" t="s">
        <v>11</v>
      </c>
      <c r="D985" s="16">
        <v>2098</v>
      </c>
      <c r="E985" s="16" t="s">
        <v>3</v>
      </c>
      <c r="F985" s="16" t="str">
        <f>VLOOKUP(A985,BY_TRA_Demand_Drivers!$A$5:$B$95,2,FALSE)</f>
        <v>TPAIS</v>
      </c>
      <c r="G985" s="16">
        <f>VLOOKUP($D985,'Growth rate'!$B$3:$S$93,3,FALSE)*VLOOKUP($F985,BY_TRA_Demand_Drivers!$B$5:$J$100,7,FALSE)</f>
        <v>79655.27762062884</v>
      </c>
      <c r="H985" s="16">
        <f>VLOOKUP($D985,'Growth rate'!$B$3:$S$93,3,FALSE)*VLOOKUP($F985,BY_TRA_Demand_Drivers!$B$5:$J$100,8,FALSE)</f>
        <v>0</v>
      </c>
      <c r="I985" s="16">
        <f>VLOOKUP($D985,'Growth rate'!$B$3:$S$93,3,FALSE)*VLOOKUP($F985,BY_TRA_Demand_Drivers!$B$5:$J$100,9,FALSE)</f>
        <v>0</v>
      </c>
    </row>
    <row r="986" spans="1:9">
      <c r="A986" s="16">
        <f t="shared" si="14"/>
        <v>12</v>
      </c>
      <c r="B986" s="16"/>
      <c r="C986" s="16" t="s">
        <v>11</v>
      </c>
      <c r="D986" s="16">
        <v>2099</v>
      </c>
      <c r="E986" s="16" t="s">
        <v>3</v>
      </c>
      <c r="F986" s="16" t="str">
        <f>VLOOKUP(A986,BY_TRA_Demand_Drivers!$A$5:$B$95,2,FALSE)</f>
        <v>TPAIS</v>
      </c>
      <c r="G986" s="16">
        <f>VLOOKUP($D986,'Growth rate'!$B$3:$S$93,3,FALSE)*VLOOKUP($F986,BY_TRA_Demand_Drivers!$B$5:$J$100,7,FALSE)</f>
        <v>80210.53127784573</v>
      </c>
      <c r="H986" s="16">
        <f>VLOOKUP($D986,'Growth rate'!$B$3:$S$93,3,FALSE)*VLOOKUP($F986,BY_TRA_Demand_Drivers!$B$5:$J$100,8,FALSE)</f>
        <v>0</v>
      </c>
      <c r="I986" s="16">
        <f>VLOOKUP($D986,'Growth rate'!$B$3:$S$93,3,FALSE)*VLOOKUP($F986,BY_TRA_Demand_Drivers!$B$5:$J$100,9,FALSE)</f>
        <v>0</v>
      </c>
    </row>
    <row r="987" spans="1:9">
      <c r="A987" s="16">
        <f t="shared" si="14"/>
        <v>12</v>
      </c>
      <c r="B987" s="16"/>
      <c r="C987" s="16" t="s">
        <v>11</v>
      </c>
      <c r="D987" s="16">
        <v>2100</v>
      </c>
      <c r="E987" s="16" t="s">
        <v>3</v>
      </c>
      <c r="F987" s="16" t="str">
        <f>VLOOKUP(A987,BY_TRA_Demand_Drivers!$A$5:$B$95,2,FALSE)</f>
        <v>TPAIS</v>
      </c>
      <c r="G987" s="16">
        <f>VLOOKUP($D987,'Growth rate'!$B$3:$S$93,3,FALSE)*VLOOKUP($F987,BY_TRA_Demand_Drivers!$B$5:$J$100,7,FALSE)</f>
        <v>80765.784935062635</v>
      </c>
      <c r="H987" s="16">
        <f>VLOOKUP($D987,'Growth rate'!$B$3:$S$93,3,FALSE)*VLOOKUP($F987,BY_TRA_Demand_Drivers!$B$5:$J$100,8,FALSE)</f>
        <v>0</v>
      </c>
      <c r="I987" s="16">
        <f>VLOOKUP($D987,'Growth rate'!$B$3:$S$93,3,FALSE)*VLOOKUP($F987,BY_TRA_Demand_Drivers!$B$5:$J$100,9,FALSE)</f>
        <v>0</v>
      </c>
    </row>
    <row r="988" spans="1:9">
      <c r="A988" s="16">
        <f t="shared" si="14"/>
        <v>13</v>
      </c>
      <c r="B988" s="16"/>
      <c r="C988" s="16" t="s">
        <v>11</v>
      </c>
      <c r="D988" s="16">
        <v>2019</v>
      </c>
      <c r="E988" s="16" t="s">
        <v>3</v>
      </c>
      <c r="F988" s="16" t="str">
        <f>VLOOKUP(A988,BY_TRA_Demand_Drivers!$A$5:$B$95,2,FALSE)</f>
        <v>TPAIL</v>
      </c>
      <c r="G988" s="16">
        <f>VLOOKUP($D988,'Growth rate'!$B$3:$S$93,3,FALSE)*VLOOKUP($F988,BY_TRA_Demand_Drivers!$B$5:$J$100,7,FALSE)</f>
        <v>32589.228970626496</v>
      </c>
      <c r="H988" s="16">
        <f>VLOOKUP($D988,'Growth rate'!$B$3:$S$93,3,FALSE)*VLOOKUP($F988,BY_TRA_Demand_Drivers!$B$5:$J$100,8,FALSE)</f>
        <v>0</v>
      </c>
      <c r="I988" s="16">
        <f>VLOOKUP($D988,'Growth rate'!$B$3:$S$93,3,FALSE)*VLOOKUP($F988,BY_TRA_Demand_Drivers!$B$5:$J$100,9,FALSE)</f>
        <v>0</v>
      </c>
    </row>
    <row r="989" spans="1:9">
      <c r="A989" s="16">
        <f t="shared" si="14"/>
        <v>13</v>
      </c>
      <c r="B989" s="16"/>
      <c r="C989" s="16" t="s">
        <v>11</v>
      </c>
      <c r="D989" s="16">
        <v>2020</v>
      </c>
      <c r="E989" s="16" t="s">
        <v>3</v>
      </c>
      <c r="F989" s="16" t="str">
        <f>VLOOKUP(A989,BY_TRA_Demand_Drivers!$A$5:$B$95,2,FALSE)</f>
        <v>TPAIL</v>
      </c>
      <c r="G989" s="16">
        <f>VLOOKUP($D989,'Growth rate'!$B$3:$S$93,3,FALSE)*VLOOKUP($F989,BY_TRA_Demand_Drivers!$B$5:$J$100,7,FALSE)</f>
        <v>32984.622721530875</v>
      </c>
      <c r="H989" s="16">
        <f>VLOOKUP($D989,'Growth rate'!$B$3:$S$93,3,FALSE)*VLOOKUP($F989,BY_TRA_Demand_Drivers!$B$5:$J$100,8,FALSE)</f>
        <v>0</v>
      </c>
      <c r="I989" s="16">
        <f>VLOOKUP($D989,'Growth rate'!$B$3:$S$93,3,FALSE)*VLOOKUP($F989,BY_TRA_Demand_Drivers!$B$5:$J$100,9,FALSE)</f>
        <v>0</v>
      </c>
    </row>
    <row r="990" spans="1:9">
      <c r="A990" s="16">
        <f t="shared" si="14"/>
        <v>13</v>
      </c>
      <c r="B990" s="16"/>
      <c r="C990" s="16" t="s">
        <v>11</v>
      </c>
      <c r="D990" s="16">
        <v>2021</v>
      </c>
      <c r="E990" s="16" t="s">
        <v>3</v>
      </c>
      <c r="F990" s="16" t="str">
        <f>VLOOKUP(A990,BY_TRA_Demand_Drivers!$A$5:$B$95,2,FALSE)</f>
        <v>TPAIL</v>
      </c>
      <c r="G990" s="16">
        <f>VLOOKUP($D990,'Growth rate'!$B$3:$S$93,3,FALSE)*VLOOKUP($F990,BY_TRA_Demand_Drivers!$B$5:$J$100,7,FALSE)</f>
        <v>33322.827030123881</v>
      </c>
      <c r="H990" s="16">
        <f>VLOOKUP($D990,'Growth rate'!$B$3:$S$93,3,FALSE)*VLOOKUP($F990,BY_TRA_Demand_Drivers!$B$5:$J$100,8,FALSE)</f>
        <v>0</v>
      </c>
      <c r="I990" s="16">
        <f>VLOOKUP($D990,'Growth rate'!$B$3:$S$93,3,FALSE)*VLOOKUP($F990,BY_TRA_Demand_Drivers!$B$5:$J$100,9,FALSE)</f>
        <v>0</v>
      </c>
    </row>
    <row r="991" spans="1:9">
      <c r="A991" s="16">
        <f t="shared" si="14"/>
        <v>13</v>
      </c>
      <c r="B991" s="16"/>
      <c r="C991" s="16" t="s">
        <v>11</v>
      </c>
      <c r="D991" s="16">
        <v>2022</v>
      </c>
      <c r="E991" s="16" t="s">
        <v>3</v>
      </c>
      <c r="F991" s="16" t="str">
        <f>VLOOKUP(A991,BY_TRA_Demand_Drivers!$A$5:$B$95,2,FALSE)</f>
        <v>TPAIL</v>
      </c>
      <c r="G991" s="16">
        <f>VLOOKUP($D991,'Growth rate'!$B$3:$S$93,3,FALSE)*VLOOKUP($F991,BY_TRA_Demand_Drivers!$B$5:$J$100,7,FALSE)</f>
        <v>33661.031338716879</v>
      </c>
      <c r="H991" s="16">
        <f>VLOOKUP($D991,'Growth rate'!$B$3:$S$93,3,FALSE)*VLOOKUP($F991,BY_TRA_Demand_Drivers!$B$5:$J$100,8,FALSE)</f>
        <v>0</v>
      </c>
      <c r="I991" s="16">
        <f>VLOOKUP($D991,'Growth rate'!$B$3:$S$93,3,FALSE)*VLOOKUP($F991,BY_TRA_Demand_Drivers!$B$5:$J$100,9,FALSE)</f>
        <v>0</v>
      </c>
    </row>
    <row r="992" spans="1:9">
      <c r="A992" s="16">
        <f t="shared" si="14"/>
        <v>13</v>
      </c>
      <c r="B992" s="16"/>
      <c r="C992" s="16" t="s">
        <v>11</v>
      </c>
      <c r="D992" s="16">
        <v>2023</v>
      </c>
      <c r="E992" s="16" t="s">
        <v>3</v>
      </c>
      <c r="F992" s="16" t="str">
        <f>VLOOKUP(A992,BY_TRA_Demand_Drivers!$A$5:$B$95,2,FALSE)</f>
        <v>TPAIL</v>
      </c>
      <c r="G992" s="16">
        <f>VLOOKUP($D992,'Growth rate'!$B$3:$S$93,3,FALSE)*VLOOKUP($F992,BY_TRA_Demand_Drivers!$B$5:$J$100,7,FALSE)</f>
        <v>33999.235647309884</v>
      </c>
      <c r="H992" s="16">
        <f>VLOOKUP($D992,'Growth rate'!$B$3:$S$93,3,FALSE)*VLOOKUP($F992,BY_TRA_Demand_Drivers!$B$5:$J$100,8,FALSE)</f>
        <v>0</v>
      </c>
      <c r="I992" s="16">
        <f>VLOOKUP($D992,'Growth rate'!$B$3:$S$93,3,FALSE)*VLOOKUP($F992,BY_TRA_Demand_Drivers!$B$5:$J$100,9,FALSE)</f>
        <v>0</v>
      </c>
    </row>
    <row r="993" spans="1:9">
      <c r="A993" s="16">
        <f t="shared" si="14"/>
        <v>13</v>
      </c>
      <c r="B993" s="16"/>
      <c r="C993" s="16" t="s">
        <v>11</v>
      </c>
      <c r="D993" s="16">
        <v>2024</v>
      </c>
      <c r="E993" s="16" t="s">
        <v>3</v>
      </c>
      <c r="F993" s="16" t="str">
        <f>VLOOKUP(A993,BY_TRA_Demand_Drivers!$A$5:$B$95,2,FALSE)</f>
        <v>TPAIL</v>
      </c>
      <c r="G993" s="16">
        <f>VLOOKUP($D993,'Growth rate'!$B$3:$S$93,3,FALSE)*VLOOKUP($F993,BY_TRA_Demand_Drivers!$B$5:$J$100,7,FALSE)</f>
        <v>34337.439955902875</v>
      </c>
      <c r="H993" s="16">
        <f>VLOOKUP($D993,'Growth rate'!$B$3:$S$93,3,FALSE)*VLOOKUP($F993,BY_TRA_Demand_Drivers!$B$5:$J$100,8,FALSE)</f>
        <v>0</v>
      </c>
      <c r="I993" s="16">
        <f>VLOOKUP($D993,'Growth rate'!$B$3:$S$93,3,FALSE)*VLOOKUP($F993,BY_TRA_Demand_Drivers!$B$5:$J$100,9,FALSE)</f>
        <v>0</v>
      </c>
    </row>
    <row r="994" spans="1:9">
      <c r="A994" s="16">
        <f t="shared" si="14"/>
        <v>13</v>
      </c>
      <c r="B994" s="16"/>
      <c r="C994" s="16" t="s">
        <v>11</v>
      </c>
      <c r="D994" s="16">
        <v>2025</v>
      </c>
      <c r="E994" s="16" t="s">
        <v>3</v>
      </c>
      <c r="F994" s="16" t="str">
        <f>VLOOKUP(A994,BY_TRA_Demand_Drivers!$A$5:$B$95,2,FALSE)</f>
        <v>TPAIL</v>
      </c>
      <c r="G994" s="16">
        <f>VLOOKUP($D994,'Growth rate'!$B$3:$S$93,3,FALSE)*VLOOKUP($F994,BY_TRA_Demand_Drivers!$B$5:$J$100,7,FALSE)</f>
        <v>34675.644264495881</v>
      </c>
      <c r="H994" s="16">
        <f>VLOOKUP($D994,'Growth rate'!$B$3:$S$93,3,FALSE)*VLOOKUP($F994,BY_TRA_Demand_Drivers!$B$5:$J$100,8,FALSE)</f>
        <v>0</v>
      </c>
      <c r="I994" s="16">
        <f>VLOOKUP($D994,'Growth rate'!$B$3:$S$93,3,FALSE)*VLOOKUP($F994,BY_TRA_Demand_Drivers!$B$5:$J$100,9,FALSE)</f>
        <v>0</v>
      </c>
    </row>
    <row r="995" spans="1:9">
      <c r="A995" s="16">
        <f t="shared" si="14"/>
        <v>13</v>
      </c>
      <c r="B995" s="16"/>
      <c r="C995" s="16" t="s">
        <v>11</v>
      </c>
      <c r="D995" s="16">
        <v>2026</v>
      </c>
      <c r="E995" s="16" t="s">
        <v>3</v>
      </c>
      <c r="F995" s="16" t="str">
        <f>VLOOKUP(A995,BY_TRA_Demand_Drivers!$A$5:$B$95,2,FALSE)</f>
        <v>TPAIL</v>
      </c>
      <c r="G995" s="16">
        <f>VLOOKUP($D995,'Growth rate'!$B$3:$S$93,3,FALSE)*VLOOKUP($F995,BY_TRA_Demand_Drivers!$B$5:$J$100,7,FALSE)</f>
        <v>34986.891041519084</v>
      </c>
      <c r="H995" s="16">
        <f>VLOOKUP($D995,'Growth rate'!$B$3:$S$93,3,FALSE)*VLOOKUP($F995,BY_TRA_Demand_Drivers!$B$5:$J$100,8,FALSE)</f>
        <v>0</v>
      </c>
      <c r="I995" s="16">
        <f>VLOOKUP($D995,'Growth rate'!$B$3:$S$93,3,FALSE)*VLOOKUP($F995,BY_TRA_Demand_Drivers!$B$5:$J$100,9,FALSE)</f>
        <v>0</v>
      </c>
    </row>
    <row r="996" spans="1:9">
      <c r="A996" s="16">
        <f t="shared" si="14"/>
        <v>13</v>
      </c>
      <c r="B996" s="16"/>
      <c r="C996" s="16" t="s">
        <v>11</v>
      </c>
      <c r="D996" s="16">
        <v>2027</v>
      </c>
      <c r="E996" s="16" t="s">
        <v>3</v>
      </c>
      <c r="F996" s="16" t="str">
        <f>VLOOKUP(A996,BY_TRA_Demand_Drivers!$A$5:$B$95,2,FALSE)</f>
        <v>TPAIL</v>
      </c>
      <c r="G996" s="16">
        <f>VLOOKUP($D996,'Growth rate'!$B$3:$S$93,3,FALSE)*VLOOKUP($F996,BY_TRA_Demand_Drivers!$B$5:$J$100,7,FALSE)</f>
        <v>35298.137818542287</v>
      </c>
      <c r="H996" s="16">
        <f>VLOOKUP($D996,'Growth rate'!$B$3:$S$93,3,FALSE)*VLOOKUP($F996,BY_TRA_Demand_Drivers!$B$5:$J$100,8,FALSE)</f>
        <v>0</v>
      </c>
      <c r="I996" s="16">
        <f>VLOOKUP($D996,'Growth rate'!$B$3:$S$93,3,FALSE)*VLOOKUP($F996,BY_TRA_Demand_Drivers!$B$5:$J$100,9,FALSE)</f>
        <v>0</v>
      </c>
    </row>
    <row r="997" spans="1:9">
      <c r="A997" s="16">
        <f t="shared" si="14"/>
        <v>13</v>
      </c>
      <c r="B997" s="16"/>
      <c r="C997" s="16" t="s">
        <v>11</v>
      </c>
      <c r="D997" s="16">
        <v>2028</v>
      </c>
      <c r="E997" s="16" t="s">
        <v>3</v>
      </c>
      <c r="F997" s="16" t="str">
        <f>VLOOKUP(A997,BY_TRA_Demand_Drivers!$A$5:$B$95,2,FALSE)</f>
        <v>TPAIL</v>
      </c>
      <c r="G997" s="16">
        <f>VLOOKUP($D997,'Growth rate'!$B$3:$S$93,3,FALSE)*VLOOKUP($F997,BY_TRA_Demand_Drivers!$B$5:$J$100,7,FALSE)</f>
        <v>35609.384595565498</v>
      </c>
      <c r="H997" s="16">
        <f>VLOOKUP($D997,'Growth rate'!$B$3:$S$93,3,FALSE)*VLOOKUP($F997,BY_TRA_Demand_Drivers!$B$5:$J$100,8,FALSE)</f>
        <v>0</v>
      </c>
      <c r="I997" s="16">
        <f>VLOOKUP($D997,'Growth rate'!$B$3:$S$93,3,FALSE)*VLOOKUP($F997,BY_TRA_Demand_Drivers!$B$5:$J$100,9,FALSE)</f>
        <v>0</v>
      </c>
    </row>
    <row r="998" spans="1:9">
      <c r="A998" s="16">
        <f t="shared" si="14"/>
        <v>13</v>
      </c>
      <c r="B998" s="16"/>
      <c r="C998" s="16" t="s">
        <v>11</v>
      </c>
      <c r="D998" s="16">
        <v>2029</v>
      </c>
      <c r="E998" s="16" t="s">
        <v>3</v>
      </c>
      <c r="F998" s="16" t="str">
        <f>VLOOKUP(A998,BY_TRA_Demand_Drivers!$A$5:$B$95,2,FALSE)</f>
        <v>TPAIL</v>
      </c>
      <c r="G998" s="16">
        <f>VLOOKUP($D998,'Growth rate'!$B$3:$S$93,3,FALSE)*VLOOKUP($F998,BY_TRA_Demand_Drivers!$B$5:$J$100,7,FALSE)</f>
        <v>35920.631372588701</v>
      </c>
      <c r="H998" s="16">
        <f>VLOOKUP($D998,'Growth rate'!$B$3:$S$93,3,FALSE)*VLOOKUP($F998,BY_TRA_Demand_Drivers!$B$5:$J$100,8,FALSE)</f>
        <v>0</v>
      </c>
      <c r="I998" s="16">
        <f>VLOOKUP($D998,'Growth rate'!$B$3:$S$93,3,FALSE)*VLOOKUP($F998,BY_TRA_Demand_Drivers!$B$5:$J$100,9,FALSE)</f>
        <v>0</v>
      </c>
    </row>
    <row r="999" spans="1:9">
      <c r="A999" s="16">
        <f t="shared" si="14"/>
        <v>13</v>
      </c>
      <c r="B999" s="16"/>
      <c r="C999" s="16" t="s">
        <v>11</v>
      </c>
      <c r="D999" s="16">
        <v>2030</v>
      </c>
      <c r="E999" s="16" t="s">
        <v>3</v>
      </c>
      <c r="F999" s="16" t="str">
        <f>VLOOKUP(A999,BY_TRA_Demand_Drivers!$A$5:$B$95,2,FALSE)</f>
        <v>TPAIL</v>
      </c>
      <c r="G999" s="16">
        <f>VLOOKUP($D999,'Growth rate'!$B$3:$S$93,3,FALSE)*VLOOKUP($F999,BY_TRA_Demand_Drivers!$B$5:$J$100,7,FALSE)</f>
        <v>36231.878149611912</v>
      </c>
      <c r="H999" s="16">
        <f>VLOOKUP($D999,'Growth rate'!$B$3:$S$93,3,FALSE)*VLOOKUP($F999,BY_TRA_Demand_Drivers!$B$5:$J$100,8,FALSE)</f>
        <v>0</v>
      </c>
      <c r="I999" s="16">
        <f>VLOOKUP($D999,'Growth rate'!$B$3:$S$93,3,FALSE)*VLOOKUP($F999,BY_TRA_Demand_Drivers!$B$5:$J$100,9,FALSE)</f>
        <v>0</v>
      </c>
    </row>
    <row r="1000" spans="1:9">
      <c r="A1000" s="16">
        <f t="shared" si="14"/>
        <v>13</v>
      </c>
      <c r="B1000" s="16"/>
      <c r="C1000" s="16" t="s">
        <v>11</v>
      </c>
      <c r="D1000" s="16">
        <v>2031</v>
      </c>
      <c r="E1000" s="16" t="s">
        <v>3</v>
      </c>
      <c r="F1000" s="16" t="str">
        <f>VLOOKUP(A1000,BY_TRA_Demand_Drivers!$A$5:$B$95,2,FALSE)</f>
        <v>TPAIL</v>
      </c>
      <c r="G1000" s="16">
        <f>VLOOKUP($D1000,'Growth rate'!$B$3:$S$93,3,FALSE)*VLOOKUP($F1000,BY_TRA_Demand_Drivers!$B$5:$J$100,7,FALSE)</f>
        <v>36607.409549702628</v>
      </c>
      <c r="H1000" s="16">
        <f>VLOOKUP($D1000,'Growth rate'!$B$3:$S$93,3,FALSE)*VLOOKUP($F1000,BY_TRA_Demand_Drivers!$B$5:$J$100,8,FALSE)</f>
        <v>0</v>
      </c>
      <c r="I1000" s="16">
        <f>VLOOKUP($D1000,'Growth rate'!$B$3:$S$93,3,FALSE)*VLOOKUP($F1000,BY_TRA_Demand_Drivers!$B$5:$J$100,9,FALSE)</f>
        <v>0</v>
      </c>
    </row>
    <row r="1001" spans="1:9">
      <c r="A1001" s="16">
        <f t="shared" si="14"/>
        <v>13</v>
      </c>
      <c r="B1001" s="16"/>
      <c r="C1001" s="16" t="s">
        <v>11</v>
      </c>
      <c r="D1001" s="16">
        <v>2032</v>
      </c>
      <c r="E1001" s="16" t="s">
        <v>3</v>
      </c>
      <c r="F1001" s="16" t="str">
        <f>VLOOKUP(A1001,BY_TRA_Demand_Drivers!$A$5:$B$95,2,FALSE)</f>
        <v>TPAIL</v>
      </c>
      <c r="G1001" s="16">
        <f>VLOOKUP($D1001,'Growth rate'!$B$3:$S$93,3,FALSE)*VLOOKUP($F1001,BY_TRA_Demand_Drivers!$B$5:$J$100,7,FALSE)</f>
        <v>36982.940949793352</v>
      </c>
      <c r="H1001" s="16">
        <f>VLOOKUP($D1001,'Growth rate'!$B$3:$S$93,3,FALSE)*VLOOKUP($F1001,BY_TRA_Demand_Drivers!$B$5:$J$100,8,FALSE)</f>
        <v>0</v>
      </c>
      <c r="I1001" s="16">
        <f>VLOOKUP($D1001,'Growth rate'!$B$3:$S$93,3,FALSE)*VLOOKUP($F1001,BY_TRA_Demand_Drivers!$B$5:$J$100,9,FALSE)</f>
        <v>0</v>
      </c>
    </row>
    <row r="1002" spans="1:9">
      <c r="A1002" s="16">
        <f t="shared" si="14"/>
        <v>13</v>
      </c>
      <c r="B1002" s="16"/>
      <c r="C1002" s="16" t="s">
        <v>11</v>
      </c>
      <c r="D1002" s="16">
        <v>2033</v>
      </c>
      <c r="E1002" s="16" t="s">
        <v>3</v>
      </c>
      <c r="F1002" s="16" t="str">
        <f>VLOOKUP(A1002,BY_TRA_Demand_Drivers!$A$5:$B$95,2,FALSE)</f>
        <v>TPAIL</v>
      </c>
      <c r="G1002" s="16">
        <f>VLOOKUP($D1002,'Growth rate'!$B$3:$S$93,3,FALSE)*VLOOKUP($F1002,BY_TRA_Demand_Drivers!$B$5:$J$100,7,FALSE)</f>
        <v>37358.472349884069</v>
      </c>
      <c r="H1002" s="16">
        <f>VLOOKUP($D1002,'Growth rate'!$B$3:$S$93,3,FALSE)*VLOOKUP($F1002,BY_TRA_Demand_Drivers!$B$5:$J$100,8,FALSE)</f>
        <v>0</v>
      </c>
      <c r="I1002" s="16">
        <f>VLOOKUP($D1002,'Growth rate'!$B$3:$S$93,3,FALSE)*VLOOKUP($F1002,BY_TRA_Demand_Drivers!$B$5:$J$100,9,FALSE)</f>
        <v>0</v>
      </c>
    </row>
    <row r="1003" spans="1:9">
      <c r="A1003" s="16">
        <f t="shared" si="14"/>
        <v>13</v>
      </c>
      <c r="B1003" s="16"/>
      <c r="C1003" s="16" t="s">
        <v>11</v>
      </c>
      <c r="D1003" s="16">
        <v>2034</v>
      </c>
      <c r="E1003" s="16" t="s">
        <v>3</v>
      </c>
      <c r="F1003" s="16" t="str">
        <f>VLOOKUP(A1003,BY_TRA_Demand_Drivers!$A$5:$B$95,2,FALSE)</f>
        <v>TPAIL</v>
      </c>
      <c r="G1003" s="16">
        <f>VLOOKUP($D1003,'Growth rate'!$B$3:$S$93,3,FALSE)*VLOOKUP($F1003,BY_TRA_Demand_Drivers!$B$5:$J$100,7,FALSE)</f>
        <v>37734.003749974792</v>
      </c>
      <c r="H1003" s="16">
        <f>VLOOKUP($D1003,'Growth rate'!$B$3:$S$93,3,FALSE)*VLOOKUP($F1003,BY_TRA_Demand_Drivers!$B$5:$J$100,8,FALSE)</f>
        <v>0</v>
      </c>
      <c r="I1003" s="16">
        <f>VLOOKUP($D1003,'Growth rate'!$B$3:$S$93,3,FALSE)*VLOOKUP($F1003,BY_TRA_Demand_Drivers!$B$5:$J$100,9,FALSE)</f>
        <v>0</v>
      </c>
    </row>
    <row r="1004" spans="1:9">
      <c r="A1004" s="16">
        <f t="shared" si="14"/>
        <v>13</v>
      </c>
      <c r="B1004" s="16"/>
      <c r="C1004" s="16" t="s">
        <v>11</v>
      </c>
      <c r="D1004" s="16">
        <v>2035</v>
      </c>
      <c r="E1004" s="16" t="s">
        <v>3</v>
      </c>
      <c r="F1004" s="16" t="str">
        <f>VLOOKUP(A1004,BY_TRA_Demand_Drivers!$A$5:$B$95,2,FALSE)</f>
        <v>TPAIL</v>
      </c>
      <c r="G1004" s="16">
        <f>VLOOKUP($D1004,'Growth rate'!$B$3:$S$93,3,FALSE)*VLOOKUP($F1004,BY_TRA_Demand_Drivers!$B$5:$J$100,7,FALSE)</f>
        <v>38109.535150065509</v>
      </c>
      <c r="H1004" s="16">
        <f>VLOOKUP($D1004,'Growth rate'!$B$3:$S$93,3,FALSE)*VLOOKUP($F1004,BY_TRA_Demand_Drivers!$B$5:$J$100,8,FALSE)</f>
        <v>0</v>
      </c>
      <c r="I1004" s="16">
        <f>VLOOKUP($D1004,'Growth rate'!$B$3:$S$93,3,FALSE)*VLOOKUP($F1004,BY_TRA_Demand_Drivers!$B$5:$J$100,9,FALSE)</f>
        <v>0</v>
      </c>
    </row>
    <row r="1005" spans="1:9">
      <c r="A1005" s="16">
        <f t="shared" si="14"/>
        <v>13</v>
      </c>
      <c r="B1005" s="16"/>
      <c r="C1005" s="16" t="s">
        <v>11</v>
      </c>
      <c r="D1005" s="16">
        <v>2036</v>
      </c>
      <c r="E1005" s="16" t="s">
        <v>3</v>
      </c>
      <c r="F1005" s="16" t="str">
        <f>VLOOKUP(A1005,BY_TRA_Demand_Drivers!$A$5:$B$95,2,FALSE)</f>
        <v>TPAIL</v>
      </c>
      <c r="G1005" s="16">
        <f>VLOOKUP($D1005,'Growth rate'!$B$3:$S$93,3,FALSE)*VLOOKUP($F1005,BY_TRA_Demand_Drivers!$B$5:$J$100,7,FALSE)</f>
        <v>38605.595283984891</v>
      </c>
      <c r="H1005" s="16">
        <f>VLOOKUP($D1005,'Growth rate'!$B$3:$S$93,3,FALSE)*VLOOKUP($F1005,BY_TRA_Demand_Drivers!$B$5:$J$100,8,FALSE)</f>
        <v>0</v>
      </c>
      <c r="I1005" s="16">
        <f>VLOOKUP($D1005,'Growth rate'!$B$3:$S$93,3,FALSE)*VLOOKUP($F1005,BY_TRA_Demand_Drivers!$B$5:$J$100,9,FALSE)</f>
        <v>0</v>
      </c>
    </row>
    <row r="1006" spans="1:9">
      <c r="A1006" s="16">
        <f t="shared" si="14"/>
        <v>13</v>
      </c>
      <c r="B1006" s="16"/>
      <c r="C1006" s="16" t="s">
        <v>11</v>
      </c>
      <c r="D1006" s="16">
        <v>2037</v>
      </c>
      <c r="E1006" s="16" t="s">
        <v>3</v>
      </c>
      <c r="F1006" s="16" t="str">
        <f>VLOOKUP(A1006,BY_TRA_Demand_Drivers!$A$5:$B$95,2,FALSE)</f>
        <v>TPAIL</v>
      </c>
      <c r="G1006" s="16">
        <f>VLOOKUP($D1006,'Growth rate'!$B$3:$S$93,3,FALSE)*VLOOKUP($F1006,BY_TRA_Demand_Drivers!$B$5:$J$100,7,FALSE)</f>
        <v>39101.655417904272</v>
      </c>
      <c r="H1006" s="16">
        <f>VLOOKUP($D1006,'Growth rate'!$B$3:$S$93,3,FALSE)*VLOOKUP($F1006,BY_TRA_Demand_Drivers!$B$5:$J$100,8,FALSE)</f>
        <v>0</v>
      </c>
      <c r="I1006" s="16">
        <f>VLOOKUP($D1006,'Growth rate'!$B$3:$S$93,3,FALSE)*VLOOKUP($F1006,BY_TRA_Demand_Drivers!$B$5:$J$100,9,FALSE)</f>
        <v>0</v>
      </c>
    </row>
    <row r="1007" spans="1:9">
      <c r="A1007" s="16">
        <f t="shared" si="14"/>
        <v>13</v>
      </c>
      <c r="B1007" s="16"/>
      <c r="C1007" s="16" t="s">
        <v>11</v>
      </c>
      <c r="D1007" s="16">
        <v>2038</v>
      </c>
      <c r="E1007" s="16" t="s">
        <v>3</v>
      </c>
      <c r="F1007" s="16" t="str">
        <f>VLOOKUP(A1007,BY_TRA_Demand_Drivers!$A$5:$B$95,2,FALSE)</f>
        <v>TPAIL</v>
      </c>
      <c r="G1007" s="16">
        <f>VLOOKUP($D1007,'Growth rate'!$B$3:$S$93,3,FALSE)*VLOOKUP($F1007,BY_TRA_Demand_Drivers!$B$5:$J$100,7,FALSE)</f>
        <v>39597.715551823654</v>
      </c>
      <c r="H1007" s="16">
        <f>VLOOKUP($D1007,'Growth rate'!$B$3:$S$93,3,FALSE)*VLOOKUP($F1007,BY_TRA_Demand_Drivers!$B$5:$J$100,8,FALSE)</f>
        <v>0</v>
      </c>
      <c r="I1007" s="16">
        <f>VLOOKUP($D1007,'Growth rate'!$B$3:$S$93,3,FALSE)*VLOOKUP($F1007,BY_TRA_Demand_Drivers!$B$5:$J$100,9,FALSE)</f>
        <v>0</v>
      </c>
    </row>
    <row r="1008" spans="1:9">
      <c r="A1008" s="16">
        <f t="shared" si="14"/>
        <v>13</v>
      </c>
      <c r="B1008" s="16"/>
      <c r="C1008" s="16" t="s">
        <v>11</v>
      </c>
      <c r="D1008" s="16">
        <v>2039</v>
      </c>
      <c r="E1008" s="16" t="s">
        <v>3</v>
      </c>
      <c r="F1008" s="16" t="str">
        <f>VLOOKUP(A1008,BY_TRA_Demand_Drivers!$A$5:$B$95,2,FALSE)</f>
        <v>TPAIL</v>
      </c>
      <c r="G1008" s="16">
        <f>VLOOKUP($D1008,'Growth rate'!$B$3:$S$93,3,FALSE)*VLOOKUP($F1008,BY_TRA_Demand_Drivers!$B$5:$J$100,7,FALSE)</f>
        <v>40093.775685743036</v>
      </c>
      <c r="H1008" s="16">
        <f>VLOOKUP($D1008,'Growth rate'!$B$3:$S$93,3,FALSE)*VLOOKUP($F1008,BY_TRA_Demand_Drivers!$B$5:$J$100,8,FALSE)</f>
        <v>0</v>
      </c>
      <c r="I1008" s="16">
        <f>VLOOKUP($D1008,'Growth rate'!$B$3:$S$93,3,FALSE)*VLOOKUP($F1008,BY_TRA_Demand_Drivers!$B$5:$J$100,9,FALSE)</f>
        <v>0</v>
      </c>
    </row>
    <row r="1009" spans="1:9">
      <c r="A1009" s="16">
        <f t="shared" si="14"/>
        <v>13</v>
      </c>
      <c r="B1009" s="16"/>
      <c r="C1009" s="16" t="s">
        <v>11</v>
      </c>
      <c r="D1009" s="16">
        <v>2040</v>
      </c>
      <c r="E1009" s="16" t="s">
        <v>3</v>
      </c>
      <c r="F1009" s="16" t="str">
        <f>VLOOKUP(A1009,BY_TRA_Demand_Drivers!$A$5:$B$95,2,FALSE)</f>
        <v>TPAIL</v>
      </c>
      <c r="G1009" s="16">
        <f>VLOOKUP($D1009,'Growth rate'!$B$3:$S$93,3,FALSE)*VLOOKUP($F1009,BY_TRA_Demand_Drivers!$B$5:$J$100,7,FALSE)</f>
        <v>40589.835819662418</v>
      </c>
      <c r="H1009" s="16">
        <f>VLOOKUP($D1009,'Growth rate'!$B$3:$S$93,3,FALSE)*VLOOKUP($F1009,BY_TRA_Demand_Drivers!$B$5:$J$100,8,FALSE)</f>
        <v>0</v>
      </c>
      <c r="I1009" s="16">
        <f>VLOOKUP($D1009,'Growth rate'!$B$3:$S$93,3,FALSE)*VLOOKUP($F1009,BY_TRA_Demand_Drivers!$B$5:$J$100,9,FALSE)</f>
        <v>0</v>
      </c>
    </row>
    <row r="1010" spans="1:9">
      <c r="A1010" s="16">
        <f t="shared" si="14"/>
        <v>13</v>
      </c>
      <c r="B1010" s="16"/>
      <c r="C1010" s="16" t="s">
        <v>11</v>
      </c>
      <c r="D1010" s="16">
        <v>2041</v>
      </c>
      <c r="E1010" s="16" t="s">
        <v>3</v>
      </c>
      <c r="F1010" s="16" t="str">
        <f>VLOOKUP(A1010,BY_TRA_Demand_Drivers!$A$5:$B$95,2,FALSE)</f>
        <v>TPAIL</v>
      </c>
      <c r="G1010" s="16">
        <f>VLOOKUP($D1010,'Growth rate'!$B$3:$S$93,3,FALSE)*VLOOKUP($F1010,BY_TRA_Demand_Drivers!$B$5:$J$100,7,FALSE)</f>
        <v>41102.610661980951</v>
      </c>
      <c r="H1010" s="16">
        <f>VLOOKUP($D1010,'Growth rate'!$B$3:$S$93,3,FALSE)*VLOOKUP($F1010,BY_TRA_Demand_Drivers!$B$5:$J$100,8,FALSE)</f>
        <v>0</v>
      </c>
      <c r="I1010" s="16">
        <f>VLOOKUP($D1010,'Growth rate'!$B$3:$S$93,3,FALSE)*VLOOKUP($F1010,BY_TRA_Demand_Drivers!$B$5:$J$100,9,FALSE)</f>
        <v>0</v>
      </c>
    </row>
    <row r="1011" spans="1:9">
      <c r="A1011" s="16">
        <f t="shared" si="14"/>
        <v>13</v>
      </c>
      <c r="B1011" s="16"/>
      <c r="C1011" s="16" t="s">
        <v>11</v>
      </c>
      <c r="D1011" s="16">
        <v>2042</v>
      </c>
      <c r="E1011" s="16" t="s">
        <v>3</v>
      </c>
      <c r="F1011" s="16" t="str">
        <f>VLOOKUP(A1011,BY_TRA_Demand_Drivers!$A$5:$B$95,2,FALSE)</f>
        <v>TPAIL</v>
      </c>
      <c r="G1011" s="16">
        <f>VLOOKUP($D1011,'Growth rate'!$B$3:$S$93,3,FALSE)*VLOOKUP($F1011,BY_TRA_Demand_Drivers!$B$5:$J$100,7,FALSE)</f>
        <v>41615.385504299484</v>
      </c>
      <c r="H1011" s="16">
        <f>VLOOKUP($D1011,'Growth rate'!$B$3:$S$93,3,FALSE)*VLOOKUP($F1011,BY_TRA_Demand_Drivers!$B$5:$J$100,8,FALSE)</f>
        <v>0</v>
      </c>
      <c r="I1011" s="16">
        <f>VLOOKUP($D1011,'Growth rate'!$B$3:$S$93,3,FALSE)*VLOOKUP($F1011,BY_TRA_Demand_Drivers!$B$5:$J$100,9,FALSE)</f>
        <v>0</v>
      </c>
    </row>
    <row r="1012" spans="1:9">
      <c r="A1012" s="16">
        <f t="shared" si="14"/>
        <v>13</v>
      </c>
      <c r="B1012" s="16"/>
      <c r="C1012" s="16" t="s">
        <v>11</v>
      </c>
      <c r="D1012" s="16">
        <v>2043</v>
      </c>
      <c r="E1012" s="16" t="s">
        <v>3</v>
      </c>
      <c r="F1012" s="16" t="str">
        <f>VLOOKUP(A1012,BY_TRA_Demand_Drivers!$A$5:$B$95,2,FALSE)</f>
        <v>TPAIL</v>
      </c>
      <c r="G1012" s="16">
        <f>VLOOKUP($D1012,'Growth rate'!$B$3:$S$93,3,FALSE)*VLOOKUP($F1012,BY_TRA_Demand_Drivers!$B$5:$J$100,7,FALSE)</f>
        <v>42128.160346618017</v>
      </c>
      <c r="H1012" s="16">
        <f>VLOOKUP($D1012,'Growth rate'!$B$3:$S$93,3,FALSE)*VLOOKUP($F1012,BY_TRA_Demand_Drivers!$B$5:$J$100,8,FALSE)</f>
        <v>0</v>
      </c>
      <c r="I1012" s="16">
        <f>VLOOKUP($D1012,'Growth rate'!$B$3:$S$93,3,FALSE)*VLOOKUP($F1012,BY_TRA_Demand_Drivers!$B$5:$J$100,9,FALSE)</f>
        <v>0</v>
      </c>
    </row>
    <row r="1013" spans="1:9">
      <c r="A1013" s="16">
        <f t="shared" si="14"/>
        <v>13</v>
      </c>
      <c r="B1013" s="16"/>
      <c r="C1013" s="16" t="s">
        <v>11</v>
      </c>
      <c r="D1013" s="16">
        <v>2044</v>
      </c>
      <c r="E1013" s="16" t="s">
        <v>3</v>
      </c>
      <c r="F1013" s="16" t="str">
        <f>VLOOKUP(A1013,BY_TRA_Demand_Drivers!$A$5:$B$95,2,FALSE)</f>
        <v>TPAIL</v>
      </c>
      <c r="G1013" s="16">
        <f>VLOOKUP($D1013,'Growth rate'!$B$3:$S$93,3,FALSE)*VLOOKUP($F1013,BY_TRA_Demand_Drivers!$B$5:$J$100,7,FALSE)</f>
        <v>42640.93518893655</v>
      </c>
      <c r="H1013" s="16">
        <f>VLOOKUP($D1013,'Growth rate'!$B$3:$S$93,3,FALSE)*VLOOKUP($F1013,BY_TRA_Demand_Drivers!$B$5:$J$100,8,FALSE)</f>
        <v>0</v>
      </c>
      <c r="I1013" s="16">
        <f>VLOOKUP($D1013,'Growth rate'!$B$3:$S$93,3,FALSE)*VLOOKUP($F1013,BY_TRA_Demand_Drivers!$B$5:$J$100,9,FALSE)</f>
        <v>0</v>
      </c>
    </row>
    <row r="1014" spans="1:9">
      <c r="A1014" s="16">
        <f t="shared" si="14"/>
        <v>13</v>
      </c>
      <c r="B1014" s="16"/>
      <c r="C1014" s="16" t="s">
        <v>11</v>
      </c>
      <c r="D1014" s="16">
        <v>2045</v>
      </c>
      <c r="E1014" s="16" t="s">
        <v>3</v>
      </c>
      <c r="F1014" s="16" t="str">
        <f>VLOOKUP(A1014,BY_TRA_Demand_Drivers!$A$5:$B$95,2,FALSE)</f>
        <v>TPAIL</v>
      </c>
      <c r="G1014" s="16">
        <f>VLOOKUP($D1014,'Growth rate'!$B$3:$S$93,3,FALSE)*VLOOKUP($F1014,BY_TRA_Demand_Drivers!$B$5:$J$100,7,FALSE)</f>
        <v>43153.710031255083</v>
      </c>
      <c r="H1014" s="16">
        <f>VLOOKUP($D1014,'Growth rate'!$B$3:$S$93,3,FALSE)*VLOOKUP($F1014,BY_TRA_Demand_Drivers!$B$5:$J$100,8,FALSE)</f>
        <v>0</v>
      </c>
      <c r="I1014" s="16">
        <f>VLOOKUP($D1014,'Growth rate'!$B$3:$S$93,3,FALSE)*VLOOKUP($F1014,BY_TRA_Demand_Drivers!$B$5:$J$100,9,FALSE)</f>
        <v>0</v>
      </c>
    </row>
    <row r="1015" spans="1:9">
      <c r="A1015" s="16">
        <f t="shared" si="14"/>
        <v>13</v>
      </c>
      <c r="B1015" s="16"/>
      <c r="C1015" s="16" t="s">
        <v>11</v>
      </c>
      <c r="D1015" s="16">
        <v>2046</v>
      </c>
      <c r="E1015" s="16" t="s">
        <v>3</v>
      </c>
      <c r="F1015" s="16" t="str">
        <f>VLOOKUP(A1015,BY_TRA_Demand_Drivers!$A$5:$B$95,2,FALSE)</f>
        <v>TPAIL</v>
      </c>
      <c r="G1015" s="16">
        <f>VLOOKUP($D1015,'Growth rate'!$B$3:$S$93,3,FALSE)*VLOOKUP($F1015,BY_TRA_Demand_Drivers!$B$5:$J$100,7,FALSE)</f>
        <v>43647.316458447378</v>
      </c>
      <c r="H1015" s="16">
        <f>VLOOKUP($D1015,'Growth rate'!$B$3:$S$93,3,FALSE)*VLOOKUP($F1015,BY_TRA_Demand_Drivers!$B$5:$J$100,8,FALSE)</f>
        <v>0</v>
      </c>
      <c r="I1015" s="16">
        <f>VLOOKUP($D1015,'Growth rate'!$B$3:$S$93,3,FALSE)*VLOOKUP($F1015,BY_TRA_Demand_Drivers!$B$5:$J$100,9,FALSE)</f>
        <v>0</v>
      </c>
    </row>
    <row r="1016" spans="1:9">
      <c r="A1016" s="16">
        <f t="shared" si="14"/>
        <v>13</v>
      </c>
      <c r="B1016" s="16"/>
      <c r="C1016" s="16" t="s">
        <v>11</v>
      </c>
      <c r="D1016" s="16">
        <v>2047</v>
      </c>
      <c r="E1016" s="16" t="s">
        <v>3</v>
      </c>
      <c r="F1016" s="16" t="str">
        <f>VLOOKUP(A1016,BY_TRA_Demand_Drivers!$A$5:$B$95,2,FALSE)</f>
        <v>TPAIL</v>
      </c>
      <c r="G1016" s="16">
        <f>VLOOKUP($D1016,'Growth rate'!$B$3:$S$93,3,FALSE)*VLOOKUP($F1016,BY_TRA_Demand_Drivers!$B$5:$J$100,7,FALSE)</f>
        <v>44140.922885639673</v>
      </c>
      <c r="H1016" s="16">
        <f>VLOOKUP($D1016,'Growth rate'!$B$3:$S$93,3,FALSE)*VLOOKUP($F1016,BY_TRA_Demand_Drivers!$B$5:$J$100,8,FALSE)</f>
        <v>0</v>
      </c>
      <c r="I1016" s="16">
        <f>VLOOKUP($D1016,'Growth rate'!$B$3:$S$93,3,FALSE)*VLOOKUP($F1016,BY_TRA_Demand_Drivers!$B$5:$J$100,9,FALSE)</f>
        <v>0</v>
      </c>
    </row>
    <row r="1017" spans="1:9">
      <c r="A1017" s="16">
        <f t="shared" si="14"/>
        <v>13</v>
      </c>
      <c r="B1017" s="16"/>
      <c r="C1017" s="16" t="s">
        <v>11</v>
      </c>
      <c r="D1017" s="16">
        <v>2048</v>
      </c>
      <c r="E1017" s="16" t="s">
        <v>3</v>
      </c>
      <c r="F1017" s="16" t="str">
        <f>VLOOKUP(A1017,BY_TRA_Demand_Drivers!$A$5:$B$95,2,FALSE)</f>
        <v>TPAIL</v>
      </c>
      <c r="G1017" s="16">
        <f>VLOOKUP($D1017,'Growth rate'!$B$3:$S$93,3,FALSE)*VLOOKUP($F1017,BY_TRA_Demand_Drivers!$B$5:$J$100,7,FALSE)</f>
        <v>44634.529312831961</v>
      </c>
      <c r="H1017" s="16">
        <f>VLOOKUP($D1017,'Growth rate'!$B$3:$S$93,3,FALSE)*VLOOKUP($F1017,BY_TRA_Demand_Drivers!$B$5:$J$100,8,FALSE)</f>
        <v>0</v>
      </c>
      <c r="I1017" s="16">
        <f>VLOOKUP($D1017,'Growth rate'!$B$3:$S$93,3,FALSE)*VLOOKUP($F1017,BY_TRA_Demand_Drivers!$B$5:$J$100,9,FALSE)</f>
        <v>0</v>
      </c>
    </row>
    <row r="1018" spans="1:9">
      <c r="A1018" s="16">
        <f t="shared" si="14"/>
        <v>13</v>
      </c>
      <c r="B1018" s="16"/>
      <c r="C1018" s="16" t="s">
        <v>11</v>
      </c>
      <c r="D1018" s="16">
        <v>2049</v>
      </c>
      <c r="E1018" s="16" t="s">
        <v>3</v>
      </c>
      <c r="F1018" s="16" t="str">
        <f>VLOOKUP(A1018,BY_TRA_Demand_Drivers!$A$5:$B$95,2,FALSE)</f>
        <v>TPAIL</v>
      </c>
      <c r="G1018" s="16">
        <f>VLOOKUP($D1018,'Growth rate'!$B$3:$S$93,3,FALSE)*VLOOKUP($F1018,BY_TRA_Demand_Drivers!$B$5:$J$100,7,FALSE)</f>
        <v>45128.135740024263</v>
      </c>
      <c r="H1018" s="16">
        <f>VLOOKUP($D1018,'Growth rate'!$B$3:$S$93,3,FALSE)*VLOOKUP($F1018,BY_TRA_Demand_Drivers!$B$5:$J$100,8,FALSE)</f>
        <v>0</v>
      </c>
      <c r="I1018" s="16">
        <f>VLOOKUP($D1018,'Growth rate'!$B$3:$S$93,3,FALSE)*VLOOKUP($F1018,BY_TRA_Demand_Drivers!$B$5:$J$100,9,FALSE)</f>
        <v>0</v>
      </c>
    </row>
    <row r="1019" spans="1:9">
      <c r="A1019" s="16">
        <f t="shared" si="14"/>
        <v>13</v>
      </c>
      <c r="B1019" s="16"/>
      <c r="C1019" s="16" t="s">
        <v>11</v>
      </c>
      <c r="D1019" s="16">
        <v>2050</v>
      </c>
      <c r="E1019" s="16" t="s">
        <v>3</v>
      </c>
      <c r="F1019" s="16" t="str">
        <f>VLOOKUP(A1019,BY_TRA_Demand_Drivers!$A$5:$B$95,2,FALSE)</f>
        <v>TPAIL</v>
      </c>
      <c r="G1019" s="16">
        <f>VLOOKUP($D1019,'Growth rate'!$B$3:$S$93,3,FALSE)*VLOOKUP($F1019,BY_TRA_Demand_Drivers!$B$5:$J$100,7,FALSE)</f>
        <v>45621.742167216558</v>
      </c>
      <c r="H1019" s="16">
        <f>VLOOKUP($D1019,'Growth rate'!$B$3:$S$93,3,FALSE)*VLOOKUP($F1019,BY_TRA_Demand_Drivers!$B$5:$J$100,8,FALSE)</f>
        <v>0</v>
      </c>
      <c r="I1019" s="16">
        <f>VLOOKUP($D1019,'Growth rate'!$B$3:$S$93,3,FALSE)*VLOOKUP($F1019,BY_TRA_Demand_Drivers!$B$5:$J$100,9,FALSE)</f>
        <v>0</v>
      </c>
    </row>
    <row r="1020" spans="1:9">
      <c r="A1020" s="16">
        <f t="shared" si="14"/>
        <v>13</v>
      </c>
      <c r="B1020" s="16"/>
      <c r="C1020" s="16" t="s">
        <v>11</v>
      </c>
      <c r="D1020" s="16">
        <v>2051</v>
      </c>
      <c r="E1020" s="16" t="s">
        <v>3</v>
      </c>
      <c r="F1020" s="16" t="str">
        <f>VLOOKUP(A1020,BY_TRA_Demand_Drivers!$A$5:$B$95,2,FALSE)</f>
        <v>TPAIL</v>
      </c>
      <c r="G1020" s="16">
        <f>VLOOKUP($D1020,'Growth rate'!$B$3:$S$93,3,FALSE)*VLOOKUP($F1020,BY_TRA_Demand_Drivers!$B$5:$J$100,7,FALSE)</f>
        <v>46116.47468166209</v>
      </c>
      <c r="H1020" s="16">
        <f>VLOOKUP($D1020,'Growth rate'!$B$3:$S$93,3,FALSE)*VLOOKUP($F1020,BY_TRA_Demand_Drivers!$B$5:$J$100,8,FALSE)</f>
        <v>0</v>
      </c>
      <c r="I1020" s="16">
        <f>VLOOKUP($D1020,'Growth rate'!$B$3:$S$93,3,FALSE)*VLOOKUP($F1020,BY_TRA_Demand_Drivers!$B$5:$J$100,9,FALSE)</f>
        <v>0</v>
      </c>
    </row>
    <row r="1021" spans="1:9">
      <c r="A1021" s="16">
        <f t="shared" si="14"/>
        <v>13</v>
      </c>
      <c r="B1021" s="16"/>
      <c r="C1021" s="16" t="s">
        <v>11</v>
      </c>
      <c r="D1021" s="16">
        <v>2052</v>
      </c>
      <c r="E1021" s="16" t="s">
        <v>3</v>
      </c>
      <c r="F1021" s="16" t="str">
        <f>VLOOKUP(A1021,BY_TRA_Demand_Drivers!$A$5:$B$95,2,FALSE)</f>
        <v>TPAIL</v>
      </c>
      <c r="G1021" s="16">
        <f>VLOOKUP($D1021,'Growth rate'!$B$3:$S$93,3,FALSE)*VLOOKUP($F1021,BY_TRA_Demand_Drivers!$B$5:$J$100,7,FALSE)</f>
        <v>46611.207196107636</v>
      </c>
      <c r="H1021" s="16">
        <f>VLOOKUP($D1021,'Growth rate'!$B$3:$S$93,3,FALSE)*VLOOKUP($F1021,BY_TRA_Demand_Drivers!$B$5:$J$100,8,FALSE)</f>
        <v>0</v>
      </c>
      <c r="I1021" s="16">
        <f>VLOOKUP($D1021,'Growth rate'!$B$3:$S$93,3,FALSE)*VLOOKUP($F1021,BY_TRA_Demand_Drivers!$B$5:$J$100,9,FALSE)</f>
        <v>0</v>
      </c>
    </row>
    <row r="1022" spans="1:9">
      <c r="A1022" s="16">
        <f t="shared" si="14"/>
        <v>13</v>
      </c>
      <c r="B1022" s="16"/>
      <c r="C1022" s="16" t="s">
        <v>11</v>
      </c>
      <c r="D1022" s="16">
        <v>2053</v>
      </c>
      <c r="E1022" s="16" t="s">
        <v>3</v>
      </c>
      <c r="F1022" s="16" t="str">
        <f>VLOOKUP(A1022,BY_TRA_Demand_Drivers!$A$5:$B$95,2,FALSE)</f>
        <v>TPAIL</v>
      </c>
      <c r="G1022" s="16">
        <f>VLOOKUP($D1022,'Growth rate'!$B$3:$S$93,3,FALSE)*VLOOKUP($F1022,BY_TRA_Demand_Drivers!$B$5:$J$100,7,FALSE)</f>
        <v>47105.939710553175</v>
      </c>
      <c r="H1022" s="16">
        <f>VLOOKUP($D1022,'Growth rate'!$B$3:$S$93,3,FALSE)*VLOOKUP($F1022,BY_TRA_Demand_Drivers!$B$5:$J$100,8,FALSE)</f>
        <v>0</v>
      </c>
      <c r="I1022" s="16">
        <f>VLOOKUP($D1022,'Growth rate'!$B$3:$S$93,3,FALSE)*VLOOKUP($F1022,BY_TRA_Demand_Drivers!$B$5:$J$100,9,FALSE)</f>
        <v>0</v>
      </c>
    </row>
    <row r="1023" spans="1:9">
      <c r="A1023" s="16">
        <f t="shared" si="14"/>
        <v>13</v>
      </c>
      <c r="B1023" s="16"/>
      <c r="C1023" s="16" t="s">
        <v>11</v>
      </c>
      <c r="D1023" s="16">
        <v>2054</v>
      </c>
      <c r="E1023" s="16" t="s">
        <v>3</v>
      </c>
      <c r="F1023" s="16" t="str">
        <f>VLOOKUP(A1023,BY_TRA_Demand_Drivers!$A$5:$B$95,2,FALSE)</f>
        <v>TPAIL</v>
      </c>
      <c r="G1023" s="16">
        <f>VLOOKUP($D1023,'Growth rate'!$B$3:$S$93,3,FALSE)*VLOOKUP($F1023,BY_TRA_Demand_Drivers!$B$5:$J$100,7,FALSE)</f>
        <v>47600.672224998714</v>
      </c>
      <c r="H1023" s="16">
        <f>VLOOKUP($D1023,'Growth rate'!$B$3:$S$93,3,FALSE)*VLOOKUP($F1023,BY_TRA_Demand_Drivers!$B$5:$J$100,8,FALSE)</f>
        <v>0</v>
      </c>
      <c r="I1023" s="16">
        <f>VLOOKUP($D1023,'Growth rate'!$B$3:$S$93,3,FALSE)*VLOOKUP($F1023,BY_TRA_Demand_Drivers!$B$5:$J$100,9,FALSE)</f>
        <v>0</v>
      </c>
    </row>
    <row r="1024" spans="1:9">
      <c r="A1024" s="16">
        <f t="shared" si="14"/>
        <v>13</v>
      </c>
      <c r="B1024" s="16"/>
      <c r="C1024" s="16" t="s">
        <v>11</v>
      </c>
      <c r="D1024" s="16">
        <v>2055</v>
      </c>
      <c r="E1024" s="16" t="s">
        <v>3</v>
      </c>
      <c r="F1024" s="16" t="str">
        <f>VLOOKUP(A1024,BY_TRA_Demand_Drivers!$A$5:$B$95,2,FALSE)</f>
        <v>TPAIL</v>
      </c>
      <c r="G1024" s="16">
        <f>VLOOKUP($D1024,'Growth rate'!$B$3:$S$93,3,FALSE)*VLOOKUP($F1024,BY_TRA_Demand_Drivers!$B$5:$J$100,7,FALSE)</f>
        <v>48095.404739444253</v>
      </c>
      <c r="H1024" s="16">
        <f>VLOOKUP($D1024,'Growth rate'!$B$3:$S$93,3,FALSE)*VLOOKUP($F1024,BY_TRA_Demand_Drivers!$B$5:$J$100,8,FALSE)</f>
        <v>0</v>
      </c>
      <c r="I1024" s="16">
        <f>VLOOKUP($D1024,'Growth rate'!$B$3:$S$93,3,FALSE)*VLOOKUP($F1024,BY_TRA_Demand_Drivers!$B$5:$J$100,9,FALSE)</f>
        <v>0</v>
      </c>
    </row>
    <row r="1025" spans="1:9">
      <c r="A1025" s="16">
        <f t="shared" si="14"/>
        <v>13</v>
      </c>
      <c r="B1025" s="16"/>
      <c r="C1025" s="16" t="s">
        <v>11</v>
      </c>
      <c r="D1025" s="16">
        <v>2056</v>
      </c>
      <c r="E1025" s="16" t="s">
        <v>3</v>
      </c>
      <c r="F1025" s="16" t="str">
        <f>VLOOKUP(A1025,BY_TRA_Demand_Drivers!$A$5:$B$95,2,FALSE)</f>
        <v>TPAIL</v>
      </c>
      <c r="G1025" s="16">
        <f>VLOOKUP($D1025,'Growth rate'!$B$3:$S$93,3,FALSE)*VLOOKUP($F1025,BY_TRA_Demand_Drivers!$B$5:$J$100,7,FALSE)</f>
        <v>48649.377338487058</v>
      </c>
      <c r="H1025" s="16">
        <f>VLOOKUP($D1025,'Growth rate'!$B$3:$S$93,3,FALSE)*VLOOKUP($F1025,BY_TRA_Demand_Drivers!$B$5:$J$100,8,FALSE)</f>
        <v>0</v>
      </c>
      <c r="I1025" s="16">
        <f>VLOOKUP($D1025,'Growth rate'!$B$3:$S$93,3,FALSE)*VLOOKUP($F1025,BY_TRA_Demand_Drivers!$B$5:$J$100,9,FALSE)</f>
        <v>0</v>
      </c>
    </row>
    <row r="1026" spans="1:9">
      <c r="A1026" s="16">
        <f t="shared" si="14"/>
        <v>13</v>
      </c>
      <c r="B1026" s="16"/>
      <c r="C1026" s="16" t="s">
        <v>11</v>
      </c>
      <c r="D1026" s="16">
        <v>2057</v>
      </c>
      <c r="E1026" s="16" t="s">
        <v>3</v>
      </c>
      <c r="F1026" s="16" t="str">
        <f>VLOOKUP(A1026,BY_TRA_Demand_Drivers!$A$5:$B$95,2,FALSE)</f>
        <v>TPAIL</v>
      </c>
      <c r="G1026" s="16">
        <f>VLOOKUP($D1026,'Growth rate'!$B$3:$S$93,3,FALSE)*VLOOKUP($F1026,BY_TRA_Demand_Drivers!$B$5:$J$100,7,FALSE)</f>
        <v>49203.349937529863</v>
      </c>
      <c r="H1026" s="16">
        <f>VLOOKUP($D1026,'Growth rate'!$B$3:$S$93,3,FALSE)*VLOOKUP($F1026,BY_TRA_Demand_Drivers!$B$5:$J$100,8,FALSE)</f>
        <v>0</v>
      </c>
      <c r="I1026" s="16">
        <f>VLOOKUP($D1026,'Growth rate'!$B$3:$S$93,3,FALSE)*VLOOKUP($F1026,BY_TRA_Demand_Drivers!$B$5:$J$100,9,FALSE)</f>
        <v>0</v>
      </c>
    </row>
    <row r="1027" spans="1:9">
      <c r="A1027" s="16">
        <f t="shared" ref="A1027:A1090" si="15">A945+1</f>
        <v>13</v>
      </c>
      <c r="B1027" s="16"/>
      <c r="C1027" s="16" t="s">
        <v>11</v>
      </c>
      <c r="D1027" s="16">
        <v>2058</v>
      </c>
      <c r="E1027" s="16" t="s">
        <v>3</v>
      </c>
      <c r="F1027" s="16" t="str">
        <f>VLOOKUP(A1027,BY_TRA_Demand_Drivers!$A$5:$B$95,2,FALSE)</f>
        <v>TPAIL</v>
      </c>
      <c r="G1027" s="16">
        <f>VLOOKUP($D1027,'Growth rate'!$B$3:$S$93,3,FALSE)*VLOOKUP($F1027,BY_TRA_Demand_Drivers!$B$5:$J$100,7,FALSE)</f>
        <v>49757.322536572676</v>
      </c>
      <c r="H1027" s="16">
        <f>VLOOKUP($D1027,'Growth rate'!$B$3:$S$93,3,FALSE)*VLOOKUP($F1027,BY_TRA_Demand_Drivers!$B$5:$J$100,8,FALSE)</f>
        <v>0</v>
      </c>
      <c r="I1027" s="16">
        <f>VLOOKUP($D1027,'Growth rate'!$B$3:$S$93,3,FALSE)*VLOOKUP($F1027,BY_TRA_Demand_Drivers!$B$5:$J$100,9,FALSE)</f>
        <v>0</v>
      </c>
    </row>
    <row r="1028" spans="1:9">
      <c r="A1028" s="16">
        <f t="shared" si="15"/>
        <v>13</v>
      </c>
      <c r="B1028" s="16"/>
      <c r="C1028" s="16" t="s">
        <v>11</v>
      </c>
      <c r="D1028" s="16">
        <v>2059</v>
      </c>
      <c r="E1028" s="16" t="s">
        <v>3</v>
      </c>
      <c r="F1028" s="16" t="str">
        <f>VLOOKUP(A1028,BY_TRA_Demand_Drivers!$A$5:$B$95,2,FALSE)</f>
        <v>TPAIL</v>
      </c>
      <c r="G1028" s="16">
        <f>VLOOKUP($D1028,'Growth rate'!$B$3:$S$93,3,FALSE)*VLOOKUP($F1028,BY_TRA_Demand_Drivers!$B$5:$J$100,7,FALSE)</f>
        <v>50311.295135615474</v>
      </c>
      <c r="H1028" s="16">
        <f>VLOOKUP($D1028,'Growth rate'!$B$3:$S$93,3,FALSE)*VLOOKUP($F1028,BY_TRA_Demand_Drivers!$B$5:$J$100,8,FALSE)</f>
        <v>0</v>
      </c>
      <c r="I1028" s="16">
        <f>VLOOKUP($D1028,'Growth rate'!$B$3:$S$93,3,FALSE)*VLOOKUP($F1028,BY_TRA_Demand_Drivers!$B$5:$J$100,9,FALSE)</f>
        <v>0</v>
      </c>
    </row>
    <row r="1029" spans="1:9">
      <c r="A1029" s="16">
        <f t="shared" si="15"/>
        <v>13</v>
      </c>
      <c r="B1029" s="16"/>
      <c r="C1029" s="16" t="s">
        <v>11</v>
      </c>
      <c r="D1029" s="16">
        <v>2060</v>
      </c>
      <c r="E1029" s="16" t="s">
        <v>3</v>
      </c>
      <c r="F1029" s="16" t="str">
        <f>VLOOKUP(A1029,BY_TRA_Demand_Drivers!$A$5:$B$95,2,FALSE)</f>
        <v>TPAIL</v>
      </c>
      <c r="G1029" s="16">
        <f>VLOOKUP($D1029,'Growth rate'!$B$3:$S$93,3,FALSE)*VLOOKUP($F1029,BY_TRA_Demand_Drivers!$B$5:$J$100,7,FALSE)</f>
        <v>50865.267734658286</v>
      </c>
      <c r="H1029" s="16">
        <f>VLOOKUP($D1029,'Growth rate'!$B$3:$S$93,3,FALSE)*VLOOKUP($F1029,BY_TRA_Demand_Drivers!$B$5:$J$100,8,FALSE)</f>
        <v>0</v>
      </c>
      <c r="I1029" s="16">
        <f>VLOOKUP($D1029,'Growth rate'!$B$3:$S$93,3,FALSE)*VLOOKUP($F1029,BY_TRA_Demand_Drivers!$B$5:$J$100,9,FALSE)</f>
        <v>0</v>
      </c>
    </row>
    <row r="1030" spans="1:9">
      <c r="A1030" s="16">
        <f t="shared" si="15"/>
        <v>13</v>
      </c>
      <c r="B1030" s="16"/>
      <c r="C1030" s="16" t="s">
        <v>11</v>
      </c>
      <c r="D1030" s="16">
        <v>2061</v>
      </c>
      <c r="E1030" s="16" t="s">
        <v>3</v>
      </c>
      <c r="F1030" s="16" t="str">
        <f>VLOOKUP(A1030,BY_TRA_Demand_Drivers!$A$5:$B$95,2,FALSE)</f>
        <v>TPAIL</v>
      </c>
      <c r="G1030" s="16">
        <f>VLOOKUP($D1030,'Growth rate'!$B$3:$S$93,3,FALSE)*VLOOKUP($F1030,BY_TRA_Demand_Drivers!$B$5:$J$100,7,FALSE)</f>
        <v>51433.162678136476</v>
      </c>
      <c r="H1030" s="16">
        <f>VLOOKUP($D1030,'Growth rate'!$B$3:$S$93,3,FALSE)*VLOOKUP($F1030,BY_TRA_Demand_Drivers!$B$5:$J$100,8,FALSE)</f>
        <v>0</v>
      </c>
      <c r="I1030" s="16">
        <f>VLOOKUP($D1030,'Growth rate'!$B$3:$S$93,3,FALSE)*VLOOKUP($F1030,BY_TRA_Demand_Drivers!$B$5:$J$100,9,FALSE)</f>
        <v>0</v>
      </c>
    </row>
    <row r="1031" spans="1:9">
      <c r="A1031" s="16">
        <f t="shared" si="15"/>
        <v>13</v>
      </c>
      <c r="B1031" s="16"/>
      <c r="C1031" s="16" t="s">
        <v>11</v>
      </c>
      <c r="D1031" s="16">
        <v>2062</v>
      </c>
      <c r="E1031" s="16" t="s">
        <v>3</v>
      </c>
      <c r="F1031" s="16" t="str">
        <f>VLOOKUP(A1031,BY_TRA_Demand_Drivers!$A$5:$B$95,2,FALSE)</f>
        <v>TPAIL</v>
      </c>
      <c r="G1031" s="16">
        <f>VLOOKUP($D1031,'Growth rate'!$B$3:$S$93,3,FALSE)*VLOOKUP($F1031,BY_TRA_Demand_Drivers!$B$5:$J$100,7,FALSE)</f>
        <v>52001.057621614673</v>
      </c>
      <c r="H1031" s="16">
        <f>VLOOKUP($D1031,'Growth rate'!$B$3:$S$93,3,FALSE)*VLOOKUP($F1031,BY_TRA_Demand_Drivers!$B$5:$J$100,8,FALSE)</f>
        <v>0</v>
      </c>
      <c r="I1031" s="16">
        <f>VLOOKUP($D1031,'Growth rate'!$B$3:$S$93,3,FALSE)*VLOOKUP($F1031,BY_TRA_Demand_Drivers!$B$5:$J$100,9,FALSE)</f>
        <v>0</v>
      </c>
    </row>
    <row r="1032" spans="1:9">
      <c r="A1032" s="16">
        <f t="shared" si="15"/>
        <v>13</v>
      </c>
      <c r="B1032" s="16"/>
      <c r="C1032" s="16" t="s">
        <v>11</v>
      </c>
      <c r="D1032" s="16">
        <v>2063</v>
      </c>
      <c r="E1032" s="16" t="s">
        <v>3</v>
      </c>
      <c r="F1032" s="16" t="str">
        <f>VLOOKUP(A1032,BY_TRA_Demand_Drivers!$A$5:$B$95,2,FALSE)</f>
        <v>TPAIL</v>
      </c>
      <c r="G1032" s="16">
        <f>VLOOKUP($D1032,'Growth rate'!$B$3:$S$93,3,FALSE)*VLOOKUP($F1032,BY_TRA_Demand_Drivers!$B$5:$J$100,7,FALSE)</f>
        <v>52568.952565092877</v>
      </c>
      <c r="H1032" s="16">
        <f>VLOOKUP($D1032,'Growth rate'!$B$3:$S$93,3,FALSE)*VLOOKUP($F1032,BY_TRA_Demand_Drivers!$B$5:$J$100,8,FALSE)</f>
        <v>0</v>
      </c>
      <c r="I1032" s="16">
        <f>VLOOKUP($D1032,'Growth rate'!$B$3:$S$93,3,FALSE)*VLOOKUP($F1032,BY_TRA_Demand_Drivers!$B$5:$J$100,9,FALSE)</f>
        <v>0</v>
      </c>
    </row>
    <row r="1033" spans="1:9">
      <c r="A1033" s="16">
        <f t="shared" si="15"/>
        <v>13</v>
      </c>
      <c r="B1033" s="16"/>
      <c r="C1033" s="16" t="s">
        <v>11</v>
      </c>
      <c r="D1033" s="16">
        <v>2064</v>
      </c>
      <c r="E1033" s="16" t="s">
        <v>3</v>
      </c>
      <c r="F1033" s="16" t="str">
        <f>VLOOKUP(A1033,BY_TRA_Demand_Drivers!$A$5:$B$95,2,FALSE)</f>
        <v>TPAIL</v>
      </c>
      <c r="G1033" s="16">
        <f>VLOOKUP($D1033,'Growth rate'!$B$3:$S$93,3,FALSE)*VLOOKUP($F1033,BY_TRA_Demand_Drivers!$B$5:$J$100,7,FALSE)</f>
        <v>53136.847508571067</v>
      </c>
      <c r="H1033" s="16">
        <f>VLOOKUP($D1033,'Growth rate'!$B$3:$S$93,3,FALSE)*VLOOKUP($F1033,BY_TRA_Demand_Drivers!$B$5:$J$100,8,FALSE)</f>
        <v>0</v>
      </c>
      <c r="I1033" s="16">
        <f>VLOOKUP($D1033,'Growth rate'!$B$3:$S$93,3,FALSE)*VLOOKUP($F1033,BY_TRA_Demand_Drivers!$B$5:$J$100,9,FALSE)</f>
        <v>0</v>
      </c>
    </row>
    <row r="1034" spans="1:9">
      <c r="A1034" s="16">
        <f t="shared" si="15"/>
        <v>13</v>
      </c>
      <c r="B1034" s="16"/>
      <c r="C1034" s="16" t="s">
        <v>11</v>
      </c>
      <c r="D1034" s="16">
        <v>2065</v>
      </c>
      <c r="E1034" s="16" t="s">
        <v>3</v>
      </c>
      <c r="F1034" s="16" t="str">
        <f>VLOOKUP(A1034,BY_TRA_Demand_Drivers!$A$5:$B$95,2,FALSE)</f>
        <v>TPAIL</v>
      </c>
      <c r="G1034" s="16">
        <f>VLOOKUP($D1034,'Growth rate'!$B$3:$S$93,3,FALSE)*VLOOKUP($F1034,BY_TRA_Demand_Drivers!$B$5:$J$100,7,FALSE)</f>
        <v>53704.742452049264</v>
      </c>
      <c r="H1034" s="16">
        <f>VLOOKUP($D1034,'Growth rate'!$B$3:$S$93,3,FALSE)*VLOOKUP($F1034,BY_TRA_Demand_Drivers!$B$5:$J$100,8,FALSE)</f>
        <v>0</v>
      </c>
      <c r="I1034" s="16">
        <f>VLOOKUP($D1034,'Growth rate'!$B$3:$S$93,3,FALSE)*VLOOKUP($F1034,BY_TRA_Demand_Drivers!$B$5:$J$100,9,FALSE)</f>
        <v>0</v>
      </c>
    </row>
    <row r="1035" spans="1:9">
      <c r="A1035" s="16">
        <f t="shared" si="15"/>
        <v>13</v>
      </c>
      <c r="B1035" s="16"/>
      <c r="C1035" s="16" t="s">
        <v>11</v>
      </c>
      <c r="D1035" s="16">
        <v>2066</v>
      </c>
      <c r="E1035" s="16" t="s">
        <v>3</v>
      </c>
      <c r="F1035" s="16" t="str">
        <f>VLOOKUP(A1035,BY_TRA_Demand_Drivers!$A$5:$B$95,2,FALSE)</f>
        <v>TPAIL</v>
      </c>
      <c r="G1035" s="16">
        <f>VLOOKUP($D1035,'Growth rate'!$B$3:$S$93,3,FALSE)*VLOOKUP($F1035,BY_TRA_Demand_Drivers!$B$5:$J$100,7,FALSE)</f>
        <v>54292.449882698915</v>
      </c>
      <c r="H1035" s="16">
        <f>VLOOKUP($D1035,'Growth rate'!$B$3:$S$93,3,FALSE)*VLOOKUP($F1035,BY_TRA_Demand_Drivers!$B$5:$J$100,8,FALSE)</f>
        <v>0</v>
      </c>
      <c r="I1035" s="16">
        <f>VLOOKUP($D1035,'Growth rate'!$B$3:$S$93,3,FALSE)*VLOOKUP($F1035,BY_TRA_Demand_Drivers!$B$5:$J$100,9,FALSE)</f>
        <v>0</v>
      </c>
    </row>
    <row r="1036" spans="1:9">
      <c r="A1036" s="16">
        <f t="shared" si="15"/>
        <v>13</v>
      </c>
      <c r="B1036" s="16"/>
      <c r="C1036" s="16" t="s">
        <v>11</v>
      </c>
      <c r="D1036" s="16">
        <v>2067</v>
      </c>
      <c r="E1036" s="16" t="s">
        <v>3</v>
      </c>
      <c r="F1036" s="16" t="str">
        <f>VLOOKUP(A1036,BY_TRA_Demand_Drivers!$A$5:$B$95,2,FALSE)</f>
        <v>TPAIL</v>
      </c>
      <c r="G1036" s="16">
        <f>VLOOKUP($D1036,'Growth rate'!$B$3:$S$93,3,FALSE)*VLOOKUP($F1036,BY_TRA_Demand_Drivers!$B$5:$J$100,7,FALSE)</f>
        <v>54880.157313348551</v>
      </c>
      <c r="H1036" s="16">
        <f>VLOOKUP($D1036,'Growth rate'!$B$3:$S$93,3,FALSE)*VLOOKUP($F1036,BY_TRA_Demand_Drivers!$B$5:$J$100,8,FALSE)</f>
        <v>0</v>
      </c>
      <c r="I1036" s="16">
        <f>VLOOKUP($D1036,'Growth rate'!$B$3:$S$93,3,FALSE)*VLOOKUP($F1036,BY_TRA_Demand_Drivers!$B$5:$J$100,9,FALSE)</f>
        <v>0</v>
      </c>
    </row>
    <row r="1037" spans="1:9">
      <c r="A1037" s="16">
        <f t="shared" si="15"/>
        <v>13</v>
      </c>
      <c r="B1037" s="16"/>
      <c r="C1037" s="16" t="s">
        <v>11</v>
      </c>
      <c r="D1037" s="16">
        <v>2068</v>
      </c>
      <c r="E1037" s="16" t="s">
        <v>3</v>
      </c>
      <c r="F1037" s="16" t="str">
        <f>VLOOKUP(A1037,BY_TRA_Demand_Drivers!$A$5:$B$95,2,FALSE)</f>
        <v>TPAIL</v>
      </c>
      <c r="G1037" s="16">
        <f>VLOOKUP($D1037,'Growth rate'!$B$3:$S$93,3,FALSE)*VLOOKUP($F1037,BY_TRA_Demand_Drivers!$B$5:$J$100,7,FALSE)</f>
        <v>55467.864743998201</v>
      </c>
      <c r="H1037" s="16">
        <f>VLOOKUP($D1037,'Growth rate'!$B$3:$S$93,3,FALSE)*VLOOKUP($F1037,BY_TRA_Demand_Drivers!$B$5:$J$100,8,FALSE)</f>
        <v>0</v>
      </c>
      <c r="I1037" s="16">
        <f>VLOOKUP($D1037,'Growth rate'!$B$3:$S$93,3,FALSE)*VLOOKUP($F1037,BY_TRA_Demand_Drivers!$B$5:$J$100,9,FALSE)</f>
        <v>0</v>
      </c>
    </row>
    <row r="1038" spans="1:9">
      <c r="A1038" s="16">
        <f t="shared" si="15"/>
        <v>13</v>
      </c>
      <c r="B1038" s="16"/>
      <c r="C1038" s="16" t="s">
        <v>11</v>
      </c>
      <c r="D1038" s="16">
        <v>2069</v>
      </c>
      <c r="E1038" s="16" t="s">
        <v>3</v>
      </c>
      <c r="F1038" s="16" t="str">
        <f>VLOOKUP(A1038,BY_TRA_Demand_Drivers!$A$5:$B$95,2,FALSE)</f>
        <v>TPAIL</v>
      </c>
      <c r="G1038" s="16">
        <f>VLOOKUP($D1038,'Growth rate'!$B$3:$S$93,3,FALSE)*VLOOKUP($F1038,BY_TRA_Demand_Drivers!$B$5:$J$100,7,FALSE)</f>
        <v>56055.572174647845</v>
      </c>
      <c r="H1038" s="16">
        <f>VLOOKUP($D1038,'Growth rate'!$B$3:$S$93,3,FALSE)*VLOOKUP($F1038,BY_TRA_Demand_Drivers!$B$5:$J$100,8,FALSE)</f>
        <v>0</v>
      </c>
      <c r="I1038" s="16">
        <f>VLOOKUP($D1038,'Growth rate'!$B$3:$S$93,3,FALSE)*VLOOKUP($F1038,BY_TRA_Demand_Drivers!$B$5:$J$100,9,FALSE)</f>
        <v>0</v>
      </c>
    </row>
    <row r="1039" spans="1:9">
      <c r="A1039" s="16">
        <f t="shared" si="15"/>
        <v>13</v>
      </c>
      <c r="B1039" s="16"/>
      <c r="C1039" s="16" t="s">
        <v>11</v>
      </c>
      <c r="D1039" s="16">
        <v>2070</v>
      </c>
      <c r="E1039" s="16" t="s">
        <v>3</v>
      </c>
      <c r="F1039" s="16" t="str">
        <f>VLOOKUP(A1039,BY_TRA_Demand_Drivers!$A$5:$B$95,2,FALSE)</f>
        <v>TPAIL</v>
      </c>
      <c r="G1039" s="16">
        <f>VLOOKUP($D1039,'Growth rate'!$B$3:$S$93,3,FALSE)*VLOOKUP($F1039,BY_TRA_Demand_Drivers!$B$5:$J$100,7,FALSE)</f>
        <v>56643.279605297488</v>
      </c>
      <c r="H1039" s="16">
        <f>VLOOKUP($D1039,'Growth rate'!$B$3:$S$93,3,FALSE)*VLOOKUP($F1039,BY_TRA_Demand_Drivers!$B$5:$J$100,8,FALSE)</f>
        <v>0</v>
      </c>
      <c r="I1039" s="16">
        <f>VLOOKUP($D1039,'Growth rate'!$B$3:$S$93,3,FALSE)*VLOOKUP($F1039,BY_TRA_Demand_Drivers!$B$5:$J$100,9,FALSE)</f>
        <v>0</v>
      </c>
    </row>
    <row r="1040" spans="1:9">
      <c r="A1040" s="16">
        <f t="shared" si="15"/>
        <v>13</v>
      </c>
      <c r="B1040" s="16"/>
      <c r="C1040" s="16" t="s">
        <v>11</v>
      </c>
      <c r="D1040" s="16">
        <v>2071</v>
      </c>
      <c r="E1040" s="16" t="s">
        <v>3</v>
      </c>
      <c r="F1040" s="16" t="str">
        <f>VLOOKUP(A1040,BY_TRA_Demand_Drivers!$A$5:$B$95,2,FALSE)</f>
        <v>TPAIL</v>
      </c>
      <c r="G1040" s="16">
        <f>VLOOKUP($D1040,'Growth rate'!$B$3:$S$93,3,FALSE)*VLOOKUP($F1040,BY_TRA_Demand_Drivers!$B$5:$J$100,7,FALSE)</f>
        <v>57229.89003581852</v>
      </c>
      <c r="H1040" s="16">
        <f>VLOOKUP($D1040,'Growth rate'!$B$3:$S$93,3,FALSE)*VLOOKUP($F1040,BY_TRA_Demand_Drivers!$B$5:$J$100,8,FALSE)</f>
        <v>0</v>
      </c>
      <c r="I1040" s="16">
        <f>VLOOKUP($D1040,'Growth rate'!$B$3:$S$93,3,FALSE)*VLOOKUP($F1040,BY_TRA_Demand_Drivers!$B$5:$J$100,9,FALSE)</f>
        <v>0</v>
      </c>
    </row>
    <row r="1041" spans="1:9">
      <c r="A1041" s="16">
        <f t="shared" si="15"/>
        <v>13</v>
      </c>
      <c r="B1041" s="16"/>
      <c r="C1041" s="16" t="s">
        <v>11</v>
      </c>
      <c r="D1041" s="16">
        <v>2072</v>
      </c>
      <c r="E1041" s="16" t="s">
        <v>3</v>
      </c>
      <c r="F1041" s="16" t="str">
        <f>VLOOKUP(A1041,BY_TRA_Demand_Drivers!$A$5:$B$95,2,FALSE)</f>
        <v>TPAIL</v>
      </c>
      <c r="G1041" s="16">
        <f>VLOOKUP($D1041,'Growth rate'!$B$3:$S$93,3,FALSE)*VLOOKUP($F1041,BY_TRA_Demand_Drivers!$B$5:$J$100,7,FALSE)</f>
        <v>57816.500466339545</v>
      </c>
      <c r="H1041" s="16">
        <f>VLOOKUP($D1041,'Growth rate'!$B$3:$S$93,3,FALSE)*VLOOKUP($F1041,BY_TRA_Demand_Drivers!$B$5:$J$100,8,FALSE)</f>
        <v>0</v>
      </c>
      <c r="I1041" s="16">
        <f>VLOOKUP($D1041,'Growth rate'!$B$3:$S$93,3,FALSE)*VLOOKUP($F1041,BY_TRA_Demand_Drivers!$B$5:$J$100,9,FALSE)</f>
        <v>0</v>
      </c>
    </row>
    <row r="1042" spans="1:9">
      <c r="A1042" s="16">
        <f t="shared" si="15"/>
        <v>13</v>
      </c>
      <c r="B1042" s="16"/>
      <c r="C1042" s="16" t="s">
        <v>11</v>
      </c>
      <c r="D1042" s="16">
        <v>2073</v>
      </c>
      <c r="E1042" s="16" t="s">
        <v>3</v>
      </c>
      <c r="F1042" s="16" t="str">
        <f>VLOOKUP(A1042,BY_TRA_Demand_Drivers!$A$5:$B$95,2,FALSE)</f>
        <v>TPAIL</v>
      </c>
      <c r="G1042" s="16">
        <f>VLOOKUP($D1042,'Growth rate'!$B$3:$S$93,3,FALSE)*VLOOKUP($F1042,BY_TRA_Demand_Drivers!$B$5:$J$100,7,FALSE)</f>
        <v>58403.110896860562</v>
      </c>
      <c r="H1042" s="16">
        <f>VLOOKUP($D1042,'Growth rate'!$B$3:$S$93,3,FALSE)*VLOOKUP($F1042,BY_TRA_Demand_Drivers!$B$5:$J$100,8,FALSE)</f>
        <v>0</v>
      </c>
      <c r="I1042" s="16">
        <f>VLOOKUP($D1042,'Growth rate'!$B$3:$S$93,3,FALSE)*VLOOKUP($F1042,BY_TRA_Demand_Drivers!$B$5:$J$100,9,FALSE)</f>
        <v>0</v>
      </c>
    </row>
    <row r="1043" spans="1:9">
      <c r="A1043" s="16">
        <f t="shared" si="15"/>
        <v>13</v>
      </c>
      <c r="B1043" s="16"/>
      <c r="C1043" s="16" t="s">
        <v>11</v>
      </c>
      <c r="D1043" s="16">
        <v>2074</v>
      </c>
      <c r="E1043" s="16" t="s">
        <v>3</v>
      </c>
      <c r="F1043" s="16" t="str">
        <f>VLOOKUP(A1043,BY_TRA_Demand_Drivers!$A$5:$B$95,2,FALSE)</f>
        <v>TPAIL</v>
      </c>
      <c r="G1043" s="16">
        <f>VLOOKUP($D1043,'Growth rate'!$B$3:$S$93,3,FALSE)*VLOOKUP($F1043,BY_TRA_Demand_Drivers!$B$5:$J$100,7,FALSE)</f>
        <v>58989.721327381587</v>
      </c>
      <c r="H1043" s="16">
        <f>VLOOKUP($D1043,'Growth rate'!$B$3:$S$93,3,FALSE)*VLOOKUP($F1043,BY_TRA_Demand_Drivers!$B$5:$J$100,8,FALSE)</f>
        <v>0</v>
      </c>
      <c r="I1043" s="16">
        <f>VLOOKUP($D1043,'Growth rate'!$B$3:$S$93,3,FALSE)*VLOOKUP($F1043,BY_TRA_Demand_Drivers!$B$5:$J$100,9,FALSE)</f>
        <v>0</v>
      </c>
    </row>
    <row r="1044" spans="1:9">
      <c r="A1044" s="16">
        <f t="shared" si="15"/>
        <v>13</v>
      </c>
      <c r="B1044" s="16"/>
      <c r="C1044" s="16" t="s">
        <v>11</v>
      </c>
      <c r="D1044" s="16">
        <v>2075</v>
      </c>
      <c r="E1044" s="16" t="s">
        <v>3</v>
      </c>
      <c r="F1044" s="16" t="str">
        <f>VLOOKUP(A1044,BY_TRA_Demand_Drivers!$A$5:$B$95,2,FALSE)</f>
        <v>TPAIL</v>
      </c>
      <c r="G1044" s="16">
        <f>VLOOKUP($D1044,'Growth rate'!$B$3:$S$93,3,FALSE)*VLOOKUP($F1044,BY_TRA_Demand_Drivers!$B$5:$J$100,7,FALSE)</f>
        <v>59576.331757902612</v>
      </c>
      <c r="H1044" s="16">
        <f>VLOOKUP($D1044,'Growth rate'!$B$3:$S$93,3,FALSE)*VLOOKUP($F1044,BY_TRA_Demand_Drivers!$B$5:$J$100,8,FALSE)</f>
        <v>0</v>
      </c>
      <c r="I1044" s="16">
        <f>VLOOKUP($D1044,'Growth rate'!$B$3:$S$93,3,FALSE)*VLOOKUP($F1044,BY_TRA_Demand_Drivers!$B$5:$J$100,9,FALSE)</f>
        <v>0</v>
      </c>
    </row>
    <row r="1045" spans="1:9">
      <c r="A1045" s="16">
        <f t="shared" si="15"/>
        <v>13</v>
      </c>
      <c r="B1045" s="16"/>
      <c r="C1045" s="16" t="s">
        <v>11</v>
      </c>
      <c r="D1045" s="16">
        <v>2076</v>
      </c>
      <c r="E1045" s="16" t="s">
        <v>3</v>
      </c>
      <c r="F1045" s="16" t="str">
        <f>VLOOKUP(A1045,BY_TRA_Demand_Drivers!$A$5:$B$95,2,FALSE)</f>
        <v>TPAIL</v>
      </c>
      <c r="G1045" s="16">
        <f>VLOOKUP($D1045,'Growth rate'!$B$3:$S$93,3,FALSE)*VLOOKUP($F1045,BY_TRA_Demand_Drivers!$B$5:$J$100,7,FALSE)</f>
        <v>60153.29149600424</v>
      </c>
      <c r="H1045" s="16">
        <f>VLOOKUP($D1045,'Growth rate'!$B$3:$S$93,3,FALSE)*VLOOKUP($F1045,BY_TRA_Demand_Drivers!$B$5:$J$100,8,FALSE)</f>
        <v>0</v>
      </c>
      <c r="I1045" s="16">
        <f>VLOOKUP($D1045,'Growth rate'!$B$3:$S$93,3,FALSE)*VLOOKUP($F1045,BY_TRA_Demand_Drivers!$B$5:$J$100,9,FALSE)</f>
        <v>0</v>
      </c>
    </row>
    <row r="1046" spans="1:9">
      <c r="A1046" s="16">
        <f t="shared" si="15"/>
        <v>13</v>
      </c>
      <c r="B1046" s="16"/>
      <c r="C1046" s="16" t="s">
        <v>11</v>
      </c>
      <c r="D1046" s="16">
        <v>2077</v>
      </c>
      <c r="E1046" s="16" t="s">
        <v>3</v>
      </c>
      <c r="F1046" s="16" t="str">
        <f>VLOOKUP(A1046,BY_TRA_Demand_Drivers!$A$5:$B$95,2,FALSE)</f>
        <v>TPAIL</v>
      </c>
      <c r="G1046" s="16">
        <f>VLOOKUP($D1046,'Growth rate'!$B$3:$S$93,3,FALSE)*VLOOKUP($F1046,BY_TRA_Demand_Drivers!$B$5:$J$100,7,FALSE)</f>
        <v>60730.251234105868</v>
      </c>
      <c r="H1046" s="16">
        <f>VLOOKUP($D1046,'Growth rate'!$B$3:$S$93,3,FALSE)*VLOOKUP($F1046,BY_TRA_Demand_Drivers!$B$5:$J$100,8,FALSE)</f>
        <v>0</v>
      </c>
      <c r="I1046" s="16">
        <f>VLOOKUP($D1046,'Growth rate'!$B$3:$S$93,3,FALSE)*VLOOKUP($F1046,BY_TRA_Demand_Drivers!$B$5:$J$100,9,FALSE)</f>
        <v>0</v>
      </c>
    </row>
    <row r="1047" spans="1:9">
      <c r="A1047" s="16">
        <f t="shared" si="15"/>
        <v>13</v>
      </c>
      <c r="B1047" s="16"/>
      <c r="C1047" s="16" t="s">
        <v>11</v>
      </c>
      <c r="D1047" s="16">
        <v>2078</v>
      </c>
      <c r="E1047" s="16" t="s">
        <v>3</v>
      </c>
      <c r="F1047" s="16" t="str">
        <f>VLOOKUP(A1047,BY_TRA_Demand_Drivers!$A$5:$B$95,2,FALSE)</f>
        <v>TPAIL</v>
      </c>
      <c r="G1047" s="16">
        <f>VLOOKUP($D1047,'Growth rate'!$B$3:$S$93,3,FALSE)*VLOOKUP($F1047,BY_TRA_Demand_Drivers!$B$5:$J$100,7,FALSE)</f>
        <v>61307.210972207489</v>
      </c>
      <c r="H1047" s="16">
        <f>VLOOKUP($D1047,'Growth rate'!$B$3:$S$93,3,FALSE)*VLOOKUP($F1047,BY_TRA_Demand_Drivers!$B$5:$J$100,8,FALSE)</f>
        <v>0</v>
      </c>
      <c r="I1047" s="16">
        <f>VLOOKUP($D1047,'Growth rate'!$B$3:$S$93,3,FALSE)*VLOOKUP($F1047,BY_TRA_Demand_Drivers!$B$5:$J$100,9,FALSE)</f>
        <v>0</v>
      </c>
    </row>
    <row r="1048" spans="1:9">
      <c r="A1048" s="16">
        <f t="shared" si="15"/>
        <v>13</v>
      </c>
      <c r="B1048" s="16"/>
      <c r="C1048" s="16" t="s">
        <v>11</v>
      </c>
      <c r="D1048" s="16">
        <v>2079</v>
      </c>
      <c r="E1048" s="16" t="s">
        <v>3</v>
      </c>
      <c r="F1048" s="16" t="str">
        <f>VLOOKUP(A1048,BY_TRA_Demand_Drivers!$A$5:$B$95,2,FALSE)</f>
        <v>TPAIL</v>
      </c>
      <c r="G1048" s="16">
        <f>VLOOKUP($D1048,'Growth rate'!$B$3:$S$93,3,FALSE)*VLOOKUP($F1048,BY_TRA_Demand_Drivers!$B$5:$J$100,7,FALSE)</f>
        <v>61884.170710309118</v>
      </c>
      <c r="H1048" s="16">
        <f>VLOOKUP($D1048,'Growth rate'!$B$3:$S$93,3,FALSE)*VLOOKUP($F1048,BY_TRA_Demand_Drivers!$B$5:$J$100,8,FALSE)</f>
        <v>0</v>
      </c>
      <c r="I1048" s="16">
        <f>VLOOKUP($D1048,'Growth rate'!$B$3:$S$93,3,FALSE)*VLOOKUP($F1048,BY_TRA_Demand_Drivers!$B$5:$J$100,9,FALSE)</f>
        <v>0</v>
      </c>
    </row>
    <row r="1049" spans="1:9">
      <c r="A1049" s="16">
        <f t="shared" si="15"/>
        <v>13</v>
      </c>
      <c r="B1049" s="16"/>
      <c r="C1049" s="16" t="s">
        <v>11</v>
      </c>
      <c r="D1049" s="16">
        <v>2080</v>
      </c>
      <c r="E1049" s="16" t="s">
        <v>3</v>
      </c>
      <c r="F1049" s="16" t="str">
        <f>VLOOKUP(A1049,BY_TRA_Demand_Drivers!$A$5:$B$95,2,FALSE)</f>
        <v>TPAIL</v>
      </c>
      <c r="G1049" s="16">
        <f>VLOOKUP($D1049,'Growth rate'!$B$3:$S$93,3,FALSE)*VLOOKUP($F1049,BY_TRA_Demand_Drivers!$B$5:$J$100,7,FALSE)</f>
        <v>62461.130448410746</v>
      </c>
      <c r="H1049" s="16">
        <f>VLOOKUP($D1049,'Growth rate'!$B$3:$S$93,3,FALSE)*VLOOKUP($F1049,BY_TRA_Demand_Drivers!$B$5:$J$100,8,FALSE)</f>
        <v>0</v>
      </c>
      <c r="I1049" s="16">
        <f>VLOOKUP($D1049,'Growth rate'!$B$3:$S$93,3,FALSE)*VLOOKUP($F1049,BY_TRA_Demand_Drivers!$B$5:$J$100,9,FALSE)</f>
        <v>0</v>
      </c>
    </row>
    <row r="1050" spans="1:9">
      <c r="A1050" s="16">
        <f t="shared" si="15"/>
        <v>13</v>
      </c>
      <c r="B1050" s="16"/>
      <c r="C1050" s="16" t="s">
        <v>11</v>
      </c>
      <c r="D1050" s="16">
        <v>2081</v>
      </c>
      <c r="E1050" s="16" t="s">
        <v>3</v>
      </c>
      <c r="F1050" s="16" t="str">
        <f>VLOOKUP(A1050,BY_TRA_Demand_Drivers!$A$5:$B$95,2,FALSE)</f>
        <v>TPAIL</v>
      </c>
      <c r="G1050" s="16">
        <f>VLOOKUP($D1050,'Growth rate'!$B$3:$S$93,3,FALSE)*VLOOKUP($F1050,BY_TRA_Demand_Drivers!$B$5:$J$100,7,FALSE)</f>
        <v>63014.477674274167</v>
      </c>
      <c r="H1050" s="16">
        <f>VLOOKUP($D1050,'Growth rate'!$B$3:$S$93,3,FALSE)*VLOOKUP($F1050,BY_TRA_Demand_Drivers!$B$5:$J$100,8,FALSE)</f>
        <v>0</v>
      </c>
      <c r="I1050" s="16">
        <f>VLOOKUP($D1050,'Growth rate'!$B$3:$S$93,3,FALSE)*VLOOKUP($F1050,BY_TRA_Demand_Drivers!$B$5:$J$100,9,FALSE)</f>
        <v>0</v>
      </c>
    </row>
    <row r="1051" spans="1:9">
      <c r="A1051" s="16">
        <f t="shared" si="15"/>
        <v>13</v>
      </c>
      <c r="B1051" s="16"/>
      <c r="C1051" s="16" t="s">
        <v>11</v>
      </c>
      <c r="D1051" s="16">
        <v>2082</v>
      </c>
      <c r="E1051" s="16" t="s">
        <v>3</v>
      </c>
      <c r="F1051" s="16" t="str">
        <f>VLOOKUP(A1051,BY_TRA_Demand_Drivers!$A$5:$B$95,2,FALSE)</f>
        <v>TPAIL</v>
      </c>
      <c r="G1051" s="16">
        <f>VLOOKUP($D1051,'Growth rate'!$B$3:$S$93,3,FALSE)*VLOOKUP($F1051,BY_TRA_Demand_Drivers!$B$5:$J$100,7,FALSE)</f>
        <v>63567.824900137588</v>
      </c>
      <c r="H1051" s="16">
        <f>VLOOKUP($D1051,'Growth rate'!$B$3:$S$93,3,FALSE)*VLOOKUP($F1051,BY_TRA_Demand_Drivers!$B$5:$J$100,8,FALSE)</f>
        <v>0</v>
      </c>
      <c r="I1051" s="16">
        <f>VLOOKUP($D1051,'Growth rate'!$B$3:$S$93,3,FALSE)*VLOOKUP($F1051,BY_TRA_Demand_Drivers!$B$5:$J$100,9,FALSE)</f>
        <v>0</v>
      </c>
    </row>
    <row r="1052" spans="1:9">
      <c r="A1052" s="16">
        <f t="shared" si="15"/>
        <v>13</v>
      </c>
      <c r="B1052" s="16"/>
      <c r="C1052" s="16" t="s">
        <v>11</v>
      </c>
      <c r="D1052" s="16">
        <v>2083</v>
      </c>
      <c r="E1052" s="16" t="s">
        <v>3</v>
      </c>
      <c r="F1052" s="16" t="str">
        <f>VLOOKUP(A1052,BY_TRA_Demand_Drivers!$A$5:$B$95,2,FALSE)</f>
        <v>TPAIL</v>
      </c>
      <c r="G1052" s="16">
        <f>VLOOKUP($D1052,'Growth rate'!$B$3:$S$93,3,FALSE)*VLOOKUP($F1052,BY_TRA_Demand_Drivers!$B$5:$J$100,7,FALSE)</f>
        <v>64121.172126001002</v>
      </c>
      <c r="H1052" s="16">
        <f>VLOOKUP($D1052,'Growth rate'!$B$3:$S$93,3,FALSE)*VLOOKUP($F1052,BY_TRA_Demand_Drivers!$B$5:$J$100,8,FALSE)</f>
        <v>0</v>
      </c>
      <c r="I1052" s="16">
        <f>VLOOKUP($D1052,'Growth rate'!$B$3:$S$93,3,FALSE)*VLOOKUP($F1052,BY_TRA_Demand_Drivers!$B$5:$J$100,9,FALSE)</f>
        <v>0</v>
      </c>
    </row>
    <row r="1053" spans="1:9">
      <c r="A1053" s="16">
        <f t="shared" si="15"/>
        <v>13</v>
      </c>
      <c r="B1053" s="16"/>
      <c r="C1053" s="16" t="s">
        <v>11</v>
      </c>
      <c r="D1053" s="16">
        <v>2084</v>
      </c>
      <c r="E1053" s="16" t="s">
        <v>3</v>
      </c>
      <c r="F1053" s="16" t="str">
        <f>VLOOKUP(A1053,BY_TRA_Demand_Drivers!$A$5:$B$95,2,FALSE)</f>
        <v>TPAIL</v>
      </c>
      <c r="G1053" s="16">
        <f>VLOOKUP($D1053,'Growth rate'!$B$3:$S$93,3,FALSE)*VLOOKUP($F1053,BY_TRA_Demand_Drivers!$B$5:$J$100,7,FALSE)</f>
        <v>64674.519351864423</v>
      </c>
      <c r="H1053" s="16">
        <f>VLOOKUP($D1053,'Growth rate'!$B$3:$S$93,3,FALSE)*VLOOKUP($F1053,BY_TRA_Demand_Drivers!$B$5:$J$100,8,FALSE)</f>
        <v>0</v>
      </c>
      <c r="I1053" s="16">
        <f>VLOOKUP($D1053,'Growth rate'!$B$3:$S$93,3,FALSE)*VLOOKUP($F1053,BY_TRA_Demand_Drivers!$B$5:$J$100,9,FALSE)</f>
        <v>0</v>
      </c>
    </row>
    <row r="1054" spans="1:9">
      <c r="A1054" s="16">
        <f t="shared" si="15"/>
        <v>13</v>
      </c>
      <c r="B1054" s="16"/>
      <c r="C1054" s="16" t="s">
        <v>11</v>
      </c>
      <c r="D1054" s="16">
        <v>2085</v>
      </c>
      <c r="E1054" s="16" t="s">
        <v>3</v>
      </c>
      <c r="F1054" s="16" t="str">
        <f>VLOOKUP(A1054,BY_TRA_Demand_Drivers!$A$5:$B$95,2,FALSE)</f>
        <v>TPAIL</v>
      </c>
      <c r="G1054" s="16">
        <f>VLOOKUP($D1054,'Growth rate'!$B$3:$S$93,3,FALSE)*VLOOKUP($F1054,BY_TRA_Demand_Drivers!$B$5:$J$100,7,FALSE)</f>
        <v>65227.866577727844</v>
      </c>
      <c r="H1054" s="16">
        <f>VLOOKUP($D1054,'Growth rate'!$B$3:$S$93,3,FALSE)*VLOOKUP($F1054,BY_TRA_Demand_Drivers!$B$5:$J$100,8,FALSE)</f>
        <v>0</v>
      </c>
      <c r="I1054" s="16">
        <f>VLOOKUP($D1054,'Growth rate'!$B$3:$S$93,3,FALSE)*VLOOKUP($F1054,BY_TRA_Demand_Drivers!$B$5:$J$100,9,FALSE)</f>
        <v>0</v>
      </c>
    </row>
    <row r="1055" spans="1:9">
      <c r="A1055" s="16">
        <f t="shared" si="15"/>
        <v>13</v>
      </c>
      <c r="B1055" s="16"/>
      <c r="C1055" s="16" t="s">
        <v>11</v>
      </c>
      <c r="D1055" s="16">
        <v>2086</v>
      </c>
      <c r="E1055" s="16" t="s">
        <v>3</v>
      </c>
      <c r="F1055" s="16" t="str">
        <f>VLOOKUP(A1055,BY_TRA_Demand_Drivers!$A$5:$B$95,2,FALSE)</f>
        <v>TPAIL</v>
      </c>
      <c r="G1055" s="16">
        <f>VLOOKUP($D1055,'Growth rate'!$B$3:$S$93,3,FALSE)*VLOOKUP($F1055,BY_TRA_Demand_Drivers!$B$5:$J$100,7,FALSE)</f>
        <v>65759.319509357549</v>
      </c>
      <c r="H1055" s="16">
        <f>VLOOKUP($D1055,'Growth rate'!$B$3:$S$93,3,FALSE)*VLOOKUP($F1055,BY_TRA_Demand_Drivers!$B$5:$J$100,8,FALSE)</f>
        <v>0</v>
      </c>
      <c r="I1055" s="16">
        <f>VLOOKUP($D1055,'Growth rate'!$B$3:$S$93,3,FALSE)*VLOOKUP($F1055,BY_TRA_Demand_Drivers!$B$5:$J$100,9,FALSE)</f>
        <v>0</v>
      </c>
    </row>
    <row r="1056" spans="1:9">
      <c r="A1056" s="16">
        <f t="shared" si="15"/>
        <v>13</v>
      </c>
      <c r="B1056" s="16"/>
      <c r="C1056" s="16" t="s">
        <v>11</v>
      </c>
      <c r="D1056" s="16">
        <v>2087</v>
      </c>
      <c r="E1056" s="16" t="s">
        <v>3</v>
      </c>
      <c r="F1056" s="16" t="str">
        <f>VLOOKUP(A1056,BY_TRA_Demand_Drivers!$A$5:$B$95,2,FALSE)</f>
        <v>TPAIL</v>
      </c>
      <c r="G1056" s="16">
        <f>VLOOKUP($D1056,'Growth rate'!$B$3:$S$93,3,FALSE)*VLOOKUP($F1056,BY_TRA_Demand_Drivers!$B$5:$J$100,7,FALSE)</f>
        <v>66290.772440987261</v>
      </c>
      <c r="H1056" s="16">
        <f>VLOOKUP($D1056,'Growth rate'!$B$3:$S$93,3,FALSE)*VLOOKUP($F1056,BY_TRA_Demand_Drivers!$B$5:$J$100,8,FALSE)</f>
        <v>0</v>
      </c>
      <c r="I1056" s="16">
        <f>VLOOKUP($D1056,'Growth rate'!$B$3:$S$93,3,FALSE)*VLOOKUP($F1056,BY_TRA_Demand_Drivers!$B$5:$J$100,9,FALSE)</f>
        <v>0</v>
      </c>
    </row>
    <row r="1057" spans="1:9">
      <c r="A1057" s="16">
        <f t="shared" si="15"/>
        <v>13</v>
      </c>
      <c r="B1057" s="16"/>
      <c r="C1057" s="16" t="s">
        <v>11</v>
      </c>
      <c r="D1057" s="16">
        <v>2088</v>
      </c>
      <c r="E1057" s="16" t="s">
        <v>3</v>
      </c>
      <c r="F1057" s="16" t="str">
        <f>VLOOKUP(A1057,BY_TRA_Demand_Drivers!$A$5:$B$95,2,FALSE)</f>
        <v>TPAIL</v>
      </c>
      <c r="G1057" s="16">
        <f>VLOOKUP($D1057,'Growth rate'!$B$3:$S$93,3,FALSE)*VLOOKUP($F1057,BY_TRA_Demand_Drivers!$B$5:$J$100,7,FALSE)</f>
        <v>66822.225372616958</v>
      </c>
      <c r="H1057" s="16">
        <f>VLOOKUP($D1057,'Growth rate'!$B$3:$S$93,3,FALSE)*VLOOKUP($F1057,BY_TRA_Demand_Drivers!$B$5:$J$100,8,FALSE)</f>
        <v>0</v>
      </c>
      <c r="I1057" s="16">
        <f>VLOOKUP($D1057,'Growth rate'!$B$3:$S$93,3,FALSE)*VLOOKUP($F1057,BY_TRA_Demand_Drivers!$B$5:$J$100,9,FALSE)</f>
        <v>0</v>
      </c>
    </row>
    <row r="1058" spans="1:9">
      <c r="A1058" s="16">
        <f t="shared" si="15"/>
        <v>13</v>
      </c>
      <c r="B1058" s="16"/>
      <c r="C1058" s="16" t="s">
        <v>11</v>
      </c>
      <c r="D1058" s="16">
        <v>2089</v>
      </c>
      <c r="E1058" s="16" t="s">
        <v>3</v>
      </c>
      <c r="F1058" s="16" t="str">
        <f>VLOOKUP(A1058,BY_TRA_Demand_Drivers!$A$5:$B$95,2,FALSE)</f>
        <v>TPAIL</v>
      </c>
      <c r="G1058" s="16">
        <f>VLOOKUP($D1058,'Growth rate'!$B$3:$S$93,3,FALSE)*VLOOKUP($F1058,BY_TRA_Demand_Drivers!$B$5:$J$100,7,FALSE)</f>
        <v>67353.67830424667</v>
      </c>
      <c r="H1058" s="16">
        <f>VLOOKUP($D1058,'Growth rate'!$B$3:$S$93,3,FALSE)*VLOOKUP($F1058,BY_TRA_Demand_Drivers!$B$5:$J$100,8,FALSE)</f>
        <v>0</v>
      </c>
      <c r="I1058" s="16">
        <f>VLOOKUP($D1058,'Growth rate'!$B$3:$S$93,3,FALSE)*VLOOKUP($F1058,BY_TRA_Demand_Drivers!$B$5:$J$100,9,FALSE)</f>
        <v>0</v>
      </c>
    </row>
    <row r="1059" spans="1:9">
      <c r="A1059" s="16">
        <f t="shared" si="15"/>
        <v>13</v>
      </c>
      <c r="B1059" s="16"/>
      <c r="C1059" s="16" t="s">
        <v>11</v>
      </c>
      <c r="D1059" s="16">
        <v>2090</v>
      </c>
      <c r="E1059" s="16" t="s">
        <v>3</v>
      </c>
      <c r="F1059" s="16" t="str">
        <f>VLOOKUP(A1059,BY_TRA_Demand_Drivers!$A$5:$B$95,2,FALSE)</f>
        <v>TPAIL</v>
      </c>
      <c r="G1059" s="16">
        <f>VLOOKUP($D1059,'Growth rate'!$B$3:$S$93,3,FALSE)*VLOOKUP($F1059,BY_TRA_Demand_Drivers!$B$5:$J$100,7,FALSE)</f>
        <v>67885.131235876368</v>
      </c>
      <c r="H1059" s="16">
        <f>VLOOKUP($D1059,'Growth rate'!$B$3:$S$93,3,FALSE)*VLOOKUP($F1059,BY_TRA_Demand_Drivers!$B$5:$J$100,8,FALSE)</f>
        <v>0</v>
      </c>
      <c r="I1059" s="16">
        <f>VLOOKUP($D1059,'Growth rate'!$B$3:$S$93,3,FALSE)*VLOOKUP($F1059,BY_TRA_Demand_Drivers!$B$5:$J$100,9,FALSE)</f>
        <v>0</v>
      </c>
    </row>
    <row r="1060" spans="1:9">
      <c r="A1060" s="16">
        <f t="shared" si="15"/>
        <v>13</v>
      </c>
      <c r="B1060" s="16"/>
      <c r="C1060" s="16" t="s">
        <v>11</v>
      </c>
      <c r="D1060" s="16">
        <v>2091</v>
      </c>
      <c r="E1060" s="16" t="s">
        <v>3</v>
      </c>
      <c r="F1060" s="16" t="str">
        <f>VLOOKUP(A1060,BY_TRA_Demand_Drivers!$A$5:$B$95,2,FALSE)</f>
        <v>TPAIL</v>
      </c>
      <c r="G1060" s="16">
        <f>VLOOKUP($D1060,'Growth rate'!$B$3:$S$93,3,FALSE)*VLOOKUP($F1060,BY_TRA_Demand_Drivers!$B$5:$J$100,7,FALSE)</f>
        <v>68404.259537273159</v>
      </c>
      <c r="H1060" s="16">
        <f>VLOOKUP($D1060,'Growth rate'!$B$3:$S$93,3,FALSE)*VLOOKUP($F1060,BY_TRA_Demand_Drivers!$B$5:$J$100,8,FALSE)</f>
        <v>0</v>
      </c>
      <c r="I1060" s="16">
        <f>VLOOKUP($D1060,'Growth rate'!$B$3:$S$93,3,FALSE)*VLOOKUP($F1060,BY_TRA_Demand_Drivers!$B$5:$J$100,9,FALSE)</f>
        <v>0</v>
      </c>
    </row>
    <row r="1061" spans="1:9">
      <c r="A1061" s="16">
        <f t="shared" si="15"/>
        <v>13</v>
      </c>
      <c r="B1061" s="16"/>
      <c r="C1061" s="16" t="s">
        <v>11</v>
      </c>
      <c r="D1061" s="16">
        <v>2092</v>
      </c>
      <c r="E1061" s="16" t="s">
        <v>3</v>
      </c>
      <c r="F1061" s="16" t="str">
        <f>VLOOKUP(A1061,BY_TRA_Demand_Drivers!$A$5:$B$95,2,FALSE)</f>
        <v>TPAIL</v>
      </c>
      <c r="G1061" s="16">
        <f>VLOOKUP($D1061,'Growth rate'!$B$3:$S$93,3,FALSE)*VLOOKUP($F1061,BY_TRA_Demand_Drivers!$B$5:$J$100,7,FALSE)</f>
        <v>68923.387838669951</v>
      </c>
      <c r="H1061" s="16">
        <f>VLOOKUP($D1061,'Growth rate'!$B$3:$S$93,3,FALSE)*VLOOKUP($F1061,BY_TRA_Demand_Drivers!$B$5:$J$100,8,FALSE)</f>
        <v>0</v>
      </c>
      <c r="I1061" s="16">
        <f>VLOOKUP($D1061,'Growth rate'!$B$3:$S$93,3,FALSE)*VLOOKUP($F1061,BY_TRA_Demand_Drivers!$B$5:$J$100,9,FALSE)</f>
        <v>0</v>
      </c>
    </row>
    <row r="1062" spans="1:9">
      <c r="A1062" s="16">
        <f t="shared" si="15"/>
        <v>13</v>
      </c>
      <c r="B1062" s="16"/>
      <c r="C1062" s="16" t="s">
        <v>11</v>
      </c>
      <c r="D1062" s="16">
        <v>2093</v>
      </c>
      <c r="E1062" s="16" t="s">
        <v>3</v>
      </c>
      <c r="F1062" s="16" t="str">
        <f>VLOOKUP(A1062,BY_TRA_Demand_Drivers!$A$5:$B$95,2,FALSE)</f>
        <v>TPAIL</v>
      </c>
      <c r="G1062" s="16">
        <f>VLOOKUP($D1062,'Growth rate'!$B$3:$S$93,3,FALSE)*VLOOKUP($F1062,BY_TRA_Demand_Drivers!$B$5:$J$100,7,FALSE)</f>
        <v>69442.516140066757</v>
      </c>
      <c r="H1062" s="16">
        <f>VLOOKUP($D1062,'Growth rate'!$B$3:$S$93,3,FALSE)*VLOOKUP($F1062,BY_TRA_Demand_Drivers!$B$5:$J$100,8,FALSE)</f>
        <v>0</v>
      </c>
      <c r="I1062" s="16">
        <f>VLOOKUP($D1062,'Growth rate'!$B$3:$S$93,3,FALSE)*VLOOKUP($F1062,BY_TRA_Demand_Drivers!$B$5:$J$100,9,FALSE)</f>
        <v>0</v>
      </c>
    </row>
    <row r="1063" spans="1:9">
      <c r="A1063" s="16">
        <f t="shared" si="15"/>
        <v>13</v>
      </c>
      <c r="B1063" s="16"/>
      <c r="C1063" s="16" t="s">
        <v>11</v>
      </c>
      <c r="D1063" s="16">
        <v>2094</v>
      </c>
      <c r="E1063" s="16" t="s">
        <v>3</v>
      </c>
      <c r="F1063" s="16" t="str">
        <f>VLOOKUP(A1063,BY_TRA_Demand_Drivers!$A$5:$B$95,2,FALSE)</f>
        <v>TPAIL</v>
      </c>
      <c r="G1063" s="16">
        <f>VLOOKUP($D1063,'Growth rate'!$B$3:$S$93,3,FALSE)*VLOOKUP($F1063,BY_TRA_Demand_Drivers!$B$5:$J$100,7,FALSE)</f>
        <v>69961.644441463548</v>
      </c>
      <c r="H1063" s="16">
        <f>VLOOKUP($D1063,'Growth rate'!$B$3:$S$93,3,FALSE)*VLOOKUP($F1063,BY_TRA_Demand_Drivers!$B$5:$J$100,8,FALSE)</f>
        <v>0</v>
      </c>
      <c r="I1063" s="16">
        <f>VLOOKUP($D1063,'Growth rate'!$B$3:$S$93,3,FALSE)*VLOOKUP($F1063,BY_TRA_Demand_Drivers!$B$5:$J$100,9,FALSE)</f>
        <v>0</v>
      </c>
    </row>
    <row r="1064" spans="1:9">
      <c r="A1064" s="16">
        <f t="shared" si="15"/>
        <v>13</v>
      </c>
      <c r="B1064" s="16"/>
      <c r="C1064" s="16" t="s">
        <v>11</v>
      </c>
      <c r="D1064" s="16">
        <v>2095</v>
      </c>
      <c r="E1064" s="16" t="s">
        <v>3</v>
      </c>
      <c r="F1064" s="16" t="str">
        <f>VLOOKUP(A1064,BY_TRA_Demand_Drivers!$A$5:$B$95,2,FALSE)</f>
        <v>TPAIL</v>
      </c>
      <c r="G1064" s="16">
        <f>VLOOKUP($D1064,'Growth rate'!$B$3:$S$93,3,FALSE)*VLOOKUP($F1064,BY_TRA_Demand_Drivers!$B$5:$J$100,7,FALSE)</f>
        <v>70480.772742860339</v>
      </c>
      <c r="H1064" s="16">
        <f>VLOOKUP($D1064,'Growth rate'!$B$3:$S$93,3,FALSE)*VLOOKUP($F1064,BY_TRA_Demand_Drivers!$B$5:$J$100,8,FALSE)</f>
        <v>0</v>
      </c>
      <c r="I1064" s="16">
        <f>VLOOKUP($D1064,'Growth rate'!$B$3:$S$93,3,FALSE)*VLOOKUP($F1064,BY_TRA_Demand_Drivers!$B$5:$J$100,9,FALSE)</f>
        <v>0</v>
      </c>
    </row>
    <row r="1065" spans="1:9">
      <c r="A1065" s="16">
        <f t="shared" si="15"/>
        <v>13</v>
      </c>
      <c r="B1065" s="16"/>
      <c r="C1065" s="16" t="s">
        <v>11</v>
      </c>
      <c r="D1065" s="16">
        <v>2096</v>
      </c>
      <c r="E1065" s="16" t="s">
        <v>3</v>
      </c>
      <c r="F1065" s="16" t="str">
        <f>VLOOKUP(A1065,BY_TRA_Demand_Drivers!$A$5:$B$95,2,FALSE)</f>
        <v>TPAIL</v>
      </c>
      <c r="G1065" s="16">
        <f>VLOOKUP($D1065,'Growth rate'!$B$3:$S$93,3,FALSE)*VLOOKUP($F1065,BY_TRA_Demand_Drivers!$B$5:$J$100,7,FALSE)</f>
        <v>70982.567195633877</v>
      </c>
      <c r="H1065" s="16">
        <f>VLOOKUP($D1065,'Growth rate'!$B$3:$S$93,3,FALSE)*VLOOKUP($F1065,BY_TRA_Demand_Drivers!$B$5:$J$100,8,FALSE)</f>
        <v>0</v>
      </c>
      <c r="I1065" s="16">
        <f>VLOOKUP($D1065,'Growth rate'!$B$3:$S$93,3,FALSE)*VLOOKUP($F1065,BY_TRA_Demand_Drivers!$B$5:$J$100,9,FALSE)</f>
        <v>0</v>
      </c>
    </row>
    <row r="1066" spans="1:9">
      <c r="A1066" s="16">
        <f t="shared" si="15"/>
        <v>13</v>
      </c>
      <c r="B1066" s="16"/>
      <c r="C1066" s="16" t="s">
        <v>11</v>
      </c>
      <c r="D1066" s="16">
        <v>2097</v>
      </c>
      <c r="E1066" s="16" t="s">
        <v>3</v>
      </c>
      <c r="F1066" s="16" t="str">
        <f>VLOOKUP(A1066,BY_TRA_Demand_Drivers!$A$5:$B$95,2,FALSE)</f>
        <v>TPAIL</v>
      </c>
      <c r="G1066" s="16">
        <f>VLOOKUP($D1066,'Growth rate'!$B$3:$S$93,3,FALSE)*VLOOKUP($F1066,BY_TRA_Demand_Drivers!$B$5:$J$100,7,FALSE)</f>
        <v>71484.361648407401</v>
      </c>
      <c r="H1066" s="16">
        <f>VLOOKUP($D1066,'Growth rate'!$B$3:$S$93,3,FALSE)*VLOOKUP($F1066,BY_TRA_Demand_Drivers!$B$5:$J$100,8,FALSE)</f>
        <v>0</v>
      </c>
      <c r="I1066" s="16">
        <f>VLOOKUP($D1066,'Growth rate'!$B$3:$S$93,3,FALSE)*VLOOKUP($F1066,BY_TRA_Demand_Drivers!$B$5:$J$100,9,FALSE)</f>
        <v>0</v>
      </c>
    </row>
    <row r="1067" spans="1:9">
      <c r="A1067" s="16">
        <f t="shared" si="15"/>
        <v>13</v>
      </c>
      <c r="B1067" s="16"/>
      <c r="C1067" s="16" t="s">
        <v>11</v>
      </c>
      <c r="D1067" s="16">
        <v>2098</v>
      </c>
      <c r="E1067" s="16" t="s">
        <v>3</v>
      </c>
      <c r="F1067" s="16" t="str">
        <f>VLOOKUP(A1067,BY_TRA_Demand_Drivers!$A$5:$B$95,2,FALSE)</f>
        <v>TPAIL</v>
      </c>
      <c r="G1067" s="16">
        <f>VLOOKUP($D1067,'Growth rate'!$B$3:$S$93,3,FALSE)*VLOOKUP($F1067,BY_TRA_Demand_Drivers!$B$5:$J$100,7,FALSE)</f>
        <v>71986.156101180939</v>
      </c>
      <c r="H1067" s="16">
        <f>VLOOKUP($D1067,'Growth rate'!$B$3:$S$93,3,FALSE)*VLOOKUP($F1067,BY_TRA_Demand_Drivers!$B$5:$J$100,8,FALSE)</f>
        <v>0</v>
      </c>
      <c r="I1067" s="16">
        <f>VLOOKUP($D1067,'Growth rate'!$B$3:$S$93,3,FALSE)*VLOOKUP($F1067,BY_TRA_Demand_Drivers!$B$5:$J$100,9,FALSE)</f>
        <v>0</v>
      </c>
    </row>
    <row r="1068" spans="1:9">
      <c r="A1068" s="16">
        <f t="shared" si="15"/>
        <v>13</v>
      </c>
      <c r="B1068" s="16"/>
      <c r="C1068" s="16" t="s">
        <v>11</v>
      </c>
      <c r="D1068" s="16">
        <v>2099</v>
      </c>
      <c r="E1068" s="16" t="s">
        <v>3</v>
      </c>
      <c r="F1068" s="16" t="str">
        <f>VLOOKUP(A1068,BY_TRA_Demand_Drivers!$A$5:$B$95,2,FALSE)</f>
        <v>TPAIL</v>
      </c>
      <c r="G1068" s="16">
        <f>VLOOKUP($D1068,'Growth rate'!$B$3:$S$93,3,FALSE)*VLOOKUP($F1068,BY_TRA_Demand_Drivers!$B$5:$J$100,7,FALSE)</f>
        <v>72487.950553954463</v>
      </c>
      <c r="H1068" s="16">
        <f>VLOOKUP($D1068,'Growth rate'!$B$3:$S$93,3,FALSE)*VLOOKUP($F1068,BY_TRA_Demand_Drivers!$B$5:$J$100,8,FALSE)</f>
        <v>0</v>
      </c>
      <c r="I1068" s="16">
        <f>VLOOKUP($D1068,'Growth rate'!$B$3:$S$93,3,FALSE)*VLOOKUP($F1068,BY_TRA_Demand_Drivers!$B$5:$J$100,9,FALSE)</f>
        <v>0</v>
      </c>
    </row>
    <row r="1069" spans="1:9">
      <c r="A1069" s="16">
        <f t="shared" si="15"/>
        <v>13</v>
      </c>
      <c r="B1069" s="16"/>
      <c r="C1069" s="16" t="s">
        <v>11</v>
      </c>
      <c r="D1069" s="16">
        <v>2100</v>
      </c>
      <c r="E1069" s="16" t="s">
        <v>3</v>
      </c>
      <c r="F1069" s="16" t="str">
        <f>VLOOKUP(A1069,BY_TRA_Demand_Drivers!$A$5:$B$95,2,FALSE)</f>
        <v>TPAIL</v>
      </c>
      <c r="G1069" s="16">
        <f>VLOOKUP($D1069,'Growth rate'!$B$3:$S$93,3,FALSE)*VLOOKUP($F1069,BY_TRA_Demand_Drivers!$B$5:$J$100,7,FALSE)</f>
        <v>72989.745006728001</v>
      </c>
      <c r="H1069" s="16">
        <f>VLOOKUP($D1069,'Growth rate'!$B$3:$S$93,3,FALSE)*VLOOKUP($F1069,BY_TRA_Demand_Drivers!$B$5:$J$100,8,FALSE)</f>
        <v>0</v>
      </c>
      <c r="I1069" s="16">
        <f>VLOOKUP($D1069,'Growth rate'!$B$3:$S$93,3,FALSE)*VLOOKUP($F1069,BY_TRA_Demand_Drivers!$B$5:$J$100,9,FALSE)</f>
        <v>0</v>
      </c>
    </row>
    <row r="1070" spans="1:9">
      <c r="A1070" s="16">
        <f t="shared" si="15"/>
        <v>14</v>
      </c>
      <c r="B1070" s="16"/>
      <c r="C1070" s="16" t="s">
        <v>11</v>
      </c>
      <c r="D1070" s="16">
        <v>2019</v>
      </c>
      <c r="E1070" s="16" t="s">
        <v>3</v>
      </c>
      <c r="F1070" s="16" t="str">
        <f>VLOOKUP(A1070,BY_TRA_Demand_Drivers!$A$5:$B$95,2,FALSE)</f>
        <v>TPSN</v>
      </c>
      <c r="G1070" s="16">
        <f>VLOOKUP($D1070,'Growth rate'!$B$3:$S$93,3,FALSE)*VLOOKUP($F1070,BY_TRA_Demand_Drivers!$B$5:$J$100,7,FALSE)</f>
        <v>0</v>
      </c>
      <c r="H1070" s="16">
        <f>VLOOKUP($D1070,'Growth rate'!$B$3:$S$93,3,FALSE)*VLOOKUP($F1070,BY_TRA_Demand_Drivers!$B$5:$J$100,8,FALSE)</f>
        <v>0</v>
      </c>
      <c r="I1070" s="16">
        <f>VLOOKUP($D1070,'Growth rate'!$B$3:$S$93,3,FALSE)*VLOOKUP($F1070,BY_TRA_Demand_Drivers!$B$5:$J$100,9,FALSE)</f>
        <v>0</v>
      </c>
    </row>
    <row r="1071" spans="1:9">
      <c r="A1071" s="16">
        <f t="shared" si="15"/>
        <v>14</v>
      </c>
      <c r="B1071" s="16"/>
      <c r="C1071" s="16" t="s">
        <v>11</v>
      </c>
      <c r="D1071" s="16">
        <v>2020</v>
      </c>
      <c r="E1071" s="16" t="s">
        <v>3</v>
      </c>
      <c r="F1071" s="16" t="str">
        <f>VLOOKUP(A1071,BY_TRA_Demand_Drivers!$A$5:$B$95,2,FALSE)</f>
        <v>TPSN</v>
      </c>
      <c r="G1071" s="16">
        <f>VLOOKUP($D1071,'Growth rate'!$B$3:$S$93,3,FALSE)*VLOOKUP($F1071,BY_TRA_Demand_Drivers!$B$5:$J$100,7,FALSE)</f>
        <v>0</v>
      </c>
      <c r="H1071" s="16">
        <f>VLOOKUP($D1071,'Growth rate'!$B$3:$S$93,3,FALSE)*VLOOKUP($F1071,BY_TRA_Demand_Drivers!$B$5:$J$100,8,FALSE)</f>
        <v>0</v>
      </c>
      <c r="I1071" s="16">
        <f>VLOOKUP($D1071,'Growth rate'!$B$3:$S$93,3,FALSE)*VLOOKUP($F1071,BY_TRA_Demand_Drivers!$B$5:$J$100,9,FALSE)</f>
        <v>0</v>
      </c>
    </row>
    <row r="1072" spans="1:9">
      <c r="A1072" s="16">
        <f t="shared" si="15"/>
        <v>14</v>
      </c>
      <c r="B1072" s="16"/>
      <c r="C1072" s="16" t="s">
        <v>11</v>
      </c>
      <c r="D1072" s="16">
        <v>2021</v>
      </c>
      <c r="E1072" s="16" t="s">
        <v>3</v>
      </c>
      <c r="F1072" s="16" t="str">
        <f>VLOOKUP(A1072,BY_TRA_Demand_Drivers!$A$5:$B$95,2,FALSE)</f>
        <v>TPSN</v>
      </c>
      <c r="G1072" s="16">
        <f>VLOOKUP($D1072,'Growth rate'!$B$3:$S$93,3,FALSE)*VLOOKUP($F1072,BY_TRA_Demand_Drivers!$B$5:$J$100,7,FALSE)</f>
        <v>0</v>
      </c>
      <c r="H1072" s="16">
        <f>VLOOKUP($D1072,'Growth rate'!$B$3:$S$93,3,FALSE)*VLOOKUP($F1072,BY_TRA_Demand_Drivers!$B$5:$J$100,8,FALSE)</f>
        <v>0</v>
      </c>
      <c r="I1072" s="16">
        <f>VLOOKUP($D1072,'Growth rate'!$B$3:$S$93,3,FALSE)*VLOOKUP($F1072,BY_TRA_Demand_Drivers!$B$5:$J$100,9,FALSE)</f>
        <v>0</v>
      </c>
    </row>
    <row r="1073" spans="1:9">
      <c r="A1073" s="16">
        <f t="shared" si="15"/>
        <v>14</v>
      </c>
      <c r="B1073" s="16"/>
      <c r="C1073" s="16" t="s">
        <v>11</v>
      </c>
      <c r="D1073" s="16">
        <v>2022</v>
      </c>
      <c r="E1073" s="16" t="s">
        <v>3</v>
      </c>
      <c r="F1073" s="16" t="str">
        <f>VLOOKUP(A1073,BY_TRA_Demand_Drivers!$A$5:$B$95,2,FALSE)</f>
        <v>TPSN</v>
      </c>
      <c r="G1073" s="16">
        <f>VLOOKUP($D1073,'Growth rate'!$B$3:$S$93,3,FALSE)*VLOOKUP($F1073,BY_TRA_Demand_Drivers!$B$5:$J$100,7,FALSE)</f>
        <v>0</v>
      </c>
      <c r="H1073" s="16">
        <f>VLOOKUP($D1073,'Growth rate'!$B$3:$S$93,3,FALSE)*VLOOKUP($F1073,BY_TRA_Demand_Drivers!$B$5:$J$100,8,FALSE)</f>
        <v>0</v>
      </c>
      <c r="I1073" s="16">
        <f>VLOOKUP($D1073,'Growth rate'!$B$3:$S$93,3,FALSE)*VLOOKUP($F1073,BY_TRA_Demand_Drivers!$B$5:$J$100,9,FALSE)</f>
        <v>0</v>
      </c>
    </row>
    <row r="1074" spans="1:9">
      <c r="A1074" s="16">
        <f t="shared" si="15"/>
        <v>14</v>
      </c>
      <c r="B1074" s="16"/>
      <c r="C1074" s="16" t="s">
        <v>11</v>
      </c>
      <c r="D1074" s="16">
        <v>2023</v>
      </c>
      <c r="E1074" s="16" t="s">
        <v>3</v>
      </c>
      <c r="F1074" s="16" t="str">
        <f>VLOOKUP(A1074,BY_TRA_Demand_Drivers!$A$5:$B$95,2,FALSE)</f>
        <v>TPSN</v>
      </c>
      <c r="G1074" s="16">
        <f>VLOOKUP($D1074,'Growth rate'!$B$3:$S$93,3,FALSE)*VLOOKUP($F1074,BY_TRA_Demand_Drivers!$B$5:$J$100,7,FALSE)</f>
        <v>0</v>
      </c>
      <c r="H1074" s="16">
        <f>VLOOKUP($D1074,'Growth rate'!$B$3:$S$93,3,FALSE)*VLOOKUP($F1074,BY_TRA_Demand_Drivers!$B$5:$J$100,8,FALSE)</f>
        <v>0</v>
      </c>
      <c r="I1074" s="16">
        <f>VLOOKUP($D1074,'Growth rate'!$B$3:$S$93,3,FALSE)*VLOOKUP($F1074,BY_TRA_Demand_Drivers!$B$5:$J$100,9,FALSE)</f>
        <v>0</v>
      </c>
    </row>
    <row r="1075" spans="1:9">
      <c r="A1075" s="16">
        <f t="shared" si="15"/>
        <v>14</v>
      </c>
      <c r="B1075" s="16"/>
      <c r="C1075" s="16" t="s">
        <v>11</v>
      </c>
      <c r="D1075" s="16">
        <v>2024</v>
      </c>
      <c r="E1075" s="16" t="s">
        <v>3</v>
      </c>
      <c r="F1075" s="16" t="str">
        <f>VLOOKUP(A1075,BY_TRA_Demand_Drivers!$A$5:$B$95,2,FALSE)</f>
        <v>TPSN</v>
      </c>
      <c r="G1075" s="16">
        <f>VLOOKUP($D1075,'Growth rate'!$B$3:$S$93,3,FALSE)*VLOOKUP($F1075,BY_TRA_Demand_Drivers!$B$5:$J$100,7,FALSE)</f>
        <v>0</v>
      </c>
      <c r="H1075" s="16">
        <f>VLOOKUP($D1075,'Growth rate'!$B$3:$S$93,3,FALSE)*VLOOKUP($F1075,BY_TRA_Demand_Drivers!$B$5:$J$100,8,FALSE)</f>
        <v>0</v>
      </c>
      <c r="I1075" s="16">
        <f>VLOOKUP($D1075,'Growth rate'!$B$3:$S$93,3,FALSE)*VLOOKUP($F1075,BY_TRA_Demand_Drivers!$B$5:$J$100,9,FALSE)</f>
        <v>0</v>
      </c>
    </row>
    <row r="1076" spans="1:9">
      <c r="A1076" s="16">
        <f t="shared" si="15"/>
        <v>14</v>
      </c>
      <c r="B1076" s="16"/>
      <c r="C1076" s="16" t="s">
        <v>11</v>
      </c>
      <c r="D1076" s="16">
        <v>2025</v>
      </c>
      <c r="E1076" s="16" t="s">
        <v>3</v>
      </c>
      <c r="F1076" s="16" t="str">
        <f>VLOOKUP(A1076,BY_TRA_Demand_Drivers!$A$5:$B$95,2,FALSE)</f>
        <v>TPSN</v>
      </c>
      <c r="G1076" s="16">
        <f>VLOOKUP($D1076,'Growth rate'!$B$3:$S$93,3,FALSE)*VLOOKUP($F1076,BY_TRA_Demand_Drivers!$B$5:$J$100,7,FALSE)</f>
        <v>0</v>
      </c>
      <c r="H1076" s="16">
        <f>VLOOKUP($D1076,'Growth rate'!$B$3:$S$93,3,FALSE)*VLOOKUP($F1076,BY_TRA_Demand_Drivers!$B$5:$J$100,8,FALSE)</f>
        <v>0</v>
      </c>
      <c r="I1076" s="16">
        <f>VLOOKUP($D1076,'Growth rate'!$B$3:$S$93,3,FALSE)*VLOOKUP($F1076,BY_TRA_Demand_Drivers!$B$5:$J$100,9,FALSE)</f>
        <v>0</v>
      </c>
    </row>
    <row r="1077" spans="1:9">
      <c r="A1077" s="16">
        <f t="shared" si="15"/>
        <v>14</v>
      </c>
      <c r="B1077" s="16"/>
      <c r="C1077" s="16" t="s">
        <v>11</v>
      </c>
      <c r="D1077" s="16">
        <v>2026</v>
      </c>
      <c r="E1077" s="16" t="s">
        <v>3</v>
      </c>
      <c r="F1077" s="16" t="str">
        <f>VLOOKUP(A1077,BY_TRA_Demand_Drivers!$A$5:$B$95,2,FALSE)</f>
        <v>TPSN</v>
      </c>
      <c r="G1077" s="16">
        <f>VLOOKUP($D1077,'Growth rate'!$B$3:$S$93,3,FALSE)*VLOOKUP($F1077,BY_TRA_Demand_Drivers!$B$5:$J$100,7,FALSE)</f>
        <v>0</v>
      </c>
      <c r="H1077" s="16">
        <f>VLOOKUP($D1077,'Growth rate'!$B$3:$S$93,3,FALSE)*VLOOKUP($F1077,BY_TRA_Demand_Drivers!$B$5:$J$100,8,FALSE)</f>
        <v>0</v>
      </c>
      <c r="I1077" s="16">
        <f>VLOOKUP($D1077,'Growth rate'!$B$3:$S$93,3,FALSE)*VLOOKUP($F1077,BY_TRA_Demand_Drivers!$B$5:$J$100,9,FALSE)</f>
        <v>0</v>
      </c>
    </row>
    <row r="1078" spans="1:9">
      <c r="A1078" s="16">
        <f t="shared" si="15"/>
        <v>14</v>
      </c>
      <c r="B1078" s="16"/>
      <c r="C1078" s="16" t="s">
        <v>11</v>
      </c>
      <c r="D1078" s="16">
        <v>2027</v>
      </c>
      <c r="E1078" s="16" t="s">
        <v>3</v>
      </c>
      <c r="F1078" s="16" t="str">
        <f>VLOOKUP(A1078,BY_TRA_Demand_Drivers!$A$5:$B$95,2,FALSE)</f>
        <v>TPSN</v>
      </c>
      <c r="G1078" s="16">
        <f>VLOOKUP($D1078,'Growth rate'!$B$3:$S$93,3,FALSE)*VLOOKUP($F1078,BY_TRA_Demand_Drivers!$B$5:$J$100,7,FALSE)</f>
        <v>0</v>
      </c>
      <c r="H1078" s="16">
        <f>VLOOKUP($D1078,'Growth rate'!$B$3:$S$93,3,FALSE)*VLOOKUP($F1078,BY_TRA_Demand_Drivers!$B$5:$J$100,8,FALSE)</f>
        <v>0</v>
      </c>
      <c r="I1078" s="16">
        <f>VLOOKUP($D1078,'Growth rate'!$B$3:$S$93,3,FALSE)*VLOOKUP($F1078,BY_TRA_Demand_Drivers!$B$5:$J$100,9,FALSE)</f>
        <v>0</v>
      </c>
    </row>
    <row r="1079" spans="1:9">
      <c r="A1079" s="16">
        <f t="shared" si="15"/>
        <v>14</v>
      </c>
      <c r="B1079" s="16"/>
      <c r="C1079" s="16" t="s">
        <v>11</v>
      </c>
      <c r="D1079" s="16">
        <v>2028</v>
      </c>
      <c r="E1079" s="16" t="s">
        <v>3</v>
      </c>
      <c r="F1079" s="16" t="str">
        <f>VLOOKUP(A1079,BY_TRA_Demand_Drivers!$A$5:$B$95,2,FALSE)</f>
        <v>TPSN</v>
      </c>
      <c r="G1079" s="16">
        <f>VLOOKUP($D1079,'Growth rate'!$B$3:$S$93,3,FALSE)*VLOOKUP($F1079,BY_TRA_Demand_Drivers!$B$5:$J$100,7,FALSE)</f>
        <v>0</v>
      </c>
      <c r="H1079" s="16">
        <f>VLOOKUP($D1079,'Growth rate'!$B$3:$S$93,3,FALSE)*VLOOKUP($F1079,BY_TRA_Demand_Drivers!$B$5:$J$100,8,FALSE)</f>
        <v>0</v>
      </c>
      <c r="I1079" s="16">
        <f>VLOOKUP($D1079,'Growth rate'!$B$3:$S$93,3,FALSE)*VLOOKUP($F1079,BY_TRA_Demand_Drivers!$B$5:$J$100,9,FALSE)</f>
        <v>0</v>
      </c>
    </row>
    <row r="1080" spans="1:9">
      <c r="A1080" s="16">
        <f t="shared" si="15"/>
        <v>14</v>
      </c>
      <c r="B1080" s="16"/>
      <c r="C1080" s="16" t="s">
        <v>11</v>
      </c>
      <c r="D1080" s="16">
        <v>2029</v>
      </c>
      <c r="E1080" s="16" t="s">
        <v>3</v>
      </c>
      <c r="F1080" s="16" t="str">
        <f>VLOOKUP(A1080,BY_TRA_Demand_Drivers!$A$5:$B$95,2,FALSE)</f>
        <v>TPSN</v>
      </c>
      <c r="G1080" s="16">
        <f>VLOOKUP($D1080,'Growth rate'!$B$3:$S$93,3,FALSE)*VLOOKUP($F1080,BY_TRA_Demand_Drivers!$B$5:$J$100,7,FALSE)</f>
        <v>0</v>
      </c>
      <c r="H1080" s="16">
        <f>VLOOKUP($D1080,'Growth rate'!$B$3:$S$93,3,FALSE)*VLOOKUP($F1080,BY_TRA_Demand_Drivers!$B$5:$J$100,8,FALSE)</f>
        <v>0</v>
      </c>
      <c r="I1080" s="16">
        <f>VLOOKUP($D1080,'Growth rate'!$B$3:$S$93,3,FALSE)*VLOOKUP($F1080,BY_TRA_Demand_Drivers!$B$5:$J$100,9,FALSE)</f>
        <v>0</v>
      </c>
    </row>
    <row r="1081" spans="1:9">
      <c r="A1081" s="16">
        <f t="shared" si="15"/>
        <v>14</v>
      </c>
      <c r="B1081" s="16"/>
      <c r="C1081" s="16" t="s">
        <v>11</v>
      </c>
      <c r="D1081" s="16">
        <v>2030</v>
      </c>
      <c r="E1081" s="16" t="s">
        <v>3</v>
      </c>
      <c r="F1081" s="16" t="str">
        <f>VLOOKUP(A1081,BY_TRA_Demand_Drivers!$A$5:$B$95,2,FALSE)</f>
        <v>TPSN</v>
      </c>
      <c r="G1081" s="16">
        <f>VLOOKUP($D1081,'Growth rate'!$B$3:$S$93,3,FALSE)*VLOOKUP($F1081,BY_TRA_Demand_Drivers!$B$5:$J$100,7,FALSE)</f>
        <v>0</v>
      </c>
      <c r="H1081" s="16">
        <f>VLOOKUP($D1081,'Growth rate'!$B$3:$S$93,3,FALSE)*VLOOKUP($F1081,BY_TRA_Demand_Drivers!$B$5:$J$100,8,FALSE)</f>
        <v>0</v>
      </c>
      <c r="I1081" s="16">
        <f>VLOOKUP($D1081,'Growth rate'!$B$3:$S$93,3,FALSE)*VLOOKUP($F1081,BY_TRA_Demand_Drivers!$B$5:$J$100,9,FALSE)</f>
        <v>0</v>
      </c>
    </row>
    <row r="1082" spans="1:9">
      <c r="A1082" s="16">
        <f t="shared" si="15"/>
        <v>14</v>
      </c>
      <c r="B1082" s="16"/>
      <c r="C1082" s="16" t="s">
        <v>11</v>
      </c>
      <c r="D1082" s="16">
        <v>2031</v>
      </c>
      <c r="E1082" s="16" t="s">
        <v>3</v>
      </c>
      <c r="F1082" s="16" t="str">
        <f>VLOOKUP(A1082,BY_TRA_Demand_Drivers!$A$5:$B$95,2,FALSE)</f>
        <v>TPSN</v>
      </c>
      <c r="G1082" s="16">
        <f>VLOOKUP($D1082,'Growth rate'!$B$3:$S$93,3,FALSE)*VLOOKUP($F1082,BY_TRA_Demand_Drivers!$B$5:$J$100,7,FALSE)</f>
        <v>0</v>
      </c>
      <c r="H1082" s="16">
        <f>VLOOKUP($D1082,'Growth rate'!$B$3:$S$93,3,FALSE)*VLOOKUP($F1082,BY_TRA_Demand_Drivers!$B$5:$J$100,8,FALSE)</f>
        <v>0</v>
      </c>
      <c r="I1082" s="16">
        <f>VLOOKUP($D1082,'Growth rate'!$B$3:$S$93,3,FALSE)*VLOOKUP($F1082,BY_TRA_Demand_Drivers!$B$5:$J$100,9,FALSE)</f>
        <v>0</v>
      </c>
    </row>
    <row r="1083" spans="1:9">
      <c r="A1083" s="16">
        <f t="shared" si="15"/>
        <v>14</v>
      </c>
      <c r="B1083" s="16"/>
      <c r="C1083" s="16" t="s">
        <v>11</v>
      </c>
      <c r="D1083" s="16">
        <v>2032</v>
      </c>
      <c r="E1083" s="16" t="s">
        <v>3</v>
      </c>
      <c r="F1083" s="16" t="str">
        <f>VLOOKUP(A1083,BY_TRA_Demand_Drivers!$A$5:$B$95,2,FALSE)</f>
        <v>TPSN</v>
      </c>
      <c r="G1083" s="16">
        <f>VLOOKUP($D1083,'Growth rate'!$B$3:$S$93,3,FALSE)*VLOOKUP($F1083,BY_TRA_Demand_Drivers!$B$5:$J$100,7,FALSE)</f>
        <v>0</v>
      </c>
      <c r="H1083" s="16">
        <f>VLOOKUP($D1083,'Growth rate'!$B$3:$S$93,3,FALSE)*VLOOKUP($F1083,BY_TRA_Demand_Drivers!$B$5:$J$100,8,FALSE)</f>
        <v>0</v>
      </c>
      <c r="I1083" s="16">
        <f>VLOOKUP($D1083,'Growth rate'!$B$3:$S$93,3,FALSE)*VLOOKUP($F1083,BY_TRA_Demand_Drivers!$B$5:$J$100,9,FALSE)</f>
        <v>0</v>
      </c>
    </row>
    <row r="1084" spans="1:9">
      <c r="A1084" s="16">
        <f t="shared" si="15"/>
        <v>14</v>
      </c>
      <c r="B1084" s="16"/>
      <c r="C1084" s="16" t="s">
        <v>11</v>
      </c>
      <c r="D1084" s="16">
        <v>2033</v>
      </c>
      <c r="E1084" s="16" t="s">
        <v>3</v>
      </c>
      <c r="F1084" s="16" t="str">
        <f>VLOOKUP(A1084,BY_TRA_Demand_Drivers!$A$5:$B$95,2,FALSE)</f>
        <v>TPSN</v>
      </c>
      <c r="G1084" s="16">
        <f>VLOOKUP($D1084,'Growth rate'!$B$3:$S$93,3,FALSE)*VLOOKUP($F1084,BY_TRA_Demand_Drivers!$B$5:$J$100,7,FALSE)</f>
        <v>0</v>
      </c>
      <c r="H1084" s="16">
        <f>VLOOKUP($D1084,'Growth rate'!$B$3:$S$93,3,FALSE)*VLOOKUP($F1084,BY_TRA_Demand_Drivers!$B$5:$J$100,8,FALSE)</f>
        <v>0</v>
      </c>
      <c r="I1084" s="16">
        <f>VLOOKUP($D1084,'Growth rate'!$B$3:$S$93,3,FALSE)*VLOOKUP($F1084,BY_TRA_Demand_Drivers!$B$5:$J$100,9,FALSE)</f>
        <v>0</v>
      </c>
    </row>
    <row r="1085" spans="1:9">
      <c r="A1085" s="16">
        <f t="shared" si="15"/>
        <v>14</v>
      </c>
      <c r="B1085" s="16"/>
      <c r="C1085" s="16" t="s">
        <v>11</v>
      </c>
      <c r="D1085" s="16">
        <v>2034</v>
      </c>
      <c r="E1085" s="16" t="s">
        <v>3</v>
      </c>
      <c r="F1085" s="16" t="str">
        <f>VLOOKUP(A1085,BY_TRA_Demand_Drivers!$A$5:$B$95,2,FALSE)</f>
        <v>TPSN</v>
      </c>
      <c r="G1085" s="16">
        <f>VLOOKUP($D1085,'Growth rate'!$B$3:$S$93,3,FALSE)*VLOOKUP($F1085,BY_TRA_Demand_Drivers!$B$5:$J$100,7,FALSE)</f>
        <v>0</v>
      </c>
      <c r="H1085" s="16">
        <f>VLOOKUP($D1085,'Growth rate'!$B$3:$S$93,3,FALSE)*VLOOKUP($F1085,BY_TRA_Demand_Drivers!$B$5:$J$100,8,FALSE)</f>
        <v>0</v>
      </c>
      <c r="I1085" s="16">
        <f>VLOOKUP($D1085,'Growth rate'!$B$3:$S$93,3,FALSE)*VLOOKUP($F1085,BY_TRA_Demand_Drivers!$B$5:$J$100,9,FALSE)</f>
        <v>0</v>
      </c>
    </row>
    <row r="1086" spans="1:9">
      <c r="A1086" s="16">
        <f t="shared" si="15"/>
        <v>14</v>
      </c>
      <c r="B1086" s="16"/>
      <c r="C1086" s="16" t="s">
        <v>11</v>
      </c>
      <c r="D1086" s="16">
        <v>2035</v>
      </c>
      <c r="E1086" s="16" t="s">
        <v>3</v>
      </c>
      <c r="F1086" s="16" t="str">
        <f>VLOOKUP(A1086,BY_TRA_Demand_Drivers!$A$5:$B$95,2,FALSE)</f>
        <v>TPSN</v>
      </c>
      <c r="G1086" s="16">
        <f>VLOOKUP($D1086,'Growth rate'!$B$3:$S$93,3,FALSE)*VLOOKUP($F1086,BY_TRA_Demand_Drivers!$B$5:$J$100,7,FALSE)</f>
        <v>0</v>
      </c>
      <c r="H1086" s="16">
        <f>VLOOKUP($D1086,'Growth rate'!$B$3:$S$93,3,FALSE)*VLOOKUP($F1086,BY_TRA_Demand_Drivers!$B$5:$J$100,8,FALSE)</f>
        <v>0</v>
      </c>
      <c r="I1086" s="16">
        <f>VLOOKUP($D1086,'Growth rate'!$B$3:$S$93,3,FALSE)*VLOOKUP($F1086,BY_TRA_Demand_Drivers!$B$5:$J$100,9,FALSE)</f>
        <v>0</v>
      </c>
    </row>
    <row r="1087" spans="1:9">
      <c r="A1087" s="16">
        <f t="shared" si="15"/>
        <v>14</v>
      </c>
      <c r="B1087" s="16"/>
      <c r="C1087" s="16" t="s">
        <v>11</v>
      </c>
      <c r="D1087" s="16">
        <v>2036</v>
      </c>
      <c r="E1087" s="16" t="s">
        <v>3</v>
      </c>
      <c r="F1087" s="16" t="str">
        <f>VLOOKUP(A1087,BY_TRA_Demand_Drivers!$A$5:$B$95,2,FALSE)</f>
        <v>TPSN</v>
      </c>
      <c r="G1087" s="16">
        <f>VLOOKUP($D1087,'Growth rate'!$B$3:$S$93,3,FALSE)*VLOOKUP($F1087,BY_TRA_Demand_Drivers!$B$5:$J$100,7,FALSE)</f>
        <v>0</v>
      </c>
      <c r="H1087" s="16">
        <f>VLOOKUP($D1087,'Growth rate'!$B$3:$S$93,3,FALSE)*VLOOKUP($F1087,BY_TRA_Demand_Drivers!$B$5:$J$100,8,FALSE)</f>
        <v>0</v>
      </c>
      <c r="I1087" s="16">
        <f>VLOOKUP($D1087,'Growth rate'!$B$3:$S$93,3,FALSE)*VLOOKUP($F1087,BY_TRA_Demand_Drivers!$B$5:$J$100,9,FALSE)</f>
        <v>0</v>
      </c>
    </row>
    <row r="1088" spans="1:9">
      <c r="A1088" s="16">
        <f t="shared" si="15"/>
        <v>14</v>
      </c>
      <c r="B1088" s="16"/>
      <c r="C1088" s="16" t="s">
        <v>11</v>
      </c>
      <c r="D1088" s="16">
        <v>2037</v>
      </c>
      <c r="E1088" s="16" t="s">
        <v>3</v>
      </c>
      <c r="F1088" s="16" t="str">
        <f>VLOOKUP(A1088,BY_TRA_Demand_Drivers!$A$5:$B$95,2,FALSE)</f>
        <v>TPSN</v>
      </c>
      <c r="G1088" s="16">
        <f>VLOOKUP($D1088,'Growth rate'!$B$3:$S$93,3,FALSE)*VLOOKUP($F1088,BY_TRA_Demand_Drivers!$B$5:$J$100,7,FALSE)</f>
        <v>0</v>
      </c>
      <c r="H1088" s="16">
        <f>VLOOKUP($D1088,'Growth rate'!$B$3:$S$93,3,FALSE)*VLOOKUP($F1088,BY_TRA_Demand_Drivers!$B$5:$J$100,8,FALSE)</f>
        <v>0</v>
      </c>
      <c r="I1088" s="16">
        <f>VLOOKUP($D1088,'Growth rate'!$B$3:$S$93,3,FALSE)*VLOOKUP($F1088,BY_TRA_Demand_Drivers!$B$5:$J$100,9,FALSE)</f>
        <v>0</v>
      </c>
    </row>
    <row r="1089" spans="1:9">
      <c r="A1089" s="16">
        <f t="shared" si="15"/>
        <v>14</v>
      </c>
      <c r="B1089" s="16"/>
      <c r="C1089" s="16" t="s">
        <v>11</v>
      </c>
      <c r="D1089" s="16">
        <v>2038</v>
      </c>
      <c r="E1089" s="16" t="s">
        <v>3</v>
      </c>
      <c r="F1089" s="16" t="str">
        <f>VLOOKUP(A1089,BY_TRA_Demand_Drivers!$A$5:$B$95,2,FALSE)</f>
        <v>TPSN</v>
      </c>
      <c r="G1089" s="16">
        <f>VLOOKUP($D1089,'Growth rate'!$B$3:$S$93,3,FALSE)*VLOOKUP($F1089,BY_TRA_Demand_Drivers!$B$5:$J$100,7,FALSE)</f>
        <v>0</v>
      </c>
      <c r="H1089" s="16">
        <f>VLOOKUP($D1089,'Growth rate'!$B$3:$S$93,3,FALSE)*VLOOKUP($F1089,BY_TRA_Demand_Drivers!$B$5:$J$100,8,FALSE)</f>
        <v>0</v>
      </c>
      <c r="I1089" s="16">
        <f>VLOOKUP($D1089,'Growth rate'!$B$3:$S$93,3,FALSE)*VLOOKUP($F1089,BY_TRA_Demand_Drivers!$B$5:$J$100,9,FALSE)</f>
        <v>0</v>
      </c>
    </row>
    <row r="1090" spans="1:9">
      <c r="A1090" s="16">
        <f t="shared" si="15"/>
        <v>14</v>
      </c>
      <c r="B1090" s="16"/>
      <c r="C1090" s="16" t="s">
        <v>11</v>
      </c>
      <c r="D1090" s="16">
        <v>2039</v>
      </c>
      <c r="E1090" s="16" t="s">
        <v>3</v>
      </c>
      <c r="F1090" s="16" t="str">
        <f>VLOOKUP(A1090,BY_TRA_Demand_Drivers!$A$5:$B$95,2,FALSE)</f>
        <v>TPSN</v>
      </c>
      <c r="G1090" s="16">
        <f>VLOOKUP($D1090,'Growth rate'!$B$3:$S$93,3,FALSE)*VLOOKUP($F1090,BY_TRA_Demand_Drivers!$B$5:$J$100,7,FALSE)</f>
        <v>0</v>
      </c>
      <c r="H1090" s="16">
        <f>VLOOKUP($D1090,'Growth rate'!$B$3:$S$93,3,FALSE)*VLOOKUP($F1090,BY_TRA_Demand_Drivers!$B$5:$J$100,8,FALSE)</f>
        <v>0</v>
      </c>
      <c r="I1090" s="16">
        <f>VLOOKUP($D1090,'Growth rate'!$B$3:$S$93,3,FALSE)*VLOOKUP($F1090,BY_TRA_Demand_Drivers!$B$5:$J$100,9,FALSE)</f>
        <v>0</v>
      </c>
    </row>
    <row r="1091" spans="1:9">
      <c r="A1091" s="16">
        <f t="shared" ref="A1091:A1151" si="16">A1009+1</f>
        <v>14</v>
      </c>
      <c r="B1091" s="16"/>
      <c r="C1091" s="16" t="s">
        <v>11</v>
      </c>
      <c r="D1091" s="16">
        <v>2040</v>
      </c>
      <c r="E1091" s="16" t="s">
        <v>3</v>
      </c>
      <c r="F1091" s="16" t="str">
        <f>VLOOKUP(A1091,BY_TRA_Demand_Drivers!$A$5:$B$95,2,FALSE)</f>
        <v>TPSN</v>
      </c>
      <c r="G1091" s="16">
        <f>VLOOKUP($D1091,'Growth rate'!$B$3:$S$93,3,FALSE)*VLOOKUP($F1091,BY_TRA_Demand_Drivers!$B$5:$J$100,7,FALSE)</f>
        <v>0</v>
      </c>
      <c r="H1091" s="16">
        <f>VLOOKUP($D1091,'Growth rate'!$B$3:$S$93,3,FALSE)*VLOOKUP($F1091,BY_TRA_Demand_Drivers!$B$5:$J$100,8,FALSE)</f>
        <v>0</v>
      </c>
      <c r="I1091" s="16">
        <f>VLOOKUP($D1091,'Growth rate'!$B$3:$S$93,3,FALSE)*VLOOKUP($F1091,BY_TRA_Demand_Drivers!$B$5:$J$100,9,FALSE)</f>
        <v>0</v>
      </c>
    </row>
    <row r="1092" spans="1:9">
      <c r="A1092" s="16">
        <f t="shared" si="16"/>
        <v>14</v>
      </c>
      <c r="B1092" s="16"/>
      <c r="C1092" s="16" t="s">
        <v>11</v>
      </c>
      <c r="D1092" s="16">
        <v>2041</v>
      </c>
      <c r="E1092" s="16" t="s">
        <v>3</v>
      </c>
      <c r="F1092" s="16" t="str">
        <f>VLOOKUP(A1092,BY_TRA_Demand_Drivers!$A$5:$B$95,2,FALSE)</f>
        <v>TPSN</v>
      </c>
      <c r="G1092" s="16">
        <f>VLOOKUP($D1092,'Growth rate'!$B$3:$S$93,3,FALSE)*VLOOKUP($F1092,BY_TRA_Demand_Drivers!$B$5:$J$100,7,FALSE)</f>
        <v>0</v>
      </c>
      <c r="H1092" s="16">
        <f>VLOOKUP($D1092,'Growth rate'!$B$3:$S$93,3,FALSE)*VLOOKUP($F1092,BY_TRA_Demand_Drivers!$B$5:$J$100,8,FALSE)</f>
        <v>0</v>
      </c>
      <c r="I1092" s="16">
        <f>VLOOKUP($D1092,'Growth rate'!$B$3:$S$93,3,FALSE)*VLOOKUP($F1092,BY_TRA_Demand_Drivers!$B$5:$J$100,9,FALSE)</f>
        <v>0</v>
      </c>
    </row>
    <row r="1093" spans="1:9">
      <c r="A1093" s="16">
        <f t="shared" si="16"/>
        <v>14</v>
      </c>
      <c r="B1093" s="16"/>
      <c r="C1093" s="16" t="s">
        <v>11</v>
      </c>
      <c r="D1093" s="16">
        <v>2042</v>
      </c>
      <c r="E1093" s="16" t="s">
        <v>3</v>
      </c>
      <c r="F1093" s="16" t="str">
        <f>VLOOKUP(A1093,BY_TRA_Demand_Drivers!$A$5:$B$95,2,FALSE)</f>
        <v>TPSN</v>
      </c>
      <c r="G1093" s="16">
        <f>VLOOKUP($D1093,'Growth rate'!$B$3:$S$93,3,FALSE)*VLOOKUP($F1093,BY_TRA_Demand_Drivers!$B$5:$J$100,7,FALSE)</f>
        <v>0</v>
      </c>
      <c r="H1093" s="16">
        <f>VLOOKUP($D1093,'Growth rate'!$B$3:$S$93,3,FALSE)*VLOOKUP($F1093,BY_TRA_Demand_Drivers!$B$5:$J$100,8,FALSE)</f>
        <v>0</v>
      </c>
      <c r="I1093" s="16">
        <f>VLOOKUP($D1093,'Growth rate'!$B$3:$S$93,3,FALSE)*VLOOKUP($F1093,BY_TRA_Demand_Drivers!$B$5:$J$100,9,FALSE)</f>
        <v>0</v>
      </c>
    </row>
    <row r="1094" spans="1:9">
      <c r="A1094" s="16">
        <f t="shared" si="16"/>
        <v>14</v>
      </c>
      <c r="B1094" s="16"/>
      <c r="C1094" s="16" t="s">
        <v>11</v>
      </c>
      <c r="D1094" s="16">
        <v>2043</v>
      </c>
      <c r="E1094" s="16" t="s">
        <v>3</v>
      </c>
      <c r="F1094" s="16" t="str">
        <f>VLOOKUP(A1094,BY_TRA_Demand_Drivers!$A$5:$B$95,2,FALSE)</f>
        <v>TPSN</v>
      </c>
      <c r="G1094" s="16">
        <f>VLOOKUP($D1094,'Growth rate'!$B$3:$S$93,3,FALSE)*VLOOKUP($F1094,BY_TRA_Demand_Drivers!$B$5:$J$100,7,FALSE)</f>
        <v>0</v>
      </c>
      <c r="H1094" s="16">
        <f>VLOOKUP($D1094,'Growth rate'!$B$3:$S$93,3,FALSE)*VLOOKUP($F1094,BY_TRA_Demand_Drivers!$B$5:$J$100,8,FALSE)</f>
        <v>0</v>
      </c>
      <c r="I1094" s="16">
        <f>VLOOKUP($D1094,'Growth rate'!$B$3:$S$93,3,FALSE)*VLOOKUP($F1094,BY_TRA_Demand_Drivers!$B$5:$J$100,9,FALSE)</f>
        <v>0</v>
      </c>
    </row>
    <row r="1095" spans="1:9">
      <c r="A1095" s="16">
        <f t="shared" si="16"/>
        <v>14</v>
      </c>
      <c r="B1095" s="16"/>
      <c r="C1095" s="16" t="s">
        <v>11</v>
      </c>
      <c r="D1095" s="16">
        <v>2044</v>
      </c>
      <c r="E1095" s="16" t="s">
        <v>3</v>
      </c>
      <c r="F1095" s="16" t="str">
        <f>VLOOKUP(A1095,BY_TRA_Demand_Drivers!$A$5:$B$95,2,FALSE)</f>
        <v>TPSN</v>
      </c>
      <c r="G1095" s="16">
        <f>VLOOKUP($D1095,'Growth rate'!$B$3:$S$93,3,FALSE)*VLOOKUP($F1095,BY_TRA_Demand_Drivers!$B$5:$J$100,7,FALSE)</f>
        <v>0</v>
      </c>
      <c r="H1095" s="16">
        <f>VLOOKUP($D1095,'Growth rate'!$B$3:$S$93,3,FALSE)*VLOOKUP($F1095,BY_TRA_Demand_Drivers!$B$5:$J$100,8,FALSE)</f>
        <v>0</v>
      </c>
      <c r="I1095" s="16">
        <f>VLOOKUP($D1095,'Growth rate'!$B$3:$S$93,3,FALSE)*VLOOKUP($F1095,BY_TRA_Demand_Drivers!$B$5:$J$100,9,FALSE)</f>
        <v>0</v>
      </c>
    </row>
    <row r="1096" spans="1:9">
      <c r="A1096" s="16">
        <f t="shared" si="16"/>
        <v>14</v>
      </c>
      <c r="B1096" s="16"/>
      <c r="C1096" s="16" t="s">
        <v>11</v>
      </c>
      <c r="D1096" s="16">
        <v>2045</v>
      </c>
      <c r="E1096" s="16" t="s">
        <v>3</v>
      </c>
      <c r="F1096" s="16" t="str">
        <f>VLOOKUP(A1096,BY_TRA_Demand_Drivers!$A$5:$B$95,2,FALSE)</f>
        <v>TPSN</v>
      </c>
      <c r="G1096" s="16">
        <f>VLOOKUP($D1096,'Growth rate'!$B$3:$S$93,3,FALSE)*VLOOKUP($F1096,BY_TRA_Demand_Drivers!$B$5:$J$100,7,FALSE)</f>
        <v>0</v>
      </c>
      <c r="H1096" s="16">
        <f>VLOOKUP($D1096,'Growth rate'!$B$3:$S$93,3,FALSE)*VLOOKUP($F1096,BY_TRA_Demand_Drivers!$B$5:$J$100,8,FALSE)</f>
        <v>0</v>
      </c>
      <c r="I1096" s="16">
        <f>VLOOKUP($D1096,'Growth rate'!$B$3:$S$93,3,FALSE)*VLOOKUP($F1096,BY_TRA_Demand_Drivers!$B$5:$J$100,9,FALSE)</f>
        <v>0</v>
      </c>
    </row>
    <row r="1097" spans="1:9">
      <c r="A1097" s="16">
        <f t="shared" si="16"/>
        <v>14</v>
      </c>
      <c r="B1097" s="16"/>
      <c r="C1097" s="16" t="s">
        <v>11</v>
      </c>
      <c r="D1097" s="16">
        <v>2046</v>
      </c>
      <c r="E1097" s="16" t="s">
        <v>3</v>
      </c>
      <c r="F1097" s="16" t="str">
        <f>VLOOKUP(A1097,BY_TRA_Demand_Drivers!$A$5:$B$95,2,FALSE)</f>
        <v>TPSN</v>
      </c>
      <c r="G1097" s="16">
        <f>VLOOKUP($D1097,'Growth rate'!$B$3:$S$93,3,FALSE)*VLOOKUP($F1097,BY_TRA_Demand_Drivers!$B$5:$J$100,7,FALSE)</f>
        <v>0</v>
      </c>
      <c r="H1097" s="16">
        <f>VLOOKUP($D1097,'Growth rate'!$B$3:$S$93,3,FALSE)*VLOOKUP($F1097,BY_TRA_Demand_Drivers!$B$5:$J$100,8,FALSE)</f>
        <v>0</v>
      </c>
      <c r="I1097" s="16">
        <f>VLOOKUP($D1097,'Growth rate'!$B$3:$S$93,3,FALSE)*VLOOKUP($F1097,BY_TRA_Demand_Drivers!$B$5:$J$100,9,FALSE)</f>
        <v>0</v>
      </c>
    </row>
    <row r="1098" spans="1:9">
      <c r="A1098" s="16">
        <f t="shared" si="16"/>
        <v>14</v>
      </c>
      <c r="B1098" s="16"/>
      <c r="C1098" s="16" t="s">
        <v>11</v>
      </c>
      <c r="D1098" s="16">
        <v>2047</v>
      </c>
      <c r="E1098" s="16" t="s">
        <v>3</v>
      </c>
      <c r="F1098" s="16" t="str">
        <f>VLOOKUP(A1098,BY_TRA_Demand_Drivers!$A$5:$B$95,2,FALSE)</f>
        <v>TPSN</v>
      </c>
      <c r="G1098" s="16">
        <f>VLOOKUP($D1098,'Growth rate'!$B$3:$S$93,3,FALSE)*VLOOKUP($F1098,BY_TRA_Demand_Drivers!$B$5:$J$100,7,FALSE)</f>
        <v>0</v>
      </c>
      <c r="H1098" s="16">
        <f>VLOOKUP($D1098,'Growth rate'!$B$3:$S$93,3,FALSE)*VLOOKUP($F1098,BY_TRA_Demand_Drivers!$B$5:$J$100,8,FALSE)</f>
        <v>0</v>
      </c>
      <c r="I1098" s="16">
        <f>VLOOKUP($D1098,'Growth rate'!$B$3:$S$93,3,FALSE)*VLOOKUP($F1098,BY_TRA_Demand_Drivers!$B$5:$J$100,9,FALSE)</f>
        <v>0</v>
      </c>
    </row>
    <row r="1099" spans="1:9">
      <c r="A1099" s="16">
        <f t="shared" si="16"/>
        <v>14</v>
      </c>
      <c r="B1099" s="16"/>
      <c r="C1099" s="16" t="s">
        <v>11</v>
      </c>
      <c r="D1099" s="16">
        <v>2048</v>
      </c>
      <c r="E1099" s="16" t="s">
        <v>3</v>
      </c>
      <c r="F1099" s="16" t="str">
        <f>VLOOKUP(A1099,BY_TRA_Demand_Drivers!$A$5:$B$95,2,FALSE)</f>
        <v>TPSN</v>
      </c>
      <c r="G1099" s="16">
        <f>VLOOKUP($D1099,'Growth rate'!$B$3:$S$93,3,FALSE)*VLOOKUP($F1099,BY_TRA_Demand_Drivers!$B$5:$J$100,7,FALSE)</f>
        <v>0</v>
      </c>
      <c r="H1099" s="16">
        <f>VLOOKUP($D1099,'Growth rate'!$B$3:$S$93,3,FALSE)*VLOOKUP($F1099,BY_TRA_Demand_Drivers!$B$5:$J$100,8,FALSE)</f>
        <v>0</v>
      </c>
      <c r="I1099" s="16">
        <f>VLOOKUP($D1099,'Growth rate'!$B$3:$S$93,3,FALSE)*VLOOKUP($F1099,BY_TRA_Demand_Drivers!$B$5:$J$100,9,FALSE)</f>
        <v>0</v>
      </c>
    </row>
    <row r="1100" spans="1:9">
      <c r="A1100" s="16">
        <f t="shared" si="16"/>
        <v>14</v>
      </c>
      <c r="B1100" s="16"/>
      <c r="C1100" s="16" t="s">
        <v>11</v>
      </c>
      <c r="D1100" s="16">
        <v>2049</v>
      </c>
      <c r="E1100" s="16" t="s">
        <v>3</v>
      </c>
      <c r="F1100" s="16" t="str">
        <f>VLOOKUP(A1100,BY_TRA_Demand_Drivers!$A$5:$B$95,2,FALSE)</f>
        <v>TPSN</v>
      </c>
      <c r="G1100" s="16">
        <f>VLOOKUP($D1100,'Growth rate'!$B$3:$S$93,3,FALSE)*VLOOKUP($F1100,BY_TRA_Demand_Drivers!$B$5:$J$100,7,FALSE)</f>
        <v>0</v>
      </c>
      <c r="H1100" s="16">
        <f>VLOOKUP($D1100,'Growth rate'!$B$3:$S$93,3,FALSE)*VLOOKUP($F1100,BY_TRA_Demand_Drivers!$B$5:$J$100,8,FALSE)</f>
        <v>0</v>
      </c>
      <c r="I1100" s="16">
        <f>VLOOKUP($D1100,'Growth rate'!$B$3:$S$93,3,FALSE)*VLOOKUP($F1100,BY_TRA_Demand_Drivers!$B$5:$J$100,9,FALSE)</f>
        <v>0</v>
      </c>
    </row>
    <row r="1101" spans="1:9">
      <c r="A1101" s="16">
        <f t="shared" si="16"/>
        <v>14</v>
      </c>
      <c r="B1101" s="16"/>
      <c r="C1101" s="16" t="s">
        <v>11</v>
      </c>
      <c r="D1101" s="16">
        <v>2050</v>
      </c>
      <c r="E1101" s="16" t="s">
        <v>3</v>
      </c>
      <c r="F1101" s="16" t="str">
        <f>VLOOKUP(A1101,BY_TRA_Demand_Drivers!$A$5:$B$95,2,FALSE)</f>
        <v>TPSN</v>
      </c>
      <c r="G1101" s="16">
        <f>VLOOKUP($D1101,'Growth rate'!$B$3:$S$93,3,FALSE)*VLOOKUP($F1101,BY_TRA_Demand_Drivers!$B$5:$J$100,7,FALSE)</f>
        <v>0</v>
      </c>
      <c r="H1101" s="16">
        <f>VLOOKUP($D1101,'Growth rate'!$B$3:$S$93,3,FALSE)*VLOOKUP($F1101,BY_TRA_Demand_Drivers!$B$5:$J$100,8,FALSE)</f>
        <v>0</v>
      </c>
      <c r="I1101" s="16">
        <f>VLOOKUP($D1101,'Growth rate'!$B$3:$S$93,3,FALSE)*VLOOKUP($F1101,BY_TRA_Demand_Drivers!$B$5:$J$100,9,FALSE)</f>
        <v>0</v>
      </c>
    </row>
    <row r="1102" spans="1:9">
      <c r="A1102" s="16">
        <f t="shared" si="16"/>
        <v>14</v>
      </c>
      <c r="B1102" s="16"/>
      <c r="C1102" s="16" t="s">
        <v>11</v>
      </c>
      <c r="D1102" s="16">
        <v>2051</v>
      </c>
      <c r="E1102" s="16" t="s">
        <v>3</v>
      </c>
      <c r="F1102" s="16" t="str">
        <f>VLOOKUP(A1102,BY_TRA_Demand_Drivers!$A$5:$B$95,2,FALSE)</f>
        <v>TPSN</v>
      </c>
      <c r="G1102" s="16">
        <f>VLOOKUP($D1102,'Growth rate'!$B$3:$S$93,3,FALSE)*VLOOKUP($F1102,BY_TRA_Demand_Drivers!$B$5:$J$100,7,FALSE)</f>
        <v>0</v>
      </c>
      <c r="H1102" s="16">
        <f>VLOOKUP($D1102,'Growth rate'!$B$3:$S$93,3,FALSE)*VLOOKUP($F1102,BY_TRA_Demand_Drivers!$B$5:$J$100,8,FALSE)</f>
        <v>0</v>
      </c>
      <c r="I1102" s="16">
        <f>VLOOKUP($D1102,'Growth rate'!$B$3:$S$93,3,FALSE)*VLOOKUP($F1102,BY_TRA_Demand_Drivers!$B$5:$J$100,9,FALSE)</f>
        <v>0</v>
      </c>
    </row>
    <row r="1103" spans="1:9">
      <c r="A1103" s="16">
        <f t="shared" si="16"/>
        <v>14</v>
      </c>
      <c r="B1103" s="16"/>
      <c r="C1103" s="16" t="s">
        <v>11</v>
      </c>
      <c r="D1103" s="16">
        <v>2052</v>
      </c>
      <c r="E1103" s="16" t="s">
        <v>3</v>
      </c>
      <c r="F1103" s="16" t="str">
        <f>VLOOKUP(A1103,BY_TRA_Demand_Drivers!$A$5:$B$95,2,FALSE)</f>
        <v>TPSN</v>
      </c>
      <c r="G1103" s="16">
        <f>VLOOKUP($D1103,'Growth rate'!$B$3:$S$93,3,FALSE)*VLOOKUP($F1103,BY_TRA_Demand_Drivers!$B$5:$J$100,7,FALSE)</f>
        <v>0</v>
      </c>
      <c r="H1103" s="16">
        <f>VLOOKUP($D1103,'Growth rate'!$B$3:$S$93,3,FALSE)*VLOOKUP($F1103,BY_TRA_Demand_Drivers!$B$5:$J$100,8,FALSE)</f>
        <v>0</v>
      </c>
      <c r="I1103" s="16">
        <f>VLOOKUP($D1103,'Growth rate'!$B$3:$S$93,3,FALSE)*VLOOKUP($F1103,BY_TRA_Demand_Drivers!$B$5:$J$100,9,FALSE)</f>
        <v>0</v>
      </c>
    </row>
    <row r="1104" spans="1:9">
      <c r="A1104" s="16">
        <f t="shared" si="16"/>
        <v>14</v>
      </c>
      <c r="B1104" s="16"/>
      <c r="C1104" s="16" t="s">
        <v>11</v>
      </c>
      <c r="D1104" s="16">
        <v>2053</v>
      </c>
      <c r="E1104" s="16" t="s">
        <v>3</v>
      </c>
      <c r="F1104" s="16" t="str">
        <f>VLOOKUP(A1104,BY_TRA_Demand_Drivers!$A$5:$B$95,2,FALSE)</f>
        <v>TPSN</v>
      </c>
      <c r="G1104" s="16">
        <f>VLOOKUP($D1104,'Growth rate'!$B$3:$S$93,3,FALSE)*VLOOKUP($F1104,BY_TRA_Demand_Drivers!$B$5:$J$100,7,FALSE)</f>
        <v>0</v>
      </c>
      <c r="H1104" s="16">
        <f>VLOOKUP($D1104,'Growth rate'!$B$3:$S$93,3,FALSE)*VLOOKUP($F1104,BY_TRA_Demand_Drivers!$B$5:$J$100,8,FALSE)</f>
        <v>0</v>
      </c>
      <c r="I1104" s="16">
        <f>VLOOKUP($D1104,'Growth rate'!$B$3:$S$93,3,FALSE)*VLOOKUP($F1104,BY_TRA_Demand_Drivers!$B$5:$J$100,9,FALSE)</f>
        <v>0</v>
      </c>
    </row>
    <row r="1105" spans="1:9">
      <c r="A1105" s="16">
        <f t="shared" si="16"/>
        <v>14</v>
      </c>
      <c r="B1105" s="16"/>
      <c r="C1105" s="16" t="s">
        <v>11</v>
      </c>
      <c r="D1105" s="16">
        <v>2054</v>
      </c>
      <c r="E1105" s="16" t="s">
        <v>3</v>
      </c>
      <c r="F1105" s="16" t="str">
        <f>VLOOKUP(A1105,BY_TRA_Demand_Drivers!$A$5:$B$95,2,FALSE)</f>
        <v>TPSN</v>
      </c>
      <c r="G1105" s="16">
        <f>VLOOKUP($D1105,'Growth rate'!$B$3:$S$93,3,FALSE)*VLOOKUP($F1105,BY_TRA_Demand_Drivers!$B$5:$J$100,7,FALSE)</f>
        <v>0</v>
      </c>
      <c r="H1105" s="16">
        <f>VLOOKUP($D1105,'Growth rate'!$B$3:$S$93,3,FALSE)*VLOOKUP($F1105,BY_TRA_Demand_Drivers!$B$5:$J$100,8,FALSE)</f>
        <v>0</v>
      </c>
      <c r="I1105" s="16">
        <f>VLOOKUP($D1105,'Growth rate'!$B$3:$S$93,3,FALSE)*VLOOKUP($F1105,BY_TRA_Demand_Drivers!$B$5:$J$100,9,FALSE)</f>
        <v>0</v>
      </c>
    </row>
    <row r="1106" spans="1:9">
      <c r="A1106" s="16">
        <f t="shared" si="16"/>
        <v>14</v>
      </c>
      <c r="B1106" s="16"/>
      <c r="C1106" s="16" t="s">
        <v>11</v>
      </c>
      <c r="D1106" s="16">
        <v>2055</v>
      </c>
      <c r="E1106" s="16" t="s">
        <v>3</v>
      </c>
      <c r="F1106" s="16" t="str">
        <f>VLOOKUP(A1106,BY_TRA_Demand_Drivers!$A$5:$B$95,2,FALSE)</f>
        <v>TPSN</v>
      </c>
      <c r="G1106" s="16">
        <f>VLOOKUP($D1106,'Growth rate'!$B$3:$S$93,3,FALSE)*VLOOKUP($F1106,BY_TRA_Demand_Drivers!$B$5:$J$100,7,FALSE)</f>
        <v>0</v>
      </c>
      <c r="H1106" s="16">
        <f>VLOOKUP($D1106,'Growth rate'!$B$3:$S$93,3,FALSE)*VLOOKUP($F1106,BY_TRA_Demand_Drivers!$B$5:$J$100,8,FALSE)</f>
        <v>0</v>
      </c>
      <c r="I1106" s="16">
        <f>VLOOKUP($D1106,'Growth rate'!$B$3:$S$93,3,FALSE)*VLOOKUP($F1106,BY_TRA_Demand_Drivers!$B$5:$J$100,9,FALSE)</f>
        <v>0</v>
      </c>
    </row>
    <row r="1107" spans="1:9">
      <c r="A1107" s="16">
        <f t="shared" si="16"/>
        <v>14</v>
      </c>
      <c r="B1107" s="16"/>
      <c r="C1107" s="16" t="s">
        <v>11</v>
      </c>
      <c r="D1107" s="16">
        <v>2056</v>
      </c>
      <c r="E1107" s="16" t="s">
        <v>3</v>
      </c>
      <c r="F1107" s="16" t="str">
        <f>VLOOKUP(A1107,BY_TRA_Demand_Drivers!$A$5:$B$95,2,FALSE)</f>
        <v>TPSN</v>
      </c>
      <c r="G1107" s="16">
        <f>VLOOKUP($D1107,'Growth rate'!$B$3:$S$93,3,FALSE)*VLOOKUP($F1107,BY_TRA_Demand_Drivers!$B$5:$J$100,7,FALSE)</f>
        <v>0</v>
      </c>
      <c r="H1107" s="16">
        <f>VLOOKUP($D1107,'Growth rate'!$B$3:$S$93,3,FALSE)*VLOOKUP($F1107,BY_TRA_Demand_Drivers!$B$5:$J$100,8,FALSE)</f>
        <v>0</v>
      </c>
      <c r="I1107" s="16">
        <f>VLOOKUP($D1107,'Growth rate'!$B$3:$S$93,3,FALSE)*VLOOKUP($F1107,BY_TRA_Demand_Drivers!$B$5:$J$100,9,FALSE)</f>
        <v>0</v>
      </c>
    </row>
    <row r="1108" spans="1:9">
      <c r="A1108" s="16">
        <f t="shared" si="16"/>
        <v>14</v>
      </c>
      <c r="B1108" s="16"/>
      <c r="C1108" s="16" t="s">
        <v>11</v>
      </c>
      <c r="D1108" s="16">
        <v>2057</v>
      </c>
      <c r="E1108" s="16" t="s">
        <v>3</v>
      </c>
      <c r="F1108" s="16" t="str">
        <f>VLOOKUP(A1108,BY_TRA_Demand_Drivers!$A$5:$B$95,2,FALSE)</f>
        <v>TPSN</v>
      </c>
      <c r="G1108" s="16">
        <f>VLOOKUP($D1108,'Growth rate'!$B$3:$S$93,3,FALSE)*VLOOKUP($F1108,BY_TRA_Demand_Drivers!$B$5:$J$100,7,FALSE)</f>
        <v>0</v>
      </c>
      <c r="H1108" s="16">
        <f>VLOOKUP($D1108,'Growth rate'!$B$3:$S$93,3,FALSE)*VLOOKUP($F1108,BY_TRA_Demand_Drivers!$B$5:$J$100,8,FALSE)</f>
        <v>0</v>
      </c>
      <c r="I1108" s="16">
        <f>VLOOKUP($D1108,'Growth rate'!$B$3:$S$93,3,FALSE)*VLOOKUP($F1108,BY_TRA_Demand_Drivers!$B$5:$J$100,9,FALSE)</f>
        <v>0</v>
      </c>
    </row>
    <row r="1109" spans="1:9">
      <c r="A1109" s="16">
        <f t="shared" si="16"/>
        <v>14</v>
      </c>
      <c r="B1109" s="16"/>
      <c r="C1109" s="16" t="s">
        <v>11</v>
      </c>
      <c r="D1109" s="16">
        <v>2058</v>
      </c>
      <c r="E1109" s="16" t="s">
        <v>3</v>
      </c>
      <c r="F1109" s="16" t="str">
        <f>VLOOKUP(A1109,BY_TRA_Demand_Drivers!$A$5:$B$95,2,FALSE)</f>
        <v>TPSN</v>
      </c>
      <c r="G1109" s="16">
        <f>VLOOKUP($D1109,'Growth rate'!$B$3:$S$93,3,FALSE)*VLOOKUP($F1109,BY_TRA_Demand_Drivers!$B$5:$J$100,7,FALSE)</f>
        <v>0</v>
      </c>
      <c r="H1109" s="16">
        <f>VLOOKUP($D1109,'Growth rate'!$B$3:$S$93,3,FALSE)*VLOOKUP($F1109,BY_TRA_Demand_Drivers!$B$5:$J$100,8,FALSE)</f>
        <v>0</v>
      </c>
      <c r="I1109" s="16">
        <f>VLOOKUP($D1109,'Growth rate'!$B$3:$S$93,3,FALSE)*VLOOKUP($F1109,BY_TRA_Demand_Drivers!$B$5:$J$100,9,FALSE)</f>
        <v>0</v>
      </c>
    </row>
    <row r="1110" spans="1:9">
      <c r="A1110" s="16">
        <f t="shared" si="16"/>
        <v>14</v>
      </c>
      <c r="B1110" s="16"/>
      <c r="C1110" s="16" t="s">
        <v>11</v>
      </c>
      <c r="D1110" s="16">
        <v>2059</v>
      </c>
      <c r="E1110" s="16" t="s">
        <v>3</v>
      </c>
      <c r="F1110" s="16" t="str">
        <f>VLOOKUP(A1110,BY_TRA_Demand_Drivers!$A$5:$B$95,2,FALSE)</f>
        <v>TPSN</v>
      </c>
      <c r="G1110" s="16">
        <f>VLOOKUP($D1110,'Growth rate'!$B$3:$S$93,3,FALSE)*VLOOKUP($F1110,BY_TRA_Demand_Drivers!$B$5:$J$100,7,FALSE)</f>
        <v>0</v>
      </c>
      <c r="H1110" s="16">
        <f>VLOOKUP($D1110,'Growth rate'!$B$3:$S$93,3,FALSE)*VLOOKUP($F1110,BY_TRA_Demand_Drivers!$B$5:$J$100,8,FALSE)</f>
        <v>0</v>
      </c>
      <c r="I1110" s="16">
        <f>VLOOKUP($D1110,'Growth rate'!$B$3:$S$93,3,FALSE)*VLOOKUP($F1110,BY_TRA_Demand_Drivers!$B$5:$J$100,9,FALSE)</f>
        <v>0</v>
      </c>
    </row>
    <row r="1111" spans="1:9">
      <c r="A1111" s="16">
        <f t="shared" si="16"/>
        <v>14</v>
      </c>
      <c r="B1111" s="16"/>
      <c r="C1111" s="16" t="s">
        <v>11</v>
      </c>
      <c r="D1111" s="16">
        <v>2060</v>
      </c>
      <c r="E1111" s="16" t="s">
        <v>3</v>
      </c>
      <c r="F1111" s="16" t="str">
        <f>VLOOKUP(A1111,BY_TRA_Demand_Drivers!$A$5:$B$95,2,FALSE)</f>
        <v>TPSN</v>
      </c>
      <c r="G1111" s="16">
        <f>VLOOKUP($D1111,'Growth rate'!$B$3:$S$93,3,FALSE)*VLOOKUP($F1111,BY_TRA_Demand_Drivers!$B$5:$J$100,7,FALSE)</f>
        <v>0</v>
      </c>
      <c r="H1111" s="16">
        <f>VLOOKUP($D1111,'Growth rate'!$B$3:$S$93,3,FALSE)*VLOOKUP($F1111,BY_TRA_Demand_Drivers!$B$5:$J$100,8,FALSE)</f>
        <v>0</v>
      </c>
      <c r="I1111" s="16">
        <f>VLOOKUP($D1111,'Growth rate'!$B$3:$S$93,3,FALSE)*VLOOKUP($F1111,BY_TRA_Demand_Drivers!$B$5:$J$100,9,FALSE)</f>
        <v>0</v>
      </c>
    </row>
    <row r="1112" spans="1:9">
      <c r="A1112" s="16">
        <f t="shared" si="16"/>
        <v>14</v>
      </c>
      <c r="B1112" s="16"/>
      <c r="C1112" s="16" t="s">
        <v>11</v>
      </c>
      <c r="D1112" s="16">
        <v>2061</v>
      </c>
      <c r="E1112" s="16" t="s">
        <v>3</v>
      </c>
      <c r="F1112" s="16" t="str">
        <f>VLOOKUP(A1112,BY_TRA_Demand_Drivers!$A$5:$B$95,2,FALSE)</f>
        <v>TPSN</v>
      </c>
      <c r="G1112" s="16">
        <f>VLOOKUP($D1112,'Growth rate'!$B$3:$S$93,3,FALSE)*VLOOKUP($F1112,BY_TRA_Demand_Drivers!$B$5:$J$100,7,FALSE)</f>
        <v>0</v>
      </c>
      <c r="H1112" s="16">
        <f>VLOOKUP($D1112,'Growth rate'!$B$3:$S$93,3,FALSE)*VLOOKUP($F1112,BY_TRA_Demand_Drivers!$B$5:$J$100,8,FALSE)</f>
        <v>0</v>
      </c>
      <c r="I1112" s="16">
        <f>VLOOKUP($D1112,'Growth rate'!$B$3:$S$93,3,FALSE)*VLOOKUP($F1112,BY_TRA_Demand_Drivers!$B$5:$J$100,9,FALSE)</f>
        <v>0</v>
      </c>
    </row>
    <row r="1113" spans="1:9">
      <c r="A1113" s="16">
        <f t="shared" si="16"/>
        <v>14</v>
      </c>
      <c r="B1113" s="16"/>
      <c r="C1113" s="16" t="s">
        <v>11</v>
      </c>
      <c r="D1113" s="16">
        <v>2062</v>
      </c>
      <c r="E1113" s="16" t="s">
        <v>3</v>
      </c>
      <c r="F1113" s="16" t="str">
        <f>VLOOKUP(A1113,BY_TRA_Demand_Drivers!$A$5:$B$95,2,FALSE)</f>
        <v>TPSN</v>
      </c>
      <c r="G1113" s="16">
        <f>VLOOKUP($D1113,'Growth rate'!$B$3:$S$93,3,FALSE)*VLOOKUP($F1113,BY_TRA_Demand_Drivers!$B$5:$J$100,7,FALSE)</f>
        <v>0</v>
      </c>
      <c r="H1113" s="16">
        <f>VLOOKUP($D1113,'Growth rate'!$B$3:$S$93,3,FALSE)*VLOOKUP($F1113,BY_TRA_Demand_Drivers!$B$5:$J$100,8,FALSE)</f>
        <v>0</v>
      </c>
      <c r="I1113" s="16">
        <f>VLOOKUP($D1113,'Growth rate'!$B$3:$S$93,3,FALSE)*VLOOKUP($F1113,BY_TRA_Demand_Drivers!$B$5:$J$100,9,FALSE)</f>
        <v>0</v>
      </c>
    </row>
    <row r="1114" spans="1:9">
      <c r="A1114" s="16">
        <f t="shared" si="16"/>
        <v>14</v>
      </c>
      <c r="B1114" s="16"/>
      <c r="C1114" s="16" t="s">
        <v>11</v>
      </c>
      <c r="D1114" s="16">
        <v>2063</v>
      </c>
      <c r="E1114" s="16" t="s">
        <v>3</v>
      </c>
      <c r="F1114" s="16" t="str">
        <f>VLOOKUP(A1114,BY_TRA_Demand_Drivers!$A$5:$B$95,2,FALSE)</f>
        <v>TPSN</v>
      </c>
      <c r="G1114" s="16">
        <f>VLOOKUP($D1114,'Growth rate'!$B$3:$S$93,3,FALSE)*VLOOKUP($F1114,BY_TRA_Demand_Drivers!$B$5:$J$100,7,FALSE)</f>
        <v>0</v>
      </c>
      <c r="H1114" s="16">
        <f>VLOOKUP($D1114,'Growth rate'!$B$3:$S$93,3,FALSE)*VLOOKUP($F1114,BY_TRA_Demand_Drivers!$B$5:$J$100,8,FALSE)</f>
        <v>0</v>
      </c>
      <c r="I1114" s="16">
        <f>VLOOKUP($D1114,'Growth rate'!$B$3:$S$93,3,FALSE)*VLOOKUP($F1114,BY_TRA_Demand_Drivers!$B$5:$J$100,9,FALSE)</f>
        <v>0</v>
      </c>
    </row>
    <row r="1115" spans="1:9">
      <c r="A1115" s="16">
        <f t="shared" si="16"/>
        <v>14</v>
      </c>
      <c r="B1115" s="16"/>
      <c r="C1115" s="16" t="s">
        <v>11</v>
      </c>
      <c r="D1115" s="16">
        <v>2064</v>
      </c>
      <c r="E1115" s="16" t="s">
        <v>3</v>
      </c>
      <c r="F1115" s="16" t="str">
        <f>VLOOKUP(A1115,BY_TRA_Demand_Drivers!$A$5:$B$95,2,FALSE)</f>
        <v>TPSN</v>
      </c>
      <c r="G1115" s="16">
        <f>VLOOKUP($D1115,'Growth rate'!$B$3:$S$93,3,FALSE)*VLOOKUP($F1115,BY_TRA_Demand_Drivers!$B$5:$J$100,7,FALSE)</f>
        <v>0</v>
      </c>
      <c r="H1115" s="16">
        <f>VLOOKUP($D1115,'Growth rate'!$B$3:$S$93,3,FALSE)*VLOOKUP($F1115,BY_TRA_Demand_Drivers!$B$5:$J$100,8,FALSE)</f>
        <v>0</v>
      </c>
      <c r="I1115" s="16">
        <f>VLOOKUP($D1115,'Growth rate'!$B$3:$S$93,3,FALSE)*VLOOKUP($F1115,BY_TRA_Demand_Drivers!$B$5:$J$100,9,FALSE)</f>
        <v>0</v>
      </c>
    </row>
    <row r="1116" spans="1:9">
      <c r="A1116" s="16">
        <f t="shared" si="16"/>
        <v>14</v>
      </c>
      <c r="B1116" s="16"/>
      <c r="C1116" s="16" t="s">
        <v>11</v>
      </c>
      <c r="D1116" s="16">
        <v>2065</v>
      </c>
      <c r="E1116" s="16" t="s">
        <v>3</v>
      </c>
      <c r="F1116" s="16" t="str">
        <f>VLOOKUP(A1116,BY_TRA_Demand_Drivers!$A$5:$B$95,2,FALSE)</f>
        <v>TPSN</v>
      </c>
      <c r="G1116" s="16">
        <f>VLOOKUP($D1116,'Growth rate'!$B$3:$S$93,3,FALSE)*VLOOKUP($F1116,BY_TRA_Demand_Drivers!$B$5:$J$100,7,FALSE)</f>
        <v>0</v>
      </c>
      <c r="H1116" s="16">
        <f>VLOOKUP($D1116,'Growth rate'!$B$3:$S$93,3,FALSE)*VLOOKUP($F1116,BY_TRA_Demand_Drivers!$B$5:$J$100,8,FALSE)</f>
        <v>0</v>
      </c>
      <c r="I1116" s="16">
        <f>VLOOKUP($D1116,'Growth rate'!$B$3:$S$93,3,FALSE)*VLOOKUP($F1116,BY_TRA_Demand_Drivers!$B$5:$J$100,9,FALSE)</f>
        <v>0</v>
      </c>
    </row>
    <row r="1117" spans="1:9">
      <c r="A1117" s="16">
        <f t="shared" si="16"/>
        <v>14</v>
      </c>
      <c r="B1117" s="16"/>
      <c r="C1117" s="16" t="s">
        <v>11</v>
      </c>
      <c r="D1117" s="16">
        <v>2066</v>
      </c>
      <c r="E1117" s="16" t="s">
        <v>3</v>
      </c>
      <c r="F1117" s="16" t="str">
        <f>VLOOKUP(A1117,BY_TRA_Demand_Drivers!$A$5:$B$95,2,FALSE)</f>
        <v>TPSN</v>
      </c>
      <c r="G1117" s="16">
        <f>VLOOKUP($D1117,'Growth rate'!$B$3:$S$93,3,FALSE)*VLOOKUP($F1117,BY_TRA_Demand_Drivers!$B$5:$J$100,7,FALSE)</f>
        <v>0</v>
      </c>
      <c r="H1117" s="16">
        <f>VLOOKUP($D1117,'Growth rate'!$B$3:$S$93,3,FALSE)*VLOOKUP($F1117,BY_TRA_Demand_Drivers!$B$5:$J$100,8,FALSE)</f>
        <v>0</v>
      </c>
      <c r="I1117" s="16">
        <f>VLOOKUP($D1117,'Growth rate'!$B$3:$S$93,3,FALSE)*VLOOKUP($F1117,BY_TRA_Demand_Drivers!$B$5:$J$100,9,FALSE)</f>
        <v>0</v>
      </c>
    </row>
    <row r="1118" spans="1:9">
      <c r="A1118" s="16">
        <f t="shared" si="16"/>
        <v>14</v>
      </c>
      <c r="B1118" s="16"/>
      <c r="C1118" s="16" t="s">
        <v>11</v>
      </c>
      <c r="D1118" s="16">
        <v>2067</v>
      </c>
      <c r="E1118" s="16" t="s">
        <v>3</v>
      </c>
      <c r="F1118" s="16" t="str">
        <f>VLOOKUP(A1118,BY_TRA_Demand_Drivers!$A$5:$B$95,2,FALSE)</f>
        <v>TPSN</v>
      </c>
      <c r="G1118" s="16">
        <f>VLOOKUP($D1118,'Growth rate'!$B$3:$S$93,3,FALSE)*VLOOKUP($F1118,BY_TRA_Demand_Drivers!$B$5:$J$100,7,FALSE)</f>
        <v>0</v>
      </c>
      <c r="H1118" s="16">
        <f>VLOOKUP($D1118,'Growth rate'!$B$3:$S$93,3,FALSE)*VLOOKUP($F1118,BY_TRA_Demand_Drivers!$B$5:$J$100,8,FALSE)</f>
        <v>0</v>
      </c>
      <c r="I1118" s="16">
        <f>VLOOKUP($D1118,'Growth rate'!$B$3:$S$93,3,FALSE)*VLOOKUP($F1118,BY_TRA_Demand_Drivers!$B$5:$J$100,9,FALSE)</f>
        <v>0</v>
      </c>
    </row>
    <row r="1119" spans="1:9">
      <c r="A1119" s="16">
        <f t="shared" si="16"/>
        <v>14</v>
      </c>
      <c r="B1119" s="16"/>
      <c r="C1119" s="16" t="s">
        <v>11</v>
      </c>
      <c r="D1119" s="16">
        <v>2068</v>
      </c>
      <c r="E1119" s="16" t="s">
        <v>3</v>
      </c>
      <c r="F1119" s="16" t="str">
        <f>VLOOKUP(A1119,BY_TRA_Demand_Drivers!$A$5:$B$95,2,FALSE)</f>
        <v>TPSN</v>
      </c>
      <c r="G1119" s="16">
        <f>VLOOKUP($D1119,'Growth rate'!$B$3:$S$93,3,FALSE)*VLOOKUP($F1119,BY_TRA_Demand_Drivers!$B$5:$J$100,7,FALSE)</f>
        <v>0</v>
      </c>
      <c r="H1119" s="16">
        <f>VLOOKUP($D1119,'Growth rate'!$B$3:$S$93,3,FALSE)*VLOOKUP($F1119,BY_TRA_Demand_Drivers!$B$5:$J$100,8,FALSE)</f>
        <v>0</v>
      </c>
      <c r="I1119" s="16">
        <f>VLOOKUP($D1119,'Growth rate'!$B$3:$S$93,3,FALSE)*VLOOKUP($F1119,BY_TRA_Demand_Drivers!$B$5:$J$100,9,FALSE)</f>
        <v>0</v>
      </c>
    </row>
    <row r="1120" spans="1:9">
      <c r="A1120" s="16">
        <f t="shared" si="16"/>
        <v>14</v>
      </c>
      <c r="B1120" s="16"/>
      <c r="C1120" s="16" t="s">
        <v>11</v>
      </c>
      <c r="D1120" s="16">
        <v>2069</v>
      </c>
      <c r="E1120" s="16" t="s">
        <v>3</v>
      </c>
      <c r="F1120" s="16" t="str">
        <f>VLOOKUP(A1120,BY_TRA_Demand_Drivers!$A$5:$B$95,2,FALSE)</f>
        <v>TPSN</v>
      </c>
      <c r="G1120" s="16">
        <f>VLOOKUP($D1120,'Growth rate'!$B$3:$S$93,3,FALSE)*VLOOKUP($F1120,BY_TRA_Demand_Drivers!$B$5:$J$100,7,FALSE)</f>
        <v>0</v>
      </c>
      <c r="H1120" s="16">
        <f>VLOOKUP($D1120,'Growth rate'!$B$3:$S$93,3,FALSE)*VLOOKUP($F1120,BY_TRA_Demand_Drivers!$B$5:$J$100,8,FALSE)</f>
        <v>0</v>
      </c>
      <c r="I1120" s="16">
        <f>VLOOKUP($D1120,'Growth rate'!$B$3:$S$93,3,FALSE)*VLOOKUP($F1120,BY_TRA_Demand_Drivers!$B$5:$J$100,9,FALSE)</f>
        <v>0</v>
      </c>
    </row>
    <row r="1121" spans="1:9">
      <c r="A1121" s="16">
        <f t="shared" si="16"/>
        <v>14</v>
      </c>
      <c r="B1121" s="16"/>
      <c r="C1121" s="16" t="s">
        <v>11</v>
      </c>
      <c r="D1121" s="16">
        <v>2070</v>
      </c>
      <c r="E1121" s="16" t="s">
        <v>3</v>
      </c>
      <c r="F1121" s="16" t="str">
        <f>VLOOKUP(A1121,BY_TRA_Demand_Drivers!$A$5:$B$95,2,FALSE)</f>
        <v>TPSN</v>
      </c>
      <c r="G1121" s="16">
        <f>VLOOKUP($D1121,'Growth rate'!$B$3:$S$93,3,FALSE)*VLOOKUP($F1121,BY_TRA_Demand_Drivers!$B$5:$J$100,7,FALSE)</f>
        <v>0</v>
      </c>
      <c r="H1121" s="16">
        <f>VLOOKUP($D1121,'Growth rate'!$B$3:$S$93,3,FALSE)*VLOOKUP($F1121,BY_TRA_Demand_Drivers!$B$5:$J$100,8,FALSE)</f>
        <v>0</v>
      </c>
      <c r="I1121" s="16">
        <f>VLOOKUP($D1121,'Growth rate'!$B$3:$S$93,3,FALSE)*VLOOKUP($F1121,BY_TRA_Demand_Drivers!$B$5:$J$100,9,FALSE)</f>
        <v>0</v>
      </c>
    </row>
    <row r="1122" spans="1:9">
      <c r="A1122" s="16">
        <f t="shared" si="16"/>
        <v>14</v>
      </c>
      <c r="B1122" s="16"/>
      <c r="C1122" s="16" t="s">
        <v>11</v>
      </c>
      <c r="D1122" s="16">
        <v>2071</v>
      </c>
      <c r="E1122" s="16" t="s">
        <v>3</v>
      </c>
      <c r="F1122" s="16" t="str">
        <f>VLOOKUP(A1122,BY_TRA_Demand_Drivers!$A$5:$B$95,2,FALSE)</f>
        <v>TPSN</v>
      </c>
      <c r="G1122" s="16">
        <f>VLOOKUP($D1122,'Growth rate'!$B$3:$S$93,3,FALSE)*VLOOKUP($F1122,BY_TRA_Demand_Drivers!$B$5:$J$100,7,FALSE)</f>
        <v>0</v>
      </c>
      <c r="H1122" s="16">
        <f>VLOOKUP($D1122,'Growth rate'!$B$3:$S$93,3,FALSE)*VLOOKUP($F1122,BY_TRA_Demand_Drivers!$B$5:$J$100,8,FALSE)</f>
        <v>0</v>
      </c>
      <c r="I1122" s="16">
        <f>VLOOKUP($D1122,'Growth rate'!$B$3:$S$93,3,FALSE)*VLOOKUP($F1122,BY_TRA_Demand_Drivers!$B$5:$J$100,9,FALSE)</f>
        <v>0</v>
      </c>
    </row>
    <row r="1123" spans="1:9">
      <c r="A1123" s="16">
        <f t="shared" si="16"/>
        <v>14</v>
      </c>
      <c r="B1123" s="16"/>
      <c r="C1123" s="16" t="s">
        <v>11</v>
      </c>
      <c r="D1123" s="16">
        <v>2072</v>
      </c>
      <c r="E1123" s="16" t="s">
        <v>3</v>
      </c>
      <c r="F1123" s="16" t="str">
        <f>VLOOKUP(A1123,BY_TRA_Demand_Drivers!$A$5:$B$95,2,FALSE)</f>
        <v>TPSN</v>
      </c>
      <c r="G1123" s="16">
        <f>VLOOKUP($D1123,'Growth rate'!$B$3:$S$93,3,FALSE)*VLOOKUP($F1123,BY_TRA_Demand_Drivers!$B$5:$J$100,7,FALSE)</f>
        <v>0</v>
      </c>
      <c r="H1123" s="16">
        <f>VLOOKUP($D1123,'Growth rate'!$B$3:$S$93,3,FALSE)*VLOOKUP($F1123,BY_TRA_Demand_Drivers!$B$5:$J$100,8,FALSE)</f>
        <v>0</v>
      </c>
      <c r="I1123" s="16">
        <f>VLOOKUP($D1123,'Growth rate'!$B$3:$S$93,3,FALSE)*VLOOKUP($F1123,BY_TRA_Demand_Drivers!$B$5:$J$100,9,FALSE)</f>
        <v>0</v>
      </c>
    </row>
    <row r="1124" spans="1:9">
      <c r="A1124" s="16">
        <f t="shared" si="16"/>
        <v>14</v>
      </c>
      <c r="B1124" s="16"/>
      <c r="C1124" s="16" t="s">
        <v>11</v>
      </c>
      <c r="D1124" s="16">
        <v>2073</v>
      </c>
      <c r="E1124" s="16" t="s">
        <v>3</v>
      </c>
      <c r="F1124" s="16" t="str">
        <f>VLOOKUP(A1124,BY_TRA_Demand_Drivers!$A$5:$B$95,2,FALSE)</f>
        <v>TPSN</v>
      </c>
      <c r="G1124" s="16">
        <f>VLOOKUP($D1124,'Growth rate'!$B$3:$S$93,3,FALSE)*VLOOKUP($F1124,BY_TRA_Demand_Drivers!$B$5:$J$100,7,FALSE)</f>
        <v>0</v>
      </c>
      <c r="H1124" s="16">
        <f>VLOOKUP($D1124,'Growth rate'!$B$3:$S$93,3,FALSE)*VLOOKUP($F1124,BY_TRA_Demand_Drivers!$B$5:$J$100,8,FALSE)</f>
        <v>0</v>
      </c>
      <c r="I1124" s="16">
        <f>VLOOKUP($D1124,'Growth rate'!$B$3:$S$93,3,FALSE)*VLOOKUP($F1124,BY_TRA_Demand_Drivers!$B$5:$J$100,9,FALSE)</f>
        <v>0</v>
      </c>
    </row>
    <row r="1125" spans="1:9">
      <c r="A1125" s="16">
        <f t="shared" si="16"/>
        <v>14</v>
      </c>
      <c r="B1125" s="16"/>
      <c r="C1125" s="16" t="s">
        <v>11</v>
      </c>
      <c r="D1125" s="16">
        <v>2074</v>
      </c>
      <c r="E1125" s="16" t="s">
        <v>3</v>
      </c>
      <c r="F1125" s="16" t="str">
        <f>VLOOKUP(A1125,BY_TRA_Demand_Drivers!$A$5:$B$95,2,FALSE)</f>
        <v>TPSN</v>
      </c>
      <c r="G1125" s="16">
        <f>VLOOKUP($D1125,'Growth rate'!$B$3:$S$93,3,FALSE)*VLOOKUP($F1125,BY_TRA_Demand_Drivers!$B$5:$J$100,7,FALSE)</f>
        <v>0</v>
      </c>
      <c r="H1125" s="16">
        <f>VLOOKUP($D1125,'Growth rate'!$B$3:$S$93,3,FALSE)*VLOOKUP($F1125,BY_TRA_Demand_Drivers!$B$5:$J$100,8,FALSE)</f>
        <v>0</v>
      </c>
      <c r="I1125" s="16">
        <f>VLOOKUP($D1125,'Growth rate'!$B$3:$S$93,3,FALSE)*VLOOKUP($F1125,BY_TRA_Demand_Drivers!$B$5:$J$100,9,FALSE)</f>
        <v>0</v>
      </c>
    </row>
    <row r="1126" spans="1:9">
      <c r="A1126" s="16">
        <f t="shared" si="16"/>
        <v>14</v>
      </c>
      <c r="B1126" s="16"/>
      <c r="C1126" s="16" t="s">
        <v>11</v>
      </c>
      <c r="D1126" s="16">
        <v>2075</v>
      </c>
      <c r="E1126" s="16" t="s">
        <v>3</v>
      </c>
      <c r="F1126" s="16" t="str">
        <f>VLOOKUP(A1126,BY_TRA_Demand_Drivers!$A$5:$B$95,2,FALSE)</f>
        <v>TPSN</v>
      </c>
      <c r="G1126" s="16">
        <f>VLOOKUP($D1126,'Growth rate'!$B$3:$S$93,3,FALSE)*VLOOKUP($F1126,BY_TRA_Demand_Drivers!$B$5:$J$100,7,FALSE)</f>
        <v>0</v>
      </c>
      <c r="H1126" s="16">
        <f>VLOOKUP($D1126,'Growth rate'!$B$3:$S$93,3,FALSE)*VLOOKUP($F1126,BY_TRA_Demand_Drivers!$B$5:$J$100,8,FALSE)</f>
        <v>0</v>
      </c>
      <c r="I1126" s="16">
        <f>VLOOKUP($D1126,'Growth rate'!$B$3:$S$93,3,FALSE)*VLOOKUP($F1126,BY_TRA_Demand_Drivers!$B$5:$J$100,9,FALSE)</f>
        <v>0</v>
      </c>
    </row>
    <row r="1127" spans="1:9">
      <c r="A1127" s="16">
        <f t="shared" si="16"/>
        <v>14</v>
      </c>
      <c r="B1127" s="16"/>
      <c r="C1127" s="16" t="s">
        <v>11</v>
      </c>
      <c r="D1127" s="16">
        <v>2076</v>
      </c>
      <c r="E1127" s="16" t="s">
        <v>3</v>
      </c>
      <c r="F1127" s="16" t="str">
        <f>VLOOKUP(A1127,BY_TRA_Demand_Drivers!$A$5:$B$95,2,FALSE)</f>
        <v>TPSN</v>
      </c>
      <c r="G1127" s="16">
        <f>VLOOKUP($D1127,'Growth rate'!$B$3:$S$93,3,FALSE)*VLOOKUP($F1127,BY_TRA_Demand_Drivers!$B$5:$J$100,7,FALSE)</f>
        <v>0</v>
      </c>
      <c r="H1127" s="16">
        <f>VLOOKUP($D1127,'Growth rate'!$B$3:$S$93,3,FALSE)*VLOOKUP($F1127,BY_TRA_Demand_Drivers!$B$5:$J$100,8,FALSE)</f>
        <v>0</v>
      </c>
      <c r="I1127" s="16">
        <f>VLOOKUP($D1127,'Growth rate'!$B$3:$S$93,3,FALSE)*VLOOKUP($F1127,BY_TRA_Demand_Drivers!$B$5:$J$100,9,FALSE)</f>
        <v>0</v>
      </c>
    </row>
    <row r="1128" spans="1:9">
      <c r="A1128" s="16">
        <f t="shared" si="16"/>
        <v>14</v>
      </c>
      <c r="B1128" s="16"/>
      <c r="C1128" s="16" t="s">
        <v>11</v>
      </c>
      <c r="D1128" s="16">
        <v>2077</v>
      </c>
      <c r="E1128" s="16" t="s">
        <v>3</v>
      </c>
      <c r="F1128" s="16" t="str">
        <f>VLOOKUP(A1128,BY_TRA_Demand_Drivers!$A$5:$B$95,2,FALSE)</f>
        <v>TPSN</v>
      </c>
      <c r="G1128" s="16">
        <f>VLOOKUP($D1128,'Growth rate'!$B$3:$S$93,3,FALSE)*VLOOKUP($F1128,BY_TRA_Demand_Drivers!$B$5:$J$100,7,FALSE)</f>
        <v>0</v>
      </c>
      <c r="H1128" s="16">
        <f>VLOOKUP($D1128,'Growth rate'!$B$3:$S$93,3,FALSE)*VLOOKUP($F1128,BY_TRA_Demand_Drivers!$B$5:$J$100,8,FALSE)</f>
        <v>0</v>
      </c>
      <c r="I1128" s="16">
        <f>VLOOKUP($D1128,'Growth rate'!$B$3:$S$93,3,FALSE)*VLOOKUP($F1128,BY_TRA_Demand_Drivers!$B$5:$J$100,9,FALSE)</f>
        <v>0</v>
      </c>
    </row>
    <row r="1129" spans="1:9">
      <c r="A1129" s="16">
        <f t="shared" si="16"/>
        <v>14</v>
      </c>
      <c r="B1129" s="16"/>
      <c r="C1129" s="16" t="s">
        <v>11</v>
      </c>
      <c r="D1129" s="16">
        <v>2078</v>
      </c>
      <c r="E1129" s="16" t="s">
        <v>3</v>
      </c>
      <c r="F1129" s="16" t="str">
        <f>VLOOKUP(A1129,BY_TRA_Demand_Drivers!$A$5:$B$95,2,FALSE)</f>
        <v>TPSN</v>
      </c>
      <c r="G1129" s="16">
        <f>VLOOKUP($D1129,'Growth rate'!$B$3:$S$93,3,FALSE)*VLOOKUP($F1129,BY_TRA_Demand_Drivers!$B$5:$J$100,7,FALSE)</f>
        <v>0</v>
      </c>
      <c r="H1129" s="16">
        <f>VLOOKUP($D1129,'Growth rate'!$B$3:$S$93,3,FALSE)*VLOOKUP($F1129,BY_TRA_Demand_Drivers!$B$5:$J$100,8,FALSE)</f>
        <v>0</v>
      </c>
      <c r="I1129" s="16">
        <f>VLOOKUP($D1129,'Growth rate'!$B$3:$S$93,3,FALSE)*VLOOKUP($F1129,BY_TRA_Demand_Drivers!$B$5:$J$100,9,FALSE)</f>
        <v>0</v>
      </c>
    </row>
    <row r="1130" spans="1:9">
      <c r="A1130" s="16">
        <f t="shared" si="16"/>
        <v>14</v>
      </c>
      <c r="B1130" s="16"/>
      <c r="C1130" s="16" t="s">
        <v>11</v>
      </c>
      <c r="D1130" s="16">
        <v>2079</v>
      </c>
      <c r="E1130" s="16" t="s">
        <v>3</v>
      </c>
      <c r="F1130" s="16" t="str">
        <f>VLOOKUP(A1130,BY_TRA_Demand_Drivers!$A$5:$B$95,2,FALSE)</f>
        <v>TPSN</v>
      </c>
      <c r="G1130" s="16">
        <f>VLOOKUP($D1130,'Growth rate'!$B$3:$S$93,3,FALSE)*VLOOKUP($F1130,BY_TRA_Demand_Drivers!$B$5:$J$100,7,FALSE)</f>
        <v>0</v>
      </c>
      <c r="H1130" s="16">
        <f>VLOOKUP($D1130,'Growth rate'!$B$3:$S$93,3,FALSE)*VLOOKUP($F1130,BY_TRA_Demand_Drivers!$B$5:$J$100,8,FALSE)</f>
        <v>0</v>
      </c>
      <c r="I1130" s="16">
        <f>VLOOKUP($D1130,'Growth rate'!$B$3:$S$93,3,FALSE)*VLOOKUP($F1130,BY_TRA_Demand_Drivers!$B$5:$J$100,9,FALSE)</f>
        <v>0</v>
      </c>
    </row>
    <row r="1131" spans="1:9">
      <c r="A1131" s="16">
        <f t="shared" si="16"/>
        <v>14</v>
      </c>
      <c r="B1131" s="16"/>
      <c r="C1131" s="16" t="s">
        <v>11</v>
      </c>
      <c r="D1131" s="16">
        <v>2080</v>
      </c>
      <c r="E1131" s="16" t="s">
        <v>3</v>
      </c>
      <c r="F1131" s="16" t="str">
        <f>VLOOKUP(A1131,BY_TRA_Demand_Drivers!$A$5:$B$95,2,FALSE)</f>
        <v>TPSN</v>
      </c>
      <c r="G1131" s="16">
        <f>VLOOKUP($D1131,'Growth rate'!$B$3:$S$93,3,FALSE)*VLOOKUP($F1131,BY_TRA_Demand_Drivers!$B$5:$J$100,7,FALSE)</f>
        <v>0</v>
      </c>
      <c r="H1131" s="16">
        <f>VLOOKUP($D1131,'Growth rate'!$B$3:$S$93,3,FALSE)*VLOOKUP($F1131,BY_TRA_Demand_Drivers!$B$5:$J$100,8,FALSE)</f>
        <v>0</v>
      </c>
      <c r="I1131" s="16">
        <f>VLOOKUP($D1131,'Growth rate'!$B$3:$S$93,3,FALSE)*VLOOKUP($F1131,BY_TRA_Demand_Drivers!$B$5:$J$100,9,FALSE)</f>
        <v>0</v>
      </c>
    </row>
    <row r="1132" spans="1:9">
      <c r="A1132" s="16">
        <f t="shared" si="16"/>
        <v>14</v>
      </c>
      <c r="B1132" s="16"/>
      <c r="C1132" s="16" t="s">
        <v>11</v>
      </c>
      <c r="D1132" s="16">
        <v>2081</v>
      </c>
      <c r="E1132" s="16" t="s">
        <v>3</v>
      </c>
      <c r="F1132" s="16" t="str">
        <f>VLOOKUP(A1132,BY_TRA_Demand_Drivers!$A$5:$B$95,2,FALSE)</f>
        <v>TPSN</v>
      </c>
      <c r="G1132" s="16">
        <f>VLOOKUP($D1132,'Growth rate'!$B$3:$S$93,3,FALSE)*VLOOKUP($F1132,BY_TRA_Demand_Drivers!$B$5:$J$100,7,FALSE)</f>
        <v>0</v>
      </c>
      <c r="H1132" s="16">
        <f>VLOOKUP($D1132,'Growth rate'!$B$3:$S$93,3,FALSE)*VLOOKUP($F1132,BY_TRA_Demand_Drivers!$B$5:$J$100,8,FALSE)</f>
        <v>0</v>
      </c>
      <c r="I1132" s="16">
        <f>VLOOKUP($D1132,'Growth rate'!$B$3:$S$93,3,FALSE)*VLOOKUP($F1132,BY_TRA_Demand_Drivers!$B$5:$J$100,9,FALSE)</f>
        <v>0</v>
      </c>
    </row>
    <row r="1133" spans="1:9">
      <c r="A1133" s="16">
        <f t="shared" si="16"/>
        <v>14</v>
      </c>
      <c r="B1133" s="16"/>
      <c r="C1133" s="16" t="s">
        <v>11</v>
      </c>
      <c r="D1133" s="16">
        <v>2082</v>
      </c>
      <c r="E1133" s="16" t="s">
        <v>3</v>
      </c>
      <c r="F1133" s="16" t="str">
        <f>VLOOKUP(A1133,BY_TRA_Demand_Drivers!$A$5:$B$95,2,FALSE)</f>
        <v>TPSN</v>
      </c>
      <c r="G1133" s="16">
        <f>VLOOKUP($D1133,'Growth rate'!$B$3:$S$93,3,FALSE)*VLOOKUP($F1133,BY_TRA_Demand_Drivers!$B$5:$J$100,7,FALSE)</f>
        <v>0</v>
      </c>
      <c r="H1133" s="16">
        <f>VLOOKUP($D1133,'Growth rate'!$B$3:$S$93,3,FALSE)*VLOOKUP($F1133,BY_TRA_Demand_Drivers!$B$5:$J$100,8,FALSE)</f>
        <v>0</v>
      </c>
      <c r="I1133" s="16">
        <f>VLOOKUP($D1133,'Growth rate'!$B$3:$S$93,3,FALSE)*VLOOKUP($F1133,BY_TRA_Demand_Drivers!$B$5:$J$100,9,FALSE)</f>
        <v>0</v>
      </c>
    </row>
    <row r="1134" spans="1:9">
      <c r="A1134" s="16">
        <f t="shared" si="16"/>
        <v>14</v>
      </c>
      <c r="B1134" s="16"/>
      <c r="C1134" s="16" t="s">
        <v>11</v>
      </c>
      <c r="D1134" s="16">
        <v>2083</v>
      </c>
      <c r="E1134" s="16" t="s">
        <v>3</v>
      </c>
      <c r="F1134" s="16" t="str">
        <f>VLOOKUP(A1134,BY_TRA_Demand_Drivers!$A$5:$B$95,2,FALSE)</f>
        <v>TPSN</v>
      </c>
      <c r="G1134" s="16">
        <f>VLOOKUP($D1134,'Growth rate'!$B$3:$S$93,3,FALSE)*VLOOKUP($F1134,BY_TRA_Demand_Drivers!$B$5:$J$100,7,FALSE)</f>
        <v>0</v>
      </c>
      <c r="H1134" s="16">
        <f>VLOOKUP($D1134,'Growth rate'!$B$3:$S$93,3,FALSE)*VLOOKUP($F1134,BY_TRA_Demand_Drivers!$B$5:$J$100,8,FALSE)</f>
        <v>0</v>
      </c>
      <c r="I1134" s="16">
        <f>VLOOKUP($D1134,'Growth rate'!$B$3:$S$93,3,FALSE)*VLOOKUP($F1134,BY_TRA_Demand_Drivers!$B$5:$J$100,9,FALSE)</f>
        <v>0</v>
      </c>
    </row>
    <row r="1135" spans="1:9">
      <c r="A1135" s="16">
        <f t="shared" si="16"/>
        <v>14</v>
      </c>
      <c r="B1135" s="16"/>
      <c r="C1135" s="16" t="s">
        <v>11</v>
      </c>
      <c r="D1135" s="16">
        <v>2084</v>
      </c>
      <c r="E1135" s="16" t="s">
        <v>3</v>
      </c>
      <c r="F1135" s="16" t="str">
        <f>VLOOKUP(A1135,BY_TRA_Demand_Drivers!$A$5:$B$95,2,FALSE)</f>
        <v>TPSN</v>
      </c>
      <c r="G1135" s="16">
        <f>VLOOKUP($D1135,'Growth rate'!$B$3:$S$93,3,FALSE)*VLOOKUP($F1135,BY_TRA_Demand_Drivers!$B$5:$J$100,7,FALSE)</f>
        <v>0</v>
      </c>
      <c r="H1135" s="16">
        <f>VLOOKUP($D1135,'Growth rate'!$B$3:$S$93,3,FALSE)*VLOOKUP($F1135,BY_TRA_Demand_Drivers!$B$5:$J$100,8,FALSE)</f>
        <v>0</v>
      </c>
      <c r="I1135" s="16">
        <f>VLOOKUP($D1135,'Growth rate'!$B$3:$S$93,3,FALSE)*VLOOKUP($F1135,BY_TRA_Demand_Drivers!$B$5:$J$100,9,FALSE)</f>
        <v>0</v>
      </c>
    </row>
    <row r="1136" spans="1:9">
      <c r="A1136" s="16">
        <f t="shared" si="16"/>
        <v>14</v>
      </c>
      <c r="B1136" s="16"/>
      <c r="C1136" s="16" t="s">
        <v>11</v>
      </c>
      <c r="D1136" s="16">
        <v>2085</v>
      </c>
      <c r="E1136" s="16" t="s">
        <v>3</v>
      </c>
      <c r="F1136" s="16" t="str">
        <f>VLOOKUP(A1136,BY_TRA_Demand_Drivers!$A$5:$B$95,2,FALSE)</f>
        <v>TPSN</v>
      </c>
      <c r="G1136" s="16">
        <f>VLOOKUP($D1136,'Growth rate'!$B$3:$S$93,3,FALSE)*VLOOKUP($F1136,BY_TRA_Demand_Drivers!$B$5:$J$100,7,FALSE)</f>
        <v>0</v>
      </c>
      <c r="H1136" s="16">
        <f>VLOOKUP($D1136,'Growth rate'!$B$3:$S$93,3,FALSE)*VLOOKUP($F1136,BY_TRA_Demand_Drivers!$B$5:$J$100,8,FALSE)</f>
        <v>0</v>
      </c>
      <c r="I1136" s="16">
        <f>VLOOKUP($D1136,'Growth rate'!$B$3:$S$93,3,FALSE)*VLOOKUP($F1136,BY_TRA_Demand_Drivers!$B$5:$J$100,9,FALSE)</f>
        <v>0</v>
      </c>
    </row>
    <row r="1137" spans="1:9">
      <c r="A1137" s="16">
        <f t="shared" si="16"/>
        <v>14</v>
      </c>
      <c r="B1137" s="16"/>
      <c r="C1137" s="16" t="s">
        <v>11</v>
      </c>
      <c r="D1137" s="16">
        <v>2086</v>
      </c>
      <c r="E1137" s="16" t="s">
        <v>3</v>
      </c>
      <c r="F1137" s="16" t="str">
        <f>VLOOKUP(A1137,BY_TRA_Demand_Drivers!$A$5:$B$95,2,FALSE)</f>
        <v>TPSN</v>
      </c>
      <c r="G1137" s="16">
        <f>VLOOKUP($D1137,'Growth rate'!$B$3:$S$93,3,FALSE)*VLOOKUP($F1137,BY_TRA_Demand_Drivers!$B$5:$J$100,7,FALSE)</f>
        <v>0</v>
      </c>
      <c r="H1137" s="16">
        <f>VLOOKUP($D1137,'Growth rate'!$B$3:$S$93,3,FALSE)*VLOOKUP($F1137,BY_TRA_Demand_Drivers!$B$5:$J$100,8,FALSE)</f>
        <v>0</v>
      </c>
      <c r="I1137" s="16">
        <f>VLOOKUP($D1137,'Growth rate'!$B$3:$S$93,3,FALSE)*VLOOKUP($F1137,BY_TRA_Demand_Drivers!$B$5:$J$100,9,FALSE)</f>
        <v>0</v>
      </c>
    </row>
    <row r="1138" spans="1:9">
      <c r="A1138" s="16">
        <f t="shared" si="16"/>
        <v>14</v>
      </c>
      <c r="B1138" s="16"/>
      <c r="C1138" s="16" t="s">
        <v>11</v>
      </c>
      <c r="D1138" s="16">
        <v>2087</v>
      </c>
      <c r="E1138" s="16" t="s">
        <v>3</v>
      </c>
      <c r="F1138" s="16" t="str">
        <f>VLOOKUP(A1138,BY_TRA_Demand_Drivers!$A$5:$B$95,2,FALSE)</f>
        <v>TPSN</v>
      </c>
      <c r="G1138" s="16">
        <f>VLOOKUP($D1138,'Growth rate'!$B$3:$S$93,3,FALSE)*VLOOKUP($F1138,BY_TRA_Demand_Drivers!$B$5:$J$100,7,FALSE)</f>
        <v>0</v>
      </c>
      <c r="H1138" s="16">
        <f>VLOOKUP($D1138,'Growth rate'!$B$3:$S$93,3,FALSE)*VLOOKUP($F1138,BY_TRA_Demand_Drivers!$B$5:$J$100,8,FALSE)</f>
        <v>0</v>
      </c>
      <c r="I1138" s="16">
        <f>VLOOKUP($D1138,'Growth rate'!$B$3:$S$93,3,FALSE)*VLOOKUP($F1138,BY_TRA_Demand_Drivers!$B$5:$J$100,9,FALSE)</f>
        <v>0</v>
      </c>
    </row>
    <row r="1139" spans="1:9">
      <c r="A1139" s="16">
        <f t="shared" si="16"/>
        <v>14</v>
      </c>
      <c r="B1139" s="16"/>
      <c r="C1139" s="16" t="s">
        <v>11</v>
      </c>
      <c r="D1139" s="16">
        <v>2088</v>
      </c>
      <c r="E1139" s="16" t="s">
        <v>3</v>
      </c>
      <c r="F1139" s="16" t="str">
        <f>VLOOKUP(A1139,BY_TRA_Demand_Drivers!$A$5:$B$95,2,FALSE)</f>
        <v>TPSN</v>
      </c>
      <c r="G1139" s="16">
        <f>VLOOKUP($D1139,'Growth rate'!$B$3:$S$93,3,FALSE)*VLOOKUP($F1139,BY_TRA_Demand_Drivers!$B$5:$J$100,7,FALSE)</f>
        <v>0</v>
      </c>
      <c r="H1139" s="16">
        <f>VLOOKUP($D1139,'Growth rate'!$B$3:$S$93,3,FALSE)*VLOOKUP($F1139,BY_TRA_Demand_Drivers!$B$5:$J$100,8,FALSE)</f>
        <v>0</v>
      </c>
      <c r="I1139" s="16">
        <f>VLOOKUP($D1139,'Growth rate'!$B$3:$S$93,3,FALSE)*VLOOKUP($F1139,BY_TRA_Demand_Drivers!$B$5:$J$100,9,FALSE)</f>
        <v>0</v>
      </c>
    </row>
    <row r="1140" spans="1:9">
      <c r="A1140" s="16">
        <f t="shared" si="16"/>
        <v>14</v>
      </c>
      <c r="B1140" s="16"/>
      <c r="C1140" s="16" t="s">
        <v>11</v>
      </c>
      <c r="D1140" s="16">
        <v>2089</v>
      </c>
      <c r="E1140" s="16" t="s">
        <v>3</v>
      </c>
      <c r="F1140" s="16" t="str">
        <f>VLOOKUP(A1140,BY_TRA_Demand_Drivers!$A$5:$B$95,2,FALSE)</f>
        <v>TPSN</v>
      </c>
      <c r="G1140" s="16">
        <f>VLOOKUP($D1140,'Growth rate'!$B$3:$S$93,3,FALSE)*VLOOKUP($F1140,BY_TRA_Demand_Drivers!$B$5:$J$100,7,FALSE)</f>
        <v>0</v>
      </c>
      <c r="H1140" s="16">
        <f>VLOOKUP($D1140,'Growth rate'!$B$3:$S$93,3,FALSE)*VLOOKUP($F1140,BY_TRA_Demand_Drivers!$B$5:$J$100,8,FALSE)</f>
        <v>0</v>
      </c>
      <c r="I1140" s="16">
        <f>VLOOKUP($D1140,'Growth rate'!$B$3:$S$93,3,FALSE)*VLOOKUP($F1140,BY_TRA_Demand_Drivers!$B$5:$J$100,9,FALSE)</f>
        <v>0</v>
      </c>
    </row>
    <row r="1141" spans="1:9">
      <c r="A1141" s="16">
        <f t="shared" si="16"/>
        <v>14</v>
      </c>
      <c r="B1141" s="16"/>
      <c r="C1141" s="16" t="s">
        <v>11</v>
      </c>
      <c r="D1141" s="16">
        <v>2090</v>
      </c>
      <c r="E1141" s="16" t="s">
        <v>3</v>
      </c>
      <c r="F1141" s="16" t="str">
        <f>VLOOKUP(A1141,BY_TRA_Demand_Drivers!$A$5:$B$95,2,FALSE)</f>
        <v>TPSN</v>
      </c>
      <c r="G1141" s="16">
        <f>VLOOKUP($D1141,'Growth rate'!$B$3:$S$93,3,FALSE)*VLOOKUP($F1141,BY_TRA_Demand_Drivers!$B$5:$J$100,7,FALSE)</f>
        <v>0</v>
      </c>
      <c r="H1141" s="16">
        <f>VLOOKUP($D1141,'Growth rate'!$B$3:$S$93,3,FALSE)*VLOOKUP($F1141,BY_TRA_Demand_Drivers!$B$5:$J$100,8,FALSE)</f>
        <v>0</v>
      </c>
      <c r="I1141" s="16">
        <f>VLOOKUP($D1141,'Growth rate'!$B$3:$S$93,3,FALSE)*VLOOKUP($F1141,BY_TRA_Demand_Drivers!$B$5:$J$100,9,FALSE)</f>
        <v>0</v>
      </c>
    </row>
    <row r="1142" spans="1:9">
      <c r="A1142" s="16">
        <f t="shared" si="16"/>
        <v>14</v>
      </c>
      <c r="B1142" s="16"/>
      <c r="C1142" s="16" t="s">
        <v>11</v>
      </c>
      <c r="D1142" s="16">
        <v>2091</v>
      </c>
      <c r="E1142" s="16" t="s">
        <v>3</v>
      </c>
      <c r="F1142" s="16" t="str">
        <f>VLOOKUP(A1142,BY_TRA_Demand_Drivers!$A$5:$B$95,2,FALSE)</f>
        <v>TPSN</v>
      </c>
      <c r="G1142" s="16">
        <f>VLOOKUP($D1142,'Growth rate'!$B$3:$S$93,3,FALSE)*VLOOKUP($F1142,BY_TRA_Demand_Drivers!$B$5:$J$100,7,FALSE)</f>
        <v>0</v>
      </c>
      <c r="H1142" s="16">
        <f>VLOOKUP($D1142,'Growth rate'!$B$3:$S$93,3,FALSE)*VLOOKUP($F1142,BY_TRA_Demand_Drivers!$B$5:$J$100,8,FALSE)</f>
        <v>0</v>
      </c>
      <c r="I1142" s="16">
        <f>VLOOKUP($D1142,'Growth rate'!$B$3:$S$93,3,FALSE)*VLOOKUP($F1142,BY_TRA_Demand_Drivers!$B$5:$J$100,9,FALSE)</f>
        <v>0</v>
      </c>
    </row>
    <row r="1143" spans="1:9">
      <c r="A1143" s="16">
        <f t="shared" si="16"/>
        <v>14</v>
      </c>
      <c r="B1143" s="16"/>
      <c r="C1143" s="16" t="s">
        <v>11</v>
      </c>
      <c r="D1143" s="16">
        <v>2092</v>
      </c>
      <c r="E1143" s="16" t="s">
        <v>3</v>
      </c>
      <c r="F1143" s="16" t="str">
        <f>VLOOKUP(A1143,BY_TRA_Demand_Drivers!$A$5:$B$95,2,FALSE)</f>
        <v>TPSN</v>
      </c>
      <c r="G1143" s="16">
        <f>VLOOKUP($D1143,'Growth rate'!$B$3:$S$93,3,FALSE)*VLOOKUP($F1143,BY_TRA_Demand_Drivers!$B$5:$J$100,7,FALSE)</f>
        <v>0</v>
      </c>
      <c r="H1143" s="16">
        <f>VLOOKUP($D1143,'Growth rate'!$B$3:$S$93,3,FALSE)*VLOOKUP($F1143,BY_TRA_Demand_Drivers!$B$5:$J$100,8,FALSE)</f>
        <v>0</v>
      </c>
      <c r="I1143" s="16">
        <f>VLOOKUP($D1143,'Growth rate'!$B$3:$S$93,3,FALSE)*VLOOKUP($F1143,BY_TRA_Demand_Drivers!$B$5:$J$100,9,FALSE)</f>
        <v>0</v>
      </c>
    </row>
    <row r="1144" spans="1:9">
      <c r="A1144" s="16">
        <f t="shared" si="16"/>
        <v>14</v>
      </c>
      <c r="B1144" s="16"/>
      <c r="C1144" s="16" t="s">
        <v>11</v>
      </c>
      <c r="D1144" s="16">
        <v>2093</v>
      </c>
      <c r="E1144" s="16" t="s">
        <v>3</v>
      </c>
      <c r="F1144" s="16" t="str">
        <f>VLOOKUP(A1144,BY_TRA_Demand_Drivers!$A$5:$B$95,2,FALSE)</f>
        <v>TPSN</v>
      </c>
      <c r="G1144" s="16">
        <f>VLOOKUP($D1144,'Growth rate'!$B$3:$S$93,3,FALSE)*VLOOKUP($F1144,BY_TRA_Demand_Drivers!$B$5:$J$100,7,FALSE)</f>
        <v>0</v>
      </c>
      <c r="H1144" s="16">
        <f>VLOOKUP($D1144,'Growth rate'!$B$3:$S$93,3,FALSE)*VLOOKUP($F1144,BY_TRA_Demand_Drivers!$B$5:$J$100,8,FALSE)</f>
        <v>0</v>
      </c>
      <c r="I1144" s="16">
        <f>VLOOKUP($D1144,'Growth rate'!$B$3:$S$93,3,FALSE)*VLOOKUP($F1144,BY_TRA_Demand_Drivers!$B$5:$J$100,9,FALSE)</f>
        <v>0</v>
      </c>
    </row>
    <row r="1145" spans="1:9">
      <c r="A1145" s="16">
        <f t="shared" si="16"/>
        <v>14</v>
      </c>
      <c r="B1145" s="16"/>
      <c r="C1145" s="16" t="s">
        <v>11</v>
      </c>
      <c r="D1145" s="16">
        <v>2094</v>
      </c>
      <c r="E1145" s="16" t="s">
        <v>3</v>
      </c>
      <c r="F1145" s="16" t="str">
        <f>VLOOKUP(A1145,BY_TRA_Demand_Drivers!$A$5:$B$95,2,FALSE)</f>
        <v>TPSN</v>
      </c>
      <c r="G1145" s="16">
        <f>VLOOKUP($D1145,'Growth rate'!$B$3:$S$93,3,FALSE)*VLOOKUP($F1145,BY_TRA_Demand_Drivers!$B$5:$J$100,7,FALSE)</f>
        <v>0</v>
      </c>
      <c r="H1145" s="16">
        <f>VLOOKUP($D1145,'Growth rate'!$B$3:$S$93,3,FALSE)*VLOOKUP($F1145,BY_TRA_Demand_Drivers!$B$5:$J$100,8,FALSE)</f>
        <v>0</v>
      </c>
      <c r="I1145" s="16">
        <f>VLOOKUP($D1145,'Growth rate'!$B$3:$S$93,3,FALSE)*VLOOKUP($F1145,BY_TRA_Demand_Drivers!$B$5:$J$100,9,FALSE)</f>
        <v>0</v>
      </c>
    </row>
    <row r="1146" spans="1:9">
      <c r="A1146" s="16">
        <f t="shared" si="16"/>
        <v>14</v>
      </c>
      <c r="B1146" s="16"/>
      <c r="C1146" s="16" t="s">
        <v>11</v>
      </c>
      <c r="D1146" s="16">
        <v>2095</v>
      </c>
      <c r="E1146" s="16" t="s">
        <v>3</v>
      </c>
      <c r="F1146" s="16" t="str">
        <f>VLOOKUP(A1146,BY_TRA_Demand_Drivers!$A$5:$B$95,2,FALSE)</f>
        <v>TPSN</v>
      </c>
      <c r="G1146" s="16">
        <f>VLOOKUP($D1146,'Growth rate'!$B$3:$S$93,3,FALSE)*VLOOKUP($F1146,BY_TRA_Demand_Drivers!$B$5:$J$100,7,FALSE)</f>
        <v>0</v>
      </c>
      <c r="H1146" s="16">
        <f>VLOOKUP($D1146,'Growth rate'!$B$3:$S$93,3,FALSE)*VLOOKUP($F1146,BY_TRA_Demand_Drivers!$B$5:$J$100,8,FALSE)</f>
        <v>0</v>
      </c>
      <c r="I1146" s="16">
        <f>VLOOKUP($D1146,'Growth rate'!$B$3:$S$93,3,FALSE)*VLOOKUP($F1146,BY_TRA_Demand_Drivers!$B$5:$J$100,9,FALSE)</f>
        <v>0</v>
      </c>
    </row>
    <row r="1147" spans="1:9">
      <c r="A1147" s="16">
        <f t="shared" si="16"/>
        <v>14</v>
      </c>
      <c r="B1147" s="16"/>
      <c r="C1147" s="16" t="s">
        <v>11</v>
      </c>
      <c r="D1147" s="16">
        <v>2096</v>
      </c>
      <c r="E1147" s="16" t="s">
        <v>3</v>
      </c>
      <c r="F1147" s="16" t="str">
        <f>VLOOKUP(A1147,BY_TRA_Demand_Drivers!$A$5:$B$95,2,FALSE)</f>
        <v>TPSN</v>
      </c>
      <c r="G1147" s="16">
        <f>VLOOKUP($D1147,'Growth rate'!$B$3:$S$93,3,FALSE)*VLOOKUP($F1147,BY_TRA_Demand_Drivers!$B$5:$J$100,7,FALSE)</f>
        <v>0</v>
      </c>
      <c r="H1147" s="16">
        <f>VLOOKUP($D1147,'Growth rate'!$B$3:$S$93,3,FALSE)*VLOOKUP($F1147,BY_TRA_Demand_Drivers!$B$5:$J$100,8,FALSE)</f>
        <v>0</v>
      </c>
      <c r="I1147" s="16">
        <f>VLOOKUP($D1147,'Growth rate'!$B$3:$S$93,3,FALSE)*VLOOKUP($F1147,BY_TRA_Demand_Drivers!$B$5:$J$100,9,FALSE)</f>
        <v>0</v>
      </c>
    </row>
    <row r="1148" spans="1:9">
      <c r="A1148" s="16">
        <f t="shared" si="16"/>
        <v>14</v>
      </c>
      <c r="B1148" s="16"/>
      <c r="C1148" s="16" t="s">
        <v>11</v>
      </c>
      <c r="D1148" s="16">
        <v>2097</v>
      </c>
      <c r="E1148" s="16" t="s">
        <v>3</v>
      </c>
      <c r="F1148" s="16" t="str">
        <f>VLOOKUP(A1148,BY_TRA_Demand_Drivers!$A$5:$B$95,2,FALSE)</f>
        <v>TPSN</v>
      </c>
      <c r="G1148" s="16">
        <f>VLOOKUP($D1148,'Growth rate'!$B$3:$S$93,3,FALSE)*VLOOKUP($F1148,BY_TRA_Demand_Drivers!$B$5:$J$100,7,FALSE)</f>
        <v>0</v>
      </c>
      <c r="H1148" s="16">
        <f>VLOOKUP($D1148,'Growth rate'!$B$3:$S$93,3,FALSE)*VLOOKUP($F1148,BY_TRA_Demand_Drivers!$B$5:$J$100,8,FALSE)</f>
        <v>0</v>
      </c>
      <c r="I1148" s="16">
        <f>VLOOKUP($D1148,'Growth rate'!$B$3:$S$93,3,FALSE)*VLOOKUP($F1148,BY_TRA_Demand_Drivers!$B$5:$J$100,9,FALSE)</f>
        <v>0</v>
      </c>
    </row>
    <row r="1149" spans="1:9">
      <c r="A1149" s="16">
        <f t="shared" si="16"/>
        <v>14</v>
      </c>
      <c r="B1149" s="16"/>
      <c r="C1149" s="16" t="s">
        <v>11</v>
      </c>
      <c r="D1149" s="16">
        <v>2098</v>
      </c>
      <c r="E1149" s="16" t="s">
        <v>3</v>
      </c>
      <c r="F1149" s="16" t="str">
        <f>VLOOKUP(A1149,BY_TRA_Demand_Drivers!$A$5:$B$95,2,FALSE)</f>
        <v>TPSN</v>
      </c>
      <c r="G1149" s="16">
        <f>VLOOKUP($D1149,'Growth rate'!$B$3:$S$93,3,FALSE)*VLOOKUP($F1149,BY_TRA_Demand_Drivers!$B$5:$J$100,7,FALSE)</f>
        <v>0</v>
      </c>
      <c r="H1149" s="16">
        <f>VLOOKUP($D1149,'Growth rate'!$B$3:$S$93,3,FALSE)*VLOOKUP($F1149,BY_TRA_Demand_Drivers!$B$5:$J$100,8,FALSE)</f>
        <v>0</v>
      </c>
      <c r="I1149" s="16">
        <f>VLOOKUP($D1149,'Growth rate'!$B$3:$S$93,3,FALSE)*VLOOKUP($F1149,BY_TRA_Demand_Drivers!$B$5:$J$100,9,FALSE)</f>
        <v>0</v>
      </c>
    </row>
    <row r="1150" spans="1:9">
      <c r="A1150" s="16">
        <f t="shared" si="16"/>
        <v>14</v>
      </c>
      <c r="B1150" s="16"/>
      <c r="C1150" s="16" t="s">
        <v>11</v>
      </c>
      <c r="D1150" s="16">
        <v>2099</v>
      </c>
      <c r="E1150" s="16" t="s">
        <v>3</v>
      </c>
      <c r="F1150" s="16" t="str">
        <f>VLOOKUP(A1150,BY_TRA_Demand_Drivers!$A$5:$B$95,2,FALSE)</f>
        <v>TPSN</v>
      </c>
      <c r="G1150" s="16">
        <f>VLOOKUP($D1150,'Growth rate'!$B$3:$S$93,3,FALSE)*VLOOKUP($F1150,BY_TRA_Demand_Drivers!$B$5:$J$100,7,FALSE)</f>
        <v>0</v>
      </c>
      <c r="H1150" s="16">
        <f>VLOOKUP($D1150,'Growth rate'!$B$3:$S$93,3,FALSE)*VLOOKUP($F1150,BY_TRA_Demand_Drivers!$B$5:$J$100,8,FALSE)</f>
        <v>0</v>
      </c>
      <c r="I1150" s="16">
        <f>VLOOKUP($D1150,'Growth rate'!$B$3:$S$93,3,FALSE)*VLOOKUP($F1150,BY_TRA_Demand_Drivers!$B$5:$J$100,9,FALSE)</f>
        <v>0</v>
      </c>
    </row>
    <row r="1151" spans="1:9">
      <c r="A1151" s="16">
        <f t="shared" si="16"/>
        <v>14</v>
      </c>
      <c r="B1151" s="16"/>
      <c r="C1151" s="16" t="s">
        <v>11</v>
      </c>
      <c r="D1151" s="16">
        <v>2100</v>
      </c>
      <c r="E1151" s="16" t="s">
        <v>3</v>
      </c>
      <c r="F1151" s="16" t="str">
        <f>VLOOKUP(A1151,BY_TRA_Demand_Drivers!$A$5:$B$95,2,FALSE)</f>
        <v>TPSN</v>
      </c>
      <c r="G1151" s="16">
        <f>VLOOKUP($D1151,'Growth rate'!$B$3:$S$93,3,FALSE)*VLOOKUP($F1151,BY_TRA_Demand_Drivers!$B$5:$J$100,7,FALSE)</f>
        <v>0</v>
      </c>
      <c r="H1151" s="16">
        <f>VLOOKUP($D1151,'Growth rate'!$B$3:$S$93,3,FALSE)*VLOOKUP($F1151,BY_TRA_Demand_Drivers!$B$5:$J$100,8,FALSE)</f>
        <v>0</v>
      </c>
      <c r="I1151" s="16">
        <f>VLOOKUP($D1151,'Growth rate'!$B$3:$S$93,3,FALSE)*VLOOKUP($F1151,BY_TRA_Demand_Drivers!$B$5:$J$100,9,FALSE)</f>
        <v>0</v>
      </c>
    </row>
    <row r="1152" spans="1:9">
      <c r="A1152" s="16">
        <f>A1070+1</f>
        <v>15</v>
      </c>
      <c r="B1152" s="16"/>
      <c r="C1152" s="16" t="s">
        <v>11</v>
      </c>
      <c r="D1152" s="16">
        <v>2019</v>
      </c>
      <c r="E1152" s="16" t="s">
        <v>3</v>
      </c>
      <c r="F1152" s="16" t="str">
        <f>VLOOKUP(A1152,BY_TRA_Demand_Drivers!$A$5:$B$95,2,FALSE)</f>
        <v>TPSI</v>
      </c>
      <c r="G1152" s="16">
        <f>VLOOKUP($D1152,'Growth rate'!$B$3:$S$93,3,FALSE)*VLOOKUP($F1152,BY_TRA_Demand_Drivers!$B$5:$J$100,7,FALSE)</f>
        <v>15460.789833596531</v>
      </c>
      <c r="H1152" s="16">
        <f>VLOOKUP($D1152,'Growth rate'!$B$3:$S$93,3,FALSE)*VLOOKUP($F1152,BY_TRA_Demand_Drivers!$B$5:$J$100,8,FALSE)</f>
        <v>0</v>
      </c>
      <c r="I1152" s="16">
        <f>VLOOKUP($D1152,'Growth rate'!$B$3:$S$93,3,FALSE)*VLOOKUP($F1152,BY_TRA_Demand_Drivers!$B$5:$J$100,9,FALSE)</f>
        <v>0</v>
      </c>
    </row>
    <row r="1153" spans="1:9">
      <c r="A1153" s="16">
        <f t="shared" ref="A1153:A1216" si="17">A1071+1</f>
        <v>15</v>
      </c>
      <c r="B1153" s="16"/>
      <c r="C1153" s="16" t="s">
        <v>11</v>
      </c>
      <c r="D1153" s="16">
        <v>2020</v>
      </c>
      <c r="E1153" s="16" t="s">
        <v>3</v>
      </c>
      <c r="F1153" s="16" t="str">
        <f>VLOOKUP(A1153,BY_TRA_Demand_Drivers!$A$5:$B$95,2,FALSE)</f>
        <v>TPSI</v>
      </c>
      <c r="G1153" s="16">
        <f>VLOOKUP($D1153,'Growth rate'!$B$3:$S$93,3,FALSE)*VLOOKUP($F1153,BY_TRA_Demand_Drivers!$B$5:$J$100,7,FALSE)</f>
        <v>15648.370205312596</v>
      </c>
      <c r="H1153" s="16">
        <f>VLOOKUP($D1153,'Growth rate'!$B$3:$S$93,3,FALSE)*VLOOKUP($F1153,BY_TRA_Demand_Drivers!$B$5:$J$100,8,FALSE)</f>
        <v>0</v>
      </c>
      <c r="I1153" s="16">
        <f>VLOOKUP($D1153,'Growth rate'!$B$3:$S$93,3,FALSE)*VLOOKUP($F1153,BY_TRA_Demand_Drivers!$B$5:$J$100,9,FALSE)</f>
        <v>0</v>
      </c>
    </row>
    <row r="1154" spans="1:9">
      <c r="A1154" s="16">
        <f t="shared" si="17"/>
        <v>15</v>
      </c>
      <c r="B1154" s="16"/>
      <c r="C1154" s="16" t="s">
        <v>11</v>
      </c>
      <c r="D1154" s="16">
        <v>2021</v>
      </c>
      <c r="E1154" s="16" t="s">
        <v>3</v>
      </c>
      <c r="F1154" s="16" t="str">
        <f>VLOOKUP(A1154,BY_TRA_Demand_Drivers!$A$5:$B$95,2,FALSE)</f>
        <v>TPSI</v>
      </c>
      <c r="G1154" s="16">
        <f>VLOOKUP($D1154,'Growth rate'!$B$3:$S$93,3,FALSE)*VLOOKUP($F1154,BY_TRA_Demand_Drivers!$B$5:$J$100,7,FALSE)</f>
        <v>15808.819099046357</v>
      </c>
      <c r="H1154" s="16">
        <f>VLOOKUP($D1154,'Growth rate'!$B$3:$S$93,3,FALSE)*VLOOKUP($F1154,BY_TRA_Demand_Drivers!$B$5:$J$100,8,FALSE)</f>
        <v>0</v>
      </c>
      <c r="I1154" s="16">
        <f>VLOOKUP($D1154,'Growth rate'!$B$3:$S$93,3,FALSE)*VLOOKUP($F1154,BY_TRA_Demand_Drivers!$B$5:$J$100,9,FALSE)</f>
        <v>0</v>
      </c>
    </row>
    <row r="1155" spans="1:9">
      <c r="A1155" s="16">
        <f t="shared" si="17"/>
        <v>15</v>
      </c>
      <c r="B1155" s="16"/>
      <c r="C1155" s="16" t="s">
        <v>11</v>
      </c>
      <c r="D1155" s="16">
        <v>2022</v>
      </c>
      <c r="E1155" s="16" t="s">
        <v>3</v>
      </c>
      <c r="F1155" s="16" t="str">
        <f>VLOOKUP(A1155,BY_TRA_Demand_Drivers!$A$5:$B$95,2,FALSE)</f>
        <v>TPSI</v>
      </c>
      <c r="G1155" s="16">
        <f>VLOOKUP($D1155,'Growth rate'!$B$3:$S$93,3,FALSE)*VLOOKUP($F1155,BY_TRA_Demand_Drivers!$B$5:$J$100,7,FALSE)</f>
        <v>15969.267992780115</v>
      </c>
      <c r="H1155" s="16">
        <f>VLOOKUP($D1155,'Growth rate'!$B$3:$S$93,3,FALSE)*VLOOKUP($F1155,BY_TRA_Demand_Drivers!$B$5:$J$100,8,FALSE)</f>
        <v>0</v>
      </c>
      <c r="I1155" s="16">
        <f>VLOOKUP($D1155,'Growth rate'!$B$3:$S$93,3,FALSE)*VLOOKUP($F1155,BY_TRA_Demand_Drivers!$B$5:$J$100,9,FALSE)</f>
        <v>0</v>
      </c>
    </row>
    <row r="1156" spans="1:9">
      <c r="A1156" s="16">
        <f t="shared" si="17"/>
        <v>15</v>
      </c>
      <c r="B1156" s="16"/>
      <c r="C1156" s="16" t="s">
        <v>11</v>
      </c>
      <c r="D1156" s="16">
        <v>2023</v>
      </c>
      <c r="E1156" s="16" t="s">
        <v>3</v>
      </c>
      <c r="F1156" s="16" t="str">
        <f>VLOOKUP(A1156,BY_TRA_Demand_Drivers!$A$5:$B$95,2,FALSE)</f>
        <v>TPSI</v>
      </c>
      <c r="G1156" s="16">
        <f>VLOOKUP($D1156,'Growth rate'!$B$3:$S$93,3,FALSE)*VLOOKUP($F1156,BY_TRA_Demand_Drivers!$B$5:$J$100,7,FALSE)</f>
        <v>16129.716886513876</v>
      </c>
      <c r="H1156" s="16">
        <f>VLOOKUP($D1156,'Growth rate'!$B$3:$S$93,3,FALSE)*VLOOKUP($F1156,BY_TRA_Demand_Drivers!$B$5:$J$100,8,FALSE)</f>
        <v>0</v>
      </c>
      <c r="I1156" s="16">
        <f>VLOOKUP($D1156,'Growth rate'!$B$3:$S$93,3,FALSE)*VLOOKUP($F1156,BY_TRA_Demand_Drivers!$B$5:$J$100,9,FALSE)</f>
        <v>0</v>
      </c>
    </row>
    <row r="1157" spans="1:9">
      <c r="A1157" s="16">
        <f t="shared" si="17"/>
        <v>15</v>
      </c>
      <c r="B1157" s="16"/>
      <c r="C1157" s="16" t="s">
        <v>11</v>
      </c>
      <c r="D1157" s="16">
        <v>2024</v>
      </c>
      <c r="E1157" s="16" t="s">
        <v>3</v>
      </c>
      <c r="F1157" s="16" t="str">
        <f>VLOOKUP(A1157,BY_TRA_Demand_Drivers!$A$5:$B$95,2,FALSE)</f>
        <v>TPSI</v>
      </c>
      <c r="G1157" s="16">
        <f>VLOOKUP($D1157,'Growth rate'!$B$3:$S$93,3,FALSE)*VLOOKUP($F1157,BY_TRA_Demand_Drivers!$B$5:$J$100,7,FALSE)</f>
        <v>16290.165780247633</v>
      </c>
      <c r="H1157" s="16">
        <f>VLOOKUP($D1157,'Growth rate'!$B$3:$S$93,3,FALSE)*VLOOKUP($F1157,BY_TRA_Demand_Drivers!$B$5:$J$100,8,FALSE)</f>
        <v>0</v>
      </c>
      <c r="I1157" s="16">
        <f>VLOOKUP($D1157,'Growth rate'!$B$3:$S$93,3,FALSE)*VLOOKUP($F1157,BY_TRA_Demand_Drivers!$B$5:$J$100,9,FALSE)</f>
        <v>0</v>
      </c>
    </row>
    <row r="1158" spans="1:9">
      <c r="A1158" s="16">
        <f t="shared" si="17"/>
        <v>15</v>
      </c>
      <c r="B1158" s="16"/>
      <c r="C1158" s="16" t="s">
        <v>11</v>
      </c>
      <c r="D1158" s="16">
        <v>2025</v>
      </c>
      <c r="E1158" s="16" t="s">
        <v>3</v>
      </c>
      <c r="F1158" s="16" t="str">
        <f>VLOOKUP(A1158,BY_TRA_Demand_Drivers!$A$5:$B$95,2,FALSE)</f>
        <v>TPSI</v>
      </c>
      <c r="G1158" s="16">
        <f>VLOOKUP($D1158,'Growth rate'!$B$3:$S$93,3,FALSE)*VLOOKUP($F1158,BY_TRA_Demand_Drivers!$B$5:$J$100,7,FALSE)</f>
        <v>16450.614673981392</v>
      </c>
      <c r="H1158" s="16">
        <f>VLOOKUP($D1158,'Growth rate'!$B$3:$S$93,3,FALSE)*VLOOKUP($F1158,BY_TRA_Demand_Drivers!$B$5:$J$100,8,FALSE)</f>
        <v>0</v>
      </c>
      <c r="I1158" s="16">
        <f>VLOOKUP($D1158,'Growth rate'!$B$3:$S$93,3,FALSE)*VLOOKUP($F1158,BY_TRA_Demand_Drivers!$B$5:$J$100,9,FALSE)</f>
        <v>0</v>
      </c>
    </row>
    <row r="1159" spans="1:9">
      <c r="A1159" s="16">
        <f t="shared" si="17"/>
        <v>15</v>
      </c>
      <c r="B1159" s="16"/>
      <c r="C1159" s="16" t="s">
        <v>11</v>
      </c>
      <c r="D1159" s="16">
        <v>2026</v>
      </c>
      <c r="E1159" s="16" t="s">
        <v>3</v>
      </c>
      <c r="F1159" s="16" t="str">
        <f>VLOOKUP(A1159,BY_TRA_Demand_Drivers!$A$5:$B$95,2,FALSE)</f>
        <v>TPSI</v>
      </c>
      <c r="G1159" s="16">
        <f>VLOOKUP($D1159,'Growth rate'!$B$3:$S$93,3,FALSE)*VLOOKUP($F1159,BY_TRA_Demand_Drivers!$B$5:$J$100,7,FALSE)</f>
        <v>16598.274534553035</v>
      </c>
      <c r="H1159" s="16">
        <f>VLOOKUP($D1159,'Growth rate'!$B$3:$S$93,3,FALSE)*VLOOKUP($F1159,BY_TRA_Demand_Drivers!$B$5:$J$100,8,FALSE)</f>
        <v>0</v>
      </c>
      <c r="I1159" s="16">
        <f>VLOOKUP($D1159,'Growth rate'!$B$3:$S$93,3,FALSE)*VLOOKUP($F1159,BY_TRA_Demand_Drivers!$B$5:$J$100,9,FALSE)</f>
        <v>0</v>
      </c>
    </row>
    <row r="1160" spans="1:9">
      <c r="A1160" s="16">
        <f t="shared" si="17"/>
        <v>15</v>
      </c>
      <c r="B1160" s="16"/>
      <c r="C1160" s="16" t="s">
        <v>11</v>
      </c>
      <c r="D1160" s="16">
        <v>2027</v>
      </c>
      <c r="E1160" s="16" t="s">
        <v>3</v>
      </c>
      <c r="F1160" s="16" t="str">
        <f>VLOOKUP(A1160,BY_TRA_Demand_Drivers!$A$5:$B$95,2,FALSE)</f>
        <v>TPSI</v>
      </c>
      <c r="G1160" s="16">
        <f>VLOOKUP($D1160,'Growth rate'!$B$3:$S$93,3,FALSE)*VLOOKUP($F1160,BY_TRA_Demand_Drivers!$B$5:$J$100,7,FALSE)</f>
        <v>16745.934395124677</v>
      </c>
      <c r="H1160" s="16">
        <f>VLOOKUP($D1160,'Growth rate'!$B$3:$S$93,3,FALSE)*VLOOKUP($F1160,BY_TRA_Demand_Drivers!$B$5:$J$100,8,FALSE)</f>
        <v>0</v>
      </c>
      <c r="I1160" s="16">
        <f>VLOOKUP($D1160,'Growth rate'!$B$3:$S$93,3,FALSE)*VLOOKUP($F1160,BY_TRA_Demand_Drivers!$B$5:$J$100,9,FALSE)</f>
        <v>0</v>
      </c>
    </row>
    <row r="1161" spans="1:9">
      <c r="A1161" s="16">
        <f t="shared" si="17"/>
        <v>15</v>
      </c>
      <c r="B1161" s="16"/>
      <c r="C1161" s="16" t="s">
        <v>11</v>
      </c>
      <c r="D1161" s="16">
        <v>2028</v>
      </c>
      <c r="E1161" s="16" t="s">
        <v>3</v>
      </c>
      <c r="F1161" s="16" t="str">
        <f>VLOOKUP(A1161,BY_TRA_Demand_Drivers!$A$5:$B$95,2,FALSE)</f>
        <v>TPSI</v>
      </c>
      <c r="G1161" s="16">
        <f>VLOOKUP($D1161,'Growth rate'!$B$3:$S$93,3,FALSE)*VLOOKUP($F1161,BY_TRA_Demand_Drivers!$B$5:$J$100,7,FALSE)</f>
        <v>16893.594255696324</v>
      </c>
      <c r="H1161" s="16">
        <f>VLOOKUP($D1161,'Growth rate'!$B$3:$S$93,3,FALSE)*VLOOKUP($F1161,BY_TRA_Demand_Drivers!$B$5:$J$100,8,FALSE)</f>
        <v>0</v>
      </c>
      <c r="I1161" s="16">
        <f>VLOOKUP($D1161,'Growth rate'!$B$3:$S$93,3,FALSE)*VLOOKUP($F1161,BY_TRA_Demand_Drivers!$B$5:$J$100,9,FALSE)</f>
        <v>0</v>
      </c>
    </row>
    <row r="1162" spans="1:9">
      <c r="A1162" s="16">
        <f t="shared" si="17"/>
        <v>15</v>
      </c>
      <c r="B1162" s="16"/>
      <c r="C1162" s="16" t="s">
        <v>11</v>
      </c>
      <c r="D1162" s="16">
        <v>2029</v>
      </c>
      <c r="E1162" s="16" t="s">
        <v>3</v>
      </c>
      <c r="F1162" s="16" t="str">
        <f>VLOOKUP(A1162,BY_TRA_Demand_Drivers!$A$5:$B$95,2,FALSE)</f>
        <v>TPSI</v>
      </c>
      <c r="G1162" s="16">
        <f>VLOOKUP($D1162,'Growth rate'!$B$3:$S$93,3,FALSE)*VLOOKUP($F1162,BY_TRA_Demand_Drivers!$B$5:$J$100,7,FALSE)</f>
        <v>17041.254116267966</v>
      </c>
      <c r="H1162" s="16">
        <f>VLOOKUP($D1162,'Growth rate'!$B$3:$S$93,3,FALSE)*VLOOKUP($F1162,BY_TRA_Demand_Drivers!$B$5:$J$100,8,FALSE)</f>
        <v>0</v>
      </c>
      <c r="I1162" s="16">
        <f>VLOOKUP($D1162,'Growth rate'!$B$3:$S$93,3,FALSE)*VLOOKUP($F1162,BY_TRA_Demand_Drivers!$B$5:$J$100,9,FALSE)</f>
        <v>0</v>
      </c>
    </row>
    <row r="1163" spans="1:9">
      <c r="A1163" s="16">
        <f t="shared" si="17"/>
        <v>15</v>
      </c>
      <c r="B1163" s="16"/>
      <c r="C1163" s="16" t="s">
        <v>11</v>
      </c>
      <c r="D1163" s="16">
        <v>2030</v>
      </c>
      <c r="E1163" s="16" t="s">
        <v>3</v>
      </c>
      <c r="F1163" s="16" t="str">
        <f>VLOOKUP(A1163,BY_TRA_Demand_Drivers!$A$5:$B$95,2,FALSE)</f>
        <v>TPSI</v>
      </c>
      <c r="G1163" s="16">
        <f>VLOOKUP($D1163,'Growth rate'!$B$3:$S$93,3,FALSE)*VLOOKUP($F1163,BY_TRA_Demand_Drivers!$B$5:$J$100,7,FALSE)</f>
        <v>17188.913976839609</v>
      </c>
      <c r="H1163" s="16">
        <f>VLOOKUP($D1163,'Growth rate'!$B$3:$S$93,3,FALSE)*VLOOKUP($F1163,BY_TRA_Demand_Drivers!$B$5:$J$100,8,FALSE)</f>
        <v>0</v>
      </c>
      <c r="I1163" s="16">
        <f>VLOOKUP($D1163,'Growth rate'!$B$3:$S$93,3,FALSE)*VLOOKUP($F1163,BY_TRA_Demand_Drivers!$B$5:$J$100,9,FALSE)</f>
        <v>0</v>
      </c>
    </row>
    <row r="1164" spans="1:9">
      <c r="A1164" s="16">
        <f t="shared" si="17"/>
        <v>15</v>
      </c>
      <c r="B1164" s="16"/>
      <c r="C1164" s="16" t="s">
        <v>11</v>
      </c>
      <c r="D1164" s="16">
        <v>2031</v>
      </c>
      <c r="E1164" s="16" t="s">
        <v>3</v>
      </c>
      <c r="F1164" s="16" t="str">
        <f>VLOOKUP(A1164,BY_TRA_Demand_Drivers!$A$5:$B$95,2,FALSE)</f>
        <v>TPSI</v>
      </c>
      <c r="G1164" s="16">
        <f>VLOOKUP($D1164,'Growth rate'!$B$3:$S$93,3,FALSE)*VLOOKUP($F1164,BY_TRA_Demand_Drivers!$B$5:$J$100,7,FALSE)</f>
        <v>17367.071369208479</v>
      </c>
      <c r="H1164" s="16">
        <f>VLOOKUP($D1164,'Growth rate'!$B$3:$S$93,3,FALSE)*VLOOKUP($F1164,BY_TRA_Demand_Drivers!$B$5:$J$100,8,FALSE)</f>
        <v>0</v>
      </c>
      <c r="I1164" s="16">
        <f>VLOOKUP($D1164,'Growth rate'!$B$3:$S$93,3,FALSE)*VLOOKUP($F1164,BY_TRA_Demand_Drivers!$B$5:$J$100,9,FALSE)</f>
        <v>0</v>
      </c>
    </row>
    <row r="1165" spans="1:9">
      <c r="A1165" s="16">
        <f t="shared" si="17"/>
        <v>15</v>
      </c>
      <c r="B1165" s="16"/>
      <c r="C1165" s="16" t="s">
        <v>11</v>
      </c>
      <c r="D1165" s="16">
        <v>2032</v>
      </c>
      <c r="E1165" s="16" t="s">
        <v>3</v>
      </c>
      <c r="F1165" s="16" t="str">
        <f>VLOOKUP(A1165,BY_TRA_Demand_Drivers!$A$5:$B$95,2,FALSE)</f>
        <v>TPSI</v>
      </c>
      <c r="G1165" s="16">
        <f>VLOOKUP($D1165,'Growth rate'!$B$3:$S$93,3,FALSE)*VLOOKUP($F1165,BY_TRA_Demand_Drivers!$B$5:$J$100,7,FALSE)</f>
        <v>17545.228761577349</v>
      </c>
      <c r="H1165" s="16">
        <f>VLOOKUP($D1165,'Growth rate'!$B$3:$S$93,3,FALSE)*VLOOKUP($F1165,BY_TRA_Demand_Drivers!$B$5:$J$100,8,FALSE)</f>
        <v>0</v>
      </c>
      <c r="I1165" s="16">
        <f>VLOOKUP($D1165,'Growth rate'!$B$3:$S$93,3,FALSE)*VLOOKUP($F1165,BY_TRA_Demand_Drivers!$B$5:$J$100,9,FALSE)</f>
        <v>0</v>
      </c>
    </row>
    <row r="1166" spans="1:9">
      <c r="A1166" s="16">
        <f t="shared" si="17"/>
        <v>15</v>
      </c>
      <c r="B1166" s="16"/>
      <c r="C1166" s="16" t="s">
        <v>11</v>
      </c>
      <c r="D1166" s="16">
        <v>2033</v>
      </c>
      <c r="E1166" s="16" t="s">
        <v>3</v>
      </c>
      <c r="F1166" s="16" t="str">
        <f>VLOOKUP(A1166,BY_TRA_Demand_Drivers!$A$5:$B$95,2,FALSE)</f>
        <v>TPSI</v>
      </c>
      <c r="G1166" s="16">
        <f>VLOOKUP($D1166,'Growth rate'!$B$3:$S$93,3,FALSE)*VLOOKUP($F1166,BY_TRA_Demand_Drivers!$B$5:$J$100,7,FALSE)</f>
        <v>17723.38615394622</v>
      </c>
      <c r="H1166" s="16">
        <f>VLOOKUP($D1166,'Growth rate'!$B$3:$S$93,3,FALSE)*VLOOKUP($F1166,BY_TRA_Demand_Drivers!$B$5:$J$100,8,FALSE)</f>
        <v>0</v>
      </c>
      <c r="I1166" s="16">
        <f>VLOOKUP($D1166,'Growth rate'!$B$3:$S$93,3,FALSE)*VLOOKUP($F1166,BY_TRA_Demand_Drivers!$B$5:$J$100,9,FALSE)</f>
        <v>0</v>
      </c>
    </row>
    <row r="1167" spans="1:9">
      <c r="A1167" s="16">
        <f t="shared" si="17"/>
        <v>15</v>
      </c>
      <c r="B1167" s="16"/>
      <c r="C1167" s="16" t="s">
        <v>11</v>
      </c>
      <c r="D1167" s="16">
        <v>2034</v>
      </c>
      <c r="E1167" s="16" t="s">
        <v>3</v>
      </c>
      <c r="F1167" s="16" t="str">
        <f>VLOOKUP(A1167,BY_TRA_Demand_Drivers!$A$5:$B$95,2,FALSE)</f>
        <v>TPSI</v>
      </c>
      <c r="G1167" s="16">
        <f>VLOOKUP($D1167,'Growth rate'!$B$3:$S$93,3,FALSE)*VLOOKUP($F1167,BY_TRA_Demand_Drivers!$B$5:$J$100,7,FALSE)</f>
        <v>17901.543546315093</v>
      </c>
      <c r="H1167" s="16">
        <f>VLOOKUP($D1167,'Growth rate'!$B$3:$S$93,3,FALSE)*VLOOKUP($F1167,BY_TRA_Demand_Drivers!$B$5:$J$100,8,FALSE)</f>
        <v>0</v>
      </c>
      <c r="I1167" s="16">
        <f>VLOOKUP($D1167,'Growth rate'!$B$3:$S$93,3,FALSE)*VLOOKUP($F1167,BY_TRA_Demand_Drivers!$B$5:$J$100,9,FALSE)</f>
        <v>0</v>
      </c>
    </row>
    <row r="1168" spans="1:9">
      <c r="A1168" s="16">
        <f t="shared" si="17"/>
        <v>15</v>
      </c>
      <c r="B1168" s="16"/>
      <c r="C1168" s="16" t="s">
        <v>11</v>
      </c>
      <c r="D1168" s="16">
        <v>2035</v>
      </c>
      <c r="E1168" s="16" t="s">
        <v>3</v>
      </c>
      <c r="F1168" s="16" t="str">
        <f>VLOOKUP(A1168,BY_TRA_Demand_Drivers!$A$5:$B$95,2,FALSE)</f>
        <v>TPSI</v>
      </c>
      <c r="G1168" s="16">
        <f>VLOOKUP($D1168,'Growth rate'!$B$3:$S$93,3,FALSE)*VLOOKUP($F1168,BY_TRA_Demand_Drivers!$B$5:$J$100,7,FALSE)</f>
        <v>18079.700938683964</v>
      </c>
      <c r="H1168" s="16">
        <f>VLOOKUP($D1168,'Growth rate'!$B$3:$S$93,3,FALSE)*VLOOKUP($F1168,BY_TRA_Demand_Drivers!$B$5:$J$100,8,FALSE)</f>
        <v>0</v>
      </c>
      <c r="I1168" s="16">
        <f>VLOOKUP($D1168,'Growth rate'!$B$3:$S$93,3,FALSE)*VLOOKUP($F1168,BY_TRA_Demand_Drivers!$B$5:$J$100,9,FALSE)</f>
        <v>0</v>
      </c>
    </row>
    <row r="1169" spans="1:9">
      <c r="A1169" s="16">
        <f t="shared" si="17"/>
        <v>15</v>
      </c>
      <c r="B1169" s="16"/>
      <c r="C1169" s="16" t="s">
        <v>11</v>
      </c>
      <c r="D1169" s="16">
        <v>2036</v>
      </c>
      <c r="E1169" s="16" t="s">
        <v>3</v>
      </c>
      <c r="F1169" s="16" t="str">
        <f>VLOOKUP(A1169,BY_TRA_Demand_Drivers!$A$5:$B$95,2,FALSE)</f>
        <v>TPSI</v>
      </c>
      <c r="G1169" s="16">
        <f>VLOOKUP($D1169,'Growth rate'!$B$3:$S$93,3,FALSE)*VLOOKUP($F1169,BY_TRA_Demand_Drivers!$B$5:$J$100,7,FALSE)</f>
        <v>18315.038862212808</v>
      </c>
      <c r="H1169" s="16">
        <f>VLOOKUP($D1169,'Growth rate'!$B$3:$S$93,3,FALSE)*VLOOKUP($F1169,BY_TRA_Demand_Drivers!$B$5:$J$100,8,FALSE)</f>
        <v>0</v>
      </c>
      <c r="I1169" s="16">
        <f>VLOOKUP($D1169,'Growth rate'!$B$3:$S$93,3,FALSE)*VLOOKUP($F1169,BY_TRA_Demand_Drivers!$B$5:$J$100,9,FALSE)</f>
        <v>0</v>
      </c>
    </row>
    <row r="1170" spans="1:9">
      <c r="A1170" s="16">
        <f t="shared" si="17"/>
        <v>15</v>
      </c>
      <c r="B1170" s="16"/>
      <c r="C1170" s="16" t="s">
        <v>11</v>
      </c>
      <c r="D1170" s="16">
        <v>2037</v>
      </c>
      <c r="E1170" s="16" t="s">
        <v>3</v>
      </c>
      <c r="F1170" s="16" t="str">
        <f>VLOOKUP(A1170,BY_TRA_Demand_Drivers!$A$5:$B$95,2,FALSE)</f>
        <v>TPSI</v>
      </c>
      <c r="G1170" s="16">
        <f>VLOOKUP($D1170,'Growth rate'!$B$3:$S$93,3,FALSE)*VLOOKUP($F1170,BY_TRA_Demand_Drivers!$B$5:$J$100,7,FALSE)</f>
        <v>18550.376785741653</v>
      </c>
      <c r="H1170" s="16">
        <f>VLOOKUP($D1170,'Growth rate'!$B$3:$S$93,3,FALSE)*VLOOKUP($F1170,BY_TRA_Demand_Drivers!$B$5:$J$100,8,FALSE)</f>
        <v>0</v>
      </c>
      <c r="I1170" s="16">
        <f>VLOOKUP($D1170,'Growth rate'!$B$3:$S$93,3,FALSE)*VLOOKUP($F1170,BY_TRA_Demand_Drivers!$B$5:$J$100,9,FALSE)</f>
        <v>0</v>
      </c>
    </row>
    <row r="1171" spans="1:9">
      <c r="A1171" s="16">
        <f t="shared" si="17"/>
        <v>15</v>
      </c>
      <c r="B1171" s="16"/>
      <c r="C1171" s="16" t="s">
        <v>11</v>
      </c>
      <c r="D1171" s="16">
        <v>2038</v>
      </c>
      <c r="E1171" s="16" t="s">
        <v>3</v>
      </c>
      <c r="F1171" s="16" t="str">
        <f>VLOOKUP(A1171,BY_TRA_Demand_Drivers!$A$5:$B$95,2,FALSE)</f>
        <v>TPSI</v>
      </c>
      <c r="G1171" s="16">
        <f>VLOOKUP($D1171,'Growth rate'!$B$3:$S$93,3,FALSE)*VLOOKUP($F1171,BY_TRA_Demand_Drivers!$B$5:$J$100,7,FALSE)</f>
        <v>18785.714709270498</v>
      </c>
      <c r="H1171" s="16">
        <f>VLOOKUP($D1171,'Growth rate'!$B$3:$S$93,3,FALSE)*VLOOKUP($F1171,BY_TRA_Demand_Drivers!$B$5:$J$100,8,FALSE)</f>
        <v>0</v>
      </c>
      <c r="I1171" s="16">
        <f>VLOOKUP($D1171,'Growth rate'!$B$3:$S$93,3,FALSE)*VLOOKUP($F1171,BY_TRA_Demand_Drivers!$B$5:$J$100,9,FALSE)</f>
        <v>0</v>
      </c>
    </row>
    <row r="1172" spans="1:9">
      <c r="A1172" s="16">
        <f t="shared" si="17"/>
        <v>15</v>
      </c>
      <c r="B1172" s="16"/>
      <c r="C1172" s="16" t="s">
        <v>11</v>
      </c>
      <c r="D1172" s="16">
        <v>2039</v>
      </c>
      <c r="E1172" s="16" t="s">
        <v>3</v>
      </c>
      <c r="F1172" s="16" t="str">
        <f>VLOOKUP(A1172,BY_TRA_Demand_Drivers!$A$5:$B$95,2,FALSE)</f>
        <v>TPSI</v>
      </c>
      <c r="G1172" s="16">
        <f>VLOOKUP($D1172,'Growth rate'!$B$3:$S$93,3,FALSE)*VLOOKUP($F1172,BY_TRA_Demand_Drivers!$B$5:$J$100,7,FALSE)</f>
        <v>19021.052632799339</v>
      </c>
      <c r="H1172" s="16">
        <f>VLOOKUP($D1172,'Growth rate'!$B$3:$S$93,3,FALSE)*VLOOKUP($F1172,BY_TRA_Demand_Drivers!$B$5:$J$100,8,FALSE)</f>
        <v>0</v>
      </c>
      <c r="I1172" s="16">
        <f>VLOOKUP($D1172,'Growth rate'!$B$3:$S$93,3,FALSE)*VLOOKUP($F1172,BY_TRA_Demand_Drivers!$B$5:$J$100,9,FALSE)</f>
        <v>0</v>
      </c>
    </row>
    <row r="1173" spans="1:9">
      <c r="A1173" s="16">
        <f t="shared" si="17"/>
        <v>15</v>
      </c>
      <c r="B1173" s="16"/>
      <c r="C1173" s="16" t="s">
        <v>11</v>
      </c>
      <c r="D1173" s="16">
        <v>2040</v>
      </c>
      <c r="E1173" s="16" t="s">
        <v>3</v>
      </c>
      <c r="F1173" s="16" t="str">
        <f>VLOOKUP(A1173,BY_TRA_Demand_Drivers!$A$5:$B$95,2,FALSE)</f>
        <v>TPSI</v>
      </c>
      <c r="G1173" s="16">
        <f>VLOOKUP($D1173,'Growth rate'!$B$3:$S$93,3,FALSE)*VLOOKUP($F1173,BY_TRA_Demand_Drivers!$B$5:$J$100,7,FALSE)</f>
        <v>19256.390556328188</v>
      </c>
      <c r="H1173" s="16">
        <f>VLOOKUP($D1173,'Growth rate'!$B$3:$S$93,3,FALSE)*VLOOKUP($F1173,BY_TRA_Demand_Drivers!$B$5:$J$100,8,FALSE)</f>
        <v>0</v>
      </c>
      <c r="I1173" s="16">
        <f>VLOOKUP($D1173,'Growth rate'!$B$3:$S$93,3,FALSE)*VLOOKUP($F1173,BY_TRA_Demand_Drivers!$B$5:$J$100,9,FALSE)</f>
        <v>0</v>
      </c>
    </row>
    <row r="1174" spans="1:9">
      <c r="A1174" s="16">
        <f t="shared" si="17"/>
        <v>15</v>
      </c>
      <c r="B1174" s="16"/>
      <c r="C1174" s="16" t="s">
        <v>11</v>
      </c>
      <c r="D1174" s="16">
        <v>2041</v>
      </c>
      <c r="E1174" s="16" t="s">
        <v>3</v>
      </c>
      <c r="F1174" s="16" t="str">
        <f>VLOOKUP(A1174,BY_TRA_Demand_Drivers!$A$5:$B$95,2,FALSE)</f>
        <v>TPSI</v>
      </c>
      <c r="G1174" s="16">
        <f>VLOOKUP($D1174,'Growth rate'!$B$3:$S$93,3,FALSE)*VLOOKUP($F1174,BY_TRA_Demand_Drivers!$B$5:$J$100,7,FALSE)</f>
        <v>19499.658173251191</v>
      </c>
      <c r="H1174" s="16">
        <f>VLOOKUP($D1174,'Growth rate'!$B$3:$S$93,3,FALSE)*VLOOKUP($F1174,BY_TRA_Demand_Drivers!$B$5:$J$100,8,FALSE)</f>
        <v>0</v>
      </c>
      <c r="I1174" s="16">
        <f>VLOOKUP($D1174,'Growth rate'!$B$3:$S$93,3,FALSE)*VLOOKUP($F1174,BY_TRA_Demand_Drivers!$B$5:$J$100,9,FALSE)</f>
        <v>0</v>
      </c>
    </row>
    <row r="1175" spans="1:9">
      <c r="A1175" s="16">
        <f t="shared" si="17"/>
        <v>15</v>
      </c>
      <c r="B1175" s="16"/>
      <c r="C1175" s="16" t="s">
        <v>11</v>
      </c>
      <c r="D1175" s="16">
        <v>2042</v>
      </c>
      <c r="E1175" s="16" t="s">
        <v>3</v>
      </c>
      <c r="F1175" s="16" t="str">
        <f>VLOOKUP(A1175,BY_TRA_Demand_Drivers!$A$5:$B$95,2,FALSE)</f>
        <v>TPSI</v>
      </c>
      <c r="G1175" s="16">
        <f>VLOOKUP($D1175,'Growth rate'!$B$3:$S$93,3,FALSE)*VLOOKUP($F1175,BY_TRA_Demand_Drivers!$B$5:$J$100,7,FALSE)</f>
        <v>19742.925790174195</v>
      </c>
      <c r="H1175" s="16">
        <f>VLOOKUP($D1175,'Growth rate'!$B$3:$S$93,3,FALSE)*VLOOKUP($F1175,BY_TRA_Demand_Drivers!$B$5:$J$100,8,FALSE)</f>
        <v>0</v>
      </c>
      <c r="I1175" s="16">
        <f>VLOOKUP($D1175,'Growth rate'!$B$3:$S$93,3,FALSE)*VLOOKUP($F1175,BY_TRA_Demand_Drivers!$B$5:$J$100,9,FALSE)</f>
        <v>0</v>
      </c>
    </row>
    <row r="1176" spans="1:9">
      <c r="A1176" s="16">
        <f t="shared" si="17"/>
        <v>15</v>
      </c>
      <c r="B1176" s="16"/>
      <c r="C1176" s="16" t="s">
        <v>11</v>
      </c>
      <c r="D1176" s="16">
        <v>2043</v>
      </c>
      <c r="E1176" s="16" t="s">
        <v>3</v>
      </c>
      <c r="F1176" s="16" t="str">
        <f>VLOOKUP(A1176,BY_TRA_Demand_Drivers!$A$5:$B$95,2,FALSE)</f>
        <v>TPSI</v>
      </c>
      <c r="G1176" s="16">
        <f>VLOOKUP($D1176,'Growth rate'!$B$3:$S$93,3,FALSE)*VLOOKUP($F1176,BY_TRA_Demand_Drivers!$B$5:$J$100,7,FALSE)</f>
        <v>19986.193407097198</v>
      </c>
      <c r="H1176" s="16">
        <f>VLOOKUP($D1176,'Growth rate'!$B$3:$S$93,3,FALSE)*VLOOKUP($F1176,BY_TRA_Demand_Drivers!$B$5:$J$100,8,FALSE)</f>
        <v>0</v>
      </c>
      <c r="I1176" s="16">
        <f>VLOOKUP($D1176,'Growth rate'!$B$3:$S$93,3,FALSE)*VLOOKUP($F1176,BY_TRA_Demand_Drivers!$B$5:$J$100,9,FALSE)</f>
        <v>0</v>
      </c>
    </row>
    <row r="1177" spans="1:9">
      <c r="A1177" s="16">
        <f t="shared" si="17"/>
        <v>15</v>
      </c>
      <c r="B1177" s="16"/>
      <c r="C1177" s="16" t="s">
        <v>11</v>
      </c>
      <c r="D1177" s="16">
        <v>2044</v>
      </c>
      <c r="E1177" s="16" t="s">
        <v>3</v>
      </c>
      <c r="F1177" s="16" t="str">
        <f>VLOOKUP(A1177,BY_TRA_Demand_Drivers!$A$5:$B$95,2,FALSE)</f>
        <v>TPSI</v>
      </c>
      <c r="G1177" s="16">
        <f>VLOOKUP($D1177,'Growth rate'!$B$3:$S$93,3,FALSE)*VLOOKUP($F1177,BY_TRA_Demand_Drivers!$B$5:$J$100,7,FALSE)</f>
        <v>20229.461024020206</v>
      </c>
      <c r="H1177" s="16">
        <f>VLOOKUP($D1177,'Growth rate'!$B$3:$S$93,3,FALSE)*VLOOKUP($F1177,BY_TRA_Demand_Drivers!$B$5:$J$100,8,FALSE)</f>
        <v>0</v>
      </c>
      <c r="I1177" s="16">
        <f>VLOOKUP($D1177,'Growth rate'!$B$3:$S$93,3,FALSE)*VLOOKUP($F1177,BY_TRA_Demand_Drivers!$B$5:$J$100,9,FALSE)</f>
        <v>0</v>
      </c>
    </row>
    <row r="1178" spans="1:9">
      <c r="A1178" s="16">
        <f t="shared" si="17"/>
        <v>15</v>
      </c>
      <c r="B1178" s="16"/>
      <c r="C1178" s="16" t="s">
        <v>11</v>
      </c>
      <c r="D1178" s="16">
        <v>2045</v>
      </c>
      <c r="E1178" s="16" t="s">
        <v>3</v>
      </c>
      <c r="F1178" s="16" t="str">
        <f>VLOOKUP(A1178,BY_TRA_Demand_Drivers!$A$5:$B$95,2,FALSE)</f>
        <v>TPSI</v>
      </c>
      <c r="G1178" s="16">
        <f>VLOOKUP($D1178,'Growth rate'!$B$3:$S$93,3,FALSE)*VLOOKUP($F1178,BY_TRA_Demand_Drivers!$B$5:$J$100,7,FALSE)</f>
        <v>20472.728640943209</v>
      </c>
      <c r="H1178" s="16">
        <f>VLOOKUP($D1178,'Growth rate'!$B$3:$S$93,3,FALSE)*VLOOKUP($F1178,BY_TRA_Demand_Drivers!$B$5:$J$100,8,FALSE)</f>
        <v>0</v>
      </c>
      <c r="I1178" s="16">
        <f>VLOOKUP($D1178,'Growth rate'!$B$3:$S$93,3,FALSE)*VLOOKUP($F1178,BY_TRA_Demand_Drivers!$B$5:$J$100,9,FALSE)</f>
        <v>0</v>
      </c>
    </row>
    <row r="1179" spans="1:9">
      <c r="A1179" s="16">
        <f t="shared" si="17"/>
        <v>15</v>
      </c>
      <c r="B1179" s="16"/>
      <c r="C1179" s="16" t="s">
        <v>11</v>
      </c>
      <c r="D1179" s="16">
        <v>2046</v>
      </c>
      <c r="E1179" s="16" t="s">
        <v>3</v>
      </c>
      <c r="F1179" s="16" t="str">
        <f>VLOOKUP(A1179,BY_TRA_Demand_Drivers!$A$5:$B$95,2,FALSE)</f>
        <v>TPSI</v>
      </c>
      <c r="G1179" s="16">
        <f>VLOOKUP($D1179,'Growth rate'!$B$3:$S$93,3,FALSE)*VLOOKUP($F1179,BY_TRA_Demand_Drivers!$B$5:$J$100,7,FALSE)</f>
        <v>20706.902491395795</v>
      </c>
      <c r="H1179" s="16">
        <f>VLOOKUP($D1179,'Growth rate'!$B$3:$S$93,3,FALSE)*VLOOKUP($F1179,BY_TRA_Demand_Drivers!$B$5:$J$100,8,FALSE)</f>
        <v>0</v>
      </c>
      <c r="I1179" s="16">
        <f>VLOOKUP($D1179,'Growth rate'!$B$3:$S$93,3,FALSE)*VLOOKUP($F1179,BY_TRA_Demand_Drivers!$B$5:$J$100,9,FALSE)</f>
        <v>0</v>
      </c>
    </row>
    <row r="1180" spans="1:9">
      <c r="A1180" s="16">
        <f t="shared" si="17"/>
        <v>15</v>
      </c>
      <c r="B1180" s="16"/>
      <c r="C1180" s="16" t="s">
        <v>11</v>
      </c>
      <c r="D1180" s="16">
        <v>2047</v>
      </c>
      <c r="E1180" s="16" t="s">
        <v>3</v>
      </c>
      <c r="F1180" s="16" t="str">
        <f>VLOOKUP(A1180,BY_TRA_Demand_Drivers!$A$5:$B$95,2,FALSE)</f>
        <v>TPSI</v>
      </c>
      <c r="G1180" s="16">
        <f>VLOOKUP($D1180,'Growth rate'!$B$3:$S$93,3,FALSE)*VLOOKUP($F1180,BY_TRA_Demand_Drivers!$B$5:$J$100,7,FALSE)</f>
        <v>20941.07634184838</v>
      </c>
      <c r="H1180" s="16">
        <f>VLOOKUP($D1180,'Growth rate'!$B$3:$S$93,3,FALSE)*VLOOKUP($F1180,BY_TRA_Demand_Drivers!$B$5:$J$100,8,FALSE)</f>
        <v>0</v>
      </c>
      <c r="I1180" s="16">
        <f>VLOOKUP($D1180,'Growth rate'!$B$3:$S$93,3,FALSE)*VLOOKUP($F1180,BY_TRA_Demand_Drivers!$B$5:$J$100,9,FALSE)</f>
        <v>0</v>
      </c>
    </row>
    <row r="1181" spans="1:9">
      <c r="A1181" s="16">
        <f t="shared" si="17"/>
        <v>15</v>
      </c>
      <c r="B1181" s="16"/>
      <c r="C1181" s="16" t="s">
        <v>11</v>
      </c>
      <c r="D1181" s="16">
        <v>2048</v>
      </c>
      <c r="E1181" s="16" t="s">
        <v>3</v>
      </c>
      <c r="F1181" s="16" t="str">
        <f>VLOOKUP(A1181,BY_TRA_Demand_Drivers!$A$5:$B$95,2,FALSE)</f>
        <v>TPSI</v>
      </c>
      <c r="G1181" s="16">
        <f>VLOOKUP($D1181,'Growth rate'!$B$3:$S$93,3,FALSE)*VLOOKUP($F1181,BY_TRA_Demand_Drivers!$B$5:$J$100,7,FALSE)</f>
        <v>21175.250192300962</v>
      </c>
      <c r="H1181" s="16">
        <f>VLOOKUP($D1181,'Growth rate'!$B$3:$S$93,3,FALSE)*VLOOKUP($F1181,BY_TRA_Demand_Drivers!$B$5:$J$100,8,FALSE)</f>
        <v>0</v>
      </c>
      <c r="I1181" s="16">
        <f>VLOOKUP($D1181,'Growth rate'!$B$3:$S$93,3,FALSE)*VLOOKUP($F1181,BY_TRA_Demand_Drivers!$B$5:$J$100,9,FALSE)</f>
        <v>0</v>
      </c>
    </row>
    <row r="1182" spans="1:9">
      <c r="A1182" s="16">
        <f t="shared" si="17"/>
        <v>15</v>
      </c>
      <c r="B1182" s="16"/>
      <c r="C1182" s="16" t="s">
        <v>11</v>
      </c>
      <c r="D1182" s="16">
        <v>2049</v>
      </c>
      <c r="E1182" s="16" t="s">
        <v>3</v>
      </c>
      <c r="F1182" s="16" t="str">
        <f>VLOOKUP(A1182,BY_TRA_Demand_Drivers!$A$5:$B$95,2,FALSE)</f>
        <v>TPSI</v>
      </c>
      <c r="G1182" s="16">
        <f>VLOOKUP($D1182,'Growth rate'!$B$3:$S$93,3,FALSE)*VLOOKUP($F1182,BY_TRA_Demand_Drivers!$B$5:$J$100,7,FALSE)</f>
        <v>21409.424042753548</v>
      </c>
      <c r="H1182" s="16">
        <f>VLOOKUP($D1182,'Growth rate'!$B$3:$S$93,3,FALSE)*VLOOKUP($F1182,BY_TRA_Demand_Drivers!$B$5:$J$100,8,FALSE)</f>
        <v>0</v>
      </c>
      <c r="I1182" s="16">
        <f>VLOOKUP($D1182,'Growth rate'!$B$3:$S$93,3,FALSE)*VLOOKUP($F1182,BY_TRA_Demand_Drivers!$B$5:$J$100,9,FALSE)</f>
        <v>0</v>
      </c>
    </row>
    <row r="1183" spans="1:9">
      <c r="A1183" s="16">
        <f t="shared" si="17"/>
        <v>15</v>
      </c>
      <c r="B1183" s="16"/>
      <c r="C1183" s="16" t="s">
        <v>11</v>
      </c>
      <c r="D1183" s="16">
        <v>2050</v>
      </c>
      <c r="E1183" s="16" t="s">
        <v>3</v>
      </c>
      <c r="F1183" s="16" t="str">
        <f>VLOOKUP(A1183,BY_TRA_Demand_Drivers!$A$5:$B$95,2,FALSE)</f>
        <v>TPSI</v>
      </c>
      <c r="G1183" s="16">
        <f>VLOOKUP($D1183,'Growth rate'!$B$3:$S$93,3,FALSE)*VLOOKUP($F1183,BY_TRA_Demand_Drivers!$B$5:$J$100,7,FALSE)</f>
        <v>21643.597893206133</v>
      </c>
      <c r="H1183" s="16">
        <f>VLOOKUP($D1183,'Growth rate'!$B$3:$S$93,3,FALSE)*VLOOKUP($F1183,BY_TRA_Demand_Drivers!$B$5:$J$100,8,FALSE)</f>
        <v>0</v>
      </c>
      <c r="I1183" s="16">
        <f>VLOOKUP($D1183,'Growth rate'!$B$3:$S$93,3,FALSE)*VLOOKUP($F1183,BY_TRA_Demand_Drivers!$B$5:$J$100,9,FALSE)</f>
        <v>0</v>
      </c>
    </row>
    <row r="1184" spans="1:9">
      <c r="A1184" s="16">
        <f t="shared" si="17"/>
        <v>15</v>
      </c>
      <c r="B1184" s="16"/>
      <c r="C1184" s="16" t="s">
        <v>11</v>
      </c>
      <c r="D1184" s="16">
        <v>2051</v>
      </c>
      <c r="E1184" s="16" t="s">
        <v>3</v>
      </c>
      <c r="F1184" s="16" t="str">
        <f>VLOOKUP(A1184,BY_TRA_Demand_Drivers!$A$5:$B$95,2,FALSE)</f>
        <v>TPSI</v>
      </c>
      <c r="G1184" s="16">
        <f>VLOOKUP($D1184,'Growth rate'!$B$3:$S$93,3,FALSE)*VLOOKUP($F1184,BY_TRA_Demand_Drivers!$B$5:$J$100,7,FALSE)</f>
        <v>21878.305975333005</v>
      </c>
      <c r="H1184" s="16">
        <f>VLOOKUP($D1184,'Growth rate'!$B$3:$S$93,3,FALSE)*VLOOKUP($F1184,BY_TRA_Demand_Drivers!$B$5:$J$100,8,FALSE)</f>
        <v>0</v>
      </c>
      <c r="I1184" s="16">
        <f>VLOOKUP($D1184,'Growth rate'!$B$3:$S$93,3,FALSE)*VLOOKUP($F1184,BY_TRA_Demand_Drivers!$B$5:$J$100,9,FALSE)</f>
        <v>0</v>
      </c>
    </row>
    <row r="1185" spans="1:9">
      <c r="A1185" s="16">
        <f t="shared" si="17"/>
        <v>15</v>
      </c>
      <c r="B1185" s="16"/>
      <c r="C1185" s="16" t="s">
        <v>11</v>
      </c>
      <c r="D1185" s="16">
        <v>2052</v>
      </c>
      <c r="E1185" s="16" t="s">
        <v>3</v>
      </c>
      <c r="F1185" s="16" t="str">
        <f>VLOOKUP(A1185,BY_TRA_Demand_Drivers!$A$5:$B$95,2,FALSE)</f>
        <v>TPSI</v>
      </c>
      <c r="G1185" s="16">
        <f>VLOOKUP($D1185,'Growth rate'!$B$3:$S$93,3,FALSE)*VLOOKUP($F1185,BY_TRA_Demand_Drivers!$B$5:$J$100,7,FALSE)</f>
        <v>22113.014057459877</v>
      </c>
      <c r="H1185" s="16">
        <f>VLOOKUP($D1185,'Growth rate'!$B$3:$S$93,3,FALSE)*VLOOKUP($F1185,BY_TRA_Demand_Drivers!$B$5:$J$100,8,FALSE)</f>
        <v>0</v>
      </c>
      <c r="I1185" s="16">
        <f>VLOOKUP($D1185,'Growth rate'!$B$3:$S$93,3,FALSE)*VLOOKUP($F1185,BY_TRA_Demand_Drivers!$B$5:$J$100,9,FALSE)</f>
        <v>0</v>
      </c>
    </row>
    <row r="1186" spans="1:9">
      <c r="A1186" s="16">
        <f t="shared" si="17"/>
        <v>15</v>
      </c>
      <c r="B1186" s="16"/>
      <c r="C1186" s="16" t="s">
        <v>11</v>
      </c>
      <c r="D1186" s="16">
        <v>2053</v>
      </c>
      <c r="E1186" s="16" t="s">
        <v>3</v>
      </c>
      <c r="F1186" s="16" t="str">
        <f>VLOOKUP(A1186,BY_TRA_Demand_Drivers!$A$5:$B$95,2,FALSE)</f>
        <v>TPSI</v>
      </c>
      <c r="G1186" s="16">
        <f>VLOOKUP($D1186,'Growth rate'!$B$3:$S$93,3,FALSE)*VLOOKUP($F1186,BY_TRA_Demand_Drivers!$B$5:$J$100,7,FALSE)</f>
        <v>22347.722139586749</v>
      </c>
      <c r="H1186" s="16">
        <f>VLOOKUP($D1186,'Growth rate'!$B$3:$S$93,3,FALSE)*VLOOKUP($F1186,BY_TRA_Demand_Drivers!$B$5:$J$100,8,FALSE)</f>
        <v>0</v>
      </c>
      <c r="I1186" s="16">
        <f>VLOOKUP($D1186,'Growth rate'!$B$3:$S$93,3,FALSE)*VLOOKUP($F1186,BY_TRA_Demand_Drivers!$B$5:$J$100,9,FALSE)</f>
        <v>0</v>
      </c>
    </row>
    <row r="1187" spans="1:9">
      <c r="A1187" s="16">
        <f t="shared" si="17"/>
        <v>15</v>
      </c>
      <c r="B1187" s="16"/>
      <c r="C1187" s="16" t="s">
        <v>11</v>
      </c>
      <c r="D1187" s="16">
        <v>2054</v>
      </c>
      <c r="E1187" s="16" t="s">
        <v>3</v>
      </c>
      <c r="F1187" s="16" t="str">
        <f>VLOOKUP(A1187,BY_TRA_Demand_Drivers!$A$5:$B$95,2,FALSE)</f>
        <v>TPSI</v>
      </c>
      <c r="G1187" s="16">
        <f>VLOOKUP($D1187,'Growth rate'!$B$3:$S$93,3,FALSE)*VLOOKUP($F1187,BY_TRA_Demand_Drivers!$B$5:$J$100,7,FALSE)</f>
        <v>22582.430221713621</v>
      </c>
      <c r="H1187" s="16">
        <f>VLOOKUP($D1187,'Growth rate'!$B$3:$S$93,3,FALSE)*VLOOKUP($F1187,BY_TRA_Demand_Drivers!$B$5:$J$100,8,FALSE)</f>
        <v>0</v>
      </c>
      <c r="I1187" s="16">
        <f>VLOOKUP($D1187,'Growth rate'!$B$3:$S$93,3,FALSE)*VLOOKUP($F1187,BY_TRA_Demand_Drivers!$B$5:$J$100,9,FALSE)</f>
        <v>0</v>
      </c>
    </row>
    <row r="1188" spans="1:9">
      <c r="A1188" s="16">
        <f t="shared" si="17"/>
        <v>15</v>
      </c>
      <c r="B1188" s="16"/>
      <c r="C1188" s="16" t="s">
        <v>11</v>
      </c>
      <c r="D1188" s="16">
        <v>2055</v>
      </c>
      <c r="E1188" s="16" t="s">
        <v>3</v>
      </c>
      <c r="F1188" s="16" t="str">
        <f>VLOOKUP(A1188,BY_TRA_Demand_Drivers!$A$5:$B$95,2,FALSE)</f>
        <v>TPSI</v>
      </c>
      <c r="G1188" s="16">
        <f>VLOOKUP($D1188,'Growth rate'!$B$3:$S$93,3,FALSE)*VLOOKUP($F1188,BY_TRA_Demand_Drivers!$B$5:$J$100,7,FALSE)</f>
        <v>22817.138303840493</v>
      </c>
      <c r="H1188" s="16">
        <f>VLOOKUP($D1188,'Growth rate'!$B$3:$S$93,3,FALSE)*VLOOKUP($F1188,BY_TRA_Demand_Drivers!$B$5:$J$100,8,FALSE)</f>
        <v>0</v>
      </c>
      <c r="I1188" s="16">
        <f>VLOOKUP($D1188,'Growth rate'!$B$3:$S$93,3,FALSE)*VLOOKUP($F1188,BY_TRA_Demand_Drivers!$B$5:$J$100,9,FALSE)</f>
        <v>0</v>
      </c>
    </row>
    <row r="1189" spans="1:9">
      <c r="A1189" s="16">
        <f t="shared" si="17"/>
        <v>15</v>
      </c>
      <c r="B1189" s="16"/>
      <c r="C1189" s="16" t="s">
        <v>11</v>
      </c>
      <c r="D1189" s="16">
        <v>2056</v>
      </c>
      <c r="E1189" s="16" t="s">
        <v>3</v>
      </c>
      <c r="F1189" s="16" t="str">
        <f>VLOOKUP(A1189,BY_TRA_Demand_Drivers!$A$5:$B$95,2,FALSE)</f>
        <v>TPSI</v>
      </c>
      <c r="G1189" s="16">
        <f>VLOOKUP($D1189,'Growth rate'!$B$3:$S$93,3,FALSE)*VLOOKUP($F1189,BY_TRA_Demand_Drivers!$B$5:$J$100,7,FALSE)</f>
        <v>23079.950717570558</v>
      </c>
      <c r="H1189" s="16">
        <f>VLOOKUP($D1189,'Growth rate'!$B$3:$S$93,3,FALSE)*VLOOKUP($F1189,BY_TRA_Demand_Drivers!$B$5:$J$100,8,FALSE)</f>
        <v>0</v>
      </c>
      <c r="I1189" s="16">
        <f>VLOOKUP($D1189,'Growth rate'!$B$3:$S$93,3,FALSE)*VLOOKUP($F1189,BY_TRA_Demand_Drivers!$B$5:$J$100,9,FALSE)</f>
        <v>0</v>
      </c>
    </row>
    <row r="1190" spans="1:9">
      <c r="A1190" s="16">
        <f t="shared" si="17"/>
        <v>15</v>
      </c>
      <c r="B1190" s="16"/>
      <c r="C1190" s="16" t="s">
        <v>11</v>
      </c>
      <c r="D1190" s="16">
        <v>2057</v>
      </c>
      <c r="E1190" s="16" t="s">
        <v>3</v>
      </c>
      <c r="F1190" s="16" t="str">
        <f>VLOOKUP(A1190,BY_TRA_Demand_Drivers!$A$5:$B$95,2,FALSE)</f>
        <v>TPSI</v>
      </c>
      <c r="G1190" s="16">
        <f>VLOOKUP($D1190,'Growth rate'!$B$3:$S$93,3,FALSE)*VLOOKUP($F1190,BY_TRA_Demand_Drivers!$B$5:$J$100,7,FALSE)</f>
        <v>23342.76313130062</v>
      </c>
      <c r="H1190" s="16">
        <f>VLOOKUP($D1190,'Growth rate'!$B$3:$S$93,3,FALSE)*VLOOKUP($F1190,BY_TRA_Demand_Drivers!$B$5:$J$100,8,FALSE)</f>
        <v>0</v>
      </c>
      <c r="I1190" s="16">
        <f>VLOOKUP($D1190,'Growth rate'!$B$3:$S$93,3,FALSE)*VLOOKUP($F1190,BY_TRA_Demand_Drivers!$B$5:$J$100,9,FALSE)</f>
        <v>0</v>
      </c>
    </row>
    <row r="1191" spans="1:9">
      <c r="A1191" s="16">
        <f t="shared" si="17"/>
        <v>15</v>
      </c>
      <c r="B1191" s="16"/>
      <c r="C1191" s="16" t="s">
        <v>11</v>
      </c>
      <c r="D1191" s="16">
        <v>2058</v>
      </c>
      <c r="E1191" s="16" t="s">
        <v>3</v>
      </c>
      <c r="F1191" s="16" t="str">
        <f>VLOOKUP(A1191,BY_TRA_Demand_Drivers!$A$5:$B$95,2,FALSE)</f>
        <v>TPSI</v>
      </c>
      <c r="G1191" s="16">
        <f>VLOOKUP($D1191,'Growth rate'!$B$3:$S$93,3,FALSE)*VLOOKUP($F1191,BY_TRA_Demand_Drivers!$B$5:$J$100,7,FALSE)</f>
        <v>23605.575545030686</v>
      </c>
      <c r="H1191" s="16">
        <f>VLOOKUP($D1191,'Growth rate'!$B$3:$S$93,3,FALSE)*VLOOKUP($F1191,BY_TRA_Demand_Drivers!$B$5:$J$100,8,FALSE)</f>
        <v>0</v>
      </c>
      <c r="I1191" s="16">
        <f>VLOOKUP($D1191,'Growth rate'!$B$3:$S$93,3,FALSE)*VLOOKUP($F1191,BY_TRA_Demand_Drivers!$B$5:$J$100,9,FALSE)</f>
        <v>0</v>
      </c>
    </row>
    <row r="1192" spans="1:9">
      <c r="A1192" s="16">
        <f t="shared" si="17"/>
        <v>15</v>
      </c>
      <c r="B1192" s="16"/>
      <c r="C1192" s="16" t="s">
        <v>11</v>
      </c>
      <c r="D1192" s="16">
        <v>2059</v>
      </c>
      <c r="E1192" s="16" t="s">
        <v>3</v>
      </c>
      <c r="F1192" s="16" t="str">
        <f>VLOOKUP(A1192,BY_TRA_Demand_Drivers!$A$5:$B$95,2,FALSE)</f>
        <v>TPSI</v>
      </c>
      <c r="G1192" s="16">
        <f>VLOOKUP($D1192,'Growth rate'!$B$3:$S$93,3,FALSE)*VLOOKUP($F1192,BY_TRA_Demand_Drivers!$B$5:$J$100,7,FALSE)</f>
        <v>23868.387958760748</v>
      </c>
      <c r="H1192" s="16">
        <f>VLOOKUP($D1192,'Growth rate'!$B$3:$S$93,3,FALSE)*VLOOKUP($F1192,BY_TRA_Demand_Drivers!$B$5:$J$100,8,FALSE)</f>
        <v>0</v>
      </c>
      <c r="I1192" s="16">
        <f>VLOOKUP($D1192,'Growth rate'!$B$3:$S$93,3,FALSE)*VLOOKUP($F1192,BY_TRA_Demand_Drivers!$B$5:$J$100,9,FALSE)</f>
        <v>0</v>
      </c>
    </row>
    <row r="1193" spans="1:9">
      <c r="A1193" s="16">
        <f t="shared" si="17"/>
        <v>15</v>
      </c>
      <c r="B1193" s="16"/>
      <c r="C1193" s="16" t="s">
        <v>11</v>
      </c>
      <c r="D1193" s="16">
        <v>2060</v>
      </c>
      <c r="E1193" s="16" t="s">
        <v>3</v>
      </c>
      <c r="F1193" s="16" t="str">
        <f>VLOOKUP(A1193,BY_TRA_Demand_Drivers!$A$5:$B$95,2,FALSE)</f>
        <v>TPSI</v>
      </c>
      <c r="G1193" s="16">
        <f>VLOOKUP($D1193,'Growth rate'!$B$3:$S$93,3,FALSE)*VLOOKUP($F1193,BY_TRA_Demand_Drivers!$B$5:$J$100,7,FALSE)</f>
        <v>24131.20037249081</v>
      </c>
      <c r="H1193" s="16">
        <f>VLOOKUP($D1193,'Growth rate'!$B$3:$S$93,3,FALSE)*VLOOKUP($F1193,BY_TRA_Demand_Drivers!$B$5:$J$100,8,FALSE)</f>
        <v>0</v>
      </c>
      <c r="I1193" s="16">
        <f>VLOOKUP($D1193,'Growth rate'!$B$3:$S$93,3,FALSE)*VLOOKUP($F1193,BY_TRA_Demand_Drivers!$B$5:$J$100,9,FALSE)</f>
        <v>0</v>
      </c>
    </row>
    <row r="1194" spans="1:9">
      <c r="A1194" s="16">
        <f t="shared" si="17"/>
        <v>15</v>
      </c>
      <c r="B1194" s="16"/>
      <c r="C1194" s="16" t="s">
        <v>11</v>
      </c>
      <c r="D1194" s="16">
        <v>2061</v>
      </c>
      <c r="E1194" s="16" t="s">
        <v>3</v>
      </c>
      <c r="F1194" s="16" t="str">
        <f>VLOOKUP(A1194,BY_TRA_Demand_Drivers!$A$5:$B$95,2,FALSE)</f>
        <v>TPSI</v>
      </c>
      <c r="G1194" s="16">
        <f>VLOOKUP($D1194,'Growth rate'!$B$3:$S$93,3,FALSE)*VLOOKUP($F1194,BY_TRA_Demand_Drivers!$B$5:$J$100,7,FALSE)</f>
        <v>24400.617742769569</v>
      </c>
      <c r="H1194" s="16">
        <f>VLOOKUP($D1194,'Growth rate'!$B$3:$S$93,3,FALSE)*VLOOKUP($F1194,BY_TRA_Demand_Drivers!$B$5:$J$100,8,FALSE)</f>
        <v>0</v>
      </c>
      <c r="I1194" s="16">
        <f>VLOOKUP($D1194,'Growth rate'!$B$3:$S$93,3,FALSE)*VLOOKUP($F1194,BY_TRA_Demand_Drivers!$B$5:$J$100,9,FALSE)</f>
        <v>0</v>
      </c>
    </row>
    <row r="1195" spans="1:9">
      <c r="A1195" s="16">
        <f t="shared" si="17"/>
        <v>15</v>
      </c>
      <c r="B1195" s="16"/>
      <c r="C1195" s="16" t="s">
        <v>11</v>
      </c>
      <c r="D1195" s="16">
        <v>2062</v>
      </c>
      <c r="E1195" s="16" t="s">
        <v>3</v>
      </c>
      <c r="F1195" s="16" t="str">
        <f>VLOOKUP(A1195,BY_TRA_Demand_Drivers!$A$5:$B$95,2,FALSE)</f>
        <v>TPSI</v>
      </c>
      <c r="G1195" s="16">
        <f>VLOOKUP($D1195,'Growth rate'!$B$3:$S$93,3,FALSE)*VLOOKUP($F1195,BY_TRA_Demand_Drivers!$B$5:$J$100,7,FALSE)</f>
        <v>24670.035113048329</v>
      </c>
      <c r="H1195" s="16">
        <f>VLOOKUP($D1195,'Growth rate'!$B$3:$S$93,3,FALSE)*VLOOKUP($F1195,BY_TRA_Demand_Drivers!$B$5:$J$100,8,FALSE)</f>
        <v>0</v>
      </c>
      <c r="I1195" s="16">
        <f>VLOOKUP($D1195,'Growth rate'!$B$3:$S$93,3,FALSE)*VLOOKUP($F1195,BY_TRA_Demand_Drivers!$B$5:$J$100,9,FALSE)</f>
        <v>0</v>
      </c>
    </row>
    <row r="1196" spans="1:9">
      <c r="A1196" s="16">
        <f t="shared" si="17"/>
        <v>15</v>
      </c>
      <c r="B1196" s="16"/>
      <c r="C1196" s="16" t="s">
        <v>11</v>
      </c>
      <c r="D1196" s="16">
        <v>2063</v>
      </c>
      <c r="E1196" s="16" t="s">
        <v>3</v>
      </c>
      <c r="F1196" s="16" t="str">
        <f>VLOOKUP(A1196,BY_TRA_Demand_Drivers!$A$5:$B$95,2,FALSE)</f>
        <v>TPSI</v>
      </c>
      <c r="G1196" s="16">
        <f>VLOOKUP($D1196,'Growth rate'!$B$3:$S$93,3,FALSE)*VLOOKUP($F1196,BY_TRA_Demand_Drivers!$B$5:$J$100,7,FALSE)</f>
        <v>24939.452483327092</v>
      </c>
      <c r="H1196" s="16">
        <f>VLOOKUP($D1196,'Growth rate'!$B$3:$S$93,3,FALSE)*VLOOKUP($F1196,BY_TRA_Demand_Drivers!$B$5:$J$100,8,FALSE)</f>
        <v>0</v>
      </c>
      <c r="I1196" s="16">
        <f>VLOOKUP($D1196,'Growth rate'!$B$3:$S$93,3,FALSE)*VLOOKUP($F1196,BY_TRA_Demand_Drivers!$B$5:$J$100,9,FALSE)</f>
        <v>0</v>
      </c>
    </row>
    <row r="1197" spans="1:9">
      <c r="A1197" s="16">
        <f t="shared" si="17"/>
        <v>15</v>
      </c>
      <c r="B1197" s="16"/>
      <c r="C1197" s="16" t="s">
        <v>11</v>
      </c>
      <c r="D1197" s="16">
        <v>2064</v>
      </c>
      <c r="E1197" s="16" t="s">
        <v>3</v>
      </c>
      <c r="F1197" s="16" t="str">
        <f>VLOOKUP(A1197,BY_TRA_Demand_Drivers!$A$5:$B$95,2,FALSE)</f>
        <v>TPSI</v>
      </c>
      <c r="G1197" s="16">
        <f>VLOOKUP($D1197,'Growth rate'!$B$3:$S$93,3,FALSE)*VLOOKUP($F1197,BY_TRA_Demand_Drivers!$B$5:$J$100,7,FALSE)</f>
        <v>25208.869853605851</v>
      </c>
      <c r="H1197" s="16">
        <f>VLOOKUP($D1197,'Growth rate'!$B$3:$S$93,3,FALSE)*VLOOKUP($F1197,BY_TRA_Demand_Drivers!$B$5:$J$100,8,FALSE)</f>
        <v>0</v>
      </c>
      <c r="I1197" s="16">
        <f>VLOOKUP($D1197,'Growth rate'!$B$3:$S$93,3,FALSE)*VLOOKUP($F1197,BY_TRA_Demand_Drivers!$B$5:$J$100,9,FALSE)</f>
        <v>0</v>
      </c>
    </row>
    <row r="1198" spans="1:9">
      <c r="A1198" s="16">
        <f t="shared" si="17"/>
        <v>15</v>
      </c>
      <c r="B1198" s="16"/>
      <c r="C1198" s="16" t="s">
        <v>11</v>
      </c>
      <c r="D1198" s="16">
        <v>2065</v>
      </c>
      <c r="E1198" s="16" t="s">
        <v>3</v>
      </c>
      <c r="F1198" s="16" t="str">
        <f>VLOOKUP(A1198,BY_TRA_Demand_Drivers!$A$5:$B$95,2,FALSE)</f>
        <v>TPSI</v>
      </c>
      <c r="G1198" s="16">
        <f>VLOOKUP($D1198,'Growth rate'!$B$3:$S$93,3,FALSE)*VLOOKUP($F1198,BY_TRA_Demand_Drivers!$B$5:$J$100,7,FALSE)</f>
        <v>25478.28722388461</v>
      </c>
      <c r="H1198" s="16">
        <f>VLOOKUP($D1198,'Growth rate'!$B$3:$S$93,3,FALSE)*VLOOKUP($F1198,BY_TRA_Demand_Drivers!$B$5:$J$100,8,FALSE)</f>
        <v>0</v>
      </c>
      <c r="I1198" s="16">
        <f>VLOOKUP($D1198,'Growth rate'!$B$3:$S$93,3,FALSE)*VLOOKUP($F1198,BY_TRA_Demand_Drivers!$B$5:$J$100,9,FALSE)</f>
        <v>0</v>
      </c>
    </row>
    <row r="1199" spans="1:9">
      <c r="A1199" s="16">
        <f t="shared" si="17"/>
        <v>15</v>
      </c>
      <c r="B1199" s="16"/>
      <c r="C1199" s="16" t="s">
        <v>11</v>
      </c>
      <c r="D1199" s="16">
        <v>2066</v>
      </c>
      <c r="E1199" s="16" t="s">
        <v>3</v>
      </c>
      <c r="F1199" s="16" t="str">
        <f>VLOOKUP(A1199,BY_TRA_Demand_Drivers!$A$5:$B$95,2,FALSE)</f>
        <v>TPSI</v>
      </c>
      <c r="G1199" s="16">
        <f>VLOOKUP($D1199,'Growth rate'!$B$3:$S$93,3,FALSE)*VLOOKUP($F1199,BY_TRA_Demand_Drivers!$B$5:$J$100,7,FALSE)</f>
        <v>25757.103917495468</v>
      </c>
      <c r="H1199" s="16">
        <f>VLOOKUP($D1199,'Growth rate'!$B$3:$S$93,3,FALSE)*VLOOKUP($F1199,BY_TRA_Demand_Drivers!$B$5:$J$100,8,FALSE)</f>
        <v>0</v>
      </c>
      <c r="I1199" s="16">
        <f>VLOOKUP($D1199,'Growth rate'!$B$3:$S$93,3,FALSE)*VLOOKUP($F1199,BY_TRA_Demand_Drivers!$B$5:$J$100,9,FALSE)</f>
        <v>0</v>
      </c>
    </row>
    <row r="1200" spans="1:9">
      <c r="A1200" s="16">
        <f t="shared" si="17"/>
        <v>15</v>
      </c>
      <c r="B1200" s="16"/>
      <c r="C1200" s="16" t="s">
        <v>11</v>
      </c>
      <c r="D1200" s="16">
        <v>2067</v>
      </c>
      <c r="E1200" s="16" t="s">
        <v>3</v>
      </c>
      <c r="F1200" s="16" t="str">
        <f>VLOOKUP(A1200,BY_TRA_Demand_Drivers!$A$5:$B$95,2,FALSE)</f>
        <v>TPSI</v>
      </c>
      <c r="G1200" s="16">
        <f>VLOOKUP($D1200,'Growth rate'!$B$3:$S$93,3,FALSE)*VLOOKUP($F1200,BY_TRA_Demand_Drivers!$B$5:$J$100,7,FALSE)</f>
        <v>26035.920611106321</v>
      </c>
      <c r="H1200" s="16">
        <f>VLOOKUP($D1200,'Growth rate'!$B$3:$S$93,3,FALSE)*VLOOKUP($F1200,BY_TRA_Demand_Drivers!$B$5:$J$100,8,FALSE)</f>
        <v>0</v>
      </c>
      <c r="I1200" s="16">
        <f>VLOOKUP($D1200,'Growth rate'!$B$3:$S$93,3,FALSE)*VLOOKUP($F1200,BY_TRA_Demand_Drivers!$B$5:$J$100,9,FALSE)</f>
        <v>0</v>
      </c>
    </row>
    <row r="1201" spans="1:9">
      <c r="A1201" s="16">
        <f t="shared" si="17"/>
        <v>15</v>
      </c>
      <c r="B1201" s="16"/>
      <c r="C1201" s="16" t="s">
        <v>11</v>
      </c>
      <c r="D1201" s="16">
        <v>2068</v>
      </c>
      <c r="E1201" s="16" t="s">
        <v>3</v>
      </c>
      <c r="F1201" s="16" t="str">
        <f>VLOOKUP(A1201,BY_TRA_Demand_Drivers!$A$5:$B$95,2,FALSE)</f>
        <v>TPSI</v>
      </c>
      <c r="G1201" s="16">
        <f>VLOOKUP($D1201,'Growth rate'!$B$3:$S$93,3,FALSE)*VLOOKUP($F1201,BY_TRA_Demand_Drivers!$B$5:$J$100,7,FALSE)</f>
        <v>26314.737304717179</v>
      </c>
      <c r="H1201" s="16">
        <f>VLOOKUP($D1201,'Growth rate'!$B$3:$S$93,3,FALSE)*VLOOKUP($F1201,BY_TRA_Demand_Drivers!$B$5:$J$100,8,FALSE)</f>
        <v>0</v>
      </c>
      <c r="I1201" s="16">
        <f>VLOOKUP($D1201,'Growth rate'!$B$3:$S$93,3,FALSE)*VLOOKUP($F1201,BY_TRA_Demand_Drivers!$B$5:$J$100,9,FALSE)</f>
        <v>0</v>
      </c>
    </row>
    <row r="1202" spans="1:9">
      <c r="A1202" s="16">
        <f t="shared" si="17"/>
        <v>15</v>
      </c>
      <c r="B1202" s="16"/>
      <c r="C1202" s="16" t="s">
        <v>11</v>
      </c>
      <c r="D1202" s="16">
        <v>2069</v>
      </c>
      <c r="E1202" s="16" t="s">
        <v>3</v>
      </c>
      <c r="F1202" s="16" t="str">
        <f>VLOOKUP(A1202,BY_TRA_Demand_Drivers!$A$5:$B$95,2,FALSE)</f>
        <v>TPSI</v>
      </c>
      <c r="G1202" s="16">
        <f>VLOOKUP($D1202,'Growth rate'!$B$3:$S$93,3,FALSE)*VLOOKUP($F1202,BY_TRA_Demand_Drivers!$B$5:$J$100,7,FALSE)</f>
        <v>26593.553998328032</v>
      </c>
      <c r="H1202" s="16">
        <f>VLOOKUP($D1202,'Growth rate'!$B$3:$S$93,3,FALSE)*VLOOKUP($F1202,BY_TRA_Demand_Drivers!$B$5:$J$100,8,FALSE)</f>
        <v>0</v>
      </c>
      <c r="I1202" s="16">
        <f>VLOOKUP($D1202,'Growth rate'!$B$3:$S$93,3,FALSE)*VLOOKUP($F1202,BY_TRA_Demand_Drivers!$B$5:$J$100,9,FALSE)</f>
        <v>0</v>
      </c>
    </row>
    <row r="1203" spans="1:9">
      <c r="A1203" s="16">
        <f t="shared" si="17"/>
        <v>15</v>
      </c>
      <c r="B1203" s="16"/>
      <c r="C1203" s="16" t="s">
        <v>11</v>
      </c>
      <c r="D1203" s="16">
        <v>2070</v>
      </c>
      <c r="E1203" s="16" t="s">
        <v>3</v>
      </c>
      <c r="F1203" s="16" t="str">
        <f>VLOOKUP(A1203,BY_TRA_Demand_Drivers!$A$5:$B$95,2,FALSE)</f>
        <v>TPSI</v>
      </c>
      <c r="G1203" s="16">
        <f>VLOOKUP($D1203,'Growth rate'!$B$3:$S$93,3,FALSE)*VLOOKUP($F1203,BY_TRA_Demand_Drivers!$B$5:$J$100,7,FALSE)</f>
        <v>26872.37069193889</v>
      </c>
      <c r="H1203" s="16">
        <f>VLOOKUP($D1203,'Growth rate'!$B$3:$S$93,3,FALSE)*VLOOKUP($F1203,BY_TRA_Demand_Drivers!$B$5:$J$100,8,FALSE)</f>
        <v>0</v>
      </c>
      <c r="I1203" s="16">
        <f>VLOOKUP($D1203,'Growth rate'!$B$3:$S$93,3,FALSE)*VLOOKUP($F1203,BY_TRA_Demand_Drivers!$B$5:$J$100,9,FALSE)</f>
        <v>0</v>
      </c>
    </row>
    <row r="1204" spans="1:9">
      <c r="A1204" s="16">
        <f t="shared" si="17"/>
        <v>15</v>
      </c>
      <c r="B1204" s="16"/>
      <c r="C1204" s="16" t="s">
        <v>11</v>
      </c>
      <c r="D1204" s="16">
        <v>2071</v>
      </c>
      <c r="E1204" s="16" t="s">
        <v>3</v>
      </c>
      <c r="F1204" s="16" t="str">
        <f>VLOOKUP(A1204,BY_TRA_Demand_Drivers!$A$5:$B$95,2,FALSE)</f>
        <v>TPSI</v>
      </c>
      <c r="G1204" s="16">
        <f>VLOOKUP($D1204,'Growth rate'!$B$3:$S$93,3,FALSE)*VLOOKUP($F1204,BY_TRA_Demand_Drivers!$B$5:$J$100,7,FALSE)</f>
        <v>27150.666953217598</v>
      </c>
      <c r="H1204" s="16">
        <f>VLOOKUP($D1204,'Growth rate'!$B$3:$S$93,3,FALSE)*VLOOKUP($F1204,BY_TRA_Demand_Drivers!$B$5:$J$100,8,FALSE)</f>
        <v>0</v>
      </c>
      <c r="I1204" s="16">
        <f>VLOOKUP($D1204,'Growth rate'!$B$3:$S$93,3,FALSE)*VLOOKUP($F1204,BY_TRA_Demand_Drivers!$B$5:$J$100,9,FALSE)</f>
        <v>0</v>
      </c>
    </row>
    <row r="1205" spans="1:9">
      <c r="A1205" s="16">
        <f t="shared" si="17"/>
        <v>15</v>
      </c>
      <c r="B1205" s="16"/>
      <c r="C1205" s="16" t="s">
        <v>11</v>
      </c>
      <c r="D1205" s="16">
        <v>2072</v>
      </c>
      <c r="E1205" s="16" t="s">
        <v>3</v>
      </c>
      <c r="F1205" s="16" t="str">
        <f>VLOOKUP(A1205,BY_TRA_Demand_Drivers!$A$5:$B$95,2,FALSE)</f>
        <v>TPSI</v>
      </c>
      <c r="G1205" s="16">
        <f>VLOOKUP($D1205,'Growth rate'!$B$3:$S$93,3,FALSE)*VLOOKUP($F1205,BY_TRA_Demand_Drivers!$B$5:$J$100,7,FALSE)</f>
        <v>27428.963214496307</v>
      </c>
      <c r="H1205" s="16">
        <f>VLOOKUP($D1205,'Growth rate'!$B$3:$S$93,3,FALSE)*VLOOKUP($F1205,BY_TRA_Demand_Drivers!$B$5:$J$100,8,FALSE)</f>
        <v>0</v>
      </c>
      <c r="I1205" s="16">
        <f>VLOOKUP($D1205,'Growth rate'!$B$3:$S$93,3,FALSE)*VLOOKUP($F1205,BY_TRA_Demand_Drivers!$B$5:$J$100,9,FALSE)</f>
        <v>0</v>
      </c>
    </row>
    <row r="1206" spans="1:9">
      <c r="A1206" s="16">
        <f t="shared" si="17"/>
        <v>15</v>
      </c>
      <c r="B1206" s="16"/>
      <c r="C1206" s="16" t="s">
        <v>11</v>
      </c>
      <c r="D1206" s="16">
        <v>2073</v>
      </c>
      <c r="E1206" s="16" t="s">
        <v>3</v>
      </c>
      <c r="F1206" s="16" t="str">
        <f>VLOOKUP(A1206,BY_TRA_Demand_Drivers!$A$5:$B$95,2,FALSE)</f>
        <v>TPSI</v>
      </c>
      <c r="G1206" s="16">
        <f>VLOOKUP($D1206,'Growth rate'!$B$3:$S$93,3,FALSE)*VLOOKUP($F1206,BY_TRA_Demand_Drivers!$B$5:$J$100,7,FALSE)</f>
        <v>27707.259475775016</v>
      </c>
      <c r="H1206" s="16">
        <f>VLOOKUP($D1206,'Growth rate'!$B$3:$S$93,3,FALSE)*VLOOKUP($F1206,BY_TRA_Demand_Drivers!$B$5:$J$100,8,FALSE)</f>
        <v>0</v>
      </c>
      <c r="I1206" s="16">
        <f>VLOOKUP($D1206,'Growth rate'!$B$3:$S$93,3,FALSE)*VLOOKUP($F1206,BY_TRA_Demand_Drivers!$B$5:$J$100,9,FALSE)</f>
        <v>0</v>
      </c>
    </row>
    <row r="1207" spans="1:9">
      <c r="A1207" s="16">
        <f t="shared" si="17"/>
        <v>15</v>
      </c>
      <c r="B1207" s="16"/>
      <c r="C1207" s="16" t="s">
        <v>11</v>
      </c>
      <c r="D1207" s="16">
        <v>2074</v>
      </c>
      <c r="E1207" s="16" t="s">
        <v>3</v>
      </c>
      <c r="F1207" s="16" t="str">
        <f>VLOOKUP(A1207,BY_TRA_Demand_Drivers!$A$5:$B$95,2,FALSE)</f>
        <v>TPSI</v>
      </c>
      <c r="G1207" s="16">
        <f>VLOOKUP($D1207,'Growth rate'!$B$3:$S$93,3,FALSE)*VLOOKUP($F1207,BY_TRA_Demand_Drivers!$B$5:$J$100,7,FALSE)</f>
        <v>27985.555737053724</v>
      </c>
      <c r="H1207" s="16">
        <f>VLOOKUP($D1207,'Growth rate'!$B$3:$S$93,3,FALSE)*VLOOKUP($F1207,BY_TRA_Demand_Drivers!$B$5:$J$100,8,FALSE)</f>
        <v>0</v>
      </c>
      <c r="I1207" s="16">
        <f>VLOOKUP($D1207,'Growth rate'!$B$3:$S$93,3,FALSE)*VLOOKUP($F1207,BY_TRA_Demand_Drivers!$B$5:$J$100,9,FALSE)</f>
        <v>0</v>
      </c>
    </row>
    <row r="1208" spans="1:9">
      <c r="A1208" s="16">
        <f t="shared" si="17"/>
        <v>15</v>
      </c>
      <c r="B1208" s="16"/>
      <c r="C1208" s="16" t="s">
        <v>11</v>
      </c>
      <c r="D1208" s="16">
        <v>2075</v>
      </c>
      <c r="E1208" s="16" t="s">
        <v>3</v>
      </c>
      <c r="F1208" s="16" t="str">
        <f>VLOOKUP(A1208,BY_TRA_Demand_Drivers!$A$5:$B$95,2,FALSE)</f>
        <v>TPSI</v>
      </c>
      <c r="G1208" s="16">
        <f>VLOOKUP($D1208,'Growth rate'!$B$3:$S$93,3,FALSE)*VLOOKUP($F1208,BY_TRA_Demand_Drivers!$B$5:$J$100,7,FALSE)</f>
        <v>28263.85199833243</v>
      </c>
      <c r="H1208" s="16">
        <f>VLOOKUP($D1208,'Growth rate'!$B$3:$S$93,3,FALSE)*VLOOKUP($F1208,BY_TRA_Demand_Drivers!$B$5:$J$100,8,FALSE)</f>
        <v>0</v>
      </c>
      <c r="I1208" s="16">
        <f>VLOOKUP($D1208,'Growth rate'!$B$3:$S$93,3,FALSE)*VLOOKUP($F1208,BY_TRA_Demand_Drivers!$B$5:$J$100,9,FALSE)</f>
        <v>0</v>
      </c>
    </row>
    <row r="1209" spans="1:9">
      <c r="A1209" s="16">
        <f t="shared" si="17"/>
        <v>15</v>
      </c>
      <c r="B1209" s="16"/>
      <c r="C1209" s="16" t="s">
        <v>11</v>
      </c>
      <c r="D1209" s="16">
        <v>2076</v>
      </c>
      <c r="E1209" s="16" t="s">
        <v>3</v>
      </c>
      <c r="F1209" s="16" t="str">
        <f>VLOOKUP(A1209,BY_TRA_Demand_Drivers!$A$5:$B$95,2,FALSE)</f>
        <v>TPSI</v>
      </c>
      <c r="G1209" s="16">
        <f>VLOOKUP($D1209,'Growth rate'!$B$3:$S$93,3,FALSE)*VLOOKUP($F1209,BY_TRA_Demand_Drivers!$B$5:$J$100,7,FALSE)</f>
        <v>28537.569835022467</v>
      </c>
      <c r="H1209" s="16">
        <f>VLOOKUP($D1209,'Growth rate'!$B$3:$S$93,3,FALSE)*VLOOKUP($F1209,BY_TRA_Demand_Drivers!$B$5:$J$100,8,FALSE)</f>
        <v>0</v>
      </c>
      <c r="I1209" s="16">
        <f>VLOOKUP($D1209,'Growth rate'!$B$3:$S$93,3,FALSE)*VLOOKUP($F1209,BY_TRA_Demand_Drivers!$B$5:$J$100,9,FALSE)</f>
        <v>0</v>
      </c>
    </row>
    <row r="1210" spans="1:9">
      <c r="A1210" s="16">
        <f t="shared" si="17"/>
        <v>15</v>
      </c>
      <c r="B1210" s="16"/>
      <c r="C1210" s="16" t="s">
        <v>11</v>
      </c>
      <c r="D1210" s="16">
        <v>2077</v>
      </c>
      <c r="E1210" s="16" t="s">
        <v>3</v>
      </c>
      <c r="F1210" s="16" t="str">
        <f>VLOOKUP(A1210,BY_TRA_Demand_Drivers!$A$5:$B$95,2,FALSE)</f>
        <v>TPSI</v>
      </c>
      <c r="G1210" s="16">
        <f>VLOOKUP($D1210,'Growth rate'!$B$3:$S$93,3,FALSE)*VLOOKUP($F1210,BY_TRA_Demand_Drivers!$B$5:$J$100,7,FALSE)</f>
        <v>28811.287671712504</v>
      </c>
      <c r="H1210" s="16">
        <f>VLOOKUP($D1210,'Growth rate'!$B$3:$S$93,3,FALSE)*VLOOKUP($F1210,BY_TRA_Demand_Drivers!$B$5:$J$100,8,FALSE)</f>
        <v>0</v>
      </c>
      <c r="I1210" s="16">
        <f>VLOOKUP($D1210,'Growth rate'!$B$3:$S$93,3,FALSE)*VLOOKUP($F1210,BY_TRA_Demand_Drivers!$B$5:$J$100,9,FALSE)</f>
        <v>0</v>
      </c>
    </row>
    <row r="1211" spans="1:9">
      <c r="A1211" s="16">
        <f t="shared" si="17"/>
        <v>15</v>
      </c>
      <c r="B1211" s="16"/>
      <c r="C1211" s="16" t="s">
        <v>11</v>
      </c>
      <c r="D1211" s="16">
        <v>2078</v>
      </c>
      <c r="E1211" s="16" t="s">
        <v>3</v>
      </c>
      <c r="F1211" s="16" t="str">
        <f>VLOOKUP(A1211,BY_TRA_Demand_Drivers!$A$5:$B$95,2,FALSE)</f>
        <v>TPSI</v>
      </c>
      <c r="G1211" s="16">
        <f>VLOOKUP($D1211,'Growth rate'!$B$3:$S$93,3,FALSE)*VLOOKUP($F1211,BY_TRA_Demand_Drivers!$B$5:$J$100,7,FALSE)</f>
        <v>29085.005508402541</v>
      </c>
      <c r="H1211" s="16">
        <f>VLOOKUP($D1211,'Growth rate'!$B$3:$S$93,3,FALSE)*VLOOKUP($F1211,BY_TRA_Demand_Drivers!$B$5:$J$100,8,FALSE)</f>
        <v>0</v>
      </c>
      <c r="I1211" s="16">
        <f>VLOOKUP($D1211,'Growth rate'!$B$3:$S$93,3,FALSE)*VLOOKUP($F1211,BY_TRA_Demand_Drivers!$B$5:$J$100,9,FALSE)</f>
        <v>0</v>
      </c>
    </row>
    <row r="1212" spans="1:9">
      <c r="A1212" s="16">
        <f t="shared" si="17"/>
        <v>15</v>
      </c>
      <c r="B1212" s="16"/>
      <c r="C1212" s="16" t="s">
        <v>11</v>
      </c>
      <c r="D1212" s="16">
        <v>2079</v>
      </c>
      <c r="E1212" s="16" t="s">
        <v>3</v>
      </c>
      <c r="F1212" s="16" t="str">
        <f>VLOOKUP(A1212,BY_TRA_Demand_Drivers!$A$5:$B$95,2,FALSE)</f>
        <v>TPSI</v>
      </c>
      <c r="G1212" s="16">
        <f>VLOOKUP($D1212,'Growth rate'!$B$3:$S$93,3,FALSE)*VLOOKUP($F1212,BY_TRA_Demand_Drivers!$B$5:$J$100,7,FALSE)</f>
        <v>29358.723345092578</v>
      </c>
      <c r="H1212" s="16">
        <f>VLOOKUP($D1212,'Growth rate'!$B$3:$S$93,3,FALSE)*VLOOKUP($F1212,BY_TRA_Demand_Drivers!$B$5:$J$100,8,FALSE)</f>
        <v>0</v>
      </c>
      <c r="I1212" s="16">
        <f>VLOOKUP($D1212,'Growth rate'!$B$3:$S$93,3,FALSE)*VLOOKUP($F1212,BY_TRA_Demand_Drivers!$B$5:$J$100,9,FALSE)</f>
        <v>0</v>
      </c>
    </row>
    <row r="1213" spans="1:9">
      <c r="A1213" s="16">
        <f t="shared" si="17"/>
        <v>15</v>
      </c>
      <c r="B1213" s="16"/>
      <c r="C1213" s="16" t="s">
        <v>11</v>
      </c>
      <c r="D1213" s="16">
        <v>2080</v>
      </c>
      <c r="E1213" s="16" t="s">
        <v>3</v>
      </c>
      <c r="F1213" s="16" t="str">
        <f>VLOOKUP(A1213,BY_TRA_Demand_Drivers!$A$5:$B$95,2,FALSE)</f>
        <v>TPSI</v>
      </c>
      <c r="G1213" s="16">
        <f>VLOOKUP($D1213,'Growth rate'!$B$3:$S$93,3,FALSE)*VLOOKUP($F1213,BY_TRA_Demand_Drivers!$B$5:$J$100,7,FALSE)</f>
        <v>29632.441181782615</v>
      </c>
      <c r="H1213" s="16">
        <f>VLOOKUP($D1213,'Growth rate'!$B$3:$S$93,3,FALSE)*VLOOKUP($F1213,BY_TRA_Demand_Drivers!$B$5:$J$100,8,FALSE)</f>
        <v>0</v>
      </c>
      <c r="I1213" s="16">
        <f>VLOOKUP($D1213,'Growth rate'!$B$3:$S$93,3,FALSE)*VLOOKUP($F1213,BY_TRA_Demand_Drivers!$B$5:$J$100,9,FALSE)</f>
        <v>0</v>
      </c>
    </row>
    <row r="1214" spans="1:9">
      <c r="A1214" s="16">
        <f t="shared" si="17"/>
        <v>15</v>
      </c>
      <c r="B1214" s="16"/>
      <c r="C1214" s="16" t="s">
        <v>11</v>
      </c>
      <c r="D1214" s="16">
        <v>2081</v>
      </c>
      <c r="E1214" s="16" t="s">
        <v>3</v>
      </c>
      <c r="F1214" s="16" t="str">
        <f>VLOOKUP(A1214,BY_TRA_Demand_Drivers!$A$5:$B$95,2,FALSE)</f>
        <v>TPSI</v>
      </c>
      <c r="G1214" s="16">
        <f>VLOOKUP($D1214,'Growth rate'!$B$3:$S$93,3,FALSE)*VLOOKUP($F1214,BY_TRA_Demand_Drivers!$B$5:$J$100,7,FALSE)</f>
        <v>29894.956909656663</v>
      </c>
      <c r="H1214" s="16">
        <f>VLOOKUP($D1214,'Growth rate'!$B$3:$S$93,3,FALSE)*VLOOKUP($F1214,BY_TRA_Demand_Drivers!$B$5:$J$100,8,FALSE)</f>
        <v>0</v>
      </c>
      <c r="I1214" s="16">
        <f>VLOOKUP($D1214,'Growth rate'!$B$3:$S$93,3,FALSE)*VLOOKUP($F1214,BY_TRA_Demand_Drivers!$B$5:$J$100,9,FALSE)</f>
        <v>0</v>
      </c>
    </row>
    <row r="1215" spans="1:9">
      <c r="A1215" s="16">
        <f t="shared" si="17"/>
        <v>15</v>
      </c>
      <c r="B1215" s="16"/>
      <c r="C1215" s="16" t="s">
        <v>11</v>
      </c>
      <c r="D1215" s="16">
        <v>2082</v>
      </c>
      <c r="E1215" s="16" t="s">
        <v>3</v>
      </c>
      <c r="F1215" s="16" t="str">
        <f>VLOOKUP(A1215,BY_TRA_Demand_Drivers!$A$5:$B$95,2,FALSE)</f>
        <v>TPSI</v>
      </c>
      <c r="G1215" s="16">
        <f>VLOOKUP($D1215,'Growth rate'!$B$3:$S$93,3,FALSE)*VLOOKUP($F1215,BY_TRA_Demand_Drivers!$B$5:$J$100,7,FALSE)</f>
        <v>30157.472637530711</v>
      </c>
      <c r="H1215" s="16">
        <f>VLOOKUP($D1215,'Growth rate'!$B$3:$S$93,3,FALSE)*VLOOKUP($F1215,BY_TRA_Demand_Drivers!$B$5:$J$100,8,FALSE)</f>
        <v>0</v>
      </c>
      <c r="I1215" s="16">
        <f>VLOOKUP($D1215,'Growth rate'!$B$3:$S$93,3,FALSE)*VLOOKUP($F1215,BY_TRA_Demand_Drivers!$B$5:$J$100,9,FALSE)</f>
        <v>0</v>
      </c>
    </row>
    <row r="1216" spans="1:9">
      <c r="A1216" s="16">
        <f t="shared" si="17"/>
        <v>15</v>
      </c>
      <c r="B1216" s="16"/>
      <c r="C1216" s="16" t="s">
        <v>11</v>
      </c>
      <c r="D1216" s="16">
        <v>2083</v>
      </c>
      <c r="E1216" s="16" t="s">
        <v>3</v>
      </c>
      <c r="F1216" s="16" t="str">
        <f>VLOOKUP(A1216,BY_TRA_Demand_Drivers!$A$5:$B$95,2,FALSE)</f>
        <v>TPSI</v>
      </c>
      <c r="G1216" s="16">
        <f>VLOOKUP($D1216,'Growth rate'!$B$3:$S$93,3,FALSE)*VLOOKUP($F1216,BY_TRA_Demand_Drivers!$B$5:$J$100,7,FALSE)</f>
        <v>30419.988365404755</v>
      </c>
      <c r="H1216" s="16">
        <f>VLOOKUP($D1216,'Growth rate'!$B$3:$S$93,3,FALSE)*VLOOKUP($F1216,BY_TRA_Demand_Drivers!$B$5:$J$100,8,FALSE)</f>
        <v>0</v>
      </c>
      <c r="I1216" s="16">
        <f>VLOOKUP($D1216,'Growth rate'!$B$3:$S$93,3,FALSE)*VLOOKUP($F1216,BY_TRA_Demand_Drivers!$B$5:$J$100,9,FALSE)</f>
        <v>0</v>
      </c>
    </row>
    <row r="1217" spans="1:9">
      <c r="A1217" s="16">
        <f t="shared" ref="A1217:A1280" si="18">A1135+1</f>
        <v>15</v>
      </c>
      <c r="B1217" s="16"/>
      <c r="C1217" s="16" t="s">
        <v>11</v>
      </c>
      <c r="D1217" s="16">
        <v>2084</v>
      </c>
      <c r="E1217" s="16" t="s">
        <v>3</v>
      </c>
      <c r="F1217" s="16" t="str">
        <f>VLOOKUP(A1217,BY_TRA_Demand_Drivers!$A$5:$B$95,2,FALSE)</f>
        <v>TPSI</v>
      </c>
      <c r="G1217" s="16">
        <f>VLOOKUP($D1217,'Growth rate'!$B$3:$S$93,3,FALSE)*VLOOKUP($F1217,BY_TRA_Demand_Drivers!$B$5:$J$100,7,FALSE)</f>
        <v>30682.504093278803</v>
      </c>
      <c r="H1217" s="16">
        <f>VLOOKUP($D1217,'Growth rate'!$B$3:$S$93,3,FALSE)*VLOOKUP($F1217,BY_TRA_Demand_Drivers!$B$5:$J$100,8,FALSE)</f>
        <v>0</v>
      </c>
      <c r="I1217" s="16">
        <f>VLOOKUP($D1217,'Growth rate'!$B$3:$S$93,3,FALSE)*VLOOKUP($F1217,BY_TRA_Demand_Drivers!$B$5:$J$100,9,FALSE)</f>
        <v>0</v>
      </c>
    </row>
    <row r="1218" spans="1:9">
      <c r="A1218" s="16">
        <f t="shared" si="18"/>
        <v>15</v>
      </c>
      <c r="B1218" s="16"/>
      <c r="C1218" s="16" t="s">
        <v>11</v>
      </c>
      <c r="D1218" s="16">
        <v>2085</v>
      </c>
      <c r="E1218" s="16" t="s">
        <v>3</v>
      </c>
      <c r="F1218" s="16" t="str">
        <f>VLOOKUP(A1218,BY_TRA_Demand_Drivers!$A$5:$B$95,2,FALSE)</f>
        <v>TPSI</v>
      </c>
      <c r="G1218" s="16">
        <f>VLOOKUP($D1218,'Growth rate'!$B$3:$S$93,3,FALSE)*VLOOKUP($F1218,BY_TRA_Demand_Drivers!$B$5:$J$100,7,FALSE)</f>
        <v>30945.019821152851</v>
      </c>
      <c r="H1218" s="16">
        <f>VLOOKUP($D1218,'Growth rate'!$B$3:$S$93,3,FALSE)*VLOOKUP($F1218,BY_TRA_Demand_Drivers!$B$5:$J$100,8,FALSE)</f>
        <v>0</v>
      </c>
      <c r="I1218" s="16">
        <f>VLOOKUP($D1218,'Growth rate'!$B$3:$S$93,3,FALSE)*VLOOKUP($F1218,BY_TRA_Demand_Drivers!$B$5:$J$100,9,FALSE)</f>
        <v>0</v>
      </c>
    </row>
    <row r="1219" spans="1:9">
      <c r="A1219" s="16">
        <f t="shared" si="18"/>
        <v>15</v>
      </c>
      <c r="B1219" s="16"/>
      <c r="C1219" s="16" t="s">
        <v>11</v>
      </c>
      <c r="D1219" s="16">
        <v>2086</v>
      </c>
      <c r="E1219" s="16" t="s">
        <v>3</v>
      </c>
      <c r="F1219" s="16" t="str">
        <f>VLOOKUP(A1219,BY_TRA_Demand_Drivers!$A$5:$B$95,2,FALSE)</f>
        <v>TPSI</v>
      </c>
      <c r="G1219" s="16">
        <f>VLOOKUP($D1219,'Growth rate'!$B$3:$S$93,3,FALSE)*VLOOKUP($F1219,BY_TRA_Demand_Drivers!$B$5:$J$100,7,FALSE)</f>
        <v>31197.148587064483</v>
      </c>
      <c r="H1219" s="16">
        <f>VLOOKUP($D1219,'Growth rate'!$B$3:$S$93,3,FALSE)*VLOOKUP($F1219,BY_TRA_Demand_Drivers!$B$5:$J$100,8,FALSE)</f>
        <v>0</v>
      </c>
      <c r="I1219" s="16">
        <f>VLOOKUP($D1219,'Growth rate'!$B$3:$S$93,3,FALSE)*VLOOKUP($F1219,BY_TRA_Demand_Drivers!$B$5:$J$100,9,FALSE)</f>
        <v>0</v>
      </c>
    </row>
    <row r="1220" spans="1:9">
      <c r="A1220" s="16">
        <f t="shared" si="18"/>
        <v>15</v>
      </c>
      <c r="B1220" s="16"/>
      <c r="C1220" s="16" t="s">
        <v>11</v>
      </c>
      <c r="D1220" s="16">
        <v>2087</v>
      </c>
      <c r="E1220" s="16" t="s">
        <v>3</v>
      </c>
      <c r="F1220" s="16" t="str">
        <f>VLOOKUP(A1220,BY_TRA_Demand_Drivers!$A$5:$B$95,2,FALSE)</f>
        <v>TPSI</v>
      </c>
      <c r="G1220" s="16">
        <f>VLOOKUP($D1220,'Growth rate'!$B$3:$S$93,3,FALSE)*VLOOKUP($F1220,BY_TRA_Demand_Drivers!$B$5:$J$100,7,FALSE)</f>
        <v>31449.277352976111</v>
      </c>
      <c r="H1220" s="16">
        <f>VLOOKUP($D1220,'Growth rate'!$B$3:$S$93,3,FALSE)*VLOOKUP($F1220,BY_TRA_Demand_Drivers!$B$5:$J$100,8,FALSE)</f>
        <v>0</v>
      </c>
      <c r="I1220" s="16">
        <f>VLOOKUP($D1220,'Growth rate'!$B$3:$S$93,3,FALSE)*VLOOKUP($F1220,BY_TRA_Demand_Drivers!$B$5:$J$100,9,FALSE)</f>
        <v>0</v>
      </c>
    </row>
    <row r="1221" spans="1:9">
      <c r="A1221" s="16">
        <f t="shared" si="18"/>
        <v>15</v>
      </c>
      <c r="B1221" s="16"/>
      <c r="C1221" s="16" t="s">
        <v>11</v>
      </c>
      <c r="D1221" s="16">
        <v>2088</v>
      </c>
      <c r="E1221" s="16" t="s">
        <v>3</v>
      </c>
      <c r="F1221" s="16" t="str">
        <f>VLOOKUP(A1221,BY_TRA_Demand_Drivers!$A$5:$B$95,2,FALSE)</f>
        <v>TPSI</v>
      </c>
      <c r="G1221" s="16">
        <f>VLOOKUP($D1221,'Growth rate'!$B$3:$S$93,3,FALSE)*VLOOKUP($F1221,BY_TRA_Demand_Drivers!$B$5:$J$100,7,FALSE)</f>
        <v>31701.406118887742</v>
      </c>
      <c r="H1221" s="16">
        <f>VLOOKUP($D1221,'Growth rate'!$B$3:$S$93,3,FALSE)*VLOOKUP($F1221,BY_TRA_Demand_Drivers!$B$5:$J$100,8,FALSE)</f>
        <v>0</v>
      </c>
      <c r="I1221" s="16">
        <f>VLOOKUP($D1221,'Growth rate'!$B$3:$S$93,3,FALSE)*VLOOKUP($F1221,BY_TRA_Demand_Drivers!$B$5:$J$100,9,FALSE)</f>
        <v>0</v>
      </c>
    </row>
    <row r="1222" spans="1:9">
      <c r="A1222" s="16">
        <f t="shared" si="18"/>
        <v>15</v>
      </c>
      <c r="B1222" s="16"/>
      <c r="C1222" s="16" t="s">
        <v>11</v>
      </c>
      <c r="D1222" s="16">
        <v>2089</v>
      </c>
      <c r="E1222" s="16" t="s">
        <v>3</v>
      </c>
      <c r="F1222" s="16" t="str">
        <f>VLOOKUP(A1222,BY_TRA_Demand_Drivers!$A$5:$B$95,2,FALSE)</f>
        <v>TPSI</v>
      </c>
      <c r="G1222" s="16">
        <f>VLOOKUP($D1222,'Growth rate'!$B$3:$S$93,3,FALSE)*VLOOKUP($F1222,BY_TRA_Demand_Drivers!$B$5:$J$100,7,FALSE)</f>
        <v>31953.534884799374</v>
      </c>
      <c r="H1222" s="16">
        <f>VLOOKUP($D1222,'Growth rate'!$B$3:$S$93,3,FALSE)*VLOOKUP($F1222,BY_TRA_Demand_Drivers!$B$5:$J$100,8,FALSE)</f>
        <v>0</v>
      </c>
      <c r="I1222" s="16">
        <f>VLOOKUP($D1222,'Growth rate'!$B$3:$S$93,3,FALSE)*VLOOKUP($F1222,BY_TRA_Demand_Drivers!$B$5:$J$100,9,FALSE)</f>
        <v>0</v>
      </c>
    </row>
    <row r="1223" spans="1:9">
      <c r="A1223" s="16">
        <f t="shared" si="18"/>
        <v>15</v>
      </c>
      <c r="B1223" s="16"/>
      <c r="C1223" s="16" t="s">
        <v>11</v>
      </c>
      <c r="D1223" s="16">
        <v>2090</v>
      </c>
      <c r="E1223" s="16" t="s">
        <v>3</v>
      </c>
      <c r="F1223" s="16" t="str">
        <f>VLOOKUP(A1223,BY_TRA_Demand_Drivers!$A$5:$B$95,2,FALSE)</f>
        <v>TPSI</v>
      </c>
      <c r="G1223" s="16">
        <f>VLOOKUP($D1223,'Growth rate'!$B$3:$S$93,3,FALSE)*VLOOKUP($F1223,BY_TRA_Demand_Drivers!$B$5:$J$100,7,FALSE)</f>
        <v>32205.663650711002</v>
      </c>
      <c r="H1223" s="16">
        <f>VLOOKUP($D1223,'Growth rate'!$B$3:$S$93,3,FALSE)*VLOOKUP($F1223,BY_TRA_Demand_Drivers!$B$5:$J$100,8,FALSE)</f>
        <v>0</v>
      </c>
      <c r="I1223" s="16">
        <f>VLOOKUP($D1223,'Growth rate'!$B$3:$S$93,3,FALSE)*VLOOKUP($F1223,BY_TRA_Demand_Drivers!$B$5:$J$100,9,FALSE)</f>
        <v>0</v>
      </c>
    </row>
    <row r="1224" spans="1:9">
      <c r="A1224" s="16">
        <f t="shared" si="18"/>
        <v>15</v>
      </c>
      <c r="B1224" s="16"/>
      <c r="C1224" s="16" t="s">
        <v>11</v>
      </c>
      <c r="D1224" s="16">
        <v>2091</v>
      </c>
      <c r="E1224" s="16" t="s">
        <v>3</v>
      </c>
      <c r="F1224" s="16" t="str">
        <f>VLOOKUP(A1224,BY_TRA_Demand_Drivers!$A$5:$B$95,2,FALSE)</f>
        <v>TPSI</v>
      </c>
      <c r="G1224" s="16">
        <f>VLOOKUP($D1224,'Growth rate'!$B$3:$S$93,3,FALSE)*VLOOKUP($F1224,BY_TRA_Demand_Drivers!$B$5:$J$100,7,FALSE)</f>
        <v>32451.945438224353</v>
      </c>
      <c r="H1224" s="16">
        <f>VLOOKUP($D1224,'Growth rate'!$B$3:$S$93,3,FALSE)*VLOOKUP($F1224,BY_TRA_Demand_Drivers!$B$5:$J$100,8,FALSE)</f>
        <v>0</v>
      </c>
      <c r="I1224" s="16">
        <f>VLOOKUP($D1224,'Growth rate'!$B$3:$S$93,3,FALSE)*VLOOKUP($F1224,BY_TRA_Demand_Drivers!$B$5:$J$100,9,FALSE)</f>
        <v>0</v>
      </c>
    </row>
    <row r="1225" spans="1:9">
      <c r="A1225" s="16">
        <f t="shared" si="18"/>
        <v>15</v>
      </c>
      <c r="B1225" s="16"/>
      <c r="C1225" s="16" t="s">
        <v>11</v>
      </c>
      <c r="D1225" s="16">
        <v>2092</v>
      </c>
      <c r="E1225" s="16" t="s">
        <v>3</v>
      </c>
      <c r="F1225" s="16" t="str">
        <f>VLOOKUP(A1225,BY_TRA_Demand_Drivers!$A$5:$B$95,2,FALSE)</f>
        <v>TPSI</v>
      </c>
      <c r="G1225" s="16">
        <f>VLOOKUP($D1225,'Growth rate'!$B$3:$S$93,3,FALSE)*VLOOKUP($F1225,BY_TRA_Demand_Drivers!$B$5:$J$100,7,FALSE)</f>
        <v>32698.227225737704</v>
      </c>
      <c r="H1225" s="16">
        <f>VLOOKUP($D1225,'Growth rate'!$B$3:$S$93,3,FALSE)*VLOOKUP($F1225,BY_TRA_Demand_Drivers!$B$5:$J$100,8,FALSE)</f>
        <v>0</v>
      </c>
      <c r="I1225" s="16">
        <f>VLOOKUP($D1225,'Growth rate'!$B$3:$S$93,3,FALSE)*VLOOKUP($F1225,BY_TRA_Demand_Drivers!$B$5:$J$100,9,FALSE)</f>
        <v>0</v>
      </c>
    </row>
    <row r="1226" spans="1:9">
      <c r="A1226" s="16">
        <f t="shared" si="18"/>
        <v>15</v>
      </c>
      <c r="B1226" s="16"/>
      <c r="C1226" s="16" t="s">
        <v>11</v>
      </c>
      <c r="D1226" s="16">
        <v>2093</v>
      </c>
      <c r="E1226" s="16" t="s">
        <v>3</v>
      </c>
      <c r="F1226" s="16" t="str">
        <f>VLOOKUP(A1226,BY_TRA_Demand_Drivers!$A$5:$B$95,2,FALSE)</f>
        <v>TPSI</v>
      </c>
      <c r="G1226" s="16">
        <f>VLOOKUP($D1226,'Growth rate'!$B$3:$S$93,3,FALSE)*VLOOKUP($F1226,BY_TRA_Demand_Drivers!$B$5:$J$100,7,FALSE)</f>
        <v>32944.50901325106</v>
      </c>
      <c r="H1226" s="16">
        <f>VLOOKUP($D1226,'Growth rate'!$B$3:$S$93,3,FALSE)*VLOOKUP($F1226,BY_TRA_Demand_Drivers!$B$5:$J$100,8,FALSE)</f>
        <v>0</v>
      </c>
      <c r="I1226" s="16">
        <f>VLOOKUP($D1226,'Growth rate'!$B$3:$S$93,3,FALSE)*VLOOKUP($F1226,BY_TRA_Demand_Drivers!$B$5:$J$100,9,FALSE)</f>
        <v>0</v>
      </c>
    </row>
    <row r="1227" spans="1:9">
      <c r="A1227" s="16">
        <f t="shared" si="18"/>
        <v>15</v>
      </c>
      <c r="B1227" s="16"/>
      <c r="C1227" s="16" t="s">
        <v>11</v>
      </c>
      <c r="D1227" s="16">
        <v>2094</v>
      </c>
      <c r="E1227" s="16" t="s">
        <v>3</v>
      </c>
      <c r="F1227" s="16" t="str">
        <f>VLOOKUP(A1227,BY_TRA_Demand_Drivers!$A$5:$B$95,2,FALSE)</f>
        <v>TPSI</v>
      </c>
      <c r="G1227" s="16">
        <f>VLOOKUP($D1227,'Growth rate'!$B$3:$S$93,3,FALSE)*VLOOKUP($F1227,BY_TRA_Demand_Drivers!$B$5:$J$100,7,FALSE)</f>
        <v>33190.790800764415</v>
      </c>
      <c r="H1227" s="16">
        <f>VLOOKUP($D1227,'Growth rate'!$B$3:$S$93,3,FALSE)*VLOOKUP($F1227,BY_TRA_Demand_Drivers!$B$5:$J$100,8,FALSE)</f>
        <v>0</v>
      </c>
      <c r="I1227" s="16">
        <f>VLOOKUP($D1227,'Growth rate'!$B$3:$S$93,3,FALSE)*VLOOKUP($F1227,BY_TRA_Demand_Drivers!$B$5:$J$100,9,FALSE)</f>
        <v>0</v>
      </c>
    </row>
    <row r="1228" spans="1:9">
      <c r="A1228" s="16">
        <f t="shared" si="18"/>
        <v>15</v>
      </c>
      <c r="B1228" s="16"/>
      <c r="C1228" s="16" t="s">
        <v>11</v>
      </c>
      <c r="D1228" s="16">
        <v>2095</v>
      </c>
      <c r="E1228" s="16" t="s">
        <v>3</v>
      </c>
      <c r="F1228" s="16" t="str">
        <f>VLOOKUP(A1228,BY_TRA_Demand_Drivers!$A$5:$B$95,2,FALSE)</f>
        <v>TPSI</v>
      </c>
      <c r="G1228" s="16">
        <f>VLOOKUP($D1228,'Growth rate'!$B$3:$S$93,3,FALSE)*VLOOKUP($F1228,BY_TRA_Demand_Drivers!$B$5:$J$100,7,FALSE)</f>
        <v>33437.072588277762</v>
      </c>
      <c r="H1228" s="16">
        <f>VLOOKUP($D1228,'Growth rate'!$B$3:$S$93,3,FALSE)*VLOOKUP($F1228,BY_TRA_Demand_Drivers!$B$5:$J$100,8,FALSE)</f>
        <v>0</v>
      </c>
      <c r="I1228" s="16">
        <f>VLOOKUP($D1228,'Growth rate'!$B$3:$S$93,3,FALSE)*VLOOKUP($F1228,BY_TRA_Demand_Drivers!$B$5:$J$100,9,FALSE)</f>
        <v>0</v>
      </c>
    </row>
    <row r="1229" spans="1:9">
      <c r="A1229" s="16">
        <f t="shared" si="18"/>
        <v>15</v>
      </c>
      <c r="B1229" s="16"/>
      <c r="C1229" s="16" t="s">
        <v>11</v>
      </c>
      <c r="D1229" s="16">
        <v>2096</v>
      </c>
      <c r="E1229" s="16" t="s">
        <v>3</v>
      </c>
      <c r="F1229" s="16" t="str">
        <f>VLOOKUP(A1229,BY_TRA_Demand_Drivers!$A$5:$B$95,2,FALSE)</f>
        <v>TPSI</v>
      </c>
      <c r="G1229" s="16">
        <f>VLOOKUP($D1229,'Growth rate'!$B$3:$S$93,3,FALSE)*VLOOKUP($F1229,BY_TRA_Demand_Drivers!$B$5:$J$100,7,FALSE)</f>
        <v>33675.13095354283</v>
      </c>
      <c r="H1229" s="16">
        <f>VLOOKUP($D1229,'Growth rate'!$B$3:$S$93,3,FALSE)*VLOOKUP($F1229,BY_TRA_Demand_Drivers!$B$5:$J$100,8,FALSE)</f>
        <v>0</v>
      </c>
      <c r="I1229" s="16">
        <f>VLOOKUP($D1229,'Growth rate'!$B$3:$S$93,3,FALSE)*VLOOKUP($F1229,BY_TRA_Demand_Drivers!$B$5:$J$100,9,FALSE)</f>
        <v>0</v>
      </c>
    </row>
    <row r="1230" spans="1:9">
      <c r="A1230" s="16">
        <f t="shared" si="18"/>
        <v>15</v>
      </c>
      <c r="B1230" s="16"/>
      <c r="C1230" s="16" t="s">
        <v>11</v>
      </c>
      <c r="D1230" s="16">
        <v>2097</v>
      </c>
      <c r="E1230" s="16" t="s">
        <v>3</v>
      </c>
      <c r="F1230" s="16" t="str">
        <f>VLOOKUP(A1230,BY_TRA_Demand_Drivers!$A$5:$B$95,2,FALSE)</f>
        <v>TPSI</v>
      </c>
      <c r="G1230" s="16">
        <f>VLOOKUP($D1230,'Growth rate'!$B$3:$S$93,3,FALSE)*VLOOKUP($F1230,BY_TRA_Demand_Drivers!$B$5:$J$100,7,FALSE)</f>
        <v>33913.189318807883</v>
      </c>
      <c r="H1230" s="16">
        <f>VLOOKUP($D1230,'Growth rate'!$B$3:$S$93,3,FALSE)*VLOOKUP($F1230,BY_TRA_Demand_Drivers!$B$5:$J$100,8,FALSE)</f>
        <v>0</v>
      </c>
      <c r="I1230" s="16">
        <f>VLOOKUP($D1230,'Growth rate'!$B$3:$S$93,3,FALSE)*VLOOKUP($F1230,BY_TRA_Demand_Drivers!$B$5:$J$100,9,FALSE)</f>
        <v>0</v>
      </c>
    </row>
    <row r="1231" spans="1:9">
      <c r="A1231" s="16">
        <f t="shared" si="18"/>
        <v>15</v>
      </c>
      <c r="B1231" s="16"/>
      <c r="C1231" s="16" t="s">
        <v>11</v>
      </c>
      <c r="D1231" s="16">
        <v>2098</v>
      </c>
      <c r="E1231" s="16" t="s">
        <v>3</v>
      </c>
      <c r="F1231" s="16" t="str">
        <f>VLOOKUP(A1231,BY_TRA_Demand_Drivers!$A$5:$B$95,2,FALSE)</f>
        <v>TPSI</v>
      </c>
      <c r="G1231" s="16">
        <f>VLOOKUP($D1231,'Growth rate'!$B$3:$S$93,3,FALSE)*VLOOKUP($F1231,BY_TRA_Demand_Drivers!$B$5:$J$100,7,FALSE)</f>
        <v>34151.247684072951</v>
      </c>
      <c r="H1231" s="16">
        <f>VLOOKUP($D1231,'Growth rate'!$B$3:$S$93,3,FALSE)*VLOOKUP($F1231,BY_TRA_Demand_Drivers!$B$5:$J$100,8,FALSE)</f>
        <v>0</v>
      </c>
      <c r="I1231" s="16">
        <f>VLOOKUP($D1231,'Growth rate'!$B$3:$S$93,3,FALSE)*VLOOKUP($F1231,BY_TRA_Demand_Drivers!$B$5:$J$100,9,FALSE)</f>
        <v>0</v>
      </c>
    </row>
    <row r="1232" spans="1:9">
      <c r="A1232" s="16">
        <f t="shared" si="18"/>
        <v>15</v>
      </c>
      <c r="B1232" s="16"/>
      <c r="C1232" s="16" t="s">
        <v>11</v>
      </c>
      <c r="D1232" s="16">
        <v>2099</v>
      </c>
      <c r="E1232" s="16" t="s">
        <v>3</v>
      </c>
      <c r="F1232" s="16" t="str">
        <f>VLOOKUP(A1232,BY_TRA_Demand_Drivers!$A$5:$B$95,2,FALSE)</f>
        <v>TPSI</v>
      </c>
      <c r="G1232" s="16">
        <f>VLOOKUP($D1232,'Growth rate'!$B$3:$S$93,3,FALSE)*VLOOKUP($F1232,BY_TRA_Demand_Drivers!$B$5:$J$100,7,FALSE)</f>
        <v>34389.306049338011</v>
      </c>
      <c r="H1232" s="16">
        <f>VLOOKUP($D1232,'Growth rate'!$B$3:$S$93,3,FALSE)*VLOOKUP($F1232,BY_TRA_Demand_Drivers!$B$5:$J$100,8,FALSE)</f>
        <v>0</v>
      </c>
      <c r="I1232" s="16">
        <f>VLOOKUP($D1232,'Growth rate'!$B$3:$S$93,3,FALSE)*VLOOKUP($F1232,BY_TRA_Demand_Drivers!$B$5:$J$100,9,FALSE)</f>
        <v>0</v>
      </c>
    </row>
    <row r="1233" spans="1:9">
      <c r="A1233" s="16">
        <f t="shared" si="18"/>
        <v>15</v>
      </c>
      <c r="B1233" s="16"/>
      <c r="C1233" s="16" t="s">
        <v>11</v>
      </c>
      <c r="D1233" s="16">
        <v>2100</v>
      </c>
      <c r="E1233" s="16" t="s">
        <v>3</v>
      </c>
      <c r="F1233" s="16" t="str">
        <f>VLOOKUP(A1233,BY_TRA_Demand_Drivers!$A$5:$B$95,2,FALSE)</f>
        <v>TPSI</v>
      </c>
      <c r="G1233" s="16">
        <f>VLOOKUP($D1233,'Growth rate'!$B$3:$S$93,3,FALSE)*VLOOKUP($F1233,BY_TRA_Demand_Drivers!$B$5:$J$100,7,FALSE)</f>
        <v>34627.364414603071</v>
      </c>
      <c r="H1233" s="16">
        <f>VLOOKUP($D1233,'Growth rate'!$B$3:$S$93,3,FALSE)*VLOOKUP($F1233,BY_TRA_Demand_Drivers!$B$5:$J$100,8,FALSE)</f>
        <v>0</v>
      </c>
      <c r="I1233" s="16">
        <f>VLOOKUP($D1233,'Growth rate'!$B$3:$S$93,3,FALSE)*VLOOKUP($F1233,BY_TRA_Demand_Drivers!$B$5:$J$100,9,FALSE)</f>
        <v>0</v>
      </c>
    </row>
    <row r="1234" spans="1:9">
      <c r="A1234" s="16">
        <f t="shared" si="18"/>
        <v>16</v>
      </c>
      <c r="B1234" s="16"/>
      <c r="C1234" s="16" t="s">
        <v>11</v>
      </c>
      <c r="D1234" s="16">
        <v>2019</v>
      </c>
      <c r="E1234" s="16" t="s">
        <v>3</v>
      </c>
      <c r="F1234" s="16" t="str">
        <f>VLOOKUP(A1234,BY_TRA_Demand_Drivers!$A$5:$B$95,2,FALSE)</f>
        <v>TFTRU</v>
      </c>
      <c r="G1234" s="16">
        <f>VLOOKUP($D1234,'Growth rate'!$B$3:$T$93,19,FALSE)*VLOOKUP($F1234,BY_TRA_Demand_Drivers!$B$5:$J$100,7,FALSE)</f>
        <v>111418.1670002</v>
      </c>
      <c r="H1234" s="16">
        <f>VLOOKUP($D1234,'Growth rate'!$B$3:$T$93,19,FALSE)*VLOOKUP($F1234,BY_TRA_Demand_Drivers!$B$5:$J$100,8,FALSE)</f>
        <v>0</v>
      </c>
      <c r="I1234" s="16">
        <f>VLOOKUP($D1234,'Growth rate'!$B$3:$T$93,19,FALSE)*VLOOKUP($F1234,BY_TRA_Demand_Drivers!$B$5:$J$100,9,FALSE)</f>
        <v>0</v>
      </c>
    </row>
    <row r="1235" spans="1:9">
      <c r="A1235" s="16">
        <f t="shared" si="18"/>
        <v>16</v>
      </c>
      <c r="B1235" s="16"/>
      <c r="C1235" s="16" t="s">
        <v>11</v>
      </c>
      <c r="D1235" s="16">
        <v>2020</v>
      </c>
      <c r="E1235" s="16" t="s">
        <v>3</v>
      </c>
      <c r="F1235" s="16" t="str">
        <f>VLOOKUP(A1235,BY_TRA_Demand_Drivers!$A$5:$B$95,2,FALSE)</f>
        <v>TFTRU</v>
      </c>
      <c r="G1235" s="16">
        <f>VLOOKUP($D1235,'Growth rate'!$B$3:$T$93,19,FALSE)*VLOOKUP($F1235,BY_TRA_Demand_Drivers!$B$5:$J$100,7,FALSE)</f>
        <v>112855.47023596737</v>
      </c>
      <c r="H1235" s="16">
        <f>VLOOKUP($D1235,'Growth rate'!$B$3:$T$93,19,FALSE)*VLOOKUP($F1235,BY_TRA_Demand_Drivers!$B$5:$J$100,8,FALSE)</f>
        <v>0</v>
      </c>
      <c r="I1235" s="16">
        <f>VLOOKUP($D1235,'Growth rate'!$B$3:$T$93,19,FALSE)*VLOOKUP($F1235,BY_TRA_Demand_Drivers!$B$5:$J$100,9,FALSE)</f>
        <v>0</v>
      </c>
    </row>
    <row r="1236" spans="1:9">
      <c r="A1236" s="16">
        <f t="shared" si="18"/>
        <v>16</v>
      </c>
      <c r="B1236" s="16"/>
      <c r="C1236" s="16" t="s">
        <v>11</v>
      </c>
      <c r="D1236" s="16">
        <v>2021</v>
      </c>
      <c r="E1236" s="16" t="s">
        <v>3</v>
      </c>
      <c r="F1236" s="16" t="str">
        <f>VLOOKUP(A1236,BY_TRA_Demand_Drivers!$A$5:$B$95,2,FALSE)</f>
        <v>TFTRU</v>
      </c>
      <c r="G1236" s="16">
        <f>VLOOKUP($D1236,'Growth rate'!$B$3:$T$93,19,FALSE)*VLOOKUP($F1236,BY_TRA_Demand_Drivers!$B$5:$J$100,7,FALSE)</f>
        <v>114292.7734717347</v>
      </c>
      <c r="H1236" s="16">
        <f>VLOOKUP($D1236,'Growth rate'!$B$3:$T$93,19,FALSE)*VLOOKUP($F1236,BY_TRA_Demand_Drivers!$B$5:$J$100,8,FALSE)</f>
        <v>0</v>
      </c>
      <c r="I1236" s="16">
        <f>VLOOKUP($D1236,'Growth rate'!$B$3:$T$93,19,FALSE)*VLOOKUP($F1236,BY_TRA_Demand_Drivers!$B$5:$J$100,9,FALSE)</f>
        <v>0</v>
      </c>
    </row>
    <row r="1237" spans="1:9">
      <c r="A1237" s="16">
        <f t="shared" si="18"/>
        <v>16</v>
      </c>
      <c r="B1237" s="16"/>
      <c r="C1237" s="16" t="s">
        <v>11</v>
      </c>
      <c r="D1237" s="16">
        <v>2022</v>
      </c>
      <c r="E1237" s="16" t="s">
        <v>3</v>
      </c>
      <c r="F1237" s="16" t="str">
        <f>VLOOKUP(A1237,BY_TRA_Demand_Drivers!$A$5:$B$95,2,FALSE)</f>
        <v>TFTRU</v>
      </c>
      <c r="G1237" s="16">
        <f>VLOOKUP($D1237,'Growth rate'!$B$3:$T$93,19,FALSE)*VLOOKUP($F1237,BY_TRA_Demand_Drivers!$B$5:$J$100,7,FALSE)</f>
        <v>115730.07670750206</v>
      </c>
      <c r="H1237" s="16">
        <f>VLOOKUP($D1237,'Growth rate'!$B$3:$T$93,19,FALSE)*VLOOKUP($F1237,BY_TRA_Demand_Drivers!$B$5:$J$100,8,FALSE)</f>
        <v>0</v>
      </c>
      <c r="I1237" s="16">
        <f>VLOOKUP($D1237,'Growth rate'!$B$3:$T$93,19,FALSE)*VLOOKUP($F1237,BY_TRA_Demand_Drivers!$B$5:$J$100,9,FALSE)</f>
        <v>0</v>
      </c>
    </row>
    <row r="1238" spans="1:9">
      <c r="A1238" s="16">
        <f t="shared" si="18"/>
        <v>16</v>
      </c>
      <c r="B1238" s="16"/>
      <c r="C1238" s="16" t="s">
        <v>11</v>
      </c>
      <c r="D1238" s="16">
        <v>2023</v>
      </c>
      <c r="E1238" s="16" t="s">
        <v>3</v>
      </c>
      <c r="F1238" s="16" t="str">
        <f>VLOOKUP(A1238,BY_TRA_Demand_Drivers!$A$5:$B$95,2,FALSE)</f>
        <v>TFTRU</v>
      </c>
      <c r="G1238" s="16">
        <f>VLOOKUP($D1238,'Growth rate'!$B$3:$T$93,19,FALSE)*VLOOKUP($F1238,BY_TRA_Demand_Drivers!$B$5:$J$100,7,FALSE)</f>
        <v>117167.37994326942</v>
      </c>
      <c r="H1238" s="16">
        <f>VLOOKUP($D1238,'Growth rate'!$B$3:$T$93,19,FALSE)*VLOOKUP($F1238,BY_TRA_Demand_Drivers!$B$5:$J$100,8,FALSE)</f>
        <v>0</v>
      </c>
      <c r="I1238" s="16">
        <f>VLOOKUP($D1238,'Growth rate'!$B$3:$T$93,19,FALSE)*VLOOKUP($F1238,BY_TRA_Demand_Drivers!$B$5:$J$100,9,FALSE)</f>
        <v>0</v>
      </c>
    </row>
    <row r="1239" spans="1:9">
      <c r="A1239" s="16">
        <f t="shared" si="18"/>
        <v>16</v>
      </c>
      <c r="B1239" s="16"/>
      <c r="C1239" s="16" t="s">
        <v>11</v>
      </c>
      <c r="D1239" s="16">
        <v>2024</v>
      </c>
      <c r="E1239" s="16" t="s">
        <v>3</v>
      </c>
      <c r="F1239" s="16" t="str">
        <f>VLOOKUP(A1239,BY_TRA_Demand_Drivers!$A$5:$B$95,2,FALSE)</f>
        <v>TFTRU</v>
      </c>
      <c r="G1239" s="16">
        <f>VLOOKUP($D1239,'Growth rate'!$B$3:$T$93,19,FALSE)*VLOOKUP($F1239,BY_TRA_Demand_Drivers!$B$5:$J$100,7,FALSE)</f>
        <v>118604.68317903676</v>
      </c>
      <c r="H1239" s="16">
        <f>VLOOKUP($D1239,'Growth rate'!$B$3:$T$93,19,FALSE)*VLOOKUP($F1239,BY_TRA_Demand_Drivers!$B$5:$J$100,8,FALSE)</f>
        <v>0</v>
      </c>
      <c r="I1239" s="16">
        <f>VLOOKUP($D1239,'Growth rate'!$B$3:$T$93,19,FALSE)*VLOOKUP($F1239,BY_TRA_Demand_Drivers!$B$5:$J$100,9,FALSE)</f>
        <v>0</v>
      </c>
    </row>
    <row r="1240" spans="1:9">
      <c r="A1240" s="16">
        <f t="shared" si="18"/>
        <v>16</v>
      </c>
      <c r="B1240" s="16"/>
      <c r="C1240" s="16" t="s">
        <v>11</v>
      </c>
      <c r="D1240" s="16">
        <v>2025</v>
      </c>
      <c r="E1240" s="16" t="s">
        <v>3</v>
      </c>
      <c r="F1240" s="16" t="str">
        <f>VLOOKUP(A1240,BY_TRA_Demand_Drivers!$A$5:$B$95,2,FALSE)</f>
        <v>TFTRU</v>
      </c>
      <c r="G1240" s="16">
        <f>VLOOKUP($D1240,'Growth rate'!$B$3:$T$93,19,FALSE)*VLOOKUP($F1240,BY_TRA_Demand_Drivers!$B$5:$J$100,7,FALSE)</f>
        <v>120041.98641480411</v>
      </c>
      <c r="H1240" s="16">
        <f>VLOOKUP($D1240,'Growth rate'!$B$3:$T$93,19,FALSE)*VLOOKUP($F1240,BY_TRA_Demand_Drivers!$B$5:$J$100,8,FALSE)</f>
        <v>0</v>
      </c>
      <c r="I1240" s="16">
        <f>VLOOKUP($D1240,'Growth rate'!$B$3:$T$93,19,FALSE)*VLOOKUP($F1240,BY_TRA_Demand_Drivers!$B$5:$J$100,9,FALSE)</f>
        <v>0</v>
      </c>
    </row>
    <row r="1241" spans="1:9">
      <c r="A1241" s="16">
        <f t="shared" si="18"/>
        <v>16</v>
      </c>
      <c r="B1241" s="16"/>
      <c r="C1241" s="16" t="s">
        <v>11</v>
      </c>
      <c r="D1241" s="16">
        <v>2026</v>
      </c>
      <c r="E1241" s="16" t="s">
        <v>3</v>
      </c>
      <c r="F1241" s="16" t="str">
        <f>VLOOKUP(A1241,BY_TRA_Demand_Drivers!$A$5:$B$95,2,FALSE)</f>
        <v>TFTRU</v>
      </c>
      <c r="G1241" s="16">
        <f>VLOOKUP($D1241,'Growth rate'!$B$3:$T$93,19,FALSE)*VLOOKUP($F1241,BY_TRA_Demand_Drivers!$B$5:$J$100,7,FALSE)</f>
        <v>121479.28965057147</v>
      </c>
      <c r="H1241" s="16">
        <f>VLOOKUP($D1241,'Growth rate'!$B$3:$T$93,19,FALSE)*VLOOKUP($F1241,BY_TRA_Demand_Drivers!$B$5:$J$100,8,FALSE)</f>
        <v>0</v>
      </c>
      <c r="I1241" s="16">
        <f>VLOOKUP($D1241,'Growth rate'!$B$3:$T$93,19,FALSE)*VLOOKUP($F1241,BY_TRA_Demand_Drivers!$B$5:$J$100,9,FALSE)</f>
        <v>0</v>
      </c>
    </row>
    <row r="1242" spans="1:9">
      <c r="A1242" s="16">
        <f t="shared" si="18"/>
        <v>16</v>
      </c>
      <c r="B1242" s="16"/>
      <c r="C1242" s="16" t="s">
        <v>11</v>
      </c>
      <c r="D1242" s="16">
        <v>2027</v>
      </c>
      <c r="E1242" s="16" t="s">
        <v>3</v>
      </c>
      <c r="F1242" s="16" t="str">
        <f>VLOOKUP(A1242,BY_TRA_Demand_Drivers!$A$5:$B$95,2,FALSE)</f>
        <v>TFTRU</v>
      </c>
      <c r="G1242" s="16">
        <f>VLOOKUP($D1242,'Growth rate'!$B$3:$T$93,19,FALSE)*VLOOKUP($F1242,BY_TRA_Demand_Drivers!$B$5:$J$100,7,FALSE)</f>
        <v>122916.59288633881</v>
      </c>
      <c r="H1242" s="16">
        <f>VLOOKUP($D1242,'Growth rate'!$B$3:$T$93,19,FALSE)*VLOOKUP($F1242,BY_TRA_Demand_Drivers!$B$5:$J$100,8,FALSE)</f>
        <v>0</v>
      </c>
      <c r="I1242" s="16">
        <f>VLOOKUP($D1242,'Growth rate'!$B$3:$T$93,19,FALSE)*VLOOKUP($F1242,BY_TRA_Demand_Drivers!$B$5:$J$100,9,FALSE)</f>
        <v>0</v>
      </c>
    </row>
    <row r="1243" spans="1:9">
      <c r="A1243" s="16">
        <f t="shared" si="18"/>
        <v>16</v>
      </c>
      <c r="B1243" s="16"/>
      <c r="C1243" s="16" t="s">
        <v>11</v>
      </c>
      <c r="D1243" s="16">
        <v>2028</v>
      </c>
      <c r="E1243" s="16" t="s">
        <v>3</v>
      </c>
      <c r="F1243" s="16" t="str">
        <f>VLOOKUP(A1243,BY_TRA_Demand_Drivers!$A$5:$B$95,2,FALSE)</f>
        <v>TFTRU</v>
      </c>
      <c r="G1243" s="16">
        <f>VLOOKUP($D1243,'Growth rate'!$B$3:$T$93,19,FALSE)*VLOOKUP($F1243,BY_TRA_Demand_Drivers!$B$5:$J$100,7,FALSE)</f>
        <v>124353.89612210618</v>
      </c>
      <c r="H1243" s="16">
        <f>VLOOKUP($D1243,'Growth rate'!$B$3:$T$93,19,FALSE)*VLOOKUP($F1243,BY_TRA_Demand_Drivers!$B$5:$J$100,8,FALSE)</f>
        <v>0</v>
      </c>
      <c r="I1243" s="16">
        <f>VLOOKUP($D1243,'Growth rate'!$B$3:$T$93,19,FALSE)*VLOOKUP($F1243,BY_TRA_Demand_Drivers!$B$5:$J$100,9,FALSE)</f>
        <v>0</v>
      </c>
    </row>
    <row r="1244" spans="1:9">
      <c r="A1244" s="16">
        <f t="shared" si="18"/>
        <v>16</v>
      </c>
      <c r="B1244" s="16"/>
      <c r="C1244" s="16" t="s">
        <v>11</v>
      </c>
      <c r="D1244" s="16">
        <v>2029</v>
      </c>
      <c r="E1244" s="16" t="s">
        <v>3</v>
      </c>
      <c r="F1244" s="16" t="str">
        <f>VLOOKUP(A1244,BY_TRA_Demand_Drivers!$A$5:$B$95,2,FALSE)</f>
        <v>TFTRU</v>
      </c>
      <c r="G1244" s="16">
        <f>VLOOKUP($D1244,'Growth rate'!$B$3:$T$93,19,FALSE)*VLOOKUP($F1244,BY_TRA_Demand_Drivers!$B$5:$J$100,7,FALSE)</f>
        <v>125791.19935787351</v>
      </c>
      <c r="H1244" s="16">
        <f>VLOOKUP($D1244,'Growth rate'!$B$3:$T$93,19,FALSE)*VLOOKUP($F1244,BY_TRA_Demand_Drivers!$B$5:$J$100,8,FALSE)</f>
        <v>0</v>
      </c>
      <c r="I1244" s="16">
        <f>VLOOKUP($D1244,'Growth rate'!$B$3:$T$93,19,FALSE)*VLOOKUP($F1244,BY_TRA_Demand_Drivers!$B$5:$J$100,9,FALSE)</f>
        <v>0</v>
      </c>
    </row>
    <row r="1245" spans="1:9">
      <c r="A1245" s="16">
        <f t="shared" si="18"/>
        <v>16</v>
      </c>
      <c r="B1245" s="16"/>
      <c r="C1245" s="16" t="s">
        <v>11</v>
      </c>
      <c r="D1245" s="16">
        <v>2030</v>
      </c>
      <c r="E1245" s="16" t="s">
        <v>3</v>
      </c>
      <c r="F1245" s="16" t="str">
        <f>VLOOKUP(A1245,BY_TRA_Demand_Drivers!$A$5:$B$95,2,FALSE)</f>
        <v>TFTRU</v>
      </c>
      <c r="G1245" s="16">
        <f>VLOOKUP($D1245,'Growth rate'!$B$3:$T$93,19,FALSE)*VLOOKUP($F1245,BY_TRA_Demand_Drivers!$B$5:$J$100,7,FALSE)</f>
        <v>127228.50259364086</v>
      </c>
      <c r="H1245" s="16">
        <f>VLOOKUP($D1245,'Growth rate'!$B$3:$T$93,19,FALSE)*VLOOKUP($F1245,BY_TRA_Demand_Drivers!$B$5:$J$100,8,FALSE)</f>
        <v>0</v>
      </c>
      <c r="I1245" s="16">
        <f>VLOOKUP($D1245,'Growth rate'!$B$3:$T$93,19,FALSE)*VLOOKUP($F1245,BY_TRA_Demand_Drivers!$B$5:$J$100,9,FALSE)</f>
        <v>0</v>
      </c>
    </row>
    <row r="1246" spans="1:9">
      <c r="A1246" s="16">
        <f t="shared" si="18"/>
        <v>16</v>
      </c>
      <c r="B1246" s="16"/>
      <c r="C1246" s="16" t="s">
        <v>11</v>
      </c>
      <c r="D1246" s="16">
        <v>2031</v>
      </c>
      <c r="E1246" s="16" t="s">
        <v>3</v>
      </c>
      <c r="F1246" s="16" t="str">
        <f>VLOOKUP(A1246,BY_TRA_Demand_Drivers!$A$5:$B$95,2,FALSE)</f>
        <v>TFTRU</v>
      </c>
      <c r="G1246" s="16">
        <f>VLOOKUP($D1246,'Growth rate'!$B$3:$T$93,19,FALSE)*VLOOKUP($F1246,BY_TRA_Demand_Drivers!$B$5:$J$100,7,FALSE)</f>
        <v>128665.80582940823</v>
      </c>
      <c r="H1246" s="16">
        <f>VLOOKUP($D1246,'Growth rate'!$B$3:$T$93,19,FALSE)*VLOOKUP($F1246,BY_TRA_Demand_Drivers!$B$5:$J$100,8,FALSE)</f>
        <v>0</v>
      </c>
      <c r="I1246" s="16">
        <f>VLOOKUP($D1246,'Growth rate'!$B$3:$T$93,19,FALSE)*VLOOKUP($F1246,BY_TRA_Demand_Drivers!$B$5:$J$100,9,FALSE)</f>
        <v>0</v>
      </c>
    </row>
    <row r="1247" spans="1:9">
      <c r="A1247" s="16">
        <f t="shared" si="18"/>
        <v>16</v>
      </c>
      <c r="B1247" s="16"/>
      <c r="C1247" s="16" t="s">
        <v>11</v>
      </c>
      <c r="D1247" s="16">
        <v>2032</v>
      </c>
      <c r="E1247" s="16" t="s">
        <v>3</v>
      </c>
      <c r="F1247" s="16" t="str">
        <f>VLOOKUP(A1247,BY_TRA_Demand_Drivers!$A$5:$B$95,2,FALSE)</f>
        <v>TFTRU</v>
      </c>
      <c r="G1247" s="16">
        <f>VLOOKUP($D1247,'Growth rate'!$B$3:$T$93,19,FALSE)*VLOOKUP($F1247,BY_TRA_Demand_Drivers!$B$5:$J$100,7,FALSE)</f>
        <v>130103.10906517557</v>
      </c>
      <c r="H1247" s="16">
        <f>VLOOKUP($D1247,'Growth rate'!$B$3:$T$93,19,FALSE)*VLOOKUP($F1247,BY_TRA_Demand_Drivers!$B$5:$J$100,8,FALSE)</f>
        <v>0</v>
      </c>
      <c r="I1247" s="16">
        <f>VLOOKUP($D1247,'Growth rate'!$B$3:$T$93,19,FALSE)*VLOOKUP($F1247,BY_TRA_Demand_Drivers!$B$5:$J$100,9,FALSE)</f>
        <v>0</v>
      </c>
    </row>
    <row r="1248" spans="1:9">
      <c r="A1248" s="16">
        <f t="shared" si="18"/>
        <v>16</v>
      </c>
      <c r="B1248" s="16"/>
      <c r="C1248" s="16" t="s">
        <v>11</v>
      </c>
      <c r="D1248" s="16">
        <v>2033</v>
      </c>
      <c r="E1248" s="16" t="s">
        <v>3</v>
      </c>
      <c r="F1248" s="16" t="str">
        <f>VLOOKUP(A1248,BY_TRA_Demand_Drivers!$A$5:$B$95,2,FALSE)</f>
        <v>TFTRU</v>
      </c>
      <c r="G1248" s="16">
        <f>VLOOKUP($D1248,'Growth rate'!$B$3:$T$93,19,FALSE)*VLOOKUP($F1248,BY_TRA_Demand_Drivers!$B$5:$J$100,7,FALSE)</f>
        <v>131540.41230094293</v>
      </c>
      <c r="H1248" s="16">
        <f>VLOOKUP($D1248,'Growth rate'!$B$3:$T$93,19,FALSE)*VLOOKUP($F1248,BY_TRA_Demand_Drivers!$B$5:$J$100,8,FALSE)</f>
        <v>0</v>
      </c>
      <c r="I1248" s="16">
        <f>VLOOKUP($D1248,'Growth rate'!$B$3:$T$93,19,FALSE)*VLOOKUP($F1248,BY_TRA_Demand_Drivers!$B$5:$J$100,9,FALSE)</f>
        <v>0</v>
      </c>
    </row>
    <row r="1249" spans="1:9">
      <c r="A1249" s="16">
        <f t="shared" si="18"/>
        <v>16</v>
      </c>
      <c r="B1249" s="16"/>
      <c r="C1249" s="16" t="s">
        <v>11</v>
      </c>
      <c r="D1249" s="16">
        <v>2034</v>
      </c>
      <c r="E1249" s="16" t="s">
        <v>3</v>
      </c>
      <c r="F1249" s="16" t="str">
        <f>VLOOKUP(A1249,BY_TRA_Demand_Drivers!$A$5:$B$95,2,FALSE)</f>
        <v>TFTRU</v>
      </c>
      <c r="G1249" s="16">
        <f>VLOOKUP($D1249,'Growth rate'!$B$3:$T$93,19,FALSE)*VLOOKUP($F1249,BY_TRA_Demand_Drivers!$B$5:$J$100,7,FALSE)</f>
        <v>132977.71553671028</v>
      </c>
      <c r="H1249" s="16">
        <f>VLOOKUP($D1249,'Growth rate'!$B$3:$T$93,19,FALSE)*VLOOKUP($F1249,BY_TRA_Demand_Drivers!$B$5:$J$100,8,FALSE)</f>
        <v>0</v>
      </c>
      <c r="I1249" s="16">
        <f>VLOOKUP($D1249,'Growth rate'!$B$3:$T$93,19,FALSE)*VLOOKUP($F1249,BY_TRA_Demand_Drivers!$B$5:$J$100,9,FALSE)</f>
        <v>0</v>
      </c>
    </row>
    <row r="1250" spans="1:9">
      <c r="A1250" s="16">
        <f t="shared" si="18"/>
        <v>16</v>
      </c>
      <c r="B1250" s="16"/>
      <c r="C1250" s="16" t="s">
        <v>11</v>
      </c>
      <c r="D1250" s="16">
        <v>2035</v>
      </c>
      <c r="E1250" s="16" t="s">
        <v>3</v>
      </c>
      <c r="F1250" s="16" t="str">
        <f>VLOOKUP(A1250,BY_TRA_Demand_Drivers!$A$5:$B$95,2,FALSE)</f>
        <v>TFTRU</v>
      </c>
      <c r="G1250" s="16">
        <f>VLOOKUP($D1250,'Growth rate'!$B$3:$T$93,19,FALSE)*VLOOKUP($F1250,BY_TRA_Demand_Drivers!$B$5:$J$100,7,FALSE)</f>
        <v>134415.01877247763</v>
      </c>
      <c r="H1250" s="16">
        <f>VLOOKUP($D1250,'Growth rate'!$B$3:$T$93,19,FALSE)*VLOOKUP($F1250,BY_TRA_Demand_Drivers!$B$5:$J$100,8,FALSE)</f>
        <v>0</v>
      </c>
      <c r="I1250" s="16">
        <f>VLOOKUP($D1250,'Growth rate'!$B$3:$T$93,19,FALSE)*VLOOKUP($F1250,BY_TRA_Demand_Drivers!$B$5:$J$100,9,FALSE)</f>
        <v>0</v>
      </c>
    </row>
    <row r="1251" spans="1:9">
      <c r="A1251" s="16">
        <f t="shared" si="18"/>
        <v>16</v>
      </c>
      <c r="B1251" s="16"/>
      <c r="C1251" s="16" t="s">
        <v>11</v>
      </c>
      <c r="D1251" s="16">
        <v>2036</v>
      </c>
      <c r="E1251" s="16" t="s">
        <v>3</v>
      </c>
      <c r="F1251" s="16" t="str">
        <f>VLOOKUP(A1251,BY_TRA_Demand_Drivers!$A$5:$B$95,2,FALSE)</f>
        <v>TFTRU</v>
      </c>
      <c r="G1251" s="16">
        <f>VLOOKUP($D1251,'Growth rate'!$B$3:$T$93,19,FALSE)*VLOOKUP($F1251,BY_TRA_Demand_Drivers!$B$5:$J$100,7,FALSE)</f>
        <v>135852.32200824498</v>
      </c>
      <c r="H1251" s="16">
        <f>VLOOKUP($D1251,'Growth rate'!$B$3:$T$93,19,FALSE)*VLOOKUP($F1251,BY_TRA_Demand_Drivers!$B$5:$J$100,8,FALSE)</f>
        <v>0</v>
      </c>
      <c r="I1251" s="16">
        <f>VLOOKUP($D1251,'Growth rate'!$B$3:$T$93,19,FALSE)*VLOOKUP($F1251,BY_TRA_Demand_Drivers!$B$5:$J$100,9,FALSE)</f>
        <v>0</v>
      </c>
    </row>
    <row r="1252" spans="1:9">
      <c r="A1252" s="16">
        <f t="shared" si="18"/>
        <v>16</v>
      </c>
      <c r="B1252" s="16"/>
      <c r="C1252" s="16" t="s">
        <v>11</v>
      </c>
      <c r="D1252" s="16">
        <v>2037</v>
      </c>
      <c r="E1252" s="16" t="s">
        <v>3</v>
      </c>
      <c r="F1252" s="16" t="str">
        <f>VLOOKUP(A1252,BY_TRA_Demand_Drivers!$A$5:$B$95,2,FALSE)</f>
        <v>TFTRU</v>
      </c>
      <c r="G1252" s="16">
        <f>VLOOKUP($D1252,'Growth rate'!$B$3:$T$93,19,FALSE)*VLOOKUP($F1252,BY_TRA_Demand_Drivers!$B$5:$J$100,7,FALSE)</f>
        <v>137289.62524401234</v>
      </c>
      <c r="H1252" s="16">
        <f>VLOOKUP($D1252,'Growth rate'!$B$3:$T$93,19,FALSE)*VLOOKUP($F1252,BY_TRA_Demand_Drivers!$B$5:$J$100,8,FALSE)</f>
        <v>0</v>
      </c>
      <c r="I1252" s="16">
        <f>VLOOKUP($D1252,'Growth rate'!$B$3:$T$93,19,FALSE)*VLOOKUP($F1252,BY_TRA_Demand_Drivers!$B$5:$J$100,9,FALSE)</f>
        <v>0</v>
      </c>
    </row>
    <row r="1253" spans="1:9">
      <c r="A1253" s="16">
        <f t="shared" si="18"/>
        <v>16</v>
      </c>
      <c r="B1253" s="16"/>
      <c r="C1253" s="16" t="s">
        <v>11</v>
      </c>
      <c r="D1253" s="16">
        <v>2038</v>
      </c>
      <c r="E1253" s="16" t="s">
        <v>3</v>
      </c>
      <c r="F1253" s="16" t="str">
        <f>VLOOKUP(A1253,BY_TRA_Demand_Drivers!$A$5:$B$95,2,FALSE)</f>
        <v>TFTRU</v>
      </c>
      <c r="G1253" s="16">
        <f>VLOOKUP($D1253,'Growth rate'!$B$3:$T$93,19,FALSE)*VLOOKUP($F1253,BY_TRA_Demand_Drivers!$B$5:$J$100,7,FALSE)</f>
        <v>138726.92847977969</v>
      </c>
      <c r="H1253" s="16">
        <f>VLOOKUP($D1253,'Growth rate'!$B$3:$T$93,19,FALSE)*VLOOKUP($F1253,BY_TRA_Demand_Drivers!$B$5:$J$100,8,FALSE)</f>
        <v>0</v>
      </c>
      <c r="I1253" s="16">
        <f>VLOOKUP($D1253,'Growth rate'!$B$3:$T$93,19,FALSE)*VLOOKUP($F1253,BY_TRA_Demand_Drivers!$B$5:$J$100,9,FALSE)</f>
        <v>0</v>
      </c>
    </row>
    <row r="1254" spans="1:9">
      <c r="A1254" s="16">
        <f t="shared" si="18"/>
        <v>16</v>
      </c>
      <c r="B1254" s="16"/>
      <c r="C1254" s="16" t="s">
        <v>11</v>
      </c>
      <c r="D1254" s="16">
        <v>2039</v>
      </c>
      <c r="E1254" s="16" t="s">
        <v>3</v>
      </c>
      <c r="F1254" s="16" t="str">
        <f>VLOOKUP(A1254,BY_TRA_Demand_Drivers!$A$5:$B$95,2,FALSE)</f>
        <v>TFTRU</v>
      </c>
      <c r="G1254" s="16">
        <f>VLOOKUP($D1254,'Growth rate'!$B$3:$T$93,19,FALSE)*VLOOKUP($F1254,BY_TRA_Demand_Drivers!$B$5:$J$100,7,FALSE)</f>
        <v>140164.23171554704</v>
      </c>
      <c r="H1254" s="16">
        <f>VLOOKUP($D1254,'Growth rate'!$B$3:$T$93,19,FALSE)*VLOOKUP($F1254,BY_TRA_Demand_Drivers!$B$5:$J$100,8,FALSE)</f>
        <v>0</v>
      </c>
      <c r="I1254" s="16">
        <f>VLOOKUP($D1254,'Growth rate'!$B$3:$T$93,19,FALSE)*VLOOKUP($F1254,BY_TRA_Demand_Drivers!$B$5:$J$100,9,FALSE)</f>
        <v>0</v>
      </c>
    </row>
    <row r="1255" spans="1:9">
      <c r="A1255" s="16">
        <f t="shared" si="18"/>
        <v>16</v>
      </c>
      <c r="B1255" s="16"/>
      <c r="C1255" s="16" t="s">
        <v>11</v>
      </c>
      <c r="D1255" s="16">
        <v>2040</v>
      </c>
      <c r="E1255" s="16" t="s">
        <v>3</v>
      </c>
      <c r="F1255" s="16" t="str">
        <f>VLOOKUP(A1255,BY_TRA_Demand_Drivers!$A$5:$B$95,2,FALSE)</f>
        <v>TFTRU</v>
      </c>
      <c r="G1255" s="16">
        <f>VLOOKUP($D1255,'Growth rate'!$B$3:$T$93,19,FALSE)*VLOOKUP($F1255,BY_TRA_Demand_Drivers!$B$5:$J$100,7,FALSE)</f>
        <v>141601.53495131439</v>
      </c>
      <c r="H1255" s="16">
        <f>VLOOKUP($D1255,'Growth rate'!$B$3:$T$93,19,FALSE)*VLOOKUP($F1255,BY_TRA_Demand_Drivers!$B$5:$J$100,8,FALSE)</f>
        <v>0</v>
      </c>
      <c r="I1255" s="16">
        <f>VLOOKUP($D1255,'Growth rate'!$B$3:$T$93,19,FALSE)*VLOOKUP($F1255,BY_TRA_Demand_Drivers!$B$5:$J$100,9,FALSE)</f>
        <v>0</v>
      </c>
    </row>
    <row r="1256" spans="1:9">
      <c r="A1256" s="16">
        <f t="shared" si="18"/>
        <v>16</v>
      </c>
      <c r="B1256" s="16"/>
      <c r="C1256" s="16" t="s">
        <v>11</v>
      </c>
      <c r="D1256" s="16">
        <v>2041</v>
      </c>
      <c r="E1256" s="16" t="s">
        <v>3</v>
      </c>
      <c r="F1256" s="16" t="str">
        <f>VLOOKUP(A1256,BY_TRA_Demand_Drivers!$A$5:$B$95,2,FALSE)</f>
        <v>TFTRU</v>
      </c>
      <c r="G1256" s="16">
        <f>VLOOKUP($D1256,'Growth rate'!$B$3:$T$93,19,FALSE)*VLOOKUP($F1256,BY_TRA_Demand_Drivers!$B$5:$J$100,7,FALSE)</f>
        <v>143038.83818708174</v>
      </c>
      <c r="H1256" s="16">
        <f>VLOOKUP($D1256,'Growth rate'!$B$3:$T$93,19,FALSE)*VLOOKUP($F1256,BY_TRA_Demand_Drivers!$B$5:$J$100,8,FALSE)</f>
        <v>0</v>
      </c>
      <c r="I1256" s="16">
        <f>VLOOKUP($D1256,'Growth rate'!$B$3:$T$93,19,FALSE)*VLOOKUP($F1256,BY_TRA_Demand_Drivers!$B$5:$J$100,9,FALSE)</f>
        <v>0</v>
      </c>
    </row>
    <row r="1257" spans="1:9">
      <c r="A1257" s="16">
        <f t="shared" si="18"/>
        <v>16</v>
      </c>
      <c r="B1257" s="16"/>
      <c r="C1257" s="16" t="s">
        <v>11</v>
      </c>
      <c r="D1257" s="16">
        <v>2042</v>
      </c>
      <c r="E1257" s="16" t="s">
        <v>3</v>
      </c>
      <c r="F1257" s="16" t="str">
        <f>VLOOKUP(A1257,BY_TRA_Demand_Drivers!$A$5:$B$95,2,FALSE)</f>
        <v>TFTRU</v>
      </c>
      <c r="G1257" s="16">
        <f>VLOOKUP($D1257,'Growth rate'!$B$3:$T$93,19,FALSE)*VLOOKUP($F1257,BY_TRA_Demand_Drivers!$B$5:$J$100,7,FALSE)</f>
        <v>144476.14142284909</v>
      </c>
      <c r="H1257" s="16">
        <f>VLOOKUP($D1257,'Growth rate'!$B$3:$T$93,19,FALSE)*VLOOKUP($F1257,BY_TRA_Demand_Drivers!$B$5:$J$100,8,FALSE)</f>
        <v>0</v>
      </c>
      <c r="I1257" s="16">
        <f>VLOOKUP($D1257,'Growth rate'!$B$3:$T$93,19,FALSE)*VLOOKUP($F1257,BY_TRA_Demand_Drivers!$B$5:$J$100,9,FALSE)</f>
        <v>0</v>
      </c>
    </row>
    <row r="1258" spans="1:9">
      <c r="A1258" s="16">
        <f t="shared" si="18"/>
        <v>16</v>
      </c>
      <c r="B1258" s="16"/>
      <c r="C1258" s="16" t="s">
        <v>11</v>
      </c>
      <c r="D1258" s="16">
        <v>2043</v>
      </c>
      <c r="E1258" s="16" t="s">
        <v>3</v>
      </c>
      <c r="F1258" s="16" t="str">
        <f>VLOOKUP(A1258,BY_TRA_Demand_Drivers!$A$5:$B$95,2,FALSE)</f>
        <v>TFTRU</v>
      </c>
      <c r="G1258" s="16">
        <f>VLOOKUP($D1258,'Growth rate'!$B$3:$T$93,19,FALSE)*VLOOKUP($F1258,BY_TRA_Demand_Drivers!$B$5:$J$100,7,FALSE)</f>
        <v>145913.44465861644</v>
      </c>
      <c r="H1258" s="16">
        <f>VLOOKUP($D1258,'Growth rate'!$B$3:$T$93,19,FALSE)*VLOOKUP($F1258,BY_TRA_Demand_Drivers!$B$5:$J$100,8,FALSE)</f>
        <v>0</v>
      </c>
      <c r="I1258" s="16">
        <f>VLOOKUP($D1258,'Growth rate'!$B$3:$T$93,19,FALSE)*VLOOKUP($F1258,BY_TRA_Demand_Drivers!$B$5:$J$100,9,FALSE)</f>
        <v>0</v>
      </c>
    </row>
    <row r="1259" spans="1:9">
      <c r="A1259" s="16">
        <f t="shared" si="18"/>
        <v>16</v>
      </c>
      <c r="B1259" s="16"/>
      <c r="C1259" s="16" t="s">
        <v>11</v>
      </c>
      <c r="D1259" s="16">
        <v>2044</v>
      </c>
      <c r="E1259" s="16" t="s">
        <v>3</v>
      </c>
      <c r="F1259" s="16" t="str">
        <f>VLOOKUP(A1259,BY_TRA_Demand_Drivers!$A$5:$B$95,2,FALSE)</f>
        <v>TFTRU</v>
      </c>
      <c r="G1259" s="16">
        <f>VLOOKUP($D1259,'Growth rate'!$B$3:$T$93,19,FALSE)*VLOOKUP($F1259,BY_TRA_Demand_Drivers!$B$5:$J$100,7,FALSE)</f>
        <v>147350.74789438379</v>
      </c>
      <c r="H1259" s="16">
        <f>VLOOKUP($D1259,'Growth rate'!$B$3:$T$93,19,FALSE)*VLOOKUP($F1259,BY_TRA_Demand_Drivers!$B$5:$J$100,8,FALSE)</f>
        <v>0</v>
      </c>
      <c r="I1259" s="16">
        <f>VLOOKUP($D1259,'Growth rate'!$B$3:$T$93,19,FALSE)*VLOOKUP($F1259,BY_TRA_Demand_Drivers!$B$5:$J$100,9,FALSE)</f>
        <v>0</v>
      </c>
    </row>
    <row r="1260" spans="1:9">
      <c r="A1260" s="16">
        <f t="shared" si="18"/>
        <v>16</v>
      </c>
      <c r="B1260" s="16"/>
      <c r="C1260" s="16" t="s">
        <v>11</v>
      </c>
      <c r="D1260" s="16">
        <v>2045</v>
      </c>
      <c r="E1260" s="16" t="s">
        <v>3</v>
      </c>
      <c r="F1260" s="16" t="str">
        <f>VLOOKUP(A1260,BY_TRA_Demand_Drivers!$A$5:$B$95,2,FALSE)</f>
        <v>TFTRU</v>
      </c>
      <c r="G1260" s="16">
        <f>VLOOKUP($D1260,'Growth rate'!$B$3:$T$93,19,FALSE)*VLOOKUP($F1260,BY_TRA_Demand_Drivers!$B$5:$J$100,7,FALSE)</f>
        <v>148788.05113015114</v>
      </c>
      <c r="H1260" s="16">
        <f>VLOOKUP($D1260,'Growth rate'!$B$3:$T$93,19,FALSE)*VLOOKUP($F1260,BY_TRA_Demand_Drivers!$B$5:$J$100,8,FALSE)</f>
        <v>0</v>
      </c>
      <c r="I1260" s="16">
        <f>VLOOKUP($D1260,'Growth rate'!$B$3:$T$93,19,FALSE)*VLOOKUP($F1260,BY_TRA_Demand_Drivers!$B$5:$J$100,9,FALSE)</f>
        <v>0</v>
      </c>
    </row>
    <row r="1261" spans="1:9">
      <c r="A1261" s="16">
        <f t="shared" si="18"/>
        <v>16</v>
      </c>
      <c r="B1261" s="16"/>
      <c r="C1261" s="16" t="s">
        <v>11</v>
      </c>
      <c r="D1261" s="16">
        <v>2046</v>
      </c>
      <c r="E1261" s="16" t="s">
        <v>3</v>
      </c>
      <c r="F1261" s="16" t="str">
        <f>VLOOKUP(A1261,BY_TRA_Demand_Drivers!$A$5:$B$95,2,FALSE)</f>
        <v>TFTRU</v>
      </c>
      <c r="G1261" s="16">
        <f>VLOOKUP($D1261,'Growth rate'!$B$3:$T$93,19,FALSE)*VLOOKUP($F1261,BY_TRA_Demand_Drivers!$B$5:$J$100,7,FALSE)</f>
        <v>150225.35436591852</v>
      </c>
      <c r="H1261" s="16">
        <f>VLOOKUP($D1261,'Growth rate'!$B$3:$T$93,19,FALSE)*VLOOKUP($F1261,BY_TRA_Demand_Drivers!$B$5:$J$100,8,FALSE)</f>
        <v>0</v>
      </c>
      <c r="I1261" s="16">
        <f>VLOOKUP($D1261,'Growth rate'!$B$3:$T$93,19,FALSE)*VLOOKUP($F1261,BY_TRA_Demand_Drivers!$B$5:$J$100,9,FALSE)</f>
        <v>0</v>
      </c>
    </row>
    <row r="1262" spans="1:9">
      <c r="A1262" s="16">
        <f t="shared" si="18"/>
        <v>16</v>
      </c>
      <c r="B1262" s="16"/>
      <c r="C1262" s="16" t="s">
        <v>11</v>
      </c>
      <c r="D1262" s="16">
        <v>2047</v>
      </c>
      <c r="E1262" s="16" t="s">
        <v>3</v>
      </c>
      <c r="F1262" s="16" t="str">
        <f>VLOOKUP(A1262,BY_TRA_Demand_Drivers!$A$5:$B$95,2,FALSE)</f>
        <v>TFTRU</v>
      </c>
      <c r="G1262" s="16">
        <f>VLOOKUP($D1262,'Growth rate'!$B$3:$T$93,19,FALSE)*VLOOKUP($F1262,BY_TRA_Demand_Drivers!$B$5:$J$100,7,FALSE)</f>
        <v>151662.65760168585</v>
      </c>
      <c r="H1262" s="16">
        <f>VLOOKUP($D1262,'Growth rate'!$B$3:$T$93,19,FALSE)*VLOOKUP($F1262,BY_TRA_Demand_Drivers!$B$5:$J$100,8,FALSE)</f>
        <v>0</v>
      </c>
      <c r="I1262" s="16">
        <f>VLOOKUP($D1262,'Growth rate'!$B$3:$T$93,19,FALSE)*VLOOKUP($F1262,BY_TRA_Demand_Drivers!$B$5:$J$100,9,FALSE)</f>
        <v>0</v>
      </c>
    </row>
    <row r="1263" spans="1:9">
      <c r="A1263" s="16">
        <f t="shared" si="18"/>
        <v>16</v>
      </c>
      <c r="B1263" s="16"/>
      <c r="C1263" s="16" t="s">
        <v>11</v>
      </c>
      <c r="D1263" s="16">
        <v>2048</v>
      </c>
      <c r="E1263" s="16" t="s">
        <v>3</v>
      </c>
      <c r="F1263" s="16" t="str">
        <f>VLOOKUP(A1263,BY_TRA_Demand_Drivers!$A$5:$B$95,2,FALSE)</f>
        <v>TFTRU</v>
      </c>
      <c r="G1263" s="16">
        <f>VLOOKUP($D1263,'Growth rate'!$B$3:$T$93,19,FALSE)*VLOOKUP($F1263,BY_TRA_Demand_Drivers!$B$5:$J$100,7,FALSE)</f>
        <v>153099.9608374532</v>
      </c>
      <c r="H1263" s="16">
        <f>VLOOKUP($D1263,'Growth rate'!$B$3:$T$93,19,FALSE)*VLOOKUP($F1263,BY_TRA_Demand_Drivers!$B$5:$J$100,8,FALSE)</f>
        <v>0</v>
      </c>
      <c r="I1263" s="16">
        <f>VLOOKUP($D1263,'Growth rate'!$B$3:$T$93,19,FALSE)*VLOOKUP($F1263,BY_TRA_Demand_Drivers!$B$5:$J$100,9,FALSE)</f>
        <v>0</v>
      </c>
    </row>
    <row r="1264" spans="1:9">
      <c r="A1264" s="16">
        <f t="shared" si="18"/>
        <v>16</v>
      </c>
      <c r="B1264" s="16"/>
      <c r="C1264" s="16" t="s">
        <v>11</v>
      </c>
      <c r="D1264" s="16">
        <v>2049</v>
      </c>
      <c r="E1264" s="16" t="s">
        <v>3</v>
      </c>
      <c r="F1264" s="16" t="str">
        <f>VLOOKUP(A1264,BY_TRA_Demand_Drivers!$A$5:$B$95,2,FALSE)</f>
        <v>TFTRU</v>
      </c>
      <c r="G1264" s="16">
        <f>VLOOKUP($D1264,'Growth rate'!$B$3:$T$93,19,FALSE)*VLOOKUP($F1264,BY_TRA_Demand_Drivers!$B$5:$J$100,7,FALSE)</f>
        <v>154537.26407322058</v>
      </c>
      <c r="H1264" s="16">
        <f>VLOOKUP($D1264,'Growth rate'!$B$3:$T$93,19,FALSE)*VLOOKUP($F1264,BY_TRA_Demand_Drivers!$B$5:$J$100,8,FALSE)</f>
        <v>0</v>
      </c>
      <c r="I1264" s="16">
        <f>VLOOKUP($D1264,'Growth rate'!$B$3:$T$93,19,FALSE)*VLOOKUP($F1264,BY_TRA_Demand_Drivers!$B$5:$J$100,9,FALSE)</f>
        <v>0</v>
      </c>
    </row>
    <row r="1265" spans="1:9">
      <c r="A1265" s="16">
        <f t="shared" si="18"/>
        <v>16</v>
      </c>
      <c r="B1265" s="16"/>
      <c r="C1265" s="16" t="s">
        <v>11</v>
      </c>
      <c r="D1265" s="16">
        <v>2050</v>
      </c>
      <c r="E1265" s="16" t="s">
        <v>3</v>
      </c>
      <c r="F1265" s="16" t="str">
        <f>VLOOKUP(A1265,BY_TRA_Demand_Drivers!$A$5:$B$95,2,FALSE)</f>
        <v>TFTRU</v>
      </c>
      <c r="G1265" s="16">
        <f>VLOOKUP($D1265,'Growth rate'!$B$3:$T$93,19,FALSE)*VLOOKUP($F1265,BY_TRA_Demand_Drivers!$B$5:$J$100,7,FALSE)</f>
        <v>155974.5673089879</v>
      </c>
      <c r="H1265" s="16">
        <f>VLOOKUP($D1265,'Growth rate'!$B$3:$T$93,19,FALSE)*VLOOKUP($F1265,BY_TRA_Demand_Drivers!$B$5:$J$100,8,FALSE)</f>
        <v>0</v>
      </c>
      <c r="I1265" s="16">
        <f>VLOOKUP($D1265,'Growth rate'!$B$3:$T$93,19,FALSE)*VLOOKUP($F1265,BY_TRA_Demand_Drivers!$B$5:$J$100,9,FALSE)</f>
        <v>0</v>
      </c>
    </row>
    <row r="1266" spans="1:9">
      <c r="A1266" s="16">
        <f t="shared" si="18"/>
        <v>16</v>
      </c>
      <c r="B1266" s="16"/>
      <c r="C1266" s="16" t="s">
        <v>11</v>
      </c>
      <c r="D1266" s="16">
        <v>2051</v>
      </c>
      <c r="E1266" s="16" t="s">
        <v>3</v>
      </c>
      <c r="F1266" s="16" t="str">
        <f>VLOOKUP(A1266,BY_TRA_Demand_Drivers!$A$5:$B$95,2,FALSE)</f>
        <v>TFTRU</v>
      </c>
      <c r="G1266" s="16">
        <f>VLOOKUP($D1266,'Growth rate'!$B$3:$T$93,19,FALSE)*VLOOKUP($F1266,BY_TRA_Demand_Drivers!$B$5:$J$100,7,FALSE)</f>
        <v>157665.99087609974</v>
      </c>
      <c r="H1266" s="16">
        <f>VLOOKUP($D1266,'Growth rate'!$B$3:$T$93,19,FALSE)*VLOOKUP($F1266,BY_TRA_Demand_Drivers!$B$5:$J$100,8,FALSE)</f>
        <v>0</v>
      </c>
      <c r="I1266" s="16">
        <f>VLOOKUP($D1266,'Growth rate'!$B$3:$T$93,19,FALSE)*VLOOKUP($F1266,BY_TRA_Demand_Drivers!$B$5:$J$100,9,FALSE)</f>
        <v>0</v>
      </c>
    </row>
    <row r="1267" spans="1:9">
      <c r="A1267" s="16">
        <f t="shared" si="18"/>
        <v>16</v>
      </c>
      <c r="B1267" s="16"/>
      <c r="C1267" s="16" t="s">
        <v>11</v>
      </c>
      <c r="D1267" s="16">
        <v>2052</v>
      </c>
      <c r="E1267" s="16" t="s">
        <v>3</v>
      </c>
      <c r="F1267" s="16" t="str">
        <f>VLOOKUP(A1267,BY_TRA_Demand_Drivers!$A$5:$B$95,2,FALSE)</f>
        <v>TFTRU</v>
      </c>
      <c r="G1267" s="16">
        <f>VLOOKUP($D1267,'Growth rate'!$B$3:$T$93,19,FALSE)*VLOOKUP($F1267,BY_TRA_Demand_Drivers!$B$5:$J$100,7,FALSE)</f>
        <v>159357.4144432116</v>
      </c>
      <c r="H1267" s="16">
        <f>VLOOKUP($D1267,'Growth rate'!$B$3:$T$93,19,FALSE)*VLOOKUP($F1267,BY_TRA_Demand_Drivers!$B$5:$J$100,8,FALSE)</f>
        <v>0</v>
      </c>
      <c r="I1267" s="16">
        <f>VLOOKUP($D1267,'Growth rate'!$B$3:$T$93,19,FALSE)*VLOOKUP($F1267,BY_TRA_Demand_Drivers!$B$5:$J$100,9,FALSE)</f>
        <v>0</v>
      </c>
    </row>
    <row r="1268" spans="1:9">
      <c r="A1268" s="16">
        <f t="shared" si="18"/>
        <v>16</v>
      </c>
      <c r="B1268" s="16"/>
      <c r="C1268" s="16" t="s">
        <v>11</v>
      </c>
      <c r="D1268" s="16">
        <v>2053</v>
      </c>
      <c r="E1268" s="16" t="s">
        <v>3</v>
      </c>
      <c r="F1268" s="16" t="str">
        <f>VLOOKUP(A1268,BY_TRA_Demand_Drivers!$A$5:$B$95,2,FALSE)</f>
        <v>TFTRU</v>
      </c>
      <c r="G1268" s="16">
        <f>VLOOKUP($D1268,'Growth rate'!$B$3:$T$93,19,FALSE)*VLOOKUP($F1268,BY_TRA_Demand_Drivers!$B$5:$J$100,7,FALSE)</f>
        <v>161048.83801032344</v>
      </c>
      <c r="H1268" s="16">
        <f>VLOOKUP($D1268,'Growth rate'!$B$3:$T$93,19,FALSE)*VLOOKUP($F1268,BY_TRA_Demand_Drivers!$B$5:$J$100,8,FALSE)</f>
        <v>0</v>
      </c>
      <c r="I1268" s="16">
        <f>VLOOKUP($D1268,'Growth rate'!$B$3:$T$93,19,FALSE)*VLOOKUP($F1268,BY_TRA_Demand_Drivers!$B$5:$J$100,9,FALSE)</f>
        <v>0</v>
      </c>
    </row>
    <row r="1269" spans="1:9">
      <c r="A1269" s="16">
        <f t="shared" si="18"/>
        <v>16</v>
      </c>
      <c r="B1269" s="16"/>
      <c r="C1269" s="16" t="s">
        <v>11</v>
      </c>
      <c r="D1269" s="16">
        <v>2054</v>
      </c>
      <c r="E1269" s="16" t="s">
        <v>3</v>
      </c>
      <c r="F1269" s="16" t="str">
        <f>VLOOKUP(A1269,BY_TRA_Demand_Drivers!$A$5:$B$95,2,FALSE)</f>
        <v>TFTRU</v>
      </c>
      <c r="G1269" s="16">
        <f>VLOOKUP($D1269,'Growth rate'!$B$3:$T$93,19,FALSE)*VLOOKUP($F1269,BY_TRA_Demand_Drivers!$B$5:$J$100,7,FALSE)</f>
        <v>162740.2615774353</v>
      </c>
      <c r="H1269" s="16">
        <f>VLOOKUP($D1269,'Growth rate'!$B$3:$T$93,19,FALSE)*VLOOKUP($F1269,BY_TRA_Demand_Drivers!$B$5:$J$100,8,FALSE)</f>
        <v>0</v>
      </c>
      <c r="I1269" s="16">
        <f>VLOOKUP($D1269,'Growth rate'!$B$3:$T$93,19,FALSE)*VLOOKUP($F1269,BY_TRA_Demand_Drivers!$B$5:$J$100,9,FALSE)</f>
        <v>0</v>
      </c>
    </row>
    <row r="1270" spans="1:9">
      <c r="A1270" s="16">
        <f t="shared" si="18"/>
        <v>16</v>
      </c>
      <c r="B1270" s="16"/>
      <c r="C1270" s="16" t="s">
        <v>11</v>
      </c>
      <c r="D1270" s="16">
        <v>2055</v>
      </c>
      <c r="E1270" s="16" t="s">
        <v>3</v>
      </c>
      <c r="F1270" s="16" t="str">
        <f>VLOOKUP(A1270,BY_TRA_Demand_Drivers!$A$5:$B$95,2,FALSE)</f>
        <v>TFTRU</v>
      </c>
      <c r="G1270" s="16">
        <f>VLOOKUP($D1270,'Growth rate'!$B$3:$T$93,19,FALSE)*VLOOKUP($F1270,BY_TRA_Demand_Drivers!$B$5:$J$100,7,FALSE)</f>
        <v>164431.68514454714</v>
      </c>
      <c r="H1270" s="16">
        <f>VLOOKUP($D1270,'Growth rate'!$B$3:$T$93,19,FALSE)*VLOOKUP($F1270,BY_TRA_Demand_Drivers!$B$5:$J$100,8,FALSE)</f>
        <v>0</v>
      </c>
      <c r="I1270" s="16">
        <f>VLOOKUP($D1270,'Growth rate'!$B$3:$T$93,19,FALSE)*VLOOKUP($F1270,BY_TRA_Demand_Drivers!$B$5:$J$100,9,FALSE)</f>
        <v>0</v>
      </c>
    </row>
    <row r="1271" spans="1:9">
      <c r="A1271" s="16">
        <f t="shared" si="18"/>
        <v>16</v>
      </c>
      <c r="B1271" s="16"/>
      <c r="C1271" s="16" t="s">
        <v>11</v>
      </c>
      <c r="D1271" s="16">
        <v>2056</v>
      </c>
      <c r="E1271" s="16" t="s">
        <v>3</v>
      </c>
      <c r="F1271" s="16" t="str">
        <f>VLOOKUP(A1271,BY_TRA_Demand_Drivers!$A$5:$B$95,2,FALSE)</f>
        <v>TFTRU</v>
      </c>
      <c r="G1271" s="16">
        <f>VLOOKUP($D1271,'Growth rate'!$B$3:$T$93,19,FALSE)*VLOOKUP($F1271,BY_TRA_Demand_Drivers!$B$5:$J$100,7,FALSE)</f>
        <v>166325.64255020773</v>
      </c>
      <c r="H1271" s="16">
        <f>VLOOKUP($D1271,'Growth rate'!$B$3:$T$93,19,FALSE)*VLOOKUP($F1271,BY_TRA_Demand_Drivers!$B$5:$J$100,8,FALSE)</f>
        <v>0</v>
      </c>
      <c r="I1271" s="16">
        <f>VLOOKUP($D1271,'Growth rate'!$B$3:$T$93,19,FALSE)*VLOOKUP($F1271,BY_TRA_Demand_Drivers!$B$5:$J$100,9,FALSE)</f>
        <v>0</v>
      </c>
    </row>
    <row r="1272" spans="1:9">
      <c r="A1272" s="16">
        <f t="shared" si="18"/>
        <v>16</v>
      </c>
      <c r="B1272" s="16"/>
      <c r="C1272" s="16" t="s">
        <v>11</v>
      </c>
      <c r="D1272" s="16">
        <v>2057</v>
      </c>
      <c r="E1272" s="16" t="s">
        <v>3</v>
      </c>
      <c r="F1272" s="16" t="str">
        <f>VLOOKUP(A1272,BY_TRA_Demand_Drivers!$A$5:$B$95,2,FALSE)</f>
        <v>TFTRU</v>
      </c>
      <c r="G1272" s="16">
        <f>VLOOKUP($D1272,'Growth rate'!$B$3:$T$93,19,FALSE)*VLOOKUP($F1272,BY_TRA_Demand_Drivers!$B$5:$J$100,7,FALSE)</f>
        <v>168219.5999558683</v>
      </c>
      <c r="H1272" s="16">
        <f>VLOOKUP($D1272,'Growth rate'!$B$3:$T$93,19,FALSE)*VLOOKUP($F1272,BY_TRA_Demand_Drivers!$B$5:$J$100,8,FALSE)</f>
        <v>0</v>
      </c>
      <c r="I1272" s="16">
        <f>VLOOKUP($D1272,'Growth rate'!$B$3:$T$93,19,FALSE)*VLOOKUP($F1272,BY_TRA_Demand_Drivers!$B$5:$J$100,9,FALSE)</f>
        <v>0</v>
      </c>
    </row>
    <row r="1273" spans="1:9">
      <c r="A1273" s="16">
        <f t="shared" si="18"/>
        <v>16</v>
      </c>
      <c r="B1273" s="16"/>
      <c r="C1273" s="16" t="s">
        <v>11</v>
      </c>
      <c r="D1273" s="16">
        <v>2058</v>
      </c>
      <c r="E1273" s="16" t="s">
        <v>3</v>
      </c>
      <c r="F1273" s="16" t="str">
        <f>VLOOKUP(A1273,BY_TRA_Demand_Drivers!$A$5:$B$95,2,FALSE)</f>
        <v>TFTRU</v>
      </c>
      <c r="G1273" s="16">
        <f>VLOOKUP($D1273,'Growth rate'!$B$3:$T$93,19,FALSE)*VLOOKUP($F1273,BY_TRA_Demand_Drivers!$B$5:$J$100,7,FALSE)</f>
        <v>170113.55736152889</v>
      </c>
      <c r="H1273" s="16">
        <f>VLOOKUP($D1273,'Growth rate'!$B$3:$T$93,19,FALSE)*VLOOKUP($F1273,BY_TRA_Demand_Drivers!$B$5:$J$100,8,FALSE)</f>
        <v>0</v>
      </c>
      <c r="I1273" s="16">
        <f>VLOOKUP($D1273,'Growth rate'!$B$3:$T$93,19,FALSE)*VLOOKUP($F1273,BY_TRA_Demand_Drivers!$B$5:$J$100,9,FALSE)</f>
        <v>0</v>
      </c>
    </row>
    <row r="1274" spans="1:9">
      <c r="A1274" s="16">
        <f t="shared" si="18"/>
        <v>16</v>
      </c>
      <c r="B1274" s="16"/>
      <c r="C1274" s="16" t="s">
        <v>11</v>
      </c>
      <c r="D1274" s="16">
        <v>2059</v>
      </c>
      <c r="E1274" s="16" t="s">
        <v>3</v>
      </c>
      <c r="F1274" s="16" t="str">
        <f>VLOOKUP(A1274,BY_TRA_Demand_Drivers!$A$5:$B$95,2,FALSE)</f>
        <v>TFTRU</v>
      </c>
      <c r="G1274" s="16">
        <f>VLOOKUP($D1274,'Growth rate'!$B$3:$T$93,19,FALSE)*VLOOKUP($F1274,BY_TRA_Demand_Drivers!$B$5:$J$100,7,FALSE)</f>
        <v>172007.51476718945</v>
      </c>
      <c r="H1274" s="16">
        <f>VLOOKUP($D1274,'Growth rate'!$B$3:$T$93,19,FALSE)*VLOOKUP($F1274,BY_TRA_Demand_Drivers!$B$5:$J$100,8,FALSE)</f>
        <v>0</v>
      </c>
      <c r="I1274" s="16">
        <f>VLOOKUP($D1274,'Growth rate'!$B$3:$T$93,19,FALSE)*VLOOKUP($F1274,BY_TRA_Demand_Drivers!$B$5:$J$100,9,FALSE)</f>
        <v>0</v>
      </c>
    </row>
    <row r="1275" spans="1:9">
      <c r="A1275" s="16">
        <f t="shared" si="18"/>
        <v>16</v>
      </c>
      <c r="B1275" s="16"/>
      <c r="C1275" s="16" t="s">
        <v>11</v>
      </c>
      <c r="D1275" s="16">
        <v>2060</v>
      </c>
      <c r="E1275" s="16" t="s">
        <v>3</v>
      </c>
      <c r="F1275" s="16" t="str">
        <f>VLOOKUP(A1275,BY_TRA_Demand_Drivers!$A$5:$B$95,2,FALSE)</f>
        <v>TFTRU</v>
      </c>
      <c r="G1275" s="16">
        <f>VLOOKUP($D1275,'Growth rate'!$B$3:$T$93,19,FALSE)*VLOOKUP($F1275,BY_TRA_Demand_Drivers!$B$5:$J$100,7,FALSE)</f>
        <v>173901.47217285004</v>
      </c>
      <c r="H1275" s="16">
        <f>VLOOKUP($D1275,'Growth rate'!$B$3:$T$93,19,FALSE)*VLOOKUP($F1275,BY_TRA_Demand_Drivers!$B$5:$J$100,8,FALSE)</f>
        <v>0</v>
      </c>
      <c r="I1275" s="16">
        <f>VLOOKUP($D1275,'Growth rate'!$B$3:$T$93,19,FALSE)*VLOOKUP($F1275,BY_TRA_Demand_Drivers!$B$5:$J$100,9,FALSE)</f>
        <v>0</v>
      </c>
    </row>
    <row r="1276" spans="1:9">
      <c r="A1276" s="16">
        <f t="shared" si="18"/>
        <v>16</v>
      </c>
      <c r="B1276" s="16"/>
      <c r="C1276" s="16" t="s">
        <v>11</v>
      </c>
      <c r="D1276" s="16">
        <v>2061</v>
      </c>
      <c r="E1276" s="16" t="s">
        <v>3</v>
      </c>
      <c r="F1276" s="16" t="str">
        <f>VLOOKUP(A1276,BY_TRA_Demand_Drivers!$A$5:$B$95,2,FALSE)</f>
        <v>TFTRU</v>
      </c>
      <c r="G1276" s="16">
        <f>VLOOKUP($D1276,'Growth rate'!$B$3:$T$93,19,FALSE)*VLOOKUP($F1276,BY_TRA_Demand_Drivers!$B$5:$J$100,7,FALSE)</f>
        <v>175843.02819149819</v>
      </c>
      <c r="H1276" s="16">
        <f>VLOOKUP($D1276,'Growth rate'!$B$3:$T$93,19,FALSE)*VLOOKUP($F1276,BY_TRA_Demand_Drivers!$B$5:$J$100,8,FALSE)</f>
        <v>0</v>
      </c>
      <c r="I1276" s="16">
        <f>VLOOKUP($D1276,'Growth rate'!$B$3:$T$93,19,FALSE)*VLOOKUP($F1276,BY_TRA_Demand_Drivers!$B$5:$J$100,9,FALSE)</f>
        <v>0</v>
      </c>
    </row>
    <row r="1277" spans="1:9">
      <c r="A1277" s="16">
        <f t="shared" si="18"/>
        <v>16</v>
      </c>
      <c r="B1277" s="16"/>
      <c r="C1277" s="16" t="s">
        <v>11</v>
      </c>
      <c r="D1277" s="16">
        <v>2062</v>
      </c>
      <c r="E1277" s="16" t="s">
        <v>3</v>
      </c>
      <c r="F1277" s="16" t="str">
        <f>VLOOKUP(A1277,BY_TRA_Demand_Drivers!$A$5:$B$95,2,FALSE)</f>
        <v>TFTRU</v>
      </c>
      <c r="G1277" s="16">
        <f>VLOOKUP($D1277,'Growth rate'!$B$3:$T$93,19,FALSE)*VLOOKUP($F1277,BY_TRA_Demand_Drivers!$B$5:$J$100,7,FALSE)</f>
        <v>177784.58421014636</v>
      </c>
      <c r="H1277" s="16">
        <f>VLOOKUP($D1277,'Growth rate'!$B$3:$T$93,19,FALSE)*VLOOKUP($F1277,BY_TRA_Demand_Drivers!$B$5:$J$100,8,FALSE)</f>
        <v>0</v>
      </c>
      <c r="I1277" s="16">
        <f>VLOOKUP($D1277,'Growth rate'!$B$3:$T$93,19,FALSE)*VLOOKUP($F1277,BY_TRA_Demand_Drivers!$B$5:$J$100,9,FALSE)</f>
        <v>0</v>
      </c>
    </row>
    <row r="1278" spans="1:9">
      <c r="A1278" s="16">
        <f t="shared" si="18"/>
        <v>16</v>
      </c>
      <c r="B1278" s="16"/>
      <c r="C1278" s="16" t="s">
        <v>11</v>
      </c>
      <c r="D1278" s="16">
        <v>2063</v>
      </c>
      <c r="E1278" s="16" t="s">
        <v>3</v>
      </c>
      <c r="F1278" s="16" t="str">
        <f>VLOOKUP(A1278,BY_TRA_Demand_Drivers!$A$5:$B$95,2,FALSE)</f>
        <v>TFTRU</v>
      </c>
      <c r="G1278" s="16">
        <f>VLOOKUP($D1278,'Growth rate'!$B$3:$T$93,19,FALSE)*VLOOKUP($F1278,BY_TRA_Demand_Drivers!$B$5:$J$100,7,FALSE)</f>
        <v>179726.14022879454</v>
      </c>
      <c r="H1278" s="16">
        <f>VLOOKUP($D1278,'Growth rate'!$B$3:$T$93,19,FALSE)*VLOOKUP($F1278,BY_TRA_Demand_Drivers!$B$5:$J$100,8,FALSE)</f>
        <v>0</v>
      </c>
      <c r="I1278" s="16">
        <f>VLOOKUP($D1278,'Growth rate'!$B$3:$T$93,19,FALSE)*VLOOKUP($F1278,BY_TRA_Demand_Drivers!$B$5:$J$100,9,FALSE)</f>
        <v>0</v>
      </c>
    </row>
    <row r="1279" spans="1:9">
      <c r="A1279" s="16">
        <f t="shared" si="18"/>
        <v>16</v>
      </c>
      <c r="B1279" s="16"/>
      <c r="C1279" s="16" t="s">
        <v>11</v>
      </c>
      <c r="D1279" s="16">
        <v>2064</v>
      </c>
      <c r="E1279" s="16" t="s">
        <v>3</v>
      </c>
      <c r="F1279" s="16" t="str">
        <f>VLOOKUP(A1279,BY_TRA_Demand_Drivers!$A$5:$B$95,2,FALSE)</f>
        <v>TFTRU</v>
      </c>
      <c r="G1279" s="16">
        <f>VLOOKUP($D1279,'Growth rate'!$B$3:$T$93,19,FALSE)*VLOOKUP($F1279,BY_TRA_Demand_Drivers!$B$5:$J$100,7,FALSE)</f>
        <v>181667.69624744268</v>
      </c>
      <c r="H1279" s="16">
        <f>VLOOKUP($D1279,'Growth rate'!$B$3:$T$93,19,FALSE)*VLOOKUP($F1279,BY_TRA_Demand_Drivers!$B$5:$J$100,8,FALSE)</f>
        <v>0</v>
      </c>
      <c r="I1279" s="16">
        <f>VLOOKUP($D1279,'Growth rate'!$B$3:$T$93,19,FALSE)*VLOOKUP($F1279,BY_TRA_Demand_Drivers!$B$5:$J$100,9,FALSE)</f>
        <v>0</v>
      </c>
    </row>
    <row r="1280" spans="1:9">
      <c r="A1280" s="16">
        <f t="shared" si="18"/>
        <v>16</v>
      </c>
      <c r="B1280" s="16"/>
      <c r="C1280" s="16" t="s">
        <v>11</v>
      </c>
      <c r="D1280" s="16">
        <v>2065</v>
      </c>
      <c r="E1280" s="16" t="s">
        <v>3</v>
      </c>
      <c r="F1280" s="16" t="str">
        <f>VLOOKUP(A1280,BY_TRA_Demand_Drivers!$A$5:$B$95,2,FALSE)</f>
        <v>TFTRU</v>
      </c>
      <c r="G1280" s="16">
        <f>VLOOKUP($D1280,'Growth rate'!$B$3:$T$93,19,FALSE)*VLOOKUP($F1280,BY_TRA_Demand_Drivers!$B$5:$J$100,7,FALSE)</f>
        <v>183609.25226609083</v>
      </c>
      <c r="H1280" s="16">
        <f>VLOOKUP($D1280,'Growth rate'!$B$3:$T$93,19,FALSE)*VLOOKUP($F1280,BY_TRA_Demand_Drivers!$B$5:$J$100,8,FALSE)</f>
        <v>0</v>
      </c>
      <c r="I1280" s="16">
        <f>VLOOKUP($D1280,'Growth rate'!$B$3:$T$93,19,FALSE)*VLOOKUP($F1280,BY_TRA_Demand_Drivers!$B$5:$J$100,9,FALSE)</f>
        <v>0</v>
      </c>
    </row>
    <row r="1281" spans="1:9">
      <c r="A1281" s="16">
        <f t="shared" ref="A1281:A1344" si="19">A1199+1</f>
        <v>16</v>
      </c>
      <c r="B1281" s="16"/>
      <c r="C1281" s="16" t="s">
        <v>11</v>
      </c>
      <c r="D1281" s="16">
        <v>2066</v>
      </c>
      <c r="E1281" s="16" t="s">
        <v>3</v>
      </c>
      <c r="F1281" s="16" t="str">
        <f>VLOOKUP(A1281,BY_TRA_Demand_Drivers!$A$5:$B$95,2,FALSE)</f>
        <v>TFTRU</v>
      </c>
      <c r="G1281" s="16">
        <f>VLOOKUP($D1281,'Growth rate'!$B$3:$T$93,19,FALSE)*VLOOKUP($F1281,BY_TRA_Demand_Drivers!$B$5:$J$100,7,FALSE)</f>
        <v>185618.5444992517</v>
      </c>
      <c r="H1281" s="16">
        <f>VLOOKUP($D1281,'Growth rate'!$B$3:$T$93,19,FALSE)*VLOOKUP($F1281,BY_TRA_Demand_Drivers!$B$5:$J$100,8,FALSE)</f>
        <v>0</v>
      </c>
      <c r="I1281" s="16">
        <f>VLOOKUP($D1281,'Growth rate'!$B$3:$T$93,19,FALSE)*VLOOKUP($F1281,BY_TRA_Demand_Drivers!$B$5:$J$100,9,FALSE)</f>
        <v>0</v>
      </c>
    </row>
    <row r="1282" spans="1:9">
      <c r="A1282" s="16">
        <f t="shared" si="19"/>
        <v>16</v>
      </c>
      <c r="B1282" s="16"/>
      <c r="C1282" s="16" t="s">
        <v>11</v>
      </c>
      <c r="D1282" s="16">
        <v>2067</v>
      </c>
      <c r="E1282" s="16" t="s">
        <v>3</v>
      </c>
      <c r="F1282" s="16" t="str">
        <f>VLOOKUP(A1282,BY_TRA_Demand_Drivers!$A$5:$B$95,2,FALSE)</f>
        <v>TFTRU</v>
      </c>
      <c r="G1282" s="16">
        <f>VLOOKUP($D1282,'Growth rate'!$B$3:$T$93,19,FALSE)*VLOOKUP($F1282,BY_TRA_Demand_Drivers!$B$5:$J$100,7,FALSE)</f>
        <v>187627.83673241254</v>
      </c>
      <c r="H1282" s="16">
        <f>VLOOKUP($D1282,'Growth rate'!$B$3:$T$93,19,FALSE)*VLOOKUP($F1282,BY_TRA_Demand_Drivers!$B$5:$J$100,8,FALSE)</f>
        <v>0</v>
      </c>
      <c r="I1282" s="16">
        <f>VLOOKUP($D1282,'Growth rate'!$B$3:$T$93,19,FALSE)*VLOOKUP($F1282,BY_TRA_Demand_Drivers!$B$5:$J$100,9,FALSE)</f>
        <v>0</v>
      </c>
    </row>
    <row r="1283" spans="1:9">
      <c r="A1283" s="16">
        <f t="shared" si="19"/>
        <v>16</v>
      </c>
      <c r="B1283" s="16"/>
      <c r="C1283" s="16" t="s">
        <v>11</v>
      </c>
      <c r="D1283" s="16">
        <v>2068</v>
      </c>
      <c r="E1283" s="16" t="s">
        <v>3</v>
      </c>
      <c r="F1283" s="16" t="str">
        <f>VLOOKUP(A1283,BY_TRA_Demand_Drivers!$A$5:$B$95,2,FALSE)</f>
        <v>TFTRU</v>
      </c>
      <c r="G1283" s="16">
        <f>VLOOKUP($D1283,'Growth rate'!$B$3:$T$93,19,FALSE)*VLOOKUP($F1283,BY_TRA_Demand_Drivers!$B$5:$J$100,7,FALSE)</f>
        <v>189637.12896557341</v>
      </c>
      <c r="H1283" s="16">
        <f>VLOOKUP($D1283,'Growth rate'!$B$3:$T$93,19,FALSE)*VLOOKUP($F1283,BY_TRA_Demand_Drivers!$B$5:$J$100,8,FALSE)</f>
        <v>0</v>
      </c>
      <c r="I1283" s="16">
        <f>VLOOKUP($D1283,'Growth rate'!$B$3:$T$93,19,FALSE)*VLOOKUP($F1283,BY_TRA_Demand_Drivers!$B$5:$J$100,9,FALSE)</f>
        <v>0</v>
      </c>
    </row>
    <row r="1284" spans="1:9">
      <c r="A1284" s="16">
        <f t="shared" si="19"/>
        <v>16</v>
      </c>
      <c r="B1284" s="16"/>
      <c r="C1284" s="16" t="s">
        <v>11</v>
      </c>
      <c r="D1284" s="16">
        <v>2069</v>
      </c>
      <c r="E1284" s="16" t="s">
        <v>3</v>
      </c>
      <c r="F1284" s="16" t="str">
        <f>VLOOKUP(A1284,BY_TRA_Demand_Drivers!$A$5:$B$95,2,FALSE)</f>
        <v>TFTRU</v>
      </c>
      <c r="G1284" s="16">
        <f>VLOOKUP($D1284,'Growth rate'!$B$3:$T$93,19,FALSE)*VLOOKUP($F1284,BY_TRA_Demand_Drivers!$B$5:$J$100,7,FALSE)</f>
        <v>191646.42119873426</v>
      </c>
      <c r="H1284" s="16">
        <f>VLOOKUP($D1284,'Growth rate'!$B$3:$T$93,19,FALSE)*VLOOKUP($F1284,BY_TRA_Demand_Drivers!$B$5:$J$100,8,FALSE)</f>
        <v>0</v>
      </c>
      <c r="I1284" s="16">
        <f>VLOOKUP($D1284,'Growth rate'!$B$3:$T$93,19,FALSE)*VLOOKUP($F1284,BY_TRA_Demand_Drivers!$B$5:$J$100,9,FALSE)</f>
        <v>0</v>
      </c>
    </row>
    <row r="1285" spans="1:9">
      <c r="A1285" s="16">
        <f t="shared" si="19"/>
        <v>16</v>
      </c>
      <c r="B1285" s="16"/>
      <c r="C1285" s="16" t="s">
        <v>11</v>
      </c>
      <c r="D1285" s="16">
        <v>2070</v>
      </c>
      <c r="E1285" s="16" t="s">
        <v>3</v>
      </c>
      <c r="F1285" s="16" t="str">
        <f>VLOOKUP(A1285,BY_TRA_Demand_Drivers!$A$5:$B$95,2,FALSE)</f>
        <v>TFTRU</v>
      </c>
      <c r="G1285" s="16">
        <f>VLOOKUP($D1285,'Growth rate'!$B$3:$T$93,19,FALSE)*VLOOKUP($F1285,BY_TRA_Demand_Drivers!$B$5:$J$100,7,FALSE)</f>
        <v>193655.71343189513</v>
      </c>
      <c r="H1285" s="16">
        <f>VLOOKUP($D1285,'Growth rate'!$B$3:$T$93,19,FALSE)*VLOOKUP($F1285,BY_TRA_Demand_Drivers!$B$5:$J$100,8,FALSE)</f>
        <v>0</v>
      </c>
      <c r="I1285" s="16">
        <f>VLOOKUP($D1285,'Growth rate'!$B$3:$T$93,19,FALSE)*VLOOKUP($F1285,BY_TRA_Demand_Drivers!$B$5:$J$100,9,FALSE)</f>
        <v>0</v>
      </c>
    </row>
    <row r="1286" spans="1:9">
      <c r="A1286" s="16">
        <f t="shared" si="19"/>
        <v>16</v>
      </c>
      <c r="B1286" s="16"/>
      <c r="C1286" s="16" t="s">
        <v>11</v>
      </c>
      <c r="D1286" s="16">
        <v>2071</v>
      </c>
      <c r="E1286" s="16" t="s">
        <v>3</v>
      </c>
      <c r="F1286" s="16" t="str">
        <f>VLOOKUP(A1286,BY_TRA_Demand_Drivers!$A$5:$B$95,2,FALSE)</f>
        <v>TFTRU</v>
      </c>
      <c r="G1286" s="16">
        <f>VLOOKUP($D1286,'Growth rate'!$B$3:$T$93,19,FALSE)*VLOOKUP($F1286,BY_TRA_Demand_Drivers!$B$5:$J$100,7,FALSE)</f>
        <v>195661.25516995715</v>
      </c>
      <c r="H1286" s="16">
        <f>VLOOKUP($D1286,'Growth rate'!$B$3:$T$93,19,FALSE)*VLOOKUP($F1286,BY_TRA_Demand_Drivers!$B$5:$J$100,8,FALSE)</f>
        <v>0</v>
      </c>
      <c r="I1286" s="16">
        <f>VLOOKUP($D1286,'Growth rate'!$B$3:$T$93,19,FALSE)*VLOOKUP($F1286,BY_TRA_Demand_Drivers!$B$5:$J$100,9,FALSE)</f>
        <v>0</v>
      </c>
    </row>
    <row r="1287" spans="1:9">
      <c r="A1287" s="16">
        <f t="shared" si="19"/>
        <v>16</v>
      </c>
      <c r="B1287" s="16"/>
      <c r="C1287" s="16" t="s">
        <v>11</v>
      </c>
      <c r="D1287" s="16">
        <v>2072</v>
      </c>
      <c r="E1287" s="16" t="s">
        <v>3</v>
      </c>
      <c r="F1287" s="16" t="str">
        <f>VLOOKUP(A1287,BY_TRA_Demand_Drivers!$A$5:$B$95,2,FALSE)</f>
        <v>TFTRU</v>
      </c>
      <c r="G1287" s="16">
        <f>VLOOKUP($D1287,'Growth rate'!$B$3:$T$93,19,FALSE)*VLOOKUP($F1287,BY_TRA_Demand_Drivers!$B$5:$J$100,7,FALSE)</f>
        <v>197666.79690801914</v>
      </c>
      <c r="H1287" s="16">
        <f>VLOOKUP($D1287,'Growth rate'!$B$3:$T$93,19,FALSE)*VLOOKUP($F1287,BY_TRA_Demand_Drivers!$B$5:$J$100,8,FALSE)</f>
        <v>0</v>
      </c>
      <c r="I1287" s="16">
        <f>VLOOKUP($D1287,'Growth rate'!$B$3:$T$93,19,FALSE)*VLOOKUP($F1287,BY_TRA_Demand_Drivers!$B$5:$J$100,9,FALSE)</f>
        <v>0</v>
      </c>
    </row>
    <row r="1288" spans="1:9">
      <c r="A1288" s="16">
        <f t="shared" si="19"/>
        <v>16</v>
      </c>
      <c r="B1288" s="16"/>
      <c r="C1288" s="16" t="s">
        <v>11</v>
      </c>
      <c r="D1288" s="16">
        <v>2073</v>
      </c>
      <c r="E1288" s="16" t="s">
        <v>3</v>
      </c>
      <c r="F1288" s="16" t="str">
        <f>VLOOKUP(A1288,BY_TRA_Demand_Drivers!$A$5:$B$95,2,FALSE)</f>
        <v>TFTRU</v>
      </c>
      <c r="G1288" s="16">
        <f>VLOOKUP($D1288,'Growth rate'!$B$3:$T$93,19,FALSE)*VLOOKUP($F1288,BY_TRA_Demand_Drivers!$B$5:$J$100,7,FALSE)</f>
        <v>199672.3386460811</v>
      </c>
      <c r="H1288" s="16">
        <f>VLOOKUP($D1288,'Growth rate'!$B$3:$T$93,19,FALSE)*VLOOKUP($F1288,BY_TRA_Demand_Drivers!$B$5:$J$100,8,FALSE)</f>
        <v>0</v>
      </c>
      <c r="I1288" s="16">
        <f>VLOOKUP($D1288,'Growth rate'!$B$3:$T$93,19,FALSE)*VLOOKUP($F1288,BY_TRA_Demand_Drivers!$B$5:$J$100,9,FALSE)</f>
        <v>0</v>
      </c>
    </row>
    <row r="1289" spans="1:9">
      <c r="A1289" s="16">
        <f t="shared" si="19"/>
        <v>16</v>
      </c>
      <c r="B1289" s="16"/>
      <c r="C1289" s="16" t="s">
        <v>11</v>
      </c>
      <c r="D1289" s="16">
        <v>2074</v>
      </c>
      <c r="E1289" s="16" t="s">
        <v>3</v>
      </c>
      <c r="F1289" s="16" t="str">
        <f>VLOOKUP(A1289,BY_TRA_Demand_Drivers!$A$5:$B$95,2,FALSE)</f>
        <v>TFTRU</v>
      </c>
      <c r="G1289" s="16">
        <f>VLOOKUP($D1289,'Growth rate'!$B$3:$T$93,19,FALSE)*VLOOKUP($F1289,BY_TRA_Demand_Drivers!$B$5:$J$100,7,FALSE)</f>
        <v>201677.88038414312</v>
      </c>
      <c r="H1289" s="16">
        <f>VLOOKUP($D1289,'Growth rate'!$B$3:$T$93,19,FALSE)*VLOOKUP($F1289,BY_TRA_Demand_Drivers!$B$5:$J$100,8,FALSE)</f>
        <v>0</v>
      </c>
      <c r="I1289" s="16">
        <f>VLOOKUP($D1289,'Growth rate'!$B$3:$T$93,19,FALSE)*VLOOKUP($F1289,BY_TRA_Demand_Drivers!$B$5:$J$100,9,FALSE)</f>
        <v>0</v>
      </c>
    </row>
    <row r="1290" spans="1:9">
      <c r="A1290" s="16">
        <f t="shared" si="19"/>
        <v>16</v>
      </c>
      <c r="B1290" s="16"/>
      <c r="C1290" s="16" t="s">
        <v>11</v>
      </c>
      <c r="D1290" s="16">
        <v>2075</v>
      </c>
      <c r="E1290" s="16" t="s">
        <v>3</v>
      </c>
      <c r="F1290" s="16" t="str">
        <f>VLOOKUP(A1290,BY_TRA_Demand_Drivers!$A$5:$B$95,2,FALSE)</f>
        <v>TFTRU</v>
      </c>
      <c r="G1290" s="16">
        <f>VLOOKUP($D1290,'Growth rate'!$B$3:$T$93,19,FALSE)*VLOOKUP($F1290,BY_TRA_Demand_Drivers!$B$5:$J$100,7,FALSE)</f>
        <v>203683.42212220511</v>
      </c>
      <c r="H1290" s="16">
        <f>VLOOKUP($D1290,'Growth rate'!$B$3:$T$93,19,FALSE)*VLOOKUP($F1290,BY_TRA_Demand_Drivers!$B$5:$J$100,8,FALSE)</f>
        <v>0</v>
      </c>
      <c r="I1290" s="16">
        <f>VLOOKUP($D1290,'Growth rate'!$B$3:$T$93,19,FALSE)*VLOOKUP($F1290,BY_TRA_Demand_Drivers!$B$5:$J$100,9,FALSE)</f>
        <v>0</v>
      </c>
    </row>
    <row r="1291" spans="1:9">
      <c r="A1291" s="16">
        <f t="shared" si="19"/>
        <v>16</v>
      </c>
      <c r="B1291" s="16"/>
      <c r="C1291" s="16" t="s">
        <v>11</v>
      </c>
      <c r="D1291" s="16">
        <v>2076</v>
      </c>
      <c r="E1291" s="16" t="s">
        <v>3</v>
      </c>
      <c r="F1291" s="16" t="str">
        <f>VLOOKUP(A1291,BY_TRA_Demand_Drivers!$A$5:$B$95,2,FALSE)</f>
        <v>TFTRU</v>
      </c>
      <c r="G1291" s="16">
        <f>VLOOKUP($D1291,'Growth rate'!$B$3:$T$93,19,FALSE)*VLOOKUP($F1291,BY_TRA_Demand_Drivers!$B$5:$J$100,7,FALSE)</f>
        <v>205655.96944789175</v>
      </c>
      <c r="H1291" s="16">
        <f>VLOOKUP($D1291,'Growth rate'!$B$3:$T$93,19,FALSE)*VLOOKUP($F1291,BY_TRA_Demand_Drivers!$B$5:$J$100,8,FALSE)</f>
        <v>0</v>
      </c>
      <c r="I1291" s="16">
        <f>VLOOKUP($D1291,'Growth rate'!$B$3:$T$93,19,FALSE)*VLOOKUP($F1291,BY_TRA_Demand_Drivers!$B$5:$J$100,9,FALSE)</f>
        <v>0</v>
      </c>
    </row>
    <row r="1292" spans="1:9">
      <c r="A1292" s="16">
        <f t="shared" si="19"/>
        <v>16</v>
      </c>
      <c r="B1292" s="16"/>
      <c r="C1292" s="16" t="s">
        <v>11</v>
      </c>
      <c r="D1292" s="16">
        <v>2077</v>
      </c>
      <c r="E1292" s="16" t="s">
        <v>3</v>
      </c>
      <c r="F1292" s="16" t="str">
        <f>VLOOKUP(A1292,BY_TRA_Demand_Drivers!$A$5:$B$95,2,FALSE)</f>
        <v>TFTRU</v>
      </c>
      <c r="G1292" s="16">
        <f>VLOOKUP($D1292,'Growth rate'!$B$3:$T$93,19,FALSE)*VLOOKUP($F1292,BY_TRA_Demand_Drivers!$B$5:$J$100,7,FALSE)</f>
        <v>207628.51677357839</v>
      </c>
      <c r="H1292" s="16">
        <f>VLOOKUP($D1292,'Growth rate'!$B$3:$T$93,19,FALSE)*VLOOKUP($F1292,BY_TRA_Demand_Drivers!$B$5:$J$100,8,FALSE)</f>
        <v>0</v>
      </c>
      <c r="I1292" s="16">
        <f>VLOOKUP($D1292,'Growth rate'!$B$3:$T$93,19,FALSE)*VLOOKUP($F1292,BY_TRA_Demand_Drivers!$B$5:$J$100,9,FALSE)</f>
        <v>0</v>
      </c>
    </row>
    <row r="1293" spans="1:9">
      <c r="A1293" s="16">
        <f t="shared" si="19"/>
        <v>16</v>
      </c>
      <c r="B1293" s="16"/>
      <c r="C1293" s="16" t="s">
        <v>11</v>
      </c>
      <c r="D1293" s="16">
        <v>2078</v>
      </c>
      <c r="E1293" s="16" t="s">
        <v>3</v>
      </c>
      <c r="F1293" s="16" t="str">
        <f>VLOOKUP(A1293,BY_TRA_Demand_Drivers!$A$5:$B$95,2,FALSE)</f>
        <v>TFTRU</v>
      </c>
      <c r="G1293" s="16">
        <f>VLOOKUP($D1293,'Growth rate'!$B$3:$T$93,19,FALSE)*VLOOKUP($F1293,BY_TRA_Demand_Drivers!$B$5:$J$100,7,FALSE)</f>
        <v>209601.064099265</v>
      </c>
      <c r="H1293" s="16">
        <f>VLOOKUP($D1293,'Growth rate'!$B$3:$T$93,19,FALSE)*VLOOKUP($F1293,BY_TRA_Demand_Drivers!$B$5:$J$100,8,FALSE)</f>
        <v>0</v>
      </c>
      <c r="I1293" s="16">
        <f>VLOOKUP($D1293,'Growth rate'!$B$3:$T$93,19,FALSE)*VLOOKUP($F1293,BY_TRA_Demand_Drivers!$B$5:$J$100,9,FALSE)</f>
        <v>0</v>
      </c>
    </row>
    <row r="1294" spans="1:9">
      <c r="A1294" s="16">
        <f t="shared" si="19"/>
        <v>16</v>
      </c>
      <c r="B1294" s="16"/>
      <c r="C1294" s="16" t="s">
        <v>11</v>
      </c>
      <c r="D1294" s="16">
        <v>2079</v>
      </c>
      <c r="E1294" s="16" t="s">
        <v>3</v>
      </c>
      <c r="F1294" s="16" t="str">
        <f>VLOOKUP(A1294,BY_TRA_Demand_Drivers!$A$5:$B$95,2,FALSE)</f>
        <v>TFTRU</v>
      </c>
      <c r="G1294" s="16">
        <f>VLOOKUP($D1294,'Growth rate'!$B$3:$T$93,19,FALSE)*VLOOKUP($F1294,BY_TRA_Demand_Drivers!$B$5:$J$100,7,FALSE)</f>
        <v>211573.61142495167</v>
      </c>
      <c r="H1294" s="16">
        <f>VLOOKUP($D1294,'Growth rate'!$B$3:$T$93,19,FALSE)*VLOOKUP($F1294,BY_TRA_Demand_Drivers!$B$5:$J$100,8,FALSE)</f>
        <v>0</v>
      </c>
      <c r="I1294" s="16">
        <f>VLOOKUP($D1294,'Growth rate'!$B$3:$T$93,19,FALSE)*VLOOKUP($F1294,BY_TRA_Demand_Drivers!$B$5:$J$100,9,FALSE)</f>
        <v>0</v>
      </c>
    </row>
    <row r="1295" spans="1:9">
      <c r="A1295" s="16">
        <f t="shared" si="19"/>
        <v>16</v>
      </c>
      <c r="B1295" s="16"/>
      <c r="C1295" s="16" t="s">
        <v>11</v>
      </c>
      <c r="D1295" s="16">
        <v>2080</v>
      </c>
      <c r="E1295" s="16" t="s">
        <v>3</v>
      </c>
      <c r="F1295" s="16" t="str">
        <f>VLOOKUP(A1295,BY_TRA_Demand_Drivers!$A$5:$B$95,2,FALSE)</f>
        <v>TFTRU</v>
      </c>
      <c r="G1295" s="16">
        <f>VLOOKUP($D1295,'Growth rate'!$B$3:$T$93,19,FALSE)*VLOOKUP($F1295,BY_TRA_Demand_Drivers!$B$5:$J$100,7,FALSE)</f>
        <v>213546.15875063828</v>
      </c>
      <c r="H1295" s="16">
        <f>VLOOKUP($D1295,'Growth rate'!$B$3:$T$93,19,FALSE)*VLOOKUP($F1295,BY_TRA_Demand_Drivers!$B$5:$J$100,8,FALSE)</f>
        <v>0</v>
      </c>
      <c r="I1295" s="16">
        <f>VLOOKUP($D1295,'Growth rate'!$B$3:$T$93,19,FALSE)*VLOOKUP($F1295,BY_TRA_Demand_Drivers!$B$5:$J$100,9,FALSE)</f>
        <v>0</v>
      </c>
    </row>
    <row r="1296" spans="1:9">
      <c r="A1296" s="16">
        <f t="shared" si="19"/>
        <v>16</v>
      </c>
      <c r="B1296" s="16"/>
      <c r="C1296" s="16" t="s">
        <v>11</v>
      </c>
      <c r="D1296" s="16">
        <v>2081</v>
      </c>
      <c r="E1296" s="16" t="s">
        <v>3</v>
      </c>
      <c r="F1296" s="16" t="str">
        <f>VLOOKUP(A1296,BY_TRA_Demand_Drivers!$A$5:$B$95,2,FALSE)</f>
        <v>TFTRU</v>
      </c>
      <c r="G1296" s="16">
        <f>VLOOKUP($D1296,'Growth rate'!$B$3:$T$93,19,FALSE)*VLOOKUP($F1296,BY_TRA_Demand_Drivers!$B$5:$J$100,7,FALSE)</f>
        <v>215437.97808996413</v>
      </c>
      <c r="H1296" s="16">
        <f>VLOOKUP($D1296,'Growth rate'!$B$3:$T$93,19,FALSE)*VLOOKUP($F1296,BY_TRA_Demand_Drivers!$B$5:$J$100,8,FALSE)</f>
        <v>0</v>
      </c>
      <c r="I1296" s="16">
        <f>VLOOKUP($D1296,'Growth rate'!$B$3:$T$93,19,FALSE)*VLOOKUP($F1296,BY_TRA_Demand_Drivers!$B$5:$J$100,9,FALSE)</f>
        <v>0</v>
      </c>
    </row>
    <row r="1297" spans="1:9">
      <c r="A1297" s="16">
        <f t="shared" si="19"/>
        <v>16</v>
      </c>
      <c r="B1297" s="16"/>
      <c r="C1297" s="16" t="s">
        <v>11</v>
      </c>
      <c r="D1297" s="16">
        <v>2082</v>
      </c>
      <c r="E1297" s="16" t="s">
        <v>3</v>
      </c>
      <c r="F1297" s="16" t="str">
        <f>VLOOKUP(A1297,BY_TRA_Demand_Drivers!$A$5:$B$95,2,FALSE)</f>
        <v>TFTRU</v>
      </c>
      <c r="G1297" s="16">
        <f>VLOOKUP($D1297,'Growth rate'!$B$3:$T$93,19,FALSE)*VLOOKUP($F1297,BY_TRA_Demand_Drivers!$B$5:$J$100,7,FALSE)</f>
        <v>217329.79742928993</v>
      </c>
      <c r="H1297" s="16">
        <f>VLOOKUP($D1297,'Growth rate'!$B$3:$T$93,19,FALSE)*VLOOKUP($F1297,BY_TRA_Demand_Drivers!$B$5:$J$100,8,FALSE)</f>
        <v>0</v>
      </c>
      <c r="I1297" s="16">
        <f>VLOOKUP($D1297,'Growth rate'!$B$3:$T$93,19,FALSE)*VLOOKUP($F1297,BY_TRA_Demand_Drivers!$B$5:$J$100,9,FALSE)</f>
        <v>0</v>
      </c>
    </row>
    <row r="1298" spans="1:9">
      <c r="A1298" s="16">
        <f t="shared" si="19"/>
        <v>16</v>
      </c>
      <c r="B1298" s="16"/>
      <c r="C1298" s="16" t="s">
        <v>11</v>
      </c>
      <c r="D1298" s="16">
        <v>2083</v>
      </c>
      <c r="E1298" s="16" t="s">
        <v>3</v>
      </c>
      <c r="F1298" s="16" t="str">
        <f>VLOOKUP(A1298,BY_TRA_Demand_Drivers!$A$5:$B$95,2,FALSE)</f>
        <v>TFTRU</v>
      </c>
      <c r="G1298" s="16">
        <f>VLOOKUP($D1298,'Growth rate'!$B$3:$T$93,19,FALSE)*VLOOKUP($F1298,BY_TRA_Demand_Drivers!$B$5:$J$100,7,FALSE)</f>
        <v>219221.61676861567</v>
      </c>
      <c r="H1298" s="16">
        <f>VLOOKUP($D1298,'Growth rate'!$B$3:$T$93,19,FALSE)*VLOOKUP($F1298,BY_TRA_Demand_Drivers!$B$5:$J$100,8,FALSE)</f>
        <v>0</v>
      </c>
      <c r="I1298" s="16">
        <f>VLOOKUP($D1298,'Growth rate'!$B$3:$T$93,19,FALSE)*VLOOKUP($F1298,BY_TRA_Demand_Drivers!$B$5:$J$100,9,FALSE)</f>
        <v>0</v>
      </c>
    </row>
    <row r="1299" spans="1:9">
      <c r="A1299" s="16">
        <f t="shared" si="19"/>
        <v>16</v>
      </c>
      <c r="B1299" s="16"/>
      <c r="C1299" s="16" t="s">
        <v>11</v>
      </c>
      <c r="D1299" s="16">
        <v>2084</v>
      </c>
      <c r="E1299" s="16" t="s">
        <v>3</v>
      </c>
      <c r="F1299" s="16" t="str">
        <f>VLOOKUP(A1299,BY_TRA_Demand_Drivers!$A$5:$B$95,2,FALSE)</f>
        <v>TFTRU</v>
      </c>
      <c r="G1299" s="16">
        <f>VLOOKUP($D1299,'Growth rate'!$B$3:$T$93,19,FALSE)*VLOOKUP($F1299,BY_TRA_Demand_Drivers!$B$5:$J$100,7,FALSE)</f>
        <v>221113.43610794147</v>
      </c>
      <c r="H1299" s="16">
        <f>VLOOKUP($D1299,'Growth rate'!$B$3:$T$93,19,FALSE)*VLOOKUP($F1299,BY_TRA_Demand_Drivers!$B$5:$J$100,8,FALSE)</f>
        <v>0</v>
      </c>
      <c r="I1299" s="16">
        <f>VLOOKUP($D1299,'Growth rate'!$B$3:$T$93,19,FALSE)*VLOOKUP($F1299,BY_TRA_Demand_Drivers!$B$5:$J$100,9,FALSE)</f>
        <v>0</v>
      </c>
    </row>
    <row r="1300" spans="1:9">
      <c r="A1300" s="16">
        <f t="shared" si="19"/>
        <v>16</v>
      </c>
      <c r="B1300" s="16"/>
      <c r="C1300" s="16" t="s">
        <v>11</v>
      </c>
      <c r="D1300" s="16">
        <v>2085</v>
      </c>
      <c r="E1300" s="16" t="s">
        <v>3</v>
      </c>
      <c r="F1300" s="16" t="str">
        <f>VLOOKUP(A1300,BY_TRA_Demand_Drivers!$A$5:$B$95,2,FALSE)</f>
        <v>TFTRU</v>
      </c>
      <c r="G1300" s="16">
        <f>VLOOKUP($D1300,'Growth rate'!$B$3:$T$93,19,FALSE)*VLOOKUP($F1300,BY_TRA_Demand_Drivers!$B$5:$J$100,7,FALSE)</f>
        <v>223005.25544726732</v>
      </c>
      <c r="H1300" s="16">
        <f>VLOOKUP($D1300,'Growth rate'!$B$3:$T$93,19,FALSE)*VLOOKUP($F1300,BY_TRA_Demand_Drivers!$B$5:$J$100,8,FALSE)</f>
        <v>0</v>
      </c>
      <c r="I1300" s="16">
        <f>VLOOKUP($D1300,'Growth rate'!$B$3:$T$93,19,FALSE)*VLOOKUP($F1300,BY_TRA_Demand_Drivers!$B$5:$J$100,9,FALSE)</f>
        <v>0</v>
      </c>
    </row>
    <row r="1301" spans="1:9">
      <c r="A1301" s="16">
        <f t="shared" si="19"/>
        <v>16</v>
      </c>
      <c r="B1301" s="16"/>
      <c r="C1301" s="16" t="s">
        <v>11</v>
      </c>
      <c r="D1301" s="16">
        <v>2086</v>
      </c>
      <c r="E1301" s="16" t="s">
        <v>3</v>
      </c>
      <c r="F1301" s="16" t="str">
        <f>VLOOKUP(A1301,BY_TRA_Demand_Drivers!$A$5:$B$95,2,FALSE)</f>
        <v>TFTRU</v>
      </c>
      <c r="G1301" s="16">
        <f>VLOOKUP($D1301,'Growth rate'!$B$3:$T$93,19,FALSE)*VLOOKUP($F1301,BY_TRA_Demand_Drivers!$B$5:$J$100,7,FALSE)</f>
        <v>224822.22115524509</v>
      </c>
      <c r="H1301" s="16">
        <f>VLOOKUP($D1301,'Growth rate'!$B$3:$T$93,19,FALSE)*VLOOKUP($F1301,BY_TRA_Demand_Drivers!$B$5:$J$100,8,FALSE)</f>
        <v>0</v>
      </c>
      <c r="I1301" s="16">
        <f>VLOOKUP($D1301,'Growth rate'!$B$3:$T$93,19,FALSE)*VLOOKUP($F1301,BY_TRA_Demand_Drivers!$B$5:$J$100,9,FALSE)</f>
        <v>0</v>
      </c>
    </row>
    <row r="1302" spans="1:9">
      <c r="A1302" s="16">
        <f t="shared" si="19"/>
        <v>16</v>
      </c>
      <c r="B1302" s="16"/>
      <c r="C1302" s="16" t="s">
        <v>11</v>
      </c>
      <c r="D1302" s="16">
        <v>2087</v>
      </c>
      <c r="E1302" s="16" t="s">
        <v>3</v>
      </c>
      <c r="F1302" s="16" t="str">
        <f>VLOOKUP(A1302,BY_TRA_Demand_Drivers!$A$5:$B$95,2,FALSE)</f>
        <v>TFTRU</v>
      </c>
      <c r="G1302" s="16">
        <f>VLOOKUP($D1302,'Growth rate'!$B$3:$T$93,19,FALSE)*VLOOKUP($F1302,BY_TRA_Demand_Drivers!$B$5:$J$100,7,FALSE)</f>
        <v>226639.18686322289</v>
      </c>
      <c r="H1302" s="16">
        <f>VLOOKUP($D1302,'Growth rate'!$B$3:$T$93,19,FALSE)*VLOOKUP($F1302,BY_TRA_Demand_Drivers!$B$5:$J$100,8,FALSE)</f>
        <v>0</v>
      </c>
      <c r="I1302" s="16">
        <f>VLOOKUP($D1302,'Growth rate'!$B$3:$T$93,19,FALSE)*VLOOKUP($F1302,BY_TRA_Demand_Drivers!$B$5:$J$100,9,FALSE)</f>
        <v>0</v>
      </c>
    </row>
    <row r="1303" spans="1:9">
      <c r="A1303" s="16">
        <f t="shared" si="19"/>
        <v>16</v>
      </c>
      <c r="B1303" s="16"/>
      <c r="C1303" s="16" t="s">
        <v>11</v>
      </c>
      <c r="D1303" s="16">
        <v>2088</v>
      </c>
      <c r="E1303" s="16" t="s">
        <v>3</v>
      </c>
      <c r="F1303" s="16" t="str">
        <f>VLOOKUP(A1303,BY_TRA_Demand_Drivers!$A$5:$B$95,2,FALSE)</f>
        <v>TFTRU</v>
      </c>
      <c r="G1303" s="16">
        <f>VLOOKUP($D1303,'Growth rate'!$B$3:$T$93,19,FALSE)*VLOOKUP($F1303,BY_TRA_Demand_Drivers!$B$5:$J$100,7,FALSE)</f>
        <v>228456.15257120066</v>
      </c>
      <c r="H1303" s="16">
        <f>VLOOKUP($D1303,'Growth rate'!$B$3:$T$93,19,FALSE)*VLOOKUP($F1303,BY_TRA_Demand_Drivers!$B$5:$J$100,8,FALSE)</f>
        <v>0</v>
      </c>
      <c r="I1303" s="16">
        <f>VLOOKUP($D1303,'Growth rate'!$B$3:$T$93,19,FALSE)*VLOOKUP($F1303,BY_TRA_Demand_Drivers!$B$5:$J$100,9,FALSE)</f>
        <v>0</v>
      </c>
    </row>
    <row r="1304" spans="1:9">
      <c r="A1304" s="16">
        <f t="shared" si="19"/>
        <v>16</v>
      </c>
      <c r="B1304" s="16"/>
      <c r="C1304" s="16" t="s">
        <v>11</v>
      </c>
      <c r="D1304" s="16">
        <v>2089</v>
      </c>
      <c r="E1304" s="16" t="s">
        <v>3</v>
      </c>
      <c r="F1304" s="16" t="str">
        <f>VLOOKUP(A1304,BY_TRA_Demand_Drivers!$A$5:$B$95,2,FALSE)</f>
        <v>TFTRU</v>
      </c>
      <c r="G1304" s="16">
        <f>VLOOKUP($D1304,'Growth rate'!$B$3:$T$93,19,FALSE)*VLOOKUP($F1304,BY_TRA_Demand_Drivers!$B$5:$J$100,7,FALSE)</f>
        <v>230273.11827917842</v>
      </c>
      <c r="H1304" s="16">
        <f>VLOOKUP($D1304,'Growth rate'!$B$3:$T$93,19,FALSE)*VLOOKUP($F1304,BY_TRA_Demand_Drivers!$B$5:$J$100,8,FALSE)</f>
        <v>0</v>
      </c>
      <c r="I1304" s="16">
        <f>VLOOKUP($D1304,'Growth rate'!$B$3:$T$93,19,FALSE)*VLOOKUP($F1304,BY_TRA_Demand_Drivers!$B$5:$J$100,9,FALSE)</f>
        <v>0</v>
      </c>
    </row>
    <row r="1305" spans="1:9">
      <c r="A1305" s="16">
        <f t="shared" si="19"/>
        <v>16</v>
      </c>
      <c r="B1305" s="16"/>
      <c r="C1305" s="16" t="s">
        <v>11</v>
      </c>
      <c r="D1305" s="16">
        <v>2090</v>
      </c>
      <c r="E1305" s="16" t="s">
        <v>3</v>
      </c>
      <c r="F1305" s="16" t="str">
        <f>VLOOKUP(A1305,BY_TRA_Demand_Drivers!$A$5:$B$95,2,FALSE)</f>
        <v>TFTRU</v>
      </c>
      <c r="G1305" s="16">
        <f>VLOOKUP($D1305,'Growth rate'!$B$3:$T$93,19,FALSE)*VLOOKUP($F1305,BY_TRA_Demand_Drivers!$B$5:$J$100,7,FALSE)</f>
        <v>232090.08398715619</v>
      </c>
      <c r="H1305" s="16">
        <f>VLOOKUP($D1305,'Growth rate'!$B$3:$T$93,19,FALSE)*VLOOKUP($F1305,BY_TRA_Demand_Drivers!$B$5:$J$100,8,FALSE)</f>
        <v>0</v>
      </c>
      <c r="I1305" s="16">
        <f>VLOOKUP($D1305,'Growth rate'!$B$3:$T$93,19,FALSE)*VLOOKUP($F1305,BY_TRA_Demand_Drivers!$B$5:$J$100,9,FALSE)</f>
        <v>0</v>
      </c>
    </row>
    <row r="1306" spans="1:9">
      <c r="A1306" s="16">
        <f t="shared" si="19"/>
        <v>16</v>
      </c>
      <c r="B1306" s="16"/>
      <c r="C1306" s="16" t="s">
        <v>11</v>
      </c>
      <c r="D1306" s="16">
        <v>2091</v>
      </c>
      <c r="E1306" s="16" t="s">
        <v>3</v>
      </c>
      <c r="F1306" s="16" t="str">
        <f>VLOOKUP(A1306,BY_TRA_Demand_Drivers!$A$5:$B$95,2,FALSE)</f>
        <v>TFTRU</v>
      </c>
      <c r="G1306" s="16">
        <f>VLOOKUP($D1306,'Growth rate'!$B$3:$T$93,19,FALSE)*VLOOKUP($F1306,BY_TRA_Demand_Drivers!$B$5:$J$100,7,FALSE)</f>
        <v>233864.91345095515</v>
      </c>
      <c r="H1306" s="16">
        <f>VLOOKUP($D1306,'Growth rate'!$B$3:$T$93,19,FALSE)*VLOOKUP($F1306,BY_TRA_Demand_Drivers!$B$5:$J$100,8,FALSE)</f>
        <v>0</v>
      </c>
      <c r="I1306" s="16">
        <f>VLOOKUP($D1306,'Growth rate'!$B$3:$T$93,19,FALSE)*VLOOKUP($F1306,BY_TRA_Demand_Drivers!$B$5:$J$100,9,FALSE)</f>
        <v>0</v>
      </c>
    </row>
    <row r="1307" spans="1:9">
      <c r="A1307" s="16">
        <f t="shared" si="19"/>
        <v>16</v>
      </c>
      <c r="B1307" s="16"/>
      <c r="C1307" s="16" t="s">
        <v>11</v>
      </c>
      <c r="D1307" s="16">
        <v>2092</v>
      </c>
      <c r="E1307" s="16" t="s">
        <v>3</v>
      </c>
      <c r="F1307" s="16" t="str">
        <f>VLOOKUP(A1307,BY_TRA_Demand_Drivers!$A$5:$B$95,2,FALSE)</f>
        <v>TFTRU</v>
      </c>
      <c r="G1307" s="16">
        <f>VLOOKUP($D1307,'Growth rate'!$B$3:$T$93,19,FALSE)*VLOOKUP($F1307,BY_TRA_Demand_Drivers!$B$5:$J$100,7,FALSE)</f>
        <v>235639.74291475408</v>
      </c>
      <c r="H1307" s="16">
        <f>VLOOKUP($D1307,'Growth rate'!$B$3:$T$93,19,FALSE)*VLOOKUP($F1307,BY_TRA_Demand_Drivers!$B$5:$J$100,8,FALSE)</f>
        <v>0</v>
      </c>
      <c r="I1307" s="16">
        <f>VLOOKUP($D1307,'Growth rate'!$B$3:$T$93,19,FALSE)*VLOOKUP($F1307,BY_TRA_Demand_Drivers!$B$5:$J$100,9,FALSE)</f>
        <v>0</v>
      </c>
    </row>
    <row r="1308" spans="1:9">
      <c r="A1308" s="16">
        <f t="shared" si="19"/>
        <v>16</v>
      </c>
      <c r="B1308" s="16"/>
      <c r="C1308" s="16" t="s">
        <v>11</v>
      </c>
      <c r="D1308" s="16">
        <v>2093</v>
      </c>
      <c r="E1308" s="16" t="s">
        <v>3</v>
      </c>
      <c r="F1308" s="16" t="str">
        <f>VLOOKUP(A1308,BY_TRA_Demand_Drivers!$A$5:$B$95,2,FALSE)</f>
        <v>TFTRU</v>
      </c>
      <c r="G1308" s="16">
        <f>VLOOKUP($D1308,'Growth rate'!$B$3:$T$93,19,FALSE)*VLOOKUP($F1308,BY_TRA_Demand_Drivers!$B$5:$J$100,7,FALSE)</f>
        <v>237414.57237855307</v>
      </c>
      <c r="H1308" s="16">
        <f>VLOOKUP($D1308,'Growth rate'!$B$3:$T$93,19,FALSE)*VLOOKUP($F1308,BY_TRA_Demand_Drivers!$B$5:$J$100,8,FALSE)</f>
        <v>0</v>
      </c>
      <c r="I1308" s="16">
        <f>VLOOKUP($D1308,'Growth rate'!$B$3:$T$93,19,FALSE)*VLOOKUP($F1308,BY_TRA_Demand_Drivers!$B$5:$J$100,9,FALSE)</f>
        <v>0</v>
      </c>
    </row>
    <row r="1309" spans="1:9">
      <c r="A1309" s="16">
        <f t="shared" si="19"/>
        <v>16</v>
      </c>
      <c r="B1309" s="16"/>
      <c r="C1309" s="16" t="s">
        <v>11</v>
      </c>
      <c r="D1309" s="16">
        <v>2094</v>
      </c>
      <c r="E1309" s="16" t="s">
        <v>3</v>
      </c>
      <c r="F1309" s="16" t="str">
        <f>VLOOKUP(A1309,BY_TRA_Demand_Drivers!$A$5:$B$95,2,FALSE)</f>
        <v>TFTRU</v>
      </c>
      <c r="G1309" s="16">
        <f>VLOOKUP($D1309,'Growth rate'!$B$3:$T$93,19,FALSE)*VLOOKUP($F1309,BY_TRA_Demand_Drivers!$B$5:$J$100,7,FALSE)</f>
        <v>239189.401842352</v>
      </c>
      <c r="H1309" s="16">
        <f>VLOOKUP($D1309,'Growth rate'!$B$3:$T$93,19,FALSE)*VLOOKUP($F1309,BY_TRA_Demand_Drivers!$B$5:$J$100,8,FALSE)</f>
        <v>0</v>
      </c>
      <c r="I1309" s="16">
        <f>VLOOKUP($D1309,'Growth rate'!$B$3:$T$93,19,FALSE)*VLOOKUP($F1309,BY_TRA_Demand_Drivers!$B$5:$J$100,9,FALSE)</f>
        <v>0</v>
      </c>
    </row>
    <row r="1310" spans="1:9">
      <c r="A1310" s="16">
        <f t="shared" si="19"/>
        <v>16</v>
      </c>
      <c r="B1310" s="16"/>
      <c r="C1310" s="16" t="s">
        <v>11</v>
      </c>
      <c r="D1310" s="16">
        <v>2095</v>
      </c>
      <c r="E1310" s="16" t="s">
        <v>3</v>
      </c>
      <c r="F1310" s="16" t="str">
        <f>VLOOKUP(A1310,BY_TRA_Demand_Drivers!$A$5:$B$95,2,FALSE)</f>
        <v>TFTRU</v>
      </c>
      <c r="G1310" s="16">
        <f>VLOOKUP($D1310,'Growth rate'!$B$3:$T$93,19,FALSE)*VLOOKUP($F1310,BY_TRA_Demand_Drivers!$B$5:$J$100,7,FALSE)</f>
        <v>240964.23130615093</v>
      </c>
      <c r="H1310" s="16">
        <f>VLOOKUP($D1310,'Growth rate'!$B$3:$T$93,19,FALSE)*VLOOKUP($F1310,BY_TRA_Demand_Drivers!$B$5:$J$100,8,FALSE)</f>
        <v>0</v>
      </c>
      <c r="I1310" s="16">
        <f>VLOOKUP($D1310,'Growth rate'!$B$3:$T$93,19,FALSE)*VLOOKUP($F1310,BY_TRA_Demand_Drivers!$B$5:$J$100,9,FALSE)</f>
        <v>0</v>
      </c>
    </row>
    <row r="1311" spans="1:9">
      <c r="A1311" s="16">
        <f t="shared" si="19"/>
        <v>16</v>
      </c>
      <c r="B1311" s="16"/>
      <c r="C1311" s="16" t="s">
        <v>11</v>
      </c>
      <c r="D1311" s="16">
        <v>2096</v>
      </c>
      <c r="E1311" s="16" t="s">
        <v>3</v>
      </c>
      <c r="F1311" s="16" t="str">
        <f>VLOOKUP(A1311,BY_TRA_Demand_Drivers!$A$5:$B$95,2,FALSE)</f>
        <v>TFTRU</v>
      </c>
      <c r="G1311" s="16">
        <f>VLOOKUP($D1311,'Growth rate'!$B$3:$T$93,19,FALSE)*VLOOKUP($F1311,BY_TRA_Demand_Drivers!$B$5:$J$100,7,FALSE)</f>
        <v>242679.79868546169</v>
      </c>
      <c r="H1311" s="16">
        <f>VLOOKUP($D1311,'Growth rate'!$B$3:$T$93,19,FALSE)*VLOOKUP($F1311,BY_TRA_Demand_Drivers!$B$5:$J$100,8,FALSE)</f>
        <v>0</v>
      </c>
      <c r="I1311" s="16">
        <f>VLOOKUP($D1311,'Growth rate'!$B$3:$T$93,19,FALSE)*VLOOKUP($F1311,BY_TRA_Demand_Drivers!$B$5:$J$100,9,FALSE)</f>
        <v>0</v>
      </c>
    </row>
    <row r="1312" spans="1:9">
      <c r="A1312" s="16">
        <f t="shared" si="19"/>
        <v>16</v>
      </c>
      <c r="B1312" s="16"/>
      <c r="C1312" s="16" t="s">
        <v>11</v>
      </c>
      <c r="D1312" s="16">
        <v>2097</v>
      </c>
      <c r="E1312" s="16" t="s">
        <v>3</v>
      </c>
      <c r="F1312" s="16" t="str">
        <f>VLOOKUP(A1312,BY_TRA_Demand_Drivers!$A$5:$B$95,2,FALSE)</f>
        <v>TFTRU</v>
      </c>
      <c r="G1312" s="16">
        <f>VLOOKUP($D1312,'Growth rate'!$B$3:$T$93,19,FALSE)*VLOOKUP($F1312,BY_TRA_Demand_Drivers!$B$5:$J$100,7,FALSE)</f>
        <v>244395.36606477242</v>
      </c>
      <c r="H1312" s="16">
        <f>VLOOKUP($D1312,'Growth rate'!$B$3:$T$93,19,FALSE)*VLOOKUP($F1312,BY_TRA_Demand_Drivers!$B$5:$J$100,8,FALSE)</f>
        <v>0</v>
      </c>
      <c r="I1312" s="16">
        <f>VLOOKUP($D1312,'Growth rate'!$B$3:$T$93,19,FALSE)*VLOOKUP($F1312,BY_TRA_Demand_Drivers!$B$5:$J$100,9,FALSE)</f>
        <v>0</v>
      </c>
    </row>
    <row r="1313" spans="1:9">
      <c r="A1313" s="16">
        <f t="shared" si="19"/>
        <v>16</v>
      </c>
      <c r="B1313" s="16"/>
      <c r="C1313" s="16" t="s">
        <v>11</v>
      </c>
      <c r="D1313" s="16">
        <v>2098</v>
      </c>
      <c r="E1313" s="16" t="s">
        <v>3</v>
      </c>
      <c r="F1313" s="16" t="str">
        <f>VLOOKUP(A1313,BY_TRA_Demand_Drivers!$A$5:$B$95,2,FALSE)</f>
        <v>TFTRU</v>
      </c>
      <c r="G1313" s="16">
        <f>VLOOKUP($D1313,'Growth rate'!$B$3:$T$93,19,FALSE)*VLOOKUP($F1313,BY_TRA_Demand_Drivers!$B$5:$J$100,7,FALSE)</f>
        <v>246110.93344408314</v>
      </c>
      <c r="H1313" s="16">
        <f>VLOOKUP($D1313,'Growth rate'!$B$3:$T$93,19,FALSE)*VLOOKUP($F1313,BY_TRA_Demand_Drivers!$B$5:$J$100,8,FALSE)</f>
        <v>0</v>
      </c>
      <c r="I1313" s="16">
        <f>VLOOKUP($D1313,'Growth rate'!$B$3:$T$93,19,FALSE)*VLOOKUP($F1313,BY_TRA_Demand_Drivers!$B$5:$J$100,9,FALSE)</f>
        <v>0</v>
      </c>
    </row>
    <row r="1314" spans="1:9">
      <c r="A1314" s="16">
        <f t="shared" si="19"/>
        <v>16</v>
      </c>
      <c r="B1314" s="16"/>
      <c r="C1314" s="16" t="s">
        <v>11</v>
      </c>
      <c r="D1314" s="16">
        <v>2099</v>
      </c>
      <c r="E1314" s="16" t="s">
        <v>3</v>
      </c>
      <c r="F1314" s="16" t="str">
        <f>VLOOKUP(A1314,BY_TRA_Demand_Drivers!$A$5:$B$95,2,FALSE)</f>
        <v>TFTRU</v>
      </c>
      <c r="G1314" s="16">
        <f>VLOOKUP($D1314,'Growth rate'!$B$3:$T$93,19,FALSE)*VLOOKUP($F1314,BY_TRA_Demand_Drivers!$B$5:$J$100,7,FALSE)</f>
        <v>247826.50082339396</v>
      </c>
      <c r="H1314" s="16">
        <f>VLOOKUP($D1314,'Growth rate'!$B$3:$T$93,19,FALSE)*VLOOKUP($F1314,BY_TRA_Demand_Drivers!$B$5:$J$100,8,FALSE)</f>
        <v>0</v>
      </c>
      <c r="I1314" s="16">
        <f>VLOOKUP($D1314,'Growth rate'!$B$3:$T$93,19,FALSE)*VLOOKUP($F1314,BY_TRA_Demand_Drivers!$B$5:$J$100,9,FALSE)</f>
        <v>0</v>
      </c>
    </row>
    <row r="1315" spans="1:9">
      <c r="A1315" s="16">
        <f t="shared" si="19"/>
        <v>16</v>
      </c>
      <c r="B1315" s="16"/>
      <c r="C1315" s="16" t="s">
        <v>11</v>
      </c>
      <c r="D1315" s="16">
        <v>2100</v>
      </c>
      <c r="E1315" s="16" t="s">
        <v>3</v>
      </c>
      <c r="F1315" s="16" t="str">
        <f>VLOOKUP(A1315,BY_TRA_Demand_Drivers!$A$5:$B$95,2,FALSE)</f>
        <v>TFTRU</v>
      </c>
      <c r="G1315" s="16">
        <f>VLOOKUP($D1315,'Growth rate'!$B$3:$T$93,19,FALSE)*VLOOKUP($F1315,BY_TRA_Demand_Drivers!$B$5:$J$100,7,FALSE)</f>
        <v>249542.06820270463</v>
      </c>
      <c r="H1315" s="16">
        <f>VLOOKUP($D1315,'Growth rate'!$B$3:$T$93,19,FALSE)*VLOOKUP($F1315,BY_TRA_Demand_Drivers!$B$5:$J$100,8,FALSE)</f>
        <v>0</v>
      </c>
      <c r="I1315" s="16">
        <f>VLOOKUP($D1315,'Growth rate'!$B$3:$T$93,19,FALSE)*VLOOKUP($F1315,BY_TRA_Demand_Drivers!$B$5:$J$100,9,FALSE)</f>
        <v>0</v>
      </c>
    </row>
    <row r="1316" spans="1:9">
      <c r="A1316" s="16">
        <f t="shared" si="19"/>
        <v>17</v>
      </c>
      <c r="B1316" s="16"/>
      <c r="C1316" s="16" t="s">
        <v>11</v>
      </c>
      <c r="D1316" s="16">
        <v>2019</v>
      </c>
      <c r="E1316" s="16" t="s">
        <v>3</v>
      </c>
      <c r="F1316" s="16" t="str">
        <f>VLOOKUP(A1316,BY_TRA_Demand_Drivers!$A$5:$B$95,2,FALSE)</f>
        <v>TFTRR</v>
      </c>
      <c r="G1316" s="16">
        <f>VLOOKUP($D1316,'Growth rate'!$B$3:$T$93,19,FALSE)*VLOOKUP($F1316,BY_TRA_Demand_Drivers!$B$5:$J$100,7,FALSE)</f>
        <v>180581.83299980001</v>
      </c>
      <c r="H1316" s="16">
        <f>VLOOKUP($D1316,'Growth rate'!$B$3:$T$93,19,FALSE)*VLOOKUP($F1316,BY_TRA_Demand_Drivers!$B$5:$J$100,8,FALSE)</f>
        <v>0</v>
      </c>
      <c r="I1316" s="16">
        <f>VLOOKUP($D1316,'Growth rate'!$B$3:$T$93,19,FALSE)*VLOOKUP($F1316,BY_TRA_Demand_Drivers!$B$5:$J$100,9,FALSE)</f>
        <v>0</v>
      </c>
    </row>
    <row r="1317" spans="1:9">
      <c r="A1317" s="16">
        <f t="shared" si="19"/>
        <v>17</v>
      </c>
      <c r="B1317" s="16"/>
      <c r="C1317" s="16" t="s">
        <v>11</v>
      </c>
      <c r="D1317" s="16">
        <v>2020</v>
      </c>
      <c r="E1317" s="16" t="s">
        <v>3</v>
      </c>
      <c r="F1317" s="16" t="str">
        <f>VLOOKUP(A1317,BY_TRA_Demand_Drivers!$A$5:$B$95,2,FALSE)</f>
        <v>TFTRR</v>
      </c>
      <c r="G1317" s="16">
        <f>VLOOKUP($D1317,'Growth rate'!$B$3:$T$93,19,FALSE)*VLOOKUP($F1317,BY_TRA_Demand_Drivers!$B$5:$J$100,7,FALSE)</f>
        <v>182911.35304019833</v>
      </c>
      <c r="H1317" s="16">
        <f>VLOOKUP($D1317,'Growth rate'!$B$3:$T$93,19,FALSE)*VLOOKUP($F1317,BY_TRA_Demand_Drivers!$B$5:$J$100,8,FALSE)</f>
        <v>0</v>
      </c>
      <c r="I1317" s="16">
        <f>VLOOKUP($D1317,'Growth rate'!$B$3:$T$93,19,FALSE)*VLOOKUP($F1317,BY_TRA_Demand_Drivers!$B$5:$J$100,9,FALSE)</f>
        <v>0</v>
      </c>
    </row>
    <row r="1318" spans="1:9">
      <c r="A1318" s="16">
        <f t="shared" si="19"/>
        <v>17</v>
      </c>
      <c r="B1318" s="16"/>
      <c r="C1318" s="16" t="s">
        <v>11</v>
      </c>
      <c r="D1318" s="16">
        <v>2021</v>
      </c>
      <c r="E1318" s="16" t="s">
        <v>3</v>
      </c>
      <c r="F1318" s="16" t="str">
        <f>VLOOKUP(A1318,BY_TRA_Demand_Drivers!$A$5:$B$95,2,FALSE)</f>
        <v>TFTRR</v>
      </c>
      <c r="G1318" s="16">
        <f>VLOOKUP($D1318,'Growth rate'!$B$3:$T$93,19,FALSE)*VLOOKUP($F1318,BY_TRA_Demand_Drivers!$B$5:$J$100,7,FALSE)</f>
        <v>185240.87308059662</v>
      </c>
      <c r="H1318" s="16">
        <f>VLOOKUP($D1318,'Growth rate'!$B$3:$T$93,19,FALSE)*VLOOKUP($F1318,BY_TRA_Demand_Drivers!$B$5:$J$100,8,FALSE)</f>
        <v>0</v>
      </c>
      <c r="I1318" s="16">
        <f>VLOOKUP($D1318,'Growth rate'!$B$3:$T$93,19,FALSE)*VLOOKUP($F1318,BY_TRA_Demand_Drivers!$B$5:$J$100,9,FALSE)</f>
        <v>0</v>
      </c>
    </row>
    <row r="1319" spans="1:9">
      <c r="A1319" s="16">
        <f t="shared" si="19"/>
        <v>17</v>
      </c>
      <c r="B1319" s="16"/>
      <c r="C1319" s="16" t="s">
        <v>11</v>
      </c>
      <c r="D1319" s="16">
        <v>2022</v>
      </c>
      <c r="E1319" s="16" t="s">
        <v>3</v>
      </c>
      <c r="F1319" s="16" t="str">
        <f>VLOOKUP(A1319,BY_TRA_Demand_Drivers!$A$5:$B$95,2,FALSE)</f>
        <v>TFTRR</v>
      </c>
      <c r="G1319" s="16">
        <f>VLOOKUP($D1319,'Growth rate'!$B$3:$T$93,19,FALSE)*VLOOKUP($F1319,BY_TRA_Demand_Drivers!$B$5:$J$100,7,FALSE)</f>
        <v>187570.39312099497</v>
      </c>
      <c r="H1319" s="16">
        <f>VLOOKUP($D1319,'Growth rate'!$B$3:$T$93,19,FALSE)*VLOOKUP($F1319,BY_TRA_Demand_Drivers!$B$5:$J$100,8,FALSE)</f>
        <v>0</v>
      </c>
      <c r="I1319" s="16">
        <f>VLOOKUP($D1319,'Growth rate'!$B$3:$T$93,19,FALSE)*VLOOKUP($F1319,BY_TRA_Demand_Drivers!$B$5:$J$100,9,FALSE)</f>
        <v>0</v>
      </c>
    </row>
    <row r="1320" spans="1:9">
      <c r="A1320" s="16">
        <f t="shared" si="19"/>
        <v>17</v>
      </c>
      <c r="B1320" s="16"/>
      <c r="C1320" s="16" t="s">
        <v>11</v>
      </c>
      <c r="D1320" s="16">
        <v>2023</v>
      </c>
      <c r="E1320" s="16" t="s">
        <v>3</v>
      </c>
      <c r="F1320" s="16" t="str">
        <f>VLOOKUP(A1320,BY_TRA_Demand_Drivers!$A$5:$B$95,2,FALSE)</f>
        <v>TFTRR</v>
      </c>
      <c r="G1320" s="16">
        <f>VLOOKUP($D1320,'Growth rate'!$B$3:$T$93,19,FALSE)*VLOOKUP($F1320,BY_TRA_Demand_Drivers!$B$5:$J$100,7,FALSE)</f>
        <v>189899.91316139328</v>
      </c>
      <c r="H1320" s="16">
        <f>VLOOKUP($D1320,'Growth rate'!$B$3:$T$93,19,FALSE)*VLOOKUP($F1320,BY_TRA_Demand_Drivers!$B$5:$J$100,8,FALSE)</f>
        <v>0</v>
      </c>
      <c r="I1320" s="16">
        <f>VLOOKUP($D1320,'Growth rate'!$B$3:$T$93,19,FALSE)*VLOOKUP($F1320,BY_TRA_Demand_Drivers!$B$5:$J$100,9,FALSE)</f>
        <v>0</v>
      </c>
    </row>
    <row r="1321" spans="1:9">
      <c r="A1321" s="16">
        <f t="shared" si="19"/>
        <v>17</v>
      </c>
      <c r="B1321" s="16"/>
      <c r="C1321" s="16" t="s">
        <v>11</v>
      </c>
      <c r="D1321" s="16">
        <v>2024</v>
      </c>
      <c r="E1321" s="16" t="s">
        <v>3</v>
      </c>
      <c r="F1321" s="16" t="str">
        <f>VLOOKUP(A1321,BY_TRA_Demand_Drivers!$A$5:$B$95,2,FALSE)</f>
        <v>TFTRR</v>
      </c>
      <c r="G1321" s="16">
        <f>VLOOKUP($D1321,'Growth rate'!$B$3:$T$93,19,FALSE)*VLOOKUP($F1321,BY_TRA_Demand_Drivers!$B$5:$J$100,7,FALSE)</f>
        <v>192229.43320179157</v>
      </c>
      <c r="H1321" s="16">
        <f>VLOOKUP($D1321,'Growth rate'!$B$3:$T$93,19,FALSE)*VLOOKUP($F1321,BY_TRA_Demand_Drivers!$B$5:$J$100,8,FALSE)</f>
        <v>0</v>
      </c>
      <c r="I1321" s="16">
        <f>VLOOKUP($D1321,'Growth rate'!$B$3:$T$93,19,FALSE)*VLOOKUP($F1321,BY_TRA_Demand_Drivers!$B$5:$J$100,9,FALSE)</f>
        <v>0</v>
      </c>
    </row>
    <row r="1322" spans="1:9">
      <c r="A1322" s="16">
        <f t="shared" si="19"/>
        <v>17</v>
      </c>
      <c r="B1322" s="16"/>
      <c r="C1322" s="16" t="s">
        <v>11</v>
      </c>
      <c r="D1322" s="16">
        <v>2025</v>
      </c>
      <c r="E1322" s="16" t="s">
        <v>3</v>
      </c>
      <c r="F1322" s="16" t="str">
        <f>VLOOKUP(A1322,BY_TRA_Demand_Drivers!$A$5:$B$95,2,FALSE)</f>
        <v>TFTRR</v>
      </c>
      <c r="G1322" s="16">
        <f>VLOOKUP($D1322,'Growth rate'!$B$3:$T$93,19,FALSE)*VLOOKUP($F1322,BY_TRA_Demand_Drivers!$B$5:$J$100,7,FALSE)</f>
        <v>194558.95324218989</v>
      </c>
      <c r="H1322" s="16">
        <f>VLOOKUP($D1322,'Growth rate'!$B$3:$T$93,19,FALSE)*VLOOKUP($F1322,BY_TRA_Demand_Drivers!$B$5:$J$100,8,FALSE)</f>
        <v>0</v>
      </c>
      <c r="I1322" s="16">
        <f>VLOOKUP($D1322,'Growth rate'!$B$3:$T$93,19,FALSE)*VLOOKUP($F1322,BY_TRA_Demand_Drivers!$B$5:$J$100,9,FALSE)</f>
        <v>0</v>
      </c>
    </row>
    <row r="1323" spans="1:9">
      <c r="A1323" s="16">
        <f t="shared" si="19"/>
        <v>17</v>
      </c>
      <c r="B1323" s="16"/>
      <c r="C1323" s="16" t="s">
        <v>11</v>
      </c>
      <c r="D1323" s="16">
        <v>2026</v>
      </c>
      <c r="E1323" s="16" t="s">
        <v>3</v>
      </c>
      <c r="F1323" s="16" t="str">
        <f>VLOOKUP(A1323,BY_TRA_Demand_Drivers!$A$5:$B$95,2,FALSE)</f>
        <v>TFTRR</v>
      </c>
      <c r="G1323" s="16">
        <f>VLOOKUP($D1323,'Growth rate'!$B$3:$T$93,19,FALSE)*VLOOKUP($F1323,BY_TRA_Demand_Drivers!$B$5:$J$100,7,FALSE)</f>
        <v>196888.47328258824</v>
      </c>
      <c r="H1323" s="16">
        <f>VLOOKUP($D1323,'Growth rate'!$B$3:$T$93,19,FALSE)*VLOOKUP($F1323,BY_TRA_Demand_Drivers!$B$5:$J$100,8,FALSE)</f>
        <v>0</v>
      </c>
      <c r="I1323" s="16">
        <f>VLOOKUP($D1323,'Growth rate'!$B$3:$T$93,19,FALSE)*VLOOKUP($F1323,BY_TRA_Demand_Drivers!$B$5:$J$100,9,FALSE)</f>
        <v>0</v>
      </c>
    </row>
    <row r="1324" spans="1:9">
      <c r="A1324" s="16">
        <f t="shared" si="19"/>
        <v>17</v>
      </c>
      <c r="B1324" s="16"/>
      <c r="C1324" s="16" t="s">
        <v>11</v>
      </c>
      <c r="D1324" s="16">
        <v>2027</v>
      </c>
      <c r="E1324" s="16" t="s">
        <v>3</v>
      </c>
      <c r="F1324" s="16" t="str">
        <f>VLOOKUP(A1324,BY_TRA_Demand_Drivers!$A$5:$B$95,2,FALSE)</f>
        <v>TFTRR</v>
      </c>
      <c r="G1324" s="16">
        <f>VLOOKUP($D1324,'Growth rate'!$B$3:$T$93,19,FALSE)*VLOOKUP($F1324,BY_TRA_Demand_Drivers!$B$5:$J$100,7,FALSE)</f>
        <v>199217.99332298653</v>
      </c>
      <c r="H1324" s="16">
        <f>VLOOKUP($D1324,'Growth rate'!$B$3:$T$93,19,FALSE)*VLOOKUP($F1324,BY_TRA_Demand_Drivers!$B$5:$J$100,8,FALSE)</f>
        <v>0</v>
      </c>
      <c r="I1324" s="16">
        <f>VLOOKUP($D1324,'Growth rate'!$B$3:$T$93,19,FALSE)*VLOOKUP($F1324,BY_TRA_Demand_Drivers!$B$5:$J$100,9,FALSE)</f>
        <v>0</v>
      </c>
    </row>
    <row r="1325" spans="1:9">
      <c r="A1325" s="16">
        <f t="shared" si="19"/>
        <v>17</v>
      </c>
      <c r="B1325" s="16"/>
      <c r="C1325" s="16" t="s">
        <v>11</v>
      </c>
      <c r="D1325" s="16">
        <v>2028</v>
      </c>
      <c r="E1325" s="16" t="s">
        <v>3</v>
      </c>
      <c r="F1325" s="16" t="str">
        <f>VLOOKUP(A1325,BY_TRA_Demand_Drivers!$A$5:$B$95,2,FALSE)</f>
        <v>TFTRR</v>
      </c>
      <c r="G1325" s="16">
        <f>VLOOKUP($D1325,'Growth rate'!$B$3:$T$93,19,FALSE)*VLOOKUP($F1325,BY_TRA_Demand_Drivers!$B$5:$J$100,7,FALSE)</f>
        <v>201547.51336338485</v>
      </c>
      <c r="H1325" s="16">
        <f>VLOOKUP($D1325,'Growth rate'!$B$3:$T$93,19,FALSE)*VLOOKUP($F1325,BY_TRA_Demand_Drivers!$B$5:$J$100,8,FALSE)</f>
        <v>0</v>
      </c>
      <c r="I1325" s="16">
        <f>VLOOKUP($D1325,'Growth rate'!$B$3:$T$93,19,FALSE)*VLOOKUP($F1325,BY_TRA_Demand_Drivers!$B$5:$J$100,9,FALSE)</f>
        <v>0</v>
      </c>
    </row>
    <row r="1326" spans="1:9">
      <c r="A1326" s="16">
        <f t="shared" si="19"/>
        <v>17</v>
      </c>
      <c r="B1326" s="16"/>
      <c r="C1326" s="16" t="s">
        <v>11</v>
      </c>
      <c r="D1326" s="16">
        <v>2029</v>
      </c>
      <c r="E1326" s="16" t="s">
        <v>3</v>
      </c>
      <c r="F1326" s="16" t="str">
        <f>VLOOKUP(A1326,BY_TRA_Demand_Drivers!$A$5:$B$95,2,FALSE)</f>
        <v>TFTRR</v>
      </c>
      <c r="G1326" s="16">
        <f>VLOOKUP($D1326,'Growth rate'!$B$3:$T$93,19,FALSE)*VLOOKUP($F1326,BY_TRA_Demand_Drivers!$B$5:$J$100,7,FALSE)</f>
        <v>203877.03340378313</v>
      </c>
      <c r="H1326" s="16">
        <f>VLOOKUP($D1326,'Growth rate'!$B$3:$T$93,19,FALSE)*VLOOKUP($F1326,BY_TRA_Demand_Drivers!$B$5:$J$100,8,FALSE)</f>
        <v>0</v>
      </c>
      <c r="I1326" s="16">
        <f>VLOOKUP($D1326,'Growth rate'!$B$3:$T$93,19,FALSE)*VLOOKUP($F1326,BY_TRA_Demand_Drivers!$B$5:$J$100,9,FALSE)</f>
        <v>0</v>
      </c>
    </row>
    <row r="1327" spans="1:9">
      <c r="A1327" s="16">
        <f t="shared" si="19"/>
        <v>17</v>
      </c>
      <c r="B1327" s="16"/>
      <c r="C1327" s="16" t="s">
        <v>11</v>
      </c>
      <c r="D1327" s="16">
        <v>2030</v>
      </c>
      <c r="E1327" s="16" t="s">
        <v>3</v>
      </c>
      <c r="F1327" s="16" t="str">
        <f>VLOOKUP(A1327,BY_TRA_Demand_Drivers!$A$5:$B$95,2,FALSE)</f>
        <v>TFTRR</v>
      </c>
      <c r="G1327" s="16">
        <f>VLOOKUP($D1327,'Growth rate'!$B$3:$T$93,19,FALSE)*VLOOKUP($F1327,BY_TRA_Demand_Drivers!$B$5:$J$100,7,FALSE)</f>
        <v>206206.55344418148</v>
      </c>
      <c r="H1327" s="16">
        <f>VLOOKUP($D1327,'Growth rate'!$B$3:$T$93,19,FALSE)*VLOOKUP($F1327,BY_TRA_Demand_Drivers!$B$5:$J$100,8,FALSE)</f>
        <v>0</v>
      </c>
      <c r="I1327" s="16">
        <f>VLOOKUP($D1327,'Growth rate'!$B$3:$T$93,19,FALSE)*VLOOKUP($F1327,BY_TRA_Demand_Drivers!$B$5:$J$100,9,FALSE)</f>
        <v>0</v>
      </c>
    </row>
    <row r="1328" spans="1:9">
      <c r="A1328" s="16">
        <f t="shared" si="19"/>
        <v>17</v>
      </c>
      <c r="B1328" s="16"/>
      <c r="C1328" s="16" t="s">
        <v>11</v>
      </c>
      <c r="D1328" s="16">
        <v>2031</v>
      </c>
      <c r="E1328" s="16" t="s">
        <v>3</v>
      </c>
      <c r="F1328" s="16" t="str">
        <f>VLOOKUP(A1328,BY_TRA_Demand_Drivers!$A$5:$B$95,2,FALSE)</f>
        <v>TFTRR</v>
      </c>
      <c r="G1328" s="16">
        <f>VLOOKUP($D1328,'Growth rate'!$B$3:$T$93,19,FALSE)*VLOOKUP($F1328,BY_TRA_Demand_Drivers!$B$5:$J$100,7,FALSE)</f>
        <v>208536.0734845798</v>
      </c>
      <c r="H1328" s="16">
        <f>VLOOKUP($D1328,'Growth rate'!$B$3:$T$93,19,FALSE)*VLOOKUP($F1328,BY_TRA_Demand_Drivers!$B$5:$J$100,8,FALSE)</f>
        <v>0</v>
      </c>
      <c r="I1328" s="16">
        <f>VLOOKUP($D1328,'Growth rate'!$B$3:$T$93,19,FALSE)*VLOOKUP($F1328,BY_TRA_Demand_Drivers!$B$5:$J$100,9,FALSE)</f>
        <v>0</v>
      </c>
    </row>
    <row r="1329" spans="1:9">
      <c r="A1329" s="16">
        <f t="shared" si="19"/>
        <v>17</v>
      </c>
      <c r="B1329" s="16"/>
      <c r="C1329" s="16" t="s">
        <v>11</v>
      </c>
      <c r="D1329" s="16">
        <v>2032</v>
      </c>
      <c r="E1329" s="16" t="s">
        <v>3</v>
      </c>
      <c r="F1329" s="16" t="str">
        <f>VLOOKUP(A1329,BY_TRA_Demand_Drivers!$A$5:$B$95,2,FALSE)</f>
        <v>TFTRR</v>
      </c>
      <c r="G1329" s="16">
        <f>VLOOKUP($D1329,'Growth rate'!$B$3:$T$93,19,FALSE)*VLOOKUP($F1329,BY_TRA_Demand_Drivers!$B$5:$J$100,7,FALSE)</f>
        <v>210865.59352497809</v>
      </c>
      <c r="H1329" s="16">
        <f>VLOOKUP($D1329,'Growth rate'!$B$3:$T$93,19,FALSE)*VLOOKUP($F1329,BY_TRA_Demand_Drivers!$B$5:$J$100,8,FALSE)</f>
        <v>0</v>
      </c>
      <c r="I1329" s="16">
        <f>VLOOKUP($D1329,'Growth rate'!$B$3:$T$93,19,FALSE)*VLOOKUP($F1329,BY_TRA_Demand_Drivers!$B$5:$J$100,9,FALSE)</f>
        <v>0</v>
      </c>
    </row>
    <row r="1330" spans="1:9">
      <c r="A1330" s="16">
        <f t="shared" si="19"/>
        <v>17</v>
      </c>
      <c r="B1330" s="16"/>
      <c r="C1330" s="16" t="s">
        <v>11</v>
      </c>
      <c r="D1330" s="16">
        <v>2033</v>
      </c>
      <c r="E1330" s="16" t="s">
        <v>3</v>
      </c>
      <c r="F1330" s="16" t="str">
        <f>VLOOKUP(A1330,BY_TRA_Demand_Drivers!$A$5:$B$95,2,FALSE)</f>
        <v>TFTRR</v>
      </c>
      <c r="G1330" s="16">
        <f>VLOOKUP($D1330,'Growth rate'!$B$3:$T$93,19,FALSE)*VLOOKUP($F1330,BY_TRA_Demand_Drivers!$B$5:$J$100,7,FALSE)</f>
        <v>213195.11356537641</v>
      </c>
      <c r="H1330" s="16">
        <f>VLOOKUP($D1330,'Growth rate'!$B$3:$T$93,19,FALSE)*VLOOKUP($F1330,BY_TRA_Demand_Drivers!$B$5:$J$100,8,FALSE)</f>
        <v>0</v>
      </c>
      <c r="I1330" s="16">
        <f>VLOOKUP($D1330,'Growth rate'!$B$3:$T$93,19,FALSE)*VLOOKUP($F1330,BY_TRA_Demand_Drivers!$B$5:$J$100,9,FALSE)</f>
        <v>0</v>
      </c>
    </row>
    <row r="1331" spans="1:9">
      <c r="A1331" s="16">
        <f t="shared" si="19"/>
        <v>17</v>
      </c>
      <c r="B1331" s="16"/>
      <c r="C1331" s="16" t="s">
        <v>11</v>
      </c>
      <c r="D1331" s="16">
        <v>2034</v>
      </c>
      <c r="E1331" s="16" t="s">
        <v>3</v>
      </c>
      <c r="F1331" s="16" t="str">
        <f>VLOOKUP(A1331,BY_TRA_Demand_Drivers!$A$5:$B$95,2,FALSE)</f>
        <v>TFTRR</v>
      </c>
      <c r="G1331" s="16">
        <f>VLOOKUP($D1331,'Growth rate'!$B$3:$T$93,19,FALSE)*VLOOKUP($F1331,BY_TRA_Demand_Drivers!$B$5:$J$100,7,FALSE)</f>
        <v>215524.63360577475</v>
      </c>
      <c r="H1331" s="16">
        <f>VLOOKUP($D1331,'Growth rate'!$B$3:$T$93,19,FALSE)*VLOOKUP($F1331,BY_TRA_Demand_Drivers!$B$5:$J$100,8,FALSE)</f>
        <v>0</v>
      </c>
      <c r="I1331" s="16">
        <f>VLOOKUP($D1331,'Growth rate'!$B$3:$T$93,19,FALSE)*VLOOKUP($F1331,BY_TRA_Demand_Drivers!$B$5:$J$100,9,FALSE)</f>
        <v>0</v>
      </c>
    </row>
    <row r="1332" spans="1:9">
      <c r="A1332" s="16">
        <f t="shared" si="19"/>
        <v>17</v>
      </c>
      <c r="B1332" s="16"/>
      <c r="C1332" s="16" t="s">
        <v>11</v>
      </c>
      <c r="D1332" s="16">
        <v>2035</v>
      </c>
      <c r="E1332" s="16" t="s">
        <v>3</v>
      </c>
      <c r="F1332" s="16" t="str">
        <f>VLOOKUP(A1332,BY_TRA_Demand_Drivers!$A$5:$B$95,2,FALSE)</f>
        <v>TFTRR</v>
      </c>
      <c r="G1332" s="16">
        <f>VLOOKUP($D1332,'Growth rate'!$B$3:$T$93,19,FALSE)*VLOOKUP($F1332,BY_TRA_Demand_Drivers!$B$5:$J$100,7,FALSE)</f>
        <v>217854.15364617304</v>
      </c>
      <c r="H1332" s="16">
        <f>VLOOKUP($D1332,'Growth rate'!$B$3:$T$93,19,FALSE)*VLOOKUP($F1332,BY_TRA_Demand_Drivers!$B$5:$J$100,8,FALSE)</f>
        <v>0</v>
      </c>
      <c r="I1332" s="16">
        <f>VLOOKUP($D1332,'Growth rate'!$B$3:$T$93,19,FALSE)*VLOOKUP($F1332,BY_TRA_Demand_Drivers!$B$5:$J$100,9,FALSE)</f>
        <v>0</v>
      </c>
    </row>
    <row r="1333" spans="1:9">
      <c r="A1333" s="16">
        <f t="shared" si="19"/>
        <v>17</v>
      </c>
      <c r="B1333" s="16"/>
      <c r="C1333" s="16" t="s">
        <v>11</v>
      </c>
      <c r="D1333" s="16">
        <v>2036</v>
      </c>
      <c r="E1333" s="16" t="s">
        <v>3</v>
      </c>
      <c r="F1333" s="16" t="str">
        <f>VLOOKUP(A1333,BY_TRA_Demand_Drivers!$A$5:$B$95,2,FALSE)</f>
        <v>TFTRR</v>
      </c>
      <c r="G1333" s="16">
        <f>VLOOKUP($D1333,'Growth rate'!$B$3:$T$93,19,FALSE)*VLOOKUP($F1333,BY_TRA_Demand_Drivers!$B$5:$J$100,7,FALSE)</f>
        <v>220183.67368657136</v>
      </c>
      <c r="H1333" s="16">
        <f>VLOOKUP($D1333,'Growth rate'!$B$3:$T$93,19,FALSE)*VLOOKUP($F1333,BY_TRA_Demand_Drivers!$B$5:$J$100,8,FALSE)</f>
        <v>0</v>
      </c>
      <c r="I1333" s="16">
        <f>VLOOKUP($D1333,'Growth rate'!$B$3:$T$93,19,FALSE)*VLOOKUP($F1333,BY_TRA_Demand_Drivers!$B$5:$J$100,9,FALSE)</f>
        <v>0</v>
      </c>
    </row>
    <row r="1334" spans="1:9">
      <c r="A1334" s="16">
        <f t="shared" si="19"/>
        <v>17</v>
      </c>
      <c r="B1334" s="16"/>
      <c r="C1334" s="16" t="s">
        <v>11</v>
      </c>
      <c r="D1334" s="16">
        <v>2037</v>
      </c>
      <c r="E1334" s="16" t="s">
        <v>3</v>
      </c>
      <c r="F1334" s="16" t="str">
        <f>VLOOKUP(A1334,BY_TRA_Demand_Drivers!$A$5:$B$95,2,FALSE)</f>
        <v>TFTRR</v>
      </c>
      <c r="G1334" s="16">
        <f>VLOOKUP($D1334,'Growth rate'!$B$3:$T$93,19,FALSE)*VLOOKUP($F1334,BY_TRA_Demand_Drivers!$B$5:$J$100,7,FALSE)</f>
        <v>222513.19372696968</v>
      </c>
      <c r="H1334" s="16">
        <f>VLOOKUP($D1334,'Growth rate'!$B$3:$T$93,19,FALSE)*VLOOKUP($F1334,BY_TRA_Demand_Drivers!$B$5:$J$100,8,FALSE)</f>
        <v>0</v>
      </c>
      <c r="I1334" s="16">
        <f>VLOOKUP($D1334,'Growth rate'!$B$3:$T$93,19,FALSE)*VLOOKUP($F1334,BY_TRA_Demand_Drivers!$B$5:$J$100,9,FALSE)</f>
        <v>0</v>
      </c>
    </row>
    <row r="1335" spans="1:9">
      <c r="A1335" s="16">
        <f t="shared" si="19"/>
        <v>17</v>
      </c>
      <c r="B1335" s="16"/>
      <c r="C1335" s="16" t="s">
        <v>11</v>
      </c>
      <c r="D1335" s="16">
        <v>2038</v>
      </c>
      <c r="E1335" s="16" t="s">
        <v>3</v>
      </c>
      <c r="F1335" s="16" t="str">
        <f>VLOOKUP(A1335,BY_TRA_Demand_Drivers!$A$5:$B$95,2,FALSE)</f>
        <v>TFTRR</v>
      </c>
      <c r="G1335" s="16">
        <f>VLOOKUP($D1335,'Growth rate'!$B$3:$T$93,19,FALSE)*VLOOKUP($F1335,BY_TRA_Demand_Drivers!$B$5:$J$100,7,FALSE)</f>
        <v>224842.71376736797</v>
      </c>
      <c r="H1335" s="16">
        <f>VLOOKUP($D1335,'Growth rate'!$B$3:$T$93,19,FALSE)*VLOOKUP($F1335,BY_TRA_Demand_Drivers!$B$5:$J$100,8,FALSE)</f>
        <v>0</v>
      </c>
      <c r="I1335" s="16">
        <f>VLOOKUP($D1335,'Growth rate'!$B$3:$T$93,19,FALSE)*VLOOKUP($F1335,BY_TRA_Demand_Drivers!$B$5:$J$100,9,FALSE)</f>
        <v>0</v>
      </c>
    </row>
    <row r="1336" spans="1:9">
      <c r="A1336" s="16">
        <f t="shared" si="19"/>
        <v>17</v>
      </c>
      <c r="B1336" s="16"/>
      <c r="C1336" s="16" t="s">
        <v>11</v>
      </c>
      <c r="D1336" s="16">
        <v>2039</v>
      </c>
      <c r="E1336" s="16" t="s">
        <v>3</v>
      </c>
      <c r="F1336" s="16" t="str">
        <f>VLOOKUP(A1336,BY_TRA_Demand_Drivers!$A$5:$B$95,2,FALSE)</f>
        <v>TFTRR</v>
      </c>
      <c r="G1336" s="16">
        <f>VLOOKUP($D1336,'Growth rate'!$B$3:$T$93,19,FALSE)*VLOOKUP($F1336,BY_TRA_Demand_Drivers!$B$5:$J$100,7,FALSE)</f>
        <v>227172.23380776632</v>
      </c>
      <c r="H1336" s="16">
        <f>VLOOKUP($D1336,'Growth rate'!$B$3:$T$93,19,FALSE)*VLOOKUP($F1336,BY_TRA_Demand_Drivers!$B$5:$J$100,8,FALSE)</f>
        <v>0</v>
      </c>
      <c r="I1336" s="16">
        <f>VLOOKUP($D1336,'Growth rate'!$B$3:$T$93,19,FALSE)*VLOOKUP($F1336,BY_TRA_Demand_Drivers!$B$5:$J$100,9,FALSE)</f>
        <v>0</v>
      </c>
    </row>
    <row r="1337" spans="1:9">
      <c r="A1337" s="16">
        <f t="shared" si="19"/>
        <v>17</v>
      </c>
      <c r="B1337" s="16"/>
      <c r="C1337" s="16" t="s">
        <v>11</v>
      </c>
      <c r="D1337" s="16">
        <v>2040</v>
      </c>
      <c r="E1337" s="16" t="s">
        <v>3</v>
      </c>
      <c r="F1337" s="16" t="str">
        <f>VLOOKUP(A1337,BY_TRA_Demand_Drivers!$A$5:$B$95,2,FALSE)</f>
        <v>TFTRR</v>
      </c>
      <c r="G1337" s="16">
        <f>VLOOKUP($D1337,'Growth rate'!$B$3:$T$93,19,FALSE)*VLOOKUP($F1337,BY_TRA_Demand_Drivers!$B$5:$J$100,7,FALSE)</f>
        <v>229501.75384816463</v>
      </c>
      <c r="H1337" s="16">
        <f>VLOOKUP($D1337,'Growth rate'!$B$3:$T$93,19,FALSE)*VLOOKUP($F1337,BY_TRA_Demand_Drivers!$B$5:$J$100,8,FALSE)</f>
        <v>0</v>
      </c>
      <c r="I1337" s="16">
        <f>VLOOKUP($D1337,'Growth rate'!$B$3:$T$93,19,FALSE)*VLOOKUP($F1337,BY_TRA_Demand_Drivers!$B$5:$J$100,9,FALSE)</f>
        <v>0</v>
      </c>
    </row>
    <row r="1338" spans="1:9">
      <c r="A1338" s="16">
        <f t="shared" si="19"/>
        <v>17</v>
      </c>
      <c r="B1338" s="16"/>
      <c r="C1338" s="16" t="s">
        <v>11</v>
      </c>
      <c r="D1338" s="16">
        <v>2041</v>
      </c>
      <c r="E1338" s="16" t="s">
        <v>3</v>
      </c>
      <c r="F1338" s="16" t="str">
        <f>VLOOKUP(A1338,BY_TRA_Demand_Drivers!$A$5:$B$95,2,FALSE)</f>
        <v>TFTRR</v>
      </c>
      <c r="G1338" s="16">
        <f>VLOOKUP($D1338,'Growth rate'!$B$3:$T$93,19,FALSE)*VLOOKUP($F1338,BY_TRA_Demand_Drivers!$B$5:$J$100,7,FALSE)</f>
        <v>231831.27388856292</v>
      </c>
      <c r="H1338" s="16">
        <f>VLOOKUP($D1338,'Growth rate'!$B$3:$T$93,19,FALSE)*VLOOKUP($F1338,BY_TRA_Demand_Drivers!$B$5:$J$100,8,FALSE)</f>
        <v>0</v>
      </c>
      <c r="I1338" s="16">
        <f>VLOOKUP($D1338,'Growth rate'!$B$3:$T$93,19,FALSE)*VLOOKUP($F1338,BY_TRA_Demand_Drivers!$B$5:$J$100,9,FALSE)</f>
        <v>0</v>
      </c>
    </row>
    <row r="1339" spans="1:9">
      <c r="A1339" s="16">
        <f t="shared" si="19"/>
        <v>17</v>
      </c>
      <c r="B1339" s="16"/>
      <c r="C1339" s="16" t="s">
        <v>11</v>
      </c>
      <c r="D1339" s="16">
        <v>2042</v>
      </c>
      <c r="E1339" s="16" t="s">
        <v>3</v>
      </c>
      <c r="F1339" s="16" t="str">
        <f>VLOOKUP(A1339,BY_TRA_Demand_Drivers!$A$5:$B$95,2,FALSE)</f>
        <v>TFTRR</v>
      </c>
      <c r="G1339" s="16">
        <f>VLOOKUP($D1339,'Growth rate'!$B$3:$T$93,19,FALSE)*VLOOKUP($F1339,BY_TRA_Demand_Drivers!$B$5:$J$100,7,FALSE)</f>
        <v>234160.79392896124</v>
      </c>
      <c r="H1339" s="16">
        <f>VLOOKUP($D1339,'Growth rate'!$B$3:$T$93,19,FALSE)*VLOOKUP($F1339,BY_TRA_Demand_Drivers!$B$5:$J$100,8,FALSE)</f>
        <v>0</v>
      </c>
      <c r="I1339" s="16">
        <f>VLOOKUP($D1339,'Growth rate'!$B$3:$T$93,19,FALSE)*VLOOKUP($F1339,BY_TRA_Demand_Drivers!$B$5:$J$100,9,FALSE)</f>
        <v>0</v>
      </c>
    </row>
    <row r="1340" spans="1:9">
      <c r="A1340" s="16">
        <f t="shared" si="19"/>
        <v>17</v>
      </c>
      <c r="B1340" s="16"/>
      <c r="C1340" s="16" t="s">
        <v>11</v>
      </c>
      <c r="D1340" s="16">
        <v>2043</v>
      </c>
      <c r="E1340" s="16" t="s">
        <v>3</v>
      </c>
      <c r="F1340" s="16" t="str">
        <f>VLOOKUP(A1340,BY_TRA_Demand_Drivers!$A$5:$B$95,2,FALSE)</f>
        <v>TFTRR</v>
      </c>
      <c r="G1340" s="16">
        <f>VLOOKUP($D1340,'Growth rate'!$B$3:$T$93,19,FALSE)*VLOOKUP($F1340,BY_TRA_Demand_Drivers!$B$5:$J$100,7,FALSE)</f>
        <v>236490.31396935959</v>
      </c>
      <c r="H1340" s="16">
        <f>VLOOKUP($D1340,'Growth rate'!$B$3:$T$93,19,FALSE)*VLOOKUP($F1340,BY_TRA_Demand_Drivers!$B$5:$J$100,8,FALSE)</f>
        <v>0</v>
      </c>
      <c r="I1340" s="16">
        <f>VLOOKUP($D1340,'Growth rate'!$B$3:$T$93,19,FALSE)*VLOOKUP($F1340,BY_TRA_Demand_Drivers!$B$5:$J$100,9,FALSE)</f>
        <v>0</v>
      </c>
    </row>
    <row r="1341" spans="1:9">
      <c r="A1341" s="16">
        <f t="shared" si="19"/>
        <v>17</v>
      </c>
      <c r="B1341" s="16"/>
      <c r="C1341" s="16" t="s">
        <v>11</v>
      </c>
      <c r="D1341" s="16">
        <v>2044</v>
      </c>
      <c r="E1341" s="16" t="s">
        <v>3</v>
      </c>
      <c r="F1341" s="16" t="str">
        <f>VLOOKUP(A1341,BY_TRA_Demand_Drivers!$A$5:$B$95,2,FALSE)</f>
        <v>TFTRR</v>
      </c>
      <c r="G1341" s="16">
        <f>VLOOKUP($D1341,'Growth rate'!$B$3:$T$93,19,FALSE)*VLOOKUP($F1341,BY_TRA_Demand_Drivers!$B$5:$J$100,7,FALSE)</f>
        <v>238819.83400975788</v>
      </c>
      <c r="H1341" s="16">
        <f>VLOOKUP($D1341,'Growth rate'!$B$3:$T$93,19,FALSE)*VLOOKUP($F1341,BY_TRA_Demand_Drivers!$B$5:$J$100,8,FALSE)</f>
        <v>0</v>
      </c>
      <c r="I1341" s="16">
        <f>VLOOKUP($D1341,'Growth rate'!$B$3:$T$93,19,FALSE)*VLOOKUP($F1341,BY_TRA_Demand_Drivers!$B$5:$J$100,9,FALSE)</f>
        <v>0</v>
      </c>
    </row>
    <row r="1342" spans="1:9">
      <c r="A1342" s="16">
        <f t="shared" si="19"/>
        <v>17</v>
      </c>
      <c r="B1342" s="16"/>
      <c r="C1342" s="16" t="s">
        <v>11</v>
      </c>
      <c r="D1342" s="16">
        <v>2045</v>
      </c>
      <c r="E1342" s="16" t="s">
        <v>3</v>
      </c>
      <c r="F1342" s="16" t="str">
        <f>VLOOKUP(A1342,BY_TRA_Demand_Drivers!$A$5:$B$95,2,FALSE)</f>
        <v>TFTRR</v>
      </c>
      <c r="G1342" s="16">
        <f>VLOOKUP($D1342,'Growth rate'!$B$3:$T$93,19,FALSE)*VLOOKUP($F1342,BY_TRA_Demand_Drivers!$B$5:$J$100,7,FALSE)</f>
        <v>241149.35405015619</v>
      </c>
      <c r="H1342" s="16">
        <f>VLOOKUP($D1342,'Growth rate'!$B$3:$T$93,19,FALSE)*VLOOKUP($F1342,BY_TRA_Demand_Drivers!$B$5:$J$100,8,FALSE)</f>
        <v>0</v>
      </c>
      <c r="I1342" s="16">
        <f>VLOOKUP($D1342,'Growth rate'!$B$3:$T$93,19,FALSE)*VLOOKUP($F1342,BY_TRA_Demand_Drivers!$B$5:$J$100,9,FALSE)</f>
        <v>0</v>
      </c>
    </row>
    <row r="1343" spans="1:9">
      <c r="A1343" s="16">
        <f t="shared" si="19"/>
        <v>17</v>
      </c>
      <c r="B1343" s="16"/>
      <c r="C1343" s="16" t="s">
        <v>11</v>
      </c>
      <c r="D1343" s="16">
        <v>2046</v>
      </c>
      <c r="E1343" s="16" t="s">
        <v>3</v>
      </c>
      <c r="F1343" s="16" t="str">
        <f>VLOOKUP(A1343,BY_TRA_Demand_Drivers!$A$5:$B$95,2,FALSE)</f>
        <v>TFTRR</v>
      </c>
      <c r="G1343" s="16">
        <f>VLOOKUP($D1343,'Growth rate'!$B$3:$T$93,19,FALSE)*VLOOKUP($F1343,BY_TRA_Demand_Drivers!$B$5:$J$100,7,FALSE)</f>
        <v>243478.87409055454</v>
      </c>
      <c r="H1343" s="16">
        <f>VLOOKUP($D1343,'Growth rate'!$B$3:$T$93,19,FALSE)*VLOOKUP($F1343,BY_TRA_Demand_Drivers!$B$5:$J$100,8,FALSE)</f>
        <v>0</v>
      </c>
      <c r="I1343" s="16">
        <f>VLOOKUP($D1343,'Growth rate'!$B$3:$T$93,19,FALSE)*VLOOKUP($F1343,BY_TRA_Demand_Drivers!$B$5:$J$100,9,FALSE)</f>
        <v>0</v>
      </c>
    </row>
    <row r="1344" spans="1:9">
      <c r="A1344" s="16">
        <f t="shared" si="19"/>
        <v>17</v>
      </c>
      <c r="B1344" s="16"/>
      <c r="C1344" s="16" t="s">
        <v>11</v>
      </c>
      <c r="D1344" s="16">
        <v>2047</v>
      </c>
      <c r="E1344" s="16" t="s">
        <v>3</v>
      </c>
      <c r="F1344" s="16" t="str">
        <f>VLOOKUP(A1344,BY_TRA_Demand_Drivers!$A$5:$B$95,2,FALSE)</f>
        <v>TFTRR</v>
      </c>
      <c r="G1344" s="16">
        <f>VLOOKUP($D1344,'Growth rate'!$B$3:$T$93,19,FALSE)*VLOOKUP($F1344,BY_TRA_Demand_Drivers!$B$5:$J$100,7,FALSE)</f>
        <v>245808.39413095283</v>
      </c>
      <c r="H1344" s="16">
        <f>VLOOKUP($D1344,'Growth rate'!$B$3:$T$93,19,FALSE)*VLOOKUP($F1344,BY_TRA_Demand_Drivers!$B$5:$J$100,8,FALSE)</f>
        <v>0</v>
      </c>
      <c r="I1344" s="16">
        <f>VLOOKUP($D1344,'Growth rate'!$B$3:$T$93,19,FALSE)*VLOOKUP($F1344,BY_TRA_Demand_Drivers!$B$5:$J$100,9,FALSE)</f>
        <v>0</v>
      </c>
    </row>
    <row r="1345" spans="1:9">
      <c r="A1345" s="16">
        <f t="shared" ref="A1345:A1408" si="20">A1263+1</f>
        <v>17</v>
      </c>
      <c r="B1345" s="16"/>
      <c r="C1345" s="16" t="s">
        <v>11</v>
      </c>
      <c r="D1345" s="16">
        <v>2048</v>
      </c>
      <c r="E1345" s="16" t="s">
        <v>3</v>
      </c>
      <c r="F1345" s="16" t="str">
        <f>VLOOKUP(A1345,BY_TRA_Demand_Drivers!$A$5:$B$95,2,FALSE)</f>
        <v>TFTRR</v>
      </c>
      <c r="G1345" s="16">
        <f>VLOOKUP($D1345,'Growth rate'!$B$3:$T$93,19,FALSE)*VLOOKUP($F1345,BY_TRA_Demand_Drivers!$B$5:$J$100,7,FALSE)</f>
        <v>248137.91417135115</v>
      </c>
      <c r="H1345" s="16">
        <f>VLOOKUP($D1345,'Growth rate'!$B$3:$T$93,19,FALSE)*VLOOKUP($F1345,BY_TRA_Demand_Drivers!$B$5:$J$100,8,FALSE)</f>
        <v>0</v>
      </c>
      <c r="I1345" s="16">
        <f>VLOOKUP($D1345,'Growth rate'!$B$3:$T$93,19,FALSE)*VLOOKUP($F1345,BY_TRA_Demand_Drivers!$B$5:$J$100,9,FALSE)</f>
        <v>0</v>
      </c>
    </row>
    <row r="1346" spans="1:9">
      <c r="A1346" s="16">
        <f t="shared" si="20"/>
        <v>17</v>
      </c>
      <c r="B1346" s="16"/>
      <c r="C1346" s="16" t="s">
        <v>11</v>
      </c>
      <c r="D1346" s="16">
        <v>2049</v>
      </c>
      <c r="E1346" s="16" t="s">
        <v>3</v>
      </c>
      <c r="F1346" s="16" t="str">
        <f>VLOOKUP(A1346,BY_TRA_Demand_Drivers!$A$5:$B$95,2,FALSE)</f>
        <v>TFTRR</v>
      </c>
      <c r="G1346" s="16">
        <f>VLOOKUP($D1346,'Growth rate'!$B$3:$T$93,19,FALSE)*VLOOKUP($F1346,BY_TRA_Demand_Drivers!$B$5:$J$100,7,FALSE)</f>
        <v>250467.43421174947</v>
      </c>
      <c r="H1346" s="16">
        <f>VLOOKUP($D1346,'Growth rate'!$B$3:$T$93,19,FALSE)*VLOOKUP($F1346,BY_TRA_Demand_Drivers!$B$5:$J$100,8,FALSE)</f>
        <v>0</v>
      </c>
      <c r="I1346" s="16">
        <f>VLOOKUP($D1346,'Growth rate'!$B$3:$T$93,19,FALSE)*VLOOKUP($F1346,BY_TRA_Demand_Drivers!$B$5:$J$100,9,FALSE)</f>
        <v>0</v>
      </c>
    </row>
    <row r="1347" spans="1:9">
      <c r="A1347" s="16">
        <f t="shared" si="20"/>
        <v>17</v>
      </c>
      <c r="B1347" s="16"/>
      <c r="C1347" s="16" t="s">
        <v>11</v>
      </c>
      <c r="D1347" s="16">
        <v>2050</v>
      </c>
      <c r="E1347" s="16" t="s">
        <v>3</v>
      </c>
      <c r="F1347" s="16" t="str">
        <f>VLOOKUP(A1347,BY_TRA_Demand_Drivers!$A$5:$B$95,2,FALSE)</f>
        <v>TFTRR</v>
      </c>
      <c r="G1347" s="16">
        <f>VLOOKUP($D1347,'Growth rate'!$B$3:$T$93,19,FALSE)*VLOOKUP($F1347,BY_TRA_Demand_Drivers!$B$5:$J$100,7,FALSE)</f>
        <v>252796.95425214776</v>
      </c>
      <c r="H1347" s="16">
        <f>VLOOKUP($D1347,'Growth rate'!$B$3:$T$93,19,FALSE)*VLOOKUP($F1347,BY_TRA_Demand_Drivers!$B$5:$J$100,8,FALSE)</f>
        <v>0</v>
      </c>
      <c r="I1347" s="16">
        <f>VLOOKUP($D1347,'Growth rate'!$B$3:$T$93,19,FALSE)*VLOOKUP($F1347,BY_TRA_Demand_Drivers!$B$5:$J$100,9,FALSE)</f>
        <v>0</v>
      </c>
    </row>
    <row r="1348" spans="1:9">
      <c r="A1348" s="16">
        <f t="shared" si="20"/>
        <v>17</v>
      </c>
      <c r="B1348" s="16"/>
      <c r="C1348" s="16" t="s">
        <v>11</v>
      </c>
      <c r="D1348" s="16">
        <v>2051</v>
      </c>
      <c r="E1348" s="16" t="s">
        <v>3</v>
      </c>
      <c r="F1348" s="16" t="str">
        <f>VLOOKUP(A1348,BY_TRA_Demand_Drivers!$A$5:$B$95,2,FALSE)</f>
        <v>TFTRR</v>
      </c>
      <c r="G1348" s="16">
        <f>VLOOKUP($D1348,'Growth rate'!$B$3:$T$93,19,FALSE)*VLOOKUP($F1348,BY_TRA_Demand_Drivers!$B$5:$J$100,7,FALSE)</f>
        <v>255538.34173276901</v>
      </c>
      <c r="H1348" s="16">
        <f>VLOOKUP($D1348,'Growth rate'!$B$3:$T$93,19,FALSE)*VLOOKUP($F1348,BY_TRA_Demand_Drivers!$B$5:$J$100,8,FALSE)</f>
        <v>0</v>
      </c>
      <c r="I1348" s="16">
        <f>VLOOKUP($D1348,'Growth rate'!$B$3:$T$93,19,FALSE)*VLOOKUP($F1348,BY_TRA_Demand_Drivers!$B$5:$J$100,9,FALSE)</f>
        <v>0</v>
      </c>
    </row>
    <row r="1349" spans="1:9">
      <c r="A1349" s="16">
        <f t="shared" si="20"/>
        <v>17</v>
      </c>
      <c r="B1349" s="16"/>
      <c r="C1349" s="16" t="s">
        <v>11</v>
      </c>
      <c r="D1349" s="16">
        <v>2052</v>
      </c>
      <c r="E1349" s="16" t="s">
        <v>3</v>
      </c>
      <c r="F1349" s="16" t="str">
        <f>VLOOKUP(A1349,BY_TRA_Demand_Drivers!$A$5:$B$95,2,FALSE)</f>
        <v>TFTRR</v>
      </c>
      <c r="G1349" s="16">
        <f>VLOOKUP($D1349,'Growth rate'!$B$3:$T$93,19,FALSE)*VLOOKUP($F1349,BY_TRA_Demand_Drivers!$B$5:$J$100,7,FALSE)</f>
        <v>258279.72921339032</v>
      </c>
      <c r="H1349" s="16">
        <f>VLOOKUP($D1349,'Growth rate'!$B$3:$T$93,19,FALSE)*VLOOKUP($F1349,BY_TRA_Demand_Drivers!$B$5:$J$100,8,FALSE)</f>
        <v>0</v>
      </c>
      <c r="I1349" s="16">
        <f>VLOOKUP($D1349,'Growth rate'!$B$3:$T$93,19,FALSE)*VLOOKUP($F1349,BY_TRA_Demand_Drivers!$B$5:$J$100,9,FALSE)</f>
        <v>0</v>
      </c>
    </row>
    <row r="1350" spans="1:9">
      <c r="A1350" s="16">
        <f t="shared" si="20"/>
        <v>17</v>
      </c>
      <c r="B1350" s="16"/>
      <c r="C1350" s="16" t="s">
        <v>11</v>
      </c>
      <c r="D1350" s="16">
        <v>2053</v>
      </c>
      <c r="E1350" s="16" t="s">
        <v>3</v>
      </c>
      <c r="F1350" s="16" t="str">
        <f>VLOOKUP(A1350,BY_TRA_Demand_Drivers!$A$5:$B$95,2,FALSE)</f>
        <v>TFTRR</v>
      </c>
      <c r="G1350" s="16">
        <f>VLOOKUP($D1350,'Growth rate'!$B$3:$T$93,19,FALSE)*VLOOKUP($F1350,BY_TRA_Demand_Drivers!$B$5:$J$100,7,FALSE)</f>
        <v>261021.11669401155</v>
      </c>
      <c r="H1350" s="16">
        <f>VLOOKUP($D1350,'Growth rate'!$B$3:$T$93,19,FALSE)*VLOOKUP($F1350,BY_TRA_Demand_Drivers!$B$5:$J$100,8,FALSE)</f>
        <v>0</v>
      </c>
      <c r="I1350" s="16">
        <f>VLOOKUP($D1350,'Growth rate'!$B$3:$T$93,19,FALSE)*VLOOKUP($F1350,BY_TRA_Demand_Drivers!$B$5:$J$100,9,FALSE)</f>
        <v>0</v>
      </c>
    </row>
    <row r="1351" spans="1:9">
      <c r="A1351" s="16">
        <f t="shared" si="20"/>
        <v>17</v>
      </c>
      <c r="B1351" s="16"/>
      <c r="C1351" s="16" t="s">
        <v>11</v>
      </c>
      <c r="D1351" s="16">
        <v>2054</v>
      </c>
      <c r="E1351" s="16" t="s">
        <v>3</v>
      </c>
      <c r="F1351" s="16" t="str">
        <f>VLOOKUP(A1351,BY_TRA_Demand_Drivers!$A$5:$B$95,2,FALSE)</f>
        <v>TFTRR</v>
      </c>
      <c r="G1351" s="16">
        <f>VLOOKUP($D1351,'Growth rate'!$B$3:$T$93,19,FALSE)*VLOOKUP($F1351,BY_TRA_Demand_Drivers!$B$5:$J$100,7,FALSE)</f>
        <v>263762.50417463284</v>
      </c>
      <c r="H1351" s="16">
        <f>VLOOKUP($D1351,'Growth rate'!$B$3:$T$93,19,FALSE)*VLOOKUP($F1351,BY_TRA_Demand_Drivers!$B$5:$J$100,8,FALSE)</f>
        <v>0</v>
      </c>
      <c r="I1351" s="16">
        <f>VLOOKUP($D1351,'Growth rate'!$B$3:$T$93,19,FALSE)*VLOOKUP($F1351,BY_TRA_Demand_Drivers!$B$5:$J$100,9,FALSE)</f>
        <v>0</v>
      </c>
    </row>
    <row r="1352" spans="1:9">
      <c r="A1352" s="16">
        <f t="shared" si="20"/>
        <v>17</v>
      </c>
      <c r="B1352" s="16"/>
      <c r="C1352" s="16" t="s">
        <v>11</v>
      </c>
      <c r="D1352" s="16">
        <v>2055</v>
      </c>
      <c r="E1352" s="16" t="s">
        <v>3</v>
      </c>
      <c r="F1352" s="16" t="str">
        <f>VLOOKUP(A1352,BY_TRA_Demand_Drivers!$A$5:$B$95,2,FALSE)</f>
        <v>TFTRR</v>
      </c>
      <c r="G1352" s="16">
        <f>VLOOKUP($D1352,'Growth rate'!$B$3:$T$93,19,FALSE)*VLOOKUP($F1352,BY_TRA_Demand_Drivers!$B$5:$J$100,7,FALSE)</f>
        <v>266503.89165525412</v>
      </c>
      <c r="H1352" s="16">
        <f>VLOOKUP($D1352,'Growth rate'!$B$3:$T$93,19,FALSE)*VLOOKUP($F1352,BY_TRA_Demand_Drivers!$B$5:$J$100,8,FALSE)</f>
        <v>0</v>
      </c>
      <c r="I1352" s="16">
        <f>VLOOKUP($D1352,'Growth rate'!$B$3:$T$93,19,FALSE)*VLOOKUP($F1352,BY_TRA_Demand_Drivers!$B$5:$J$100,9,FALSE)</f>
        <v>0</v>
      </c>
    </row>
    <row r="1353" spans="1:9">
      <c r="A1353" s="16">
        <f t="shared" si="20"/>
        <v>17</v>
      </c>
      <c r="B1353" s="16"/>
      <c r="C1353" s="16" t="s">
        <v>11</v>
      </c>
      <c r="D1353" s="16">
        <v>2056</v>
      </c>
      <c r="E1353" s="16" t="s">
        <v>3</v>
      </c>
      <c r="F1353" s="16" t="str">
        <f>VLOOKUP(A1353,BY_TRA_Demand_Drivers!$A$5:$B$95,2,FALSE)</f>
        <v>TFTRR</v>
      </c>
      <c r="G1353" s="16">
        <f>VLOOKUP($D1353,'Growth rate'!$B$3:$T$93,19,FALSE)*VLOOKUP($F1353,BY_TRA_Demand_Drivers!$B$5:$J$100,7,FALSE)</f>
        <v>269573.53737952025</v>
      </c>
      <c r="H1353" s="16">
        <f>VLOOKUP($D1353,'Growth rate'!$B$3:$T$93,19,FALSE)*VLOOKUP($F1353,BY_TRA_Demand_Drivers!$B$5:$J$100,8,FALSE)</f>
        <v>0</v>
      </c>
      <c r="I1353" s="16">
        <f>VLOOKUP($D1353,'Growth rate'!$B$3:$T$93,19,FALSE)*VLOOKUP($F1353,BY_TRA_Demand_Drivers!$B$5:$J$100,9,FALSE)</f>
        <v>0</v>
      </c>
    </row>
    <row r="1354" spans="1:9">
      <c r="A1354" s="16">
        <f t="shared" si="20"/>
        <v>17</v>
      </c>
      <c r="B1354" s="16"/>
      <c r="C1354" s="16" t="s">
        <v>11</v>
      </c>
      <c r="D1354" s="16">
        <v>2057</v>
      </c>
      <c r="E1354" s="16" t="s">
        <v>3</v>
      </c>
      <c r="F1354" s="16" t="str">
        <f>VLOOKUP(A1354,BY_TRA_Demand_Drivers!$A$5:$B$95,2,FALSE)</f>
        <v>TFTRR</v>
      </c>
      <c r="G1354" s="16">
        <f>VLOOKUP($D1354,'Growth rate'!$B$3:$T$93,19,FALSE)*VLOOKUP($F1354,BY_TRA_Demand_Drivers!$B$5:$J$100,7,FALSE)</f>
        <v>272643.18310378632</v>
      </c>
      <c r="H1354" s="16">
        <f>VLOOKUP($D1354,'Growth rate'!$B$3:$T$93,19,FALSE)*VLOOKUP($F1354,BY_TRA_Demand_Drivers!$B$5:$J$100,8,FALSE)</f>
        <v>0</v>
      </c>
      <c r="I1354" s="16">
        <f>VLOOKUP($D1354,'Growth rate'!$B$3:$T$93,19,FALSE)*VLOOKUP($F1354,BY_TRA_Demand_Drivers!$B$5:$J$100,9,FALSE)</f>
        <v>0</v>
      </c>
    </row>
    <row r="1355" spans="1:9">
      <c r="A1355" s="16">
        <f t="shared" si="20"/>
        <v>17</v>
      </c>
      <c r="B1355" s="16"/>
      <c r="C1355" s="16" t="s">
        <v>11</v>
      </c>
      <c r="D1355" s="16">
        <v>2058</v>
      </c>
      <c r="E1355" s="16" t="s">
        <v>3</v>
      </c>
      <c r="F1355" s="16" t="str">
        <f>VLOOKUP(A1355,BY_TRA_Demand_Drivers!$A$5:$B$95,2,FALSE)</f>
        <v>TFTRR</v>
      </c>
      <c r="G1355" s="16">
        <f>VLOOKUP($D1355,'Growth rate'!$B$3:$T$93,19,FALSE)*VLOOKUP($F1355,BY_TRA_Demand_Drivers!$B$5:$J$100,7,FALSE)</f>
        <v>275712.8288280525</v>
      </c>
      <c r="H1355" s="16">
        <f>VLOOKUP($D1355,'Growth rate'!$B$3:$T$93,19,FALSE)*VLOOKUP($F1355,BY_TRA_Demand_Drivers!$B$5:$J$100,8,FALSE)</f>
        <v>0</v>
      </c>
      <c r="I1355" s="16">
        <f>VLOOKUP($D1355,'Growth rate'!$B$3:$T$93,19,FALSE)*VLOOKUP($F1355,BY_TRA_Demand_Drivers!$B$5:$J$100,9,FALSE)</f>
        <v>0</v>
      </c>
    </row>
    <row r="1356" spans="1:9">
      <c r="A1356" s="16">
        <f t="shared" si="20"/>
        <v>17</v>
      </c>
      <c r="B1356" s="16"/>
      <c r="C1356" s="16" t="s">
        <v>11</v>
      </c>
      <c r="D1356" s="16">
        <v>2059</v>
      </c>
      <c r="E1356" s="16" t="s">
        <v>3</v>
      </c>
      <c r="F1356" s="16" t="str">
        <f>VLOOKUP(A1356,BY_TRA_Demand_Drivers!$A$5:$B$95,2,FALSE)</f>
        <v>TFTRR</v>
      </c>
      <c r="G1356" s="16">
        <f>VLOOKUP($D1356,'Growth rate'!$B$3:$T$93,19,FALSE)*VLOOKUP($F1356,BY_TRA_Demand_Drivers!$B$5:$J$100,7,FALSE)</f>
        <v>278782.47455231857</v>
      </c>
      <c r="H1356" s="16">
        <f>VLOOKUP($D1356,'Growth rate'!$B$3:$T$93,19,FALSE)*VLOOKUP($F1356,BY_TRA_Demand_Drivers!$B$5:$J$100,8,FALSE)</f>
        <v>0</v>
      </c>
      <c r="I1356" s="16">
        <f>VLOOKUP($D1356,'Growth rate'!$B$3:$T$93,19,FALSE)*VLOOKUP($F1356,BY_TRA_Demand_Drivers!$B$5:$J$100,9,FALSE)</f>
        <v>0</v>
      </c>
    </row>
    <row r="1357" spans="1:9">
      <c r="A1357" s="16">
        <f t="shared" si="20"/>
        <v>17</v>
      </c>
      <c r="B1357" s="16"/>
      <c r="C1357" s="16" t="s">
        <v>11</v>
      </c>
      <c r="D1357" s="16">
        <v>2060</v>
      </c>
      <c r="E1357" s="16" t="s">
        <v>3</v>
      </c>
      <c r="F1357" s="16" t="str">
        <f>VLOOKUP(A1357,BY_TRA_Demand_Drivers!$A$5:$B$95,2,FALSE)</f>
        <v>TFTRR</v>
      </c>
      <c r="G1357" s="16">
        <f>VLOOKUP($D1357,'Growth rate'!$B$3:$T$93,19,FALSE)*VLOOKUP($F1357,BY_TRA_Demand_Drivers!$B$5:$J$100,7,FALSE)</f>
        <v>281852.12027658476</v>
      </c>
      <c r="H1357" s="16">
        <f>VLOOKUP($D1357,'Growth rate'!$B$3:$T$93,19,FALSE)*VLOOKUP($F1357,BY_TRA_Demand_Drivers!$B$5:$J$100,8,FALSE)</f>
        <v>0</v>
      </c>
      <c r="I1357" s="16">
        <f>VLOOKUP($D1357,'Growth rate'!$B$3:$T$93,19,FALSE)*VLOOKUP($F1357,BY_TRA_Demand_Drivers!$B$5:$J$100,9,FALSE)</f>
        <v>0</v>
      </c>
    </row>
    <row r="1358" spans="1:9">
      <c r="A1358" s="16">
        <f t="shared" si="20"/>
        <v>17</v>
      </c>
      <c r="B1358" s="16"/>
      <c r="C1358" s="16" t="s">
        <v>11</v>
      </c>
      <c r="D1358" s="16">
        <v>2061</v>
      </c>
      <c r="E1358" s="16" t="s">
        <v>3</v>
      </c>
      <c r="F1358" s="16" t="str">
        <f>VLOOKUP(A1358,BY_TRA_Demand_Drivers!$A$5:$B$95,2,FALSE)</f>
        <v>TFTRR</v>
      </c>
      <c r="G1358" s="16">
        <f>VLOOKUP($D1358,'Growth rate'!$B$3:$T$93,19,FALSE)*VLOOKUP($F1358,BY_TRA_Demand_Drivers!$B$5:$J$100,7,FALSE)</f>
        <v>284998.91181120626</v>
      </c>
      <c r="H1358" s="16">
        <f>VLOOKUP($D1358,'Growth rate'!$B$3:$T$93,19,FALSE)*VLOOKUP($F1358,BY_TRA_Demand_Drivers!$B$5:$J$100,8,FALSE)</f>
        <v>0</v>
      </c>
      <c r="I1358" s="16">
        <f>VLOOKUP($D1358,'Growth rate'!$B$3:$T$93,19,FALSE)*VLOOKUP($F1358,BY_TRA_Demand_Drivers!$B$5:$J$100,9,FALSE)</f>
        <v>0</v>
      </c>
    </row>
    <row r="1359" spans="1:9">
      <c r="A1359" s="16">
        <f t="shared" si="20"/>
        <v>17</v>
      </c>
      <c r="B1359" s="16"/>
      <c r="C1359" s="16" t="s">
        <v>11</v>
      </c>
      <c r="D1359" s="16">
        <v>2062</v>
      </c>
      <c r="E1359" s="16" t="s">
        <v>3</v>
      </c>
      <c r="F1359" s="16" t="str">
        <f>VLOOKUP(A1359,BY_TRA_Demand_Drivers!$A$5:$B$95,2,FALSE)</f>
        <v>TFTRR</v>
      </c>
      <c r="G1359" s="16">
        <f>VLOOKUP($D1359,'Growth rate'!$B$3:$T$93,19,FALSE)*VLOOKUP($F1359,BY_TRA_Demand_Drivers!$B$5:$J$100,7,FALSE)</f>
        <v>288145.70334582782</v>
      </c>
      <c r="H1359" s="16">
        <f>VLOOKUP($D1359,'Growth rate'!$B$3:$T$93,19,FALSE)*VLOOKUP($F1359,BY_TRA_Demand_Drivers!$B$5:$J$100,8,FALSE)</f>
        <v>0</v>
      </c>
      <c r="I1359" s="16">
        <f>VLOOKUP($D1359,'Growth rate'!$B$3:$T$93,19,FALSE)*VLOOKUP($F1359,BY_TRA_Demand_Drivers!$B$5:$J$100,9,FALSE)</f>
        <v>0</v>
      </c>
    </row>
    <row r="1360" spans="1:9">
      <c r="A1360" s="16">
        <f t="shared" si="20"/>
        <v>17</v>
      </c>
      <c r="B1360" s="16"/>
      <c r="C1360" s="16" t="s">
        <v>11</v>
      </c>
      <c r="D1360" s="16">
        <v>2063</v>
      </c>
      <c r="E1360" s="16" t="s">
        <v>3</v>
      </c>
      <c r="F1360" s="16" t="str">
        <f>VLOOKUP(A1360,BY_TRA_Demand_Drivers!$A$5:$B$95,2,FALSE)</f>
        <v>TFTRR</v>
      </c>
      <c r="G1360" s="16">
        <f>VLOOKUP($D1360,'Growth rate'!$B$3:$T$93,19,FALSE)*VLOOKUP($F1360,BY_TRA_Demand_Drivers!$B$5:$J$100,7,FALSE)</f>
        <v>291292.49488044938</v>
      </c>
      <c r="H1360" s="16">
        <f>VLOOKUP($D1360,'Growth rate'!$B$3:$T$93,19,FALSE)*VLOOKUP($F1360,BY_TRA_Demand_Drivers!$B$5:$J$100,8,FALSE)</f>
        <v>0</v>
      </c>
      <c r="I1360" s="16">
        <f>VLOOKUP($D1360,'Growth rate'!$B$3:$T$93,19,FALSE)*VLOOKUP($F1360,BY_TRA_Demand_Drivers!$B$5:$J$100,9,FALSE)</f>
        <v>0</v>
      </c>
    </row>
    <row r="1361" spans="1:9">
      <c r="A1361" s="16">
        <f t="shared" si="20"/>
        <v>17</v>
      </c>
      <c r="B1361" s="16"/>
      <c r="C1361" s="16" t="s">
        <v>11</v>
      </c>
      <c r="D1361" s="16">
        <v>2064</v>
      </c>
      <c r="E1361" s="16" t="s">
        <v>3</v>
      </c>
      <c r="F1361" s="16" t="str">
        <f>VLOOKUP(A1361,BY_TRA_Demand_Drivers!$A$5:$B$95,2,FALSE)</f>
        <v>TFTRR</v>
      </c>
      <c r="G1361" s="16">
        <f>VLOOKUP($D1361,'Growth rate'!$B$3:$T$93,19,FALSE)*VLOOKUP($F1361,BY_TRA_Demand_Drivers!$B$5:$J$100,7,FALSE)</f>
        <v>294439.28641507088</v>
      </c>
      <c r="H1361" s="16">
        <f>VLOOKUP($D1361,'Growth rate'!$B$3:$T$93,19,FALSE)*VLOOKUP($F1361,BY_TRA_Demand_Drivers!$B$5:$J$100,8,FALSE)</f>
        <v>0</v>
      </c>
      <c r="I1361" s="16">
        <f>VLOOKUP($D1361,'Growth rate'!$B$3:$T$93,19,FALSE)*VLOOKUP($F1361,BY_TRA_Demand_Drivers!$B$5:$J$100,9,FALSE)</f>
        <v>0</v>
      </c>
    </row>
    <row r="1362" spans="1:9">
      <c r="A1362" s="16">
        <f t="shared" si="20"/>
        <v>17</v>
      </c>
      <c r="B1362" s="16"/>
      <c r="C1362" s="16" t="s">
        <v>11</v>
      </c>
      <c r="D1362" s="16">
        <v>2065</v>
      </c>
      <c r="E1362" s="16" t="s">
        <v>3</v>
      </c>
      <c r="F1362" s="16" t="str">
        <f>VLOOKUP(A1362,BY_TRA_Demand_Drivers!$A$5:$B$95,2,FALSE)</f>
        <v>TFTRR</v>
      </c>
      <c r="G1362" s="16">
        <f>VLOOKUP($D1362,'Growth rate'!$B$3:$T$93,19,FALSE)*VLOOKUP($F1362,BY_TRA_Demand_Drivers!$B$5:$J$100,7,FALSE)</f>
        <v>297586.07794969244</v>
      </c>
      <c r="H1362" s="16">
        <f>VLOOKUP($D1362,'Growth rate'!$B$3:$T$93,19,FALSE)*VLOOKUP($F1362,BY_TRA_Demand_Drivers!$B$5:$J$100,8,FALSE)</f>
        <v>0</v>
      </c>
      <c r="I1362" s="16">
        <f>VLOOKUP($D1362,'Growth rate'!$B$3:$T$93,19,FALSE)*VLOOKUP($F1362,BY_TRA_Demand_Drivers!$B$5:$J$100,9,FALSE)</f>
        <v>0</v>
      </c>
    </row>
    <row r="1363" spans="1:9">
      <c r="A1363" s="16">
        <f t="shared" si="20"/>
        <v>17</v>
      </c>
      <c r="B1363" s="16"/>
      <c r="C1363" s="16" t="s">
        <v>11</v>
      </c>
      <c r="D1363" s="16">
        <v>2066</v>
      </c>
      <c r="E1363" s="16" t="s">
        <v>3</v>
      </c>
      <c r="F1363" s="16" t="str">
        <f>VLOOKUP(A1363,BY_TRA_Demand_Drivers!$A$5:$B$95,2,FALSE)</f>
        <v>TFTRR</v>
      </c>
      <c r="G1363" s="16">
        <f>VLOOKUP($D1363,'Growth rate'!$B$3:$T$93,19,FALSE)*VLOOKUP($F1363,BY_TRA_Demand_Drivers!$B$5:$J$100,7,FALSE)</f>
        <v>300842.65346395125</v>
      </c>
      <c r="H1363" s="16">
        <f>VLOOKUP($D1363,'Growth rate'!$B$3:$T$93,19,FALSE)*VLOOKUP($F1363,BY_TRA_Demand_Drivers!$B$5:$J$100,8,FALSE)</f>
        <v>0</v>
      </c>
      <c r="I1363" s="16">
        <f>VLOOKUP($D1363,'Growth rate'!$B$3:$T$93,19,FALSE)*VLOOKUP($F1363,BY_TRA_Demand_Drivers!$B$5:$J$100,9,FALSE)</f>
        <v>0</v>
      </c>
    </row>
    <row r="1364" spans="1:9">
      <c r="A1364" s="16">
        <f t="shared" si="20"/>
        <v>17</v>
      </c>
      <c r="B1364" s="16"/>
      <c r="C1364" s="16" t="s">
        <v>11</v>
      </c>
      <c r="D1364" s="16">
        <v>2067</v>
      </c>
      <c r="E1364" s="16" t="s">
        <v>3</v>
      </c>
      <c r="F1364" s="16" t="str">
        <f>VLOOKUP(A1364,BY_TRA_Demand_Drivers!$A$5:$B$95,2,FALSE)</f>
        <v>TFTRR</v>
      </c>
      <c r="G1364" s="16">
        <f>VLOOKUP($D1364,'Growth rate'!$B$3:$T$93,19,FALSE)*VLOOKUP($F1364,BY_TRA_Demand_Drivers!$B$5:$J$100,7,FALSE)</f>
        <v>304099.22897821001</v>
      </c>
      <c r="H1364" s="16">
        <f>VLOOKUP($D1364,'Growth rate'!$B$3:$T$93,19,FALSE)*VLOOKUP($F1364,BY_TRA_Demand_Drivers!$B$5:$J$100,8,FALSE)</f>
        <v>0</v>
      </c>
      <c r="I1364" s="16">
        <f>VLOOKUP($D1364,'Growth rate'!$B$3:$T$93,19,FALSE)*VLOOKUP($F1364,BY_TRA_Demand_Drivers!$B$5:$J$100,9,FALSE)</f>
        <v>0</v>
      </c>
    </row>
    <row r="1365" spans="1:9">
      <c r="A1365" s="16">
        <f t="shared" si="20"/>
        <v>17</v>
      </c>
      <c r="B1365" s="16"/>
      <c r="C1365" s="16" t="s">
        <v>11</v>
      </c>
      <c r="D1365" s="16">
        <v>2068</v>
      </c>
      <c r="E1365" s="16" t="s">
        <v>3</v>
      </c>
      <c r="F1365" s="16" t="str">
        <f>VLOOKUP(A1365,BY_TRA_Demand_Drivers!$A$5:$B$95,2,FALSE)</f>
        <v>TFTRR</v>
      </c>
      <c r="G1365" s="16">
        <f>VLOOKUP($D1365,'Growth rate'!$B$3:$T$93,19,FALSE)*VLOOKUP($F1365,BY_TRA_Demand_Drivers!$B$5:$J$100,7,FALSE)</f>
        <v>307355.80449246883</v>
      </c>
      <c r="H1365" s="16">
        <f>VLOOKUP($D1365,'Growth rate'!$B$3:$T$93,19,FALSE)*VLOOKUP($F1365,BY_TRA_Demand_Drivers!$B$5:$J$100,8,FALSE)</f>
        <v>0</v>
      </c>
      <c r="I1365" s="16">
        <f>VLOOKUP($D1365,'Growth rate'!$B$3:$T$93,19,FALSE)*VLOOKUP($F1365,BY_TRA_Demand_Drivers!$B$5:$J$100,9,FALSE)</f>
        <v>0</v>
      </c>
    </row>
    <row r="1366" spans="1:9">
      <c r="A1366" s="16">
        <f t="shared" si="20"/>
        <v>17</v>
      </c>
      <c r="B1366" s="16"/>
      <c r="C1366" s="16" t="s">
        <v>11</v>
      </c>
      <c r="D1366" s="16">
        <v>2069</v>
      </c>
      <c r="E1366" s="16" t="s">
        <v>3</v>
      </c>
      <c r="F1366" s="16" t="str">
        <f>VLOOKUP(A1366,BY_TRA_Demand_Drivers!$A$5:$B$95,2,FALSE)</f>
        <v>TFTRR</v>
      </c>
      <c r="G1366" s="16">
        <f>VLOOKUP($D1366,'Growth rate'!$B$3:$T$93,19,FALSE)*VLOOKUP($F1366,BY_TRA_Demand_Drivers!$B$5:$J$100,7,FALSE)</f>
        <v>310612.38000672759</v>
      </c>
      <c r="H1366" s="16">
        <f>VLOOKUP($D1366,'Growth rate'!$B$3:$T$93,19,FALSE)*VLOOKUP($F1366,BY_TRA_Demand_Drivers!$B$5:$J$100,8,FALSE)</f>
        <v>0</v>
      </c>
      <c r="I1366" s="16">
        <f>VLOOKUP($D1366,'Growth rate'!$B$3:$T$93,19,FALSE)*VLOOKUP($F1366,BY_TRA_Demand_Drivers!$B$5:$J$100,9,FALSE)</f>
        <v>0</v>
      </c>
    </row>
    <row r="1367" spans="1:9">
      <c r="A1367" s="16">
        <f t="shared" si="20"/>
        <v>17</v>
      </c>
      <c r="B1367" s="16"/>
      <c r="C1367" s="16" t="s">
        <v>11</v>
      </c>
      <c r="D1367" s="16">
        <v>2070</v>
      </c>
      <c r="E1367" s="16" t="s">
        <v>3</v>
      </c>
      <c r="F1367" s="16" t="str">
        <f>VLOOKUP(A1367,BY_TRA_Demand_Drivers!$A$5:$B$95,2,FALSE)</f>
        <v>TFTRR</v>
      </c>
      <c r="G1367" s="16">
        <f>VLOOKUP($D1367,'Growth rate'!$B$3:$T$93,19,FALSE)*VLOOKUP($F1367,BY_TRA_Demand_Drivers!$B$5:$J$100,7,FALSE)</f>
        <v>313868.95552098646</v>
      </c>
      <c r="H1367" s="16">
        <f>VLOOKUP($D1367,'Growth rate'!$B$3:$T$93,19,FALSE)*VLOOKUP($F1367,BY_TRA_Demand_Drivers!$B$5:$J$100,8,FALSE)</f>
        <v>0</v>
      </c>
      <c r="I1367" s="16">
        <f>VLOOKUP($D1367,'Growth rate'!$B$3:$T$93,19,FALSE)*VLOOKUP($F1367,BY_TRA_Demand_Drivers!$B$5:$J$100,9,FALSE)</f>
        <v>0</v>
      </c>
    </row>
    <row r="1368" spans="1:9">
      <c r="A1368" s="16">
        <f t="shared" si="20"/>
        <v>17</v>
      </c>
      <c r="B1368" s="16"/>
      <c r="C1368" s="16" t="s">
        <v>11</v>
      </c>
      <c r="D1368" s="16">
        <v>2071</v>
      </c>
      <c r="E1368" s="16" t="s">
        <v>3</v>
      </c>
      <c r="F1368" s="16" t="str">
        <f>VLOOKUP(A1368,BY_TRA_Demand_Drivers!$A$5:$B$95,2,FALSE)</f>
        <v>TFTRR</v>
      </c>
      <c r="G1368" s="16">
        <f>VLOOKUP($D1368,'Growth rate'!$B$3:$T$93,19,FALSE)*VLOOKUP($F1368,BY_TRA_Demand_Drivers!$B$5:$J$100,7,FALSE)</f>
        <v>317119.45239207742</v>
      </c>
      <c r="H1368" s="16">
        <f>VLOOKUP($D1368,'Growth rate'!$B$3:$T$93,19,FALSE)*VLOOKUP($F1368,BY_TRA_Demand_Drivers!$B$5:$J$100,8,FALSE)</f>
        <v>0</v>
      </c>
      <c r="I1368" s="16">
        <f>VLOOKUP($D1368,'Growth rate'!$B$3:$T$93,19,FALSE)*VLOOKUP($F1368,BY_TRA_Demand_Drivers!$B$5:$J$100,9,FALSE)</f>
        <v>0</v>
      </c>
    </row>
    <row r="1369" spans="1:9">
      <c r="A1369" s="16">
        <f t="shared" si="20"/>
        <v>17</v>
      </c>
      <c r="B1369" s="16"/>
      <c r="C1369" s="16" t="s">
        <v>11</v>
      </c>
      <c r="D1369" s="16">
        <v>2072</v>
      </c>
      <c r="E1369" s="16" t="s">
        <v>3</v>
      </c>
      <c r="F1369" s="16" t="str">
        <f>VLOOKUP(A1369,BY_TRA_Demand_Drivers!$A$5:$B$95,2,FALSE)</f>
        <v>TFTRR</v>
      </c>
      <c r="G1369" s="16">
        <f>VLOOKUP($D1369,'Growth rate'!$B$3:$T$93,19,FALSE)*VLOOKUP($F1369,BY_TRA_Demand_Drivers!$B$5:$J$100,7,FALSE)</f>
        <v>320369.94926316838</v>
      </c>
      <c r="H1369" s="16">
        <f>VLOOKUP($D1369,'Growth rate'!$B$3:$T$93,19,FALSE)*VLOOKUP($F1369,BY_TRA_Demand_Drivers!$B$5:$J$100,8,FALSE)</f>
        <v>0</v>
      </c>
      <c r="I1369" s="16">
        <f>VLOOKUP($D1369,'Growth rate'!$B$3:$T$93,19,FALSE)*VLOOKUP($F1369,BY_TRA_Demand_Drivers!$B$5:$J$100,9,FALSE)</f>
        <v>0</v>
      </c>
    </row>
    <row r="1370" spans="1:9">
      <c r="A1370" s="16">
        <f t="shared" si="20"/>
        <v>17</v>
      </c>
      <c r="B1370" s="16"/>
      <c r="C1370" s="16" t="s">
        <v>11</v>
      </c>
      <c r="D1370" s="16">
        <v>2073</v>
      </c>
      <c r="E1370" s="16" t="s">
        <v>3</v>
      </c>
      <c r="F1370" s="16" t="str">
        <f>VLOOKUP(A1370,BY_TRA_Demand_Drivers!$A$5:$B$95,2,FALSE)</f>
        <v>TFTRR</v>
      </c>
      <c r="G1370" s="16">
        <f>VLOOKUP($D1370,'Growth rate'!$B$3:$T$93,19,FALSE)*VLOOKUP($F1370,BY_TRA_Demand_Drivers!$B$5:$J$100,7,FALSE)</f>
        <v>323620.44613425934</v>
      </c>
      <c r="H1370" s="16">
        <f>VLOOKUP($D1370,'Growth rate'!$B$3:$T$93,19,FALSE)*VLOOKUP($F1370,BY_TRA_Demand_Drivers!$B$5:$J$100,8,FALSE)</f>
        <v>0</v>
      </c>
      <c r="I1370" s="16">
        <f>VLOOKUP($D1370,'Growth rate'!$B$3:$T$93,19,FALSE)*VLOOKUP($F1370,BY_TRA_Demand_Drivers!$B$5:$J$100,9,FALSE)</f>
        <v>0</v>
      </c>
    </row>
    <row r="1371" spans="1:9">
      <c r="A1371" s="16">
        <f t="shared" si="20"/>
        <v>17</v>
      </c>
      <c r="B1371" s="16"/>
      <c r="C1371" s="16" t="s">
        <v>11</v>
      </c>
      <c r="D1371" s="16">
        <v>2074</v>
      </c>
      <c r="E1371" s="16" t="s">
        <v>3</v>
      </c>
      <c r="F1371" s="16" t="str">
        <f>VLOOKUP(A1371,BY_TRA_Demand_Drivers!$A$5:$B$95,2,FALSE)</f>
        <v>TFTRR</v>
      </c>
      <c r="G1371" s="16">
        <f>VLOOKUP($D1371,'Growth rate'!$B$3:$T$93,19,FALSE)*VLOOKUP($F1371,BY_TRA_Demand_Drivers!$B$5:$J$100,7,FALSE)</f>
        <v>326870.9430053503</v>
      </c>
      <c r="H1371" s="16">
        <f>VLOOKUP($D1371,'Growth rate'!$B$3:$T$93,19,FALSE)*VLOOKUP($F1371,BY_TRA_Demand_Drivers!$B$5:$J$100,8,FALSE)</f>
        <v>0</v>
      </c>
      <c r="I1371" s="16">
        <f>VLOOKUP($D1371,'Growth rate'!$B$3:$T$93,19,FALSE)*VLOOKUP($F1371,BY_TRA_Demand_Drivers!$B$5:$J$100,9,FALSE)</f>
        <v>0</v>
      </c>
    </row>
    <row r="1372" spans="1:9">
      <c r="A1372" s="16">
        <f t="shared" si="20"/>
        <v>17</v>
      </c>
      <c r="B1372" s="16"/>
      <c r="C1372" s="16" t="s">
        <v>11</v>
      </c>
      <c r="D1372" s="16">
        <v>2075</v>
      </c>
      <c r="E1372" s="16" t="s">
        <v>3</v>
      </c>
      <c r="F1372" s="16" t="str">
        <f>VLOOKUP(A1372,BY_TRA_Demand_Drivers!$A$5:$B$95,2,FALSE)</f>
        <v>TFTRR</v>
      </c>
      <c r="G1372" s="16">
        <f>VLOOKUP($D1372,'Growth rate'!$B$3:$T$93,19,FALSE)*VLOOKUP($F1372,BY_TRA_Demand_Drivers!$B$5:$J$100,7,FALSE)</f>
        <v>330121.43987644126</v>
      </c>
      <c r="H1372" s="16">
        <f>VLOOKUP($D1372,'Growth rate'!$B$3:$T$93,19,FALSE)*VLOOKUP($F1372,BY_TRA_Demand_Drivers!$B$5:$J$100,8,FALSE)</f>
        <v>0</v>
      </c>
      <c r="I1372" s="16">
        <f>VLOOKUP($D1372,'Growth rate'!$B$3:$T$93,19,FALSE)*VLOOKUP($F1372,BY_TRA_Demand_Drivers!$B$5:$J$100,9,FALSE)</f>
        <v>0</v>
      </c>
    </row>
    <row r="1373" spans="1:9">
      <c r="A1373" s="16">
        <f t="shared" si="20"/>
        <v>17</v>
      </c>
      <c r="B1373" s="16"/>
      <c r="C1373" s="16" t="s">
        <v>11</v>
      </c>
      <c r="D1373" s="16">
        <v>2076</v>
      </c>
      <c r="E1373" s="16" t="s">
        <v>3</v>
      </c>
      <c r="F1373" s="16" t="str">
        <f>VLOOKUP(A1373,BY_TRA_Demand_Drivers!$A$5:$B$95,2,FALSE)</f>
        <v>TFTRR</v>
      </c>
      <c r="G1373" s="16">
        <f>VLOOKUP($D1373,'Growth rate'!$B$3:$T$93,19,FALSE)*VLOOKUP($F1373,BY_TRA_Demand_Drivers!$B$5:$J$100,7,FALSE)</f>
        <v>333318.46080526971</v>
      </c>
      <c r="H1373" s="16">
        <f>VLOOKUP($D1373,'Growth rate'!$B$3:$T$93,19,FALSE)*VLOOKUP($F1373,BY_TRA_Demand_Drivers!$B$5:$J$100,8,FALSE)</f>
        <v>0</v>
      </c>
      <c r="I1373" s="16">
        <f>VLOOKUP($D1373,'Growth rate'!$B$3:$T$93,19,FALSE)*VLOOKUP($F1373,BY_TRA_Demand_Drivers!$B$5:$J$100,9,FALSE)</f>
        <v>0</v>
      </c>
    </row>
    <row r="1374" spans="1:9">
      <c r="A1374" s="16">
        <f t="shared" si="20"/>
        <v>17</v>
      </c>
      <c r="B1374" s="16"/>
      <c r="C1374" s="16" t="s">
        <v>11</v>
      </c>
      <c r="D1374" s="16">
        <v>2077</v>
      </c>
      <c r="E1374" s="16" t="s">
        <v>3</v>
      </c>
      <c r="F1374" s="16" t="str">
        <f>VLOOKUP(A1374,BY_TRA_Demand_Drivers!$A$5:$B$95,2,FALSE)</f>
        <v>TFTRR</v>
      </c>
      <c r="G1374" s="16">
        <f>VLOOKUP($D1374,'Growth rate'!$B$3:$T$93,19,FALSE)*VLOOKUP($F1374,BY_TRA_Demand_Drivers!$B$5:$J$100,7,FALSE)</f>
        <v>336515.48173409823</v>
      </c>
      <c r="H1374" s="16">
        <f>VLOOKUP($D1374,'Growth rate'!$B$3:$T$93,19,FALSE)*VLOOKUP($F1374,BY_TRA_Demand_Drivers!$B$5:$J$100,8,FALSE)</f>
        <v>0</v>
      </c>
      <c r="I1374" s="16">
        <f>VLOOKUP($D1374,'Growth rate'!$B$3:$T$93,19,FALSE)*VLOOKUP($F1374,BY_TRA_Demand_Drivers!$B$5:$J$100,9,FALSE)</f>
        <v>0</v>
      </c>
    </row>
    <row r="1375" spans="1:9">
      <c r="A1375" s="16">
        <f t="shared" si="20"/>
        <v>17</v>
      </c>
      <c r="B1375" s="16"/>
      <c r="C1375" s="16" t="s">
        <v>11</v>
      </c>
      <c r="D1375" s="16">
        <v>2078</v>
      </c>
      <c r="E1375" s="16" t="s">
        <v>3</v>
      </c>
      <c r="F1375" s="16" t="str">
        <f>VLOOKUP(A1375,BY_TRA_Demand_Drivers!$A$5:$B$95,2,FALSE)</f>
        <v>TFTRR</v>
      </c>
      <c r="G1375" s="16">
        <f>VLOOKUP($D1375,'Growth rate'!$B$3:$T$93,19,FALSE)*VLOOKUP($F1375,BY_TRA_Demand_Drivers!$B$5:$J$100,7,FALSE)</f>
        <v>339712.50266292668</v>
      </c>
      <c r="H1375" s="16">
        <f>VLOOKUP($D1375,'Growth rate'!$B$3:$T$93,19,FALSE)*VLOOKUP($F1375,BY_TRA_Demand_Drivers!$B$5:$J$100,8,FALSE)</f>
        <v>0</v>
      </c>
      <c r="I1375" s="16">
        <f>VLOOKUP($D1375,'Growth rate'!$B$3:$T$93,19,FALSE)*VLOOKUP($F1375,BY_TRA_Demand_Drivers!$B$5:$J$100,9,FALSE)</f>
        <v>0</v>
      </c>
    </row>
    <row r="1376" spans="1:9">
      <c r="A1376" s="16">
        <f t="shared" si="20"/>
        <v>17</v>
      </c>
      <c r="B1376" s="16"/>
      <c r="C1376" s="16" t="s">
        <v>11</v>
      </c>
      <c r="D1376" s="16">
        <v>2079</v>
      </c>
      <c r="E1376" s="16" t="s">
        <v>3</v>
      </c>
      <c r="F1376" s="16" t="str">
        <f>VLOOKUP(A1376,BY_TRA_Demand_Drivers!$A$5:$B$95,2,FALSE)</f>
        <v>TFTRR</v>
      </c>
      <c r="G1376" s="16">
        <f>VLOOKUP($D1376,'Growth rate'!$B$3:$T$93,19,FALSE)*VLOOKUP($F1376,BY_TRA_Demand_Drivers!$B$5:$J$100,7,FALSE)</f>
        <v>342909.52359175519</v>
      </c>
      <c r="H1376" s="16">
        <f>VLOOKUP($D1376,'Growth rate'!$B$3:$T$93,19,FALSE)*VLOOKUP($F1376,BY_TRA_Demand_Drivers!$B$5:$J$100,8,FALSE)</f>
        <v>0</v>
      </c>
      <c r="I1376" s="16">
        <f>VLOOKUP($D1376,'Growth rate'!$B$3:$T$93,19,FALSE)*VLOOKUP($F1376,BY_TRA_Demand_Drivers!$B$5:$J$100,9,FALSE)</f>
        <v>0</v>
      </c>
    </row>
    <row r="1377" spans="1:9">
      <c r="A1377" s="16">
        <f t="shared" si="20"/>
        <v>17</v>
      </c>
      <c r="B1377" s="16"/>
      <c r="C1377" s="16" t="s">
        <v>11</v>
      </c>
      <c r="D1377" s="16">
        <v>2080</v>
      </c>
      <c r="E1377" s="16" t="s">
        <v>3</v>
      </c>
      <c r="F1377" s="16" t="str">
        <f>VLOOKUP(A1377,BY_TRA_Demand_Drivers!$A$5:$B$95,2,FALSE)</f>
        <v>TFTRR</v>
      </c>
      <c r="G1377" s="16">
        <f>VLOOKUP($D1377,'Growth rate'!$B$3:$T$93,19,FALSE)*VLOOKUP($F1377,BY_TRA_Demand_Drivers!$B$5:$J$100,7,FALSE)</f>
        <v>346106.54452058364</v>
      </c>
      <c r="H1377" s="16">
        <f>VLOOKUP($D1377,'Growth rate'!$B$3:$T$93,19,FALSE)*VLOOKUP($F1377,BY_TRA_Demand_Drivers!$B$5:$J$100,8,FALSE)</f>
        <v>0</v>
      </c>
      <c r="I1377" s="16">
        <f>VLOOKUP($D1377,'Growth rate'!$B$3:$T$93,19,FALSE)*VLOOKUP($F1377,BY_TRA_Demand_Drivers!$B$5:$J$100,9,FALSE)</f>
        <v>0</v>
      </c>
    </row>
    <row r="1378" spans="1:9">
      <c r="A1378" s="16">
        <f t="shared" si="20"/>
        <v>17</v>
      </c>
      <c r="B1378" s="16"/>
      <c r="C1378" s="16" t="s">
        <v>11</v>
      </c>
      <c r="D1378" s="16">
        <v>2081</v>
      </c>
      <c r="E1378" s="16" t="s">
        <v>3</v>
      </c>
      <c r="F1378" s="16" t="str">
        <f>VLOOKUP(A1378,BY_TRA_Demand_Drivers!$A$5:$B$95,2,FALSE)</f>
        <v>TFTRR</v>
      </c>
      <c r="G1378" s="16">
        <f>VLOOKUP($D1378,'Growth rate'!$B$3:$T$93,19,FALSE)*VLOOKUP($F1378,BY_TRA_Demand_Drivers!$B$5:$J$100,7,FALSE)</f>
        <v>349172.72495774087</v>
      </c>
      <c r="H1378" s="16">
        <f>VLOOKUP($D1378,'Growth rate'!$B$3:$T$93,19,FALSE)*VLOOKUP($F1378,BY_TRA_Demand_Drivers!$B$5:$J$100,8,FALSE)</f>
        <v>0</v>
      </c>
      <c r="I1378" s="16">
        <f>VLOOKUP($D1378,'Growth rate'!$B$3:$T$93,19,FALSE)*VLOOKUP($F1378,BY_TRA_Demand_Drivers!$B$5:$J$100,9,FALSE)</f>
        <v>0</v>
      </c>
    </row>
    <row r="1379" spans="1:9">
      <c r="A1379" s="16">
        <f t="shared" si="20"/>
        <v>17</v>
      </c>
      <c r="B1379" s="16"/>
      <c r="C1379" s="16" t="s">
        <v>11</v>
      </c>
      <c r="D1379" s="16">
        <v>2082</v>
      </c>
      <c r="E1379" s="16" t="s">
        <v>3</v>
      </c>
      <c r="F1379" s="16" t="str">
        <f>VLOOKUP(A1379,BY_TRA_Demand_Drivers!$A$5:$B$95,2,FALSE)</f>
        <v>TFTRR</v>
      </c>
      <c r="G1379" s="16">
        <f>VLOOKUP($D1379,'Growth rate'!$B$3:$T$93,19,FALSE)*VLOOKUP($F1379,BY_TRA_Demand_Drivers!$B$5:$J$100,7,FALSE)</f>
        <v>352238.90539489803</v>
      </c>
      <c r="H1379" s="16">
        <f>VLOOKUP($D1379,'Growth rate'!$B$3:$T$93,19,FALSE)*VLOOKUP($F1379,BY_TRA_Demand_Drivers!$B$5:$J$100,8,FALSE)</f>
        <v>0</v>
      </c>
      <c r="I1379" s="16">
        <f>VLOOKUP($D1379,'Growth rate'!$B$3:$T$93,19,FALSE)*VLOOKUP($F1379,BY_TRA_Demand_Drivers!$B$5:$J$100,9,FALSE)</f>
        <v>0</v>
      </c>
    </row>
    <row r="1380" spans="1:9">
      <c r="A1380" s="16">
        <f t="shared" si="20"/>
        <v>17</v>
      </c>
      <c r="B1380" s="16"/>
      <c r="C1380" s="16" t="s">
        <v>11</v>
      </c>
      <c r="D1380" s="16">
        <v>2083</v>
      </c>
      <c r="E1380" s="16" t="s">
        <v>3</v>
      </c>
      <c r="F1380" s="16" t="str">
        <f>VLOOKUP(A1380,BY_TRA_Demand_Drivers!$A$5:$B$95,2,FALSE)</f>
        <v>TFTRR</v>
      </c>
      <c r="G1380" s="16">
        <f>VLOOKUP($D1380,'Growth rate'!$B$3:$T$93,19,FALSE)*VLOOKUP($F1380,BY_TRA_Demand_Drivers!$B$5:$J$100,7,FALSE)</f>
        <v>355305.08583205513</v>
      </c>
      <c r="H1380" s="16">
        <f>VLOOKUP($D1380,'Growth rate'!$B$3:$T$93,19,FALSE)*VLOOKUP($F1380,BY_TRA_Demand_Drivers!$B$5:$J$100,8,FALSE)</f>
        <v>0</v>
      </c>
      <c r="I1380" s="16">
        <f>VLOOKUP($D1380,'Growth rate'!$B$3:$T$93,19,FALSE)*VLOOKUP($F1380,BY_TRA_Demand_Drivers!$B$5:$J$100,9,FALSE)</f>
        <v>0</v>
      </c>
    </row>
    <row r="1381" spans="1:9">
      <c r="A1381" s="16">
        <f t="shared" si="20"/>
        <v>17</v>
      </c>
      <c r="B1381" s="16"/>
      <c r="C1381" s="16" t="s">
        <v>11</v>
      </c>
      <c r="D1381" s="16">
        <v>2084</v>
      </c>
      <c r="E1381" s="16" t="s">
        <v>3</v>
      </c>
      <c r="F1381" s="16" t="str">
        <f>VLOOKUP(A1381,BY_TRA_Demand_Drivers!$A$5:$B$95,2,FALSE)</f>
        <v>TFTRR</v>
      </c>
      <c r="G1381" s="16">
        <f>VLOOKUP($D1381,'Growth rate'!$B$3:$T$93,19,FALSE)*VLOOKUP($F1381,BY_TRA_Demand_Drivers!$B$5:$J$100,7,FALSE)</f>
        <v>358371.2662692123</v>
      </c>
      <c r="H1381" s="16">
        <f>VLOOKUP($D1381,'Growth rate'!$B$3:$T$93,19,FALSE)*VLOOKUP($F1381,BY_TRA_Demand_Drivers!$B$5:$J$100,8,FALSE)</f>
        <v>0</v>
      </c>
      <c r="I1381" s="16">
        <f>VLOOKUP($D1381,'Growth rate'!$B$3:$T$93,19,FALSE)*VLOOKUP($F1381,BY_TRA_Demand_Drivers!$B$5:$J$100,9,FALSE)</f>
        <v>0</v>
      </c>
    </row>
    <row r="1382" spans="1:9">
      <c r="A1382" s="16">
        <f t="shared" si="20"/>
        <v>17</v>
      </c>
      <c r="B1382" s="16"/>
      <c r="C1382" s="16" t="s">
        <v>11</v>
      </c>
      <c r="D1382" s="16">
        <v>2085</v>
      </c>
      <c r="E1382" s="16" t="s">
        <v>3</v>
      </c>
      <c r="F1382" s="16" t="str">
        <f>VLOOKUP(A1382,BY_TRA_Demand_Drivers!$A$5:$B$95,2,FALSE)</f>
        <v>TFTRR</v>
      </c>
      <c r="G1382" s="16">
        <f>VLOOKUP($D1382,'Growth rate'!$B$3:$T$93,19,FALSE)*VLOOKUP($F1382,BY_TRA_Demand_Drivers!$B$5:$J$100,7,FALSE)</f>
        <v>361437.44670636952</v>
      </c>
      <c r="H1382" s="16">
        <f>VLOOKUP($D1382,'Growth rate'!$B$3:$T$93,19,FALSE)*VLOOKUP($F1382,BY_TRA_Demand_Drivers!$B$5:$J$100,8,FALSE)</f>
        <v>0</v>
      </c>
      <c r="I1382" s="16">
        <f>VLOOKUP($D1382,'Growth rate'!$B$3:$T$93,19,FALSE)*VLOOKUP($F1382,BY_TRA_Demand_Drivers!$B$5:$J$100,9,FALSE)</f>
        <v>0</v>
      </c>
    </row>
    <row r="1383" spans="1:9">
      <c r="A1383" s="16">
        <f t="shared" si="20"/>
        <v>17</v>
      </c>
      <c r="B1383" s="16"/>
      <c r="C1383" s="16" t="s">
        <v>11</v>
      </c>
      <c r="D1383" s="16">
        <v>2086</v>
      </c>
      <c r="E1383" s="16" t="s">
        <v>3</v>
      </c>
      <c r="F1383" s="16" t="str">
        <f>VLOOKUP(A1383,BY_TRA_Demand_Drivers!$A$5:$B$95,2,FALSE)</f>
        <v>TFTRR</v>
      </c>
      <c r="G1383" s="16">
        <f>VLOOKUP($D1383,'Growth rate'!$B$3:$T$93,19,FALSE)*VLOOKUP($F1383,BY_TRA_Demand_Drivers!$B$5:$J$100,7,FALSE)</f>
        <v>364382.30755696865</v>
      </c>
      <c r="H1383" s="16">
        <f>VLOOKUP($D1383,'Growth rate'!$B$3:$T$93,19,FALSE)*VLOOKUP($F1383,BY_TRA_Demand_Drivers!$B$5:$J$100,8,FALSE)</f>
        <v>0</v>
      </c>
      <c r="I1383" s="16">
        <f>VLOOKUP($D1383,'Growth rate'!$B$3:$T$93,19,FALSE)*VLOOKUP($F1383,BY_TRA_Demand_Drivers!$B$5:$J$100,9,FALSE)</f>
        <v>0</v>
      </c>
    </row>
    <row r="1384" spans="1:9">
      <c r="A1384" s="16">
        <f t="shared" si="20"/>
        <v>17</v>
      </c>
      <c r="B1384" s="16"/>
      <c r="C1384" s="16" t="s">
        <v>11</v>
      </c>
      <c r="D1384" s="16">
        <v>2087</v>
      </c>
      <c r="E1384" s="16" t="s">
        <v>3</v>
      </c>
      <c r="F1384" s="16" t="str">
        <f>VLOOKUP(A1384,BY_TRA_Demand_Drivers!$A$5:$B$95,2,FALSE)</f>
        <v>TFTRR</v>
      </c>
      <c r="G1384" s="16">
        <f>VLOOKUP($D1384,'Growth rate'!$B$3:$T$93,19,FALSE)*VLOOKUP($F1384,BY_TRA_Demand_Drivers!$B$5:$J$100,7,FALSE)</f>
        <v>367327.16840756783</v>
      </c>
      <c r="H1384" s="16">
        <f>VLOOKUP($D1384,'Growth rate'!$B$3:$T$93,19,FALSE)*VLOOKUP($F1384,BY_TRA_Demand_Drivers!$B$5:$J$100,8,FALSE)</f>
        <v>0</v>
      </c>
      <c r="I1384" s="16">
        <f>VLOOKUP($D1384,'Growth rate'!$B$3:$T$93,19,FALSE)*VLOOKUP($F1384,BY_TRA_Demand_Drivers!$B$5:$J$100,9,FALSE)</f>
        <v>0</v>
      </c>
    </row>
    <row r="1385" spans="1:9">
      <c r="A1385" s="16">
        <f t="shared" si="20"/>
        <v>17</v>
      </c>
      <c r="B1385" s="16"/>
      <c r="C1385" s="16" t="s">
        <v>11</v>
      </c>
      <c r="D1385" s="16">
        <v>2088</v>
      </c>
      <c r="E1385" s="16" t="s">
        <v>3</v>
      </c>
      <c r="F1385" s="16" t="str">
        <f>VLOOKUP(A1385,BY_TRA_Demand_Drivers!$A$5:$B$95,2,FALSE)</f>
        <v>TFTRR</v>
      </c>
      <c r="G1385" s="16">
        <f>VLOOKUP($D1385,'Growth rate'!$B$3:$T$93,19,FALSE)*VLOOKUP($F1385,BY_TRA_Demand_Drivers!$B$5:$J$100,7,FALSE)</f>
        <v>370272.02925816696</v>
      </c>
      <c r="H1385" s="16">
        <f>VLOOKUP($D1385,'Growth rate'!$B$3:$T$93,19,FALSE)*VLOOKUP($F1385,BY_TRA_Demand_Drivers!$B$5:$J$100,8,FALSE)</f>
        <v>0</v>
      </c>
      <c r="I1385" s="16">
        <f>VLOOKUP($D1385,'Growth rate'!$B$3:$T$93,19,FALSE)*VLOOKUP($F1385,BY_TRA_Demand_Drivers!$B$5:$J$100,9,FALSE)</f>
        <v>0</v>
      </c>
    </row>
    <row r="1386" spans="1:9">
      <c r="A1386" s="16">
        <f t="shared" si="20"/>
        <v>17</v>
      </c>
      <c r="B1386" s="16"/>
      <c r="C1386" s="16" t="s">
        <v>11</v>
      </c>
      <c r="D1386" s="16">
        <v>2089</v>
      </c>
      <c r="E1386" s="16" t="s">
        <v>3</v>
      </c>
      <c r="F1386" s="16" t="str">
        <f>VLOOKUP(A1386,BY_TRA_Demand_Drivers!$A$5:$B$95,2,FALSE)</f>
        <v>TFTRR</v>
      </c>
      <c r="G1386" s="16">
        <f>VLOOKUP($D1386,'Growth rate'!$B$3:$T$93,19,FALSE)*VLOOKUP($F1386,BY_TRA_Demand_Drivers!$B$5:$J$100,7,FALSE)</f>
        <v>373216.89010876609</v>
      </c>
      <c r="H1386" s="16">
        <f>VLOOKUP($D1386,'Growth rate'!$B$3:$T$93,19,FALSE)*VLOOKUP($F1386,BY_TRA_Demand_Drivers!$B$5:$J$100,8,FALSE)</f>
        <v>0</v>
      </c>
      <c r="I1386" s="16">
        <f>VLOOKUP($D1386,'Growth rate'!$B$3:$T$93,19,FALSE)*VLOOKUP($F1386,BY_TRA_Demand_Drivers!$B$5:$J$100,9,FALSE)</f>
        <v>0</v>
      </c>
    </row>
    <row r="1387" spans="1:9">
      <c r="A1387" s="16">
        <f t="shared" si="20"/>
        <v>17</v>
      </c>
      <c r="B1387" s="16"/>
      <c r="C1387" s="16" t="s">
        <v>11</v>
      </c>
      <c r="D1387" s="16">
        <v>2090</v>
      </c>
      <c r="E1387" s="16" t="s">
        <v>3</v>
      </c>
      <c r="F1387" s="16" t="str">
        <f>VLOOKUP(A1387,BY_TRA_Demand_Drivers!$A$5:$B$95,2,FALSE)</f>
        <v>TFTRR</v>
      </c>
      <c r="G1387" s="16">
        <f>VLOOKUP($D1387,'Growth rate'!$B$3:$T$93,19,FALSE)*VLOOKUP($F1387,BY_TRA_Demand_Drivers!$B$5:$J$100,7,FALSE)</f>
        <v>376161.75095936522</v>
      </c>
      <c r="H1387" s="16">
        <f>VLOOKUP($D1387,'Growth rate'!$B$3:$T$93,19,FALSE)*VLOOKUP($F1387,BY_TRA_Demand_Drivers!$B$5:$J$100,8,FALSE)</f>
        <v>0</v>
      </c>
      <c r="I1387" s="16">
        <f>VLOOKUP($D1387,'Growth rate'!$B$3:$T$93,19,FALSE)*VLOOKUP($F1387,BY_TRA_Demand_Drivers!$B$5:$J$100,9,FALSE)</f>
        <v>0</v>
      </c>
    </row>
    <row r="1388" spans="1:9">
      <c r="A1388" s="16">
        <f t="shared" si="20"/>
        <v>17</v>
      </c>
      <c r="B1388" s="16"/>
      <c r="C1388" s="16" t="s">
        <v>11</v>
      </c>
      <c r="D1388" s="16">
        <v>2091</v>
      </c>
      <c r="E1388" s="16" t="s">
        <v>3</v>
      </c>
      <c r="F1388" s="16" t="str">
        <f>VLOOKUP(A1388,BY_TRA_Demand_Drivers!$A$5:$B$95,2,FALSE)</f>
        <v>TFTRR</v>
      </c>
      <c r="G1388" s="16">
        <f>VLOOKUP($D1388,'Growth rate'!$B$3:$T$93,19,FALSE)*VLOOKUP($F1388,BY_TRA_Demand_Drivers!$B$5:$J$100,7,FALSE)</f>
        <v>379038.31917498028</v>
      </c>
      <c r="H1388" s="16">
        <f>VLOOKUP($D1388,'Growth rate'!$B$3:$T$93,19,FALSE)*VLOOKUP($F1388,BY_TRA_Demand_Drivers!$B$5:$J$100,8,FALSE)</f>
        <v>0</v>
      </c>
      <c r="I1388" s="16">
        <f>VLOOKUP($D1388,'Growth rate'!$B$3:$T$93,19,FALSE)*VLOOKUP($F1388,BY_TRA_Demand_Drivers!$B$5:$J$100,9,FALSE)</f>
        <v>0</v>
      </c>
    </row>
    <row r="1389" spans="1:9">
      <c r="A1389" s="16">
        <f t="shared" si="20"/>
        <v>17</v>
      </c>
      <c r="B1389" s="16"/>
      <c r="C1389" s="16" t="s">
        <v>11</v>
      </c>
      <c r="D1389" s="16">
        <v>2092</v>
      </c>
      <c r="E1389" s="16" t="s">
        <v>3</v>
      </c>
      <c r="F1389" s="16" t="str">
        <f>VLOOKUP(A1389,BY_TRA_Demand_Drivers!$A$5:$B$95,2,FALSE)</f>
        <v>TFTRR</v>
      </c>
      <c r="G1389" s="16">
        <f>VLOOKUP($D1389,'Growth rate'!$B$3:$T$93,19,FALSE)*VLOOKUP($F1389,BY_TRA_Demand_Drivers!$B$5:$J$100,7,FALSE)</f>
        <v>381914.88739059534</v>
      </c>
      <c r="H1389" s="16">
        <f>VLOOKUP($D1389,'Growth rate'!$B$3:$T$93,19,FALSE)*VLOOKUP($F1389,BY_TRA_Demand_Drivers!$B$5:$J$100,8,FALSE)</f>
        <v>0</v>
      </c>
      <c r="I1389" s="16">
        <f>VLOOKUP($D1389,'Growth rate'!$B$3:$T$93,19,FALSE)*VLOOKUP($F1389,BY_TRA_Demand_Drivers!$B$5:$J$100,9,FALSE)</f>
        <v>0</v>
      </c>
    </row>
    <row r="1390" spans="1:9">
      <c r="A1390" s="16">
        <f t="shared" si="20"/>
        <v>17</v>
      </c>
      <c r="B1390" s="16"/>
      <c r="C1390" s="16" t="s">
        <v>11</v>
      </c>
      <c r="D1390" s="16">
        <v>2093</v>
      </c>
      <c r="E1390" s="16" t="s">
        <v>3</v>
      </c>
      <c r="F1390" s="16" t="str">
        <f>VLOOKUP(A1390,BY_TRA_Demand_Drivers!$A$5:$B$95,2,FALSE)</f>
        <v>TFTRR</v>
      </c>
      <c r="G1390" s="16">
        <f>VLOOKUP($D1390,'Growth rate'!$B$3:$T$93,19,FALSE)*VLOOKUP($F1390,BY_TRA_Demand_Drivers!$B$5:$J$100,7,FALSE)</f>
        <v>384791.45560621045</v>
      </c>
      <c r="H1390" s="16">
        <f>VLOOKUP($D1390,'Growth rate'!$B$3:$T$93,19,FALSE)*VLOOKUP($F1390,BY_TRA_Demand_Drivers!$B$5:$J$100,8,FALSE)</f>
        <v>0</v>
      </c>
      <c r="I1390" s="16">
        <f>VLOOKUP($D1390,'Growth rate'!$B$3:$T$93,19,FALSE)*VLOOKUP($F1390,BY_TRA_Demand_Drivers!$B$5:$J$100,9,FALSE)</f>
        <v>0</v>
      </c>
    </row>
    <row r="1391" spans="1:9">
      <c r="A1391" s="16">
        <f t="shared" si="20"/>
        <v>17</v>
      </c>
      <c r="B1391" s="16"/>
      <c r="C1391" s="16" t="s">
        <v>11</v>
      </c>
      <c r="D1391" s="16">
        <v>2094</v>
      </c>
      <c r="E1391" s="16" t="s">
        <v>3</v>
      </c>
      <c r="F1391" s="16" t="str">
        <f>VLOOKUP(A1391,BY_TRA_Demand_Drivers!$A$5:$B$95,2,FALSE)</f>
        <v>TFTRR</v>
      </c>
      <c r="G1391" s="16">
        <f>VLOOKUP($D1391,'Growth rate'!$B$3:$T$93,19,FALSE)*VLOOKUP($F1391,BY_TRA_Demand_Drivers!$B$5:$J$100,7,FALSE)</f>
        <v>387668.02382182551</v>
      </c>
      <c r="H1391" s="16">
        <f>VLOOKUP($D1391,'Growth rate'!$B$3:$T$93,19,FALSE)*VLOOKUP($F1391,BY_TRA_Demand_Drivers!$B$5:$J$100,8,FALSE)</f>
        <v>0</v>
      </c>
      <c r="I1391" s="16">
        <f>VLOOKUP($D1391,'Growth rate'!$B$3:$T$93,19,FALSE)*VLOOKUP($F1391,BY_TRA_Demand_Drivers!$B$5:$J$100,9,FALSE)</f>
        <v>0</v>
      </c>
    </row>
    <row r="1392" spans="1:9">
      <c r="A1392" s="16">
        <f t="shared" si="20"/>
        <v>17</v>
      </c>
      <c r="B1392" s="16"/>
      <c r="C1392" s="16" t="s">
        <v>11</v>
      </c>
      <c r="D1392" s="16">
        <v>2095</v>
      </c>
      <c r="E1392" s="16" t="s">
        <v>3</v>
      </c>
      <c r="F1392" s="16" t="str">
        <f>VLOOKUP(A1392,BY_TRA_Demand_Drivers!$A$5:$B$95,2,FALSE)</f>
        <v>TFTRR</v>
      </c>
      <c r="G1392" s="16">
        <f>VLOOKUP($D1392,'Growth rate'!$B$3:$T$93,19,FALSE)*VLOOKUP($F1392,BY_TRA_Demand_Drivers!$B$5:$J$100,7,FALSE)</f>
        <v>390544.59203744051</v>
      </c>
      <c r="H1392" s="16">
        <f>VLOOKUP($D1392,'Growth rate'!$B$3:$T$93,19,FALSE)*VLOOKUP($F1392,BY_TRA_Demand_Drivers!$B$5:$J$100,8,FALSE)</f>
        <v>0</v>
      </c>
      <c r="I1392" s="16">
        <f>VLOOKUP($D1392,'Growth rate'!$B$3:$T$93,19,FALSE)*VLOOKUP($F1392,BY_TRA_Demand_Drivers!$B$5:$J$100,9,FALSE)</f>
        <v>0</v>
      </c>
    </row>
    <row r="1393" spans="1:9">
      <c r="A1393" s="16">
        <f t="shared" si="20"/>
        <v>17</v>
      </c>
      <c r="B1393" s="16"/>
      <c r="C1393" s="16" t="s">
        <v>11</v>
      </c>
      <c r="D1393" s="16">
        <v>2096</v>
      </c>
      <c r="E1393" s="16" t="s">
        <v>3</v>
      </c>
      <c r="F1393" s="16" t="str">
        <f>VLOOKUP(A1393,BY_TRA_Demand_Drivers!$A$5:$B$95,2,FALSE)</f>
        <v>TFTRR</v>
      </c>
      <c r="G1393" s="16">
        <f>VLOOKUP($D1393,'Growth rate'!$B$3:$T$93,19,FALSE)*VLOOKUP($F1393,BY_TRA_Demand_Drivers!$B$5:$J$100,7,FALSE)</f>
        <v>393325.11078345473</v>
      </c>
      <c r="H1393" s="16">
        <f>VLOOKUP($D1393,'Growth rate'!$B$3:$T$93,19,FALSE)*VLOOKUP($F1393,BY_TRA_Demand_Drivers!$B$5:$J$100,8,FALSE)</f>
        <v>0</v>
      </c>
      <c r="I1393" s="16">
        <f>VLOOKUP($D1393,'Growth rate'!$B$3:$T$93,19,FALSE)*VLOOKUP($F1393,BY_TRA_Demand_Drivers!$B$5:$J$100,9,FALSE)</f>
        <v>0</v>
      </c>
    </row>
    <row r="1394" spans="1:9">
      <c r="A1394" s="16">
        <f t="shared" si="20"/>
        <v>17</v>
      </c>
      <c r="B1394" s="16"/>
      <c r="C1394" s="16" t="s">
        <v>11</v>
      </c>
      <c r="D1394" s="16">
        <v>2097</v>
      </c>
      <c r="E1394" s="16" t="s">
        <v>3</v>
      </c>
      <c r="F1394" s="16" t="str">
        <f>VLOOKUP(A1394,BY_TRA_Demand_Drivers!$A$5:$B$95,2,FALSE)</f>
        <v>TFTRR</v>
      </c>
      <c r="G1394" s="16">
        <f>VLOOKUP($D1394,'Growth rate'!$B$3:$T$93,19,FALSE)*VLOOKUP($F1394,BY_TRA_Demand_Drivers!$B$5:$J$100,7,FALSE)</f>
        <v>396105.62952946895</v>
      </c>
      <c r="H1394" s="16">
        <f>VLOOKUP($D1394,'Growth rate'!$B$3:$T$93,19,FALSE)*VLOOKUP($F1394,BY_TRA_Demand_Drivers!$B$5:$J$100,8,FALSE)</f>
        <v>0</v>
      </c>
      <c r="I1394" s="16">
        <f>VLOOKUP($D1394,'Growth rate'!$B$3:$T$93,19,FALSE)*VLOOKUP($F1394,BY_TRA_Demand_Drivers!$B$5:$J$100,9,FALSE)</f>
        <v>0</v>
      </c>
    </row>
    <row r="1395" spans="1:9">
      <c r="A1395" s="16">
        <f t="shared" si="20"/>
        <v>17</v>
      </c>
      <c r="B1395" s="16"/>
      <c r="C1395" s="16" t="s">
        <v>11</v>
      </c>
      <c r="D1395" s="16">
        <v>2098</v>
      </c>
      <c r="E1395" s="16" t="s">
        <v>3</v>
      </c>
      <c r="F1395" s="16" t="str">
        <f>VLOOKUP(A1395,BY_TRA_Demand_Drivers!$A$5:$B$95,2,FALSE)</f>
        <v>TFTRR</v>
      </c>
      <c r="G1395" s="16">
        <f>VLOOKUP($D1395,'Growth rate'!$B$3:$T$93,19,FALSE)*VLOOKUP($F1395,BY_TRA_Demand_Drivers!$B$5:$J$100,7,FALSE)</f>
        <v>398886.14827548311</v>
      </c>
      <c r="H1395" s="16">
        <f>VLOOKUP($D1395,'Growth rate'!$B$3:$T$93,19,FALSE)*VLOOKUP($F1395,BY_TRA_Demand_Drivers!$B$5:$J$100,8,FALSE)</f>
        <v>0</v>
      </c>
      <c r="I1395" s="16">
        <f>VLOOKUP($D1395,'Growth rate'!$B$3:$T$93,19,FALSE)*VLOOKUP($F1395,BY_TRA_Demand_Drivers!$B$5:$J$100,9,FALSE)</f>
        <v>0</v>
      </c>
    </row>
    <row r="1396" spans="1:9">
      <c r="A1396" s="16">
        <f t="shared" si="20"/>
        <v>17</v>
      </c>
      <c r="B1396" s="16"/>
      <c r="C1396" s="16" t="s">
        <v>11</v>
      </c>
      <c r="D1396" s="16">
        <v>2099</v>
      </c>
      <c r="E1396" s="16" t="s">
        <v>3</v>
      </c>
      <c r="F1396" s="16" t="str">
        <f>VLOOKUP(A1396,BY_TRA_Demand_Drivers!$A$5:$B$95,2,FALSE)</f>
        <v>TFTRR</v>
      </c>
      <c r="G1396" s="16">
        <f>VLOOKUP($D1396,'Growth rate'!$B$3:$T$93,19,FALSE)*VLOOKUP($F1396,BY_TRA_Demand_Drivers!$B$5:$J$100,7,FALSE)</f>
        <v>401666.66702149744</v>
      </c>
      <c r="H1396" s="16">
        <f>VLOOKUP($D1396,'Growth rate'!$B$3:$T$93,19,FALSE)*VLOOKUP($F1396,BY_TRA_Demand_Drivers!$B$5:$J$100,8,FALSE)</f>
        <v>0</v>
      </c>
      <c r="I1396" s="16">
        <f>VLOOKUP($D1396,'Growth rate'!$B$3:$T$93,19,FALSE)*VLOOKUP($F1396,BY_TRA_Demand_Drivers!$B$5:$J$100,9,FALSE)</f>
        <v>0</v>
      </c>
    </row>
    <row r="1397" spans="1:9">
      <c r="A1397" s="16">
        <f t="shared" si="20"/>
        <v>17</v>
      </c>
      <c r="B1397" s="16"/>
      <c r="C1397" s="16" t="s">
        <v>11</v>
      </c>
      <c r="D1397" s="16">
        <v>2100</v>
      </c>
      <c r="E1397" s="16" t="s">
        <v>3</v>
      </c>
      <c r="F1397" s="16" t="str">
        <f>VLOOKUP(A1397,BY_TRA_Demand_Drivers!$A$5:$B$95,2,FALSE)</f>
        <v>TFTRR</v>
      </c>
      <c r="G1397" s="16">
        <f>VLOOKUP($D1397,'Growth rate'!$B$3:$T$93,19,FALSE)*VLOOKUP($F1397,BY_TRA_Demand_Drivers!$B$5:$J$100,7,FALSE)</f>
        <v>404447.18576751155</v>
      </c>
      <c r="H1397" s="16">
        <f>VLOOKUP($D1397,'Growth rate'!$B$3:$T$93,19,FALSE)*VLOOKUP($F1397,BY_TRA_Demand_Drivers!$B$5:$J$100,8,FALSE)</f>
        <v>0</v>
      </c>
      <c r="I1397" s="16">
        <f>VLOOKUP($D1397,'Growth rate'!$B$3:$T$93,19,FALSE)*VLOOKUP($F1397,BY_TRA_Demand_Drivers!$B$5:$J$100,9,FALSE)</f>
        <v>0</v>
      </c>
    </row>
    <row r="1398" spans="1:9">
      <c r="A1398" s="16">
        <f t="shared" si="20"/>
        <v>18</v>
      </c>
      <c r="B1398" s="16"/>
      <c r="C1398" s="16" t="s">
        <v>11</v>
      </c>
      <c r="D1398" s="16">
        <v>2019</v>
      </c>
      <c r="E1398" s="16" t="s">
        <v>3</v>
      </c>
      <c r="F1398" s="16" t="str">
        <f>VLOOKUP(A1398,BY_TRA_Demand_Drivers!$A$5:$B$95,2,FALSE)</f>
        <v>TFVAU</v>
      </c>
      <c r="G1398" s="16">
        <f>VLOOKUP($D1398,'Growth rate'!$B$3:$T$93,19,FALSE)*VLOOKUP($F1398,BY_TRA_Demand_Drivers!$B$5:$J$100,7,FALSE)</f>
        <v>4400.5</v>
      </c>
      <c r="H1398" s="16">
        <f>VLOOKUP($D1398,'Growth rate'!$B$3:$T$93,19,FALSE)*VLOOKUP($F1398,BY_TRA_Demand_Drivers!$B$5:$J$100,8,FALSE)</f>
        <v>0</v>
      </c>
      <c r="I1398" s="16">
        <f>VLOOKUP($D1398,'Growth rate'!$B$3:$T$93,19,FALSE)*VLOOKUP($F1398,BY_TRA_Demand_Drivers!$B$5:$J$100,9,FALSE)</f>
        <v>0</v>
      </c>
    </row>
    <row r="1399" spans="1:9">
      <c r="A1399" s="16">
        <f t="shared" si="20"/>
        <v>18</v>
      </c>
      <c r="B1399" s="16"/>
      <c r="C1399" s="16" t="s">
        <v>11</v>
      </c>
      <c r="D1399" s="16">
        <v>2020</v>
      </c>
      <c r="E1399" s="16" t="s">
        <v>3</v>
      </c>
      <c r="F1399" s="16" t="str">
        <f>VLOOKUP(A1399,BY_TRA_Demand_Drivers!$A$5:$B$95,2,FALSE)</f>
        <v>TFVAU</v>
      </c>
      <c r="G1399" s="16">
        <f>VLOOKUP($D1399,'Growth rate'!$B$3:$T$93,19,FALSE)*VLOOKUP($F1399,BY_TRA_Demand_Drivers!$B$5:$J$100,7,FALSE)</f>
        <v>4457.2668007765997</v>
      </c>
      <c r="H1399" s="16">
        <f>VLOOKUP($D1399,'Growth rate'!$B$3:$T$93,19,FALSE)*VLOOKUP($F1399,BY_TRA_Demand_Drivers!$B$5:$J$100,8,FALSE)</f>
        <v>0</v>
      </c>
      <c r="I1399" s="16">
        <f>VLOOKUP($D1399,'Growth rate'!$B$3:$T$93,19,FALSE)*VLOOKUP($F1399,BY_TRA_Demand_Drivers!$B$5:$J$100,9,FALSE)</f>
        <v>0</v>
      </c>
    </row>
    <row r="1400" spans="1:9">
      <c r="A1400" s="16">
        <f t="shared" si="20"/>
        <v>18</v>
      </c>
      <c r="B1400" s="16"/>
      <c r="C1400" s="16" t="s">
        <v>11</v>
      </c>
      <c r="D1400" s="16">
        <v>2021</v>
      </c>
      <c r="E1400" s="16" t="s">
        <v>3</v>
      </c>
      <c r="F1400" s="16" t="str">
        <f>VLOOKUP(A1400,BY_TRA_Demand_Drivers!$A$5:$B$95,2,FALSE)</f>
        <v>TFVAU</v>
      </c>
      <c r="G1400" s="16">
        <f>VLOOKUP($D1400,'Growth rate'!$B$3:$T$93,19,FALSE)*VLOOKUP($F1400,BY_TRA_Demand_Drivers!$B$5:$J$100,7,FALSE)</f>
        <v>4514.0336015531984</v>
      </c>
      <c r="H1400" s="16">
        <f>VLOOKUP($D1400,'Growth rate'!$B$3:$T$93,19,FALSE)*VLOOKUP($F1400,BY_TRA_Demand_Drivers!$B$5:$J$100,8,FALSE)</f>
        <v>0</v>
      </c>
      <c r="I1400" s="16">
        <f>VLOOKUP($D1400,'Growth rate'!$B$3:$T$93,19,FALSE)*VLOOKUP($F1400,BY_TRA_Demand_Drivers!$B$5:$J$100,9,FALSE)</f>
        <v>0</v>
      </c>
    </row>
    <row r="1401" spans="1:9">
      <c r="A1401" s="16">
        <f t="shared" si="20"/>
        <v>18</v>
      </c>
      <c r="B1401" s="16"/>
      <c r="C1401" s="16" t="s">
        <v>11</v>
      </c>
      <c r="D1401" s="16">
        <v>2022</v>
      </c>
      <c r="E1401" s="16" t="s">
        <v>3</v>
      </c>
      <c r="F1401" s="16" t="str">
        <f>VLOOKUP(A1401,BY_TRA_Demand_Drivers!$A$5:$B$95,2,FALSE)</f>
        <v>TFVAU</v>
      </c>
      <c r="G1401" s="16">
        <f>VLOOKUP($D1401,'Growth rate'!$B$3:$T$93,19,FALSE)*VLOOKUP($F1401,BY_TRA_Demand_Drivers!$B$5:$J$100,7,FALSE)</f>
        <v>4570.8004023297981</v>
      </c>
      <c r="H1401" s="16">
        <f>VLOOKUP($D1401,'Growth rate'!$B$3:$T$93,19,FALSE)*VLOOKUP($F1401,BY_TRA_Demand_Drivers!$B$5:$J$100,8,FALSE)</f>
        <v>0</v>
      </c>
      <c r="I1401" s="16">
        <f>VLOOKUP($D1401,'Growth rate'!$B$3:$T$93,19,FALSE)*VLOOKUP($F1401,BY_TRA_Demand_Drivers!$B$5:$J$100,9,FALSE)</f>
        <v>0</v>
      </c>
    </row>
    <row r="1402" spans="1:9">
      <c r="A1402" s="16">
        <f t="shared" si="20"/>
        <v>18</v>
      </c>
      <c r="B1402" s="16"/>
      <c r="C1402" s="16" t="s">
        <v>11</v>
      </c>
      <c r="D1402" s="16">
        <v>2023</v>
      </c>
      <c r="E1402" s="16" t="s">
        <v>3</v>
      </c>
      <c r="F1402" s="16" t="str">
        <f>VLOOKUP(A1402,BY_TRA_Demand_Drivers!$A$5:$B$95,2,FALSE)</f>
        <v>TFVAU</v>
      </c>
      <c r="G1402" s="16">
        <f>VLOOKUP($D1402,'Growth rate'!$B$3:$T$93,19,FALSE)*VLOOKUP($F1402,BY_TRA_Demand_Drivers!$B$5:$J$100,7,FALSE)</f>
        <v>4627.5672031063978</v>
      </c>
      <c r="H1402" s="16">
        <f>VLOOKUP($D1402,'Growth rate'!$B$3:$T$93,19,FALSE)*VLOOKUP($F1402,BY_TRA_Demand_Drivers!$B$5:$J$100,8,FALSE)</f>
        <v>0</v>
      </c>
      <c r="I1402" s="16">
        <f>VLOOKUP($D1402,'Growth rate'!$B$3:$T$93,19,FALSE)*VLOOKUP($F1402,BY_TRA_Demand_Drivers!$B$5:$J$100,9,FALSE)</f>
        <v>0</v>
      </c>
    </row>
    <row r="1403" spans="1:9">
      <c r="A1403" s="16">
        <f t="shared" si="20"/>
        <v>18</v>
      </c>
      <c r="B1403" s="16"/>
      <c r="C1403" s="16" t="s">
        <v>11</v>
      </c>
      <c r="D1403" s="16">
        <v>2024</v>
      </c>
      <c r="E1403" s="16" t="s">
        <v>3</v>
      </c>
      <c r="F1403" s="16" t="str">
        <f>VLOOKUP(A1403,BY_TRA_Demand_Drivers!$A$5:$B$95,2,FALSE)</f>
        <v>TFVAU</v>
      </c>
      <c r="G1403" s="16">
        <f>VLOOKUP($D1403,'Growth rate'!$B$3:$T$93,19,FALSE)*VLOOKUP($F1403,BY_TRA_Demand_Drivers!$B$5:$J$100,7,FALSE)</f>
        <v>4684.3340038829965</v>
      </c>
      <c r="H1403" s="16">
        <f>VLOOKUP($D1403,'Growth rate'!$B$3:$T$93,19,FALSE)*VLOOKUP($F1403,BY_TRA_Demand_Drivers!$B$5:$J$100,8,FALSE)</f>
        <v>0</v>
      </c>
      <c r="I1403" s="16">
        <f>VLOOKUP($D1403,'Growth rate'!$B$3:$T$93,19,FALSE)*VLOOKUP($F1403,BY_TRA_Demand_Drivers!$B$5:$J$100,9,FALSE)</f>
        <v>0</v>
      </c>
    </row>
    <row r="1404" spans="1:9">
      <c r="A1404" s="16">
        <f t="shared" si="20"/>
        <v>18</v>
      </c>
      <c r="B1404" s="16"/>
      <c r="C1404" s="16" t="s">
        <v>11</v>
      </c>
      <c r="D1404" s="16">
        <v>2025</v>
      </c>
      <c r="E1404" s="16" t="s">
        <v>3</v>
      </c>
      <c r="F1404" s="16" t="str">
        <f>VLOOKUP(A1404,BY_TRA_Demand_Drivers!$A$5:$B$95,2,FALSE)</f>
        <v>TFVAU</v>
      </c>
      <c r="G1404" s="16">
        <f>VLOOKUP($D1404,'Growth rate'!$B$3:$T$93,19,FALSE)*VLOOKUP($F1404,BY_TRA_Demand_Drivers!$B$5:$J$100,7,FALSE)</f>
        <v>4741.1008046595962</v>
      </c>
      <c r="H1404" s="16">
        <f>VLOOKUP($D1404,'Growth rate'!$B$3:$T$93,19,FALSE)*VLOOKUP($F1404,BY_TRA_Demand_Drivers!$B$5:$J$100,8,FALSE)</f>
        <v>0</v>
      </c>
      <c r="I1404" s="16">
        <f>VLOOKUP($D1404,'Growth rate'!$B$3:$T$93,19,FALSE)*VLOOKUP($F1404,BY_TRA_Demand_Drivers!$B$5:$J$100,9,FALSE)</f>
        <v>0</v>
      </c>
    </row>
    <row r="1405" spans="1:9">
      <c r="A1405" s="16">
        <f t="shared" si="20"/>
        <v>18</v>
      </c>
      <c r="B1405" s="16"/>
      <c r="C1405" s="16" t="s">
        <v>11</v>
      </c>
      <c r="D1405" s="16">
        <v>2026</v>
      </c>
      <c r="E1405" s="16" t="s">
        <v>3</v>
      </c>
      <c r="F1405" s="16" t="str">
        <f>VLOOKUP(A1405,BY_TRA_Demand_Drivers!$A$5:$B$95,2,FALSE)</f>
        <v>TFVAU</v>
      </c>
      <c r="G1405" s="16">
        <f>VLOOKUP($D1405,'Growth rate'!$B$3:$T$93,19,FALSE)*VLOOKUP($F1405,BY_TRA_Demand_Drivers!$B$5:$J$100,7,FALSE)</f>
        <v>4797.8676054361958</v>
      </c>
      <c r="H1405" s="16">
        <f>VLOOKUP($D1405,'Growth rate'!$B$3:$T$93,19,FALSE)*VLOOKUP($F1405,BY_TRA_Demand_Drivers!$B$5:$J$100,8,FALSE)</f>
        <v>0</v>
      </c>
      <c r="I1405" s="16">
        <f>VLOOKUP($D1405,'Growth rate'!$B$3:$T$93,19,FALSE)*VLOOKUP($F1405,BY_TRA_Demand_Drivers!$B$5:$J$100,9,FALSE)</f>
        <v>0</v>
      </c>
    </row>
    <row r="1406" spans="1:9">
      <c r="A1406" s="16">
        <f t="shared" si="20"/>
        <v>18</v>
      </c>
      <c r="B1406" s="16"/>
      <c r="C1406" s="16" t="s">
        <v>11</v>
      </c>
      <c r="D1406" s="16">
        <v>2027</v>
      </c>
      <c r="E1406" s="16" t="s">
        <v>3</v>
      </c>
      <c r="F1406" s="16" t="str">
        <f>VLOOKUP(A1406,BY_TRA_Demand_Drivers!$A$5:$B$95,2,FALSE)</f>
        <v>TFVAU</v>
      </c>
      <c r="G1406" s="16">
        <f>VLOOKUP($D1406,'Growth rate'!$B$3:$T$93,19,FALSE)*VLOOKUP($F1406,BY_TRA_Demand_Drivers!$B$5:$J$100,7,FALSE)</f>
        <v>4854.6344062127946</v>
      </c>
      <c r="H1406" s="16">
        <f>VLOOKUP($D1406,'Growth rate'!$B$3:$T$93,19,FALSE)*VLOOKUP($F1406,BY_TRA_Demand_Drivers!$B$5:$J$100,8,FALSE)</f>
        <v>0</v>
      </c>
      <c r="I1406" s="16">
        <f>VLOOKUP($D1406,'Growth rate'!$B$3:$T$93,19,FALSE)*VLOOKUP($F1406,BY_TRA_Demand_Drivers!$B$5:$J$100,9,FALSE)</f>
        <v>0</v>
      </c>
    </row>
    <row r="1407" spans="1:9">
      <c r="A1407" s="16">
        <f t="shared" si="20"/>
        <v>18</v>
      </c>
      <c r="B1407" s="16"/>
      <c r="C1407" s="16" t="s">
        <v>11</v>
      </c>
      <c r="D1407" s="16">
        <v>2028</v>
      </c>
      <c r="E1407" s="16" t="s">
        <v>3</v>
      </c>
      <c r="F1407" s="16" t="str">
        <f>VLOOKUP(A1407,BY_TRA_Demand_Drivers!$A$5:$B$95,2,FALSE)</f>
        <v>TFVAU</v>
      </c>
      <c r="G1407" s="16">
        <f>VLOOKUP($D1407,'Growth rate'!$B$3:$T$93,19,FALSE)*VLOOKUP($F1407,BY_TRA_Demand_Drivers!$B$5:$J$100,7,FALSE)</f>
        <v>4911.4012069893943</v>
      </c>
      <c r="H1407" s="16">
        <f>VLOOKUP($D1407,'Growth rate'!$B$3:$T$93,19,FALSE)*VLOOKUP($F1407,BY_TRA_Demand_Drivers!$B$5:$J$100,8,FALSE)</f>
        <v>0</v>
      </c>
      <c r="I1407" s="16">
        <f>VLOOKUP($D1407,'Growth rate'!$B$3:$T$93,19,FALSE)*VLOOKUP($F1407,BY_TRA_Demand_Drivers!$B$5:$J$100,9,FALSE)</f>
        <v>0</v>
      </c>
    </row>
    <row r="1408" spans="1:9">
      <c r="A1408" s="16">
        <f t="shared" si="20"/>
        <v>18</v>
      </c>
      <c r="B1408" s="16"/>
      <c r="C1408" s="16" t="s">
        <v>11</v>
      </c>
      <c r="D1408" s="16">
        <v>2029</v>
      </c>
      <c r="E1408" s="16" t="s">
        <v>3</v>
      </c>
      <c r="F1408" s="16" t="str">
        <f>VLOOKUP(A1408,BY_TRA_Demand_Drivers!$A$5:$B$95,2,FALSE)</f>
        <v>TFVAU</v>
      </c>
      <c r="G1408" s="16">
        <f>VLOOKUP($D1408,'Growth rate'!$B$3:$T$93,19,FALSE)*VLOOKUP($F1408,BY_TRA_Demand_Drivers!$B$5:$J$100,7,FALSE)</f>
        <v>4968.168007765993</v>
      </c>
      <c r="H1408" s="16">
        <f>VLOOKUP($D1408,'Growth rate'!$B$3:$T$93,19,FALSE)*VLOOKUP($F1408,BY_TRA_Demand_Drivers!$B$5:$J$100,8,FALSE)</f>
        <v>0</v>
      </c>
      <c r="I1408" s="16">
        <f>VLOOKUP($D1408,'Growth rate'!$B$3:$T$93,19,FALSE)*VLOOKUP($F1408,BY_TRA_Demand_Drivers!$B$5:$J$100,9,FALSE)</f>
        <v>0</v>
      </c>
    </row>
    <row r="1409" spans="1:9">
      <c r="A1409" s="16">
        <f t="shared" ref="A1409:A1472" si="21">A1327+1</f>
        <v>18</v>
      </c>
      <c r="B1409" s="16"/>
      <c r="C1409" s="16" t="s">
        <v>11</v>
      </c>
      <c r="D1409" s="16">
        <v>2030</v>
      </c>
      <c r="E1409" s="16" t="s">
        <v>3</v>
      </c>
      <c r="F1409" s="16" t="str">
        <f>VLOOKUP(A1409,BY_TRA_Demand_Drivers!$A$5:$B$95,2,FALSE)</f>
        <v>TFVAU</v>
      </c>
      <c r="G1409" s="16">
        <f>VLOOKUP($D1409,'Growth rate'!$B$3:$T$93,19,FALSE)*VLOOKUP($F1409,BY_TRA_Demand_Drivers!$B$5:$J$100,7,FALSE)</f>
        <v>5024.9348085425927</v>
      </c>
      <c r="H1409" s="16">
        <f>VLOOKUP($D1409,'Growth rate'!$B$3:$T$93,19,FALSE)*VLOOKUP($F1409,BY_TRA_Demand_Drivers!$B$5:$J$100,8,FALSE)</f>
        <v>0</v>
      </c>
      <c r="I1409" s="16">
        <f>VLOOKUP($D1409,'Growth rate'!$B$3:$T$93,19,FALSE)*VLOOKUP($F1409,BY_TRA_Demand_Drivers!$B$5:$J$100,9,FALSE)</f>
        <v>0</v>
      </c>
    </row>
    <row r="1410" spans="1:9">
      <c r="A1410" s="16">
        <f t="shared" si="21"/>
        <v>18</v>
      </c>
      <c r="B1410" s="16"/>
      <c r="C1410" s="16" t="s">
        <v>11</v>
      </c>
      <c r="D1410" s="16">
        <v>2031</v>
      </c>
      <c r="E1410" s="16" t="s">
        <v>3</v>
      </c>
      <c r="F1410" s="16" t="str">
        <f>VLOOKUP(A1410,BY_TRA_Demand_Drivers!$A$5:$B$95,2,FALSE)</f>
        <v>TFVAU</v>
      </c>
      <c r="G1410" s="16">
        <f>VLOOKUP($D1410,'Growth rate'!$B$3:$T$93,19,FALSE)*VLOOKUP($F1410,BY_TRA_Demand_Drivers!$B$5:$J$100,7,FALSE)</f>
        <v>5081.7016093191924</v>
      </c>
      <c r="H1410" s="16">
        <f>VLOOKUP($D1410,'Growth rate'!$B$3:$T$93,19,FALSE)*VLOOKUP($F1410,BY_TRA_Demand_Drivers!$B$5:$J$100,8,FALSE)</f>
        <v>0</v>
      </c>
      <c r="I1410" s="16">
        <f>VLOOKUP($D1410,'Growth rate'!$B$3:$T$93,19,FALSE)*VLOOKUP($F1410,BY_TRA_Demand_Drivers!$B$5:$J$100,9,FALSE)</f>
        <v>0</v>
      </c>
    </row>
    <row r="1411" spans="1:9">
      <c r="A1411" s="16">
        <f t="shared" si="21"/>
        <v>18</v>
      </c>
      <c r="B1411" s="16"/>
      <c r="C1411" s="16" t="s">
        <v>11</v>
      </c>
      <c r="D1411" s="16">
        <v>2032</v>
      </c>
      <c r="E1411" s="16" t="s">
        <v>3</v>
      </c>
      <c r="F1411" s="16" t="str">
        <f>VLOOKUP(A1411,BY_TRA_Demand_Drivers!$A$5:$B$95,2,FALSE)</f>
        <v>TFVAU</v>
      </c>
      <c r="G1411" s="16">
        <f>VLOOKUP($D1411,'Growth rate'!$B$3:$T$93,19,FALSE)*VLOOKUP($F1411,BY_TRA_Demand_Drivers!$B$5:$J$100,7,FALSE)</f>
        <v>5138.4684100957911</v>
      </c>
      <c r="H1411" s="16">
        <f>VLOOKUP($D1411,'Growth rate'!$B$3:$T$93,19,FALSE)*VLOOKUP($F1411,BY_TRA_Demand_Drivers!$B$5:$J$100,8,FALSE)</f>
        <v>0</v>
      </c>
      <c r="I1411" s="16">
        <f>VLOOKUP($D1411,'Growth rate'!$B$3:$T$93,19,FALSE)*VLOOKUP($F1411,BY_TRA_Demand_Drivers!$B$5:$J$100,9,FALSE)</f>
        <v>0</v>
      </c>
    </row>
    <row r="1412" spans="1:9">
      <c r="A1412" s="16">
        <f t="shared" si="21"/>
        <v>18</v>
      </c>
      <c r="B1412" s="16"/>
      <c r="C1412" s="16" t="s">
        <v>11</v>
      </c>
      <c r="D1412" s="16">
        <v>2033</v>
      </c>
      <c r="E1412" s="16" t="s">
        <v>3</v>
      </c>
      <c r="F1412" s="16" t="str">
        <f>VLOOKUP(A1412,BY_TRA_Demand_Drivers!$A$5:$B$95,2,FALSE)</f>
        <v>TFVAU</v>
      </c>
      <c r="G1412" s="16">
        <f>VLOOKUP($D1412,'Growth rate'!$B$3:$T$93,19,FALSE)*VLOOKUP($F1412,BY_TRA_Demand_Drivers!$B$5:$J$100,7,FALSE)</f>
        <v>5195.2352108723908</v>
      </c>
      <c r="H1412" s="16">
        <f>VLOOKUP($D1412,'Growth rate'!$B$3:$T$93,19,FALSE)*VLOOKUP($F1412,BY_TRA_Demand_Drivers!$B$5:$J$100,8,FALSE)</f>
        <v>0</v>
      </c>
      <c r="I1412" s="16">
        <f>VLOOKUP($D1412,'Growth rate'!$B$3:$T$93,19,FALSE)*VLOOKUP($F1412,BY_TRA_Demand_Drivers!$B$5:$J$100,9,FALSE)</f>
        <v>0</v>
      </c>
    </row>
    <row r="1413" spans="1:9">
      <c r="A1413" s="16">
        <f t="shared" si="21"/>
        <v>18</v>
      </c>
      <c r="B1413" s="16"/>
      <c r="C1413" s="16" t="s">
        <v>11</v>
      </c>
      <c r="D1413" s="16">
        <v>2034</v>
      </c>
      <c r="E1413" s="16" t="s">
        <v>3</v>
      </c>
      <c r="F1413" s="16" t="str">
        <f>VLOOKUP(A1413,BY_TRA_Demand_Drivers!$A$5:$B$95,2,FALSE)</f>
        <v>TFVAU</v>
      </c>
      <c r="G1413" s="16">
        <f>VLOOKUP($D1413,'Growth rate'!$B$3:$T$93,19,FALSE)*VLOOKUP($F1413,BY_TRA_Demand_Drivers!$B$5:$J$100,7,FALSE)</f>
        <v>5252.0020116489904</v>
      </c>
      <c r="H1413" s="16">
        <f>VLOOKUP($D1413,'Growth rate'!$B$3:$T$93,19,FALSE)*VLOOKUP($F1413,BY_TRA_Demand_Drivers!$B$5:$J$100,8,FALSE)</f>
        <v>0</v>
      </c>
      <c r="I1413" s="16">
        <f>VLOOKUP($D1413,'Growth rate'!$B$3:$T$93,19,FALSE)*VLOOKUP($F1413,BY_TRA_Demand_Drivers!$B$5:$J$100,9,FALSE)</f>
        <v>0</v>
      </c>
    </row>
    <row r="1414" spans="1:9">
      <c r="A1414" s="16">
        <f t="shared" si="21"/>
        <v>18</v>
      </c>
      <c r="B1414" s="16"/>
      <c r="C1414" s="16" t="s">
        <v>11</v>
      </c>
      <c r="D1414" s="16">
        <v>2035</v>
      </c>
      <c r="E1414" s="16" t="s">
        <v>3</v>
      </c>
      <c r="F1414" s="16" t="str">
        <f>VLOOKUP(A1414,BY_TRA_Demand_Drivers!$A$5:$B$95,2,FALSE)</f>
        <v>TFVAU</v>
      </c>
      <c r="G1414" s="16">
        <f>VLOOKUP($D1414,'Growth rate'!$B$3:$T$93,19,FALSE)*VLOOKUP($F1414,BY_TRA_Demand_Drivers!$B$5:$J$100,7,FALSE)</f>
        <v>5308.7688124255892</v>
      </c>
      <c r="H1414" s="16">
        <f>VLOOKUP($D1414,'Growth rate'!$B$3:$T$93,19,FALSE)*VLOOKUP($F1414,BY_TRA_Demand_Drivers!$B$5:$J$100,8,FALSE)</f>
        <v>0</v>
      </c>
      <c r="I1414" s="16">
        <f>VLOOKUP($D1414,'Growth rate'!$B$3:$T$93,19,FALSE)*VLOOKUP($F1414,BY_TRA_Demand_Drivers!$B$5:$J$100,9,FALSE)</f>
        <v>0</v>
      </c>
    </row>
    <row r="1415" spans="1:9">
      <c r="A1415" s="16">
        <f t="shared" si="21"/>
        <v>18</v>
      </c>
      <c r="B1415" s="16"/>
      <c r="C1415" s="16" t="s">
        <v>11</v>
      </c>
      <c r="D1415" s="16">
        <v>2036</v>
      </c>
      <c r="E1415" s="16" t="s">
        <v>3</v>
      </c>
      <c r="F1415" s="16" t="str">
        <f>VLOOKUP(A1415,BY_TRA_Demand_Drivers!$A$5:$B$95,2,FALSE)</f>
        <v>TFVAU</v>
      </c>
      <c r="G1415" s="16">
        <f>VLOOKUP($D1415,'Growth rate'!$B$3:$T$93,19,FALSE)*VLOOKUP($F1415,BY_TRA_Demand_Drivers!$B$5:$J$100,7,FALSE)</f>
        <v>5365.5356132021889</v>
      </c>
      <c r="H1415" s="16">
        <f>VLOOKUP($D1415,'Growth rate'!$B$3:$T$93,19,FALSE)*VLOOKUP($F1415,BY_TRA_Demand_Drivers!$B$5:$J$100,8,FALSE)</f>
        <v>0</v>
      </c>
      <c r="I1415" s="16">
        <f>VLOOKUP($D1415,'Growth rate'!$B$3:$T$93,19,FALSE)*VLOOKUP($F1415,BY_TRA_Demand_Drivers!$B$5:$J$100,9,FALSE)</f>
        <v>0</v>
      </c>
    </row>
    <row r="1416" spans="1:9">
      <c r="A1416" s="16">
        <f t="shared" si="21"/>
        <v>18</v>
      </c>
      <c r="B1416" s="16"/>
      <c r="C1416" s="16" t="s">
        <v>11</v>
      </c>
      <c r="D1416" s="16">
        <v>2037</v>
      </c>
      <c r="E1416" s="16" t="s">
        <v>3</v>
      </c>
      <c r="F1416" s="16" t="str">
        <f>VLOOKUP(A1416,BY_TRA_Demand_Drivers!$A$5:$B$95,2,FALSE)</f>
        <v>TFVAU</v>
      </c>
      <c r="G1416" s="16">
        <f>VLOOKUP($D1416,'Growth rate'!$B$3:$T$93,19,FALSE)*VLOOKUP($F1416,BY_TRA_Demand_Drivers!$B$5:$J$100,7,FALSE)</f>
        <v>5422.3024139787885</v>
      </c>
      <c r="H1416" s="16">
        <f>VLOOKUP($D1416,'Growth rate'!$B$3:$T$93,19,FALSE)*VLOOKUP($F1416,BY_TRA_Demand_Drivers!$B$5:$J$100,8,FALSE)</f>
        <v>0</v>
      </c>
      <c r="I1416" s="16">
        <f>VLOOKUP($D1416,'Growth rate'!$B$3:$T$93,19,FALSE)*VLOOKUP($F1416,BY_TRA_Demand_Drivers!$B$5:$J$100,9,FALSE)</f>
        <v>0</v>
      </c>
    </row>
    <row r="1417" spans="1:9">
      <c r="A1417" s="16">
        <f t="shared" si="21"/>
        <v>18</v>
      </c>
      <c r="B1417" s="16"/>
      <c r="C1417" s="16" t="s">
        <v>11</v>
      </c>
      <c r="D1417" s="16">
        <v>2038</v>
      </c>
      <c r="E1417" s="16" t="s">
        <v>3</v>
      </c>
      <c r="F1417" s="16" t="str">
        <f>VLOOKUP(A1417,BY_TRA_Demand_Drivers!$A$5:$B$95,2,FALSE)</f>
        <v>TFVAU</v>
      </c>
      <c r="G1417" s="16">
        <f>VLOOKUP($D1417,'Growth rate'!$B$3:$T$93,19,FALSE)*VLOOKUP($F1417,BY_TRA_Demand_Drivers!$B$5:$J$100,7,FALSE)</f>
        <v>5479.0692147553873</v>
      </c>
      <c r="H1417" s="16">
        <f>VLOOKUP($D1417,'Growth rate'!$B$3:$T$93,19,FALSE)*VLOOKUP($F1417,BY_TRA_Demand_Drivers!$B$5:$J$100,8,FALSE)</f>
        <v>0</v>
      </c>
      <c r="I1417" s="16">
        <f>VLOOKUP($D1417,'Growth rate'!$B$3:$T$93,19,FALSE)*VLOOKUP($F1417,BY_TRA_Demand_Drivers!$B$5:$J$100,9,FALSE)</f>
        <v>0</v>
      </c>
    </row>
    <row r="1418" spans="1:9">
      <c r="A1418" s="16">
        <f t="shared" si="21"/>
        <v>18</v>
      </c>
      <c r="B1418" s="16"/>
      <c r="C1418" s="16" t="s">
        <v>11</v>
      </c>
      <c r="D1418" s="16">
        <v>2039</v>
      </c>
      <c r="E1418" s="16" t="s">
        <v>3</v>
      </c>
      <c r="F1418" s="16" t="str">
        <f>VLOOKUP(A1418,BY_TRA_Demand_Drivers!$A$5:$B$95,2,FALSE)</f>
        <v>TFVAU</v>
      </c>
      <c r="G1418" s="16">
        <f>VLOOKUP($D1418,'Growth rate'!$B$3:$T$93,19,FALSE)*VLOOKUP($F1418,BY_TRA_Demand_Drivers!$B$5:$J$100,7,FALSE)</f>
        <v>5535.836015531987</v>
      </c>
      <c r="H1418" s="16">
        <f>VLOOKUP($D1418,'Growth rate'!$B$3:$T$93,19,FALSE)*VLOOKUP($F1418,BY_TRA_Demand_Drivers!$B$5:$J$100,8,FALSE)</f>
        <v>0</v>
      </c>
      <c r="I1418" s="16">
        <f>VLOOKUP($D1418,'Growth rate'!$B$3:$T$93,19,FALSE)*VLOOKUP($F1418,BY_TRA_Demand_Drivers!$B$5:$J$100,9,FALSE)</f>
        <v>0</v>
      </c>
    </row>
    <row r="1419" spans="1:9">
      <c r="A1419" s="16">
        <f t="shared" si="21"/>
        <v>18</v>
      </c>
      <c r="B1419" s="16"/>
      <c r="C1419" s="16" t="s">
        <v>11</v>
      </c>
      <c r="D1419" s="16">
        <v>2040</v>
      </c>
      <c r="E1419" s="16" t="s">
        <v>3</v>
      </c>
      <c r="F1419" s="16" t="str">
        <f>VLOOKUP(A1419,BY_TRA_Demand_Drivers!$A$5:$B$95,2,FALSE)</f>
        <v>TFVAU</v>
      </c>
      <c r="G1419" s="16">
        <f>VLOOKUP($D1419,'Growth rate'!$B$3:$T$93,19,FALSE)*VLOOKUP($F1419,BY_TRA_Demand_Drivers!$B$5:$J$100,7,FALSE)</f>
        <v>5592.6028163085866</v>
      </c>
      <c r="H1419" s="16">
        <f>VLOOKUP($D1419,'Growth rate'!$B$3:$T$93,19,FALSE)*VLOOKUP($F1419,BY_TRA_Demand_Drivers!$B$5:$J$100,8,FALSE)</f>
        <v>0</v>
      </c>
      <c r="I1419" s="16">
        <f>VLOOKUP($D1419,'Growth rate'!$B$3:$T$93,19,FALSE)*VLOOKUP($F1419,BY_TRA_Demand_Drivers!$B$5:$J$100,9,FALSE)</f>
        <v>0</v>
      </c>
    </row>
    <row r="1420" spans="1:9">
      <c r="A1420" s="16">
        <f t="shared" si="21"/>
        <v>18</v>
      </c>
      <c r="B1420" s="16"/>
      <c r="C1420" s="16" t="s">
        <v>11</v>
      </c>
      <c r="D1420" s="16">
        <v>2041</v>
      </c>
      <c r="E1420" s="16" t="s">
        <v>3</v>
      </c>
      <c r="F1420" s="16" t="str">
        <f>VLOOKUP(A1420,BY_TRA_Demand_Drivers!$A$5:$B$95,2,FALSE)</f>
        <v>TFVAU</v>
      </c>
      <c r="G1420" s="16">
        <f>VLOOKUP($D1420,'Growth rate'!$B$3:$T$93,19,FALSE)*VLOOKUP($F1420,BY_TRA_Demand_Drivers!$B$5:$J$100,7,FALSE)</f>
        <v>5649.3696170851854</v>
      </c>
      <c r="H1420" s="16">
        <f>VLOOKUP($D1420,'Growth rate'!$B$3:$T$93,19,FALSE)*VLOOKUP($F1420,BY_TRA_Demand_Drivers!$B$5:$J$100,8,FALSE)</f>
        <v>0</v>
      </c>
      <c r="I1420" s="16">
        <f>VLOOKUP($D1420,'Growth rate'!$B$3:$T$93,19,FALSE)*VLOOKUP($F1420,BY_TRA_Demand_Drivers!$B$5:$J$100,9,FALSE)</f>
        <v>0</v>
      </c>
    </row>
    <row r="1421" spans="1:9">
      <c r="A1421" s="16">
        <f t="shared" si="21"/>
        <v>18</v>
      </c>
      <c r="B1421" s="16"/>
      <c r="C1421" s="16" t="s">
        <v>11</v>
      </c>
      <c r="D1421" s="16">
        <v>2042</v>
      </c>
      <c r="E1421" s="16" t="s">
        <v>3</v>
      </c>
      <c r="F1421" s="16" t="str">
        <f>VLOOKUP(A1421,BY_TRA_Demand_Drivers!$A$5:$B$95,2,FALSE)</f>
        <v>TFVAU</v>
      </c>
      <c r="G1421" s="16">
        <f>VLOOKUP($D1421,'Growth rate'!$B$3:$T$93,19,FALSE)*VLOOKUP($F1421,BY_TRA_Demand_Drivers!$B$5:$J$100,7,FALSE)</f>
        <v>5706.136417861785</v>
      </c>
      <c r="H1421" s="16">
        <f>VLOOKUP($D1421,'Growth rate'!$B$3:$T$93,19,FALSE)*VLOOKUP($F1421,BY_TRA_Demand_Drivers!$B$5:$J$100,8,FALSE)</f>
        <v>0</v>
      </c>
      <c r="I1421" s="16">
        <f>VLOOKUP($D1421,'Growth rate'!$B$3:$T$93,19,FALSE)*VLOOKUP($F1421,BY_TRA_Demand_Drivers!$B$5:$J$100,9,FALSE)</f>
        <v>0</v>
      </c>
    </row>
    <row r="1422" spans="1:9">
      <c r="A1422" s="16">
        <f t="shared" si="21"/>
        <v>18</v>
      </c>
      <c r="B1422" s="16"/>
      <c r="C1422" s="16" t="s">
        <v>11</v>
      </c>
      <c r="D1422" s="16">
        <v>2043</v>
      </c>
      <c r="E1422" s="16" t="s">
        <v>3</v>
      </c>
      <c r="F1422" s="16" t="str">
        <f>VLOOKUP(A1422,BY_TRA_Demand_Drivers!$A$5:$B$95,2,FALSE)</f>
        <v>TFVAU</v>
      </c>
      <c r="G1422" s="16">
        <f>VLOOKUP($D1422,'Growth rate'!$B$3:$T$93,19,FALSE)*VLOOKUP($F1422,BY_TRA_Demand_Drivers!$B$5:$J$100,7,FALSE)</f>
        <v>5762.9032186383847</v>
      </c>
      <c r="H1422" s="16">
        <f>VLOOKUP($D1422,'Growth rate'!$B$3:$T$93,19,FALSE)*VLOOKUP($F1422,BY_TRA_Demand_Drivers!$B$5:$J$100,8,FALSE)</f>
        <v>0</v>
      </c>
      <c r="I1422" s="16">
        <f>VLOOKUP($D1422,'Growth rate'!$B$3:$T$93,19,FALSE)*VLOOKUP($F1422,BY_TRA_Demand_Drivers!$B$5:$J$100,9,FALSE)</f>
        <v>0</v>
      </c>
    </row>
    <row r="1423" spans="1:9">
      <c r="A1423" s="16">
        <f t="shared" si="21"/>
        <v>18</v>
      </c>
      <c r="B1423" s="16"/>
      <c r="C1423" s="16" t="s">
        <v>11</v>
      </c>
      <c r="D1423" s="16">
        <v>2044</v>
      </c>
      <c r="E1423" s="16" t="s">
        <v>3</v>
      </c>
      <c r="F1423" s="16" t="str">
        <f>VLOOKUP(A1423,BY_TRA_Demand_Drivers!$A$5:$B$95,2,FALSE)</f>
        <v>TFVAU</v>
      </c>
      <c r="G1423" s="16">
        <f>VLOOKUP($D1423,'Growth rate'!$B$3:$T$93,19,FALSE)*VLOOKUP($F1423,BY_TRA_Demand_Drivers!$B$5:$J$100,7,FALSE)</f>
        <v>5819.6700194149835</v>
      </c>
      <c r="H1423" s="16">
        <f>VLOOKUP($D1423,'Growth rate'!$B$3:$T$93,19,FALSE)*VLOOKUP($F1423,BY_TRA_Demand_Drivers!$B$5:$J$100,8,FALSE)</f>
        <v>0</v>
      </c>
      <c r="I1423" s="16">
        <f>VLOOKUP($D1423,'Growth rate'!$B$3:$T$93,19,FALSE)*VLOOKUP($F1423,BY_TRA_Demand_Drivers!$B$5:$J$100,9,FALSE)</f>
        <v>0</v>
      </c>
    </row>
    <row r="1424" spans="1:9">
      <c r="A1424" s="16">
        <f t="shared" si="21"/>
        <v>18</v>
      </c>
      <c r="B1424" s="16"/>
      <c r="C1424" s="16" t="s">
        <v>11</v>
      </c>
      <c r="D1424" s="16">
        <v>2045</v>
      </c>
      <c r="E1424" s="16" t="s">
        <v>3</v>
      </c>
      <c r="F1424" s="16" t="str">
        <f>VLOOKUP(A1424,BY_TRA_Demand_Drivers!$A$5:$B$95,2,FALSE)</f>
        <v>TFVAU</v>
      </c>
      <c r="G1424" s="16">
        <f>VLOOKUP($D1424,'Growth rate'!$B$3:$T$93,19,FALSE)*VLOOKUP($F1424,BY_TRA_Demand_Drivers!$B$5:$J$100,7,FALSE)</f>
        <v>5876.436820191584</v>
      </c>
      <c r="H1424" s="16">
        <f>VLOOKUP($D1424,'Growth rate'!$B$3:$T$93,19,FALSE)*VLOOKUP($F1424,BY_TRA_Demand_Drivers!$B$5:$J$100,8,FALSE)</f>
        <v>0</v>
      </c>
      <c r="I1424" s="16">
        <f>VLOOKUP($D1424,'Growth rate'!$B$3:$T$93,19,FALSE)*VLOOKUP($F1424,BY_TRA_Demand_Drivers!$B$5:$J$100,9,FALSE)</f>
        <v>0</v>
      </c>
    </row>
    <row r="1425" spans="1:9">
      <c r="A1425" s="16">
        <f t="shared" si="21"/>
        <v>18</v>
      </c>
      <c r="B1425" s="16"/>
      <c r="C1425" s="16" t="s">
        <v>11</v>
      </c>
      <c r="D1425" s="16">
        <v>2046</v>
      </c>
      <c r="E1425" s="16" t="s">
        <v>3</v>
      </c>
      <c r="F1425" s="16" t="str">
        <f>VLOOKUP(A1425,BY_TRA_Demand_Drivers!$A$5:$B$95,2,FALSE)</f>
        <v>TFVAU</v>
      </c>
      <c r="G1425" s="16">
        <f>VLOOKUP($D1425,'Growth rate'!$B$3:$T$93,19,FALSE)*VLOOKUP($F1425,BY_TRA_Demand_Drivers!$B$5:$J$100,7,FALSE)</f>
        <v>5933.2036209681837</v>
      </c>
      <c r="H1425" s="16">
        <f>VLOOKUP($D1425,'Growth rate'!$B$3:$T$93,19,FALSE)*VLOOKUP($F1425,BY_TRA_Demand_Drivers!$B$5:$J$100,8,FALSE)</f>
        <v>0</v>
      </c>
      <c r="I1425" s="16">
        <f>VLOOKUP($D1425,'Growth rate'!$B$3:$T$93,19,FALSE)*VLOOKUP($F1425,BY_TRA_Demand_Drivers!$B$5:$J$100,9,FALSE)</f>
        <v>0</v>
      </c>
    </row>
    <row r="1426" spans="1:9">
      <c r="A1426" s="16">
        <f t="shared" si="21"/>
        <v>18</v>
      </c>
      <c r="B1426" s="16"/>
      <c r="C1426" s="16" t="s">
        <v>11</v>
      </c>
      <c r="D1426" s="16">
        <v>2047</v>
      </c>
      <c r="E1426" s="16" t="s">
        <v>3</v>
      </c>
      <c r="F1426" s="16" t="str">
        <f>VLOOKUP(A1426,BY_TRA_Demand_Drivers!$A$5:$B$95,2,FALSE)</f>
        <v>TFVAU</v>
      </c>
      <c r="G1426" s="16">
        <f>VLOOKUP($D1426,'Growth rate'!$B$3:$T$93,19,FALSE)*VLOOKUP($F1426,BY_TRA_Demand_Drivers!$B$5:$J$100,7,FALSE)</f>
        <v>5989.9704217447825</v>
      </c>
      <c r="H1426" s="16">
        <f>VLOOKUP($D1426,'Growth rate'!$B$3:$T$93,19,FALSE)*VLOOKUP($F1426,BY_TRA_Demand_Drivers!$B$5:$J$100,8,FALSE)</f>
        <v>0</v>
      </c>
      <c r="I1426" s="16">
        <f>VLOOKUP($D1426,'Growth rate'!$B$3:$T$93,19,FALSE)*VLOOKUP($F1426,BY_TRA_Demand_Drivers!$B$5:$J$100,9,FALSE)</f>
        <v>0</v>
      </c>
    </row>
    <row r="1427" spans="1:9">
      <c r="A1427" s="16">
        <f t="shared" si="21"/>
        <v>18</v>
      </c>
      <c r="B1427" s="16"/>
      <c r="C1427" s="16" t="s">
        <v>11</v>
      </c>
      <c r="D1427" s="16">
        <v>2048</v>
      </c>
      <c r="E1427" s="16" t="s">
        <v>3</v>
      </c>
      <c r="F1427" s="16" t="str">
        <f>VLOOKUP(A1427,BY_TRA_Demand_Drivers!$A$5:$B$95,2,FALSE)</f>
        <v>TFVAU</v>
      </c>
      <c r="G1427" s="16">
        <f>VLOOKUP($D1427,'Growth rate'!$B$3:$T$93,19,FALSE)*VLOOKUP($F1427,BY_TRA_Demand_Drivers!$B$5:$J$100,7,FALSE)</f>
        <v>6046.7372225213821</v>
      </c>
      <c r="H1427" s="16">
        <f>VLOOKUP($D1427,'Growth rate'!$B$3:$T$93,19,FALSE)*VLOOKUP($F1427,BY_TRA_Demand_Drivers!$B$5:$J$100,8,FALSE)</f>
        <v>0</v>
      </c>
      <c r="I1427" s="16">
        <f>VLOOKUP($D1427,'Growth rate'!$B$3:$T$93,19,FALSE)*VLOOKUP($F1427,BY_TRA_Demand_Drivers!$B$5:$J$100,9,FALSE)</f>
        <v>0</v>
      </c>
    </row>
    <row r="1428" spans="1:9">
      <c r="A1428" s="16">
        <f t="shared" si="21"/>
        <v>18</v>
      </c>
      <c r="B1428" s="16"/>
      <c r="C1428" s="16" t="s">
        <v>11</v>
      </c>
      <c r="D1428" s="16">
        <v>2049</v>
      </c>
      <c r="E1428" s="16" t="s">
        <v>3</v>
      </c>
      <c r="F1428" s="16" t="str">
        <f>VLOOKUP(A1428,BY_TRA_Demand_Drivers!$A$5:$B$95,2,FALSE)</f>
        <v>TFVAU</v>
      </c>
      <c r="G1428" s="16">
        <f>VLOOKUP($D1428,'Growth rate'!$B$3:$T$93,19,FALSE)*VLOOKUP($F1428,BY_TRA_Demand_Drivers!$B$5:$J$100,7,FALSE)</f>
        <v>6103.5040232979818</v>
      </c>
      <c r="H1428" s="16">
        <f>VLOOKUP($D1428,'Growth rate'!$B$3:$T$93,19,FALSE)*VLOOKUP($F1428,BY_TRA_Demand_Drivers!$B$5:$J$100,8,FALSE)</f>
        <v>0</v>
      </c>
      <c r="I1428" s="16">
        <f>VLOOKUP($D1428,'Growth rate'!$B$3:$T$93,19,FALSE)*VLOOKUP($F1428,BY_TRA_Demand_Drivers!$B$5:$J$100,9,FALSE)</f>
        <v>0</v>
      </c>
    </row>
    <row r="1429" spans="1:9">
      <c r="A1429" s="16">
        <f t="shared" si="21"/>
        <v>18</v>
      </c>
      <c r="B1429" s="16"/>
      <c r="C1429" s="16" t="s">
        <v>11</v>
      </c>
      <c r="D1429" s="16">
        <v>2050</v>
      </c>
      <c r="E1429" s="16" t="s">
        <v>3</v>
      </c>
      <c r="F1429" s="16" t="str">
        <f>VLOOKUP(A1429,BY_TRA_Demand_Drivers!$A$5:$B$95,2,FALSE)</f>
        <v>TFVAU</v>
      </c>
      <c r="G1429" s="16">
        <f>VLOOKUP($D1429,'Growth rate'!$B$3:$T$93,19,FALSE)*VLOOKUP($F1429,BY_TRA_Demand_Drivers!$B$5:$J$100,7,FALSE)</f>
        <v>6160.2708240745806</v>
      </c>
      <c r="H1429" s="16">
        <f>VLOOKUP($D1429,'Growth rate'!$B$3:$T$93,19,FALSE)*VLOOKUP($F1429,BY_TRA_Demand_Drivers!$B$5:$J$100,8,FALSE)</f>
        <v>0</v>
      </c>
      <c r="I1429" s="16">
        <f>VLOOKUP($D1429,'Growth rate'!$B$3:$T$93,19,FALSE)*VLOOKUP($F1429,BY_TRA_Demand_Drivers!$B$5:$J$100,9,FALSE)</f>
        <v>0</v>
      </c>
    </row>
    <row r="1430" spans="1:9">
      <c r="A1430" s="16">
        <f t="shared" si="21"/>
        <v>18</v>
      </c>
      <c r="B1430" s="16"/>
      <c r="C1430" s="16" t="s">
        <v>11</v>
      </c>
      <c r="D1430" s="16">
        <v>2051</v>
      </c>
      <c r="E1430" s="16" t="s">
        <v>3</v>
      </c>
      <c r="F1430" s="16" t="str">
        <f>VLOOKUP(A1430,BY_TRA_Demand_Drivers!$A$5:$B$95,2,FALSE)</f>
        <v>TFVAU</v>
      </c>
      <c r="G1430" s="16">
        <f>VLOOKUP($D1430,'Growth rate'!$B$3:$T$93,19,FALSE)*VLOOKUP($F1430,BY_TRA_Demand_Drivers!$B$5:$J$100,7,FALSE)</f>
        <v>6227.0741974155026</v>
      </c>
      <c r="H1430" s="16">
        <f>VLOOKUP($D1430,'Growth rate'!$B$3:$T$93,19,FALSE)*VLOOKUP($F1430,BY_TRA_Demand_Drivers!$B$5:$J$100,8,FALSE)</f>
        <v>0</v>
      </c>
      <c r="I1430" s="16">
        <f>VLOOKUP($D1430,'Growth rate'!$B$3:$T$93,19,FALSE)*VLOOKUP($F1430,BY_TRA_Demand_Drivers!$B$5:$J$100,9,FALSE)</f>
        <v>0</v>
      </c>
    </row>
    <row r="1431" spans="1:9">
      <c r="A1431" s="16">
        <f t="shared" si="21"/>
        <v>18</v>
      </c>
      <c r="B1431" s="16"/>
      <c r="C1431" s="16" t="s">
        <v>11</v>
      </c>
      <c r="D1431" s="16">
        <v>2052</v>
      </c>
      <c r="E1431" s="16" t="s">
        <v>3</v>
      </c>
      <c r="F1431" s="16" t="str">
        <f>VLOOKUP(A1431,BY_TRA_Demand_Drivers!$A$5:$B$95,2,FALSE)</f>
        <v>TFVAU</v>
      </c>
      <c r="G1431" s="16">
        <f>VLOOKUP($D1431,'Growth rate'!$B$3:$T$93,19,FALSE)*VLOOKUP($F1431,BY_TRA_Demand_Drivers!$B$5:$J$100,7,FALSE)</f>
        <v>6293.8775707564273</v>
      </c>
      <c r="H1431" s="16">
        <f>VLOOKUP($D1431,'Growth rate'!$B$3:$T$93,19,FALSE)*VLOOKUP($F1431,BY_TRA_Demand_Drivers!$B$5:$J$100,8,FALSE)</f>
        <v>0</v>
      </c>
      <c r="I1431" s="16">
        <f>VLOOKUP($D1431,'Growth rate'!$B$3:$T$93,19,FALSE)*VLOOKUP($F1431,BY_TRA_Demand_Drivers!$B$5:$J$100,9,FALSE)</f>
        <v>0</v>
      </c>
    </row>
    <row r="1432" spans="1:9">
      <c r="A1432" s="16">
        <f t="shared" si="21"/>
        <v>18</v>
      </c>
      <c r="B1432" s="16"/>
      <c r="C1432" s="16" t="s">
        <v>11</v>
      </c>
      <c r="D1432" s="16">
        <v>2053</v>
      </c>
      <c r="E1432" s="16" t="s">
        <v>3</v>
      </c>
      <c r="F1432" s="16" t="str">
        <f>VLOOKUP(A1432,BY_TRA_Demand_Drivers!$A$5:$B$95,2,FALSE)</f>
        <v>TFVAU</v>
      </c>
      <c r="G1432" s="16">
        <f>VLOOKUP($D1432,'Growth rate'!$B$3:$T$93,19,FALSE)*VLOOKUP($F1432,BY_TRA_Demand_Drivers!$B$5:$J$100,7,FALSE)</f>
        <v>6360.6809440973493</v>
      </c>
      <c r="H1432" s="16">
        <f>VLOOKUP($D1432,'Growth rate'!$B$3:$T$93,19,FALSE)*VLOOKUP($F1432,BY_TRA_Demand_Drivers!$B$5:$J$100,8,FALSE)</f>
        <v>0</v>
      </c>
      <c r="I1432" s="16">
        <f>VLOOKUP($D1432,'Growth rate'!$B$3:$T$93,19,FALSE)*VLOOKUP($F1432,BY_TRA_Demand_Drivers!$B$5:$J$100,9,FALSE)</f>
        <v>0</v>
      </c>
    </row>
    <row r="1433" spans="1:9">
      <c r="A1433" s="16">
        <f t="shared" si="21"/>
        <v>18</v>
      </c>
      <c r="B1433" s="16"/>
      <c r="C1433" s="16" t="s">
        <v>11</v>
      </c>
      <c r="D1433" s="16">
        <v>2054</v>
      </c>
      <c r="E1433" s="16" t="s">
        <v>3</v>
      </c>
      <c r="F1433" s="16" t="str">
        <f>VLOOKUP(A1433,BY_TRA_Demand_Drivers!$A$5:$B$95,2,FALSE)</f>
        <v>TFVAU</v>
      </c>
      <c r="G1433" s="16">
        <f>VLOOKUP($D1433,'Growth rate'!$B$3:$T$93,19,FALSE)*VLOOKUP($F1433,BY_TRA_Demand_Drivers!$B$5:$J$100,7,FALSE)</f>
        <v>6427.484317438274</v>
      </c>
      <c r="H1433" s="16">
        <f>VLOOKUP($D1433,'Growth rate'!$B$3:$T$93,19,FALSE)*VLOOKUP($F1433,BY_TRA_Demand_Drivers!$B$5:$J$100,8,FALSE)</f>
        <v>0</v>
      </c>
      <c r="I1433" s="16">
        <f>VLOOKUP($D1433,'Growth rate'!$B$3:$T$93,19,FALSE)*VLOOKUP($F1433,BY_TRA_Demand_Drivers!$B$5:$J$100,9,FALSE)</f>
        <v>0</v>
      </c>
    </row>
    <row r="1434" spans="1:9">
      <c r="A1434" s="16">
        <f t="shared" si="21"/>
        <v>18</v>
      </c>
      <c r="B1434" s="16"/>
      <c r="C1434" s="16" t="s">
        <v>11</v>
      </c>
      <c r="D1434" s="16">
        <v>2055</v>
      </c>
      <c r="E1434" s="16" t="s">
        <v>3</v>
      </c>
      <c r="F1434" s="16" t="str">
        <f>VLOOKUP(A1434,BY_TRA_Demand_Drivers!$A$5:$B$95,2,FALSE)</f>
        <v>TFVAU</v>
      </c>
      <c r="G1434" s="16">
        <f>VLOOKUP($D1434,'Growth rate'!$B$3:$T$93,19,FALSE)*VLOOKUP($F1434,BY_TRA_Demand_Drivers!$B$5:$J$100,7,FALSE)</f>
        <v>6494.2876907791961</v>
      </c>
      <c r="H1434" s="16">
        <f>VLOOKUP($D1434,'Growth rate'!$B$3:$T$93,19,FALSE)*VLOOKUP($F1434,BY_TRA_Demand_Drivers!$B$5:$J$100,8,FALSE)</f>
        <v>0</v>
      </c>
      <c r="I1434" s="16">
        <f>VLOOKUP($D1434,'Growth rate'!$B$3:$T$93,19,FALSE)*VLOOKUP($F1434,BY_TRA_Demand_Drivers!$B$5:$J$100,9,FALSE)</f>
        <v>0</v>
      </c>
    </row>
    <row r="1435" spans="1:9">
      <c r="A1435" s="16">
        <f t="shared" si="21"/>
        <v>18</v>
      </c>
      <c r="B1435" s="16"/>
      <c r="C1435" s="16" t="s">
        <v>11</v>
      </c>
      <c r="D1435" s="16">
        <v>2056</v>
      </c>
      <c r="E1435" s="16" t="s">
        <v>3</v>
      </c>
      <c r="F1435" s="16" t="str">
        <f>VLOOKUP(A1435,BY_TRA_Demand_Drivers!$A$5:$B$95,2,FALSE)</f>
        <v>TFVAU</v>
      </c>
      <c r="G1435" s="16">
        <f>VLOOKUP($D1435,'Growth rate'!$B$3:$T$93,19,FALSE)*VLOOKUP($F1435,BY_TRA_Demand_Drivers!$B$5:$J$100,7,FALSE)</f>
        <v>6569.0902098656434</v>
      </c>
      <c r="H1435" s="16">
        <f>VLOOKUP($D1435,'Growth rate'!$B$3:$T$93,19,FALSE)*VLOOKUP($F1435,BY_TRA_Demand_Drivers!$B$5:$J$100,8,FALSE)</f>
        <v>0</v>
      </c>
      <c r="I1435" s="16">
        <f>VLOOKUP($D1435,'Growth rate'!$B$3:$T$93,19,FALSE)*VLOOKUP($F1435,BY_TRA_Demand_Drivers!$B$5:$J$100,9,FALSE)</f>
        <v>0</v>
      </c>
    </row>
    <row r="1436" spans="1:9">
      <c r="A1436" s="16">
        <f t="shared" si="21"/>
        <v>18</v>
      </c>
      <c r="B1436" s="16"/>
      <c r="C1436" s="16" t="s">
        <v>11</v>
      </c>
      <c r="D1436" s="16">
        <v>2057</v>
      </c>
      <c r="E1436" s="16" t="s">
        <v>3</v>
      </c>
      <c r="F1436" s="16" t="str">
        <f>VLOOKUP(A1436,BY_TRA_Demand_Drivers!$A$5:$B$95,2,FALSE)</f>
        <v>TFVAU</v>
      </c>
      <c r="G1436" s="16">
        <f>VLOOKUP($D1436,'Growth rate'!$B$3:$T$93,19,FALSE)*VLOOKUP($F1436,BY_TRA_Demand_Drivers!$B$5:$J$100,7,FALSE)</f>
        <v>6643.8927289520889</v>
      </c>
      <c r="H1436" s="16">
        <f>VLOOKUP($D1436,'Growth rate'!$B$3:$T$93,19,FALSE)*VLOOKUP($F1436,BY_TRA_Demand_Drivers!$B$5:$J$100,8,FALSE)</f>
        <v>0</v>
      </c>
      <c r="I1436" s="16">
        <f>VLOOKUP($D1436,'Growth rate'!$B$3:$T$93,19,FALSE)*VLOOKUP($F1436,BY_TRA_Demand_Drivers!$B$5:$J$100,9,FALSE)</f>
        <v>0</v>
      </c>
    </row>
    <row r="1437" spans="1:9">
      <c r="A1437" s="16">
        <f t="shared" si="21"/>
        <v>18</v>
      </c>
      <c r="B1437" s="16"/>
      <c r="C1437" s="16" t="s">
        <v>11</v>
      </c>
      <c r="D1437" s="16">
        <v>2058</v>
      </c>
      <c r="E1437" s="16" t="s">
        <v>3</v>
      </c>
      <c r="F1437" s="16" t="str">
        <f>VLOOKUP(A1437,BY_TRA_Demand_Drivers!$A$5:$B$95,2,FALSE)</f>
        <v>TFVAU</v>
      </c>
      <c r="G1437" s="16">
        <f>VLOOKUP($D1437,'Growth rate'!$B$3:$T$93,19,FALSE)*VLOOKUP($F1437,BY_TRA_Demand_Drivers!$B$5:$J$100,7,FALSE)</f>
        <v>6718.6952480385362</v>
      </c>
      <c r="H1437" s="16">
        <f>VLOOKUP($D1437,'Growth rate'!$B$3:$T$93,19,FALSE)*VLOOKUP($F1437,BY_TRA_Demand_Drivers!$B$5:$J$100,8,FALSE)</f>
        <v>0</v>
      </c>
      <c r="I1437" s="16">
        <f>VLOOKUP($D1437,'Growth rate'!$B$3:$T$93,19,FALSE)*VLOOKUP($F1437,BY_TRA_Demand_Drivers!$B$5:$J$100,9,FALSE)</f>
        <v>0</v>
      </c>
    </row>
    <row r="1438" spans="1:9">
      <c r="A1438" s="16">
        <f t="shared" si="21"/>
        <v>18</v>
      </c>
      <c r="B1438" s="16"/>
      <c r="C1438" s="16" t="s">
        <v>11</v>
      </c>
      <c r="D1438" s="16">
        <v>2059</v>
      </c>
      <c r="E1438" s="16" t="s">
        <v>3</v>
      </c>
      <c r="F1438" s="16" t="str">
        <f>VLOOKUP(A1438,BY_TRA_Demand_Drivers!$A$5:$B$95,2,FALSE)</f>
        <v>TFVAU</v>
      </c>
      <c r="G1438" s="16">
        <f>VLOOKUP($D1438,'Growth rate'!$B$3:$T$93,19,FALSE)*VLOOKUP($F1438,BY_TRA_Demand_Drivers!$B$5:$J$100,7,FALSE)</f>
        <v>6793.4977671249826</v>
      </c>
      <c r="H1438" s="16">
        <f>VLOOKUP($D1438,'Growth rate'!$B$3:$T$93,19,FALSE)*VLOOKUP($F1438,BY_TRA_Demand_Drivers!$B$5:$J$100,8,FALSE)</f>
        <v>0</v>
      </c>
      <c r="I1438" s="16">
        <f>VLOOKUP($D1438,'Growth rate'!$B$3:$T$93,19,FALSE)*VLOOKUP($F1438,BY_TRA_Demand_Drivers!$B$5:$J$100,9,FALSE)</f>
        <v>0</v>
      </c>
    </row>
    <row r="1439" spans="1:9">
      <c r="A1439" s="16">
        <f t="shared" si="21"/>
        <v>18</v>
      </c>
      <c r="B1439" s="16"/>
      <c r="C1439" s="16" t="s">
        <v>11</v>
      </c>
      <c r="D1439" s="16">
        <v>2060</v>
      </c>
      <c r="E1439" s="16" t="s">
        <v>3</v>
      </c>
      <c r="F1439" s="16" t="str">
        <f>VLOOKUP(A1439,BY_TRA_Demand_Drivers!$A$5:$B$95,2,FALSE)</f>
        <v>TFVAU</v>
      </c>
      <c r="G1439" s="16">
        <f>VLOOKUP($D1439,'Growth rate'!$B$3:$T$93,19,FALSE)*VLOOKUP($F1439,BY_TRA_Demand_Drivers!$B$5:$J$100,7,FALSE)</f>
        <v>6868.3002862114299</v>
      </c>
      <c r="H1439" s="16">
        <f>VLOOKUP($D1439,'Growth rate'!$B$3:$T$93,19,FALSE)*VLOOKUP($F1439,BY_TRA_Demand_Drivers!$B$5:$J$100,8,FALSE)</f>
        <v>0</v>
      </c>
      <c r="I1439" s="16">
        <f>VLOOKUP($D1439,'Growth rate'!$B$3:$T$93,19,FALSE)*VLOOKUP($F1439,BY_TRA_Demand_Drivers!$B$5:$J$100,9,FALSE)</f>
        <v>0</v>
      </c>
    </row>
    <row r="1440" spans="1:9">
      <c r="A1440" s="16">
        <f t="shared" si="21"/>
        <v>18</v>
      </c>
      <c r="B1440" s="16"/>
      <c r="C1440" s="16" t="s">
        <v>11</v>
      </c>
      <c r="D1440" s="16">
        <v>2061</v>
      </c>
      <c r="E1440" s="16" t="s">
        <v>3</v>
      </c>
      <c r="F1440" s="16" t="str">
        <f>VLOOKUP(A1440,BY_TRA_Demand_Drivers!$A$5:$B$95,2,FALSE)</f>
        <v>TFVAU</v>
      </c>
      <c r="G1440" s="16">
        <f>VLOOKUP($D1440,'Growth rate'!$B$3:$T$93,19,FALSE)*VLOOKUP($F1440,BY_TRA_Demand_Drivers!$B$5:$J$100,7,FALSE)</f>
        <v>6944.9827293900717</v>
      </c>
      <c r="H1440" s="16">
        <f>VLOOKUP($D1440,'Growth rate'!$B$3:$T$93,19,FALSE)*VLOOKUP($F1440,BY_TRA_Demand_Drivers!$B$5:$J$100,8,FALSE)</f>
        <v>0</v>
      </c>
      <c r="I1440" s="16">
        <f>VLOOKUP($D1440,'Growth rate'!$B$3:$T$93,19,FALSE)*VLOOKUP($F1440,BY_TRA_Demand_Drivers!$B$5:$J$100,9,FALSE)</f>
        <v>0</v>
      </c>
    </row>
    <row r="1441" spans="1:9">
      <c r="A1441" s="16">
        <f t="shared" si="21"/>
        <v>18</v>
      </c>
      <c r="B1441" s="16"/>
      <c r="C1441" s="16" t="s">
        <v>11</v>
      </c>
      <c r="D1441" s="16">
        <v>2062</v>
      </c>
      <c r="E1441" s="16" t="s">
        <v>3</v>
      </c>
      <c r="F1441" s="16" t="str">
        <f>VLOOKUP(A1441,BY_TRA_Demand_Drivers!$A$5:$B$95,2,FALSE)</f>
        <v>TFVAU</v>
      </c>
      <c r="G1441" s="16">
        <f>VLOOKUP($D1441,'Growth rate'!$B$3:$T$93,19,FALSE)*VLOOKUP($F1441,BY_TRA_Demand_Drivers!$B$5:$J$100,7,FALSE)</f>
        <v>7021.6651725687134</v>
      </c>
      <c r="H1441" s="16">
        <f>VLOOKUP($D1441,'Growth rate'!$B$3:$T$93,19,FALSE)*VLOOKUP($F1441,BY_TRA_Demand_Drivers!$B$5:$J$100,8,FALSE)</f>
        <v>0</v>
      </c>
      <c r="I1441" s="16">
        <f>VLOOKUP($D1441,'Growth rate'!$B$3:$T$93,19,FALSE)*VLOOKUP($F1441,BY_TRA_Demand_Drivers!$B$5:$J$100,9,FALSE)</f>
        <v>0</v>
      </c>
    </row>
    <row r="1442" spans="1:9">
      <c r="A1442" s="16">
        <f t="shared" si="21"/>
        <v>18</v>
      </c>
      <c r="B1442" s="16"/>
      <c r="C1442" s="16" t="s">
        <v>11</v>
      </c>
      <c r="D1442" s="16">
        <v>2063</v>
      </c>
      <c r="E1442" s="16" t="s">
        <v>3</v>
      </c>
      <c r="F1442" s="16" t="str">
        <f>VLOOKUP(A1442,BY_TRA_Demand_Drivers!$A$5:$B$95,2,FALSE)</f>
        <v>TFVAU</v>
      </c>
      <c r="G1442" s="16">
        <f>VLOOKUP($D1442,'Growth rate'!$B$3:$T$93,19,FALSE)*VLOOKUP($F1442,BY_TRA_Demand_Drivers!$B$5:$J$100,7,FALSE)</f>
        <v>7098.3476157473551</v>
      </c>
      <c r="H1442" s="16">
        <f>VLOOKUP($D1442,'Growth rate'!$B$3:$T$93,19,FALSE)*VLOOKUP($F1442,BY_TRA_Demand_Drivers!$B$5:$J$100,8,FALSE)</f>
        <v>0</v>
      </c>
      <c r="I1442" s="16">
        <f>VLOOKUP($D1442,'Growth rate'!$B$3:$T$93,19,FALSE)*VLOOKUP($F1442,BY_TRA_Demand_Drivers!$B$5:$J$100,9,FALSE)</f>
        <v>0</v>
      </c>
    </row>
    <row r="1443" spans="1:9">
      <c r="A1443" s="16">
        <f t="shared" si="21"/>
        <v>18</v>
      </c>
      <c r="B1443" s="16"/>
      <c r="C1443" s="16" t="s">
        <v>11</v>
      </c>
      <c r="D1443" s="16">
        <v>2064</v>
      </c>
      <c r="E1443" s="16" t="s">
        <v>3</v>
      </c>
      <c r="F1443" s="16" t="str">
        <f>VLOOKUP(A1443,BY_TRA_Demand_Drivers!$A$5:$B$95,2,FALSE)</f>
        <v>TFVAU</v>
      </c>
      <c r="G1443" s="16">
        <f>VLOOKUP($D1443,'Growth rate'!$B$3:$T$93,19,FALSE)*VLOOKUP($F1443,BY_TRA_Demand_Drivers!$B$5:$J$100,7,FALSE)</f>
        <v>7175.0300589259959</v>
      </c>
      <c r="H1443" s="16">
        <f>VLOOKUP($D1443,'Growth rate'!$B$3:$T$93,19,FALSE)*VLOOKUP($F1443,BY_TRA_Demand_Drivers!$B$5:$J$100,8,FALSE)</f>
        <v>0</v>
      </c>
      <c r="I1443" s="16">
        <f>VLOOKUP($D1443,'Growth rate'!$B$3:$T$93,19,FALSE)*VLOOKUP($F1443,BY_TRA_Demand_Drivers!$B$5:$J$100,9,FALSE)</f>
        <v>0</v>
      </c>
    </row>
    <row r="1444" spans="1:9">
      <c r="A1444" s="16">
        <f t="shared" si="21"/>
        <v>18</v>
      </c>
      <c r="B1444" s="16"/>
      <c r="C1444" s="16" t="s">
        <v>11</v>
      </c>
      <c r="D1444" s="16">
        <v>2065</v>
      </c>
      <c r="E1444" s="16" t="s">
        <v>3</v>
      </c>
      <c r="F1444" s="16" t="str">
        <f>VLOOKUP(A1444,BY_TRA_Demand_Drivers!$A$5:$B$95,2,FALSE)</f>
        <v>TFVAU</v>
      </c>
      <c r="G1444" s="16">
        <f>VLOOKUP($D1444,'Growth rate'!$B$3:$T$93,19,FALSE)*VLOOKUP($F1444,BY_TRA_Demand_Drivers!$B$5:$J$100,7,FALSE)</f>
        <v>7251.7125021046368</v>
      </c>
      <c r="H1444" s="16">
        <f>VLOOKUP($D1444,'Growth rate'!$B$3:$T$93,19,FALSE)*VLOOKUP($F1444,BY_TRA_Demand_Drivers!$B$5:$J$100,8,FALSE)</f>
        <v>0</v>
      </c>
      <c r="I1444" s="16">
        <f>VLOOKUP($D1444,'Growth rate'!$B$3:$T$93,19,FALSE)*VLOOKUP($F1444,BY_TRA_Demand_Drivers!$B$5:$J$100,9,FALSE)</f>
        <v>0</v>
      </c>
    </row>
    <row r="1445" spans="1:9">
      <c r="A1445" s="16">
        <f t="shared" si="21"/>
        <v>18</v>
      </c>
      <c r="B1445" s="16"/>
      <c r="C1445" s="16" t="s">
        <v>11</v>
      </c>
      <c r="D1445" s="16">
        <v>2066</v>
      </c>
      <c r="E1445" s="16" t="s">
        <v>3</v>
      </c>
      <c r="F1445" s="16" t="str">
        <f>VLOOKUP(A1445,BY_TRA_Demand_Drivers!$A$5:$B$95,2,FALSE)</f>
        <v>TFVAU</v>
      </c>
      <c r="G1445" s="16">
        <f>VLOOKUP($D1445,'Growth rate'!$B$3:$T$93,19,FALSE)*VLOOKUP($F1445,BY_TRA_Demand_Drivers!$B$5:$J$100,7,FALSE)</f>
        <v>7331.070211085872</v>
      </c>
      <c r="H1445" s="16">
        <f>VLOOKUP($D1445,'Growth rate'!$B$3:$T$93,19,FALSE)*VLOOKUP($F1445,BY_TRA_Demand_Drivers!$B$5:$J$100,8,FALSE)</f>
        <v>0</v>
      </c>
      <c r="I1445" s="16">
        <f>VLOOKUP($D1445,'Growth rate'!$B$3:$T$93,19,FALSE)*VLOOKUP($F1445,BY_TRA_Demand_Drivers!$B$5:$J$100,9,FALSE)</f>
        <v>0</v>
      </c>
    </row>
    <row r="1446" spans="1:9">
      <c r="A1446" s="16">
        <f t="shared" si="21"/>
        <v>18</v>
      </c>
      <c r="B1446" s="16"/>
      <c r="C1446" s="16" t="s">
        <v>11</v>
      </c>
      <c r="D1446" s="16">
        <v>2067</v>
      </c>
      <c r="E1446" s="16" t="s">
        <v>3</v>
      </c>
      <c r="F1446" s="16" t="str">
        <f>VLOOKUP(A1446,BY_TRA_Demand_Drivers!$A$5:$B$95,2,FALSE)</f>
        <v>TFVAU</v>
      </c>
      <c r="G1446" s="16">
        <f>VLOOKUP($D1446,'Growth rate'!$B$3:$T$93,19,FALSE)*VLOOKUP($F1446,BY_TRA_Demand_Drivers!$B$5:$J$100,7,FALSE)</f>
        <v>7410.4279200671044</v>
      </c>
      <c r="H1446" s="16">
        <f>VLOOKUP($D1446,'Growth rate'!$B$3:$T$93,19,FALSE)*VLOOKUP($F1446,BY_TRA_Demand_Drivers!$B$5:$J$100,8,FALSE)</f>
        <v>0</v>
      </c>
      <c r="I1446" s="16">
        <f>VLOOKUP($D1446,'Growth rate'!$B$3:$T$93,19,FALSE)*VLOOKUP($F1446,BY_TRA_Demand_Drivers!$B$5:$J$100,9,FALSE)</f>
        <v>0</v>
      </c>
    </row>
    <row r="1447" spans="1:9">
      <c r="A1447" s="16">
        <f t="shared" si="21"/>
        <v>18</v>
      </c>
      <c r="B1447" s="16"/>
      <c r="C1447" s="16" t="s">
        <v>11</v>
      </c>
      <c r="D1447" s="16">
        <v>2068</v>
      </c>
      <c r="E1447" s="16" t="s">
        <v>3</v>
      </c>
      <c r="F1447" s="16" t="str">
        <f>VLOOKUP(A1447,BY_TRA_Demand_Drivers!$A$5:$B$95,2,FALSE)</f>
        <v>TFVAU</v>
      </c>
      <c r="G1447" s="16">
        <f>VLOOKUP($D1447,'Growth rate'!$B$3:$T$93,19,FALSE)*VLOOKUP($F1447,BY_TRA_Demand_Drivers!$B$5:$J$100,7,FALSE)</f>
        <v>7489.7856290483387</v>
      </c>
      <c r="H1447" s="16">
        <f>VLOOKUP($D1447,'Growth rate'!$B$3:$T$93,19,FALSE)*VLOOKUP($F1447,BY_TRA_Demand_Drivers!$B$5:$J$100,8,FALSE)</f>
        <v>0</v>
      </c>
      <c r="I1447" s="16">
        <f>VLOOKUP($D1447,'Growth rate'!$B$3:$T$93,19,FALSE)*VLOOKUP($F1447,BY_TRA_Demand_Drivers!$B$5:$J$100,9,FALSE)</f>
        <v>0</v>
      </c>
    </row>
    <row r="1448" spans="1:9">
      <c r="A1448" s="16">
        <f t="shared" si="21"/>
        <v>18</v>
      </c>
      <c r="B1448" s="16"/>
      <c r="C1448" s="16" t="s">
        <v>11</v>
      </c>
      <c r="D1448" s="16">
        <v>2069</v>
      </c>
      <c r="E1448" s="16" t="s">
        <v>3</v>
      </c>
      <c r="F1448" s="16" t="str">
        <f>VLOOKUP(A1448,BY_TRA_Demand_Drivers!$A$5:$B$95,2,FALSE)</f>
        <v>TFVAU</v>
      </c>
      <c r="G1448" s="16">
        <f>VLOOKUP($D1448,'Growth rate'!$B$3:$T$93,19,FALSE)*VLOOKUP($F1448,BY_TRA_Demand_Drivers!$B$5:$J$100,7,FALSE)</f>
        <v>7569.1433380295712</v>
      </c>
      <c r="H1448" s="16">
        <f>VLOOKUP($D1448,'Growth rate'!$B$3:$T$93,19,FALSE)*VLOOKUP($F1448,BY_TRA_Demand_Drivers!$B$5:$J$100,8,FALSE)</f>
        <v>0</v>
      </c>
      <c r="I1448" s="16">
        <f>VLOOKUP($D1448,'Growth rate'!$B$3:$T$93,19,FALSE)*VLOOKUP($F1448,BY_TRA_Demand_Drivers!$B$5:$J$100,9,FALSE)</f>
        <v>0</v>
      </c>
    </row>
    <row r="1449" spans="1:9">
      <c r="A1449" s="16">
        <f t="shared" si="21"/>
        <v>18</v>
      </c>
      <c r="B1449" s="16"/>
      <c r="C1449" s="16" t="s">
        <v>11</v>
      </c>
      <c r="D1449" s="16">
        <v>2070</v>
      </c>
      <c r="E1449" s="16" t="s">
        <v>3</v>
      </c>
      <c r="F1449" s="16" t="str">
        <f>VLOOKUP(A1449,BY_TRA_Demand_Drivers!$A$5:$B$95,2,FALSE)</f>
        <v>TFVAU</v>
      </c>
      <c r="G1449" s="16">
        <f>VLOOKUP($D1449,'Growth rate'!$B$3:$T$93,19,FALSE)*VLOOKUP($F1449,BY_TRA_Demand_Drivers!$B$5:$J$100,7,FALSE)</f>
        <v>7648.5010470108055</v>
      </c>
      <c r="H1449" s="16">
        <f>VLOOKUP($D1449,'Growth rate'!$B$3:$T$93,19,FALSE)*VLOOKUP($F1449,BY_TRA_Demand_Drivers!$B$5:$J$100,8,FALSE)</f>
        <v>0</v>
      </c>
      <c r="I1449" s="16">
        <f>VLOOKUP($D1449,'Growth rate'!$B$3:$T$93,19,FALSE)*VLOOKUP($F1449,BY_TRA_Demand_Drivers!$B$5:$J$100,9,FALSE)</f>
        <v>0</v>
      </c>
    </row>
    <row r="1450" spans="1:9">
      <c r="A1450" s="16">
        <f t="shared" si="21"/>
        <v>18</v>
      </c>
      <c r="B1450" s="16"/>
      <c r="C1450" s="16" t="s">
        <v>11</v>
      </c>
      <c r="D1450" s="16">
        <v>2071</v>
      </c>
      <c r="E1450" s="16" t="s">
        <v>3</v>
      </c>
      <c r="F1450" s="16" t="str">
        <f>VLOOKUP(A1450,BY_TRA_Demand_Drivers!$A$5:$B$95,2,FALSE)</f>
        <v>TFVAU</v>
      </c>
      <c r="G1450" s="16">
        <f>VLOOKUP($D1450,'Growth rate'!$B$3:$T$93,19,FALSE)*VLOOKUP($F1450,BY_TRA_Demand_Drivers!$B$5:$J$100,7,FALSE)</f>
        <v>7727.7106288586747</v>
      </c>
      <c r="H1450" s="16">
        <f>VLOOKUP($D1450,'Growth rate'!$B$3:$T$93,19,FALSE)*VLOOKUP($F1450,BY_TRA_Demand_Drivers!$B$5:$J$100,8,FALSE)</f>
        <v>0</v>
      </c>
      <c r="I1450" s="16">
        <f>VLOOKUP($D1450,'Growth rate'!$B$3:$T$93,19,FALSE)*VLOOKUP($F1450,BY_TRA_Demand_Drivers!$B$5:$J$100,9,FALSE)</f>
        <v>0</v>
      </c>
    </row>
    <row r="1451" spans="1:9">
      <c r="A1451" s="16">
        <f t="shared" si="21"/>
        <v>18</v>
      </c>
      <c r="B1451" s="16"/>
      <c r="C1451" s="16" t="s">
        <v>11</v>
      </c>
      <c r="D1451" s="16">
        <v>2072</v>
      </c>
      <c r="E1451" s="16" t="s">
        <v>3</v>
      </c>
      <c r="F1451" s="16" t="str">
        <f>VLOOKUP(A1451,BY_TRA_Demand_Drivers!$A$5:$B$95,2,FALSE)</f>
        <v>TFVAU</v>
      </c>
      <c r="G1451" s="16">
        <f>VLOOKUP($D1451,'Growth rate'!$B$3:$T$93,19,FALSE)*VLOOKUP($F1451,BY_TRA_Demand_Drivers!$B$5:$J$100,7,FALSE)</f>
        <v>7806.920210706543</v>
      </c>
      <c r="H1451" s="16">
        <f>VLOOKUP($D1451,'Growth rate'!$B$3:$T$93,19,FALSE)*VLOOKUP($F1451,BY_TRA_Demand_Drivers!$B$5:$J$100,8,FALSE)</f>
        <v>0</v>
      </c>
      <c r="I1451" s="16">
        <f>VLOOKUP($D1451,'Growth rate'!$B$3:$T$93,19,FALSE)*VLOOKUP($F1451,BY_TRA_Demand_Drivers!$B$5:$J$100,9,FALSE)</f>
        <v>0</v>
      </c>
    </row>
    <row r="1452" spans="1:9">
      <c r="A1452" s="16">
        <f t="shared" si="21"/>
        <v>18</v>
      </c>
      <c r="B1452" s="16"/>
      <c r="C1452" s="16" t="s">
        <v>11</v>
      </c>
      <c r="D1452" s="16">
        <v>2073</v>
      </c>
      <c r="E1452" s="16" t="s">
        <v>3</v>
      </c>
      <c r="F1452" s="16" t="str">
        <f>VLOOKUP(A1452,BY_TRA_Demand_Drivers!$A$5:$B$95,2,FALSE)</f>
        <v>TFVAU</v>
      </c>
      <c r="G1452" s="16">
        <f>VLOOKUP($D1452,'Growth rate'!$B$3:$T$93,19,FALSE)*VLOOKUP($F1452,BY_TRA_Demand_Drivers!$B$5:$J$100,7,FALSE)</f>
        <v>7886.1297925544104</v>
      </c>
      <c r="H1452" s="16">
        <f>VLOOKUP($D1452,'Growth rate'!$B$3:$T$93,19,FALSE)*VLOOKUP($F1452,BY_TRA_Demand_Drivers!$B$5:$J$100,8,FALSE)</f>
        <v>0</v>
      </c>
      <c r="I1452" s="16">
        <f>VLOOKUP($D1452,'Growth rate'!$B$3:$T$93,19,FALSE)*VLOOKUP($F1452,BY_TRA_Demand_Drivers!$B$5:$J$100,9,FALSE)</f>
        <v>0</v>
      </c>
    </row>
    <row r="1453" spans="1:9">
      <c r="A1453" s="16">
        <f t="shared" si="21"/>
        <v>18</v>
      </c>
      <c r="B1453" s="16"/>
      <c r="C1453" s="16" t="s">
        <v>11</v>
      </c>
      <c r="D1453" s="16">
        <v>2074</v>
      </c>
      <c r="E1453" s="16" t="s">
        <v>3</v>
      </c>
      <c r="F1453" s="16" t="str">
        <f>VLOOKUP(A1453,BY_TRA_Demand_Drivers!$A$5:$B$95,2,FALSE)</f>
        <v>TFVAU</v>
      </c>
      <c r="G1453" s="16">
        <f>VLOOKUP($D1453,'Growth rate'!$B$3:$T$93,19,FALSE)*VLOOKUP($F1453,BY_TRA_Demand_Drivers!$B$5:$J$100,7,FALSE)</f>
        <v>7965.3393744022796</v>
      </c>
      <c r="H1453" s="16">
        <f>VLOOKUP($D1453,'Growth rate'!$B$3:$T$93,19,FALSE)*VLOOKUP($F1453,BY_TRA_Demand_Drivers!$B$5:$J$100,8,FALSE)</f>
        <v>0</v>
      </c>
      <c r="I1453" s="16">
        <f>VLOOKUP($D1453,'Growth rate'!$B$3:$T$93,19,FALSE)*VLOOKUP($F1453,BY_TRA_Demand_Drivers!$B$5:$J$100,9,FALSE)</f>
        <v>0</v>
      </c>
    </row>
    <row r="1454" spans="1:9">
      <c r="A1454" s="16">
        <f t="shared" si="21"/>
        <v>18</v>
      </c>
      <c r="B1454" s="16"/>
      <c r="C1454" s="16" t="s">
        <v>11</v>
      </c>
      <c r="D1454" s="16">
        <v>2075</v>
      </c>
      <c r="E1454" s="16" t="s">
        <v>3</v>
      </c>
      <c r="F1454" s="16" t="str">
        <f>VLOOKUP(A1454,BY_TRA_Demand_Drivers!$A$5:$B$95,2,FALSE)</f>
        <v>TFVAU</v>
      </c>
      <c r="G1454" s="16">
        <f>VLOOKUP($D1454,'Growth rate'!$B$3:$T$93,19,FALSE)*VLOOKUP($F1454,BY_TRA_Demand_Drivers!$B$5:$J$100,7,FALSE)</f>
        <v>8044.548956250148</v>
      </c>
      <c r="H1454" s="16">
        <f>VLOOKUP($D1454,'Growth rate'!$B$3:$T$93,19,FALSE)*VLOOKUP($F1454,BY_TRA_Demand_Drivers!$B$5:$J$100,8,FALSE)</f>
        <v>0</v>
      </c>
      <c r="I1454" s="16">
        <f>VLOOKUP($D1454,'Growth rate'!$B$3:$T$93,19,FALSE)*VLOOKUP($F1454,BY_TRA_Demand_Drivers!$B$5:$J$100,9,FALSE)</f>
        <v>0</v>
      </c>
    </row>
    <row r="1455" spans="1:9">
      <c r="A1455" s="16">
        <f t="shared" si="21"/>
        <v>18</v>
      </c>
      <c r="B1455" s="16"/>
      <c r="C1455" s="16" t="s">
        <v>11</v>
      </c>
      <c r="D1455" s="16">
        <v>2076</v>
      </c>
      <c r="E1455" s="16" t="s">
        <v>3</v>
      </c>
      <c r="F1455" s="16" t="str">
        <f>VLOOKUP(A1455,BY_TRA_Demand_Drivers!$A$5:$B$95,2,FALSE)</f>
        <v>TFVAU</v>
      </c>
      <c r="G1455" s="16">
        <f>VLOOKUP($D1455,'Growth rate'!$B$3:$T$93,19,FALSE)*VLOOKUP($F1455,BY_TRA_Demand_Drivers!$B$5:$J$100,7,FALSE)</f>
        <v>8122.4554120857429</v>
      </c>
      <c r="H1455" s="16">
        <f>VLOOKUP($D1455,'Growth rate'!$B$3:$T$93,19,FALSE)*VLOOKUP($F1455,BY_TRA_Demand_Drivers!$B$5:$J$100,8,FALSE)</f>
        <v>0</v>
      </c>
      <c r="I1455" s="16">
        <f>VLOOKUP($D1455,'Growth rate'!$B$3:$T$93,19,FALSE)*VLOOKUP($F1455,BY_TRA_Demand_Drivers!$B$5:$J$100,9,FALSE)</f>
        <v>0</v>
      </c>
    </row>
    <row r="1456" spans="1:9">
      <c r="A1456" s="16">
        <f t="shared" si="21"/>
        <v>18</v>
      </c>
      <c r="B1456" s="16"/>
      <c r="C1456" s="16" t="s">
        <v>11</v>
      </c>
      <c r="D1456" s="16">
        <v>2077</v>
      </c>
      <c r="E1456" s="16" t="s">
        <v>3</v>
      </c>
      <c r="F1456" s="16" t="str">
        <f>VLOOKUP(A1456,BY_TRA_Demand_Drivers!$A$5:$B$95,2,FALSE)</f>
        <v>TFVAU</v>
      </c>
      <c r="G1456" s="16">
        <f>VLOOKUP($D1456,'Growth rate'!$B$3:$T$93,19,FALSE)*VLOOKUP($F1456,BY_TRA_Demand_Drivers!$B$5:$J$100,7,FALSE)</f>
        <v>8200.3618679213378</v>
      </c>
      <c r="H1456" s="16">
        <f>VLOOKUP($D1456,'Growth rate'!$B$3:$T$93,19,FALSE)*VLOOKUP($F1456,BY_TRA_Demand_Drivers!$B$5:$J$100,8,FALSE)</f>
        <v>0</v>
      </c>
      <c r="I1456" s="16">
        <f>VLOOKUP($D1456,'Growth rate'!$B$3:$T$93,19,FALSE)*VLOOKUP($F1456,BY_TRA_Demand_Drivers!$B$5:$J$100,9,FALSE)</f>
        <v>0</v>
      </c>
    </row>
    <row r="1457" spans="1:9">
      <c r="A1457" s="16">
        <f t="shared" si="21"/>
        <v>18</v>
      </c>
      <c r="B1457" s="16"/>
      <c r="C1457" s="16" t="s">
        <v>11</v>
      </c>
      <c r="D1457" s="16">
        <v>2078</v>
      </c>
      <c r="E1457" s="16" t="s">
        <v>3</v>
      </c>
      <c r="F1457" s="16" t="str">
        <f>VLOOKUP(A1457,BY_TRA_Demand_Drivers!$A$5:$B$95,2,FALSE)</f>
        <v>TFVAU</v>
      </c>
      <c r="G1457" s="16">
        <f>VLOOKUP($D1457,'Growth rate'!$B$3:$T$93,19,FALSE)*VLOOKUP($F1457,BY_TRA_Demand_Drivers!$B$5:$J$100,7,FALSE)</f>
        <v>8278.2683237569327</v>
      </c>
      <c r="H1457" s="16">
        <f>VLOOKUP($D1457,'Growth rate'!$B$3:$T$93,19,FALSE)*VLOOKUP($F1457,BY_TRA_Demand_Drivers!$B$5:$J$100,8,FALSE)</f>
        <v>0</v>
      </c>
      <c r="I1457" s="16">
        <f>VLOOKUP($D1457,'Growth rate'!$B$3:$T$93,19,FALSE)*VLOOKUP($F1457,BY_TRA_Demand_Drivers!$B$5:$J$100,9,FALSE)</f>
        <v>0</v>
      </c>
    </row>
    <row r="1458" spans="1:9">
      <c r="A1458" s="16">
        <f t="shared" si="21"/>
        <v>18</v>
      </c>
      <c r="B1458" s="16"/>
      <c r="C1458" s="16" t="s">
        <v>11</v>
      </c>
      <c r="D1458" s="16">
        <v>2079</v>
      </c>
      <c r="E1458" s="16" t="s">
        <v>3</v>
      </c>
      <c r="F1458" s="16" t="str">
        <f>VLOOKUP(A1458,BY_TRA_Demand_Drivers!$A$5:$B$95,2,FALSE)</f>
        <v>TFVAU</v>
      </c>
      <c r="G1458" s="16">
        <f>VLOOKUP($D1458,'Growth rate'!$B$3:$T$93,19,FALSE)*VLOOKUP($F1458,BY_TRA_Demand_Drivers!$B$5:$J$100,7,FALSE)</f>
        <v>8356.1747795925294</v>
      </c>
      <c r="H1458" s="16">
        <f>VLOOKUP($D1458,'Growth rate'!$B$3:$T$93,19,FALSE)*VLOOKUP($F1458,BY_TRA_Demand_Drivers!$B$5:$J$100,8,FALSE)</f>
        <v>0</v>
      </c>
      <c r="I1458" s="16">
        <f>VLOOKUP($D1458,'Growth rate'!$B$3:$T$93,19,FALSE)*VLOOKUP($F1458,BY_TRA_Demand_Drivers!$B$5:$J$100,9,FALSE)</f>
        <v>0</v>
      </c>
    </row>
    <row r="1459" spans="1:9">
      <c r="A1459" s="16">
        <f t="shared" si="21"/>
        <v>18</v>
      </c>
      <c r="B1459" s="16"/>
      <c r="C1459" s="16" t="s">
        <v>11</v>
      </c>
      <c r="D1459" s="16">
        <v>2080</v>
      </c>
      <c r="E1459" s="16" t="s">
        <v>3</v>
      </c>
      <c r="F1459" s="16" t="str">
        <f>VLOOKUP(A1459,BY_TRA_Demand_Drivers!$A$5:$B$95,2,FALSE)</f>
        <v>TFVAU</v>
      </c>
      <c r="G1459" s="16">
        <f>VLOOKUP($D1459,'Growth rate'!$B$3:$T$93,19,FALSE)*VLOOKUP($F1459,BY_TRA_Demand_Drivers!$B$5:$J$100,7,FALSE)</f>
        <v>8434.0812354281225</v>
      </c>
      <c r="H1459" s="16">
        <f>VLOOKUP($D1459,'Growth rate'!$B$3:$T$93,19,FALSE)*VLOOKUP($F1459,BY_TRA_Demand_Drivers!$B$5:$J$100,8,FALSE)</f>
        <v>0</v>
      </c>
      <c r="I1459" s="16">
        <f>VLOOKUP($D1459,'Growth rate'!$B$3:$T$93,19,FALSE)*VLOOKUP($F1459,BY_TRA_Demand_Drivers!$B$5:$J$100,9,FALSE)</f>
        <v>0</v>
      </c>
    </row>
    <row r="1460" spans="1:9">
      <c r="A1460" s="16">
        <f t="shared" si="21"/>
        <v>18</v>
      </c>
      <c r="B1460" s="16"/>
      <c r="C1460" s="16" t="s">
        <v>11</v>
      </c>
      <c r="D1460" s="16">
        <v>2081</v>
      </c>
      <c r="E1460" s="16" t="s">
        <v>3</v>
      </c>
      <c r="F1460" s="16" t="str">
        <f>VLOOKUP(A1460,BY_TRA_Demand_Drivers!$A$5:$B$95,2,FALSE)</f>
        <v>TFVAU</v>
      </c>
      <c r="G1460" s="16">
        <f>VLOOKUP($D1460,'Growth rate'!$B$3:$T$93,19,FALSE)*VLOOKUP($F1460,BY_TRA_Demand_Drivers!$B$5:$J$100,7,FALSE)</f>
        <v>8508.7993108268001</v>
      </c>
      <c r="H1460" s="16">
        <f>VLOOKUP($D1460,'Growth rate'!$B$3:$T$93,19,FALSE)*VLOOKUP($F1460,BY_TRA_Demand_Drivers!$B$5:$J$100,8,FALSE)</f>
        <v>0</v>
      </c>
      <c r="I1460" s="16">
        <f>VLOOKUP($D1460,'Growth rate'!$B$3:$T$93,19,FALSE)*VLOOKUP($F1460,BY_TRA_Demand_Drivers!$B$5:$J$100,9,FALSE)</f>
        <v>0</v>
      </c>
    </row>
    <row r="1461" spans="1:9">
      <c r="A1461" s="16">
        <f t="shared" si="21"/>
        <v>18</v>
      </c>
      <c r="B1461" s="16"/>
      <c r="C1461" s="16" t="s">
        <v>11</v>
      </c>
      <c r="D1461" s="16">
        <v>2082</v>
      </c>
      <c r="E1461" s="16" t="s">
        <v>3</v>
      </c>
      <c r="F1461" s="16" t="str">
        <f>VLOOKUP(A1461,BY_TRA_Demand_Drivers!$A$5:$B$95,2,FALSE)</f>
        <v>TFVAU</v>
      </c>
      <c r="G1461" s="16">
        <f>VLOOKUP($D1461,'Growth rate'!$B$3:$T$93,19,FALSE)*VLOOKUP($F1461,BY_TRA_Demand_Drivers!$B$5:$J$100,7,FALSE)</f>
        <v>8583.517386225476</v>
      </c>
      <c r="H1461" s="16">
        <f>VLOOKUP($D1461,'Growth rate'!$B$3:$T$93,19,FALSE)*VLOOKUP($F1461,BY_TRA_Demand_Drivers!$B$5:$J$100,8,FALSE)</f>
        <v>0</v>
      </c>
      <c r="I1461" s="16">
        <f>VLOOKUP($D1461,'Growth rate'!$B$3:$T$93,19,FALSE)*VLOOKUP($F1461,BY_TRA_Demand_Drivers!$B$5:$J$100,9,FALSE)</f>
        <v>0</v>
      </c>
    </row>
    <row r="1462" spans="1:9">
      <c r="A1462" s="16">
        <f t="shared" si="21"/>
        <v>18</v>
      </c>
      <c r="B1462" s="16"/>
      <c r="C1462" s="16" t="s">
        <v>11</v>
      </c>
      <c r="D1462" s="16">
        <v>2083</v>
      </c>
      <c r="E1462" s="16" t="s">
        <v>3</v>
      </c>
      <c r="F1462" s="16" t="str">
        <f>VLOOKUP(A1462,BY_TRA_Demand_Drivers!$A$5:$B$95,2,FALSE)</f>
        <v>TFVAU</v>
      </c>
      <c r="G1462" s="16">
        <f>VLOOKUP($D1462,'Growth rate'!$B$3:$T$93,19,FALSE)*VLOOKUP($F1462,BY_TRA_Demand_Drivers!$B$5:$J$100,7,FALSE)</f>
        <v>8658.23546162415</v>
      </c>
      <c r="H1462" s="16">
        <f>VLOOKUP($D1462,'Growth rate'!$B$3:$T$93,19,FALSE)*VLOOKUP($F1462,BY_TRA_Demand_Drivers!$B$5:$J$100,8,FALSE)</f>
        <v>0</v>
      </c>
      <c r="I1462" s="16">
        <f>VLOOKUP($D1462,'Growth rate'!$B$3:$T$93,19,FALSE)*VLOOKUP($F1462,BY_TRA_Demand_Drivers!$B$5:$J$100,9,FALSE)</f>
        <v>0</v>
      </c>
    </row>
    <row r="1463" spans="1:9">
      <c r="A1463" s="16">
        <f t="shared" si="21"/>
        <v>18</v>
      </c>
      <c r="B1463" s="16"/>
      <c r="C1463" s="16" t="s">
        <v>11</v>
      </c>
      <c r="D1463" s="16">
        <v>2084</v>
      </c>
      <c r="E1463" s="16" t="s">
        <v>3</v>
      </c>
      <c r="F1463" s="16" t="str">
        <f>VLOOKUP(A1463,BY_TRA_Demand_Drivers!$A$5:$B$95,2,FALSE)</f>
        <v>TFVAU</v>
      </c>
      <c r="G1463" s="16">
        <f>VLOOKUP($D1463,'Growth rate'!$B$3:$T$93,19,FALSE)*VLOOKUP($F1463,BY_TRA_Demand_Drivers!$B$5:$J$100,7,FALSE)</f>
        <v>8732.9535370228259</v>
      </c>
      <c r="H1463" s="16">
        <f>VLOOKUP($D1463,'Growth rate'!$B$3:$T$93,19,FALSE)*VLOOKUP($F1463,BY_TRA_Demand_Drivers!$B$5:$J$100,8,FALSE)</f>
        <v>0</v>
      </c>
      <c r="I1463" s="16">
        <f>VLOOKUP($D1463,'Growth rate'!$B$3:$T$93,19,FALSE)*VLOOKUP($F1463,BY_TRA_Demand_Drivers!$B$5:$J$100,9,FALSE)</f>
        <v>0</v>
      </c>
    </row>
    <row r="1464" spans="1:9">
      <c r="A1464" s="16">
        <f t="shared" si="21"/>
        <v>18</v>
      </c>
      <c r="B1464" s="16"/>
      <c r="C1464" s="16" t="s">
        <v>11</v>
      </c>
      <c r="D1464" s="16">
        <v>2085</v>
      </c>
      <c r="E1464" s="16" t="s">
        <v>3</v>
      </c>
      <c r="F1464" s="16" t="str">
        <f>VLOOKUP(A1464,BY_TRA_Demand_Drivers!$A$5:$B$95,2,FALSE)</f>
        <v>TFVAU</v>
      </c>
      <c r="G1464" s="16">
        <f>VLOOKUP($D1464,'Growth rate'!$B$3:$T$93,19,FALSE)*VLOOKUP($F1464,BY_TRA_Demand_Drivers!$B$5:$J$100,7,FALSE)</f>
        <v>8807.6716124215018</v>
      </c>
      <c r="H1464" s="16">
        <f>VLOOKUP($D1464,'Growth rate'!$B$3:$T$93,19,FALSE)*VLOOKUP($F1464,BY_TRA_Demand_Drivers!$B$5:$J$100,8,FALSE)</f>
        <v>0</v>
      </c>
      <c r="I1464" s="16">
        <f>VLOOKUP($D1464,'Growth rate'!$B$3:$T$93,19,FALSE)*VLOOKUP($F1464,BY_TRA_Demand_Drivers!$B$5:$J$100,9,FALSE)</f>
        <v>0</v>
      </c>
    </row>
    <row r="1465" spans="1:9">
      <c r="A1465" s="16">
        <f t="shared" si="21"/>
        <v>18</v>
      </c>
      <c r="B1465" s="16"/>
      <c r="C1465" s="16" t="s">
        <v>11</v>
      </c>
      <c r="D1465" s="16">
        <v>2086</v>
      </c>
      <c r="E1465" s="16" t="s">
        <v>3</v>
      </c>
      <c r="F1465" s="16" t="str">
        <f>VLOOKUP(A1465,BY_TRA_Demand_Drivers!$A$5:$B$95,2,FALSE)</f>
        <v>TFVAU</v>
      </c>
      <c r="G1465" s="16">
        <f>VLOOKUP($D1465,'Growth rate'!$B$3:$T$93,19,FALSE)*VLOOKUP($F1465,BY_TRA_Demand_Drivers!$B$5:$J$100,7,FALSE)</f>
        <v>8879.4333171167691</v>
      </c>
      <c r="H1465" s="16">
        <f>VLOOKUP($D1465,'Growth rate'!$B$3:$T$93,19,FALSE)*VLOOKUP($F1465,BY_TRA_Demand_Drivers!$B$5:$J$100,8,FALSE)</f>
        <v>0</v>
      </c>
      <c r="I1465" s="16">
        <f>VLOOKUP($D1465,'Growth rate'!$B$3:$T$93,19,FALSE)*VLOOKUP($F1465,BY_TRA_Demand_Drivers!$B$5:$J$100,9,FALSE)</f>
        <v>0</v>
      </c>
    </row>
    <row r="1466" spans="1:9">
      <c r="A1466" s="16">
        <f t="shared" si="21"/>
        <v>18</v>
      </c>
      <c r="B1466" s="16"/>
      <c r="C1466" s="16" t="s">
        <v>11</v>
      </c>
      <c r="D1466" s="16">
        <v>2087</v>
      </c>
      <c r="E1466" s="16" t="s">
        <v>3</v>
      </c>
      <c r="F1466" s="16" t="str">
        <f>VLOOKUP(A1466,BY_TRA_Demand_Drivers!$A$5:$B$95,2,FALSE)</f>
        <v>TFVAU</v>
      </c>
      <c r="G1466" s="16">
        <f>VLOOKUP($D1466,'Growth rate'!$B$3:$T$93,19,FALSE)*VLOOKUP($F1466,BY_TRA_Demand_Drivers!$B$5:$J$100,7,FALSE)</f>
        <v>8951.1950218120364</v>
      </c>
      <c r="H1466" s="16">
        <f>VLOOKUP($D1466,'Growth rate'!$B$3:$T$93,19,FALSE)*VLOOKUP($F1466,BY_TRA_Demand_Drivers!$B$5:$J$100,8,FALSE)</f>
        <v>0</v>
      </c>
      <c r="I1466" s="16">
        <f>VLOOKUP($D1466,'Growth rate'!$B$3:$T$93,19,FALSE)*VLOOKUP($F1466,BY_TRA_Demand_Drivers!$B$5:$J$100,9,FALSE)</f>
        <v>0</v>
      </c>
    </row>
    <row r="1467" spans="1:9">
      <c r="A1467" s="16">
        <f t="shared" si="21"/>
        <v>18</v>
      </c>
      <c r="B1467" s="16"/>
      <c r="C1467" s="16" t="s">
        <v>11</v>
      </c>
      <c r="D1467" s="16">
        <v>2088</v>
      </c>
      <c r="E1467" s="16" t="s">
        <v>3</v>
      </c>
      <c r="F1467" s="16" t="str">
        <f>VLOOKUP(A1467,BY_TRA_Demand_Drivers!$A$5:$B$95,2,FALSE)</f>
        <v>TFVAU</v>
      </c>
      <c r="G1467" s="16">
        <f>VLOOKUP($D1467,'Growth rate'!$B$3:$T$93,19,FALSE)*VLOOKUP($F1467,BY_TRA_Demand_Drivers!$B$5:$J$100,7,FALSE)</f>
        <v>9022.9567265073019</v>
      </c>
      <c r="H1467" s="16">
        <f>VLOOKUP($D1467,'Growth rate'!$B$3:$T$93,19,FALSE)*VLOOKUP($F1467,BY_TRA_Demand_Drivers!$B$5:$J$100,8,FALSE)</f>
        <v>0</v>
      </c>
      <c r="I1467" s="16">
        <f>VLOOKUP($D1467,'Growth rate'!$B$3:$T$93,19,FALSE)*VLOOKUP($F1467,BY_TRA_Demand_Drivers!$B$5:$J$100,9,FALSE)</f>
        <v>0</v>
      </c>
    </row>
    <row r="1468" spans="1:9">
      <c r="A1468" s="16">
        <f t="shared" si="21"/>
        <v>18</v>
      </c>
      <c r="B1468" s="16"/>
      <c r="C1468" s="16" t="s">
        <v>11</v>
      </c>
      <c r="D1468" s="16">
        <v>2089</v>
      </c>
      <c r="E1468" s="16" t="s">
        <v>3</v>
      </c>
      <c r="F1468" s="16" t="str">
        <f>VLOOKUP(A1468,BY_TRA_Demand_Drivers!$A$5:$B$95,2,FALSE)</f>
        <v>TFVAU</v>
      </c>
      <c r="G1468" s="16">
        <f>VLOOKUP($D1468,'Growth rate'!$B$3:$T$93,19,FALSE)*VLOOKUP($F1468,BY_TRA_Demand_Drivers!$B$5:$J$100,7,FALSE)</f>
        <v>9094.7184312025674</v>
      </c>
      <c r="H1468" s="16">
        <f>VLOOKUP($D1468,'Growth rate'!$B$3:$T$93,19,FALSE)*VLOOKUP($F1468,BY_TRA_Demand_Drivers!$B$5:$J$100,8,FALSE)</f>
        <v>0</v>
      </c>
      <c r="I1468" s="16">
        <f>VLOOKUP($D1468,'Growth rate'!$B$3:$T$93,19,FALSE)*VLOOKUP($F1468,BY_TRA_Demand_Drivers!$B$5:$J$100,9,FALSE)</f>
        <v>0</v>
      </c>
    </row>
    <row r="1469" spans="1:9">
      <c r="A1469" s="16">
        <f t="shared" si="21"/>
        <v>18</v>
      </c>
      <c r="B1469" s="16"/>
      <c r="C1469" s="16" t="s">
        <v>11</v>
      </c>
      <c r="D1469" s="16">
        <v>2090</v>
      </c>
      <c r="E1469" s="16" t="s">
        <v>3</v>
      </c>
      <c r="F1469" s="16" t="str">
        <f>VLOOKUP(A1469,BY_TRA_Demand_Drivers!$A$5:$B$95,2,FALSE)</f>
        <v>TFVAU</v>
      </c>
      <c r="G1469" s="16">
        <f>VLOOKUP($D1469,'Growth rate'!$B$3:$T$93,19,FALSE)*VLOOKUP($F1469,BY_TRA_Demand_Drivers!$B$5:$J$100,7,FALSE)</f>
        <v>9166.480135897833</v>
      </c>
      <c r="H1469" s="16">
        <f>VLOOKUP($D1469,'Growth rate'!$B$3:$T$93,19,FALSE)*VLOOKUP($F1469,BY_TRA_Demand_Drivers!$B$5:$J$100,8,FALSE)</f>
        <v>0</v>
      </c>
      <c r="I1469" s="16">
        <f>VLOOKUP($D1469,'Growth rate'!$B$3:$T$93,19,FALSE)*VLOOKUP($F1469,BY_TRA_Demand_Drivers!$B$5:$J$100,9,FALSE)</f>
        <v>0</v>
      </c>
    </row>
    <row r="1470" spans="1:9">
      <c r="A1470" s="16">
        <f t="shared" si="21"/>
        <v>18</v>
      </c>
      <c r="B1470" s="16"/>
      <c r="C1470" s="16" t="s">
        <v>11</v>
      </c>
      <c r="D1470" s="16">
        <v>2091</v>
      </c>
      <c r="E1470" s="16" t="s">
        <v>3</v>
      </c>
      <c r="F1470" s="16" t="str">
        <f>VLOOKUP(A1470,BY_TRA_Demand_Drivers!$A$5:$B$95,2,FALSE)</f>
        <v>TFVAU</v>
      </c>
      <c r="G1470" s="16">
        <f>VLOOKUP($D1470,'Growth rate'!$B$3:$T$93,19,FALSE)*VLOOKUP($F1470,BY_TRA_Demand_Drivers!$B$5:$J$100,7,FALSE)</f>
        <v>9236.5776546932484</v>
      </c>
      <c r="H1470" s="16">
        <f>VLOOKUP($D1470,'Growth rate'!$B$3:$T$93,19,FALSE)*VLOOKUP($F1470,BY_TRA_Demand_Drivers!$B$5:$J$100,8,FALSE)</f>
        <v>0</v>
      </c>
      <c r="I1470" s="16">
        <f>VLOOKUP($D1470,'Growth rate'!$B$3:$T$93,19,FALSE)*VLOOKUP($F1470,BY_TRA_Demand_Drivers!$B$5:$J$100,9,FALSE)</f>
        <v>0</v>
      </c>
    </row>
    <row r="1471" spans="1:9">
      <c r="A1471" s="16">
        <f t="shared" si="21"/>
        <v>18</v>
      </c>
      <c r="B1471" s="16"/>
      <c r="C1471" s="16" t="s">
        <v>11</v>
      </c>
      <c r="D1471" s="16">
        <v>2092</v>
      </c>
      <c r="E1471" s="16" t="s">
        <v>3</v>
      </c>
      <c r="F1471" s="16" t="str">
        <f>VLOOKUP(A1471,BY_TRA_Demand_Drivers!$A$5:$B$95,2,FALSE)</f>
        <v>TFVAU</v>
      </c>
      <c r="G1471" s="16">
        <f>VLOOKUP($D1471,'Growth rate'!$B$3:$T$93,19,FALSE)*VLOOKUP($F1471,BY_TRA_Demand_Drivers!$B$5:$J$100,7,FALSE)</f>
        <v>9306.6751734886639</v>
      </c>
      <c r="H1471" s="16">
        <f>VLOOKUP($D1471,'Growth rate'!$B$3:$T$93,19,FALSE)*VLOOKUP($F1471,BY_TRA_Demand_Drivers!$B$5:$J$100,8,FALSE)</f>
        <v>0</v>
      </c>
      <c r="I1471" s="16">
        <f>VLOOKUP($D1471,'Growth rate'!$B$3:$T$93,19,FALSE)*VLOOKUP($F1471,BY_TRA_Demand_Drivers!$B$5:$J$100,9,FALSE)</f>
        <v>0</v>
      </c>
    </row>
    <row r="1472" spans="1:9">
      <c r="A1472" s="16">
        <f t="shared" si="21"/>
        <v>18</v>
      </c>
      <c r="B1472" s="16"/>
      <c r="C1472" s="16" t="s">
        <v>11</v>
      </c>
      <c r="D1472" s="16">
        <v>2093</v>
      </c>
      <c r="E1472" s="16" t="s">
        <v>3</v>
      </c>
      <c r="F1472" s="16" t="str">
        <f>VLOOKUP(A1472,BY_TRA_Demand_Drivers!$A$5:$B$95,2,FALSE)</f>
        <v>TFVAU</v>
      </c>
      <c r="G1472" s="16">
        <f>VLOOKUP($D1472,'Growth rate'!$B$3:$T$93,19,FALSE)*VLOOKUP($F1472,BY_TRA_Demand_Drivers!$B$5:$J$100,7,FALSE)</f>
        <v>9376.7726922840811</v>
      </c>
      <c r="H1472" s="16">
        <f>VLOOKUP($D1472,'Growth rate'!$B$3:$T$93,19,FALSE)*VLOOKUP($F1472,BY_TRA_Demand_Drivers!$B$5:$J$100,8,FALSE)</f>
        <v>0</v>
      </c>
      <c r="I1472" s="16">
        <f>VLOOKUP($D1472,'Growth rate'!$B$3:$T$93,19,FALSE)*VLOOKUP($F1472,BY_TRA_Demand_Drivers!$B$5:$J$100,9,FALSE)</f>
        <v>0</v>
      </c>
    </row>
    <row r="1473" spans="1:9">
      <c r="A1473" s="16">
        <f t="shared" ref="A1473:A1536" si="22">A1391+1</f>
        <v>18</v>
      </c>
      <c r="B1473" s="16"/>
      <c r="C1473" s="16" t="s">
        <v>11</v>
      </c>
      <c r="D1473" s="16">
        <v>2094</v>
      </c>
      <c r="E1473" s="16" t="s">
        <v>3</v>
      </c>
      <c r="F1473" s="16" t="str">
        <f>VLOOKUP(A1473,BY_TRA_Demand_Drivers!$A$5:$B$95,2,FALSE)</f>
        <v>TFVAU</v>
      </c>
      <c r="G1473" s="16">
        <f>VLOOKUP($D1473,'Growth rate'!$B$3:$T$93,19,FALSE)*VLOOKUP($F1473,BY_TRA_Demand_Drivers!$B$5:$J$100,7,FALSE)</f>
        <v>9446.8702110794966</v>
      </c>
      <c r="H1473" s="16">
        <f>VLOOKUP($D1473,'Growth rate'!$B$3:$T$93,19,FALSE)*VLOOKUP($F1473,BY_TRA_Demand_Drivers!$B$5:$J$100,8,FALSE)</f>
        <v>0</v>
      </c>
      <c r="I1473" s="16">
        <f>VLOOKUP($D1473,'Growth rate'!$B$3:$T$93,19,FALSE)*VLOOKUP($F1473,BY_TRA_Demand_Drivers!$B$5:$J$100,9,FALSE)</f>
        <v>0</v>
      </c>
    </row>
    <row r="1474" spans="1:9">
      <c r="A1474" s="16">
        <f t="shared" si="22"/>
        <v>18</v>
      </c>
      <c r="B1474" s="16"/>
      <c r="C1474" s="16" t="s">
        <v>11</v>
      </c>
      <c r="D1474" s="16">
        <v>2095</v>
      </c>
      <c r="E1474" s="16" t="s">
        <v>3</v>
      </c>
      <c r="F1474" s="16" t="str">
        <f>VLOOKUP(A1474,BY_TRA_Demand_Drivers!$A$5:$B$95,2,FALSE)</f>
        <v>TFVAU</v>
      </c>
      <c r="G1474" s="16">
        <f>VLOOKUP($D1474,'Growth rate'!$B$3:$T$93,19,FALSE)*VLOOKUP($F1474,BY_TRA_Demand_Drivers!$B$5:$J$100,7,FALSE)</f>
        <v>9516.967729874912</v>
      </c>
      <c r="H1474" s="16">
        <f>VLOOKUP($D1474,'Growth rate'!$B$3:$T$93,19,FALSE)*VLOOKUP($F1474,BY_TRA_Demand_Drivers!$B$5:$J$100,8,FALSE)</f>
        <v>0</v>
      </c>
      <c r="I1474" s="16">
        <f>VLOOKUP($D1474,'Growth rate'!$B$3:$T$93,19,FALSE)*VLOOKUP($F1474,BY_TRA_Demand_Drivers!$B$5:$J$100,9,FALSE)</f>
        <v>0</v>
      </c>
    </row>
    <row r="1475" spans="1:9">
      <c r="A1475" s="16">
        <f t="shared" si="22"/>
        <v>18</v>
      </c>
      <c r="B1475" s="16"/>
      <c r="C1475" s="16" t="s">
        <v>11</v>
      </c>
      <c r="D1475" s="16">
        <v>2096</v>
      </c>
      <c r="E1475" s="16" t="s">
        <v>3</v>
      </c>
      <c r="F1475" s="16" t="str">
        <f>VLOOKUP(A1475,BY_TRA_Demand_Drivers!$A$5:$B$95,2,FALSE)</f>
        <v>TFVAU</v>
      </c>
      <c r="G1475" s="16">
        <f>VLOOKUP($D1475,'Growth rate'!$B$3:$T$93,19,FALSE)*VLOOKUP($F1475,BY_TRA_Demand_Drivers!$B$5:$J$100,7,FALSE)</f>
        <v>9584.7246716368718</v>
      </c>
      <c r="H1475" s="16">
        <f>VLOOKUP($D1475,'Growth rate'!$B$3:$T$93,19,FALSE)*VLOOKUP($F1475,BY_TRA_Demand_Drivers!$B$5:$J$100,8,FALSE)</f>
        <v>0</v>
      </c>
      <c r="I1475" s="16">
        <f>VLOOKUP($D1475,'Growth rate'!$B$3:$T$93,19,FALSE)*VLOOKUP($F1475,BY_TRA_Demand_Drivers!$B$5:$J$100,9,FALSE)</f>
        <v>0</v>
      </c>
    </row>
    <row r="1476" spans="1:9">
      <c r="A1476" s="16">
        <f t="shared" si="22"/>
        <v>18</v>
      </c>
      <c r="B1476" s="16"/>
      <c r="C1476" s="16" t="s">
        <v>11</v>
      </c>
      <c r="D1476" s="16">
        <v>2097</v>
      </c>
      <c r="E1476" s="16" t="s">
        <v>3</v>
      </c>
      <c r="F1476" s="16" t="str">
        <f>VLOOKUP(A1476,BY_TRA_Demand_Drivers!$A$5:$B$95,2,FALSE)</f>
        <v>TFVAU</v>
      </c>
      <c r="G1476" s="16">
        <f>VLOOKUP($D1476,'Growth rate'!$B$3:$T$93,19,FALSE)*VLOOKUP($F1476,BY_TRA_Demand_Drivers!$B$5:$J$100,7,FALSE)</f>
        <v>9652.4816133988315</v>
      </c>
      <c r="H1476" s="16">
        <f>VLOOKUP($D1476,'Growth rate'!$B$3:$T$93,19,FALSE)*VLOOKUP($F1476,BY_TRA_Demand_Drivers!$B$5:$J$100,8,FALSE)</f>
        <v>0</v>
      </c>
      <c r="I1476" s="16">
        <f>VLOOKUP($D1476,'Growth rate'!$B$3:$T$93,19,FALSE)*VLOOKUP($F1476,BY_TRA_Demand_Drivers!$B$5:$J$100,9,FALSE)</f>
        <v>0</v>
      </c>
    </row>
    <row r="1477" spans="1:9">
      <c r="A1477" s="16">
        <f t="shared" si="22"/>
        <v>18</v>
      </c>
      <c r="B1477" s="16"/>
      <c r="C1477" s="16" t="s">
        <v>11</v>
      </c>
      <c r="D1477" s="16">
        <v>2098</v>
      </c>
      <c r="E1477" s="16" t="s">
        <v>3</v>
      </c>
      <c r="F1477" s="16" t="str">
        <f>VLOOKUP(A1477,BY_TRA_Demand_Drivers!$A$5:$B$95,2,FALSE)</f>
        <v>TFVAU</v>
      </c>
      <c r="G1477" s="16">
        <f>VLOOKUP($D1477,'Growth rate'!$B$3:$T$93,19,FALSE)*VLOOKUP($F1477,BY_TRA_Demand_Drivers!$B$5:$J$100,7,FALSE)</f>
        <v>9720.2385551607931</v>
      </c>
      <c r="H1477" s="16">
        <f>VLOOKUP($D1477,'Growth rate'!$B$3:$T$93,19,FALSE)*VLOOKUP($F1477,BY_TRA_Demand_Drivers!$B$5:$J$100,8,FALSE)</f>
        <v>0</v>
      </c>
      <c r="I1477" s="16">
        <f>VLOOKUP($D1477,'Growth rate'!$B$3:$T$93,19,FALSE)*VLOOKUP($F1477,BY_TRA_Demand_Drivers!$B$5:$J$100,9,FALSE)</f>
        <v>0</v>
      </c>
    </row>
    <row r="1478" spans="1:9">
      <c r="A1478" s="16">
        <f t="shared" si="22"/>
        <v>18</v>
      </c>
      <c r="B1478" s="16"/>
      <c r="C1478" s="16" t="s">
        <v>11</v>
      </c>
      <c r="D1478" s="16">
        <v>2099</v>
      </c>
      <c r="E1478" s="16" t="s">
        <v>3</v>
      </c>
      <c r="F1478" s="16" t="str">
        <f>VLOOKUP(A1478,BY_TRA_Demand_Drivers!$A$5:$B$95,2,FALSE)</f>
        <v>TFVAU</v>
      </c>
      <c r="G1478" s="16">
        <f>VLOOKUP($D1478,'Growth rate'!$B$3:$T$93,19,FALSE)*VLOOKUP($F1478,BY_TRA_Demand_Drivers!$B$5:$J$100,7,FALSE)</f>
        <v>9787.9954969227547</v>
      </c>
      <c r="H1478" s="16">
        <f>VLOOKUP($D1478,'Growth rate'!$B$3:$T$93,19,FALSE)*VLOOKUP($F1478,BY_TRA_Demand_Drivers!$B$5:$J$100,8,FALSE)</f>
        <v>0</v>
      </c>
      <c r="I1478" s="16">
        <f>VLOOKUP($D1478,'Growth rate'!$B$3:$T$93,19,FALSE)*VLOOKUP($F1478,BY_TRA_Demand_Drivers!$B$5:$J$100,9,FALSE)</f>
        <v>0</v>
      </c>
    </row>
    <row r="1479" spans="1:9">
      <c r="A1479" s="16">
        <f t="shared" si="22"/>
        <v>18</v>
      </c>
      <c r="B1479" s="16"/>
      <c r="C1479" s="16" t="s">
        <v>11</v>
      </c>
      <c r="D1479" s="16">
        <v>2100</v>
      </c>
      <c r="E1479" s="16" t="s">
        <v>3</v>
      </c>
      <c r="F1479" s="16" t="str">
        <f>VLOOKUP(A1479,BY_TRA_Demand_Drivers!$A$5:$B$95,2,FALSE)</f>
        <v>TFVAU</v>
      </c>
      <c r="G1479" s="16">
        <f>VLOOKUP($D1479,'Growth rate'!$B$3:$T$93,19,FALSE)*VLOOKUP($F1479,BY_TRA_Demand_Drivers!$B$5:$J$100,7,FALSE)</f>
        <v>9855.7524386847126</v>
      </c>
      <c r="H1479" s="16">
        <f>VLOOKUP($D1479,'Growth rate'!$B$3:$T$93,19,FALSE)*VLOOKUP($F1479,BY_TRA_Demand_Drivers!$B$5:$J$100,8,FALSE)</f>
        <v>0</v>
      </c>
      <c r="I1479" s="16">
        <f>VLOOKUP($D1479,'Growth rate'!$B$3:$T$93,19,FALSE)*VLOOKUP($F1479,BY_TRA_Demand_Drivers!$B$5:$J$100,9,FALSE)</f>
        <v>0</v>
      </c>
    </row>
    <row r="1480" spans="1:9">
      <c r="A1480" s="16">
        <f t="shared" si="22"/>
        <v>19</v>
      </c>
      <c r="B1480" s="16"/>
      <c r="C1480" s="16" t="s">
        <v>11</v>
      </c>
      <c r="D1480" s="16">
        <v>2019</v>
      </c>
      <c r="E1480" s="16" t="s">
        <v>3</v>
      </c>
      <c r="F1480" s="16" t="str">
        <f>VLOOKUP(A1480,BY_TRA_Demand_Drivers!$A$5:$B$95,2,FALSE)</f>
        <v>TFVAR</v>
      </c>
      <c r="G1480" s="16">
        <f>VLOOKUP($D1480,'Growth rate'!$B$3:$T$93,19,FALSE)*VLOOKUP($F1480,BY_TRA_Demand_Drivers!$B$5:$J$100,7,FALSE)</f>
        <v>4400.5</v>
      </c>
      <c r="H1480" s="16">
        <f>VLOOKUP($D1480,'Growth rate'!$B$3:$T$93,19,FALSE)*VLOOKUP($F1480,BY_TRA_Demand_Drivers!$B$5:$J$100,8,FALSE)</f>
        <v>0</v>
      </c>
      <c r="I1480" s="16">
        <f>VLOOKUP($D1480,'Growth rate'!$B$3:$T$93,19,FALSE)*VLOOKUP($F1480,BY_TRA_Demand_Drivers!$B$5:$J$100,9,FALSE)</f>
        <v>0</v>
      </c>
    </row>
    <row r="1481" spans="1:9">
      <c r="A1481" s="16">
        <f t="shared" si="22"/>
        <v>19</v>
      </c>
      <c r="B1481" s="16"/>
      <c r="C1481" s="16" t="s">
        <v>11</v>
      </c>
      <c r="D1481" s="16">
        <v>2020</v>
      </c>
      <c r="E1481" s="16" t="s">
        <v>3</v>
      </c>
      <c r="F1481" s="16" t="str">
        <f>VLOOKUP(A1481,BY_TRA_Demand_Drivers!$A$5:$B$95,2,FALSE)</f>
        <v>TFVAR</v>
      </c>
      <c r="G1481" s="16">
        <f>VLOOKUP($D1481,'Growth rate'!$B$3:$T$93,19,FALSE)*VLOOKUP($F1481,BY_TRA_Demand_Drivers!$B$5:$J$100,7,FALSE)</f>
        <v>4457.2668007765997</v>
      </c>
      <c r="H1481" s="16">
        <f>VLOOKUP($D1481,'Growth rate'!$B$3:$T$93,19,FALSE)*VLOOKUP($F1481,BY_TRA_Demand_Drivers!$B$5:$J$100,8,FALSE)</f>
        <v>0</v>
      </c>
      <c r="I1481" s="16">
        <f>VLOOKUP($D1481,'Growth rate'!$B$3:$T$93,19,FALSE)*VLOOKUP($F1481,BY_TRA_Demand_Drivers!$B$5:$J$100,9,FALSE)</f>
        <v>0</v>
      </c>
    </row>
    <row r="1482" spans="1:9">
      <c r="A1482" s="16">
        <f t="shared" si="22"/>
        <v>19</v>
      </c>
      <c r="B1482" s="16"/>
      <c r="C1482" s="16" t="s">
        <v>11</v>
      </c>
      <c r="D1482" s="16">
        <v>2021</v>
      </c>
      <c r="E1482" s="16" t="s">
        <v>3</v>
      </c>
      <c r="F1482" s="16" t="str">
        <f>VLOOKUP(A1482,BY_TRA_Demand_Drivers!$A$5:$B$95,2,FALSE)</f>
        <v>TFVAR</v>
      </c>
      <c r="G1482" s="16">
        <f>VLOOKUP($D1482,'Growth rate'!$B$3:$T$93,19,FALSE)*VLOOKUP($F1482,BY_TRA_Demand_Drivers!$B$5:$J$100,7,FALSE)</f>
        <v>4514.0336015531984</v>
      </c>
      <c r="H1482" s="16">
        <f>VLOOKUP($D1482,'Growth rate'!$B$3:$T$93,19,FALSE)*VLOOKUP($F1482,BY_TRA_Demand_Drivers!$B$5:$J$100,8,FALSE)</f>
        <v>0</v>
      </c>
      <c r="I1482" s="16">
        <f>VLOOKUP($D1482,'Growth rate'!$B$3:$T$93,19,FALSE)*VLOOKUP($F1482,BY_TRA_Demand_Drivers!$B$5:$J$100,9,FALSE)</f>
        <v>0</v>
      </c>
    </row>
    <row r="1483" spans="1:9">
      <c r="A1483" s="16">
        <f t="shared" si="22"/>
        <v>19</v>
      </c>
      <c r="B1483" s="16"/>
      <c r="C1483" s="16" t="s">
        <v>11</v>
      </c>
      <c r="D1483" s="16">
        <v>2022</v>
      </c>
      <c r="E1483" s="16" t="s">
        <v>3</v>
      </c>
      <c r="F1483" s="16" t="str">
        <f>VLOOKUP(A1483,BY_TRA_Demand_Drivers!$A$5:$B$95,2,FALSE)</f>
        <v>TFVAR</v>
      </c>
      <c r="G1483" s="16">
        <f>VLOOKUP($D1483,'Growth rate'!$B$3:$T$93,19,FALSE)*VLOOKUP($F1483,BY_TRA_Demand_Drivers!$B$5:$J$100,7,FALSE)</f>
        <v>4570.8004023297981</v>
      </c>
      <c r="H1483" s="16">
        <f>VLOOKUP($D1483,'Growth rate'!$B$3:$T$93,19,FALSE)*VLOOKUP($F1483,BY_TRA_Demand_Drivers!$B$5:$J$100,8,FALSE)</f>
        <v>0</v>
      </c>
      <c r="I1483" s="16">
        <f>VLOOKUP($D1483,'Growth rate'!$B$3:$T$93,19,FALSE)*VLOOKUP($F1483,BY_TRA_Demand_Drivers!$B$5:$J$100,9,FALSE)</f>
        <v>0</v>
      </c>
    </row>
    <row r="1484" spans="1:9">
      <c r="A1484" s="16">
        <f t="shared" si="22"/>
        <v>19</v>
      </c>
      <c r="B1484" s="16"/>
      <c r="C1484" s="16" t="s">
        <v>11</v>
      </c>
      <c r="D1484" s="16">
        <v>2023</v>
      </c>
      <c r="E1484" s="16" t="s">
        <v>3</v>
      </c>
      <c r="F1484" s="16" t="str">
        <f>VLOOKUP(A1484,BY_TRA_Demand_Drivers!$A$5:$B$95,2,FALSE)</f>
        <v>TFVAR</v>
      </c>
      <c r="G1484" s="16">
        <f>VLOOKUP($D1484,'Growth rate'!$B$3:$T$93,19,FALSE)*VLOOKUP($F1484,BY_TRA_Demand_Drivers!$B$5:$J$100,7,FALSE)</f>
        <v>4627.5672031063978</v>
      </c>
      <c r="H1484" s="16">
        <f>VLOOKUP($D1484,'Growth rate'!$B$3:$T$93,19,FALSE)*VLOOKUP($F1484,BY_TRA_Demand_Drivers!$B$5:$J$100,8,FALSE)</f>
        <v>0</v>
      </c>
      <c r="I1484" s="16">
        <f>VLOOKUP($D1484,'Growth rate'!$B$3:$T$93,19,FALSE)*VLOOKUP($F1484,BY_TRA_Demand_Drivers!$B$5:$J$100,9,FALSE)</f>
        <v>0</v>
      </c>
    </row>
    <row r="1485" spans="1:9">
      <c r="A1485" s="16">
        <f t="shared" si="22"/>
        <v>19</v>
      </c>
      <c r="B1485" s="16"/>
      <c r="C1485" s="16" t="s">
        <v>11</v>
      </c>
      <c r="D1485" s="16">
        <v>2024</v>
      </c>
      <c r="E1485" s="16" t="s">
        <v>3</v>
      </c>
      <c r="F1485" s="16" t="str">
        <f>VLOOKUP(A1485,BY_TRA_Demand_Drivers!$A$5:$B$95,2,FALSE)</f>
        <v>TFVAR</v>
      </c>
      <c r="G1485" s="16">
        <f>VLOOKUP($D1485,'Growth rate'!$B$3:$T$93,19,FALSE)*VLOOKUP($F1485,BY_TRA_Demand_Drivers!$B$5:$J$100,7,FALSE)</f>
        <v>4684.3340038829965</v>
      </c>
      <c r="H1485" s="16">
        <f>VLOOKUP($D1485,'Growth rate'!$B$3:$T$93,19,FALSE)*VLOOKUP($F1485,BY_TRA_Demand_Drivers!$B$5:$J$100,8,FALSE)</f>
        <v>0</v>
      </c>
      <c r="I1485" s="16">
        <f>VLOOKUP($D1485,'Growth rate'!$B$3:$T$93,19,FALSE)*VLOOKUP($F1485,BY_TRA_Demand_Drivers!$B$5:$J$100,9,FALSE)</f>
        <v>0</v>
      </c>
    </row>
    <row r="1486" spans="1:9">
      <c r="A1486" s="16">
        <f t="shared" si="22"/>
        <v>19</v>
      </c>
      <c r="B1486" s="16"/>
      <c r="C1486" s="16" t="s">
        <v>11</v>
      </c>
      <c r="D1486" s="16">
        <v>2025</v>
      </c>
      <c r="E1486" s="16" t="s">
        <v>3</v>
      </c>
      <c r="F1486" s="16" t="str">
        <f>VLOOKUP(A1486,BY_TRA_Demand_Drivers!$A$5:$B$95,2,FALSE)</f>
        <v>TFVAR</v>
      </c>
      <c r="G1486" s="16">
        <f>VLOOKUP($D1486,'Growth rate'!$B$3:$T$93,19,FALSE)*VLOOKUP($F1486,BY_TRA_Demand_Drivers!$B$5:$J$100,7,FALSE)</f>
        <v>4741.1008046595962</v>
      </c>
      <c r="H1486" s="16">
        <f>VLOOKUP($D1486,'Growth rate'!$B$3:$T$93,19,FALSE)*VLOOKUP($F1486,BY_TRA_Demand_Drivers!$B$5:$J$100,8,FALSE)</f>
        <v>0</v>
      </c>
      <c r="I1486" s="16">
        <f>VLOOKUP($D1486,'Growth rate'!$B$3:$T$93,19,FALSE)*VLOOKUP($F1486,BY_TRA_Demand_Drivers!$B$5:$J$100,9,FALSE)</f>
        <v>0</v>
      </c>
    </row>
    <row r="1487" spans="1:9">
      <c r="A1487" s="16">
        <f t="shared" si="22"/>
        <v>19</v>
      </c>
      <c r="B1487" s="16"/>
      <c r="C1487" s="16" t="s">
        <v>11</v>
      </c>
      <c r="D1487" s="16">
        <v>2026</v>
      </c>
      <c r="E1487" s="16" t="s">
        <v>3</v>
      </c>
      <c r="F1487" s="16" t="str">
        <f>VLOOKUP(A1487,BY_TRA_Demand_Drivers!$A$5:$B$95,2,FALSE)</f>
        <v>TFVAR</v>
      </c>
      <c r="G1487" s="16">
        <f>VLOOKUP($D1487,'Growth rate'!$B$3:$T$93,19,FALSE)*VLOOKUP($F1487,BY_TRA_Demand_Drivers!$B$5:$J$100,7,FALSE)</f>
        <v>4797.8676054361958</v>
      </c>
      <c r="H1487" s="16">
        <f>VLOOKUP($D1487,'Growth rate'!$B$3:$T$93,19,FALSE)*VLOOKUP($F1487,BY_TRA_Demand_Drivers!$B$5:$J$100,8,FALSE)</f>
        <v>0</v>
      </c>
      <c r="I1487" s="16">
        <f>VLOOKUP($D1487,'Growth rate'!$B$3:$T$93,19,FALSE)*VLOOKUP($F1487,BY_TRA_Demand_Drivers!$B$5:$J$100,9,FALSE)</f>
        <v>0</v>
      </c>
    </row>
    <row r="1488" spans="1:9">
      <c r="A1488" s="16">
        <f t="shared" si="22"/>
        <v>19</v>
      </c>
      <c r="B1488" s="16"/>
      <c r="C1488" s="16" t="s">
        <v>11</v>
      </c>
      <c r="D1488" s="16">
        <v>2027</v>
      </c>
      <c r="E1488" s="16" t="s">
        <v>3</v>
      </c>
      <c r="F1488" s="16" t="str">
        <f>VLOOKUP(A1488,BY_TRA_Demand_Drivers!$A$5:$B$95,2,FALSE)</f>
        <v>TFVAR</v>
      </c>
      <c r="G1488" s="16">
        <f>VLOOKUP($D1488,'Growth rate'!$B$3:$T$93,19,FALSE)*VLOOKUP($F1488,BY_TRA_Demand_Drivers!$B$5:$J$100,7,FALSE)</f>
        <v>4854.6344062127946</v>
      </c>
      <c r="H1488" s="16">
        <f>VLOOKUP($D1488,'Growth rate'!$B$3:$T$93,19,FALSE)*VLOOKUP($F1488,BY_TRA_Demand_Drivers!$B$5:$J$100,8,FALSE)</f>
        <v>0</v>
      </c>
      <c r="I1488" s="16">
        <f>VLOOKUP($D1488,'Growth rate'!$B$3:$T$93,19,FALSE)*VLOOKUP($F1488,BY_TRA_Demand_Drivers!$B$5:$J$100,9,FALSE)</f>
        <v>0</v>
      </c>
    </row>
    <row r="1489" spans="1:9">
      <c r="A1489" s="16">
        <f t="shared" si="22"/>
        <v>19</v>
      </c>
      <c r="B1489" s="16"/>
      <c r="C1489" s="16" t="s">
        <v>11</v>
      </c>
      <c r="D1489" s="16">
        <v>2028</v>
      </c>
      <c r="E1489" s="16" t="s">
        <v>3</v>
      </c>
      <c r="F1489" s="16" t="str">
        <f>VLOOKUP(A1489,BY_TRA_Demand_Drivers!$A$5:$B$95,2,FALSE)</f>
        <v>TFVAR</v>
      </c>
      <c r="G1489" s="16">
        <f>VLOOKUP($D1489,'Growth rate'!$B$3:$T$93,19,FALSE)*VLOOKUP($F1489,BY_TRA_Demand_Drivers!$B$5:$J$100,7,FALSE)</f>
        <v>4911.4012069893943</v>
      </c>
      <c r="H1489" s="16">
        <f>VLOOKUP($D1489,'Growth rate'!$B$3:$T$93,19,FALSE)*VLOOKUP($F1489,BY_TRA_Demand_Drivers!$B$5:$J$100,8,FALSE)</f>
        <v>0</v>
      </c>
      <c r="I1489" s="16">
        <f>VLOOKUP($D1489,'Growth rate'!$B$3:$T$93,19,FALSE)*VLOOKUP($F1489,BY_TRA_Demand_Drivers!$B$5:$J$100,9,FALSE)</f>
        <v>0</v>
      </c>
    </row>
    <row r="1490" spans="1:9">
      <c r="A1490" s="16">
        <f t="shared" si="22"/>
        <v>19</v>
      </c>
      <c r="B1490" s="16"/>
      <c r="C1490" s="16" t="s">
        <v>11</v>
      </c>
      <c r="D1490" s="16">
        <v>2029</v>
      </c>
      <c r="E1490" s="16" t="s">
        <v>3</v>
      </c>
      <c r="F1490" s="16" t="str">
        <f>VLOOKUP(A1490,BY_TRA_Demand_Drivers!$A$5:$B$95,2,FALSE)</f>
        <v>TFVAR</v>
      </c>
      <c r="G1490" s="16">
        <f>VLOOKUP($D1490,'Growth rate'!$B$3:$T$93,19,FALSE)*VLOOKUP($F1490,BY_TRA_Demand_Drivers!$B$5:$J$100,7,FALSE)</f>
        <v>4968.168007765993</v>
      </c>
      <c r="H1490" s="16">
        <f>VLOOKUP($D1490,'Growth rate'!$B$3:$T$93,19,FALSE)*VLOOKUP($F1490,BY_TRA_Demand_Drivers!$B$5:$J$100,8,FALSE)</f>
        <v>0</v>
      </c>
      <c r="I1490" s="16">
        <f>VLOOKUP($D1490,'Growth rate'!$B$3:$T$93,19,FALSE)*VLOOKUP($F1490,BY_TRA_Demand_Drivers!$B$5:$J$100,9,FALSE)</f>
        <v>0</v>
      </c>
    </row>
    <row r="1491" spans="1:9">
      <c r="A1491" s="16">
        <f t="shared" si="22"/>
        <v>19</v>
      </c>
      <c r="B1491" s="16"/>
      <c r="C1491" s="16" t="s">
        <v>11</v>
      </c>
      <c r="D1491" s="16">
        <v>2030</v>
      </c>
      <c r="E1491" s="16" t="s">
        <v>3</v>
      </c>
      <c r="F1491" s="16" t="str">
        <f>VLOOKUP(A1491,BY_TRA_Demand_Drivers!$A$5:$B$95,2,FALSE)</f>
        <v>TFVAR</v>
      </c>
      <c r="G1491" s="16">
        <f>VLOOKUP($D1491,'Growth rate'!$B$3:$T$93,19,FALSE)*VLOOKUP($F1491,BY_TRA_Demand_Drivers!$B$5:$J$100,7,FALSE)</f>
        <v>5024.9348085425927</v>
      </c>
      <c r="H1491" s="16">
        <f>VLOOKUP($D1491,'Growth rate'!$B$3:$T$93,19,FALSE)*VLOOKUP($F1491,BY_TRA_Demand_Drivers!$B$5:$J$100,8,FALSE)</f>
        <v>0</v>
      </c>
      <c r="I1491" s="16">
        <f>VLOOKUP($D1491,'Growth rate'!$B$3:$T$93,19,FALSE)*VLOOKUP($F1491,BY_TRA_Demand_Drivers!$B$5:$J$100,9,FALSE)</f>
        <v>0</v>
      </c>
    </row>
    <row r="1492" spans="1:9">
      <c r="A1492" s="16">
        <f t="shared" si="22"/>
        <v>19</v>
      </c>
      <c r="B1492" s="16"/>
      <c r="C1492" s="16" t="s">
        <v>11</v>
      </c>
      <c r="D1492" s="16">
        <v>2031</v>
      </c>
      <c r="E1492" s="16" t="s">
        <v>3</v>
      </c>
      <c r="F1492" s="16" t="str">
        <f>VLOOKUP(A1492,BY_TRA_Demand_Drivers!$A$5:$B$95,2,FALSE)</f>
        <v>TFVAR</v>
      </c>
      <c r="G1492" s="16">
        <f>VLOOKUP($D1492,'Growth rate'!$B$3:$T$93,19,FALSE)*VLOOKUP($F1492,BY_TRA_Demand_Drivers!$B$5:$J$100,7,FALSE)</f>
        <v>5081.7016093191924</v>
      </c>
      <c r="H1492" s="16">
        <f>VLOOKUP($D1492,'Growth rate'!$B$3:$T$93,19,FALSE)*VLOOKUP($F1492,BY_TRA_Demand_Drivers!$B$5:$J$100,8,FALSE)</f>
        <v>0</v>
      </c>
      <c r="I1492" s="16">
        <f>VLOOKUP($D1492,'Growth rate'!$B$3:$T$93,19,FALSE)*VLOOKUP($F1492,BY_TRA_Demand_Drivers!$B$5:$J$100,9,FALSE)</f>
        <v>0</v>
      </c>
    </row>
    <row r="1493" spans="1:9">
      <c r="A1493" s="16">
        <f t="shared" si="22"/>
        <v>19</v>
      </c>
      <c r="B1493" s="16"/>
      <c r="C1493" s="16" t="s">
        <v>11</v>
      </c>
      <c r="D1493" s="16">
        <v>2032</v>
      </c>
      <c r="E1493" s="16" t="s">
        <v>3</v>
      </c>
      <c r="F1493" s="16" t="str">
        <f>VLOOKUP(A1493,BY_TRA_Demand_Drivers!$A$5:$B$95,2,FALSE)</f>
        <v>TFVAR</v>
      </c>
      <c r="G1493" s="16">
        <f>VLOOKUP($D1493,'Growth rate'!$B$3:$T$93,19,FALSE)*VLOOKUP($F1493,BY_TRA_Demand_Drivers!$B$5:$J$100,7,FALSE)</f>
        <v>5138.4684100957911</v>
      </c>
      <c r="H1493" s="16">
        <f>VLOOKUP($D1493,'Growth rate'!$B$3:$T$93,19,FALSE)*VLOOKUP($F1493,BY_TRA_Demand_Drivers!$B$5:$J$100,8,FALSE)</f>
        <v>0</v>
      </c>
      <c r="I1493" s="16">
        <f>VLOOKUP($D1493,'Growth rate'!$B$3:$T$93,19,FALSE)*VLOOKUP($F1493,BY_TRA_Demand_Drivers!$B$5:$J$100,9,FALSE)</f>
        <v>0</v>
      </c>
    </row>
    <row r="1494" spans="1:9">
      <c r="A1494" s="16">
        <f t="shared" si="22"/>
        <v>19</v>
      </c>
      <c r="B1494" s="16"/>
      <c r="C1494" s="16" t="s">
        <v>11</v>
      </c>
      <c r="D1494" s="16">
        <v>2033</v>
      </c>
      <c r="E1494" s="16" t="s">
        <v>3</v>
      </c>
      <c r="F1494" s="16" t="str">
        <f>VLOOKUP(A1494,BY_TRA_Demand_Drivers!$A$5:$B$95,2,FALSE)</f>
        <v>TFVAR</v>
      </c>
      <c r="G1494" s="16">
        <f>VLOOKUP($D1494,'Growth rate'!$B$3:$T$93,19,FALSE)*VLOOKUP($F1494,BY_TRA_Demand_Drivers!$B$5:$J$100,7,FALSE)</f>
        <v>5195.2352108723908</v>
      </c>
      <c r="H1494" s="16">
        <f>VLOOKUP($D1494,'Growth rate'!$B$3:$T$93,19,FALSE)*VLOOKUP($F1494,BY_TRA_Demand_Drivers!$B$5:$J$100,8,FALSE)</f>
        <v>0</v>
      </c>
      <c r="I1494" s="16">
        <f>VLOOKUP($D1494,'Growth rate'!$B$3:$T$93,19,FALSE)*VLOOKUP($F1494,BY_TRA_Demand_Drivers!$B$5:$J$100,9,FALSE)</f>
        <v>0</v>
      </c>
    </row>
    <row r="1495" spans="1:9">
      <c r="A1495" s="16">
        <f t="shared" si="22"/>
        <v>19</v>
      </c>
      <c r="B1495" s="16"/>
      <c r="C1495" s="16" t="s">
        <v>11</v>
      </c>
      <c r="D1495" s="16">
        <v>2034</v>
      </c>
      <c r="E1495" s="16" t="s">
        <v>3</v>
      </c>
      <c r="F1495" s="16" t="str">
        <f>VLOOKUP(A1495,BY_TRA_Demand_Drivers!$A$5:$B$95,2,FALSE)</f>
        <v>TFVAR</v>
      </c>
      <c r="G1495" s="16">
        <f>VLOOKUP($D1495,'Growth rate'!$B$3:$T$93,19,FALSE)*VLOOKUP($F1495,BY_TRA_Demand_Drivers!$B$5:$J$100,7,FALSE)</f>
        <v>5252.0020116489904</v>
      </c>
      <c r="H1495" s="16">
        <f>VLOOKUP($D1495,'Growth rate'!$B$3:$T$93,19,FALSE)*VLOOKUP($F1495,BY_TRA_Demand_Drivers!$B$5:$J$100,8,FALSE)</f>
        <v>0</v>
      </c>
      <c r="I1495" s="16">
        <f>VLOOKUP($D1495,'Growth rate'!$B$3:$T$93,19,FALSE)*VLOOKUP($F1495,BY_TRA_Demand_Drivers!$B$5:$J$100,9,FALSE)</f>
        <v>0</v>
      </c>
    </row>
    <row r="1496" spans="1:9">
      <c r="A1496" s="16">
        <f t="shared" si="22"/>
        <v>19</v>
      </c>
      <c r="B1496" s="16"/>
      <c r="C1496" s="16" t="s">
        <v>11</v>
      </c>
      <c r="D1496" s="16">
        <v>2035</v>
      </c>
      <c r="E1496" s="16" t="s">
        <v>3</v>
      </c>
      <c r="F1496" s="16" t="str">
        <f>VLOOKUP(A1496,BY_TRA_Demand_Drivers!$A$5:$B$95,2,FALSE)</f>
        <v>TFVAR</v>
      </c>
      <c r="G1496" s="16">
        <f>VLOOKUP($D1496,'Growth rate'!$B$3:$T$93,19,FALSE)*VLOOKUP($F1496,BY_TRA_Demand_Drivers!$B$5:$J$100,7,FALSE)</f>
        <v>5308.7688124255892</v>
      </c>
      <c r="H1496" s="16">
        <f>VLOOKUP($D1496,'Growth rate'!$B$3:$T$93,19,FALSE)*VLOOKUP($F1496,BY_TRA_Demand_Drivers!$B$5:$J$100,8,FALSE)</f>
        <v>0</v>
      </c>
      <c r="I1496" s="16">
        <f>VLOOKUP($D1496,'Growth rate'!$B$3:$T$93,19,FALSE)*VLOOKUP($F1496,BY_TRA_Demand_Drivers!$B$5:$J$100,9,FALSE)</f>
        <v>0</v>
      </c>
    </row>
    <row r="1497" spans="1:9">
      <c r="A1497" s="16">
        <f t="shared" si="22"/>
        <v>19</v>
      </c>
      <c r="B1497" s="16"/>
      <c r="C1497" s="16" t="s">
        <v>11</v>
      </c>
      <c r="D1497" s="16">
        <v>2036</v>
      </c>
      <c r="E1497" s="16" t="s">
        <v>3</v>
      </c>
      <c r="F1497" s="16" t="str">
        <f>VLOOKUP(A1497,BY_TRA_Demand_Drivers!$A$5:$B$95,2,FALSE)</f>
        <v>TFVAR</v>
      </c>
      <c r="G1497" s="16">
        <f>VLOOKUP($D1497,'Growth rate'!$B$3:$T$93,19,FALSE)*VLOOKUP($F1497,BY_TRA_Demand_Drivers!$B$5:$J$100,7,FALSE)</f>
        <v>5365.5356132021889</v>
      </c>
      <c r="H1497" s="16">
        <f>VLOOKUP($D1497,'Growth rate'!$B$3:$T$93,19,FALSE)*VLOOKUP($F1497,BY_TRA_Demand_Drivers!$B$5:$J$100,8,FALSE)</f>
        <v>0</v>
      </c>
      <c r="I1497" s="16">
        <f>VLOOKUP($D1497,'Growth rate'!$B$3:$T$93,19,FALSE)*VLOOKUP($F1497,BY_TRA_Demand_Drivers!$B$5:$J$100,9,FALSE)</f>
        <v>0</v>
      </c>
    </row>
    <row r="1498" spans="1:9">
      <c r="A1498" s="16">
        <f t="shared" si="22"/>
        <v>19</v>
      </c>
      <c r="B1498" s="16"/>
      <c r="C1498" s="16" t="s">
        <v>11</v>
      </c>
      <c r="D1498" s="16">
        <v>2037</v>
      </c>
      <c r="E1498" s="16" t="s">
        <v>3</v>
      </c>
      <c r="F1498" s="16" t="str">
        <f>VLOOKUP(A1498,BY_TRA_Demand_Drivers!$A$5:$B$95,2,FALSE)</f>
        <v>TFVAR</v>
      </c>
      <c r="G1498" s="16">
        <f>VLOOKUP($D1498,'Growth rate'!$B$3:$T$93,19,FALSE)*VLOOKUP($F1498,BY_TRA_Demand_Drivers!$B$5:$J$100,7,FALSE)</f>
        <v>5422.3024139787885</v>
      </c>
      <c r="H1498" s="16">
        <f>VLOOKUP($D1498,'Growth rate'!$B$3:$T$93,19,FALSE)*VLOOKUP($F1498,BY_TRA_Demand_Drivers!$B$5:$J$100,8,FALSE)</f>
        <v>0</v>
      </c>
      <c r="I1498" s="16">
        <f>VLOOKUP($D1498,'Growth rate'!$B$3:$T$93,19,FALSE)*VLOOKUP($F1498,BY_TRA_Demand_Drivers!$B$5:$J$100,9,FALSE)</f>
        <v>0</v>
      </c>
    </row>
    <row r="1499" spans="1:9">
      <c r="A1499" s="16">
        <f t="shared" si="22"/>
        <v>19</v>
      </c>
      <c r="B1499" s="16"/>
      <c r="C1499" s="16" t="s">
        <v>11</v>
      </c>
      <c r="D1499" s="16">
        <v>2038</v>
      </c>
      <c r="E1499" s="16" t="s">
        <v>3</v>
      </c>
      <c r="F1499" s="16" t="str">
        <f>VLOOKUP(A1499,BY_TRA_Demand_Drivers!$A$5:$B$95,2,FALSE)</f>
        <v>TFVAR</v>
      </c>
      <c r="G1499" s="16">
        <f>VLOOKUP($D1499,'Growth rate'!$B$3:$T$93,19,FALSE)*VLOOKUP($F1499,BY_TRA_Demand_Drivers!$B$5:$J$100,7,FALSE)</f>
        <v>5479.0692147553873</v>
      </c>
      <c r="H1499" s="16">
        <f>VLOOKUP($D1499,'Growth rate'!$B$3:$T$93,19,FALSE)*VLOOKUP($F1499,BY_TRA_Demand_Drivers!$B$5:$J$100,8,FALSE)</f>
        <v>0</v>
      </c>
      <c r="I1499" s="16">
        <f>VLOOKUP($D1499,'Growth rate'!$B$3:$T$93,19,FALSE)*VLOOKUP($F1499,BY_TRA_Demand_Drivers!$B$5:$J$100,9,FALSE)</f>
        <v>0</v>
      </c>
    </row>
    <row r="1500" spans="1:9">
      <c r="A1500" s="16">
        <f t="shared" si="22"/>
        <v>19</v>
      </c>
      <c r="B1500" s="16"/>
      <c r="C1500" s="16" t="s">
        <v>11</v>
      </c>
      <c r="D1500" s="16">
        <v>2039</v>
      </c>
      <c r="E1500" s="16" t="s">
        <v>3</v>
      </c>
      <c r="F1500" s="16" t="str">
        <f>VLOOKUP(A1500,BY_TRA_Demand_Drivers!$A$5:$B$95,2,FALSE)</f>
        <v>TFVAR</v>
      </c>
      <c r="G1500" s="16">
        <f>VLOOKUP($D1500,'Growth rate'!$B$3:$T$93,19,FALSE)*VLOOKUP($F1500,BY_TRA_Demand_Drivers!$B$5:$J$100,7,FALSE)</f>
        <v>5535.836015531987</v>
      </c>
      <c r="H1500" s="16">
        <f>VLOOKUP($D1500,'Growth rate'!$B$3:$T$93,19,FALSE)*VLOOKUP($F1500,BY_TRA_Demand_Drivers!$B$5:$J$100,8,FALSE)</f>
        <v>0</v>
      </c>
      <c r="I1500" s="16">
        <f>VLOOKUP($D1500,'Growth rate'!$B$3:$T$93,19,FALSE)*VLOOKUP($F1500,BY_TRA_Demand_Drivers!$B$5:$J$100,9,FALSE)</f>
        <v>0</v>
      </c>
    </row>
    <row r="1501" spans="1:9">
      <c r="A1501" s="16">
        <f t="shared" si="22"/>
        <v>19</v>
      </c>
      <c r="B1501" s="16"/>
      <c r="C1501" s="16" t="s">
        <v>11</v>
      </c>
      <c r="D1501" s="16">
        <v>2040</v>
      </c>
      <c r="E1501" s="16" t="s">
        <v>3</v>
      </c>
      <c r="F1501" s="16" t="str">
        <f>VLOOKUP(A1501,BY_TRA_Demand_Drivers!$A$5:$B$95,2,FALSE)</f>
        <v>TFVAR</v>
      </c>
      <c r="G1501" s="16">
        <f>VLOOKUP($D1501,'Growth rate'!$B$3:$T$93,19,FALSE)*VLOOKUP($F1501,BY_TRA_Demand_Drivers!$B$5:$J$100,7,FALSE)</f>
        <v>5592.6028163085866</v>
      </c>
      <c r="H1501" s="16">
        <f>VLOOKUP($D1501,'Growth rate'!$B$3:$T$93,19,FALSE)*VLOOKUP($F1501,BY_TRA_Demand_Drivers!$B$5:$J$100,8,FALSE)</f>
        <v>0</v>
      </c>
      <c r="I1501" s="16">
        <f>VLOOKUP($D1501,'Growth rate'!$B$3:$T$93,19,FALSE)*VLOOKUP($F1501,BY_TRA_Demand_Drivers!$B$5:$J$100,9,FALSE)</f>
        <v>0</v>
      </c>
    </row>
    <row r="1502" spans="1:9">
      <c r="A1502" s="16">
        <f t="shared" si="22"/>
        <v>19</v>
      </c>
      <c r="B1502" s="16"/>
      <c r="C1502" s="16" t="s">
        <v>11</v>
      </c>
      <c r="D1502" s="16">
        <v>2041</v>
      </c>
      <c r="E1502" s="16" t="s">
        <v>3</v>
      </c>
      <c r="F1502" s="16" t="str">
        <f>VLOOKUP(A1502,BY_TRA_Demand_Drivers!$A$5:$B$95,2,FALSE)</f>
        <v>TFVAR</v>
      </c>
      <c r="G1502" s="16">
        <f>VLOOKUP($D1502,'Growth rate'!$B$3:$T$93,19,FALSE)*VLOOKUP($F1502,BY_TRA_Demand_Drivers!$B$5:$J$100,7,FALSE)</f>
        <v>5649.3696170851854</v>
      </c>
      <c r="H1502" s="16">
        <f>VLOOKUP($D1502,'Growth rate'!$B$3:$T$93,19,FALSE)*VLOOKUP($F1502,BY_TRA_Demand_Drivers!$B$5:$J$100,8,FALSE)</f>
        <v>0</v>
      </c>
      <c r="I1502" s="16">
        <f>VLOOKUP($D1502,'Growth rate'!$B$3:$T$93,19,FALSE)*VLOOKUP($F1502,BY_TRA_Demand_Drivers!$B$5:$J$100,9,FALSE)</f>
        <v>0</v>
      </c>
    </row>
    <row r="1503" spans="1:9">
      <c r="A1503" s="16">
        <f t="shared" si="22"/>
        <v>19</v>
      </c>
      <c r="B1503" s="16"/>
      <c r="C1503" s="16" t="s">
        <v>11</v>
      </c>
      <c r="D1503" s="16">
        <v>2042</v>
      </c>
      <c r="E1503" s="16" t="s">
        <v>3</v>
      </c>
      <c r="F1503" s="16" t="str">
        <f>VLOOKUP(A1503,BY_TRA_Demand_Drivers!$A$5:$B$95,2,FALSE)</f>
        <v>TFVAR</v>
      </c>
      <c r="G1503" s="16">
        <f>VLOOKUP($D1503,'Growth rate'!$B$3:$T$93,19,FALSE)*VLOOKUP($F1503,BY_TRA_Demand_Drivers!$B$5:$J$100,7,FALSE)</f>
        <v>5706.136417861785</v>
      </c>
      <c r="H1503" s="16">
        <f>VLOOKUP($D1503,'Growth rate'!$B$3:$T$93,19,FALSE)*VLOOKUP($F1503,BY_TRA_Demand_Drivers!$B$5:$J$100,8,FALSE)</f>
        <v>0</v>
      </c>
      <c r="I1503" s="16">
        <f>VLOOKUP($D1503,'Growth rate'!$B$3:$T$93,19,FALSE)*VLOOKUP($F1503,BY_TRA_Demand_Drivers!$B$5:$J$100,9,FALSE)</f>
        <v>0</v>
      </c>
    </row>
    <row r="1504" spans="1:9">
      <c r="A1504" s="16">
        <f t="shared" si="22"/>
        <v>19</v>
      </c>
      <c r="B1504" s="16"/>
      <c r="C1504" s="16" t="s">
        <v>11</v>
      </c>
      <c r="D1504" s="16">
        <v>2043</v>
      </c>
      <c r="E1504" s="16" t="s">
        <v>3</v>
      </c>
      <c r="F1504" s="16" t="str">
        <f>VLOOKUP(A1504,BY_TRA_Demand_Drivers!$A$5:$B$95,2,FALSE)</f>
        <v>TFVAR</v>
      </c>
      <c r="G1504" s="16">
        <f>VLOOKUP($D1504,'Growth rate'!$B$3:$T$93,19,FALSE)*VLOOKUP($F1504,BY_TRA_Demand_Drivers!$B$5:$J$100,7,FALSE)</f>
        <v>5762.9032186383847</v>
      </c>
      <c r="H1504" s="16">
        <f>VLOOKUP($D1504,'Growth rate'!$B$3:$T$93,19,FALSE)*VLOOKUP($F1504,BY_TRA_Demand_Drivers!$B$5:$J$100,8,FALSE)</f>
        <v>0</v>
      </c>
      <c r="I1504" s="16">
        <f>VLOOKUP($D1504,'Growth rate'!$B$3:$T$93,19,FALSE)*VLOOKUP($F1504,BY_TRA_Demand_Drivers!$B$5:$J$100,9,FALSE)</f>
        <v>0</v>
      </c>
    </row>
    <row r="1505" spans="1:9">
      <c r="A1505" s="16">
        <f t="shared" si="22"/>
        <v>19</v>
      </c>
      <c r="B1505" s="16"/>
      <c r="C1505" s="16" t="s">
        <v>11</v>
      </c>
      <c r="D1505" s="16">
        <v>2044</v>
      </c>
      <c r="E1505" s="16" t="s">
        <v>3</v>
      </c>
      <c r="F1505" s="16" t="str">
        <f>VLOOKUP(A1505,BY_TRA_Demand_Drivers!$A$5:$B$95,2,FALSE)</f>
        <v>TFVAR</v>
      </c>
      <c r="G1505" s="16">
        <f>VLOOKUP($D1505,'Growth rate'!$B$3:$T$93,19,FALSE)*VLOOKUP($F1505,BY_TRA_Demand_Drivers!$B$5:$J$100,7,FALSE)</f>
        <v>5819.6700194149835</v>
      </c>
      <c r="H1505" s="16">
        <f>VLOOKUP($D1505,'Growth rate'!$B$3:$T$93,19,FALSE)*VLOOKUP($F1505,BY_TRA_Demand_Drivers!$B$5:$J$100,8,FALSE)</f>
        <v>0</v>
      </c>
      <c r="I1505" s="16">
        <f>VLOOKUP($D1505,'Growth rate'!$B$3:$T$93,19,FALSE)*VLOOKUP($F1505,BY_TRA_Demand_Drivers!$B$5:$J$100,9,FALSE)</f>
        <v>0</v>
      </c>
    </row>
    <row r="1506" spans="1:9">
      <c r="A1506" s="16">
        <f t="shared" si="22"/>
        <v>19</v>
      </c>
      <c r="B1506" s="16"/>
      <c r="C1506" s="16" t="s">
        <v>11</v>
      </c>
      <c r="D1506" s="16">
        <v>2045</v>
      </c>
      <c r="E1506" s="16" t="s">
        <v>3</v>
      </c>
      <c r="F1506" s="16" t="str">
        <f>VLOOKUP(A1506,BY_TRA_Demand_Drivers!$A$5:$B$95,2,FALSE)</f>
        <v>TFVAR</v>
      </c>
      <c r="G1506" s="16">
        <f>VLOOKUP($D1506,'Growth rate'!$B$3:$T$93,19,FALSE)*VLOOKUP($F1506,BY_TRA_Demand_Drivers!$B$5:$J$100,7,FALSE)</f>
        <v>5876.436820191584</v>
      </c>
      <c r="H1506" s="16">
        <f>VLOOKUP($D1506,'Growth rate'!$B$3:$T$93,19,FALSE)*VLOOKUP($F1506,BY_TRA_Demand_Drivers!$B$5:$J$100,8,FALSE)</f>
        <v>0</v>
      </c>
      <c r="I1506" s="16">
        <f>VLOOKUP($D1506,'Growth rate'!$B$3:$T$93,19,FALSE)*VLOOKUP($F1506,BY_TRA_Demand_Drivers!$B$5:$J$100,9,FALSE)</f>
        <v>0</v>
      </c>
    </row>
    <row r="1507" spans="1:9">
      <c r="A1507" s="16">
        <f t="shared" si="22"/>
        <v>19</v>
      </c>
      <c r="B1507" s="16"/>
      <c r="C1507" s="16" t="s">
        <v>11</v>
      </c>
      <c r="D1507" s="16">
        <v>2046</v>
      </c>
      <c r="E1507" s="16" t="s">
        <v>3</v>
      </c>
      <c r="F1507" s="16" t="str">
        <f>VLOOKUP(A1507,BY_TRA_Demand_Drivers!$A$5:$B$95,2,FALSE)</f>
        <v>TFVAR</v>
      </c>
      <c r="G1507" s="16">
        <f>VLOOKUP($D1507,'Growth rate'!$B$3:$T$93,19,FALSE)*VLOOKUP($F1507,BY_TRA_Demand_Drivers!$B$5:$J$100,7,FALSE)</f>
        <v>5933.2036209681837</v>
      </c>
      <c r="H1507" s="16">
        <f>VLOOKUP($D1507,'Growth rate'!$B$3:$T$93,19,FALSE)*VLOOKUP($F1507,BY_TRA_Demand_Drivers!$B$5:$J$100,8,FALSE)</f>
        <v>0</v>
      </c>
      <c r="I1507" s="16">
        <f>VLOOKUP($D1507,'Growth rate'!$B$3:$T$93,19,FALSE)*VLOOKUP($F1507,BY_TRA_Demand_Drivers!$B$5:$J$100,9,FALSE)</f>
        <v>0</v>
      </c>
    </row>
    <row r="1508" spans="1:9">
      <c r="A1508" s="16">
        <f t="shared" si="22"/>
        <v>19</v>
      </c>
      <c r="B1508" s="16"/>
      <c r="C1508" s="16" t="s">
        <v>11</v>
      </c>
      <c r="D1508" s="16">
        <v>2047</v>
      </c>
      <c r="E1508" s="16" t="s">
        <v>3</v>
      </c>
      <c r="F1508" s="16" t="str">
        <f>VLOOKUP(A1508,BY_TRA_Demand_Drivers!$A$5:$B$95,2,FALSE)</f>
        <v>TFVAR</v>
      </c>
      <c r="G1508" s="16">
        <f>VLOOKUP($D1508,'Growth rate'!$B$3:$T$93,19,FALSE)*VLOOKUP($F1508,BY_TRA_Demand_Drivers!$B$5:$J$100,7,FALSE)</f>
        <v>5989.9704217447825</v>
      </c>
      <c r="H1508" s="16">
        <f>VLOOKUP($D1508,'Growth rate'!$B$3:$T$93,19,FALSE)*VLOOKUP($F1508,BY_TRA_Demand_Drivers!$B$5:$J$100,8,FALSE)</f>
        <v>0</v>
      </c>
      <c r="I1508" s="16">
        <f>VLOOKUP($D1508,'Growth rate'!$B$3:$T$93,19,FALSE)*VLOOKUP($F1508,BY_TRA_Demand_Drivers!$B$5:$J$100,9,FALSE)</f>
        <v>0</v>
      </c>
    </row>
    <row r="1509" spans="1:9">
      <c r="A1509" s="16">
        <f t="shared" si="22"/>
        <v>19</v>
      </c>
      <c r="B1509" s="16"/>
      <c r="C1509" s="16" t="s">
        <v>11</v>
      </c>
      <c r="D1509" s="16">
        <v>2048</v>
      </c>
      <c r="E1509" s="16" t="s">
        <v>3</v>
      </c>
      <c r="F1509" s="16" t="str">
        <f>VLOOKUP(A1509,BY_TRA_Demand_Drivers!$A$5:$B$95,2,FALSE)</f>
        <v>TFVAR</v>
      </c>
      <c r="G1509" s="16">
        <f>VLOOKUP($D1509,'Growth rate'!$B$3:$T$93,19,FALSE)*VLOOKUP($F1509,BY_TRA_Demand_Drivers!$B$5:$J$100,7,FALSE)</f>
        <v>6046.7372225213821</v>
      </c>
      <c r="H1509" s="16">
        <f>VLOOKUP($D1509,'Growth rate'!$B$3:$T$93,19,FALSE)*VLOOKUP($F1509,BY_TRA_Demand_Drivers!$B$5:$J$100,8,FALSE)</f>
        <v>0</v>
      </c>
      <c r="I1509" s="16">
        <f>VLOOKUP($D1509,'Growth rate'!$B$3:$T$93,19,FALSE)*VLOOKUP($F1509,BY_TRA_Demand_Drivers!$B$5:$J$100,9,FALSE)</f>
        <v>0</v>
      </c>
    </row>
    <row r="1510" spans="1:9">
      <c r="A1510" s="16">
        <f t="shared" si="22"/>
        <v>19</v>
      </c>
      <c r="B1510" s="16"/>
      <c r="C1510" s="16" t="s">
        <v>11</v>
      </c>
      <c r="D1510" s="16">
        <v>2049</v>
      </c>
      <c r="E1510" s="16" t="s">
        <v>3</v>
      </c>
      <c r="F1510" s="16" t="str">
        <f>VLOOKUP(A1510,BY_TRA_Demand_Drivers!$A$5:$B$95,2,FALSE)</f>
        <v>TFVAR</v>
      </c>
      <c r="G1510" s="16">
        <f>VLOOKUP($D1510,'Growth rate'!$B$3:$T$93,19,FALSE)*VLOOKUP($F1510,BY_TRA_Demand_Drivers!$B$5:$J$100,7,FALSE)</f>
        <v>6103.5040232979818</v>
      </c>
      <c r="H1510" s="16">
        <f>VLOOKUP($D1510,'Growth rate'!$B$3:$T$93,19,FALSE)*VLOOKUP($F1510,BY_TRA_Demand_Drivers!$B$5:$J$100,8,FALSE)</f>
        <v>0</v>
      </c>
      <c r="I1510" s="16">
        <f>VLOOKUP($D1510,'Growth rate'!$B$3:$T$93,19,FALSE)*VLOOKUP($F1510,BY_TRA_Demand_Drivers!$B$5:$J$100,9,FALSE)</f>
        <v>0</v>
      </c>
    </row>
    <row r="1511" spans="1:9">
      <c r="A1511" s="16">
        <f t="shared" si="22"/>
        <v>19</v>
      </c>
      <c r="B1511" s="16"/>
      <c r="C1511" s="16" t="s">
        <v>11</v>
      </c>
      <c r="D1511" s="16">
        <v>2050</v>
      </c>
      <c r="E1511" s="16" t="s">
        <v>3</v>
      </c>
      <c r="F1511" s="16" t="str">
        <f>VLOOKUP(A1511,BY_TRA_Demand_Drivers!$A$5:$B$95,2,FALSE)</f>
        <v>TFVAR</v>
      </c>
      <c r="G1511" s="16">
        <f>VLOOKUP($D1511,'Growth rate'!$B$3:$T$93,19,FALSE)*VLOOKUP($F1511,BY_TRA_Demand_Drivers!$B$5:$J$100,7,FALSE)</f>
        <v>6160.2708240745806</v>
      </c>
      <c r="H1511" s="16">
        <f>VLOOKUP($D1511,'Growth rate'!$B$3:$T$93,19,FALSE)*VLOOKUP($F1511,BY_TRA_Demand_Drivers!$B$5:$J$100,8,FALSE)</f>
        <v>0</v>
      </c>
      <c r="I1511" s="16">
        <f>VLOOKUP($D1511,'Growth rate'!$B$3:$T$93,19,FALSE)*VLOOKUP($F1511,BY_TRA_Demand_Drivers!$B$5:$J$100,9,FALSE)</f>
        <v>0</v>
      </c>
    </row>
    <row r="1512" spans="1:9">
      <c r="A1512" s="16">
        <f t="shared" si="22"/>
        <v>19</v>
      </c>
      <c r="B1512" s="16"/>
      <c r="C1512" s="16" t="s">
        <v>11</v>
      </c>
      <c r="D1512" s="16">
        <v>2051</v>
      </c>
      <c r="E1512" s="16" t="s">
        <v>3</v>
      </c>
      <c r="F1512" s="16" t="str">
        <f>VLOOKUP(A1512,BY_TRA_Demand_Drivers!$A$5:$B$95,2,FALSE)</f>
        <v>TFVAR</v>
      </c>
      <c r="G1512" s="16">
        <f>VLOOKUP($D1512,'Growth rate'!$B$3:$T$93,19,FALSE)*VLOOKUP($F1512,BY_TRA_Demand_Drivers!$B$5:$J$100,7,FALSE)</f>
        <v>6227.0741974155026</v>
      </c>
      <c r="H1512" s="16">
        <f>VLOOKUP($D1512,'Growth rate'!$B$3:$T$93,19,FALSE)*VLOOKUP($F1512,BY_TRA_Demand_Drivers!$B$5:$J$100,8,FALSE)</f>
        <v>0</v>
      </c>
      <c r="I1512" s="16">
        <f>VLOOKUP($D1512,'Growth rate'!$B$3:$T$93,19,FALSE)*VLOOKUP($F1512,BY_TRA_Demand_Drivers!$B$5:$J$100,9,FALSE)</f>
        <v>0</v>
      </c>
    </row>
    <row r="1513" spans="1:9">
      <c r="A1513" s="16">
        <f t="shared" si="22"/>
        <v>19</v>
      </c>
      <c r="B1513" s="16"/>
      <c r="C1513" s="16" t="s">
        <v>11</v>
      </c>
      <c r="D1513" s="16">
        <v>2052</v>
      </c>
      <c r="E1513" s="16" t="s">
        <v>3</v>
      </c>
      <c r="F1513" s="16" t="str">
        <f>VLOOKUP(A1513,BY_TRA_Demand_Drivers!$A$5:$B$95,2,FALSE)</f>
        <v>TFVAR</v>
      </c>
      <c r="G1513" s="16">
        <f>VLOOKUP($D1513,'Growth rate'!$B$3:$T$93,19,FALSE)*VLOOKUP($F1513,BY_TRA_Demand_Drivers!$B$5:$J$100,7,FALSE)</f>
        <v>6293.8775707564273</v>
      </c>
      <c r="H1513" s="16">
        <f>VLOOKUP($D1513,'Growth rate'!$B$3:$T$93,19,FALSE)*VLOOKUP($F1513,BY_TRA_Demand_Drivers!$B$5:$J$100,8,FALSE)</f>
        <v>0</v>
      </c>
      <c r="I1513" s="16">
        <f>VLOOKUP($D1513,'Growth rate'!$B$3:$T$93,19,FALSE)*VLOOKUP($F1513,BY_TRA_Demand_Drivers!$B$5:$J$100,9,FALSE)</f>
        <v>0</v>
      </c>
    </row>
    <row r="1514" spans="1:9">
      <c r="A1514" s="16">
        <f t="shared" si="22"/>
        <v>19</v>
      </c>
      <c r="B1514" s="16"/>
      <c r="C1514" s="16" t="s">
        <v>11</v>
      </c>
      <c r="D1514" s="16">
        <v>2053</v>
      </c>
      <c r="E1514" s="16" t="s">
        <v>3</v>
      </c>
      <c r="F1514" s="16" t="str">
        <f>VLOOKUP(A1514,BY_TRA_Demand_Drivers!$A$5:$B$95,2,FALSE)</f>
        <v>TFVAR</v>
      </c>
      <c r="G1514" s="16">
        <f>VLOOKUP($D1514,'Growth rate'!$B$3:$T$93,19,FALSE)*VLOOKUP($F1514,BY_TRA_Demand_Drivers!$B$5:$J$100,7,FALSE)</f>
        <v>6360.6809440973493</v>
      </c>
      <c r="H1514" s="16">
        <f>VLOOKUP($D1514,'Growth rate'!$B$3:$T$93,19,FALSE)*VLOOKUP($F1514,BY_TRA_Demand_Drivers!$B$5:$J$100,8,FALSE)</f>
        <v>0</v>
      </c>
      <c r="I1514" s="16">
        <f>VLOOKUP($D1514,'Growth rate'!$B$3:$T$93,19,FALSE)*VLOOKUP($F1514,BY_TRA_Demand_Drivers!$B$5:$J$100,9,FALSE)</f>
        <v>0</v>
      </c>
    </row>
    <row r="1515" spans="1:9">
      <c r="A1515" s="16">
        <f t="shared" si="22"/>
        <v>19</v>
      </c>
      <c r="B1515" s="16"/>
      <c r="C1515" s="16" t="s">
        <v>11</v>
      </c>
      <c r="D1515" s="16">
        <v>2054</v>
      </c>
      <c r="E1515" s="16" t="s">
        <v>3</v>
      </c>
      <c r="F1515" s="16" t="str">
        <f>VLOOKUP(A1515,BY_TRA_Demand_Drivers!$A$5:$B$95,2,FALSE)</f>
        <v>TFVAR</v>
      </c>
      <c r="G1515" s="16">
        <f>VLOOKUP($D1515,'Growth rate'!$B$3:$T$93,19,FALSE)*VLOOKUP($F1515,BY_TRA_Demand_Drivers!$B$5:$J$100,7,FALSE)</f>
        <v>6427.484317438274</v>
      </c>
      <c r="H1515" s="16">
        <f>VLOOKUP($D1515,'Growth rate'!$B$3:$T$93,19,FALSE)*VLOOKUP($F1515,BY_TRA_Demand_Drivers!$B$5:$J$100,8,FALSE)</f>
        <v>0</v>
      </c>
      <c r="I1515" s="16">
        <f>VLOOKUP($D1515,'Growth rate'!$B$3:$T$93,19,FALSE)*VLOOKUP($F1515,BY_TRA_Demand_Drivers!$B$5:$J$100,9,FALSE)</f>
        <v>0</v>
      </c>
    </row>
    <row r="1516" spans="1:9">
      <c r="A1516" s="16">
        <f t="shared" si="22"/>
        <v>19</v>
      </c>
      <c r="B1516" s="16"/>
      <c r="C1516" s="16" t="s">
        <v>11</v>
      </c>
      <c r="D1516" s="16">
        <v>2055</v>
      </c>
      <c r="E1516" s="16" t="s">
        <v>3</v>
      </c>
      <c r="F1516" s="16" t="str">
        <f>VLOOKUP(A1516,BY_TRA_Demand_Drivers!$A$5:$B$95,2,FALSE)</f>
        <v>TFVAR</v>
      </c>
      <c r="G1516" s="16">
        <f>VLOOKUP($D1516,'Growth rate'!$B$3:$T$93,19,FALSE)*VLOOKUP($F1516,BY_TRA_Demand_Drivers!$B$5:$J$100,7,FALSE)</f>
        <v>6494.2876907791961</v>
      </c>
      <c r="H1516" s="16">
        <f>VLOOKUP($D1516,'Growth rate'!$B$3:$T$93,19,FALSE)*VLOOKUP($F1516,BY_TRA_Demand_Drivers!$B$5:$J$100,8,FALSE)</f>
        <v>0</v>
      </c>
      <c r="I1516" s="16">
        <f>VLOOKUP($D1516,'Growth rate'!$B$3:$T$93,19,FALSE)*VLOOKUP($F1516,BY_TRA_Demand_Drivers!$B$5:$J$100,9,FALSE)</f>
        <v>0</v>
      </c>
    </row>
    <row r="1517" spans="1:9">
      <c r="A1517" s="16">
        <f t="shared" si="22"/>
        <v>19</v>
      </c>
      <c r="B1517" s="16"/>
      <c r="C1517" s="16" t="s">
        <v>11</v>
      </c>
      <c r="D1517" s="16">
        <v>2056</v>
      </c>
      <c r="E1517" s="16" t="s">
        <v>3</v>
      </c>
      <c r="F1517" s="16" t="str">
        <f>VLOOKUP(A1517,BY_TRA_Demand_Drivers!$A$5:$B$95,2,FALSE)</f>
        <v>TFVAR</v>
      </c>
      <c r="G1517" s="16">
        <f>VLOOKUP($D1517,'Growth rate'!$B$3:$T$93,19,FALSE)*VLOOKUP($F1517,BY_TRA_Demand_Drivers!$B$5:$J$100,7,FALSE)</f>
        <v>6569.0902098656434</v>
      </c>
      <c r="H1517" s="16">
        <f>VLOOKUP($D1517,'Growth rate'!$B$3:$T$93,19,FALSE)*VLOOKUP($F1517,BY_TRA_Demand_Drivers!$B$5:$J$100,8,FALSE)</f>
        <v>0</v>
      </c>
      <c r="I1517" s="16">
        <f>VLOOKUP($D1517,'Growth rate'!$B$3:$T$93,19,FALSE)*VLOOKUP($F1517,BY_TRA_Demand_Drivers!$B$5:$J$100,9,FALSE)</f>
        <v>0</v>
      </c>
    </row>
    <row r="1518" spans="1:9">
      <c r="A1518" s="16">
        <f t="shared" si="22"/>
        <v>19</v>
      </c>
      <c r="B1518" s="16"/>
      <c r="C1518" s="16" t="s">
        <v>11</v>
      </c>
      <c r="D1518" s="16">
        <v>2057</v>
      </c>
      <c r="E1518" s="16" t="s">
        <v>3</v>
      </c>
      <c r="F1518" s="16" t="str">
        <f>VLOOKUP(A1518,BY_TRA_Demand_Drivers!$A$5:$B$95,2,FALSE)</f>
        <v>TFVAR</v>
      </c>
      <c r="G1518" s="16">
        <f>VLOOKUP($D1518,'Growth rate'!$B$3:$T$93,19,FALSE)*VLOOKUP($F1518,BY_TRA_Demand_Drivers!$B$5:$J$100,7,FALSE)</f>
        <v>6643.8927289520889</v>
      </c>
      <c r="H1518" s="16">
        <f>VLOOKUP($D1518,'Growth rate'!$B$3:$T$93,19,FALSE)*VLOOKUP($F1518,BY_TRA_Demand_Drivers!$B$5:$J$100,8,FALSE)</f>
        <v>0</v>
      </c>
      <c r="I1518" s="16">
        <f>VLOOKUP($D1518,'Growth rate'!$B$3:$T$93,19,FALSE)*VLOOKUP($F1518,BY_TRA_Demand_Drivers!$B$5:$J$100,9,FALSE)</f>
        <v>0</v>
      </c>
    </row>
    <row r="1519" spans="1:9">
      <c r="A1519" s="16">
        <f t="shared" si="22"/>
        <v>19</v>
      </c>
      <c r="B1519" s="16"/>
      <c r="C1519" s="16" t="s">
        <v>11</v>
      </c>
      <c r="D1519" s="16">
        <v>2058</v>
      </c>
      <c r="E1519" s="16" t="s">
        <v>3</v>
      </c>
      <c r="F1519" s="16" t="str">
        <f>VLOOKUP(A1519,BY_TRA_Demand_Drivers!$A$5:$B$95,2,FALSE)</f>
        <v>TFVAR</v>
      </c>
      <c r="G1519" s="16">
        <f>VLOOKUP($D1519,'Growth rate'!$B$3:$T$93,19,FALSE)*VLOOKUP($F1519,BY_TRA_Demand_Drivers!$B$5:$J$100,7,FALSE)</f>
        <v>6718.6952480385362</v>
      </c>
      <c r="H1519" s="16">
        <f>VLOOKUP($D1519,'Growth rate'!$B$3:$T$93,19,FALSE)*VLOOKUP($F1519,BY_TRA_Demand_Drivers!$B$5:$J$100,8,FALSE)</f>
        <v>0</v>
      </c>
      <c r="I1519" s="16">
        <f>VLOOKUP($D1519,'Growth rate'!$B$3:$T$93,19,FALSE)*VLOOKUP($F1519,BY_TRA_Demand_Drivers!$B$5:$J$100,9,FALSE)</f>
        <v>0</v>
      </c>
    </row>
    <row r="1520" spans="1:9">
      <c r="A1520" s="16">
        <f t="shared" si="22"/>
        <v>19</v>
      </c>
      <c r="B1520" s="16"/>
      <c r="C1520" s="16" t="s">
        <v>11</v>
      </c>
      <c r="D1520" s="16">
        <v>2059</v>
      </c>
      <c r="E1520" s="16" t="s">
        <v>3</v>
      </c>
      <c r="F1520" s="16" t="str">
        <f>VLOOKUP(A1520,BY_TRA_Demand_Drivers!$A$5:$B$95,2,FALSE)</f>
        <v>TFVAR</v>
      </c>
      <c r="G1520" s="16">
        <f>VLOOKUP($D1520,'Growth rate'!$B$3:$T$93,19,FALSE)*VLOOKUP($F1520,BY_TRA_Demand_Drivers!$B$5:$J$100,7,FALSE)</f>
        <v>6793.4977671249826</v>
      </c>
      <c r="H1520" s="16">
        <f>VLOOKUP($D1520,'Growth rate'!$B$3:$T$93,19,FALSE)*VLOOKUP($F1520,BY_TRA_Demand_Drivers!$B$5:$J$100,8,FALSE)</f>
        <v>0</v>
      </c>
      <c r="I1520" s="16">
        <f>VLOOKUP($D1520,'Growth rate'!$B$3:$T$93,19,FALSE)*VLOOKUP($F1520,BY_TRA_Demand_Drivers!$B$5:$J$100,9,FALSE)</f>
        <v>0</v>
      </c>
    </row>
    <row r="1521" spans="1:9">
      <c r="A1521" s="16">
        <f t="shared" si="22"/>
        <v>19</v>
      </c>
      <c r="B1521" s="16"/>
      <c r="C1521" s="16" t="s">
        <v>11</v>
      </c>
      <c r="D1521" s="16">
        <v>2060</v>
      </c>
      <c r="E1521" s="16" t="s">
        <v>3</v>
      </c>
      <c r="F1521" s="16" t="str">
        <f>VLOOKUP(A1521,BY_TRA_Demand_Drivers!$A$5:$B$95,2,FALSE)</f>
        <v>TFVAR</v>
      </c>
      <c r="G1521" s="16">
        <f>VLOOKUP($D1521,'Growth rate'!$B$3:$T$93,19,FALSE)*VLOOKUP($F1521,BY_TRA_Demand_Drivers!$B$5:$J$100,7,FALSE)</f>
        <v>6868.3002862114299</v>
      </c>
      <c r="H1521" s="16">
        <f>VLOOKUP($D1521,'Growth rate'!$B$3:$T$93,19,FALSE)*VLOOKUP($F1521,BY_TRA_Demand_Drivers!$B$5:$J$100,8,FALSE)</f>
        <v>0</v>
      </c>
      <c r="I1521" s="16">
        <f>VLOOKUP($D1521,'Growth rate'!$B$3:$T$93,19,FALSE)*VLOOKUP($F1521,BY_TRA_Demand_Drivers!$B$5:$J$100,9,FALSE)</f>
        <v>0</v>
      </c>
    </row>
    <row r="1522" spans="1:9">
      <c r="A1522" s="16">
        <f t="shared" si="22"/>
        <v>19</v>
      </c>
      <c r="B1522" s="16"/>
      <c r="C1522" s="16" t="s">
        <v>11</v>
      </c>
      <c r="D1522" s="16">
        <v>2061</v>
      </c>
      <c r="E1522" s="16" t="s">
        <v>3</v>
      </c>
      <c r="F1522" s="16" t="str">
        <f>VLOOKUP(A1522,BY_TRA_Demand_Drivers!$A$5:$B$95,2,FALSE)</f>
        <v>TFVAR</v>
      </c>
      <c r="G1522" s="16">
        <f>VLOOKUP($D1522,'Growth rate'!$B$3:$T$93,19,FALSE)*VLOOKUP($F1522,BY_TRA_Demand_Drivers!$B$5:$J$100,7,FALSE)</f>
        <v>6944.9827293900717</v>
      </c>
      <c r="H1522" s="16">
        <f>VLOOKUP($D1522,'Growth rate'!$B$3:$T$93,19,FALSE)*VLOOKUP($F1522,BY_TRA_Demand_Drivers!$B$5:$J$100,8,FALSE)</f>
        <v>0</v>
      </c>
      <c r="I1522" s="16">
        <f>VLOOKUP($D1522,'Growth rate'!$B$3:$T$93,19,FALSE)*VLOOKUP($F1522,BY_TRA_Demand_Drivers!$B$5:$J$100,9,FALSE)</f>
        <v>0</v>
      </c>
    </row>
    <row r="1523" spans="1:9">
      <c r="A1523" s="16">
        <f t="shared" si="22"/>
        <v>19</v>
      </c>
      <c r="B1523" s="16"/>
      <c r="C1523" s="16" t="s">
        <v>11</v>
      </c>
      <c r="D1523" s="16">
        <v>2062</v>
      </c>
      <c r="E1523" s="16" t="s">
        <v>3</v>
      </c>
      <c r="F1523" s="16" t="str">
        <f>VLOOKUP(A1523,BY_TRA_Demand_Drivers!$A$5:$B$95,2,FALSE)</f>
        <v>TFVAR</v>
      </c>
      <c r="G1523" s="16">
        <f>VLOOKUP($D1523,'Growth rate'!$B$3:$T$93,19,FALSE)*VLOOKUP($F1523,BY_TRA_Demand_Drivers!$B$5:$J$100,7,FALSE)</f>
        <v>7021.6651725687134</v>
      </c>
      <c r="H1523" s="16">
        <f>VLOOKUP($D1523,'Growth rate'!$B$3:$T$93,19,FALSE)*VLOOKUP($F1523,BY_TRA_Demand_Drivers!$B$5:$J$100,8,FALSE)</f>
        <v>0</v>
      </c>
      <c r="I1523" s="16">
        <f>VLOOKUP($D1523,'Growth rate'!$B$3:$T$93,19,FALSE)*VLOOKUP($F1523,BY_TRA_Demand_Drivers!$B$5:$J$100,9,FALSE)</f>
        <v>0</v>
      </c>
    </row>
    <row r="1524" spans="1:9">
      <c r="A1524" s="16">
        <f t="shared" si="22"/>
        <v>19</v>
      </c>
      <c r="B1524" s="16"/>
      <c r="C1524" s="16" t="s">
        <v>11</v>
      </c>
      <c r="D1524" s="16">
        <v>2063</v>
      </c>
      <c r="E1524" s="16" t="s">
        <v>3</v>
      </c>
      <c r="F1524" s="16" t="str">
        <f>VLOOKUP(A1524,BY_TRA_Demand_Drivers!$A$5:$B$95,2,FALSE)</f>
        <v>TFVAR</v>
      </c>
      <c r="G1524" s="16">
        <f>VLOOKUP($D1524,'Growth rate'!$B$3:$T$93,19,FALSE)*VLOOKUP($F1524,BY_TRA_Demand_Drivers!$B$5:$J$100,7,FALSE)</f>
        <v>7098.3476157473551</v>
      </c>
      <c r="H1524" s="16">
        <f>VLOOKUP($D1524,'Growth rate'!$B$3:$T$93,19,FALSE)*VLOOKUP($F1524,BY_TRA_Demand_Drivers!$B$5:$J$100,8,FALSE)</f>
        <v>0</v>
      </c>
      <c r="I1524" s="16">
        <f>VLOOKUP($D1524,'Growth rate'!$B$3:$T$93,19,FALSE)*VLOOKUP($F1524,BY_TRA_Demand_Drivers!$B$5:$J$100,9,FALSE)</f>
        <v>0</v>
      </c>
    </row>
    <row r="1525" spans="1:9">
      <c r="A1525" s="16">
        <f t="shared" si="22"/>
        <v>19</v>
      </c>
      <c r="B1525" s="16"/>
      <c r="C1525" s="16" t="s">
        <v>11</v>
      </c>
      <c r="D1525" s="16">
        <v>2064</v>
      </c>
      <c r="E1525" s="16" t="s">
        <v>3</v>
      </c>
      <c r="F1525" s="16" t="str">
        <f>VLOOKUP(A1525,BY_TRA_Demand_Drivers!$A$5:$B$95,2,FALSE)</f>
        <v>TFVAR</v>
      </c>
      <c r="G1525" s="16">
        <f>VLOOKUP($D1525,'Growth rate'!$B$3:$T$93,19,FALSE)*VLOOKUP($F1525,BY_TRA_Demand_Drivers!$B$5:$J$100,7,FALSE)</f>
        <v>7175.0300589259959</v>
      </c>
      <c r="H1525" s="16">
        <f>VLOOKUP($D1525,'Growth rate'!$B$3:$T$93,19,FALSE)*VLOOKUP($F1525,BY_TRA_Demand_Drivers!$B$5:$J$100,8,FALSE)</f>
        <v>0</v>
      </c>
      <c r="I1525" s="16">
        <f>VLOOKUP($D1525,'Growth rate'!$B$3:$T$93,19,FALSE)*VLOOKUP($F1525,BY_TRA_Demand_Drivers!$B$5:$J$100,9,FALSE)</f>
        <v>0</v>
      </c>
    </row>
    <row r="1526" spans="1:9">
      <c r="A1526" s="16">
        <f t="shared" si="22"/>
        <v>19</v>
      </c>
      <c r="B1526" s="16"/>
      <c r="C1526" s="16" t="s">
        <v>11</v>
      </c>
      <c r="D1526" s="16">
        <v>2065</v>
      </c>
      <c r="E1526" s="16" t="s">
        <v>3</v>
      </c>
      <c r="F1526" s="16" t="str">
        <f>VLOOKUP(A1526,BY_TRA_Demand_Drivers!$A$5:$B$95,2,FALSE)</f>
        <v>TFVAR</v>
      </c>
      <c r="G1526" s="16">
        <f>VLOOKUP($D1526,'Growth rate'!$B$3:$T$93,19,FALSE)*VLOOKUP($F1526,BY_TRA_Demand_Drivers!$B$5:$J$100,7,FALSE)</f>
        <v>7251.7125021046368</v>
      </c>
      <c r="H1526" s="16">
        <f>VLOOKUP($D1526,'Growth rate'!$B$3:$T$93,19,FALSE)*VLOOKUP($F1526,BY_TRA_Demand_Drivers!$B$5:$J$100,8,FALSE)</f>
        <v>0</v>
      </c>
      <c r="I1526" s="16">
        <f>VLOOKUP($D1526,'Growth rate'!$B$3:$T$93,19,FALSE)*VLOOKUP($F1526,BY_TRA_Demand_Drivers!$B$5:$J$100,9,FALSE)</f>
        <v>0</v>
      </c>
    </row>
    <row r="1527" spans="1:9">
      <c r="A1527" s="16">
        <f t="shared" si="22"/>
        <v>19</v>
      </c>
      <c r="B1527" s="16"/>
      <c r="C1527" s="16" t="s">
        <v>11</v>
      </c>
      <c r="D1527" s="16">
        <v>2066</v>
      </c>
      <c r="E1527" s="16" t="s">
        <v>3</v>
      </c>
      <c r="F1527" s="16" t="str">
        <f>VLOOKUP(A1527,BY_TRA_Demand_Drivers!$A$5:$B$95,2,FALSE)</f>
        <v>TFVAR</v>
      </c>
      <c r="G1527" s="16">
        <f>VLOOKUP($D1527,'Growth rate'!$B$3:$T$93,19,FALSE)*VLOOKUP($F1527,BY_TRA_Demand_Drivers!$B$5:$J$100,7,FALSE)</f>
        <v>7331.070211085872</v>
      </c>
      <c r="H1527" s="16">
        <f>VLOOKUP($D1527,'Growth rate'!$B$3:$T$93,19,FALSE)*VLOOKUP($F1527,BY_TRA_Demand_Drivers!$B$5:$J$100,8,FALSE)</f>
        <v>0</v>
      </c>
      <c r="I1527" s="16">
        <f>VLOOKUP($D1527,'Growth rate'!$B$3:$T$93,19,FALSE)*VLOOKUP($F1527,BY_TRA_Demand_Drivers!$B$5:$J$100,9,FALSE)</f>
        <v>0</v>
      </c>
    </row>
    <row r="1528" spans="1:9">
      <c r="A1528" s="16">
        <f t="shared" si="22"/>
        <v>19</v>
      </c>
      <c r="B1528" s="16"/>
      <c r="C1528" s="16" t="s">
        <v>11</v>
      </c>
      <c r="D1528" s="16">
        <v>2067</v>
      </c>
      <c r="E1528" s="16" t="s">
        <v>3</v>
      </c>
      <c r="F1528" s="16" t="str">
        <f>VLOOKUP(A1528,BY_TRA_Demand_Drivers!$A$5:$B$95,2,FALSE)</f>
        <v>TFVAR</v>
      </c>
      <c r="G1528" s="16">
        <f>VLOOKUP($D1528,'Growth rate'!$B$3:$T$93,19,FALSE)*VLOOKUP($F1528,BY_TRA_Demand_Drivers!$B$5:$J$100,7,FALSE)</f>
        <v>7410.4279200671044</v>
      </c>
      <c r="H1528" s="16">
        <f>VLOOKUP($D1528,'Growth rate'!$B$3:$T$93,19,FALSE)*VLOOKUP($F1528,BY_TRA_Demand_Drivers!$B$5:$J$100,8,FALSE)</f>
        <v>0</v>
      </c>
      <c r="I1528" s="16">
        <f>VLOOKUP($D1528,'Growth rate'!$B$3:$T$93,19,FALSE)*VLOOKUP($F1528,BY_TRA_Demand_Drivers!$B$5:$J$100,9,FALSE)</f>
        <v>0</v>
      </c>
    </row>
    <row r="1529" spans="1:9">
      <c r="A1529" s="16">
        <f t="shared" si="22"/>
        <v>19</v>
      </c>
      <c r="B1529" s="16"/>
      <c r="C1529" s="16" t="s">
        <v>11</v>
      </c>
      <c r="D1529" s="16">
        <v>2068</v>
      </c>
      <c r="E1529" s="16" t="s">
        <v>3</v>
      </c>
      <c r="F1529" s="16" t="str">
        <f>VLOOKUP(A1529,BY_TRA_Demand_Drivers!$A$5:$B$95,2,FALSE)</f>
        <v>TFVAR</v>
      </c>
      <c r="G1529" s="16">
        <f>VLOOKUP($D1529,'Growth rate'!$B$3:$T$93,19,FALSE)*VLOOKUP($F1529,BY_TRA_Demand_Drivers!$B$5:$J$100,7,FALSE)</f>
        <v>7489.7856290483387</v>
      </c>
      <c r="H1529" s="16">
        <f>VLOOKUP($D1529,'Growth rate'!$B$3:$T$93,19,FALSE)*VLOOKUP($F1529,BY_TRA_Demand_Drivers!$B$5:$J$100,8,FALSE)</f>
        <v>0</v>
      </c>
      <c r="I1529" s="16">
        <f>VLOOKUP($D1529,'Growth rate'!$B$3:$T$93,19,FALSE)*VLOOKUP($F1529,BY_TRA_Demand_Drivers!$B$5:$J$100,9,FALSE)</f>
        <v>0</v>
      </c>
    </row>
    <row r="1530" spans="1:9">
      <c r="A1530" s="16">
        <f t="shared" si="22"/>
        <v>19</v>
      </c>
      <c r="B1530" s="16"/>
      <c r="C1530" s="16" t="s">
        <v>11</v>
      </c>
      <c r="D1530" s="16">
        <v>2069</v>
      </c>
      <c r="E1530" s="16" t="s">
        <v>3</v>
      </c>
      <c r="F1530" s="16" t="str">
        <f>VLOOKUP(A1530,BY_TRA_Demand_Drivers!$A$5:$B$95,2,FALSE)</f>
        <v>TFVAR</v>
      </c>
      <c r="G1530" s="16">
        <f>VLOOKUP($D1530,'Growth rate'!$B$3:$T$93,19,FALSE)*VLOOKUP($F1530,BY_TRA_Demand_Drivers!$B$5:$J$100,7,FALSE)</f>
        <v>7569.1433380295712</v>
      </c>
      <c r="H1530" s="16">
        <f>VLOOKUP($D1530,'Growth rate'!$B$3:$T$93,19,FALSE)*VLOOKUP($F1530,BY_TRA_Demand_Drivers!$B$5:$J$100,8,FALSE)</f>
        <v>0</v>
      </c>
      <c r="I1530" s="16">
        <f>VLOOKUP($D1530,'Growth rate'!$B$3:$T$93,19,FALSE)*VLOOKUP($F1530,BY_TRA_Demand_Drivers!$B$5:$J$100,9,FALSE)</f>
        <v>0</v>
      </c>
    </row>
    <row r="1531" spans="1:9">
      <c r="A1531" s="16">
        <f t="shared" si="22"/>
        <v>19</v>
      </c>
      <c r="B1531" s="16"/>
      <c r="C1531" s="16" t="s">
        <v>11</v>
      </c>
      <c r="D1531" s="16">
        <v>2070</v>
      </c>
      <c r="E1531" s="16" t="s">
        <v>3</v>
      </c>
      <c r="F1531" s="16" t="str">
        <f>VLOOKUP(A1531,BY_TRA_Demand_Drivers!$A$5:$B$95,2,FALSE)</f>
        <v>TFVAR</v>
      </c>
      <c r="G1531" s="16">
        <f>VLOOKUP($D1531,'Growth rate'!$B$3:$T$93,19,FALSE)*VLOOKUP($F1531,BY_TRA_Demand_Drivers!$B$5:$J$100,7,FALSE)</f>
        <v>7648.5010470108055</v>
      </c>
      <c r="H1531" s="16">
        <f>VLOOKUP($D1531,'Growth rate'!$B$3:$T$93,19,FALSE)*VLOOKUP($F1531,BY_TRA_Demand_Drivers!$B$5:$J$100,8,FALSE)</f>
        <v>0</v>
      </c>
      <c r="I1531" s="16">
        <f>VLOOKUP($D1531,'Growth rate'!$B$3:$T$93,19,FALSE)*VLOOKUP($F1531,BY_TRA_Demand_Drivers!$B$5:$J$100,9,FALSE)</f>
        <v>0</v>
      </c>
    </row>
    <row r="1532" spans="1:9">
      <c r="A1532" s="16">
        <f t="shared" si="22"/>
        <v>19</v>
      </c>
      <c r="B1532" s="16"/>
      <c r="C1532" s="16" t="s">
        <v>11</v>
      </c>
      <c r="D1532" s="16">
        <v>2071</v>
      </c>
      <c r="E1532" s="16" t="s">
        <v>3</v>
      </c>
      <c r="F1532" s="16" t="str">
        <f>VLOOKUP(A1532,BY_TRA_Demand_Drivers!$A$5:$B$95,2,FALSE)</f>
        <v>TFVAR</v>
      </c>
      <c r="G1532" s="16">
        <f>VLOOKUP($D1532,'Growth rate'!$B$3:$T$93,19,FALSE)*VLOOKUP($F1532,BY_TRA_Demand_Drivers!$B$5:$J$100,7,FALSE)</f>
        <v>7727.7106288586747</v>
      </c>
      <c r="H1532" s="16">
        <f>VLOOKUP($D1532,'Growth rate'!$B$3:$T$93,19,FALSE)*VLOOKUP($F1532,BY_TRA_Demand_Drivers!$B$5:$J$100,8,FALSE)</f>
        <v>0</v>
      </c>
      <c r="I1532" s="16">
        <f>VLOOKUP($D1532,'Growth rate'!$B$3:$T$93,19,FALSE)*VLOOKUP($F1532,BY_TRA_Demand_Drivers!$B$5:$J$100,9,FALSE)</f>
        <v>0</v>
      </c>
    </row>
    <row r="1533" spans="1:9">
      <c r="A1533" s="16">
        <f t="shared" si="22"/>
        <v>19</v>
      </c>
      <c r="B1533" s="16"/>
      <c r="C1533" s="16" t="s">
        <v>11</v>
      </c>
      <c r="D1533" s="16">
        <v>2072</v>
      </c>
      <c r="E1533" s="16" t="s">
        <v>3</v>
      </c>
      <c r="F1533" s="16" t="str">
        <f>VLOOKUP(A1533,BY_TRA_Demand_Drivers!$A$5:$B$95,2,FALSE)</f>
        <v>TFVAR</v>
      </c>
      <c r="G1533" s="16">
        <f>VLOOKUP($D1533,'Growth rate'!$B$3:$T$93,19,FALSE)*VLOOKUP($F1533,BY_TRA_Demand_Drivers!$B$5:$J$100,7,FALSE)</f>
        <v>7806.920210706543</v>
      </c>
      <c r="H1533" s="16">
        <f>VLOOKUP($D1533,'Growth rate'!$B$3:$T$93,19,FALSE)*VLOOKUP($F1533,BY_TRA_Demand_Drivers!$B$5:$J$100,8,FALSE)</f>
        <v>0</v>
      </c>
      <c r="I1533" s="16">
        <f>VLOOKUP($D1533,'Growth rate'!$B$3:$T$93,19,FALSE)*VLOOKUP($F1533,BY_TRA_Demand_Drivers!$B$5:$J$100,9,FALSE)</f>
        <v>0</v>
      </c>
    </row>
    <row r="1534" spans="1:9">
      <c r="A1534" s="16">
        <f t="shared" si="22"/>
        <v>19</v>
      </c>
      <c r="B1534" s="16"/>
      <c r="C1534" s="16" t="s">
        <v>11</v>
      </c>
      <c r="D1534" s="16">
        <v>2073</v>
      </c>
      <c r="E1534" s="16" t="s">
        <v>3</v>
      </c>
      <c r="F1534" s="16" t="str">
        <f>VLOOKUP(A1534,BY_TRA_Demand_Drivers!$A$5:$B$95,2,FALSE)</f>
        <v>TFVAR</v>
      </c>
      <c r="G1534" s="16">
        <f>VLOOKUP($D1534,'Growth rate'!$B$3:$T$93,19,FALSE)*VLOOKUP($F1534,BY_TRA_Demand_Drivers!$B$5:$J$100,7,FALSE)</f>
        <v>7886.1297925544104</v>
      </c>
      <c r="H1534" s="16">
        <f>VLOOKUP($D1534,'Growth rate'!$B$3:$T$93,19,FALSE)*VLOOKUP($F1534,BY_TRA_Demand_Drivers!$B$5:$J$100,8,FALSE)</f>
        <v>0</v>
      </c>
      <c r="I1534" s="16">
        <f>VLOOKUP($D1534,'Growth rate'!$B$3:$T$93,19,FALSE)*VLOOKUP($F1534,BY_TRA_Demand_Drivers!$B$5:$J$100,9,FALSE)</f>
        <v>0</v>
      </c>
    </row>
    <row r="1535" spans="1:9">
      <c r="A1535" s="16">
        <f t="shared" si="22"/>
        <v>19</v>
      </c>
      <c r="B1535" s="16"/>
      <c r="C1535" s="16" t="s">
        <v>11</v>
      </c>
      <c r="D1535" s="16">
        <v>2074</v>
      </c>
      <c r="E1535" s="16" t="s">
        <v>3</v>
      </c>
      <c r="F1535" s="16" t="str">
        <f>VLOOKUP(A1535,BY_TRA_Demand_Drivers!$A$5:$B$95,2,FALSE)</f>
        <v>TFVAR</v>
      </c>
      <c r="G1535" s="16">
        <f>VLOOKUP($D1535,'Growth rate'!$B$3:$T$93,19,FALSE)*VLOOKUP($F1535,BY_TRA_Demand_Drivers!$B$5:$J$100,7,FALSE)</f>
        <v>7965.3393744022796</v>
      </c>
      <c r="H1535" s="16">
        <f>VLOOKUP($D1535,'Growth rate'!$B$3:$T$93,19,FALSE)*VLOOKUP($F1535,BY_TRA_Demand_Drivers!$B$5:$J$100,8,FALSE)</f>
        <v>0</v>
      </c>
      <c r="I1535" s="16">
        <f>VLOOKUP($D1535,'Growth rate'!$B$3:$T$93,19,FALSE)*VLOOKUP($F1535,BY_TRA_Demand_Drivers!$B$5:$J$100,9,FALSE)</f>
        <v>0</v>
      </c>
    </row>
    <row r="1536" spans="1:9">
      <c r="A1536" s="16">
        <f t="shared" si="22"/>
        <v>19</v>
      </c>
      <c r="B1536" s="16"/>
      <c r="C1536" s="16" t="s">
        <v>11</v>
      </c>
      <c r="D1536" s="16">
        <v>2075</v>
      </c>
      <c r="E1536" s="16" t="s">
        <v>3</v>
      </c>
      <c r="F1536" s="16" t="str">
        <f>VLOOKUP(A1536,BY_TRA_Demand_Drivers!$A$5:$B$95,2,FALSE)</f>
        <v>TFVAR</v>
      </c>
      <c r="G1536" s="16">
        <f>VLOOKUP($D1536,'Growth rate'!$B$3:$T$93,19,FALSE)*VLOOKUP($F1536,BY_TRA_Demand_Drivers!$B$5:$J$100,7,FALSE)</f>
        <v>8044.548956250148</v>
      </c>
      <c r="H1536" s="16">
        <f>VLOOKUP($D1536,'Growth rate'!$B$3:$T$93,19,FALSE)*VLOOKUP($F1536,BY_TRA_Demand_Drivers!$B$5:$J$100,8,FALSE)</f>
        <v>0</v>
      </c>
      <c r="I1536" s="16">
        <f>VLOOKUP($D1536,'Growth rate'!$B$3:$T$93,19,FALSE)*VLOOKUP($F1536,BY_TRA_Demand_Drivers!$B$5:$J$100,9,FALSE)</f>
        <v>0</v>
      </c>
    </row>
    <row r="1537" spans="1:9">
      <c r="A1537" s="16">
        <f t="shared" ref="A1537:A1600" si="23">A1455+1</f>
        <v>19</v>
      </c>
      <c r="B1537" s="16"/>
      <c r="C1537" s="16" t="s">
        <v>11</v>
      </c>
      <c r="D1537" s="16">
        <v>2076</v>
      </c>
      <c r="E1537" s="16" t="s">
        <v>3</v>
      </c>
      <c r="F1537" s="16" t="str">
        <f>VLOOKUP(A1537,BY_TRA_Demand_Drivers!$A$5:$B$95,2,FALSE)</f>
        <v>TFVAR</v>
      </c>
      <c r="G1537" s="16">
        <f>VLOOKUP($D1537,'Growth rate'!$B$3:$T$93,19,FALSE)*VLOOKUP($F1537,BY_TRA_Demand_Drivers!$B$5:$J$100,7,FALSE)</f>
        <v>8122.4554120857429</v>
      </c>
      <c r="H1537" s="16">
        <f>VLOOKUP($D1537,'Growth rate'!$B$3:$T$93,19,FALSE)*VLOOKUP($F1537,BY_TRA_Demand_Drivers!$B$5:$J$100,8,FALSE)</f>
        <v>0</v>
      </c>
      <c r="I1537" s="16">
        <f>VLOOKUP($D1537,'Growth rate'!$B$3:$T$93,19,FALSE)*VLOOKUP($F1537,BY_TRA_Demand_Drivers!$B$5:$J$100,9,FALSE)</f>
        <v>0</v>
      </c>
    </row>
    <row r="1538" spans="1:9">
      <c r="A1538" s="16">
        <f t="shared" si="23"/>
        <v>19</v>
      </c>
      <c r="B1538" s="16"/>
      <c r="C1538" s="16" t="s">
        <v>11</v>
      </c>
      <c r="D1538" s="16">
        <v>2077</v>
      </c>
      <c r="E1538" s="16" t="s">
        <v>3</v>
      </c>
      <c r="F1538" s="16" t="str">
        <f>VLOOKUP(A1538,BY_TRA_Demand_Drivers!$A$5:$B$95,2,FALSE)</f>
        <v>TFVAR</v>
      </c>
      <c r="G1538" s="16">
        <f>VLOOKUP($D1538,'Growth rate'!$B$3:$T$93,19,FALSE)*VLOOKUP($F1538,BY_TRA_Demand_Drivers!$B$5:$J$100,7,FALSE)</f>
        <v>8200.3618679213378</v>
      </c>
      <c r="H1538" s="16">
        <f>VLOOKUP($D1538,'Growth rate'!$B$3:$T$93,19,FALSE)*VLOOKUP($F1538,BY_TRA_Demand_Drivers!$B$5:$J$100,8,FALSE)</f>
        <v>0</v>
      </c>
      <c r="I1538" s="16">
        <f>VLOOKUP($D1538,'Growth rate'!$B$3:$T$93,19,FALSE)*VLOOKUP($F1538,BY_TRA_Demand_Drivers!$B$5:$J$100,9,FALSE)</f>
        <v>0</v>
      </c>
    </row>
    <row r="1539" spans="1:9">
      <c r="A1539" s="16">
        <f t="shared" si="23"/>
        <v>19</v>
      </c>
      <c r="B1539" s="16"/>
      <c r="C1539" s="16" t="s">
        <v>11</v>
      </c>
      <c r="D1539" s="16">
        <v>2078</v>
      </c>
      <c r="E1539" s="16" t="s">
        <v>3</v>
      </c>
      <c r="F1539" s="16" t="str">
        <f>VLOOKUP(A1539,BY_TRA_Demand_Drivers!$A$5:$B$95,2,FALSE)</f>
        <v>TFVAR</v>
      </c>
      <c r="G1539" s="16">
        <f>VLOOKUP($D1539,'Growth rate'!$B$3:$T$93,19,FALSE)*VLOOKUP($F1539,BY_TRA_Demand_Drivers!$B$5:$J$100,7,FALSE)</f>
        <v>8278.2683237569327</v>
      </c>
      <c r="H1539" s="16">
        <f>VLOOKUP($D1539,'Growth rate'!$B$3:$T$93,19,FALSE)*VLOOKUP($F1539,BY_TRA_Demand_Drivers!$B$5:$J$100,8,FALSE)</f>
        <v>0</v>
      </c>
      <c r="I1539" s="16">
        <f>VLOOKUP($D1539,'Growth rate'!$B$3:$T$93,19,FALSE)*VLOOKUP($F1539,BY_TRA_Demand_Drivers!$B$5:$J$100,9,FALSE)</f>
        <v>0</v>
      </c>
    </row>
    <row r="1540" spans="1:9">
      <c r="A1540" s="16">
        <f t="shared" si="23"/>
        <v>19</v>
      </c>
      <c r="B1540" s="16"/>
      <c r="C1540" s="16" t="s">
        <v>11</v>
      </c>
      <c r="D1540" s="16">
        <v>2079</v>
      </c>
      <c r="E1540" s="16" t="s">
        <v>3</v>
      </c>
      <c r="F1540" s="16" t="str">
        <f>VLOOKUP(A1540,BY_TRA_Demand_Drivers!$A$5:$B$95,2,FALSE)</f>
        <v>TFVAR</v>
      </c>
      <c r="G1540" s="16">
        <f>VLOOKUP($D1540,'Growth rate'!$B$3:$T$93,19,FALSE)*VLOOKUP($F1540,BY_TRA_Demand_Drivers!$B$5:$J$100,7,FALSE)</f>
        <v>8356.1747795925294</v>
      </c>
      <c r="H1540" s="16">
        <f>VLOOKUP($D1540,'Growth rate'!$B$3:$T$93,19,FALSE)*VLOOKUP($F1540,BY_TRA_Demand_Drivers!$B$5:$J$100,8,FALSE)</f>
        <v>0</v>
      </c>
      <c r="I1540" s="16">
        <f>VLOOKUP($D1540,'Growth rate'!$B$3:$T$93,19,FALSE)*VLOOKUP($F1540,BY_TRA_Demand_Drivers!$B$5:$J$100,9,FALSE)</f>
        <v>0</v>
      </c>
    </row>
    <row r="1541" spans="1:9">
      <c r="A1541" s="16">
        <f t="shared" si="23"/>
        <v>19</v>
      </c>
      <c r="B1541" s="16"/>
      <c r="C1541" s="16" t="s">
        <v>11</v>
      </c>
      <c r="D1541" s="16">
        <v>2080</v>
      </c>
      <c r="E1541" s="16" t="s">
        <v>3</v>
      </c>
      <c r="F1541" s="16" t="str">
        <f>VLOOKUP(A1541,BY_TRA_Demand_Drivers!$A$5:$B$95,2,FALSE)</f>
        <v>TFVAR</v>
      </c>
      <c r="G1541" s="16">
        <f>VLOOKUP($D1541,'Growth rate'!$B$3:$T$93,19,FALSE)*VLOOKUP($F1541,BY_TRA_Demand_Drivers!$B$5:$J$100,7,FALSE)</f>
        <v>8434.0812354281225</v>
      </c>
      <c r="H1541" s="16">
        <f>VLOOKUP($D1541,'Growth rate'!$B$3:$T$93,19,FALSE)*VLOOKUP($F1541,BY_TRA_Demand_Drivers!$B$5:$J$100,8,FALSE)</f>
        <v>0</v>
      </c>
      <c r="I1541" s="16">
        <f>VLOOKUP($D1541,'Growth rate'!$B$3:$T$93,19,FALSE)*VLOOKUP($F1541,BY_TRA_Demand_Drivers!$B$5:$J$100,9,FALSE)</f>
        <v>0</v>
      </c>
    </row>
    <row r="1542" spans="1:9">
      <c r="A1542" s="16">
        <f t="shared" si="23"/>
        <v>19</v>
      </c>
      <c r="B1542" s="16"/>
      <c r="C1542" s="16" t="s">
        <v>11</v>
      </c>
      <c r="D1542" s="16">
        <v>2081</v>
      </c>
      <c r="E1542" s="16" t="s">
        <v>3</v>
      </c>
      <c r="F1542" s="16" t="str">
        <f>VLOOKUP(A1542,BY_TRA_Demand_Drivers!$A$5:$B$95,2,FALSE)</f>
        <v>TFVAR</v>
      </c>
      <c r="G1542" s="16">
        <f>VLOOKUP($D1542,'Growth rate'!$B$3:$T$93,19,FALSE)*VLOOKUP($F1542,BY_TRA_Demand_Drivers!$B$5:$J$100,7,FALSE)</f>
        <v>8508.7993108268001</v>
      </c>
      <c r="H1542" s="16">
        <f>VLOOKUP($D1542,'Growth rate'!$B$3:$T$93,19,FALSE)*VLOOKUP($F1542,BY_TRA_Demand_Drivers!$B$5:$J$100,8,FALSE)</f>
        <v>0</v>
      </c>
      <c r="I1542" s="16">
        <f>VLOOKUP($D1542,'Growth rate'!$B$3:$T$93,19,FALSE)*VLOOKUP($F1542,BY_TRA_Demand_Drivers!$B$5:$J$100,9,FALSE)</f>
        <v>0</v>
      </c>
    </row>
    <row r="1543" spans="1:9">
      <c r="A1543" s="16">
        <f t="shared" si="23"/>
        <v>19</v>
      </c>
      <c r="B1543" s="16"/>
      <c r="C1543" s="16" t="s">
        <v>11</v>
      </c>
      <c r="D1543" s="16">
        <v>2082</v>
      </c>
      <c r="E1543" s="16" t="s">
        <v>3</v>
      </c>
      <c r="F1543" s="16" t="str">
        <f>VLOOKUP(A1543,BY_TRA_Demand_Drivers!$A$5:$B$95,2,FALSE)</f>
        <v>TFVAR</v>
      </c>
      <c r="G1543" s="16">
        <f>VLOOKUP($D1543,'Growth rate'!$B$3:$T$93,19,FALSE)*VLOOKUP($F1543,BY_TRA_Demand_Drivers!$B$5:$J$100,7,FALSE)</f>
        <v>8583.517386225476</v>
      </c>
      <c r="H1543" s="16">
        <f>VLOOKUP($D1543,'Growth rate'!$B$3:$T$93,19,FALSE)*VLOOKUP($F1543,BY_TRA_Demand_Drivers!$B$5:$J$100,8,FALSE)</f>
        <v>0</v>
      </c>
      <c r="I1543" s="16">
        <f>VLOOKUP($D1543,'Growth rate'!$B$3:$T$93,19,FALSE)*VLOOKUP($F1543,BY_TRA_Demand_Drivers!$B$5:$J$100,9,FALSE)</f>
        <v>0</v>
      </c>
    </row>
    <row r="1544" spans="1:9">
      <c r="A1544" s="16">
        <f t="shared" si="23"/>
        <v>19</v>
      </c>
      <c r="B1544" s="16"/>
      <c r="C1544" s="16" t="s">
        <v>11</v>
      </c>
      <c r="D1544" s="16">
        <v>2083</v>
      </c>
      <c r="E1544" s="16" t="s">
        <v>3</v>
      </c>
      <c r="F1544" s="16" t="str">
        <f>VLOOKUP(A1544,BY_TRA_Demand_Drivers!$A$5:$B$95,2,FALSE)</f>
        <v>TFVAR</v>
      </c>
      <c r="G1544" s="16">
        <f>VLOOKUP($D1544,'Growth rate'!$B$3:$T$93,19,FALSE)*VLOOKUP($F1544,BY_TRA_Demand_Drivers!$B$5:$J$100,7,FALSE)</f>
        <v>8658.23546162415</v>
      </c>
      <c r="H1544" s="16">
        <f>VLOOKUP($D1544,'Growth rate'!$B$3:$T$93,19,FALSE)*VLOOKUP($F1544,BY_TRA_Demand_Drivers!$B$5:$J$100,8,FALSE)</f>
        <v>0</v>
      </c>
      <c r="I1544" s="16">
        <f>VLOOKUP($D1544,'Growth rate'!$B$3:$T$93,19,FALSE)*VLOOKUP($F1544,BY_TRA_Demand_Drivers!$B$5:$J$100,9,FALSE)</f>
        <v>0</v>
      </c>
    </row>
    <row r="1545" spans="1:9">
      <c r="A1545" s="16">
        <f t="shared" si="23"/>
        <v>19</v>
      </c>
      <c r="B1545" s="16"/>
      <c r="C1545" s="16" t="s">
        <v>11</v>
      </c>
      <c r="D1545" s="16">
        <v>2084</v>
      </c>
      <c r="E1545" s="16" t="s">
        <v>3</v>
      </c>
      <c r="F1545" s="16" t="str">
        <f>VLOOKUP(A1545,BY_TRA_Demand_Drivers!$A$5:$B$95,2,FALSE)</f>
        <v>TFVAR</v>
      </c>
      <c r="G1545" s="16">
        <f>VLOOKUP($D1545,'Growth rate'!$B$3:$T$93,19,FALSE)*VLOOKUP($F1545,BY_TRA_Demand_Drivers!$B$5:$J$100,7,FALSE)</f>
        <v>8732.9535370228259</v>
      </c>
      <c r="H1545" s="16">
        <f>VLOOKUP($D1545,'Growth rate'!$B$3:$T$93,19,FALSE)*VLOOKUP($F1545,BY_TRA_Demand_Drivers!$B$5:$J$100,8,FALSE)</f>
        <v>0</v>
      </c>
      <c r="I1545" s="16">
        <f>VLOOKUP($D1545,'Growth rate'!$B$3:$T$93,19,FALSE)*VLOOKUP($F1545,BY_TRA_Demand_Drivers!$B$5:$J$100,9,FALSE)</f>
        <v>0</v>
      </c>
    </row>
    <row r="1546" spans="1:9">
      <c r="A1546" s="16">
        <f t="shared" si="23"/>
        <v>19</v>
      </c>
      <c r="B1546" s="16"/>
      <c r="C1546" s="16" t="s">
        <v>11</v>
      </c>
      <c r="D1546" s="16">
        <v>2085</v>
      </c>
      <c r="E1546" s="16" t="s">
        <v>3</v>
      </c>
      <c r="F1546" s="16" t="str">
        <f>VLOOKUP(A1546,BY_TRA_Demand_Drivers!$A$5:$B$95,2,FALSE)</f>
        <v>TFVAR</v>
      </c>
      <c r="G1546" s="16">
        <f>VLOOKUP($D1546,'Growth rate'!$B$3:$T$93,19,FALSE)*VLOOKUP($F1546,BY_TRA_Demand_Drivers!$B$5:$J$100,7,FALSE)</f>
        <v>8807.6716124215018</v>
      </c>
      <c r="H1546" s="16">
        <f>VLOOKUP($D1546,'Growth rate'!$B$3:$T$93,19,FALSE)*VLOOKUP($F1546,BY_TRA_Demand_Drivers!$B$5:$J$100,8,FALSE)</f>
        <v>0</v>
      </c>
      <c r="I1546" s="16">
        <f>VLOOKUP($D1546,'Growth rate'!$B$3:$T$93,19,FALSE)*VLOOKUP($F1546,BY_TRA_Demand_Drivers!$B$5:$J$100,9,FALSE)</f>
        <v>0</v>
      </c>
    </row>
    <row r="1547" spans="1:9">
      <c r="A1547" s="16">
        <f t="shared" si="23"/>
        <v>19</v>
      </c>
      <c r="B1547" s="16"/>
      <c r="C1547" s="16" t="s">
        <v>11</v>
      </c>
      <c r="D1547" s="16">
        <v>2086</v>
      </c>
      <c r="E1547" s="16" t="s">
        <v>3</v>
      </c>
      <c r="F1547" s="16" t="str">
        <f>VLOOKUP(A1547,BY_TRA_Demand_Drivers!$A$5:$B$95,2,FALSE)</f>
        <v>TFVAR</v>
      </c>
      <c r="G1547" s="16">
        <f>VLOOKUP($D1547,'Growth rate'!$B$3:$T$93,19,FALSE)*VLOOKUP($F1547,BY_TRA_Demand_Drivers!$B$5:$J$100,7,FALSE)</f>
        <v>8879.4333171167691</v>
      </c>
      <c r="H1547" s="16">
        <f>VLOOKUP($D1547,'Growth rate'!$B$3:$T$93,19,FALSE)*VLOOKUP($F1547,BY_TRA_Demand_Drivers!$B$5:$J$100,8,FALSE)</f>
        <v>0</v>
      </c>
      <c r="I1547" s="16">
        <f>VLOOKUP($D1547,'Growth rate'!$B$3:$T$93,19,FALSE)*VLOOKUP($F1547,BY_TRA_Demand_Drivers!$B$5:$J$100,9,FALSE)</f>
        <v>0</v>
      </c>
    </row>
    <row r="1548" spans="1:9">
      <c r="A1548" s="16">
        <f t="shared" si="23"/>
        <v>19</v>
      </c>
      <c r="B1548" s="16"/>
      <c r="C1548" s="16" t="s">
        <v>11</v>
      </c>
      <c r="D1548" s="16">
        <v>2087</v>
      </c>
      <c r="E1548" s="16" t="s">
        <v>3</v>
      </c>
      <c r="F1548" s="16" t="str">
        <f>VLOOKUP(A1548,BY_TRA_Demand_Drivers!$A$5:$B$95,2,FALSE)</f>
        <v>TFVAR</v>
      </c>
      <c r="G1548" s="16">
        <f>VLOOKUP($D1548,'Growth rate'!$B$3:$T$93,19,FALSE)*VLOOKUP($F1548,BY_TRA_Demand_Drivers!$B$5:$J$100,7,FALSE)</f>
        <v>8951.1950218120364</v>
      </c>
      <c r="H1548" s="16">
        <f>VLOOKUP($D1548,'Growth rate'!$B$3:$T$93,19,FALSE)*VLOOKUP($F1548,BY_TRA_Demand_Drivers!$B$5:$J$100,8,FALSE)</f>
        <v>0</v>
      </c>
      <c r="I1548" s="16">
        <f>VLOOKUP($D1548,'Growth rate'!$B$3:$T$93,19,FALSE)*VLOOKUP($F1548,BY_TRA_Demand_Drivers!$B$5:$J$100,9,FALSE)</f>
        <v>0</v>
      </c>
    </row>
    <row r="1549" spans="1:9">
      <c r="A1549" s="16">
        <f t="shared" si="23"/>
        <v>19</v>
      </c>
      <c r="B1549" s="16"/>
      <c r="C1549" s="16" t="s">
        <v>11</v>
      </c>
      <c r="D1549" s="16">
        <v>2088</v>
      </c>
      <c r="E1549" s="16" t="s">
        <v>3</v>
      </c>
      <c r="F1549" s="16" t="str">
        <f>VLOOKUP(A1549,BY_TRA_Demand_Drivers!$A$5:$B$95,2,FALSE)</f>
        <v>TFVAR</v>
      </c>
      <c r="G1549" s="16">
        <f>VLOOKUP($D1549,'Growth rate'!$B$3:$T$93,19,FALSE)*VLOOKUP($F1549,BY_TRA_Demand_Drivers!$B$5:$J$100,7,FALSE)</f>
        <v>9022.9567265073019</v>
      </c>
      <c r="H1549" s="16">
        <f>VLOOKUP($D1549,'Growth rate'!$B$3:$T$93,19,FALSE)*VLOOKUP($F1549,BY_TRA_Demand_Drivers!$B$5:$J$100,8,FALSE)</f>
        <v>0</v>
      </c>
      <c r="I1549" s="16">
        <f>VLOOKUP($D1549,'Growth rate'!$B$3:$T$93,19,FALSE)*VLOOKUP($F1549,BY_TRA_Demand_Drivers!$B$5:$J$100,9,FALSE)</f>
        <v>0</v>
      </c>
    </row>
    <row r="1550" spans="1:9">
      <c r="A1550" s="16">
        <f t="shared" si="23"/>
        <v>19</v>
      </c>
      <c r="B1550" s="16"/>
      <c r="C1550" s="16" t="s">
        <v>11</v>
      </c>
      <c r="D1550" s="16">
        <v>2089</v>
      </c>
      <c r="E1550" s="16" t="s">
        <v>3</v>
      </c>
      <c r="F1550" s="16" t="str">
        <f>VLOOKUP(A1550,BY_TRA_Demand_Drivers!$A$5:$B$95,2,FALSE)</f>
        <v>TFVAR</v>
      </c>
      <c r="G1550" s="16">
        <f>VLOOKUP($D1550,'Growth rate'!$B$3:$T$93,19,FALSE)*VLOOKUP($F1550,BY_TRA_Demand_Drivers!$B$5:$J$100,7,FALSE)</f>
        <v>9094.7184312025674</v>
      </c>
      <c r="H1550" s="16">
        <f>VLOOKUP($D1550,'Growth rate'!$B$3:$T$93,19,FALSE)*VLOOKUP($F1550,BY_TRA_Demand_Drivers!$B$5:$J$100,8,FALSE)</f>
        <v>0</v>
      </c>
      <c r="I1550" s="16">
        <f>VLOOKUP($D1550,'Growth rate'!$B$3:$T$93,19,FALSE)*VLOOKUP($F1550,BY_TRA_Demand_Drivers!$B$5:$J$100,9,FALSE)</f>
        <v>0</v>
      </c>
    </row>
    <row r="1551" spans="1:9">
      <c r="A1551" s="16">
        <f t="shared" si="23"/>
        <v>19</v>
      </c>
      <c r="B1551" s="16"/>
      <c r="C1551" s="16" t="s">
        <v>11</v>
      </c>
      <c r="D1551" s="16">
        <v>2090</v>
      </c>
      <c r="E1551" s="16" t="s">
        <v>3</v>
      </c>
      <c r="F1551" s="16" t="str">
        <f>VLOOKUP(A1551,BY_TRA_Demand_Drivers!$A$5:$B$95,2,FALSE)</f>
        <v>TFVAR</v>
      </c>
      <c r="G1551" s="16">
        <f>VLOOKUP($D1551,'Growth rate'!$B$3:$T$93,19,FALSE)*VLOOKUP($F1551,BY_TRA_Demand_Drivers!$B$5:$J$100,7,FALSE)</f>
        <v>9166.480135897833</v>
      </c>
      <c r="H1551" s="16">
        <f>VLOOKUP($D1551,'Growth rate'!$B$3:$T$93,19,FALSE)*VLOOKUP($F1551,BY_TRA_Demand_Drivers!$B$5:$J$100,8,FALSE)</f>
        <v>0</v>
      </c>
      <c r="I1551" s="16">
        <f>VLOOKUP($D1551,'Growth rate'!$B$3:$T$93,19,FALSE)*VLOOKUP($F1551,BY_TRA_Demand_Drivers!$B$5:$J$100,9,FALSE)</f>
        <v>0</v>
      </c>
    </row>
    <row r="1552" spans="1:9">
      <c r="A1552" s="16">
        <f t="shared" si="23"/>
        <v>19</v>
      </c>
      <c r="B1552" s="16"/>
      <c r="C1552" s="16" t="s">
        <v>11</v>
      </c>
      <c r="D1552" s="16">
        <v>2091</v>
      </c>
      <c r="E1552" s="16" t="s">
        <v>3</v>
      </c>
      <c r="F1552" s="16" t="str">
        <f>VLOOKUP(A1552,BY_TRA_Demand_Drivers!$A$5:$B$95,2,FALSE)</f>
        <v>TFVAR</v>
      </c>
      <c r="G1552" s="16">
        <f>VLOOKUP($D1552,'Growth rate'!$B$3:$T$93,19,FALSE)*VLOOKUP($F1552,BY_TRA_Demand_Drivers!$B$5:$J$100,7,FALSE)</f>
        <v>9236.5776546932484</v>
      </c>
      <c r="H1552" s="16">
        <f>VLOOKUP($D1552,'Growth rate'!$B$3:$T$93,19,FALSE)*VLOOKUP($F1552,BY_TRA_Demand_Drivers!$B$5:$J$100,8,FALSE)</f>
        <v>0</v>
      </c>
      <c r="I1552" s="16">
        <f>VLOOKUP($D1552,'Growth rate'!$B$3:$T$93,19,FALSE)*VLOOKUP($F1552,BY_TRA_Demand_Drivers!$B$5:$J$100,9,FALSE)</f>
        <v>0</v>
      </c>
    </row>
    <row r="1553" spans="1:9">
      <c r="A1553" s="16">
        <f t="shared" si="23"/>
        <v>19</v>
      </c>
      <c r="B1553" s="16"/>
      <c r="C1553" s="16" t="s">
        <v>11</v>
      </c>
      <c r="D1553" s="16">
        <v>2092</v>
      </c>
      <c r="E1553" s="16" t="s">
        <v>3</v>
      </c>
      <c r="F1553" s="16" t="str">
        <f>VLOOKUP(A1553,BY_TRA_Demand_Drivers!$A$5:$B$95,2,FALSE)</f>
        <v>TFVAR</v>
      </c>
      <c r="G1553" s="16">
        <f>VLOOKUP($D1553,'Growth rate'!$B$3:$T$93,19,FALSE)*VLOOKUP($F1553,BY_TRA_Demand_Drivers!$B$5:$J$100,7,FALSE)</f>
        <v>9306.6751734886639</v>
      </c>
      <c r="H1553" s="16">
        <f>VLOOKUP($D1553,'Growth rate'!$B$3:$T$93,19,FALSE)*VLOOKUP($F1553,BY_TRA_Demand_Drivers!$B$5:$J$100,8,FALSE)</f>
        <v>0</v>
      </c>
      <c r="I1553" s="16">
        <f>VLOOKUP($D1553,'Growth rate'!$B$3:$T$93,19,FALSE)*VLOOKUP($F1553,BY_TRA_Demand_Drivers!$B$5:$J$100,9,FALSE)</f>
        <v>0</v>
      </c>
    </row>
    <row r="1554" spans="1:9">
      <c r="A1554" s="16">
        <f t="shared" si="23"/>
        <v>19</v>
      </c>
      <c r="B1554" s="16"/>
      <c r="C1554" s="16" t="s">
        <v>11</v>
      </c>
      <c r="D1554" s="16">
        <v>2093</v>
      </c>
      <c r="E1554" s="16" t="s">
        <v>3</v>
      </c>
      <c r="F1554" s="16" t="str">
        <f>VLOOKUP(A1554,BY_TRA_Demand_Drivers!$A$5:$B$95,2,FALSE)</f>
        <v>TFVAR</v>
      </c>
      <c r="G1554" s="16">
        <f>VLOOKUP($D1554,'Growth rate'!$B$3:$T$93,19,FALSE)*VLOOKUP($F1554,BY_TRA_Demand_Drivers!$B$5:$J$100,7,FALSE)</f>
        <v>9376.7726922840811</v>
      </c>
      <c r="H1554" s="16">
        <f>VLOOKUP($D1554,'Growth rate'!$B$3:$T$93,19,FALSE)*VLOOKUP($F1554,BY_TRA_Demand_Drivers!$B$5:$J$100,8,FALSE)</f>
        <v>0</v>
      </c>
      <c r="I1554" s="16">
        <f>VLOOKUP($D1554,'Growth rate'!$B$3:$T$93,19,FALSE)*VLOOKUP($F1554,BY_TRA_Demand_Drivers!$B$5:$J$100,9,FALSE)</f>
        <v>0</v>
      </c>
    </row>
    <row r="1555" spans="1:9">
      <c r="A1555" s="16">
        <f t="shared" si="23"/>
        <v>19</v>
      </c>
      <c r="B1555" s="16"/>
      <c r="C1555" s="16" t="s">
        <v>11</v>
      </c>
      <c r="D1555" s="16">
        <v>2094</v>
      </c>
      <c r="E1555" s="16" t="s">
        <v>3</v>
      </c>
      <c r="F1555" s="16" t="str">
        <f>VLOOKUP(A1555,BY_TRA_Demand_Drivers!$A$5:$B$95,2,FALSE)</f>
        <v>TFVAR</v>
      </c>
      <c r="G1555" s="16">
        <f>VLOOKUP($D1555,'Growth rate'!$B$3:$T$93,19,FALSE)*VLOOKUP($F1555,BY_TRA_Demand_Drivers!$B$5:$J$100,7,FALSE)</f>
        <v>9446.8702110794966</v>
      </c>
      <c r="H1555" s="16">
        <f>VLOOKUP($D1555,'Growth rate'!$B$3:$T$93,19,FALSE)*VLOOKUP($F1555,BY_TRA_Demand_Drivers!$B$5:$J$100,8,FALSE)</f>
        <v>0</v>
      </c>
      <c r="I1555" s="16">
        <f>VLOOKUP($D1555,'Growth rate'!$B$3:$T$93,19,FALSE)*VLOOKUP($F1555,BY_TRA_Demand_Drivers!$B$5:$J$100,9,FALSE)</f>
        <v>0</v>
      </c>
    </row>
    <row r="1556" spans="1:9">
      <c r="A1556" s="16">
        <f t="shared" si="23"/>
        <v>19</v>
      </c>
      <c r="B1556" s="16"/>
      <c r="C1556" s="16" t="s">
        <v>11</v>
      </c>
      <c r="D1556" s="16">
        <v>2095</v>
      </c>
      <c r="E1556" s="16" t="s">
        <v>3</v>
      </c>
      <c r="F1556" s="16" t="str">
        <f>VLOOKUP(A1556,BY_TRA_Demand_Drivers!$A$5:$B$95,2,FALSE)</f>
        <v>TFVAR</v>
      </c>
      <c r="G1556" s="16">
        <f>VLOOKUP($D1556,'Growth rate'!$B$3:$T$93,19,FALSE)*VLOOKUP($F1556,BY_TRA_Demand_Drivers!$B$5:$J$100,7,FALSE)</f>
        <v>9516.967729874912</v>
      </c>
      <c r="H1556" s="16">
        <f>VLOOKUP($D1556,'Growth rate'!$B$3:$T$93,19,FALSE)*VLOOKUP($F1556,BY_TRA_Demand_Drivers!$B$5:$J$100,8,FALSE)</f>
        <v>0</v>
      </c>
      <c r="I1556" s="16">
        <f>VLOOKUP($D1556,'Growth rate'!$B$3:$T$93,19,FALSE)*VLOOKUP($F1556,BY_TRA_Demand_Drivers!$B$5:$J$100,9,FALSE)</f>
        <v>0</v>
      </c>
    </row>
    <row r="1557" spans="1:9">
      <c r="A1557" s="16">
        <f t="shared" si="23"/>
        <v>19</v>
      </c>
      <c r="B1557" s="16"/>
      <c r="C1557" s="16" t="s">
        <v>11</v>
      </c>
      <c r="D1557" s="16">
        <v>2096</v>
      </c>
      <c r="E1557" s="16" t="s">
        <v>3</v>
      </c>
      <c r="F1557" s="16" t="str">
        <f>VLOOKUP(A1557,BY_TRA_Demand_Drivers!$A$5:$B$95,2,FALSE)</f>
        <v>TFVAR</v>
      </c>
      <c r="G1557" s="16">
        <f>VLOOKUP($D1557,'Growth rate'!$B$3:$T$93,19,FALSE)*VLOOKUP($F1557,BY_TRA_Demand_Drivers!$B$5:$J$100,7,FALSE)</f>
        <v>9584.7246716368718</v>
      </c>
      <c r="H1557" s="16">
        <f>VLOOKUP($D1557,'Growth rate'!$B$3:$T$93,19,FALSE)*VLOOKUP($F1557,BY_TRA_Demand_Drivers!$B$5:$J$100,8,FALSE)</f>
        <v>0</v>
      </c>
      <c r="I1557" s="16">
        <f>VLOOKUP($D1557,'Growth rate'!$B$3:$T$93,19,FALSE)*VLOOKUP($F1557,BY_TRA_Demand_Drivers!$B$5:$J$100,9,FALSE)</f>
        <v>0</v>
      </c>
    </row>
    <row r="1558" spans="1:9">
      <c r="A1558" s="16">
        <f t="shared" si="23"/>
        <v>19</v>
      </c>
      <c r="B1558" s="16"/>
      <c r="C1558" s="16" t="s">
        <v>11</v>
      </c>
      <c r="D1558" s="16">
        <v>2097</v>
      </c>
      <c r="E1558" s="16" t="s">
        <v>3</v>
      </c>
      <c r="F1558" s="16" t="str">
        <f>VLOOKUP(A1558,BY_TRA_Demand_Drivers!$A$5:$B$95,2,FALSE)</f>
        <v>TFVAR</v>
      </c>
      <c r="G1558" s="16">
        <f>VLOOKUP($D1558,'Growth rate'!$B$3:$T$93,19,FALSE)*VLOOKUP($F1558,BY_TRA_Demand_Drivers!$B$5:$J$100,7,FALSE)</f>
        <v>9652.4816133988315</v>
      </c>
      <c r="H1558" s="16">
        <f>VLOOKUP($D1558,'Growth rate'!$B$3:$T$93,19,FALSE)*VLOOKUP($F1558,BY_TRA_Demand_Drivers!$B$5:$J$100,8,FALSE)</f>
        <v>0</v>
      </c>
      <c r="I1558" s="16">
        <f>VLOOKUP($D1558,'Growth rate'!$B$3:$T$93,19,FALSE)*VLOOKUP($F1558,BY_TRA_Demand_Drivers!$B$5:$J$100,9,FALSE)</f>
        <v>0</v>
      </c>
    </row>
    <row r="1559" spans="1:9">
      <c r="A1559" s="16">
        <f t="shared" si="23"/>
        <v>19</v>
      </c>
      <c r="B1559" s="16"/>
      <c r="C1559" s="16" t="s">
        <v>11</v>
      </c>
      <c r="D1559" s="16">
        <v>2098</v>
      </c>
      <c r="E1559" s="16" t="s">
        <v>3</v>
      </c>
      <c r="F1559" s="16" t="str">
        <f>VLOOKUP(A1559,BY_TRA_Demand_Drivers!$A$5:$B$95,2,FALSE)</f>
        <v>TFVAR</v>
      </c>
      <c r="G1559" s="16">
        <f>VLOOKUP($D1559,'Growth rate'!$B$3:$T$93,19,FALSE)*VLOOKUP($F1559,BY_TRA_Demand_Drivers!$B$5:$J$100,7,FALSE)</f>
        <v>9720.2385551607931</v>
      </c>
      <c r="H1559" s="16">
        <f>VLOOKUP($D1559,'Growth rate'!$B$3:$T$93,19,FALSE)*VLOOKUP($F1559,BY_TRA_Demand_Drivers!$B$5:$J$100,8,FALSE)</f>
        <v>0</v>
      </c>
      <c r="I1559" s="16">
        <f>VLOOKUP($D1559,'Growth rate'!$B$3:$T$93,19,FALSE)*VLOOKUP($F1559,BY_TRA_Demand_Drivers!$B$5:$J$100,9,FALSE)</f>
        <v>0</v>
      </c>
    </row>
    <row r="1560" spans="1:9">
      <c r="A1560" s="16">
        <f t="shared" si="23"/>
        <v>19</v>
      </c>
      <c r="B1560" s="16"/>
      <c r="C1560" s="16" t="s">
        <v>11</v>
      </c>
      <c r="D1560" s="16">
        <v>2099</v>
      </c>
      <c r="E1560" s="16" t="s">
        <v>3</v>
      </c>
      <c r="F1560" s="16" t="str">
        <f>VLOOKUP(A1560,BY_TRA_Demand_Drivers!$A$5:$B$95,2,FALSE)</f>
        <v>TFVAR</v>
      </c>
      <c r="G1560" s="16">
        <f>VLOOKUP($D1560,'Growth rate'!$B$3:$T$93,19,FALSE)*VLOOKUP($F1560,BY_TRA_Demand_Drivers!$B$5:$J$100,7,FALSE)</f>
        <v>9787.9954969227547</v>
      </c>
      <c r="H1560" s="16">
        <f>VLOOKUP($D1560,'Growth rate'!$B$3:$T$93,19,FALSE)*VLOOKUP($F1560,BY_TRA_Demand_Drivers!$B$5:$J$100,8,FALSE)</f>
        <v>0</v>
      </c>
      <c r="I1560" s="16">
        <f>VLOOKUP($D1560,'Growth rate'!$B$3:$T$93,19,FALSE)*VLOOKUP($F1560,BY_TRA_Demand_Drivers!$B$5:$J$100,9,FALSE)</f>
        <v>0</v>
      </c>
    </row>
    <row r="1561" spans="1:9">
      <c r="A1561" s="16">
        <f t="shared" si="23"/>
        <v>19</v>
      </c>
      <c r="B1561" s="16"/>
      <c r="C1561" s="16" t="s">
        <v>11</v>
      </c>
      <c r="D1561" s="16">
        <v>2100</v>
      </c>
      <c r="E1561" s="16" t="s">
        <v>3</v>
      </c>
      <c r="F1561" s="16" t="str">
        <f>VLOOKUP(A1561,BY_TRA_Demand_Drivers!$A$5:$B$95,2,FALSE)</f>
        <v>TFVAR</v>
      </c>
      <c r="G1561" s="16">
        <f>VLOOKUP($D1561,'Growth rate'!$B$3:$T$93,19,FALSE)*VLOOKUP($F1561,BY_TRA_Demand_Drivers!$B$5:$J$100,7,FALSE)</f>
        <v>9855.7524386847126</v>
      </c>
      <c r="H1561" s="16">
        <f>VLOOKUP($D1561,'Growth rate'!$B$3:$T$93,19,FALSE)*VLOOKUP($F1561,BY_TRA_Demand_Drivers!$B$5:$J$100,8,FALSE)</f>
        <v>0</v>
      </c>
      <c r="I1561" s="16">
        <f>VLOOKUP($D1561,'Growth rate'!$B$3:$T$93,19,FALSE)*VLOOKUP($F1561,BY_TRA_Demand_Drivers!$B$5:$J$100,9,FALSE)</f>
        <v>0</v>
      </c>
    </row>
    <row r="1562" spans="1:9">
      <c r="A1562" s="16">
        <f t="shared" si="23"/>
        <v>20</v>
      </c>
      <c r="B1562" s="16"/>
      <c r="C1562" s="16" t="s">
        <v>11</v>
      </c>
      <c r="D1562" s="16">
        <v>2019</v>
      </c>
      <c r="E1562" s="16" t="s">
        <v>3</v>
      </c>
      <c r="F1562" s="16" t="str">
        <f>VLOOKUP(A1562,BY_TRA_Demand_Drivers!$A$5:$B$95,2,FALSE)</f>
        <v>TFRAN</v>
      </c>
      <c r="G1562" s="16">
        <f>VLOOKUP($D1562,'Growth rate'!$B$3:$T$93,19,FALSE)*VLOOKUP($F1562,BY_TRA_Demand_Drivers!$B$5:$J$100,7,FALSE)</f>
        <v>90998.996908180095</v>
      </c>
      <c r="H1562" s="16">
        <f>VLOOKUP($D1562,'Growth rate'!$B$3:$T$93,19,FALSE)*VLOOKUP($F1562,BY_TRA_Demand_Drivers!$B$5:$J$100,8,FALSE)</f>
        <v>0</v>
      </c>
      <c r="I1562" s="16">
        <f>VLOOKUP($D1562,'Growth rate'!$B$3:$T$93,19,FALSE)*VLOOKUP($F1562,BY_TRA_Demand_Drivers!$B$5:$J$100,9,FALSE)</f>
        <v>0</v>
      </c>
    </row>
    <row r="1563" spans="1:9">
      <c r="A1563" s="16">
        <f t="shared" si="23"/>
        <v>20</v>
      </c>
      <c r="B1563" s="16"/>
      <c r="C1563" s="16" t="s">
        <v>11</v>
      </c>
      <c r="D1563" s="16">
        <v>2020</v>
      </c>
      <c r="E1563" s="16" t="s">
        <v>3</v>
      </c>
      <c r="F1563" s="16" t="str">
        <f>VLOOKUP(A1563,BY_TRA_Demand_Drivers!$A$5:$B$95,2,FALSE)</f>
        <v>TFRAN</v>
      </c>
      <c r="G1563" s="16">
        <f>VLOOKUP($D1563,'Growth rate'!$B$3:$T$93,19,FALSE)*VLOOKUP($F1563,BY_TRA_Demand_Drivers!$B$5:$J$100,7,FALSE)</f>
        <v>92172.891222089209</v>
      </c>
      <c r="H1563" s="16">
        <f>VLOOKUP($D1563,'Growth rate'!$B$3:$T$93,19,FALSE)*VLOOKUP($F1563,BY_TRA_Demand_Drivers!$B$5:$J$100,8,FALSE)</f>
        <v>0</v>
      </c>
      <c r="I1563" s="16">
        <f>VLOOKUP($D1563,'Growth rate'!$B$3:$T$93,19,FALSE)*VLOOKUP($F1563,BY_TRA_Demand_Drivers!$B$5:$J$100,9,FALSE)</f>
        <v>0</v>
      </c>
    </row>
    <row r="1564" spans="1:9">
      <c r="A1564" s="16">
        <f t="shared" si="23"/>
        <v>20</v>
      </c>
      <c r="B1564" s="16"/>
      <c r="C1564" s="16" t="s">
        <v>11</v>
      </c>
      <c r="D1564" s="16">
        <v>2021</v>
      </c>
      <c r="E1564" s="16" t="s">
        <v>3</v>
      </c>
      <c r="F1564" s="16" t="str">
        <f>VLOOKUP(A1564,BY_TRA_Demand_Drivers!$A$5:$B$95,2,FALSE)</f>
        <v>TFRAN</v>
      </c>
      <c r="G1564" s="16">
        <f>VLOOKUP($D1564,'Growth rate'!$B$3:$T$93,19,FALSE)*VLOOKUP($F1564,BY_TRA_Demand_Drivers!$B$5:$J$100,7,FALSE)</f>
        <v>93346.785535998308</v>
      </c>
      <c r="H1564" s="16">
        <f>VLOOKUP($D1564,'Growth rate'!$B$3:$T$93,19,FALSE)*VLOOKUP($F1564,BY_TRA_Demand_Drivers!$B$5:$J$100,8,FALSE)</f>
        <v>0</v>
      </c>
      <c r="I1564" s="16">
        <f>VLOOKUP($D1564,'Growth rate'!$B$3:$T$93,19,FALSE)*VLOOKUP($F1564,BY_TRA_Demand_Drivers!$B$5:$J$100,9,FALSE)</f>
        <v>0</v>
      </c>
    </row>
    <row r="1565" spans="1:9">
      <c r="A1565" s="16">
        <f t="shared" si="23"/>
        <v>20</v>
      </c>
      <c r="B1565" s="16"/>
      <c r="C1565" s="16" t="s">
        <v>11</v>
      </c>
      <c r="D1565" s="16">
        <v>2022</v>
      </c>
      <c r="E1565" s="16" t="s">
        <v>3</v>
      </c>
      <c r="F1565" s="16" t="str">
        <f>VLOOKUP(A1565,BY_TRA_Demand_Drivers!$A$5:$B$95,2,FALSE)</f>
        <v>TFRAN</v>
      </c>
      <c r="G1565" s="16">
        <f>VLOOKUP($D1565,'Growth rate'!$B$3:$T$93,19,FALSE)*VLOOKUP($F1565,BY_TRA_Demand_Drivers!$B$5:$J$100,7,FALSE)</f>
        <v>94520.679849907421</v>
      </c>
      <c r="H1565" s="16">
        <f>VLOOKUP($D1565,'Growth rate'!$B$3:$T$93,19,FALSE)*VLOOKUP($F1565,BY_TRA_Demand_Drivers!$B$5:$J$100,8,FALSE)</f>
        <v>0</v>
      </c>
      <c r="I1565" s="16">
        <f>VLOOKUP($D1565,'Growth rate'!$B$3:$T$93,19,FALSE)*VLOOKUP($F1565,BY_TRA_Demand_Drivers!$B$5:$J$100,9,FALSE)</f>
        <v>0</v>
      </c>
    </row>
    <row r="1566" spans="1:9">
      <c r="A1566" s="16">
        <f t="shared" si="23"/>
        <v>20</v>
      </c>
      <c r="B1566" s="16"/>
      <c r="C1566" s="16" t="s">
        <v>11</v>
      </c>
      <c r="D1566" s="16">
        <v>2023</v>
      </c>
      <c r="E1566" s="16" t="s">
        <v>3</v>
      </c>
      <c r="F1566" s="16" t="str">
        <f>VLOOKUP(A1566,BY_TRA_Demand_Drivers!$A$5:$B$95,2,FALSE)</f>
        <v>TFRAN</v>
      </c>
      <c r="G1566" s="16">
        <f>VLOOKUP($D1566,'Growth rate'!$B$3:$T$93,19,FALSE)*VLOOKUP($F1566,BY_TRA_Demand_Drivers!$B$5:$J$100,7,FALSE)</f>
        <v>95694.574163816549</v>
      </c>
      <c r="H1566" s="16">
        <f>VLOOKUP($D1566,'Growth rate'!$B$3:$T$93,19,FALSE)*VLOOKUP($F1566,BY_TRA_Demand_Drivers!$B$5:$J$100,8,FALSE)</f>
        <v>0</v>
      </c>
      <c r="I1566" s="16">
        <f>VLOOKUP($D1566,'Growth rate'!$B$3:$T$93,19,FALSE)*VLOOKUP($F1566,BY_TRA_Demand_Drivers!$B$5:$J$100,9,FALSE)</f>
        <v>0</v>
      </c>
    </row>
    <row r="1567" spans="1:9">
      <c r="A1567" s="16">
        <f t="shared" si="23"/>
        <v>20</v>
      </c>
      <c r="B1567" s="16"/>
      <c r="C1567" s="16" t="s">
        <v>11</v>
      </c>
      <c r="D1567" s="16">
        <v>2024</v>
      </c>
      <c r="E1567" s="16" t="s">
        <v>3</v>
      </c>
      <c r="F1567" s="16" t="str">
        <f>VLOOKUP(A1567,BY_TRA_Demand_Drivers!$A$5:$B$95,2,FALSE)</f>
        <v>TFRAN</v>
      </c>
      <c r="G1567" s="16">
        <f>VLOOKUP($D1567,'Growth rate'!$B$3:$T$93,19,FALSE)*VLOOKUP($F1567,BY_TRA_Demand_Drivers!$B$5:$J$100,7,FALSE)</f>
        <v>96868.468477725648</v>
      </c>
      <c r="H1567" s="16">
        <f>VLOOKUP($D1567,'Growth rate'!$B$3:$T$93,19,FALSE)*VLOOKUP($F1567,BY_TRA_Demand_Drivers!$B$5:$J$100,8,FALSE)</f>
        <v>0</v>
      </c>
      <c r="I1567" s="16">
        <f>VLOOKUP($D1567,'Growth rate'!$B$3:$T$93,19,FALSE)*VLOOKUP($F1567,BY_TRA_Demand_Drivers!$B$5:$J$100,9,FALSE)</f>
        <v>0</v>
      </c>
    </row>
    <row r="1568" spans="1:9">
      <c r="A1568" s="16">
        <f t="shared" si="23"/>
        <v>20</v>
      </c>
      <c r="B1568" s="16"/>
      <c r="C1568" s="16" t="s">
        <v>11</v>
      </c>
      <c r="D1568" s="16">
        <v>2025</v>
      </c>
      <c r="E1568" s="16" t="s">
        <v>3</v>
      </c>
      <c r="F1568" s="16" t="str">
        <f>VLOOKUP(A1568,BY_TRA_Demand_Drivers!$A$5:$B$95,2,FALSE)</f>
        <v>TFRAN</v>
      </c>
      <c r="G1568" s="16">
        <f>VLOOKUP($D1568,'Growth rate'!$B$3:$T$93,19,FALSE)*VLOOKUP($F1568,BY_TRA_Demand_Drivers!$B$5:$J$100,7,FALSE)</f>
        <v>98042.362791634761</v>
      </c>
      <c r="H1568" s="16">
        <f>VLOOKUP($D1568,'Growth rate'!$B$3:$T$93,19,FALSE)*VLOOKUP($F1568,BY_TRA_Demand_Drivers!$B$5:$J$100,8,FALSE)</f>
        <v>0</v>
      </c>
      <c r="I1568" s="16">
        <f>VLOOKUP($D1568,'Growth rate'!$B$3:$T$93,19,FALSE)*VLOOKUP($F1568,BY_TRA_Demand_Drivers!$B$5:$J$100,9,FALSE)</f>
        <v>0</v>
      </c>
    </row>
    <row r="1569" spans="1:9">
      <c r="A1569" s="16">
        <f t="shared" si="23"/>
        <v>20</v>
      </c>
      <c r="B1569" s="16"/>
      <c r="C1569" s="16" t="s">
        <v>11</v>
      </c>
      <c r="D1569" s="16">
        <v>2026</v>
      </c>
      <c r="E1569" s="16" t="s">
        <v>3</v>
      </c>
      <c r="F1569" s="16" t="str">
        <f>VLOOKUP(A1569,BY_TRA_Demand_Drivers!$A$5:$B$95,2,FALSE)</f>
        <v>TFRAN</v>
      </c>
      <c r="G1569" s="16">
        <f>VLOOKUP($D1569,'Growth rate'!$B$3:$T$93,19,FALSE)*VLOOKUP($F1569,BY_TRA_Demand_Drivers!$B$5:$J$100,7,FALSE)</f>
        <v>99216.257105543875</v>
      </c>
      <c r="H1569" s="16">
        <f>VLOOKUP($D1569,'Growth rate'!$B$3:$T$93,19,FALSE)*VLOOKUP($F1569,BY_TRA_Demand_Drivers!$B$5:$J$100,8,FALSE)</f>
        <v>0</v>
      </c>
      <c r="I1569" s="16">
        <f>VLOOKUP($D1569,'Growth rate'!$B$3:$T$93,19,FALSE)*VLOOKUP($F1569,BY_TRA_Demand_Drivers!$B$5:$J$100,9,FALSE)</f>
        <v>0</v>
      </c>
    </row>
    <row r="1570" spans="1:9">
      <c r="A1570" s="16">
        <f t="shared" si="23"/>
        <v>20</v>
      </c>
      <c r="B1570" s="16"/>
      <c r="C1570" s="16" t="s">
        <v>11</v>
      </c>
      <c r="D1570" s="16">
        <v>2027</v>
      </c>
      <c r="E1570" s="16" t="s">
        <v>3</v>
      </c>
      <c r="F1570" s="16" t="str">
        <f>VLOOKUP(A1570,BY_TRA_Demand_Drivers!$A$5:$B$95,2,FALSE)</f>
        <v>TFRAN</v>
      </c>
      <c r="G1570" s="16">
        <f>VLOOKUP($D1570,'Growth rate'!$B$3:$T$93,19,FALSE)*VLOOKUP($F1570,BY_TRA_Demand_Drivers!$B$5:$J$100,7,FALSE)</f>
        <v>100390.15141945297</v>
      </c>
      <c r="H1570" s="16">
        <f>VLOOKUP($D1570,'Growth rate'!$B$3:$T$93,19,FALSE)*VLOOKUP($F1570,BY_TRA_Demand_Drivers!$B$5:$J$100,8,FALSE)</f>
        <v>0</v>
      </c>
      <c r="I1570" s="16">
        <f>VLOOKUP($D1570,'Growth rate'!$B$3:$T$93,19,FALSE)*VLOOKUP($F1570,BY_TRA_Demand_Drivers!$B$5:$J$100,9,FALSE)</f>
        <v>0</v>
      </c>
    </row>
    <row r="1571" spans="1:9">
      <c r="A1571" s="16">
        <f t="shared" si="23"/>
        <v>20</v>
      </c>
      <c r="B1571" s="16"/>
      <c r="C1571" s="16" t="s">
        <v>11</v>
      </c>
      <c r="D1571" s="16">
        <v>2028</v>
      </c>
      <c r="E1571" s="16" t="s">
        <v>3</v>
      </c>
      <c r="F1571" s="16" t="str">
        <f>VLOOKUP(A1571,BY_TRA_Demand_Drivers!$A$5:$B$95,2,FALSE)</f>
        <v>TFRAN</v>
      </c>
      <c r="G1571" s="16">
        <f>VLOOKUP($D1571,'Growth rate'!$B$3:$T$93,19,FALSE)*VLOOKUP($F1571,BY_TRA_Demand_Drivers!$B$5:$J$100,7,FALSE)</f>
        <v>101564.04573336209</v>
      </c>
      <c r="H1571" s="16">
        <f>VLOOKUP($D1571,'Growth rate'!$B$3:$T$93,19,FALSE)*VLOOKUP($F1571,BY_TRA_Demand_Drivers!$B$5:$J$100,8,FALSE)</f>
        <v>0</v>
      </c>
      <c r="I1571" s="16">
        <f>VLOOKUP($D1571,'Growth rate'!$B$3:$T$93,19,FALSE)*VLOOKUP($F1571,BY_TRA_Demand_Drivers!$B$5:$J$100,9,FALSE)</f>
        <v>0</v>
      </c>
    </row>
    <row r="1572" spans="1:9">
      <c r="A1572" s="16">
        <f t="shared" si="23"/>
        <v>20</v>
      </c>
      <c r="B1572" s="16"/>
      <c r="C1572" s="16" t="s">
        <v>11</v>
      </c>
      <c r="D1572" s="16">
        <v>2029</v>
      </c>
      <c r="E1572" s="16" t="s">
        <v>3</v>
      </c>
      <c r="F1572" s="16" t="str">
        <f>VLOOKUP(A1572,BY_TRA_Demand_Drivers!$A$5:$B$95,2,FALSE)</f>
        <v>TFRAN</v>
      </c>
      <c r="G1572" s="16">
        <f>VLOOKUP($D1572,'Growth rate'!$B$3:$T$93,19,FALSE)*VLOOKUP($F1572,BY_TRA_Demand_Drivers!$B$5:$J$100,7,FALSE)</f>
        <v>102737.94004727119</v>
      </c>
      <c r="H1572" s="16">
        <f>VLOOKUP($D1572,'Growth rate'!$B$3:$T$93,19,FALSE)*VLOOKUP($F1572,BY_TRA_Demand_Drivers!$B$5:$J$100,8,FALSE)</f>
        <v>0</v>
      </c>
      <c r="I1572" s="16">
        <f>VLOOKUP($D1572,'Growth rate'!$B$3:$T$93,19,FALSE)*VLOOKUP($F1572,BY_TRA_Demand_Drivers!$B$5:$J$100,9,FALSE)</f>
        <v>0</v>
      </c>
    </row>
    <row r="1573" spans="1:9">
      <c r="A1573" s="16">
        <f t="shared" si="23"/>
        <v>20</v>
      </c>
      <c r="B1573" s="16"/>
      <c r="C1573" s="16" t="s">
        <v>11</v>
      </c>
      <c r="D1573" s="16">
        <v>2030</v>
      </c>
      <c r="E1573" s="16" t="s">
        <v>3</v>
      </c>
      <c r="F1573" s="16" t="str">
        <f>VLOOKUP(A1573,BY_TRA_Demand_Drivers!$A$5:$B$95,2,FALSE)</f>
        <v>TFRAN</v>
      </c>
      <c r="G1573" s="16">
        <f>VLOOKUP($D1573,'Growth rate'!$B$3:$T$93,19,FALSE)*VLOOKUP($F1573,BY_TRA_Demand_Drivers!$B$5:$J$100,7,FALSE)</f>
        <v>103911.83436118031</v>
      </c>
      <c r="H1573" s="16">
        <f>VLOOKUP($D1573,'Growth rate'!$B$3:$T$93,19,FALSE)*VLOOKUP($F1573,BY_TRA_Demand_Drivers!$B$5:$J$100,8,FALSE)</f>
        <v>0</v>
      </c>
      <c r="I1573" s="16">
        <f>VLOOKUP($D1573,'Growth rate'!$B$3:$T$93,19,FALSE)*VLOOKUP($F1573,BY_TRA_Demand_Drivers!$B$5:$J$100,9,FALSE)</f>
        <v>0</v>
      </c>
    </row>
    <row r="1574" spans="1:9">
      <c r="A1574" s="16">
        <f t="shared" si="23"/>
        <v>20</v>
      </c>
      <c r="B1574" s="16"/>
      <c r="C1574" s="16" t="s">
        <v>11</v>
      </c>
      <c r="D1574" s="16">
        <v>2031</v>
      </c>
      <c r="E1574" s="16" t="s">
        <v>3</v>
      </c>
      <c r="F1574" s="16" t="str">
        <f>VLOOKUP(A1574,BY_TRA_Demand_Drivers!$A$5:$B$95,2,FALSE)</f>
        <v>TFRAN</v>
      </c>
      <c r="G1574" s="16">
        <f>VLOOKUP($D1574,'Growth rate'!$B$3:$T$93,19,FALSE)*VLOOKUP($F1574,BY_TRA_Demand_Drivers!$B$5:$J$100,7,FALSE)</f>
        <v>105085.72867508943</v>
      </c>
      <c r="H1574" s="16">
        <f>VLOOKUP($D1574,'Growth rate'!$B$3:$T$93,19,FALSE)*VLOOKUP($F1574,BY_TRA_Demand_Drivers!$B$5:$J$100,8,FALSE)</f>
        <v>0</v>
      </c>
      <c r="I1574" s="16">
        <f>VLOOKUP($D1574,'Growth rate'!$B$3:$T$93,19,FALSE)*VLOOKUP($F1574,BY_TRA_Demand_Drivers!$B$5:$J$100,9,FALSE)</f>
        <v>0</v>
      </c>
    </row>
    <row r="1575" spans="1:9">
      <c r="A1575" s="16">
        <f t="shared" si="23"/>
        <v>20</v>
      </c>
      <c r="B1575" s="16"/>
      <c r="C1575" s="16" t="s">
        <v>11</v>
      </c>
      <c r="D1575" s="16">
        <v>2032</v>
      </c>
      <c r="E1575" s="16" t="s">
        <v>3</v>
      </c>
      <c r="F1575" s="16" t="str">
        <f>VLOOKUP(A1575,BY_TRA_Demand_Drivers!$A$5:$B$95,2,FALSE)</f>
        <v>TFRAN</v>
      </c>
      <c r="G1575" s="16">
        <f>VLOOKUP($D1575,'Growth rate'!$B$3:$T$93,19,FALSE)*VLOOKUP($F1575,BY_TRA_Demand_Drivers!$B$5:$J$100,7,FALSE)</f>
        <v>106259.62298899853</v>
      </c>
      <c r="H1575" s="16">
        <f>VLOOKUP($D1575,'Growth rate'!$B$3:$T$93,19,FALSE)*VLOOKUP($F1575,BY_TRA_Demand_Drivers!$B$5:$J$100,8,FALSE)</f>
        <v>0</v>
      </c>
      <c r="I1575" s="16">
        <f>VLOOKUP($D1575,'Growth rate'!$B$3:$T$93,19,FALSE)*VLOOKUP($F1575,BY_TRA_Demand_Drivers!$B$5:$J$100,9,FALSE)</f>
        <v>0</v>
      </c>
    </row>
    <row r="1576" spans="1:9">
      <c r="A1576" s="16">
        <f t="shared" si="23"/>
        <v>20</v>
      </c>
      <c r="B1576" s="16"/>
      <c r="C1576" s="16" t="s">
        <v>11</v>
      </c>
      <c r="D1576" s="16">
        <v>2033</v>
      </c>
      <c r="E1576" s="16" t="s">
        <v>3</v>
      </c>
      <c r="F1576" s="16" t="str">
        <f>VLOOKUP(A1576,BY_TRA_Demand_Drivers!$A$5:$B$95,2,FALSE)</f>
        <v>TFRAN</v>
      </c>
      <c r="G1576" s="16">
        <f>VLOOKUP($D1576,'Growth rate'!$B$3:$T$93,19,FALSE)*VLOOKUP($F1576,BY_TRA_Demand_Drivers!$B$5:$J$100,7,FALSE)</f>
        <v>107433.51730290764</v>
      </c>
      <c r="H1576" s="16">
        <f>VLOOKUP($D1576,'Growth rate'!$B$3:$T$93,19,FALSE)*VLOOKUP($F1576,BY_TRA_Demand_Drivers!$B$5:$J$100,8,FALSE)</f>
        <v>0</v>
      </c>
      <c r="I1576" s="16">
        <f>VLOOKUP($D1576,'Growth rate'!$B$3:$T$93,19,FALSE)*VLOOKUP($F1576,BY_TRA_Demand_Drivers!$B$5:$J$100,9,FALSE)</f>
        <v>0</v>
      </c>
    </row>
    <row r="1577" spans="1:9">
      <c r="A1577" s="16">
        <f t="shared" si="23"/>
        <v>20</v>
      </c>
      <c r="B1577" s="16"/>
      <c r="C1577" s="16" t="s">
        <v>11</v>
      </c>
      <c r="D1577" s="16">
        <v>2034</v>
      </c>
      <c r="E1577" s="16" t="s">
        <v>3</v>
      </c>
      <c r="F1577" s="16" t="str">
        <f>VLOOKUP(A1577,BY_TRA_Demand_Drivers!$A$5:$B$95,2,FALSE)</f>
        <v>TFRAN</v>
      </c>
      <c r="G1577" s="16">
        <f>VLOOKUP($D1577,'Growth rate'!$B$3:$T$93,19,FALSE)*VLOOKUP($F1577,BY_TRA_Demand_Drivers!$B$5:$J$100,7,FALSE)</f>
        <v>108607.41161681675</v>
      </c>
      <c r="H1577" s="16">
        <f>VLOOKUP($D1577,'Growth rate'!$B$3:$T$93,19,FALSE)*VLOOKUP($F1577,BY_TRA_Demand_Drivers!$B$5:$J$100,8,FALSE)</f>
        <v>0</v>
      </c>
      <c r="I1577" s="16">
        <f>VLOOKUP($D1577,'Growth rate'!$B$3:$T$93,19,FALSE)*VLOOKUP($F1577,BY_TRA_Demand_Drivers!$B$5:$J$100,9,FALSE)</f>
        <v>0</v>
      </c>
    </row>
    <row r="1578" spans="1:9">
      <c r="A1578" s="16">
        <f t="shared" si="23"/>
        <v>20</v>
      </c>
      <c r="B1578" s="16"/>
      <c r="C1578" s="16" t="s">
        <v>11</v>
      </c>
      <c r="D1578" s="16">
        <v>2035</v>
      </c>
      <c r="E1578" s="16" t="s">
        <v>3</v>
      </c>
      <c r="F1578" s="16" t="str">
        <f>VLOOKUP(A1578,BY_TRA_Demand_Drivers!$A$5:$B$95,2,FALSE)</f>
        <v>TFRAN</v>
      </c>
      <c r="G1578" s="16">
        <f>VLOOKUP($D1578,'Growth rate'!$B$3:$T$93,19,FALSE)*VLOOKUP($F1578,BY_TRA_Demand_Drivers!$B$5:$J$100,7,FALSE)</f>
        <v>109781.30593072585</v>
      </c>
      <c r="H1578" s="16">
        <f>VLOOKUP($D1578,'Growth rate'!$B$3:$T$93,19,FALSE)*VLOOKUP($F1578,BY_TRA_Demand_Drivers!$B$5:$J$100,8,FALSE)</f>
        <v>0</v>
      </c>
      <c r="I1578" s="16">
        <f>VLOOKUP($D1578,'Growth rate'!$B$3:$T$93,19,FALSE)*VLOOKUP($F1578,BY_TRA_Demand_Drivers!$B$5:$J$100,9,FALSE)</f>
        <v>0</v>
      </c>
    </row>
    <row r="1579" spans="1:9">
      <c r="A1579" s="16">
        <f t="shared" si="23"/>
        <v>20</v>
      </c>
      <c r="B1579" s="16"/>
      <c r="C1579" s="16" t="s">
        <v>11</v>
      </c>
      <c r="D1579" s="16">
        <v>2036</v>
      </c>
      <c r="E1579" s="16" t="s">
        <v>3</v>
      </c>
      <c r="F1579" s="16" t="str">
        <f>VLOOKUP(A1579,BY_TRA_Demand_Drivers!$A$5:$B$95,2,FALSE)</f>
        <v>TFRAN</v>
      </c>
      <c r="G1579" s="16">
        <f>VLOOKUP($D1579,'Growth rate'!$B$3:$T$93,19,FALSE)*VLOOKUP($F1579,BY_TRA_Demand_Drivers!$B$5:$J$100,7,FALSE)</f>
        <v>110955.20024463498</v>
      </c>
      <c r="H1579" s="16">
        <f>VLOOKUP($D1579,'Growth rate'!$B$3:$T$93,19,FALSE)*VLOOKUP($F1579,BY_TRA_Demand_Drivers!$B$5:$J$100,8,FALSE)</f>
        <v>0</v>
      </c>
      <c r="I1579" s="16">
        <f>VLOOKUP($D1579,'Growth rate'!$B$3:$T$93,19,FALSE)*VLOOKUP($F1579,BY_TRA_Demand_Drivers!$B$5:$J$100,9,FALSE)</f>
        <v>0</v>
      </c>
    </row>
    <row r="1580" spans="1:9">
      <c r="A1580" s="16">
        <f t="shared" si="23"/>
        <v>20</v>
      </c>
      <c r="B1580" s="16"/>
      <c r="C1580" s="16" t="s">
        <v>11</v>
      </c>
      <c r="D1580" s="16">
        <v>2037</v>
      </c>
      <c r="E1580" s="16" t="s">
        <v>3</v>
      </c>
      <c r="F1580" s="16" t="str">
        <f>VLOOKUP(A1580,BY_TRA_Demand_Drivers!$A$5:$B$95,2,FALSE)</f>
        <v>TFRAN</v>
      </c>
      <c r="G1580" s="16">
        <f>VLOOKUP($D1580,'Growth rate'!$B$3:$T$93,19,FALSE)*VLOOKUP($F1580,BY_TRA_Demand_Drivers!$B$5:$J$100,7,FALSE)</f>
        <v>112129.09455854409</v>
      </c>
      <c r="H1580" s="16">
        <f>VLOOKUP($D1580,'Growth rate'!$B$3:$T$93,19,FALSE)*VLOOKUP($F1580,BY_TRA_Demand_Drivers!$B$5:$J$100,8,FALSE)</f>
        <v>0</v>
      </c>
      <c r="I1580" s="16">
        <f>VLOOKUP($D1580,'Growth rate'!$B$3:$T$93,19,FALSE)*VLOOKUP($F1580,BY_TRA_Demand_Drivers!$B$5:$J$100,9,FALSE)</f>
        <v>0</v>
      </c>
    </row>
    <row r="1581" spans="1:9">
      <c r="A1581" s="16">
        <f t="shared" si="23"/>
        <v>20</v>
      </c>
      <c r="B1581" s="16"/>
      <c r="C1581" s="16" t="s">
        <v>11</v>
      </c>
      <c r="D1581" s="16">
        <v>2038</v>
      </c>
      <c r="E1581" s="16" t="s">
        <v>3</v>
      </c>
      <c r="F1581" s="16" t="str">
        <f>VLOOKUP(A1581,BY_TRA_Demand_Drivers!$A$5:$B$95,2,FALSE)</f>
        <v>TFRAN</v>
      </c>
      <c r="G1581" s="16">
        <f>VLOOKUP($D1581,'Growth rate'!$B$3:$T$93,19,FALSE)*VLOOKUP($F1581,BY_TRA_Demand_Drivers!$B$5:$J$100,7,FALSE)</f>
        <v>113302.98887245319</v>
      </c>
      <c r="H1581" s="16">
        <f>VLOOKUP($D1581,'Growth rate'!$B$3:$T$93,19,FALSE)*VLOOKUP($F1581,BY_TRA_Demand_Drivers!$B$5:$J$100,8,FALSE)</f>
        <v>0</v>
      </c>
      <c r="I1581" s="16">
        <f>VLOOKUP($D1581,'Growth rate'!$B$3:$T$93,19,FALSE)*VLOOKUP($F1581,BY_TRA_Demand_Drivers!$B$5:$J$100,9,FALSE)</f>
        <v>0</v>
      </c>
    </row>
    <row r="1582" spans="1:9">
      <c r="A1582" s="16">
        <f t="shared" si="23"/>
        <v>20</v>
      </c>
      <c r="B1582" s="16"/>
      <c r="C1582" s="16" t="s">
        <v>11</v>
      </c>
      <c r="D1582" s="16">
        <v>2039</v>
      </c>
      <c r="E1582" s="16" t="s">
        <v>3</v>
      </c>
      <c r="F1582" s="16" t="str">
        <f>VLOOKUP(A1582,BY_TRA_Demand_Drivers!$A$5:$B$95,2,FALSE)</f>
        <v>TFRAN</v>
      </c>
      <c r="G1582" s="16">
        <f>VLOOKUP($D1582,'Growth rate'!$B$3:$T$93,19,FALSE)*VLOOKUP($F1582,BY_TRA_Demand_Drivers!$B$5:$J$100,7,FALSE)</f>
        <v>114476.88318636231</v>
      </c>
      <c r="H1582" s="16">
        <f>VLOOKUP($D1582,'Growth rate'!$B$3:$T$93,19,FALSE)*VLOOKUP($F1582,BY_TRA_Demand_Drivers!$B$5:$J$100,8,FALSE)</f>
        <v>0</v>
      </c>
      <c r="I1582" s="16">
        <f>VLOOKUP($D1582,'Growth rate'!$B$3:$T$93,19,FALSE)*VLOOKUP($F1582,BY_TRA_Demand_Drivers!$B$5:$J$100,9,FALSE)</f>
        <v>0</v>
      </c>
    </row>
    <row r="1583" spans="1:9">
      <c r="A1583" s="16">
        <f t="shared" si="23"/>
        <v>20</v>
      </c>
      <c r="B1583" s="16"/>
      <c r="C1583" s="16" t="s">
        <v>11</v>
      </c>
      <c r="D1583" s="16">
        <v>2040</v>
      </c>
      <c r="E1583" s="16" t="s">
        <v>3</v>
      </c>
      <c r="F1583" s="16" t="str">
        <f>VLOOKUP(A1583,BY_TRA_Demand_Drivers!$A$5:$B$95,2,FALSE)</f>
        <v>TFRAN</v>
      </c>
      <c r="G1583" s="16">
        <f>VLOOKUP($D1583,'Growth rate'!$B$3:$T$93,19,FALSE)*VLOOKUP($F1583,BY_TRA_Demand_Drivers!$B$5:$J$100,7,FALSE)</f>
        <v>115650.77750027142</v>
      </c>
      <c r="H1583" s="16">
        <f>VLOOKUP($D1583,'Growth rate'!$B$3:$T$93,19,FALSE)*VLOOKUP($F1583,BY_TRA_Demand_Drivers!$B$5:$J$100,8,FALSE)</f>
        <v>0</v>
      </c>
      <c r="I1583" s="16">
        <f>VLOOKUP($D1583,'Growth rate'!$B$3:$T$93,19,FALSE)*VLOOKUP($F1583,BY_TRA_Demand_Drivers!$B$5:$J$100,9,FALSE)</f>
        <v>0</v>
      </c>
    </row>
    <row r="1584" spans="1:9">
      <c r="A1584" s="16">
        <f t="shared" si="23"/>
        <v>20</v>
      </c>
      <c r="B1584" s="16"/>
      <c r="C1584" s="16" t="s">
        <v>11</v>
      </c>
      <c r="D1584" s="16">
        <v>2041</v>
      </c>
      <c r="E1584" s="16" t="s">
        <v>3</v>
      </c>
      <c r="F1584" s="16" t="str">
        <f>VLOOKUP(A1584,BY_TRA_Demand_Drivers!$A$5:$B$95,2,FALSE)</f>
        <v>TFRAN</v>
      </c>
      <c r="G1584" s="16">
        <f>VLOOKUP($D1584,'Growth rate'!$B$3:$T$93,19,FALSE)*VLOOKUP($F1584,BY_TRA_Demand_Drivers!$B$5:$J$100,7,FALSE)</f>
        <v>116824.67181418052</v>
      </c>
      <c r="H1584" s="16">
        <f>VLOOKUP($D1584,'Growth rate'!$B$3:$T$93,19,FALSE)*VLOOKUP($F1584,BY_TRA_Demand_Drivers!$B$5:$J$100,8,FALSE)</f>
        <v>0</v>
      </c>
      <c r="I1584" s="16">
        <f>VLOOKUP($D1584,'Growth rate'!$B$3:$T$93,19,FALSE)*VLOOKUP($F1584,BY_TRA_Demand_Drivers!$B$5:$J$100,9,FALSE)</f>
        <v>0</v>
      </c>
    </row>
    <row r="1585" spans="1:9">
      <c r="A1585" s="16">
        <f t="shared" si="23"/>
        <v>20</v>
      </c>
      <c r="B1585" s="16"/>
      <c r="C1585" s="16" t="s">
        <v>11</v>
      </c>
      <c r="D1585" s="16">
        <v>2042</v>
      </c>
      <c r="E1585" s="16" t="s">
        <v>3</v>
      </c>
      <c r="F1585" s="16" t="str">
        <f>VLOOKUP(A1585,BY_TRA_Demand_Drivers!$A$5:$B$95,2,FALSE)</f>
        <v>TFRAN</v>
      </c>
      <c r="G1585" s="16">
        <f>VLOOKUP($D1585,'Growth rate'!$B$3:$T$93,19,FALSE)*VLOOKUP($F1585,BY_TRA_Demand_Drivers!$B$5:$J$100,7,FALSE)</f>
        <v>117998.56612808965</v>
      </c>
      <c r="H1585" s="16">
        <f>VLOOKUP($D1585,'Growth rate'!$B$3:$T$93,19,FALSE)*VLOOKUP($F1585,BY_TRA_Demand_Drivers!$B$5:$J$100,8,FALSE)</f>
        <v>0</v>
      </c>
      <c r="I1585" s="16">
        <f>VLOOKUP($D1585,'Growth rate'!$B$3:$T$93,19,FALSE)*VLOOKUP($F1585,BY_TRA_Demand_Drivers!$B$5:$J$100,9,FALSE)</f>
        <v>0</v>
      </c>
    </row>
    <row r="1586" spans="1:9">
      <c r="A1586" s="16">
        <f t="shared" si="23"/>
        <v>20</v>
      </c>
      <c r="B1586" s="16"/>
      <c r="C1586" s="16" t="s">
        <v>11</v>
      </c>
      <c r="D1586" s="16">
        <v>2043</v>
      </c>
      <c r="E1586" s="16" t="s">
        <v>3</v>
      </c>
      <c r="F1586" s="16" t="str">
        <f>VLOOKUP(A1586,BY_TRA_Demand_Drivers!$A$5:$B$95,2,FALSE)</f>
        <v>TFRAN</v>
      </c>
      <c r="G1586" s="16">
        <f>VLOOKUP($D1586,'Growth rate'!$B$3:$T$93,19,FALSE)*VLOOKUP($F1586,BY_TRA_Demand_Drivers!$B$5:$J$100,7,FALSE)</f>
        <v>119172.46044199876</v>
      </c>
      <c r="H1586" s="16">
        <f>VLOOKUP($D1586,'Growth rate'!$B$3:$T$93,19,FALSE)*VLOOKUP($F1586,BY_TRA_Demand_Drivers!$B$5:$J$100,8,FALSE)</f>
        <v>0</v>
      </c>
      <c r="I1586" s="16">
        <f>VLOOKUP($D1586,'Growth rate'!$B$3:$T$93,19,FALSE)*VLOOKUP($F1586,BY_TRA_Demand_Drivers!$B$5:$J$100,9,FALSE)</f>
        <v>0</v>
      </c>
    </row>
    <row r="1587" spans="1:9">
      <c r="A1587" s="16">
        <f t="shared" si="23"/>
        <v>20</v>
      </c>
      <c r="B1587" s="16"/>
      <c r="C1587" s="16" t="s">
        <v>11</v>
      </c>
      <c r="D1587" s="16">
        <v>2044</v>
      </c>
      <c r="E1587" s="16" t="s">
        <v>3</v>
      </c>
      <c r="F1587" s="16" t="str">
        <f>VLOOKUP(A1587,BY_TRA_Demand_Drivers!$A$5:$B$95,2,FALSE)</f>
        <v>TFRAN</v>
      </c>
      <c r="G1587" s="16">
        <f>VLOOKUP($D1587,'Growth rate'!$B$3:$T$93,19,FALSE)*VLOOKUP($F1587,BY_TRA_Demand_Drivers!$B$5:$J$100,7,FALSE)</f>
        <v>120346.35475590786</v>
      </c>
      <c r="H1587" s="16">
        <f>VLOOKUP($D1587,'Growth rate'!$B$3:$T$93,19,FALSE)*VLOOKUP($F1587,BY_TRA_Demand_Drivers!$B$5:$J$100,8,FALSE)</f>
        <v>0</v>
      </c>
      <c r="I1587" s="16">
        <f>VLOOKUP($D1587,'Growth rate'!$B$3:$T$93,19,FALSE)*VLOOKUP($F1587,BY_TRA_Demand_Drivers!$B$5:$J$100,9,FALSE)</f>
        <v>0</v>
      </c>
    </row>
    <row r="1588" spans="1:9">
      <c r="A1588" s="16">
        <f t="shared" si="23"/>
        <v>20</v>
      </c>
      <c r="B1588" s="16"/>
      <c r="C1588" s="16" t="s">
        <v>11</v>
      </c>
      <c r="D1588" s="16">
        <v>2045</v>
      </c>
      <c r="E1588" s="16" t="s">
        <v>3</v>
      </c>
      <c r="F1588" s="16" t="str">
        <f>VLOOKUP(A1588,BY_TRA_Demand_Drivers!$A$5:$B$95,2,FALSE)</f>
        <v>TFRAN</v>
      </c>
      <c r="G1588" s="16">
        <f>VLOOKUP($D1588,'Growth rate'!$B$3:$T$93,19,FALSE)*VLOOKUP($F1588,BY_TRA_Demand_Drivers!$B$5:$J$100,7,FALSE)</f>
        <v>121520.24906981697</v>
      </c>
      <c r="H1588" s="16">
        <f>VLOOKUP($D1588,'Growth rate'!$B$3:$T$93,19,FALSE)*VLOOKUP($F1588,BY_TRA_Demand_Drivers!$B$5:$J$100,8,FALSE)</f>
        <v>0</v>
      </c>
      <c r="I1588" s="16">
        <f>VLOOKUP($D1588,'Growth rate'!$B$3:$T$93,19,FALSE)*VLOOKUP($F1588,BY_TRA_Demand_Drivers!$B$5:$J$100,9,FALSE)</f>
        <v>0</v>
      </c>
    </row>
    <row r="1589" spans="1:9">
      <c r="A1589" s="16">
        <f t="shared" si="23"/>
        <v>20</v>
      </c>
      <c r="B1589" s="16"/>
      <c r="C1589" s="16" t="s">
        <v>11</v>
      </c>
      <c r="D1589" s="16">
        <v>2046</v>
      </c>
      <c r="E1589" s="16" t="s">
        <v>3</v>
      </c>
      <c r="F1589" s="16" t="str">
        <f>VLOOKUP(A1589,BY_TRA_Demand_Drivers!$A$5:$B$95,2,FALSE)</f>
        <v>TFRAN</v>
      </c>
      <c r="G1589" s="16">
        <f>VLOOKUP($D1589,'Growth rate'!$B$3:$T$93,19,FALSE)*VLOOKUP($F1589,BY_TRA_Demand_Drivers!$B$5:$J$100,7,FALSE)</f>
        <v>122694.14338372608</v>
      </c>
      <c r="H1589" s="16">
        <f>VLOOKUP($D1589,'Growth rate'!$B$3:$T$93,19,FALSE)*VLOOKUP($F1589,BY_TRA_Demand_Drivers!$B$5:$J$100,8,FALSE)</f>
        <v>0</v>
      </c>
      <c r="I1589" s="16">
        <f>VLOOKUP($D1589,'Growth rate'!$B$3:$T$93,19,FALSE)*VLOOKUP($F1589,BY_TRA_Demand_Drivers!$B$5:$J$100,9,FALSE)</f>
        <v>0</v>
      </c>
    </row>
    <row r="1590" spans="1:9">
      <c r="A1590" s="16">
        <f t="shared" si="23"/>
        <v>20</v>
      </c>
      <c r="B1590" s="16"/>
      <c r="C1590" s="16" t="s">
        <v>11</v>
      </c>
      <c r="D1590" s="16">
        <v>2047</v>
      </c>
      <c r="E1590" s="16" t="s">
        <v>3</v>
      </c>
      <c r="F1590" s="16" t="str">
        <f>VLOOKUP(A1590,BY_TRA_Demand_Drivers!$A$5:$B$95,2,FALSE)</f>
        <v>TFRAN</v>
      </c>
      <c r="G1590" s="16">
        <f>VLOOKUP($D1590,'Growth rate'!$B$3:$T$93,19,FALSE)*VLOOKUP($F1590,BY_TRA_Demand_Drivers!$B$5:$J$100,7,FALSE)</f>
        <v>123868.03769763518</v>
      </c>
      <c r="H1590" s="16">
        <f>VLOOKUP($D1590,'Growth rate'!$B$3:$T$93,19,FALSE)*VLOOKUP($F1590,BY_TRA_Demand_Drivers!$B$5:$J$100,8,FALSE)</f>
        <v>0</v>
      </c>
      <c r="I1590" s="16">
        <f>VLOOKUP($D1590,'Growth rate'!$B$3:$T$93,19,FALSE)*VLOOKUP($F1590,BY_TRA_Demand_Drivers!$B$5:$J$100,9,FALSE)</f>
        <v>0</v>
      </c>
    </row>
    <row r="1591" spans="1:9">
      <c r="A1591" s="16">
        <f t="shared" si="23"/>
        <v>20</v>
      </c>
      <c r="B1591" s="16"/>
      <c r="C1591" s="16" t="s">
        <v>11</v>
      </c>
      <c r="D1591" s="16">
        <v>2048</v>
      </c>
      <c r="E1591" s="16" t="s">
        <v>3</v>
      </c>
      <c r="F1591" s="16" t="str">
        <f>VLOOKUP(A1591,BY_TRA_Demand_Drivers!$A$5:$B$95,2,FALSE)</f>
        <v>TFRAN</v>
      </c>
      <c r="G1591" s="16">
        <f>VLOOKUP($D1591,'Growth rate'!$B$3:$T$93,19,FALSE)*VLOOKUP($F1591,BY_TRA_Demand_Drivers!$B$5:$J$100,7,FALSE)</f>
        <v>125041.93201154431</v>
      </c>
      <c r="H1591" s="16">
        <f>VLOOKUP($D1591,'Growth rate'!$B$3:$T$93,19,FALSE)*VLOOKUP($F1591,BY_TRA_Demand_Drivers!$B$5:$J$100,8,FALSE)</f>
        <v>0</v>
      </c>
      <c r="I1591" s="16">
        <f>VLOOKUP($D1591,'Growth rate'!$B$3:$T$93,19,FALSE)*VLOOKUP($F1591,BY_TRA_Demand_Drivers!$B$5:$J$100,9,FALSE)</f>
        <v>0</v>
      </c>
    </row>
    <row r="1592" spans="1:9">
      <c r="A1592" s="16">
        <f t="shared" si="23"/>
        <v>20</v>
      </c>
      <c r="B1592" s="16"/>
      <c r="C1592" s="16" t="s">
        <v>11</v>
      </c>
      <c r="D1592" s="16">
        <v>2049</v>
      </c>
      <c r="E1592" s="16" t="s">
        <v>3</v>
      </c>
      <c r="F1592" s="16" t="str">
        <f>VLOOKUP(A1592,BY_TRA_Demand_Drivers!$A$5:$B$95,2,FALSE)</f>
        <v>TFRAN</v>
      </c>
      <c r="G1592" s="16">
        <f>VLOOKUP($D1592,'Growth rate'!$B$3:$T$93,19,FALSE)*VLOOKUP($F1592,BY_TRA_Demand_Drivers!$B$5:$J$100,7,FALSE)</f>
        <v>126215.82632545342</v>
      </c>
      <c r="H1592" s="16">
        <f>VLOOKUP($D1592,'Growth rate'!$B$3:$T$93,19,FALSE)*VLOOKUP($F1592,BY_TRA_Demand_Drivers!$B$5:$J$100,8,FALSE)</f>
        <v>0</v>
      </c>
      <c r="I1592" s="16">
        <f>VLOOKUP($D1592,'Growth rate'!$B$3:$T$93,19,FALSE)*VLOOKUP($F1592,BY_TRA_Demand_Drivers!$B$5:$J$100,9,FALSE)</f>
        <v>0</v>
      </c>
    </row>
    <row r="1593" spans="1:9">
      <c r="A1593" s="16">
        <f t="shared" si="23"/>
        <v>20</v>
      </c>
      <c r="B1593" s="16"/>
      <c r="C1593" s="16" t="s">
        <v>11</v>
      </c>
      <c r="D1593" s="16">
        <v>2050</v>
      </c>
      <c r="E1593" s="16" t="s">
        <v>3</v>
      </c>
      <c r="F1593" s="16" t="str">
        <f>VLOOKUP(A1593,BY_TRA_Demand_Drivers!$A$5:$B$95,2,FALSE)</f>
        <v>TFRAN</v>
      </c>
      <c r="G1593" s="16">
        <f>VLOOKUP($D1593,'Growth rate'!$B$3:$T$93,19,FALSE)*VLOOKUP($F1593,BY_TRA_Demand_Drivers!$B$5:$J$100,7,FALSE)</f>
        <v>127389.72063936252</v>
      </c>
      <c r="H1593" s="16">
        <f>VLOOKUP($D1593,'Growth rate'!$B$3:$T$93,19,FALSE)*VLOOKUP($F1593,BY_TRA_Demand_Drivers!$B$5:$J$100,8,FALSE)</f>
        <v>0</v>
      </c>
      <c r="I1593" s="16">
        <f>VLOOKUP($D1593,'Growth rate'!$B$3:$T$93,19,FALSE)*VLOOKUP($F1593,BY_TRA_Demand_Drivers!$B$5:$J$100,9,FALSE)</f>
        <v>0</v>
      </c>
    </row>
    <row r="1594" spans="1:9">
      <c r="A1594" s="16">
        <f t="shared" si="23"/>
        <v>20</v>
      </c>
      <c r="B1594" s="16"/>
      <c r="C1594" s="16" t="s">
        <v>11</v>
      </c>
      <c r="D1594" s="16">
        <v>2051</v>
      </c>
      <c r="E1594" s="16" t="s">
        <v>3</v>
      </c>
      <c r="F1594" s="16" t="str">
        <f>VLOOKUP(A1594,BY_TRA_Demand_Drivers!$A$5:$B$95,2,FALSE)</f>
        <v>TFRAN</v>
      </c>
      <c r="G1594" s="16">
        <f>VLOOKUP($D1594,'Growth rate'!$B$3:$T$93,19,FALSE)*VLOOKUP($F1594,BY_TRA_Demand_Drivers!$B$5:$J$100,7,FALSE)</f>
        <v>128771.16364904474</v>
      </c>
      <c r="H1594" s="16">
        <f>VLOOKUP($D1594,'Growth rate'!$B$3:$T$93,19,FALSE)*VLOOKUP($F1594,BY_TRA_Demand_Drivers!$B$5:$J$100,8,FALSE)</f>
        <v>0</v>
      </c>
      <c r="I1594" s="16">
        <f>VLOOKUP($D1594,'Growth rate'!$B$3:$T$93,19,FALSE)*VLOOKUP($F1594,BY_TRA_Demand_Drivers!$B$5:$J$100,9,FALSE)</f>
        <v>0</v>
      </c>
    </row>
    <row r="1595" spans="1:9">
      <c r="A1595" s="16">
        <f t="shared" si="23"/>
        <v>20</v>
      </c>
      <c r="B1595" s="16"/>
      <c r="C1595" s="16" t="s">
        <v>11</v>
      </c>
      <c r="D1595" s="16">
        <v>2052</v>
      </c>
      <c r="E1595" s="16" t="s">
        <v>3</v>
      </c>
      <c r="F1595" s="16" t="str">
        <f>VLOOKUP(A1595,BY_TRA_Demand_Drivers!$A$5:$B$95,2,FALSE)</f>
        <v>TFRAN</v>
      </c>
      <c r="G1595" s="16">
        <f>VLOOKUP($D1595,'Growth rate'!$B$3:$T$93,19,FALSE)*VLOOKUP($F1595,BY_TRA_Demand_Drivers!$B$5:$J$100,7,FALSE)</f>
        <v>130152.60665872699</v>
      </c>
      <c r="H1595" s="16">
        <f>VLOOKUP($D1595,'Growth rate'!$B$3:$T$93,19,FALSE)*VLOOKUP($F1595,BY_TRA_Demand_Drivers!$B$5:$J$100,8,FALSE)</f>
        <v>0</v>
      </c>
      <c r="I1595" s="16">
        <f>VLOOKUP($D1595,'Growth rate'!$B$3:$T$93,19,FALSE)*VLOOKUP($F1595,BY_TRA_Demand_Drivers!$B$5:$J$100,9,FALSE)</f>
        <v>0</v>
      </c>
    </row>
    <row r="1596" spans="1:9">
      <c r="A1596" s="16">
        <f t="shared" si="23"/>
        <v>20</v>
      </c>
      <c r="B1596" s="16"/>
      <c r="C1596" s="16" t="s">
        <v>11</v>
      </c>
      <c r="D1596" s="16">
        <v>2053</v>
      </c>
      <c r="E1596" s="16" t="s">
        <v>3</v>
      </c>
      <c r="F1596" s="16" t="str">
        <f>VLOOKUP(A1596,BY_TRA_Demand_Drivers!$A$5:$B$95,2,FALSE)</f>
        <v>TFRAN</v>
      </c>
      <c r="G1596" s="16">
        <f>VLOOKUP($D1596,'Growth rate'!$B$3:$T$93,19,FALSE)*VLOOKUP($F1596,BY_TRA_Demand_Drivers!$B$5:$J$100,7,FALSE)</f>
        <v>131534.04966840922</v>
      </c>
      <c r="H1596" s="16">
        <f>VLOOKUP($D1596,'Growth rate'!$B$3:$T$93,19,FALSE)*VLOOKUP($F1596,BY_TRA_Demand_Drivers!$B$5:$J$100,8,FALSE)</f>
        <v>0</v>
      </c>
      <c r="I1596" s="16">
        <f>VLOOKUP($D1596,'Growth rate'!$B$3:$T$93,19,FALSE)*VLOOKUP($F1596,BY_TRA_Demand_Drivers!$B$5:$J$100,9,FALSE)</f>
        <v>0</v>
      </c>
    </row>
    <row r="1597" spans="1:9">
      <c r="A1597" s="16">
        <f t="shared" si="23"/>
        <v>20</v>
      </c>
      <c r="B1597" s="16"/>
      <c r="C1597" s="16" t="s">
        <v>11</v>
      </c>
      <c r="D1597" s="16">
        <v>2054</v>
      </c>
      <c r="E1597" s="16" t="s">
        <v>3</v>
      </c>
      <c r="F1597" s="16" t="str">
        <f>VLOOKUP(A1597,BY_TRA_Demand_Drivers!$A$5:$B$95,2,FALSE)</f>
        <v>TFRAN</v>
      </c>
      <c r="G1597" s="16">
        <f>VLOOKUP($D1597,'Growth rate'!$B$3:$T$93,19,FALSE)*VLOOKUP($F1597,BY_TRA_Demand_Drivers!$B$5:$J$100,7,FALSE)</f>
        <v>132915.49267809148</v>
      </c>
      <c r="H1597" s="16">
        <f>VLOOKUP($D1597,'Growth rate'!$B$3:$T$93,19,FALSE)*VLOOKUP($F1597,BY_TRA_Demand_Drivers!$B$5:$J$100,8,FALSE)</f>
        <v>0</v>
      </c>
      <c r="I1597" s="16">
        <f>VLOOKUP($D1597,'Growth rate'!$B$3:$T$93,19,FALSE)*VLOOKUP($F1597,BY_TRA_Demand_Drivers!$B$5:$J$100,9,FALSE)</f>
        <v>0</v>
      </c>
    </row>
    <row r="1598" spans="1:9">
      <c r="A1598" s="16">
        <f t="shared" si="23"/>
        <v>20</v>
      </c>
      <c r="B1598" s="16"/>
      <c r="C1598" s="16" t="s">
        <v>11</v>
      </c>
      <c r="D1598" s="16">
        <v>2055</v>
      </c>
      <c r="E1598" s="16" t="s">
        <v>3</v>
      </c>
      <c r="F1598" s="16" t="str">
        <f>VLOOKUP(A1598,BY_TRA_Demand_Drivers!$A$5:$B$95,2,FALSE)</f>
        <v>TFRAN</v>
      </c>
      <c r="G1598" s="16">
        <f>VLOOKUP($D1598,'Growth rate'!$B$3:$T$93,19,FALSE)*VLOOKUP($F1598,BY_TRA_Demand_Drivers!$B$5:$J$100,7,FALSE)</f>
        <v>134296.93568777369</v>
      </c>
      <c r="H1598" s="16">
        <f>VLOOKUP($D1598,'Growth rate'!$B$3:$T$93,19,FALSE)*VLOOKUP($F1598,BY_TRA_Demand_Drivers!$B$5:$J$100,8,FALSE)</f>
        <v>0</v>
      </c>
      <c r="I1598" s="16">
        <f>VLOOKUP($D1598,'Growth rate'!$B$3:$T$93,19,FALSE)*VLOOKUP($F1598,BY_TRA_Demand_Drivers!$B$5:$J$100,9,FALSE)</f>
        <v>0</v>
      </c>
    </row>
    <row r="1599" spans="1:9">
      <c r="A1599" s="16">
        <f t="shared" si="23"/>
        <v>20</v>
      </c>
      <c r="B1599" s="16"/>
      <c r="C1599" s="16" t="s">
        <v>11</v>
      </c>
      <c r="D1599" s="16">
        <v>2056</v>
      </c>
      <c r="E1599" s="16" t="s">
        <v>3</v>
      </c>
      <c r="F1599" s="16" t="str">
        <f>VLOOKUP(A1599,BY_TRA_Demand_Drivers!$A$5:$B$95,2,FALSE)</f>
        <v>TFRAN</v>
      </c>
      <c r="G1599" s="16">
        <f>VLOOKUP($D1599,'Growth rate'!$B$3:$T$93,19,FALSE)*VLOOKUP($F1599,BY_TRA_Demand_Drivers!$B$5:$J$100,7,FALSE)</f>
        <v>135843.79495446422</v>
      </c>
      <c r="H1599" s="16">
        <f>VLOOKUP($D1599,'Growth rate'!$B$3:$T$93,19,FALSE)*VLOOKUP($F1599,BY_TRA_Demand_Drivers!$B$5:$J$100,8,FALSE)</f>
        <v>0</v>
      </c>
      <c r="I1599" s="16">
        <f>VLOOKUP($D1599,'Growth rate'!$B$3:$T$93,19,FALSE)*VLOOKUP($F1599,BY_TRA_Demand_Drivers!$B$5:$J$100,9,FALSE)</f>
        <v>0</v>
      </c>
    </row>
    <row r="1600" spans="1:9">
      <c r="A1600" s="16">
        <f t="shared" si="23"/>
        <v>20</v>
      </c>
      <c r="B1600" s="16"/>
      <c r="C1600" s="16" t="s">
        <v>11</v>
      </c>
      <c r="D1600" s="16">
        <v>2057</v>
      </c>
      <c r="E1600" s="16" t="s">
        <v>3</v>
      </c>
      <c r="F1600" s="16" t="str">
        <f>VLOOKUP(A1600,BY_TRA_Demand_Drivers!$A$5:$B$95,2,FALSE)</f>
        <v>TFRAN</v>
      </c>
      <c r="G1600" s="16">
        <f>VLOOKUP($D1600,'Growth rate'!$B$3:$T$93,19,FALSE)*VLOOKUP($F1600,BY_TRA_Demand_Drivers!$B$5:$J$100,7,FALSE)</f>
        <v>137390.65422115472</v>
      </c>
      <c r="H1600" s="16">
        <f>VLOOKUP($D1600,'Growth rate'!$B$3:$T$93,19,FALSE)*VLOOKUP($F1600,BY_TRA_Demand_Drivers!$B$5:$J$100,8,FALSE)</f>
        <v>0</v>
      </c>
      <c r="I1600" s="16">
        <f>VLOOKUP($D1600,'Growth rate'!$B$3:$T$93,19,FALSE)*VLOOKUP($F1600,BY_TRA_Demand_Drivers!$B$5:$J$100,9,FALSE)</f>
        <v>0</v>
      </c>
    </row>
    <row r="1601" spans="1:9">
      <c r="A1601" s="16">
        <f t="shared" ref="A1601:A1643" si="24">A1519+1</f>
        <v>20</v>
      </c>
      <c r="B1601" s="16"/>
      <c r="C1601" s="16" t="s">
        <v>11</v>
      </c>
      <c r="D1601" s="16">
        <v>2058</v>
      </c>
      <c r="E1601" s="16" t="s">
        <v>3</v>
      </c>
      <c r="F1601" s="16" t="str">
        <f>VLOOKUP(A1601,BY_TRA_Demand_Drivers!$A$5:$B$95,2,FALSE)</f>
        <v>TFRAN</v>
      </c>
      <c r="G1601" s="16">
        <f>VLOOKUP($D1601,'Growth rate'!$B$3:$T$93,19,FALSE)*VLOOKUP($F1601,BY_TRA_Demand_Drivers!$B$5:$J$100,7,FALSE)</f>
        <v>138937.51348784525</v>
      </c>
      <c r="H1601" s="16">
        <f>VLOOKUP($D1601,'Growth rate'!$B$3:$T$93,19,FALSE)*VLOOKUP($F1601,BY_TRA_Demand_Drivers!$B$5:$J$100,8,FALSE)</f>
        <v>0</v>
      </c>
      <c r="I1601" s="16">
        <f>VLOOKUP($D1601,'Growth rate'!$B$3:$T$93,19,FALSE)*VLOOKUP($F1601,BY_TRA_Demand_Drivers!$B$5:$J$100,9,FALSE)</f>
        <v>0</v>
      </c>
    </row>
    <row r="1602" spans="1:9">
      <c r="A1602" s="16">
        <f t="shared" si="24"/>
        <v>20</v>
      </c>
      <c r="B1602" s="16"/>
      <c r="C1602" s="16" t="s">
        <v>11</v>
      </c>
      <c r="D1602" s="16">
        <v>2059</v>
      </c>
      <c r="E1602" s="16" t="s">
        <v>3</v>
      </c>
      <c r="F1602" s="16" t="str">
        <f>VLOOKUP(A1602,BY_TRA_Demand_Drivers!$A$5:$B$95,2,FALSE)</f>
        <v>TFRAN</v>
      </c>
      <c r="G1602" s="16">
        <f>VLOOKUP($D1602,'Growth rate'!$B$3:$T$93,19,FALSE)*VLOOKUP($F1602,BY_TRA_Demand_Drivers!$B$5:$J$100,7,FALSE)</f>
        <v>140484.37275453578</v>
      </c>
      <c r="H1602" s="16">
        <f>VLOOKUP($D1602,'Growth rate'!$B$3:$T$93,19,FALSE)*VLOOKUP($F1602,BY_TRA_Demand_Drivers!$B$5:$J$100,8,FALSE)</f>
        <v>0</v>
      </c>
      <c r="I1602" s="16">
        <f>VLOOKUP($D1602,'Growth rate'!$B$3:$T$93,19,FALSE)*VLOOKUP($F1602,BY_TRA_Demand_Drivers!$B$5:$J$100,9,FALSE)</f>
        <v>0</v>
      </c>
    </row>
    <row r="1603" spans="1:9">
      <c r="A1603" s="16">
        <f t="shared" si="24"/>
        <v>20</v>
      </c>
      <c r="B1603" s="16"/>
      <c r="C1603" s="16" t="s">
        <v>11</v>
      </c>
      <c r="D1603" s="16">
        <v>2060</v>
      </c>
      <c r="E1603" s="16" t="s">
        <v>3</v>
      </c>
      <c r="F1603" s="16" t="str">
        <f>VLOOKUP(A1603,BY_TRA_Demand_Drivers!$A$5:$B$95,2,FALSE)</f>
        <v>TFRAN</v>
      </c>
      <c r="G1603" s="16">
        <f>VLOOKUP($D1603,'Growth rate'!$B$3:$T$93,19,FALSE)*VLOOKUP($F1603,BY_TRA_Demand_Drivers!$B$5:$J$100,7,FALSE)</f>
        <v>142031.23202122631</v>
      </c>
      <c r="H1603" s="16">
        <f>VLOOKUP($D1603,'Growth rate'!$B$3:$T$93,19,FALSE)*VLOOKUP($F1603,BY_TRA_Demand_Drivers!$B$5:$J$100,8,FALSE)</f>
        <v>0</v>
      </c>
      <c r="I1603" s="16">
        <f>VLOOKUP($D1603,'Growth rate'!$B$3:$T$93,19,FALSE)*VLOOKUP($F1603,BY_TRA_Demand_Drivers!$B$5:$J$100,9,FALSE)</f>
        <v>0</v>
      </c>
    </row>
    <row r="1604" spans="1:9">
      <c r="A1604" s="16">
        <f t="shared" si="24"/>
        <v>20</v>
      </c>
      <c r="B1604" s="16"/>
      <c r="C1604" s="16" t="s">
        <v>11</v>
      </c>
      <c r="D1604" s="16">
        <v>2061</v>
      </c>
      <c r="E1604" s="16" t="s">
        <v>3</v>
      </c>
      <c r="F1604" s="16" t="str">
        <f>VLOOKUP(A1604,BY_TRA_Demand_Drivers!$A$5:$B$95,2,FALSE)</f>
        <v>TFRAN</v>
      </c>
      <c r="G1604" s="16">
        <f>VLOOKUP($D1604,'Growth rate'!$B$3:$T$93,19,FALSE)*VLOOKUP($F1604,BY_TRA_Demand_Drivers!$B$5:$J$100,7,FALSE)</f>
        <v>143616.96668995143</v>
      </c>
      <c r="H1604" s="16">
        <f>VLOOKUP($D1604,'Growth rate'!$B$3:$T$93,19,FALSE)*VLOOKUP($F1604,BY_TRA_Demand_Drivers!$B$5:$J$100,8,FALSE)</f>
        <v>0</v>
      </c>
      <c r="I1604" s="16">
        <f>VLOOKUP($D1604,'Growth rate'!$B$3:$T$93,19,FALSE)*VLOOKUP($F1604,BY_TRA_Demand_Drivers!$B$5:$J$100,9,FALSE)</f>
        <v>0</v>
      </c>
    </row>
    <row r="1605" spans="1:9">
      <c r="A1605" s="16">
        <f t="shared" si="24"/>
        <v>20</v>
      </c>
      <c r="B1605" s="16"/>
      <c r="C1605" s="16" t="s">
        <v>11</v>
      </c>
      <c r="D1605" s="16">
        <v>2062</v>
      </c>
      <c r="E1605" s="16" t="s">
        <v>3</v>
      </c>
      <c r="F1605" s="16" t="str">
        <f>VLOOKUP(A1605,BY_TRA_Demand_Drivers!$A$5:$B$95,2,FALSE)</f>
        <v>TFRAN</v>
      </c>
      <c r="G1605" s="16">
        <f>VLOOKUP($D1605,'Growth rate'!$B$3:$T$93,19,FALSE)*VLOOKUP($F1605,BY_TRA_Demand_Drivers!$B$5:$J$100,7,FALSE)</f>
        <v>145202.70135867657</v>
      </c>
      <c r="H1605" s="16">
        <f>VLOOKUP($D1605,'Growth rate'!$B$3:$T$93,19,FALSE)*VLOOKUP($F1605,BY_TRA_Demand_Drivers!$B$5:$J$100,8,FALSE)</f>
        <v>0</v>
      </c>
      <c r="I1605" s="16">
        <f>VLOOKUP($D1605,'Growth rate'!$B$3:$T$93,19,FALSE)*VLOOKUP($F1605,BY_TRA_Demand_Drivers!$B$5:$J$100,9,FALSE)</f>
        <v>0</v>
      </c>
    </row>
    <row r="1606" spans="1:9">
      <c r="A1606" s="16">
        <f t="shared" si="24"/>
        <v>20</v>
      </c>
      <c r="B1606" s="16"/>
      <c r="C1606" s="16" t="s">
        <v>11</v>
      </c>
      <c r="D1606" s="16">
        <v>2063</v>
      </c>
      <c r="E1606" s="16" t="s">
        <v>3</v>
      </c>
      <c r="F1606" s="16" t="str">
        <f>VLOOKUP(A1606,BY_TRA_Demand_Drivers!$A$5:$B$95,2,FALSE)</f>
        <v>TFRAN</v>
      </c>
      <c r="G1606" s="16">
        <f>VLOOKUP($D1606,'Growth rate'!$B$3:$T$93,19,FALSE)*VLOOKUP($F1606,BY_TRA_Demand_Drivers!$B$5:$J$100,7,FALSE)</f>
        <v>146788.43602740168</v>
      </c>
      <c r="H1606" s="16">
        <f>VLOOKUP($D1606,'Growth rate'!$B$3:$T$93,19,FALSE)*VLOOKUP($F1606,BY_TRA_Demand_Drivers!$B$5:$J$100,8,FALSE)</f>
        <v>0</v>
      </c>
      <c r="I1606" s="16">
        <f>VLOOKUP($D1606,'Growth rate'!$B$3:$T$93,19,FALSE)*VLOOKUP($F1606,BY_TRA_Demand_Drivers!$B$5:$J$100,9,FALSE)</f>
        <v>0</v>
      </c>
    </row>
    <row r="1607" spans="1:9">
      <c r="A1607" s="16">
        <f t="shared" si="24"/>
        <v>20</v>
      </c>
      <c r="B1607" s="16"/>
      <c r="C1607" s="16" t="s">
        <v>11</v>
      </c>
      <c r="D1607" s="16">
        <v>2064</v>
      </c>
      <c r="E1607" s="16" t="s">
        <v>3</v>
      </c>
      <c r="F1607" s="16" t="str">
        <f>VLOOKUP(A1607,BY_TRA_Demand_Drivers!$A$5:$B$95,2,FALSE)</f>
        <v>TFRAN</v>
      </c>
      <c r="G1607" s="16">
        <f>VLOOKUP($D1607,'Growth rate'!$B$3:$T$93,19,FALSE)*VLOOKUP($F1607,BY_TRA_Demand_Drivers!$B$5:$J$100,7,FALSE)</f>
        <v>148374.17069612679</v>
      </c>
      <c r="H1607" s="16">
        <f>VLOOKUP($D1607,'Growth rate'!$B$3:$T$93,19,FALSE)*VLOOKUP($F1607,BY_TRA_Demand_Drivers!$B$5:$J$100,8,FALSE)</f>
        <v>0</v>
      </c>
      <c r="I1607" s="16">
        <f>VLOOKUP($D1607,'Growth rate'!$B$3:$T$93,19,FALSE)*VLOOKUP($F1607,BY_TRA_Demand_Drivers!$B$5:$J$100,9,FALSE)</f>
        <v>0</v>
      </c>
    </row>
    <row r="1608" spans="1:9">
      <c r="A1608" s="16">
        <f t="shared" si="24"/>
        <v>20</v>
      </c>
      <c r="B1608" s="16"/>
      <c r="C1608" s="16" t="s">
        <v>11</v>
      </c>
      <c r="D1608" s="16">
        <v>2065</v>
      </c>
      <c r="E1608" s="16" t="s">
        <v>3</v>
      </c>
      <c r="F1608" s="16" t="str">
        <f>VLOOKUP(A1608,BY_TRA_Demand_Drivers!$A$5:$B$95,2,FALSE)</f>
        <v>TFRAN</v>
      </c>
      <c r="G1608" s="16">
        <f>VLOOKUP($D1608,'Growth rate'!$B$3:$T$93,19,FALSE)*VLOOKUP($F1608,BY_TRA_Demand_Drivers!$B$5:$J$100,7,FALSE)</f>
        <v>149959.9053648519</v>
      </c>
      <c r="H1608" s="16">
        <f>VLOOKUP($D1608,'Growth rate'!$B$3:$T$93,19,FALSE)*VLOOKUP($F1608,BY_TRA_Demand_Drivers!$B$5:$J$100,8,FALSE)</f>
        <v>0</v>
      </c>
      <c r="I1608" s="16">
        <f>VLOOKUP($D1608,'Growth rate'!$B$3:$T$93,19,FALSE)*VLOOKUP($F1608,BY_TRA_Demand_Drivers!$B$5:$J$100,9,FALSE)</f>
        <v>0</v>
      </c>
    </row>
    <row r="1609" spans="1:9">
      <c r="A1609" s="16">
        <f t="shared" si="24"/>
        <v>20</v>
      </c>
      <c r="B1609" s="16"/>
      <c r="C1609" s="16" t="s">
        <v>11</v>
      </c>
      <c r="D1609" s="16">
        <v>2066</v>
      </c>
      <c r="E1609" s="16" t="s">
        <v>3</v>
      </c>
      <c r="F1609" s="16" t="str">
        <f>VLOOKUP(A1609,BY_TRA_Demand_Drivers!$A$5:$B$95,2,FALSE)</f>
        <v>TFRAN</v>
      </c>
      <c r="G1609" s="16">
        <f>VLOOKUP($D1609,'Growth rate'!$B$3:$T$93,19,FALSE)*VLOOKUP($F1609,BY_TRA_Demand_Drivers!$B$5:$J$100,7,FALSE)</f>
        <v>151600.9624979558</v>
      </c>
      <c r="H1609" s="16">
        <f>VLOOKUP($D1609,'Growth rate'!$B$3:$T$93,19,FALSE)*VLOOKUP($F1609,BY_TRA_Demand_Drivers!$B$5:$J$100,8,FALSE)</f>
        <v>0</v>
      </c>
      <c r="I1609" s="16">
        <f>VLOOKUP($D1609,'Growth rate'!$B$3:$T$93,19,FALSE)*VLOOKUP($F1609,BY_TRA_Demand_Drivers!$B$5:$J$100,9,FALSE)</f>
        <v>0</v>
      </c>
    </row>
    <row r="1610" spans="1:9">
      <c r="A1610" s="16">
        <f t="shared" si="24"/>
        <v>20</v>
      </c>
      <c r="B1610" s="16"/>
      <c r="C1610" s="16" t="s">
        <v>11</v>
      </c>
      <c r="D1610" s="16">
        <v>2067</v>
      </c>
      <c r="E1610" s="16" t="s">
        <v>3</v>
      </c>
      <c r="F1610" s="16" t="str">
        <f>VLOOKUP(A1610,BY_TRA_Demand_Drivers!$A$5:$B$95,2,FALSE)</f>
        <v>TFRAN</v>
      </c>
      <c r="G1610" s="16">
        <f>VLOOKUP($D1610,'Growth rate'!$B$3:$T$93,19,FALSE)*VLOOKUP($F1610,BY_TRA_Demand_Drivers!$B$5:$J$100,7,FALSE)</f>
        <v>153242.01963105964</v>
      </c>
      <c r="H1610" s="16">
        <f>VLOOKUP($D1610,'Growth rate'!$B$3:$T$93,19,FALSE)*VLOOKUP($F1610,BY_TRA_Demand_Drivers!$B$5:$J$100,8,FALSE)</f>
        <v>0</v>
      </c>
      <c r="I1610" s="16">
        <f>VLOOKUP($D1610,'Growth rate'!$B$3:$T$93,19,FALSE)*VLOOKUP($F1610,BY_TRA_Demand_Drivers!$B$5:$J$100,9,FALSE)</f>
        <v>0</v>
      </c>
    </row>
    <row r="1611" spans="1:9">
      <c r="A1611" s="16">
        <f t="shared" si="24"/>
        <v>20</v>
      </c>
      <c r="B1611" s="16"/>
      <c r="C1611" s="16" t="s">
        <v>11</v>
      </c>
      <c r="D1611" s="16">
        <v>2068</v>
      </c>
      <c r="E1611" s="16" t="s">
        <v>3</v>
      </c>
      <c r="F1611" s="16" t="str">
        <f>VLOOKUP(A1611,BY_TRA_Demand_Drivers!$A$5:$B$95,2,FALSE)</f>
        <v>TFRAN</v>
      </c>
      <c r="G1611" s="16">
        <f>VLOOKUP($D1611,'Growth rate'!$B$3:$T$93,19,FALSE)*VLOOKUP($F1611,BY_TRA_Demand_Drivers!$B$5:$J$100,7,FALSE)</f>
        <v>154883.0767641635</v>
      </c>
      <c r="H1611" s="16">
        <f>VLOOKUP($D1611,'Growth rate'!$B$3:$T$93,19,FALSE)*VLOOKUP($F1611,BY_TRA_Demand_Drivers!$B$5:$J$100,8,FALSE)</f>
        <v>0</v>
      </c>
      <c r="I1611" s="16">
        <f>VLOOKUP($D1611,'Growth rate'!$B$3:$T$93,19,FALSE)*VLOOKUP($F1611,BY_TRA_Demand_Drivers!$B$5:$J$100,9,FALSE)</f>
        <v>0</v>
      </c>
    </row>
    <row r="1612" spans="1:9">
      <c r="A1612" s="16">
        <f t="shared" si="24"/>
        <v>20</v>
      </c>
      <c r="B1612" s="16"/>
      <c r="C1612" s="16" t="s">
        <v>11</v>
      </c>
      <c r="D1612" s="16">
        <v>2069</v>
      </c>
      <c r="E1612" s="16" t="s">
        <v>3</v>
      </c>
      <c r="F1612" s="16" t="str">
        <f>VLOOKUP(A1612,BY_TRA_Demand_Drivers!$A$5:$B$95,2,FALSE)</f>
        <v>TFRAN</v>
      </c>
      <c r="G1612" s="16">
        <f>VLOOKUP($D1612,'Growth rate'!$B$3:$T$93,19,FALSE)*VLOOKUP($F1612,BY_TRA_Demand_Drivers!$B$5:$J$100,7,FALSE)</f>
        <v>156524.13389726734</v>
      </c>
      <c r="H1612" s="16">
        <f>VLOOKUP($D1612,'Growth rate'!$B$3:$T$93,19,FALSE)*VLOOKUP($F1612,BY_TRA_Demand_Drivers!$B$5:$J$100,8,FALSE)</f>
        <v>0</v>
      </c>
      <c r="I1612" s="16">
        <f>VLOOKUP($D1612,'Growth rate'!$B$3:$T$93,19,FALSE)*VLOOKUP($F1612,BY_TRA_Demand_Drivers!$B$5:$J$100,9,FALSE)</f>
        <v>0</v>
      </c>
    </row>
    <row r="1613" spans="1:9">
      <c r="A1613" s="16">
        <f t="shared" si="24"/>
        <v>20</v>
      </c>
      <c r="B1613" s="16"/>
      <c r="C1613" s="16" t="s">
        <v>11</v>
      </c>
      <c r="D1613" s="16">
        <v>2070</v>
      </c>
      <c r="E1613" s="16" t="s">
        <v>3</v>
      </c>
      <c r="F1613" s="16" t="str">
        <f>VLOOKUP(A1613,BY_TRA_Demand_Drivers!$A$5:$B$95,2,FALSE)</f>
        <v>TFRAN</v>
      </c>
      <c r="G1613" s="16">
        <f>VLOOKUP($D1613,'Growth rate'!$B$3:$T$93,19,FALSE)*VLOOKUP($F1613,BY_TRA_Demand_Drivers!$B$5:$J$100,7,FALSE)</f>
        <v>158165.19103037121</v>
      </c>
      <c r="H1613" s="16">
        <f>VLOOKUP($D1613,'Growth rate'!$B$3:$T$93,19,FALSE)*VLOOKUP($F1613,BY_TRA_Demand_Drivers!$B$5:$J$100,8,FALSE)</f>
        <v>0</v>
      </c>
      <c r="I1613" s="16">
        <f>VLOOKUP($D1613,'Growth rate'!$B$3:$T$93,19,FALSE)*VLOOKUP($F1613,BY_TRA_Demand_Drivers!$B$5:$J$100,9,FALSE)</f>
        <v>0</v>
      </c>
    </row>
    <row r="1614" spans="1:9">
      <c r="A1614" s="16">
        <f t="shared" si="24"/>
        <v>20</v>
      </c>
      <c r="B1614" s="16"/>
      <c r="C1614" s="16" t="s">
        <v>11</v>
      </c>
      <c r="D1614" s="16">
        <v>2071</v>
      </c>
      <c r="E1614" s="16" t="s">
        <v>3</v>
      </c>
      <c r="F1614" s="16" t="str">
        <f>VLOOKUP(A1614,BY_TRA_Demand_Drivers!$A$5:$B$95,2,FALSE)</f>
        <v>TFRAN</v>
      </c>
      <c r="G1614" s="16">
        <f>VLOOKUP($D1614,'Growth rate'!$B$3:$T$93,19,FALSE)*VLOOKUP($F1614,BY_TRA_Demand_Drivers!$B$5:$J$100,7,FALSE)</f>
        <v>159803.18500689036</v>
      </c>
      <c r="H1614" s="16">
        <f>VLOOKUP($D1614,'Growth rate'!$B$3:$T$93,19,FALSE)*VLOOKUP($F1614,BY_TRA_Demand_Drivers!$B$5:$J$100,8,FALSE)</f>
        <v>0</v>
      </c>
      <c r="I1614" s="16">
        <f>VLOOKUP($D1614,'Growth rate'!$B$3:$T$93,19,FALSE)*VLOOKUP($F1614,BY_TRA_Demand_Drivers!$B$5:$J$100,9,FALSE)</f>
        <v>0</v>
      </c>
    </row>
    <row r="1615" spans="1:9">
      <c r="A1615" s="16">
        <f t="shared" si="24"/>
        <v>20</v>
      </c>
      <c r="B1615" s="16"/>
      <c r="C1615" s="16" t="s">
        <v>11</v>
      </c>
      <c r="D1615" s="16">
        <v>2072</v>
      </c>
      <c r="E1615" s="16" t="s">
        <v>3</v>
      </c>
      <c r="F1615" s="16" t="str">
        <f>VLOOKUP(A1615,BY_TRA_Demand_Drivers!$A$5:$B$95,2,FALSE)</f>
        <v>TFRAN</v>
      </c>
      <c r="G1615" s="16">
        <f>VLOOKUP($D1615,'Growth rate'!$B$3:$T$93,19,FALSE)*VLOOKUP($F1615,BY_TRA_Demand_Drivers!$B$5:$J$100,7,FALSE)</f>
        <v>161441.17898340948</v>
      </c>
      <c r="H1615" s="16">
        <f>VLOOKUP($D1615,'Growth rate'!$B$3:$T$93,19,FALSE)*VLOOKUP($F1615,BY_TRA_Demand_Drivers!$B$5:$J$100,8,FALSE)</f>
        <v>0</v>
      </c>
      <c r="I1615" s="16">
        <f>VLOOKUP($D1615,'Growth rate'!$B$3:$T$93,19,FALSE)*VLOOKUP($F1615,BY_TRA_Demand_Drivers!$B$5:$J$100,9,FALSE)</f>
        <v>0</v>
      </c>
    </row>
    <row r="1616" spans="1:9">
      <c r="A1616" s="16">
        <f t="shared" si="24"/>
        <v>20</v>
      </c>
      <c r="B1616" s="16"/>
      <c r="C1616" s="16" t="s">
        <v>11</v>
      </c>
      <c r="D1616" s="16">
        <v>2073</v>
      </c>
      <c r="E1616" s="16" t="s">
        <v>3</v>
      </c>
      <c r="F1616" s="16" t="str">
        <f>VLOOKUP(A1616,BY_TRA_Demand_Drivers!$A$5:$B$95,2,FALSE)</f>
        <v>TFRAN</v>
      </c>
      <c r="G1616" s="16">
        <f>VLOOKUP($D1616,'Growth rate'!$B$3:$T$93,19,FALSE)*VLOOKUP($F1616,BY_TRA_Demand_Drivers!$B$5:$J$100,7,FALSE)</f>
        <v>163079.17295992858</v>
      </c>
      <c r="H1616" s="16">
        <f>VLOOKUP($D1616,'Growth rate'!$B$3:$T$93,19,FALSE)*VLOOKUP($F1616,BY_TRA_Demand_Drivers!$B$5:$J$100,8,FALSE)</f>
        <v>0</v>
      </c>
      <c r="I1616" s="16">
        <f>VLOOKUP($D1616,'Growth rate'!$B$3:$T$93,19,FALSE)*VLOOKUP($F1616,BY_TRA_Demand_Drivers!$B$5:$J$100,9,FALSE)</f>
        <v>0</v>
      </c>
    </row>
    <row r="1617" spans="1:9">
      <c r="A1617" s="16">
        <f t="shared" si="24"/>
        <v>20</v>
      </c>
      <c r="B1617" s="16"/>
      <c r="C1617" s="16" t="s">
        <v>11</v>
      </c>
      <c r="D1617" s="16">
        <v>2074</v>
      </c>
      <c r="E1617" s="16" t="s">
        <v>3</v>
      </c>
      <c r="F1617" s="16" t="str">
        <f>VLOOKUP(A1617,BY_TRA_Demand_Drivers!$A$5:$B$95,2,FALSE)</f>
        <v>TFRAN</v>
      </c>
      <c r="G1617" s="16">
        <f>VLOOKUP($D1617,'Growth rate'!$B$3:$T$93,19,FALSE)*VLOOKUP($F1617,BY_TRA_Demand_Drivers!$B$5:$J$100,7,FALSE)</f>
        <v>164717.16693644773</v>
      </c>
      <c r="H1617" s="16">
        <f>VLOOKUP($D1617,'Growth rate'!$B$3:$T$93,19,FALSE)*VLOOKUP($F1617,BY_TRA_Demand_Drivers!$B$5:$J$100,8,FALSE)</f>
        <v>0</v>
      </c>
      <c r="I1617" s="16">
        <f>VLOOKUP($D1617,'Growth rate'!$B$3:$T$93,19,FALSE)*VLOOKUP($F1617,BY_TRA_Demand_Drivers!$B$5:$J$100,9,FALSE)</f>
        <v>0</v>
      </c>
    </row>
    <row r="1618" spans="1:9">
      <c r="A1618" s="16">
        <f t="shared" si="24"/>
        <v>20</v>
      </c>
      <c r="B1618" s="16"/>
      <c r="C1618" s="16" t="s">
        <v>11</v>
      </c>
      <c r="D1618" s="16">
        <v>2075</v>
      </c>
      <c r="E1618" s="16" t="s">
        <v>3</v>
      </c>
      <c r="F1618" s="16" t="str">
        <f>VLOOKUP(A1618,BY_TRA_Demand_Drivers!$A$5:$B$95,2,FALSE)</f>
        <v>TFRAN</v>
      </c>
      <c r="G1618" s="16">
        <f>VLOOKUP($D1618,'Growth rate'!$B$3:$T$93,19,FALSE)*VLOOKUP($F1618,BY_TRA_Demand_Drivers!$B$5:$J$100,7,FALSE)</f>
        <v>166355.16091296685</v>
      </c>
      <c r="H1618" s="16">
        <f>VLOOKUP($D1618,'Growth rate'!$B$3:$T$93,19,FALSE)*VLOOKUP($F1618,BY_TRA_Demand_Drivers!$B$5:$J$100,8,FALSE)</f>
        <v>0</v>
      </c>
      <c r="I1618" s="16">
        <f>VLOOKUP($D1618,'Growth rate'!$B$3:$T$93,19,FALSE)*VLOOKUP($F1618,BY_TRA_Demand_Drivers!$B$5:$J$100,9,FALSE)</f>
        <v>0</v>
      </c>
    </row>
    <row r="1619" spans="1:9">
      <c r="A1619" s="16">
        <f t="shared" si="24"/>
        <v>20</v>
      </c>
      <c r="B1619" s="16"/>
      <c r="C1619" s="16" t="s">
        <v>11</v>
      </c>
      <c r="D1619" s="16">
        <v>2076</v>
      </c>
      <c r="E1619" s="16" t="s">
        <v>3</v>
      </c>
      <c r="F1619" s="16" t="str">
        <f>VLOOKUP(A1619,BY_TRA_Demand_Drivers!$A$5:$B$95,2,FALSE)</f>
        <v>TFRAN</v>
      </c>
      <c r="G1619" s="16">
        <f>VLOOKUP($D1619,'Growth rate'!$B$3:$T$93,19,FALSE)*VLOOKUP($F1619,BY_TRA_Demand_Drivers!$B$5:$J$100,7,FALSE)</f>
        <v>167966.20723354648</v>
      </c>
      <c r="H1619" s="16">
        <f>VLOOKUP($D1619,'Growth rate'!$B$3:$T$93,19,FALSE)*VLOOKUP($F1619,BY_TRA_Demand_Drivers!$B$5:$J$100,8,FALSE)</f>
        <v>0</v>
      </c>
      <c r="I1619" s="16">
        <f>VLOOKUP($D1619,'Growth rate'!$B$3:$T$93,19,FALSE)*VLOOKUP($F1619,BY_TRA_Demand_Drivers!$B$5:$J$100,9,FALSE)</f>
        <v>0</v>
      </c>
    </row>
    <row r="1620" spans="1:9">
      <c r="A1620" s="16">
        <f t="shared" si="24"/>
        <v>20</v>
      </c>
      <c r="B1620" s="16"/>
      <c r="C1620" s="16" t="s">
        <v>11</v>
      </c>
      <c r="D1620" s="16">
        <v>2077</v>
      </c>
      <c r="E1620" s="16" t="s">
        <v>3</v>
      </c>
      <c r="F1620" s="16" t="str">
        <f>VLOOKUP(A1620,BY_TRA_Demand_Drivers!$A$5:$B$95,2,FALSE)</f>
        <v>TFRAN</v>
      </c>
      <c r="G1620" s="16">
        <f>VLOOKUP($D1620,'Growth rate'!$B$3:$T$93,19,FALSE)*VLOOKUP($F1620,BY_TRA_Demand_Drivers!$B$5:$J$100,7,FALSE)</f>
        <v>169577.25355412607</v>
      </c>
      <c r="H1620" s="16">
        <f>VLOOKUP($D1620,'Growth rate'!$B$3:$T$93,19,FALSE)*VLOOKUP($F1620,BY_TRA_Demand_Drivers!$B$5:$J$100,8,FALSE)</f>
        <v>0</v>
      </c>
      <c r="I1620" s="16">
        <f>VLOOKUP($D1620,'Growth rate'!$B$3:$T$93,19,FALSE)*VLOOKUP($F1620,BY_TRA_Demand_Drivers!$B$5:$J$100,9,FALSE)</f>
        <v>0</v>
      </c>
    </row>
    <row r="1621" spans="1:9">
      <c r="A1621" s="16">
        <f t="shared" si="24"/>
        <v>20</v>
      </c>
      <c r="B1621" s="16"/>
      <c r="C1621" s="16" t="s">
        <v>11</v>
      </c>
      <c r="D1621" s="16">
        <v>2078</v>
      </c>
      <c r="E1621" s="16" t="s">
        <v>3</v>
      </c>
      <c r="F1621" s="16" t="str">
        <f>VLOOKUP(A1621,BY_TRA_Demand_Drivers!$A$5:$B$95,2,FALSE)</f>
        <v>TFRAN</v>
      </c>
      <c r="G1621" s="16">
        <f>VLOOKUP($D1621,'Growth rate'!$B$3:$T$93,19,FALSE)*VLOOKUP($F1621,BY_TRA_Demand_Drivers!$B$5:$J$100,7,FALSE)</f>
        <v>171188.29987470567</v>
      </c>
      <c r="H1621" s="16">
        <f>VLOOKUP($D1621,'Growth rate'!$B$3:$T$93,19,FALSE)*VLOOKUP($F1621,BY_TRA_Demand_Drivers!$B$5:$J$100,8,FALSE)</f>
        <v>0</v>
      </c>
      <c r="I1621" s="16">
        <f>VLOOKUP($D1621,'Growth rate'!$B$3:$T$93,19,FALSE)*VLOOKUP($F1621,BY_TRA_Demand_Drivers!$B$5:$J$100,9,FALSE)</f>
        <v>0</v>
      </c>
    </row>
    <row r="1622" spans="1:9">
      <c r="A1622" s="16">
        <f t="shared" si="24"/>
        <v>20</v>
      </c>
      <c r="B1622" s="16"/>
      <c r="C1622" s="16" t="s">
        <v>11</v>
      </c>
      <c r="D1622" s="16">
        <v>2079</v>
      </c>
      <c r="E1622" s="16" t="s">
        <v>3</v>
      </c>
      <c r="F1622" s="16" t="str">
        <f>VLOOKUP(A1622,BY_TRA_Demand_Drivers!$A$5:$B$95,2,FALSE)</f>
        <v>TFRAN</v>
      </c>
      <c r="G1622" s="16">
        <f>VLOOKUP($D1622,'Growth rate'!$B$3:$T$93,19,FALSE)*VLOOKUP($F1622,BY_TRA_Demand_Drivers!$B$5:$J$100,7,FALSE)</f>
        <v>172799.34619528532</v>
      </c>
      <c r="H1622" s="16">
        <f>VLOOKUP($D1622,'Growth rate'!$B$3:$T$93,19,FALSE)*VLOOKUP($F1622,BY_TRA_Demand_Drivers!$B$5:$J$100,8,FALSE)</f>
        <v>0</v>
      </c>
      <c r="I1622" s="16">
        <f>VLOOKUP($D1622,'Growth rate'!$B$3:$T$93,19,FALSE)*VLOOKUP($F1622,BY_TRA_Demand_Drivers!$B$5:$J$100,9,FALSE)</f>
        <v>0</v>
      </c>
    </row>
    <row r="1623" spans="1:9">
      <c r="A1623" s="16">
        <f t="shared" si="24"/>
        <v>20</v>
      </c>
      <c r="B1623" s="16"/>
      <c r="C1623" s="16" t="s">
        <v>11</v>
      </c>
      <c r="D1623" s="16">
        <v>2080</v>
      </c>
      <c r="E1623" s="16" t="s">
        <v>3</v>
      </c>
      <c r="F1623" s="16" t="str">
        <f>VLOOKUP(A1623,BY_TRA_Demand_Drivers!$A$5:$B$95,2,FALSE)</f>
        <v>TFRAN</v>
      </c>
      <c r="G1623" s="16">
        <f>VLOOKUP($D1623,'Growth rate'!$B$3:$T$93,19,FALSE)*VLOOKUP($F1623,BY_TRA_Demand_Drivers!$B$5:$J$100,7,FALSE)</f>
        <v>174410.39251586492</v>
      </c>
      <c r="H1623" s="16">
        <f>VLOOKUP($D1623,'Growth rate'!$B$3:$T$93,19,FALSE)*VLOOKUP($F1623,BY_TRA_Demand_Drivers!$B$5:$J$100,8,FALSE)</f>
        <v>0</v>
      </c>
      <c r="I1623" s="16">
        <f>VLOOKUP($D1623,'Growth rate'!$B$3:$T$93,19,FALSE)*VLOOKUP($F1623,BY_TRA_Demand_Drivers!$B$5:$J$100,9,FALSE)</f>
        <v>0</v>
      </c>
    </row>
    <row r="1624" spans="1:9">
      <c r="A1624" s="16">
        <f t="shared" si="24"/>
        <v>20</v>
      </c>
      <c r="B1624" s="16"/>
      <c r="C1624" s="16" t="s">
        <v>11</v>
      </c>
      <c r="D1624" s="16">
        <v>2081</v>
      </c>
      <c r="E1624" s="16" t="s">
        <v>3</v>
      </c>
      <c r="F1624" s="16" t="str">
        <f>VLOOKUP(A1624,BY_TRA_Demand_Drivers!$A$5:$B$95,2,FALSE)</f>
        <v>TFRAN</v>
      </c>
      <c r="G1624" s="16">
        <f>VLOOKUP($D1624,'Growth rate'!$B$3:$T$93,19,FALSE)*VLOOKUP($F1624,BY_TRA_Demand_Drivers!$B$5:$J$100,7,FALSE)</f>
        <v>175955.50555124483</v>
      </c>
      <c r="H1624" s="16">
        <f>VLOOKUP($D1624,'Growth rate'!$B$3:$T$93,19,FALSE)*VLOOKUP($F1624,BY_TRA_Demand_Drivers!$B$5:$J$100,8,FALSE)</f>
        <v>0</v>
      </c>
      <c r="I1624" s="16">
        <f>VLOOKUP($D1624,'Growth rate'!$B$3:$T$93,19,FALSE)*VLOOKUP($F1624,BY_TRA_Demand_Drivers!$B$5:$J$100,9,FALSE)</f>
        <v>0</v>
      </c>
    </row>
    <row r="1625" spans="1:9">
      <c r="A1625" s="16">
        <f t="shared" si="24"/>
        <v>20</v>
      </c>
      <c r="B1625" s="16"/>
      <c r="C1625" s="16" t="s">
        <v>11</v>
      </c>
      <c r="D1625" s="16">
        <v>2082</v>
      </c>
      <c r="E1625" s="16" t="s">
        <v>3</v>
      </c>
      <c r="F1625" s="16" t="str">
        <f>VLOOKUP(A1625,BY_TRA_Demand_Drivers!$A$5:$B$95,2,FALSE)</f>
        <v>TFRAN</v>
      </c>
      <c r="G1625" s="16">
        <f>VLOOKUP($D1625,'Growth rate'!$B$3:$T$93,19,FALSE)*VLOOKUP($F1625,BY_TRA_Demand_Drivers!$B$5:$J$100,7,FALSE)</f>
        <v>177500.61858662474</v>
      </c>
      <c r="H1625" s="16">
        <f>VLOOKUP($D1625,'Growth rate'!$B$3:$T$93,19,FALSE)*VLOOKUP($F1625,BY_TRA_Demand_Drivers!$B$5:$J$100,8,FALSE)</f>
        <v>0</v>
      </c>
      <c r="I1625" s="16">
        <f>VLOOKUP($D1625,'Growth rate'!$B$3:$T$93,19,FALSE)*VLOOKUP($F1625,BY_TRA_Demand_Drivers!$B$5:$J$100,9,FALSE)</f>
        <v>0</v>
      </c>
    </row>
    <row r="1626" spans="1:9">
      <c r="A1626" s="16">
        <f t="shared" si="24"/>
        <v>20</v>
      </c>
      <c r="B1626" s="16"/>
      <c r="C1626" s="16" t="s">
        <v>11</v>
      </c>
      <c r="D1626" s="16">
        <v>2083</v>
      </c>
      <c r="E1626" s="16" t="s">
        <v>3</v>
      </c>
      <c r="F1626" s="16" t="str">
        <f>VLOOKUP(A1626,BY_TRA_Demand_Drivers!$A$5:$B$95,2,FALSE)</f>
        <v>TFRAN</v>
      </c>
      <c r="G1626" s="16">
        <f>VLOOKUP($D1626,'Growth rate'!$B$3:$T$93,19,FALSE)*VLOOKUP($F1626,BY_TRA_Demand_Drivers!$B$5:$J$100,7,FALSE)</f>
        <v>179045.73162200459</v>
      </c>
      <c r="H1626" s="16">
        <f>VLOOKUP($D1626,'Growth rate'!$B$3:$T$93,19,FALSE)*VLOOKUP($F1626,BY_TRA_Demand_Drivers!$B$5:$J$100,8,FALSE)</f>
        <v>0</v>
      </c>
      <c r="I1626" s="16">
        <f>VLOOKUP($D1626,'Growth rate'!$B$3:$T$93,19,FALSE)*VLOOKUP($F1626,BY_TRA_Demand_Drivers!$B$5:$J$100,9,FALSE)</f>
        <v>0</v>
      </c>
    </row>
    <row r="1627" spans="1:9">
      <c r="A1627" s="16">
        <f t="shared" si="24"/>
        <v>20</v>
      </c>
      <c r="B1627" s="16"/>
      <c r="C1627" s="16" t="s">
        <v>11</v>
      </c>
      <c r="D1627" s="16">
        <v>2084</v>
      </c>
      <c r="E1627" s="16" t="s">
        <v>3</v>
      </c>
      <c r="F1627" s="16" t="str">
        <f>VLOOKUP(A1627,BY_TRA_Demand_Drivers!$A$5:$B$95,2,FALSE)</f>
        <v>TFRAN</v>
      </c>
      <c r="G1627" s="16">
        <f>VLOOKUP($D1627,'Growth rate'!$B$3:$T$93,19,FALSE)*VLOOKUP($F1627,BY_TRA_Demand_Drivers!$B$5:$J$100,7,FALSE)</f>
        <v>180590.8446573845</v>
      </c>
      <c r="H1627" s="16">
        <f>VLOOKUP($D1627,'Growth rate'!$B$3:$T$93,19,FALSE)*VLOOKUP($F1627,BY_TRA_Demand_Drivers!$B$5:$J$100,8,FALSE)</f>
        <v>0</v>
      </c>
      <c r="I1627" s="16">
        <f>VLOOKUP($D1627,'Growth rate'!$B$3:$T$93,19,FALSE)*VLOOKUP($F1627,BY_TRA_Demand_Drivers!$B$5:$J$100,9,FALSE)</f>
        <v>0</v>
      </c>
    </row>
    <row r="1628" spans="1:9">
      <c r="A1628" s="16">
        <f t="shared" si="24"/>
        <v>20</v>
      </c>
      <c r="B1628" s="16"/>
      <c r="C1628" s="16" t="s">
        <v>11</v>
      </c>
      <c r="D1628" s="16">
        <v>2085</v>
      </c>
      <c r="E1628" s="16" t="s">
        <v>3</v>
      </c>
      <c r="F1628" s="16" t="str">
        <f>VLOOKUP(A1628,BY_TRA_Demand_Drivers!$A$5:$B$95,2,FALSE)</f>
        <v>TFRAN</v>
      </c>
      <c r="G1628" s="16">
        <f>VLOOKUP($D1628,'Growth rate'!$B$3:$T$93,19,FALSE)*VLOOKUP($F1628,BY_TRA_Demand_Drivers!$B$5:$J$100,7,FALSE)</f>
        <v>182135.95769276444</v>
      </c>
      <c r="H1628" s="16">
        <f>VLOOKUP($D1628,'Growth rate'!$B$3:$T$93,19,FALSE)*VLOOKUP($F1628,BY_TRA_Demand_Drivers!$B$5:$J$100,8,FALSE)</f>
        <v>0</v>
      </c>
      <c r="I1628" s="16">
        <f>VLOOKUP($D1628,'Growth rate'!$B$3:$T$93,19,FALSE)*VLOOKUP($F1628,BY_TRA_Demand_Drivers!$B$5:$J$100,9,FALSE)</f>
        <v>0</v>
      </c>
    </row>
    <row r="1629" spans="1:9">
      <c r="A1629" s="16">
        <f t="shared" si="24"/>
        <v>20</v>
      </c>
      <c r="B1629" s="16"/>
      <c r="C1629" s="16" t="s">
        <v>11</v>
      </c>
      <c r="D1629" s="16">
        <v>2086</v>
      </c>
      <c r="E1629" s="16" t="s">
        <v>3</v>
      </c>
      <c r="F1629" s="16" t="str">
        <f>VLOOKUP(A1629,BY_TRA_Demand_Drivers!$A$5:$B$95,2,FALSE)</f>
        <v>TFRAN</v>
      </c>
      <c r="G1629" s="16">
        <f>VLOOKUP($D1629,'Growth rate'!$B$3:$T$93,19,FALSE)*VLOOKUP($F1629,BY_TRA_Demand_Drivers!$B$5:$J$100,7,FALSE)</f>
        <v>183619.93522797411</v>
      </c>
      <c r="H1629" s="16">
        <f>VLOOKUP($D1629,'Growth rate'!$B$3:$T$93,19,FALSE)*VLOOKUP($F1629,BY_TRA_Demand_Drivers!$B$5:$J$100,8,FALSE)</f>
        <v>0</v>
      </c>
      <c r="I1629" s="16">
        <f>VLOOKUP($D1629,'Growth rate'!$B$3:$T$93,19,FALSE)*VLOOKUP($F1629,BY_TRA_Demand_Drivers!$B$5:$J$100,9,FALSE)</f>
        <v>0</v>
      </c>
    </row>
    <row r="1630" spans="1:9">
      <c r="A1630" s="16">
        <f t="shared" si="24"/>
        <v>20</v>
      </c>
      <c r="B1630" s="16"/>
      <c r="C1630" s="16" t="s">
        <v>11</v>
      </c>
      <c r="D1630" s="16">
        <v>2087</v>
      </c>
      <c r="E1630" s="16" t="s">
        <v>3</v>
      </c>
      <c r="F1630" s="16" t="str">
        <f>VLOOKUP(A1630,BY_TRA_Demand_Drivers!$A$5:$B$95,2,FALSE)</f>
        <v>TFRAN</v>
      </c>
      <c r="G1630" s="16">
        <f>VLOOKUP($D1630,'Growth rate'!$B$3:$T$93,19,FALSE)*VLOOKUP($F1630,BY_TRA_Demand_Drivers!$B$5:$J$100,7,FALSE)</f>
        <v>185103.91276318385</v>
      </c>
      <c r="H1630" s="16">
        <f>VLOOKUP($D1630,'Growth rate'!$B$3:$T$93,19,FALSE)*VLOOKUP($F1630,BY_TRA_Demand_Drivers!$B$5:$J$100,8,FALSE)</f>
        <v>0</v>
      </c>
      <c r="I1630" s="16">
        <f>VLOOKUP($D1630,'Growth rate'!$B$3:$T$93,19,FALSE)*VLOOKUP($F1630,BY_TRA_Demand_Drivers!$B$5:$J$100,9,FALSE)</f>
        <v>0</v>
      </c>
    </row>
    <row r="1631" spans="1:9">
      <c r="A1631" s="16">
        <f t="shared" si="24"/>
        <v>20</v>
      </c>
      <c r="B1631" s="16"/>
      <c r="C1631" s="16" t="s">
        <v>11</v>
      </c>
      <c r="D1631" s="16">
        <v>2088</v>
      </c>
      <c r="E1631" s="16" t="s">
        <v>3</v>
      </c>
      <c r="F1631" s="16" t="str">
        <f>VLOOKUP(A1631,BY_TRA_Demand_Drivers!$A$5:$B$95,2,FALSE)</f>
        <v>TFRAN</v>
      </c>
      <c r="G1631" s="16">
        <f>VLOOKUP($D1631,'Growth rate'!$B$3:$T$93,19,FALSE)*VLOOKUP($F1631,BY_TRA_Demand_Drivers!$B$5:$J$100,7,FALSE)</f>
        <v>186587.89029839355</v>
      </c>
      <c r="H1631" s="16">
        <f>VLOOKUP($D1631,'Growth rate'!$B$3:$T$93,19,FALSE)*VLOOKUP($F1631,BY_TRA_Demand_Drivers!$B$5:$J$100,8,FALSE)</f>
        <v>0</v>
      </c>
      <c r="I1631" s="16">
        <f>VLOOKUP($D1631,'Growth rate'!$B$3:$T$93,19,FALSE)*VLOOKUP($F1631,BY_TRA_Demand_Drivers!$B$5:$J$100,9,FALSE)</f>
        <v>0</v>
      </c>
    </row>
    <row r="1632" spans="1:9">
      <c r="A1632" s="16">
        <f t="shared" si="24"/>
        <v>20</v>
      </c>
      <c r="B1632" s="16"/>
      <c r="C1632" s="16" t="s">
        <v>11</v>
      </c>
      <c r="D1632" s="16">
        <v>2089</v>
      </c>
      <c r="E1632" s="16" t="s">
        <v>3</v>
      </c>
      <c r="F1632" s="16" t="str">
        <f>VLOOKUP(A1632,BY_TRA_Demand_Drivers!$A$5:$B$95,2,FALSE)</f>
        <v>TFRAN</v>
      </c>
      <c r="G1632" s="16">
        <f>VLOOKUP($D1632,'Growth rate'!$B$3:$T$93,19,FALSE)*VLOOKUP($F1632,BY_TRA_Demand_Drivers!$B$5:$J$100,7,FALSE)</f>
        <v>188071.86783360323</v>
      </c>
      <c r="H1632" s="16">
        <f>VLOOKUP($D1632,'Growth rate'!$B$3:$T$93,19,FALSE)*VLOOKUP($F1632,BY_TRA_Demand_Drivers!$B$5:$J$100,8,FALSE)</f>
        <v>0</v>
      </c>
      <c r="I1632" s="16">
        <f>VLOOKUP($D1632,'Growth rate'!$B$3:$T$93,19,FALSE)*VLOOKUP($F1632,BY_TRA_Demand_Drivers!$B$5:$J$100,9,FALSE)</f>
        <v>0</v>
      </c>
    </row>
    <row r="1633" spans="1:9">
      <c r="A1633" s="16">
        <f t="shared" si="24"/>
        <v>20</v>
      </c>
      <c r="B1633" s="16"/>
      <c r="C1633" s="16" t="s">
        <v>11</v>
      </c>
      <c r="D1633" s="16">
        <v>2090</v>
      </c>
      <c r="E1633" s="16" t="s">
        <v>3</v>
      </c>
      <c r="F1633" s="16" t="str">
        <f>VLOOKUP(A1633,BY_TRA_Demand_Drivers!$A$5:$B$95,2,FALSE)</f>
        <v>TFRAN</v>
      </c>
      <c r="G1633" s="16">
        <f>VLOOKUP($D1633,'Growth rate'!$B$3:$T$93,19,FALSE)*VLOOKUP($F1633,BY_TRA_Demand_Drivers!$B$5:$J$100,7,FALSE)</f>
        <v>189555.84536881291</v>
      </c>
      <c r="H1633" s="16">
        <f>VLOOKUP($D1633,'Growth rate'!$B$3:$T$93,19,FALSE)*VLOOKUP($F1633,BY_TRA_Demand_Drivers!$B$5:$J$100,8,FALSE)</f>
        <v>0</v>
      </c>
      <c r="I1633" s="16">
        <f>VLOOKUP($D1633,'Growth rate'!$B$3:$T$93,19,FALSE)*VLOOKUP($F1633,BY_TRA_Demand_Drivers!$B$5:$J$100,9,FALSE)</f>
        <v>0</v>
      </c>
    </row>
    <row r="1634" spans="1:9">
      <c r="A1634" s="16">
        <f t="shared" si="24"/>
        <v>20</v>
      </c>
      <c r="B1634" s="16"/>
      <c r="C1634" s="16" t="s">
        <v>11</v>
      </c>
      <c r="D1634" s="16">
        <v>2091</v>
      </c>
      <c r="E1634" s="16" t="s">
        <v>3</v>
      </c>
      <c r="F1634" s="16" t="str">
        <f>VLOOKUP(A1634,BY_TRA_Demand_Drivers!$A$5:$B$95,2,FALSE)</f>
        <v>TFRAN</v>
      </c>
      <c r="G1634" s="16">
        <f>VLOOKUP($D1634,'Growth rate'!$B$3:$T$93,19,FALSE)*VLOOKUP($F1634,BY_TRA_Demand_Drivers!$B$5:$J$100,7,FALSE)</f>
        <v>191005.40880390781</v>
      </c>
      <c r="H1634" s="16">
        <f>VLOOKUP($D1634,'Growth rate'!$B$3:$T$93,19,FALSE)*VLOOKUP($F1634,BY_TRA_Demand_Drivers!$B$5:$J$100,8,FALSE)</f>
        <v>0</v>
      </c>
      <c r="I1634" s="16">
        <f>VLOOKUP($D1634,'Growth rate'!$B$3:$T$93,19,FALSE)*VLOOKUP($F1634,BY_TRA_Demand_Drivers!$B$5:$J$100,9,FALSE)</f>
        <v>0</v>
      </c>
    </row>
    <row r="1635" spans="1:9">
      <c r="A1635" s="16">
        <f t="shared" si="24"/>
        <v>20</v>
      </c>
      <c r="B1635" s="16"/>
      <c r="C1635" s="16" t="s">
        <v>11</v>
      </c>
      <c r="D1635" s="16">
        <v>2092</v>
      </c>
      <c r="E1635" s="16" t="s">
        <v>3</v>
      </c>
      <c r="F1635" s="16" t="str">
        <f>VLOOKUP(A1635,BY_TRA_Demand_Drivers!$A$5:$B$95,2,FALSE)</f>
        <v>TFRAN</v>
      </c>
      <c r="G1635" s="16">
        <f>VLOOKUP($D1635,'Growth rate'!$B$3:$T$93,19,FALSE)*VLOOKUP($F1635,BY_TRA_Demand_Drivers!$B$5:$J$100,7,FALSE)</f>
        <v>192454.9722390027</v>
      </c>
      <c r="H1635" s="16">
        <f>VLOOKUP($D1635,'Growth rate'!$B$3:$T$93,19,FALSE)*VLOOKUP($F1635,BY_TRA_Demand_Drivers!$B$5:$J$100,8,FALSE)</f>
        <v>0</v>
      </c>
      <c r="I1635" s="16">
        <f>VLOOKUP($D1635,'Growth rate'!$B$3:$T$93,19,FALSE)*VLOOKUP($F1635,BY_TRA_Demand_Drivers!$B$5:$J$100,9,FALSE)</f>
        <v>0</v>
      </c>
    </row>
    <row r="1636" spans="1:9">
      <c r="A1636" s="16">
        <f t="shared" si="24"/>
        <v>20</v>
      </c>
      <c r="B1636" s="16"/>
      <c r="C1636" s="16" t="s">
        <v>11</v>
      </c>
      <c r="D1636" s="16">
        <v>2093</v>
      </c>
      <c r="E1636" s="16" t="s">
        <v>3</v>
      </c>
      <c r="F1636" s="16" t="str">
        <f>VLOOKUP(A1636,BY_TRA_Demand_Drivers!$A$5:$B$95,2,FALSE)</f>
        <v>TFRAN</v>
      </c>
      <c r="G1636" s="16">
        <f>VLOOKUP($D1636,'Growth rate'!$B$3:$T$93,19,FALSE)*VLOOKUP($F1636,BY_TRA_Demand_Drivers!$B$5:$J$100,7,FALSE)</f>
        <v>193904.53567409763</v>
      </c>
      <c r="H1636" s="16">
        <f>VLOOKUP($D1636,'Growth rate'!$B$3:$T$93,19,FALSE)*VLOOKUP($F1636,BY_TRA_Demand_Drivers!$B$5:$J$100,8,FALSE)</f>
        <v>0</v>
      </c>
      <c r="I1636" s="16">
        <f>VLOOKUP($D1636,'Growth rate'!$B$3:$T$93,19,FALSE)*VLOOKUP($F1636,BY_TRA_Demand_Drivers!$B$5:$J$100,9,FALSE)</f>
        <v>0</v>
      </c>
    </row>
    <row r="1637" spans="1:9">
      <c r="A1637" s="16">
        <f t="shared" si="24"/>
        <v>20</v>
      </c>
      <c r="B1637" s="16"/>
      <c r="C1637" s="16" t="s">
        <v>11</v>
      </c>
      <c r="D1637" s="16">
        <v>2094</v>
      </c>
      <c r="E1637" s="16" t="s">
        <v>3</v>
      </c>
      <c r="F1637" s="16" t="str">
        <f>VLOOKUP(A1637,BY_TRA_Demand_Drivers!$A$5:$B$95,2,FALSE)</f>
        <v>TFRAN</v>
      </c>
      <c r="G1637" s="16">
        <f>VLOOKUP($D1637,'Growth rate'!$B$3:$T$93,19,FALSE)*VLOOKUP($F1637,BY_TRA_Demand_Drivers!$B$5:$J$100,7,FALSE)</f>
        <v>195354.09910919252</v>
      </c>
      <c r="H1637" s="16">
        <f>VLOOKUP($D1637,'Growth rate'!$B$3:$T$93,19,FALSE)*VLOOKUP($F1637,BY_TRA_Demand_Drivers!$B$5:$J$100,8,FALSE)</f>
        <v>0</v>
      </c>
      <c r="I1637" s="16">
        <f>VLOOKUP($D1637,'Growth rate'!$B$3:$T$93,19,FALSE)*VLOOKUP($F1637,BY_TRA_Demand_Drivers!$B$5:$J$100,9,FALSE)</f>
        <v>0</v>
      </c>
    </row>
    <row r="1638" spans="1:9">
      <c r="A1638" s="16">
        <f t="shared" si="24"/>
        <v>20</v>
      </c>
      <c r="B1638" s="16"/>
      <c r="C1638" s="16" t="s">
        <v>11</v>
      </c>
      <c r="D1638" s="16">
        <v>2095</v>
      </c>
      <c r="E1638" s="16" t="s">
        <v>3</v>
      </c>
      <c r="F1638" s="16" t="str">
        <f>VLOOKUP(A1638,BY_TRA_Demand_Drivers!$A$5:$B$95,2,FALSE)</f>
        <v>TFRAN</v>
      </c>
      <c r="G1638" s="16">
        <f>VLOOKUP($D1638,'Growth rate'!$B$3:$T$93,19,FALSE)*VLOOKUP($F1638,BY_TRA_Demand_Drivers!$B$5:$J$100,7,FALSE)</f>
        <v>196803.66254428742</v>
      </c>
      <c r="H1638" s="16">
        <f>VLOOKUP($D1638,'Growth rate'!$B$3:$T$93,19,FALSE)*VLOOKUP($F1638,BY_TRA_Demand_Drivers!$B$5:$J$100,8,FALSE)</f>
        <v>0</v>
      </c>
      <c r="I1638" s="16">
        <f>VLOOKUP($D1638,'Growth rate'!$B$3:$T$93,19,FALSE)*VLOOKUP($F1638,BY_TRA_Demand_Drivers!$B$5:$J$100,9,FALSE)</f>
        <v>0</v>
      </c>
    </row>
    <row r="1639" spans="1:9">
      <c r="A1639" s="16">
        <f t="shared" si="24"/>
        <v>20</v>
      </c>
      <c r="B1639" s="16"/>
      <c r="C1639" s="16" t="s">
        <v>11</v>
      </c>
      <c r="D1639" s="16">
        <v>2096</v>
      </c>
      <c r="E1639" s="16" t="s">
        <v>3</v>
      </c>
      <c r="F1639" s="16" t="str">
        <f>VLOOKUP(A1639,BY_TRA_Demand_Drivers!$A$5:$B$95,2,FALSE)</f>
        <v>TFRAN</v>
      </c>
      <c r="G1639" s="16">
        <f>VLOOKUP($D1639,'Growth rate'!$B$3:$T$93,19,FALSE)*VLOOKUP($F1639,BY_TRA_Demand_Drivers!$B$5:$J$100,7,FALSE)</f>
        <v>198204.82462448385</v>
      </c>
      <c r="H1639" s="16">
        <f>VLOOKUP($D1639,'Growth rate'!$B$3:$T$93,19,FALSE)*VLOOKUP($F1639,BY_TRA_Demand_Drivers!$B$5:$J$100,8,FALSE)</f>
        <v>0</v>
      </c>
      <c r="I1639" s="16">
        <f>VLOOKUP($D1639,'Growth rate'!$B$3:$T$93,19,FALSE)*VLOOKUP($F1639,BY_TRA_Demand_Drivers!$B$5:$J$100,9,FALSE)</f>
        <v>0</v>
      </c>
    </row>
    <row r="1640" spans="1:9">
      <c r="A1640" s="16">
        <f t="shared" si="24"/>
        <v>20</v>
      </c>
      <c r="B1640" s="16"/>
      <c r="C1640" s="16" t="s">
        <v>11</v>
      </c>
      <c r="D1640" s="16">
        <v>2097</v>
      </c>
      <c r="E1640" s="16" t="s">
        <v>3</v>
      </c>
      <c r="F1640" s="16" t="str">
        <f>VLOOKUP(A1640,BY_TRA_Demand_Drivers!$A$5:$B$95,2,FALSE)</f>
        <v>TFRAN</v>
      </c>
      <c r="G1640" s="16">
        <f>VLOOKUP($D1640,'Growth rate'!$B$3:$T$93,19,FALSE)*VLOOKUP($F1640,BY_TRA_Demand_Drivers!$B$5:$J$100,7,FALSE)</f>
        <v>199605.98670468028</v>
      </c>
      <c r="H1640" s="16">
        <f>VLOOKUP($D1640,'Growth rate'!$B$3:$T$93,19,FALSE)*VLOOKUP($F1640,BY_TRA_Demand_Drivers!$B$5:$J$100,8,FALSE)</f>
        <v>0</v>
      </c>
      <c r="I1640" s="16">
        <f>VLOOKUP($D1640,'Growth rate'!$B$3:$T$93,19,FALSE)*VLOOKUP($F1640,BY_TRA_Demand_Drivers!$B$5:$J$100,9,FALSE)</f>
        <v>0</v>
      </c>
    </row>
    <row r="1641" spans="1:9">
      <c r="A1641" s="16">
        <f t="shared" si="24"/>
        <v>20</v>
      </c>
      <c r="B1641" s="16"/>
      <c r="C1641" s="16" t="s">
        <v>11</v>
      </c>
      <c r="D1641" s="16">
        <v>2098</v>
      </c>
      <c r="E1641" s="16" t="s">
        <v>3</v>
      </c>
      <c r="F1641" s="16" t="str">
        <f>VLOOKUP(A1641,BY_TRA_Demand_Drivers!$A$5:$B$95,2,FALSE)</f>
        <v>TFRAN</v>
      </c>
      <c r="G1641" s="16">
        <f>VLOOKUP($D1641,'Growth rate'!$B$3:$T$93,19,FALSE)*VLOOKUP($F1641,BY_TRA_Demand_Drivers!$B$5:$J$100,7,FALSE)</f>
        <v>201007.14878487668</v>
      </c>
      <c r="H1641" s="16">
        <f>VLOOKUP($D1641,'Growth rate'!$B$3:$T$93,19,FALSE)*VLOOKUP($F1641,BY_TRA_Demand_Drivers!$B$5:$J$100,8,FALSE)</f>
        <v>0</v>
      </c>
      <c r="I1641" s="16">
        <f>VLOOKUP($D1641,'Growth rate'!$B$3:$T$93,19,FALSE)*VLOOKUP($F1641,BY_TRA_Demand_Drivers!$B$5:$J$100,9,FALSE)</f>
        <v>0</v>
      </c>
    </row>
    <row r="1642" spans="1:9">
      <c r="A1642" s="16">
        <f t="shared" si="24"/>
        <v>20</v>
      </c>
      <c r="B1642" s="16"/>
      <c r="C1642" s="16" t="s">
        <v>11</v>
      </c>
      <c r="D1642" s="16">
        <v>2099</v>
      </c>
      <c r="E1642" s="16" t="s">
        <v>3</v>
      </c>
      <c r="F1642" s="16" t="str">
        <f>VLOOKUP(A1642,BY_TRA_Demand_Drivers!$A$5:$B$95,2,FALSE)</f>
        <v>TFRAN</v>
      </c>
      <c r="G1642" s="16">
        <f>VLOOKUP($D1642,'Growth rate'!$B$3:$T$93,19,FALSE)*VLOOKUP($F1642,BY_TRA_Demand_Drivers!$B$5:$J$100,7,FALSE)</f>
        <v>202408.31086507314</v>
      </c>
      <c r="H1642" s="16">
        <f>VLOOKUP($D1642,'Growth rate'!$B$3:$T$93,19,FALSE)*VLOOKUP($F1642,BY_TRA_Demand_Drivers!$B$5:$J$100,8,FALSE)</f>
        <v>0</v>
      </c>
      <c r="I1642" s="16">
        <f>VLOOKUP($D1642,'Growth rate'!$B$3:$T$93,19,FALSE)*VLOOKUP($F1642,BY_TRA_Demand_Drivers!$B$5:$J$100,9,FALSE)</f>
        <v>0</v>
      </c>
    </row>
    <row r="1643" spans="1:9">
      <c r="A1643" s="16">
        <f t="shared" si="24"/>
        <v>20</v>
      </c>
      <c r="B1643" s="16"/>
      <c r="C1643" s="16" t="s">
        <v>11</v>
      </c>
      <c r="D1643" s="16">
        <v>2100</v>
      </c>
      <c r="E1643" s="16" t="s">
        <v>3</v>
      </c>
      <c r="F1643" s="16" t="str">
        <f>VLOOKUP(A1643,BY_TRA_Demand_Drivers!$A$5:$B$95,2,FALSE)</f>
        <v>TFRAN</v>
      </c>
      <c r="G1643" s="16">
        <f>VLOOKUP($D1643,'Growth rate'!$B$3:$T$93,19,FALSE)*VLOOKUP($F1643,BY_TRA_Demand_Drivers!$B$5:$J$100,7,FALSE)</f>
        <v>203809.47294526955</v>
      </c>
      <c r="H1643" s="16">
        <f>VLOOKUP($D1643,'Growth rate'!$B$3:$T$93,19,FALSE)*VLOOKUP($F1643,BY_TRA_Demand_Drivers!$B$5:$J$100,8,FALSE)</f>
        <v>0</v>
      </c>
      <c r="I1643" s="16">
        <f>VLOOKUP($D1643,'Growth rate'!$B$3:$T$93,19,FALSE)*VLOOKUP($F1643,BY_TRA_Demand_Drivers!$B$5:$J$100,9,FALSE)</f>
        <v>0</v>
      </c>
    </row>
    <row r="1644" spans="1:9">
      <c r="A1644" s="16">
        <f>A1562+1</f>
        <v>21</v>
      </c>
      <c r="B1644" s="16"/>
      <c r="C1644" s="16" t="s">
        <v>11</v>
      </c>
      <c r="D1644" s="16">
        <v>2019</v>
      </c>
      <c r="E1644" s="16" t="s">
        <v>3</v>
      </c>
      <c r="F1644" s="16" t="str">
        <f>VLOOKUP(A1644,BY_TRA_Demand_Drivers!$A$5:$B$95,2,FALSE)</f>
        <v>TFRAT</v>
      </c>
      <c r="G1644" s="16">
        <f>VLOOKUP($D1644,'Growth rate'!$B$3:$T$93,19,FALSE)*VLOOKUP($F1644,BY_TRA_Demand_Drivers!$B$5:$J$100,7,FALSE)</f>
        <v>28374.475640995901</v>
      </c>
      <c r="H1644" s="16">
        <f>VLOOKUP($D1644,'Growth rate'!$B$3:$T$93,19,FALSE)*VLOOKUP($F1644,BY_TRA_Demand_Drivers!$B$5:$J$100,8,FALSE)</f>
        <v>0</v>
      </c>
      <c r="I1644" s="16">
        <f>VLOOKUP($D1644,'Growth rate'!$B$3:$T$93,19,FALSE)*VLOOKUP($F1644,BY_TRA_Demand_Drivers!$B$5:$J$100,9,FALSE)</f>
        <v>0</v>
      </c>
    </row>
    <row r="1645" spans="1:9">
      <c r="A1645" s="16">
        <f t="shared" ref="A1645:A1708" si="25">A1563+1</f>
        <v>21</v>
      </c>
      <c r="B1645" s="16"/>
      <c r="C1645" s="16" t="s">
        <v>11</v>
      </c>
      <c r="D1645" s="16">
        <v>2020</v>
      </c>
      <c r="E1645" s="16" t="s">
        <v>3</v>
      </c>
      <c r="F1645" s="16" t="str">
        <f>VLOOKUP(A1645,BY_TRA_Demand_Drivers!$A$5:$B$95,2,FALSE)</f>
        <v>TFRAT</v>
      </c>
      <c r="G1645" s="16">
        <f>VLOOKUP($D1645,'Growth rate'!$B$3:$T$93,19,FALSE)*VLOOKUP($F1645,BY_TRA_Demand_Drivers!$B$5:$J$100,7,FALSE)</f>
        <v>28740.508638576379</v>
      </c>
      <c r="H1645" s="16">
        <f>VLOOKUP($D1645,'Growth rate'!$B$3:$T$93,19,FALSE)*VLOOKUP($F1645,BY_TRA_Demand_Drivers!$B$5:$J$100,8,FALSE)</f>
        <v>0</v>
      </c>
      <c r="I1645" s="16">
        <f>VLOOKUP($D1645,'Growth rate'!$B$3:$T$93,19,FALSE)*VLOOKUP($F1645,BY_TRA_Demand_Drivers!$B$5:$J$100,9,FALSE)</f>
        <v>0</v>
      </c>
    </row>
    <row r="1646" spans="1:9">
      <c r="A1646" s="16">
        <f t="shared" si="25"/>
        <v>21</v>
      </c>
      <c r="B1646" s="16"/>
      <c r="C1646" s="16" t="s">
        <v>11</v>
      </c>
      <c r="D1646" s="16">
        <v>2021</v>
      </c>
      <c r="E1646" s="16" t="s">
        <v>3</v>
      </c>
      <c r="F1646" s="16" t="str">
        <f>VLOOKUP(A1646,BY_TRA_Demand_Drivers!$A$5:$B$95,2,FALSE)</f>
        <v>TFRAT</v>
      </c>
      <c r="G1646" s="16">
        <f>VLOOKUP($D1646,'Growth rate'!$B$3:$T$93,19,FALSE)*VLOOKUP($F1646,BY_TRA_Demand_Drivers!$B$5:$J$100,7,FALSE)</f>
        <v>29106.541636156853</v>
      </c>
      <c r="H1646" s="16">
        <f>VLOOKUP($D1646,'Growth rate'!$B$3:$T$93,19,FALSE)*VLOOKUP($F1646,BY_TRA_Demand_Drivers!$B$5:$J$100,8,FALSE)</f>
        <v>0</v>
      </c>
      <c r="I1646" s="16">
        <f>VLOOKUP($D1646,'Growth rate'!$B$3:$T$93,19,FALSE)*VLOOKUP($F1646,BY_TRA_Demand_Drivers!$B$5:$J$100,9,FALSE)</f>
        <v>0</v>
      </c>
    </row>
    <row r="1647" spans="1:9">
      <c r="A1647" s="16">
        <f t="shared" si="25"/>
        <v>21</v>
      </c>
      <c r="B1647" s="16"/>
      <c r="C1647" s="16" t="s">
        <v>11</v>
      </c>
      <c r="D1647" s="16">
        <v>2022</v>
      </c>
      <c r="E1647" s="16" t="s">
        <v>3</v>
      </c>
      <c r="F1647" s="16" t="str">
        <f>VLOOKUP(A1647,BY_TRA_Demand_Drivers!$A$5:$B$95,2,FALSE)</f>
        <v>TFRAT</v>
      </c>
      <c r="G1647" s="16">
        <f>VLOOKUP($D1647,'Growth rate'!$B$3:$T$93,19,FALSE)*VLOOKUP($F1647,BY_TRA_Demand_Drivers!$B$5:$J$100,7,FALSE)</f>
        <v>29472.574633737331</v>
      </c>
      <c r="H1647" s="16">
        <f>VLOOKUP($D1647,'Growth rate'!$B$3:$T$93,19,FALSE)*VLOOKUP($F1647,BY_TRA_Demand_Drivers!$B$5:$J$100,8,FALSE)</f>
        <v>0</v>
      </c>
      <c r="I1647" s="16">
        <f>VLOOKUP($D1647,'Growth rate'!$B$3:$T$93,19,FALSE)*VLOOKUP($F1647,BY_TRA_Demand_Drivers!$B$5:$J$100,9,FALSE)</f>
        <v>0</v>
      </c>
    </row>
    <row r="1648" spans="1:9">
      <c r="A1648" s="16">
        <f t="shared" si="25"/>
        <v>21</v>
      </c>
      <c r="B1648" s="16"/>
      <c r="C1648" s="16" t="s">
        <v>11</v>
      </c>
      <c r="D1648" s="16">
        <v>2023</v>
      </c>
      <c r="E1648" s="16" t="s">
        <v>3</v>
      </c>
      <c r="F1648" s="16" t="str">
        <f>VLOOKUP(A1648,BY_TRA_Demand_Drivers!$A$5:$B$95,2,FALSE)</f>
        <v>TFRAT</v>
      </c>
      <c r="G1648" s="16">
        <f>VLOOKUP($D1648,'Growth rate'!$B$3:$T$93,19,FALSE)*VLOOKUP($F1648,BY_TRA_Demand_Drivers!$B$5:$J$100,7,FALSE)</f>
        <v>29838.607631317809</v>
      </c>
      <c r="H1648" s="16">
        <f>VLOOKUP($D1648,'Growth rate'!$B$3:$T$93,19,FALSE)*VLOOKUP($F1648,BY_TRA_Demand_Drivers!$B$5:$J$100,8,FALSE)</f>
        <v>0</v>
      </c>
      <c r="I1648" s="16">
        <f>VLOOKUP($D1648,'Growth rate'!$B$3:$T$93,19,FALSE)*VLOOKUP($F1648,BY_TRA_Demand_Drivers!$B$5:$J$100,9,FALSE)</f>
        <v>0</v>
      </c>
    </row>
    <row r="1649" spans="1:9">
      <c r="A1649" s="16">
        <f t="shared" si="25"/>
        <v>21</v>
      </c>
      <c r="B1649" s="16"/>
      <c r="C1649" s="16" t="s">
        <v>11</v>
      </c>
      <c r="D1649" s="16">
        <v>2024</v>
      </c>
      <c r="E1649" s="16" t="s">
        <v>3</v>
      </c>
      <c r="F1649" s="16" t="str">
        <f>VLOOKUP(A1649,BY_TRA_Demand_Drivers!$A$5:$B$95,2,FALSE)</f>
        <v>TFRAT</v>
      </c>
      <c r="G1649" s="16">
        <f>VLOOKUP($D1649,'Growth rate'!$B$3:$T$93,19,FALSE)*VLOOKUP($F1649,BY_TRA_Demand_Drivers!$B$5:$J$100,7,FALSE)</f>
        <v>30204.64062889828</v>
      </c>
      <c r="H1649" s="16">
        <f>VLOOKUP($D1649,'Growth rate'!$B$3:$T$93,19,FALSE)*VLOOKUP($F1649,BY_TRA_Demand_Drivers!$B$5:$J$100,8,FALSE)</f>
        <v>0</v>
      </c>
      <c r="I1649" s="16">
        <f>VLOOKUP($D1649,'Growth rate'!$B$3:$T$93,19,FALSE)*VLOOKUP($F1649,BY_TRA_Demand_Drivers!$B$5:$J$100,9,FALSE)</f>
        <v>0</v>
      </c>
    </row>
    <row r="1650" spans="1:9">
      <c r="A1650" s="16">
        <f t="shared" si="25"/>
        <v>21</v>
      </c>
      <c r="B1650" s="16"/>
      <c r="C1650" s="16" t="s">
        <v>11</v>
      </c>
      <c r="D1650" s="16">
        <v>2025</v>
      </c>
      <c r="E1650" s="16" t="s">
        <v>3</v>
      </c>
      <c r="F1650" s="16" t="str">
        <f>VLOOKUP(A1650,BY_TRA_Demand_Drivers!$A$5:$B$95,2,FALSE)</f>
        <v>TFRAT</v>
      </c>
      <c r="G1650" s="16">
        <f>VLOOKUP($D1650,'Growth rate'!$B$3:$T$93,19,FALSE)*VLOOKUP($F1650,BY_TRA_Demand_Drivers!$B$5:$J$100,7,FALSE)</f>
        <v>30570.673626478758</v>
      </c>
      <c r="H1650" s="16">
        <f>VLOOKUP($D1650,'Growth rate'!$B$3:$T$93,19,FALSE)*VLOOKUP($F1650,BY_TRA_Demand_Drivers!$B$5:$J$100,8,FALSE)</f>
        <v>0</v>
      </c>
      <c r="I1650" s="16">
        <f>VLOOKUP($D1650,'Growth rate'!$B$3:$T$93,19,FALSE)*VLOOKUP($F1650,BY_TRA_Demand_Drivers!$B$5:$J$100,9,FALSE)</f>
        <v>0</v>
      </c>
    </row>
    <row r="1651" spans="1:9">
      <c r="A1651" s="16">
        <f t="shared" si="25"/>
        <v>21</v>
      </c>
      <c r="B1651" s="16"/>
      <c r="C1651" s="16" t="s">
        <v>11</v>
      </c>
      <c r="D1651" s="16">
        <v>2026</v>
      </c>
      <c r="E1651" s="16" t="s">
        <v>3</v>
      </c>
      <c r="F1651" s="16" t="str">
        <f>VLOOKUP(A1651,BY_TRA_Demand_Drivers!$A$5:$B$95,2,FALSE)</f>
        <v>TFRAT</v>
      </c>
      <c r="G1651" s="16">
        <f>VLOOKUP($D1651,'Growth rate'!$B$3:$T$93,19,FALSE)*VLOOKUP($F1651,BY_TRA_Demand_Drivers!$B$5:$J$100,7,FALSE)</f>
        <v>30936.706624059239</v>
      </c>
      <c r="H1651" s="16">
        <f>VLOOKUP($D1651,'Growth rate'!$B$3:$T$93,19,FALSE)*VLOOKUP($F1651,BY_TRA_Demand_Drivers!$B$5:$J$100,8,FALSE)</f>
        <v>0</v>
      </c>
      <c r="I1651" s="16">
        <f>VLOOKUP($D1651,'Growth rate'!$B$3:$T$93,19,FALSE)*VLOOKUP($F1651,BY_TRA_Demand_Drivers!$B$5:$J$100,9,FALSE)</f>
        <v>0</v>
      </c>
    </row>
    <row r="1652" spans="1:9">
      <c r="A1652" s="16">
        <f t="shared" si="25"/>
        <v>21</v>
      </c>
      <c r="B1652" s="16"/>
      <c r="C1652" s="16" t="s">
        <v>11</v>
      </c>
      <c r="D1652" s="16">
        <v>2027</v>
      </c>
      <c r="E1652" s="16" t="s">
        <v>3</v>
      </c>
      <c r="F1652" s="16" t="str">
        <f>VLOOKUP(A1652,BY_TRA_Demand_Drivers!$A$5:$B$95,2,FALSE)</f>
        <v>TFRAT</v>
      </c>
      <c r="G1652" s="16">
        <f>VLOOKUP($D1652,'Growth rate'!$B$3:$T$93,19,FALSE)*VLOOKUP($F1652,BY_TRA_Demand_Drivers!$B$5:$J$100,7,FALSE)</f>
        <v>31302.73962163971</v>
      </c>
      <c r="H1652" s="16">
        <f>VLOOKUP($D1652,'Growth rate'!$B$3:$T$93,19,FALSE)*VLOOKUP($F1652,BY_TRA_Demand_Drivers!$B$5:$J$100,8,FALSE)</f>
        <v>0</v>
      </c>
      <c r="I1652" s="16">
        <f>VLOOKUP($D1652,'Growth rate'!$B$3:$T$93,19,FALSE)*VLOOKUP($F1652,BY_TRA_Demand_Drivers!$B$5:$J$100,9,FALSE)</f>
        <v>0</v>
      </c>
    </row>
    <row r="1653" spans="1:9">
      <c r="A1653" s="16">
        <f t="shared" si="25"/>
        <v>21</v>
      </c>
      <c r="B1653" s="16"/>
      <c r="C1653" s="16" t="s">
        <v>11</v>
      </c>
      <c r="D1653" s="16">
        <v>2028</v>
      </c>
      <c r="E1653" s="16" t="s">
        <v>3</v>
      </c>
      <c r="F1653" s="16" t="str">
        <f>VLOOKUP(A1653,BY_TRA_Demand_Drivers!$A$5:$B$95,2,FALSE)</f>
        <v>TFRAT</v>
      </c>
      <c r="G1653" s="16">
        <f>VLOOKUP($D1653,'Growth rate'!$B$3:$T$93,19,FALSE)*VLOOKUP($F1653,BY_TRA_Demand_Drivers!$B$5:$J$100,7,FALSE)</f>
        <v>31668.772619220188</v>
      </c>
      <c r="H1653" s="16">
        <f>VLOOKUP($D1653,'Growth rate'!$B$3:$T$93,19,FALSE)*VLOOKUP($F1653,BY_TRA_Demand_Drivers!$B$5:$J$100,8,FALSE)</f>
        <v>0</v>
      </c>
      <c r="I1653" s="16">
        <f>VLOOKUP($D1653,'Growth rate'!$B$3:$T$93,19,FALSE)*VLOOKUP($F1653,BY_TRA_Demand_Drivers!$B$5:$J$100,9,FALSE)</f>
        <v>0</v>
      </c>
    </row>
    <row r="1654" spans="1:9">
      <c r="A1654" s="16">
        <f t="shared" si="25"/>
        <v>21</v>
      </c>
      <c r="B1654" s="16"/>
      <c r="C1654" s="16" t="s">
        <v>11</v>
      </c>
      <c r="D1654" s="16">
        <v>2029</v>
      </c>
      <c r="E1654" s="16" t="s">
        <v>3</v>
      </c>
      <c r="F1654" s="16" t="str">
        <f>VLOOKUP(A1654,BY_TRA_Demand_Drivers!$A$5:$B$95,2,FALSE)</f>
        <v>TFRAT</v>
      </c>
      <c r="G1654" s="16">
        <f>VLOOKUP($D1654,'Growth rate'!$B$3:$T$93,19,FALSE)*VLOOKUP($F1654,BY_TRA_Demand_Drivers!$B$5:$J$100,7,FALSE)</f>
        <v>32034.805616800662</v>
      </c>
      <c r="H1654" s="16">
        <f>VLOOKUP($D1654,'Growth rate'!$B$3:$T$93,19,FALSE)*VLOOKUP($F1654,BY_TRA_Demand_Drivers!$B$5:$J$100,8,FALSE)</f>
        <v>0</v>
      </c>
      <c r="I1654" s="16">
        <f>VLOOKUP($D1654,'Growth rate'!$B$3:$T$93,19,FALSE)*VLOOKUP($F1654,BY_TRA_Demand_Drivers!$B$5:$J$100,9,FALSE)</f>
        <v>0</v>
      </c>
    </row>
    <row r="1655" spans="1:9">
      <c r="A1655" s="16">
        <f t="shared" si="25"/>
        <v>21</v>
      </c>
      <c r="B1655" s="16"/>
      <c r="C1655" s="16" t="s">
        <v>11</v>
      </c>
      <c r="D1655" s="16">
        <v>2030</v>
      </c>
      <c r="E1655" s="16" t="s">
        <v>3</v>
      </c>
      <c r="F1655" s="16" t="str">
        <f>VLOOKUP(A1655,BY_TRA_Demand_Drivers!$A$5:$B$95,2,FALSE)</f>
        <v>TFRAT</v>
      </c>
      <c r="G1655" s="16">
        <f>VLOOKUP($D1655,'Growth rate'!$B$3:$T$93,19,FALSE)*VLOOKUP($F1655,BY_TRA_Demand_Drivers!$B$5:$J$100,7,FALSE)</f>
        <v>32400.83861438114</v>
      </c>
      <c r="H1655" s="16">
        <f>VLOOKUP($D1655,'Growth rate'!$B$3:$T$93,19,FALSE)*VLOOKUP($F1655,BY_TRA_Demand_Drivers!$B$5:$J$100,8,FALSE)</f>
        <v>0</v>
      </c>
      <c r="I1655" s="16">
        <f>VLOOKUP($D1655,'Growth rate'!$B$3:$T$93,19,FALSE)*VLOOKUP($F1655,BY_TRA_Demand_Drivers!$B$5:$J$100,9,FALSE)</f>
        <v>0</v>
      </c>
    </row>
    <row r="1656" spans="1:9">
      <c r="A1656" s="16">
        <f t="shared" si="25"/>
        <v>21</v>
      </c>
      <c r="B1656" s="16"/>
      <c r="C1656" s="16" t="s">
        <v>11</v>
      </c>
      <c r="D1656" s="16">
        <v>2031</v>
      </c>
      <c r="E1656" s="16" t="s">
        <v>3</v>
      </c>
      <c r="F1656" s="16" t="str">
        <f>VLOOKUP(A1656,BY_TRA_Demand_Drivers!$A$5:$B$95,2,FALSE)</f>
        <v>TFRAT</v>
      </c>
      <c r="G1656" s="16">
        <f>VLOOKUP($D1656,'Growth rate'!$B$3:$T$93,19,FALSE)*VLOOKUP($F1656,BY_TRA_Demand_Drivers!$B$5:$J$100,7,FALSE)</f>
        <v>32766.871611961618</v>
      </c>
      <c r="H1656" s="16">
        <f>VLOOKUP($D1656,'Growth rate'!$B$3:$T$93,19,FALSE)*VLOOKUP($F1656,BY_TRA_Demand_Drivers!$B$5:$J$100,8,FALSE)</f>
        <v>0</v>
      </c>
      <c r="I1656" s="16">
        <f>VLOOKUP($D1656,'Growth rate'!$B$3:$T$93,19,FALSE)*VLOOKUP($F1656,BY_TRA_Demand_Drivers!$B$5:$J$100,9,FALSE)</f>
        <v>0</v>
      </c>
    </row>
    <row r="1657" spans="1:9">
      <c r="A1657" s="16">
        <f t="shared" si="25"/>
        <v>21</v>
      </c>
      <c r="B1657" s="16"/>
      <c r="C1657" s="16" t="s">
        <v>11</v>
      </c>
      <c r="D1657" s="16">
        <v>2032</v>
      </c>
      <c r="E1657" s="16" t="s">
        <v>3</v>
      </c>
      <c r="F1657" s="16" t="str">
        <f>VLOOKUP(A1657,BY_TRA_Demand_Drivers!$A$5:$B$95,2,FALSE)</f>
        <v>TFRAT</v>
      </c>
      <c r="G1657" s="16">
        <f>VLOOKUP($D1657,'Growth rate'!$B$3:$T$93,19,FALSE)*VLOOKUP($F1657,BY_TRA_Demand_Drivers!$B$5:$J$100,7,FALSE)</f>
        <v>33132.904609542093</v>
      </c>
      <c r="H1657" s="16">
        <f>VLOOKUP($D1657,'Growth rate'!$B$3:$T$93,19,FALSE)*VLOOKUP($F1657,BY_TRA_Demand_Drivers!$B$5:$J$100,8,FALSE)</f>
        <v>0</v>
      </c>
      <c r="I1657" s="16">
        <f>VLOOKUP($D1657,'Growth rate'!$B$3:$T$93,19,FALSE)*VLOOKUP($F1657,BY_TRA_Demand_Drivers!$B$5:$J$100,9,FALSE)</f>
        <v>0</v>
      </c>
    </row>
    <row r="1658" spans="1:9">
      <c r="A1658" s="16">
        <f t="shared" si="25"/>
        <v>21</v>
      </c>
      <c r="B1658" s="16"/>
      <c r="C1658" s="16" t="s">
        <v>11</v>
      </c>
      <c r="D1658" s="16">
        <v>2033</v>
      </c>
      <c r="E1658" s="16" t="s">
        <v>3</v>
      </c>
      <c r="F1658" s="16" t="str">
        <f>VLOOKUP(A1658,BY_TRA_Demand_Drivers!$A$5:$B$95,2,FALSE)</f>
        <v>TFRAT</v>
      </c>
      <c r="G1658" s="16">
        <f>VLOOKUP($D1658,'Growth rate'!$B$3:$T$93,19,FALSE)*VLOOKUP($F1658,BY_TRA_Demand_Drivers!$B$5:$J$100,7,FALSE)</f>
        <v>33498.937607122571</v>
      </c>
      <c r="H1658" s="16">
        <f>VLOOKUP($D1658,'Growth rate'!$B$3:$T$93,19,FALSE)*VLOOKUP($F1658,BY_TRA_Demand_Drivers!$B$5:$J$100,8,FALSE)</f>
        <v>0</v>
      </c>
      <c r="I1658" s="16">
        <f>VLOOKUP($D1658,'Growth rate'!$B$3:$T$93,19,FALSE)*VLOOKUP($F1658,BY_TRA_Demand_Drivers!$B$5:$J$100,9,FALSE)</f>
        <v>0</v>
      </c>
    </row>
    <row r="1659" spans="1:9">
      <c r="A1659" s="16">
        <f t="shared" si="25"/>
        <v>21</v>
      </c>
      <c r="B1659" s="16"/>
      <c r="C1659" s="16" t="s">
        <v>11</v>
      </c>
      <c r="D1659" s="16">
        <v>2034</v>
      </c>
      <c r="E1659" s="16" t="s">
        <v>3</v>
      </c>
      <c r="F1659" s="16" t="str">
        <f>VLOOKUP(A1659,BY_TRA_Demand_Drivers!$A$5:$B$95,2,FALSE)</f>
        <v>TFRAT</v>
      </c>
      <c r="G1659" s="16">
        <f>VLOOKUP($D1659,'Growth rate'!$B$3:$T$93,19,FALSE)*VLOOKUP($F1659,BY_TRA_Demand_Drivers!$B$5:$J$100,7,FALSE)</f>
        <v>33864.970604703049</v>
      </c>
      <c r="H1659" s="16">
        <f>VLOOKUP($D1659,'Growth rate'!$B$3:$T$93,19,FALSE)*VLOOKUP($F1659,BY_TRA_Demand_Drivers!$B$5:$J$100,8,FALSE)</f>
        <v>0</v>
      </c>
      <c r="I1659" s="16">
        <f>VLOOKUP($D1659,'Growth rate'!$B$3:$T$93,19,FALSE)*VLOOKUP($F1659,BY_TRA_Demand_Drivers!$B$5:$J$100,9,FALSE)</f>
        <v>0</v>
      </c>
    </row>
    <row r="1660" spans="1:9">
      <c r="A1660" s="16">
        <f t="shared" si="25"/>
        <v>21</v>
      </c>
      <c r="B1660" s="16"/>
      <c r="C1660" s="16" t="s">
        <v>11</v>
      </c>
      <c r="D1660" s="16">
        <v>2035</v>
      </c>
      <c r="E1660" s="16" t="s">
        <v>3</v>
      </c>
      <c r="F1660" s="16" t="str">
        <f>VLOOKUP(A1660,BY_TRA_Demand_Drivers!$A$5:$B$95,2,FALSE)</f>
        <v>TFRAT</v>
      </c>
      <c r="G1660" s="16">
        <f>VLOOKUP($D1660,'Growth rate'!$B$3:$T$93,19,FALSE)*VLOOKUP($F1660,BY_TRA_Demand_Drivers!$B$5:$J$100,7,FALSE)</f>
        <v>34231.003602283519</v>
      </c>
      <c r="H1660" s="16">
        <f>VLOOKUP($D1660,'Growth rate'!$B$3:$T$93,19,FALSE)*VLOOKUP($F1660,BY_TRA_Demand_Drivers!$B$5:$J$100,8,FALSE)</f>
        <v>0</v>
      </c>
      <c r="I1660" s="16">
        <f>VLOOKUP($D1660,'Growth rate'!$B$3:$T$93,19,FALSE)*VLOOKUP($F1660,BY_TRA_Demand_Drivers!$B$5:$J$100,9,FALSE)</f>
        <v>0</v>
      </c>
    </row>
    <row r="1661" spans="1:9">
      <c r="A1661" s="16">
        <f t="shared" si="25"/>
        <v>21</v>
      </c>
      <c r="B1661" s="16"/>
      <c r="C1661" s="16" t="s">
        <v>11</v>
      </c>
      <c r="D1661" s="16">
        <v>2036</v>
      </c>
      <c r="E1661" s="16" t="s">
        <v>3</v>
      </c>
      <c r="F1661" s="16" t="str">
        <f>VLOOKUP(A1661,BY_TRA_Demand_Drivers!$A$5:$B$95,2,FALSE)</f>
        <v>TFRAT</v>
      </c>
      <c r="G1661" s="16">
        <f>VLOOKUP($D1661,'Growth rate'!$B$3:$T$93,19,FALSE)*VLOOKUP($F1661,BY_TRA_Demand_Drivers!$B$5:$J$100,7,FALSE)</f>
        <v>34597.036599863997</v>
      </c>
      <c r="H1661" s="16">
        <f>VLOOKUP($D1661,'Growth rate'!$B$3:$T$93,19,FALSE)*VLOOKUP($F1661,BY_TRA_Demand_Drivers!$B$5:$J$100,8,FALSE)</f>
        <v>0</v>
      </c>
      <c r="I1661" s="16">
        <f>VLOOKUP($D1661,'Growth rate'!$B$3:$T$93,19,FALSE)*VLOOKUP($F1661,BY_TRA_Demand_Drivers!$B$5:$J$100,9,FALSE)</f>
        <v>0</v>
      </c>
    </row>
    <row r="1662" spans="1:9">
      <c r="A1662" s="16">
        <f t="shared" si="25"/>
        <v>21</v>
      </c>
      <c r="B1662" s="16"/>
      <c r="C1662" s="16" t="s">
        <v>11</v>
      </c>
      <c r="D1662" s="16">
        <v>2037</v>
      </c>
      <c r="E1662" s="16" t="s">
        <v>3</v>
      </c>
      <c r="F1662" s="16" t="str">
        <f>VLOOKUP(A1662,BY_TRA_Demand_Drivers!$A$5:$B$95,2,FALSE)</f>
        <v>TFRAT</v>
      </c>
      <c r="G1662" s="16">
        <f>VLOOKUP($D1662,'Growth rate'!$B$3:$T$93,19,FALSE)*VLOOKUP($F1662,BY_TRA_Demand_Drivers!$B$5:$J$100,7,FALSE)</f>
        <v>34963.069597444475</v>
      </c>
      <c r="H1662" s="16">
        <f>VLOOKUP($D1662,'Growth rate'!$B$3:$T$93,19,FALSE)*VLOOKUP($F1662,BY_TRA_Demand_Drivers!$B$5:$J$100,8,FALSE)</f>
        <v>0</v>
      </c>
      <c r="I1662" s="16">
        <f>VLOOKUP($D1662,'Growth rate'!$B$3:$T$93,19,FALSE)*VLOOKUP($F1662,BY_TRA_Demand_Drivers!$B$5:$J$100,9,FALSE)</f>
        <v>0</v>
      </c>
    </row>
    <row r="1663" spans="1:9">
      <c r="A1663" s="16">
        <f t="shared" si="25"/>
        <v>21</v>
      </c>
      <c r="B1663" s="16"/>
      <c r="C1663" s="16" t="s">
        <v>11</v>
      </c>
      <c r="D1663" s="16">
        <v>2038</v>
      </c>
      <c r="E1663" s="16" t="s">
        <v>3</v>
      </c>
      <c r="F1663" s="16" t="str">
        <f>VLOOKUP(A1663,BY_TRA_Demand_Drivers!$A$5:$B$95,2,FALSE)</f>
        <v>TFRAT</v>
      </c>
      <c r="G1663" s="16">
        <f>VLOOKUP($D1663,'Growth rate'!$B$3:$T$93,19,FALSE)*VLOOKUP($F1663,BY_TRA_Demand_Drivers!$B$5:$J$100,7,FALSE)</f>
        <v>35329.102595024946</v>
      </c>
      <c r="H1663" s="16">
        <f>VLOOKUP($D1663,'Growth rate'!$B$3:$T$93,19,FALSE)*VLOOKUP($F1663,BY_TRA_Demand_Drivers!$B$5:$J$100,8,FALSE)</f>
        <v>0</v>
      </c>
      <c r="I1663" s="16">
        <f>VLOOKUP($D1663,'Growth rate'!$B$3:$T$93,19,FALSE)*VLOOKUP($F1663,BY_TRA_Demand_Drivers!$B$5:$J$100,9,FALSE)</f>
        <v>0</v>
      </c>
    </row>
    <row r="1664" spans="1:9">
      <c r="A1664" s="16">
        <f t="shared" si="25"/>
        <v>21</v>
      </c>
      <c r="B1664" s="16"/>
      <c r="C1664" s="16" t="s">
        <v>11</v>
      </c>
      <c r="D1664" s="16">
        <v>2039</v>
      </c>
      <c r="E1664" s="16" t="s">
        <v>3</v>
      </c>
      <c r="F1664" s="16" t="str">
        <f>VLOOKUP(A1664,BY_TRA_Demand_Drivers!$A$5:$B$95,2,FALSE)</f>
        <v>TFRAT</v>
      </c>
      <c r="G1664" s="16">
        <f>VLOOKUP($D1664,'Growth rate'!$B$3:$T$93,19,FALSE)*VLOOKUP($F1664,BY_TRA_Demand_Drivers!$B$5:$J$100,7,FALSE)</f>
        <v>35695.135592605424</v>
      </c>
      <c r="H1664" s="16">
        <f>VLOOKUP($D1664,'Growth rate'!$B$3:$T$93,19,FALSE)*VLOOKUP($F1664,BY_TRA_Demand_Drivers!$B$5:$J$100,8,FALSE)</f>
        <v>0</v>
      </c>
      <c r="I1664" s="16">
        <f>VLOOKUP($D1664,'Growth rate'!$B$3:$T$93,19,FALSE)*VLOOKUP($F1664,BY_TRA_Demand_Drivers!$B$5:$J$100,9,FALSE)</f>
        <v>0</v>
      </c>
    </row>
    <row r="1665" spans="1:9">
      <c r="A1665" s="16">
        <f t="shared" si="25"/>
        <v>21</v>
      </c>
      <c r="B1665" s="16"/>
      <c r="C1665" s="16" t="s">
        <v>11</v>
      </c>
      <c r="D1665" s="16">
        <v>2040</v>
      </c>
      <c r="E1665" s="16" t="s">
        <v>3</v>
      </c>
      <c r="F1665" s="16" t="str">
        <f>VLOOKUP(A1665,BY_TRA_Demand_Drivers!$A$5:$B$95,2,FALSE)</f>
        <v>TFRAT</v>
      </c>
      <c r="G1665" s="16">
        <f>VLOOKUP($D1665,'Growth rate'!$B$3:$T$93,19,FALSE)*VLOOKUP($F1665,BY_TRA_Demand_Drivers!$B$5:$J$100,7,FALSE)</f>
        <v>36061.168590185902</v>
      </c>
      <c r="H1665" s="16">
        <f>VLOOKUP($D1665,'Growth rate'!$B$3:$T$93,19,FALSE)*VLOOKUP($F1665,BY_TRA_Demand_Drivers!$B$5:$J$100,8,FALSE)</f>
        <v>0</v>
      </c>
      <c r="I1665" s="16">
        <f>VLOOKUP($D1665,'Growth rate'!$B$3:$T$93,19,FALSE)*VLOOKUP($F1665,BY_TRA_Demand_Drivers!$B$5:$J$100,9,FALSE)</f>
        <v>0</v>
      </c>
    </row>
    <row r="1666" spans="1:9">
      <c r="A1666" s="16">
        <f t="shared" si="25"/>
        <v>21</v>
      </c>
      <c r="B1666" s="16"/>
      <c r="C1666" s="16" t="s">
        <v>11</v>
      </c>
      <c r="D1666" s="16">
        <v>2041</v>
      </c>
      <c r="E1666" s="16" t="s">
        <v>3</v>
      </c>
      <c r="F1666" s="16" t="str">
        <f>VLOOKUP(A1666,BY_TRA_Demand_Drivers!$A$5:$B$95,2,FALSE)</f>
        <v>TFRAT</v>
      </c>
      <c r="G1666" s="16">
        <f>VLOOKUP($D1666,'Growth rate'!$B$3:$T$93,19,FALSE)*VLOOKUP($F1666,BY_TRA_Demand_Drivers!$B$5:$J$100,7,FALSE)</f>
        <v>36427.20158776638</v>
      </c>
      <c r="H1666" s="16">
        <f>VLOOKUP($D1666,'Growth rate'!$B$3:$T$93,19,FALSE)*VLOOKUP($F1666,BY_TRA_Demand_Drivers!$B$5:$J$100,8,FALSE)</f>
        <v>0</v>
      </c>
      <c r="I1666" s="16">
        <f>VLOOKUP($D1666,'Growth rate'!$B$3:$T$93,19,FALSE)*VLOOKUP($F1666,BY_TRA_Demand_Drivers!$B$5:$J$100,9,FALSE)</f>
        <v>0</v>
      </c>
    </row>
    <row r="1667" spans="1:9">
      <c r="A1667" s="16">
        <f t="shared" si="25"/>
        <v>21</v>
      </c>
      <c r="B1667" s="16"/>
      <c r="C1667" s="16" t="s">
        <v>11</v>
      </c>
      <c r="D1667" s="16">
        <v>2042</v>
      </c>
      <c r="E1667" s="16" t="s">
        <v>3</v>
      </c>
      <c r="F1667" s="16" t="str">
        <f>VLOOKUP(A1667,BY_TRA_Demand_Drivers!$A$5:$B$95,2,FALSE)</f>
        <v>TFRAT</v>
      </c>
      <c r="G1667" s="16">
        <f>VLOOKUP($D1667,'Growth rate'!$B$3:$T$93,19,FALSE)*VLOOKUP($F1667,BY_TRA_Demand_Drivers!$B$5:$J$100,7,FALSE)</f>
        <v>36793.234585346858</v>
      </c>
      <c r="H1667" s="16">
        <f>VLOOKUP($D1667,'Growth rate'!$B$3:$T$93,19,FALSE)*VLOOKUP($F1667,BY_TRA_Demand_Drivers!$B$5:$J$100,8,FALSE)</f>
        <v>0</v>
      </c>
      <c r="I1667" s="16">
        <f>VLOOKUP($D1667,'Growth rate'!$B$3:$T$93,19,FALSE)*VLOOKUP($F1667,BY_TRA_Demand_Drivers!$B$5:$J$100,9,FALSE)</f>
        <v>0</v>
      </c>
    </row>
    <row r="1668" spans="1:9">
      <c r="A1668" s="16">
        <f t="shared" si="25"/>
        <v>21</v>
      </c>
      <c r="B1668" s="16"/>
      <c r="C1668" s="16" t="s">
        <v>11</v>
      </c>
      <c r="D1668" s="16">
        <v>2043</v>
      </c>
      <c r="E1668" s="16" t="s">
        <v>3</v>
      </c>
      <c r="F1668" s="16" t="str">
        <f>VLOOKUP(A1668,BY_TRA_Demand_Drivers!$A$5:$B$95,2,FALSE)</f>
        <v>TFRAT</v>
      </c>
      <c r="G1668" s="16">
        <f>VLOOKUP($D1668,'Growth rate'!$B$3:$T$93,19,FALSE)*VLOOKUP($F1668,BY_TRA_Demand_Drivers!$B$5:$J$100,7,FALSE)</f>
        <v>37159.267582927336</v>
      </c>
      <c r="H1668" s="16">
        <f>VLOOKUP($D1668,'Growth rate'!$B$3:$T$93,19,FALSE)*VLOOKUP($F1668,BY_TRA_Demand_Drivers!$B$5:$J$100,8,FALSE)</f>
        <v>0</v>
      </c>
      <c r="I1668" s="16">
        <f>VLOOKUP($D1668,'Growth rate'!$B$3:$T$93,19,FALSE)*VLOOKUP($F1668,BY_TRA_Demand_Drivers!$B$5:$J$100,9,FALSE)</f>
        <v>0</v>
      </c>
    </row>
    <row r="1669" spans="1:9">
      <c r="A1669" s="16">
        <f t="shared" si="25"/>
        <v>21</v>
      </c>
      <c r="B1669" s="16"/>
      <c r="C1669" s="16" t="s">
        <v>11</v>
      </c>
      <c r="D1669" s="16">
        <v>2044</v>
      </c>
      <c r="E1669" s="16" t="s">
        <v>3</v>
      </c>
      <c r="F1669" s="16" t="str">
        <f>VLOOKUP(A1669,BY_TRA_Demand_Drivers!$A$5:$B$95,2,FALSE)</f>
        <v>TFRAT</v>
      </c>
      <c r="G1669" s="16">
        <f>VLOOKUP($D1669,'Growth rate'!$B$3:$T$93,19,FALSE)*VLOOKUP($F1669,BY_TRA_Demand_Drivers!$B$5:$J$100,7,FALSE)</f>
        <v>37525.300580507806</v>
      </c>
      <c r="H1669" s="16">
        <f>VLOOKUP($D1669,'Growth rate'!$B$3:$T$93,19,FALSE)*VLOOKUP($F1669,BY_TRA_Demand_Drivers!$B$5:$J$100,8,FALSE)</f>
        <v>0</v>
      </c>
      <c r="I1669" s="16">
        <f>VLOOKUP($D1669,'Growth rate'!$B$3:$T$93,19,FALSE)*VLOOKUP($F1669,BY_TRA_Demand_Drivers!$B$5:$J$100,9,FALSE)</f>
        <v>0</v>
      </c>
    </row>
    <row r="1670" spans="1:9">
      <c r="A1670" s="16">
        <f t="shared" si="25"/>
        <v>21</v>
      </c>
      <c r="B1670" s="16"/>
      <c r="C1670" s="16" t="s">
        <v>11</v>
      </c>
      <c r="D1670" s="16">
        <v>2045</v>
      </c>
      <c r="E1670" s="16" t="s">
        <v>3</v>
      </c>
      <c r="F1670" s="16" t="str">
        <f>VLOOKUP(A1670,BY_TRA_Demand_Drivers!$A$5:$B$95,2,FALSE)</f>
        <v>TFRAT</v>
      </c>
      <c r="G1670" s="16">
        <f>VLOOKUP($D1670,'Growth rate'!$B$3:$T$93,19,FALSE)*VLOOKUP($F1670,BY_TRA_Demand_Drivers!$B$5:$J$100,7,FALSE)</f>
        <v>37891.333578088284</v>
      </c>
      <c r="H1670" s="16">
        <f>VLOOKUP($D1670,'Growth rate'!$B$3:$T$93,19,FALSE)*VLOOKUP($F1670,BY_TRA_Demand_Drivers!$B$5:$J$100,8,FALSE)</f>
        <v>0</v>
      </c>
      <c r="I1670" s="16">
        <f>VLOOKUP($D1670,'Growth rate'!$B$3:$T$93,19,FALSE)*VLOOKUP($F1670,BY_TRA_Demand_Drivers!$B$5:$J$100,9,FALSE)</f>
        <v>0</v>
      </c>
    </row>
    <row r="1671" spans="1:9">
      <c r="A1671" s="16">
        <f t="shared" si="25"/>
        <v>21</v>
      </c>
      <c r="B1671" s="16"/>
      <c r="C1671" s="16" t="s">
        <v>11</v>
      </c>
      <c r="D1671" s="16">
        <v>2046</v>
      </c>
      <c r="E1671" s="16" t="s">
        <v>3</v>
      </c>
      <c r="F1671" s="16" t="str">
        <f>VLOOKUP(A1671,BY_TRA_Demand_Drivers!$A$5:$B$95,2,FALSE)</f>
        <v>TFRAT</v>
      </c>
      <c r="G1671" s="16">
        <f>VLOOKUP($D1671,'Growth rate'!$B$3:$T$93,19,FALSE)*VLOOKUP($F1671,BY_TRA_Demand_Drivers!$B$5:$J$100,7,FALSE)</f>
        <v>38257.366575668762</v>
      </c>
      <c r="H1671" s="16">
        <f>VLOOKUP($D1671,'Growth rate'!$B$3:$T$93,19,FALSE)*VLOOKUP($F1671,BY_TRA_Demand_Drivers!$B$5:$J$100,8,FALSE)</f>
        <v>0</v>
      </c>
      <c r="I1671" s="16">
        <f>VLOOKUP($D1671,'Growth rate'!$B$3:$T$93,19,FALSE)*VLOOKUP($F1671,BY_TRA_Demand_Drivers!$B$5:$J$100,9,FALSE)</f>
        <v>0</v>
      </c>
    </row>
    <row r="1672" spans="1:9">
      <c r="A1672" s="16">
        <f t="shared" si="25"/>
        <v>21</v>
      </c>
      <c r="B1672" s="16"/>
      <c r="C1672" s="16" t="s">
        <v>11</v>
      </c>
      <c r="D1672" s="16">
        <v>2047</v>
      </c>
      <c r="E1672" s="16" t="s">
        <v>3</v>
      </c>
      <c r="F1672" s="16" t="str">
        <f>VLOOKUP(A1672,BY_TRA_Demand_Drivers!$A$5:$B$95,2,FALSE)</f>
        <v>TFRAT</v>
      </c>
      <c r="G1672" s="16">
        <f>VLOOKUP($D1672,'Growth rate'!$B$3:$T$93,19,FALSE)*VLOOKUP($F1672,BY_TRA_Demand_Drivers!$B$5:$J$100,7,FALSE)</f>
        <v>38623.399573249233</v>
      </c>
      <c r="H1672" s="16">
        <f>VLOOKUP($D1672,'Growth rate'!$B$3:$T$93,19,FALSE)*VLOOKUP($F1672,BY_TRA_Demand_Drivers!$B$5:$J$100,8,FALSE)</f>
        <v>0</v>
      </c>
      <c r="I1672" s="16">
        <f>VLOOKUP($D1672,'Growth rate'!$B$3:$T$93,19,FALSE)*VLOOKUP($F1672,BY_TRA_Demand_Drivers!$B$5:$J$100,9,FALSE)</f>
        <v>0</v>
      </c>
    </row>
    <row r="1673" spans="1:9">
      <c r="A1673" s="16">
        <f t="shared" si="25"/>
        <v>21</v>
      </c>
      <c r="B1673" s="16"/>
      <c r="C1673" s="16" t="s">
        <v>11</v>
      </c>
      <c r="D1673" s="16">
        <v>2048</v>
      </c>
      <c r="E1673" s="16" t="s">
        <v>3</v>
      </c>
      <c r="F1673" s="16" t="str">
        <f>VLOOKUP(A1673,BY_TRA_Demand_Drivers!$A$5:$B$95,2,FALSE)</f>
        <v>TFRAT</v>
      </c>
      <c r="G1673" s="16">
        <f>VLOOKUP($D1673,'Growth rate'!$B$3:$T$93,19,FALSE)*VLOOKUP($F1673,BY_TRA_Demand_Drivers!$B$5:$J$100,7,FALSE)</f>
        <v>38989.432570829711</v>
      </c>
      <c r="H1673" s="16">
        <f>VLOOKUP($D1673,'Growth rate'!$B$3:$T$93,19,FALSE)*VLOOKUP($F1673,BY_TRA_Demand_Drivers!$B$5:$J$100,8,FALSE)</f>
        <v>0</v>
      </c>
      <c r="I1673" s="16">
        <f>VLOOKUP($D1673,'Growth rate'!$B$3:$T$93,19,FALSE)*VLOOKUP($F1673,BY_TRA_Demand_Drivers!$B$5:$J$100,9,FALSE)</f>
        <v>0</v>
      </c>
    </row>
    <row r="1674" spans="1:9">
      <c r="A1674" s="16">
        <f t="shared" si="25"/>
        <v>21</v>
      </c>
      <c r="B1674" s="16"/>
      <c r="C1674" s="16" t="s">
        <v>11</v>
      </c>
      <c r="D1674" s="16">
        <v>2049</v>
      </c>
      <c r="E1674" s="16" t="s">
        <v>3</v>
      </c>
      <c r="F1674" s="16" t="str">
        <f>VLOOKUP(A1674,BY_TRA_Demand_Drivers!$A$5:$B$95,2,FALSE)</f>
        <v>TFRAT</v>
      </c>
      <c r="G1674" s="16">
        <f>VLOOKUP($D1674,'Growth rate'!$B$3:$T$93,19,FALSE)*VLOOKUP($F1674,BY_TRA_Demand_Drivers!$B$5:$J$100,7,FALSE)</f>
        <v>39355.465568410189</v>
      </c>
      <c r="H1674" s="16">
        <f>VLOOKUP($D1674,'Growth rate'!$B$3:$T$93,19,FALSE)*VLOOKUP($F1674,BY_TRA_Demand_Drivers!$B$5:$J$100,8,FALSE)</f>
        <v>0</v>
      </c>
      <c r="I1674" s="16">
        <f>VLOOKUP($D1674,'Growth rate'!$B$3:$T$93,19,FALSE)*VLOOKUP($F1674,BY_TRA_Demand_Drivers!$B$5:$J$100,9,FALSE)</f>
        <v>0</v>
      </c>
    </row>
    <row r="1675" spans="1:9">
      <c r="A1675" s="16">
        <f t="shared" si="25"/>
        <v>21</v>
      </c>
      <c r="B1675" s="16"/>
      <c r="C1675" s="16" t="s">
        <v>11</v>
      </c>
      <c r="D1675" s="16">
        <v>2050</v>
      </c>
      <c r="E1675" s="16" t="s">
        <v>3</v>
      </c>
      <c r="F1675" s="16" t="str">
        <f>VLOOKUP(A1675,BY_TRA_Demand_Drivers!$A$5:$B$95,2,FALSE)</f>
        <v>TFRAT</v>
      </c>
      <c r="G1675" s="16">
        <f>VLOOKUP($D1675,'Growth rate'!$B$3:$T$93,19,FALSE)*VLOOKUP($F1675,BY_TRA_Demand_Drivers!$B$5:$J$100,7,FALSE)</f>
        <v>39721.498565990667</v>
      </c>
      <c r="H1675" s="16">
        <f>VLOOKUP($D1675,'Growth rate'!$B$3:$T$93,19,FALSE)*VLOOKUP($F1675,BY_TRA_Demand_Drivers!$B$5:$J$100,8,FALSE)</f>
        <v>0</v>
      </c>
      <c r="I1675" s="16">
        <f>VLOOKUP($D1675,'Growth rate'!$B$3:$T$93,19,FALSE)*VLOOKUP($F1675,BY_TRA_Demand_Drivers!$B$5:$J$100,9,FALSE)</f>
        <v>0</v>
      </c>
    </row>
    <row r="1676" spans="1:9">
      <c r="A1676" s="16">
        <f t="shared" si="25"/>
        <v>21</v>
      </c>
      <c r="B1676" s="16"/>
      <c r="C1676" s="16" t="s">
        <v>11</v>
      </c>
      <c r="D1676" s="16">
        <v>2051</v>
      </c>
      <c r="E1676" s="16" t="s">
        <v>3</v>
      </c>
      <c r="F1676" s="16" t="str">
        <f>VLOOKUP(A1676,BY_TRA_Demand_Drivers!$A$5:$B$95,2,FALSE)</f>
        <v>TFRAT</v>
      </c>
      <c r="G1676" s="16">
        <f>VLOOKUP($D1676,'Growth rate'!$B$3:$T$93,19,FALSE)*VLOOKUP($F1676,BY_TRA_Demand_Drivers!$B$5:$J$100,7,FALSE)</f>
        <v>40152.24750124765</v>
      </c>
      <c r="H1676" s="16">
        <f>VLOOKUP($D1676,'Growth rate'!$B$3:$T$93,19,FALSE)*VLOOKUP($F1676,BY_TRA_Demand_Drivers!$B$5:$J$100,8,FALSE)</f>
        <v>0</v>
      </c>
      <c r="I1676" s="16">
        <f>VLOOKUP($D1676,'Growth rate'!$B$3:$T$93,19,FALSE)*VLOOKUP($F1676,BY_TRA_Demand_Drivers!$B$5:$J$100,9,FALSE)</f>
        <v>0</v>
      </c>
    </row>
    <row r="1677" spans="1:9">
      <c r="A1677" s="16">
        <f t="shared" si="25"/>
        <v>21</v>
      </c>
      <c r="B1677" s="16"/>
      <c r="C1677" s="16" t="s">
        <v>11</v>
      </c>
      <c r="D1677" s="16">
        <v>2052</v>
      </c>
      <c r="E1677" s="16" t="s">
        <v>3</v>
      </c>
      <c r="F1677" s="16" t="str">
        <f>VLOOKUP(A1677,BY_TRA_Demand_Drivers!$A$5:$B$95,2,FALSE)</f>
        <v>TFRAT</v>
      </c>
      <c r="G1677" s="16">
        <f>VLOOKUP($D1677,'Growth rate'!$B$3:$T$93,19,FALSE)*VLOOKUP($F1677,BY_TRA_Demand_Drivers!$B$5:$J$100,7,FALSE)</f>
        <v>40582.996436504647</v>
      </c>
      <c r="H1677" s="16">
        <f>VLOOKUP($D1677,'Growth rate'!$B$3:$T$93,19,FALSE)*VLOOKUP($F1677,BY_TRA_Demand_Drivers!$B$5:$J$100,8,FALSE)</f>
        <v>0</v>
      </c>
      <c r="I1677" s="16">
        <f>VLOOKUP($D1677,'Growth rate'!$B$3:$T$93,19,FALSE)*VLOOKUP($F1677,BY_TRA_Demand_Drivers!$B$5:$J$100,9,FALSE)</f>
        <v>0</v>
      </c>
    </row>
    <row r="1678" spans="1:9">
      <c r="A1678" s="16">
        <f t="shared" si="25"/>
        <v>21</v>
      </c>
      <c r="B1678" s="16"/>
      <c r="C1678" s="16" t="s">
        <v>11</v>
      </c>
      <c r="D1678" s="16">
        <v>2053</v>
      </c>
      <c r="E1678" s="16" t="s">
        <v>3</v>
      </c>
      <c r="F1678" s="16" t="str">
        <f>VLOOKUP(A1678,BY_TRA_Demand_Drivers!$A$5:$B$95,2,FALSE)</f>
        <v>TFRAT</v>
      </c>
      <c r="G1678" s="16">
        <f>VLOOKUP($D1678,'Growth rate'!$B$3:$T$93,19,FALSE)*VLOOKUP($F1678,BY_TRA_Demand_Drivers!$B$5:$J$100,7,FALSE)</f>
        <v>41013.74537176163</v>
      </c>
      <c r="H1678" s="16">
        <f>VLOOKUP($D1678,'Growth rate'!$B$3:$T$93,19,FALSE)*VLOOKUP($F1678,BY_TRA_Demand_Drivers!$B$5:$J$100,8,FALSE)</f>
        <v>0</v>
      </c>
      <c r="I1678" s="16">
        <f>VLOOKUP($D1678,'Growth rate'!$B$3:$T$93,19,FALSE)*VLOOKUP($F1678,BY_TRA_Demand_Drivers!$B$5:$J$100,9,FALSE)</f>
        <v>0</v>
      </c>
    </row>
    <row r="1679" spans="1:9">
      <c r="A1679" s="16">
        <f t="shared" si="25"/>
        <v>21</v>
      </c>
      <c r="B1679" s="16"/>
      <c r="C1679" s="16" t="s">
        <v>11</v>
      </c>
      <c r="D1679" s="16">
        <v>2054</v>
      </c>
      <c r="E1679" s="16" t="s">
        <v>3</v>
      </c>
      <c r="F1679" s="16" t="str">
        <f>VLOOKUP(A1679,BY_TRA_Demand_Drivers!$A$5:$B$95,2,FALSE)</f>
        <v>TFRAT</v>
      </c>
      <c r="G1679" s="16">
        <f>VLOOKUP($D1679,'Growth rate'!$B$3:$T$93,19,FALSE)*VLOOKUP($F1679,BY_TRA_Demand_Drivers!$B$5:$J$100,7,FALSE)</f>
        <v>41444.494307018627</v>
      </c>
      <c r="H1679" s="16">
        <f>VLOOKUP($D1679,'Growth rate'!$B$3:$T$93,19,FALSE)*VLOOKUP($F1679,BY_TRA_Demand_Drivers!$B$5:$J$100,8,FALSE)</f>
        <v>0</v>
      </c>
      <c r="I1679" s="16">
        <f>VLOOKUP($D1679,'Growth rate'!$B$3:$T$93,19,FALSE)*VLOOKUP($F1679,BY_TRA_Demand_Drivers!$B$5:$J$100,9,FALSE)</f>
        <v>0</v>
      </c>
    </row>
    <row r="1680" spans="1:9">
      <c r="A1680" s="16">
        <f t="shared" si="25"/>
        <v>21</v>
      </c>
      <c r="B1680" s="16"/>
      <c r="C1680" s="16" t="s">
        <v>11</v>
      </c>
      <c r="D1680" s="16">
        <v>2055</v>
      </c>
      <c r="E1680" s="16" t="s">
        <v>3</v>
      </c>
      <c r="F1680" s="16" t="str">
        <f>VLOOKUP(A1680,BY_TRA_Demand_Drivers!$A$5:$B$95,2,FALSE)</f>
        <v>TFRAT</v>
      </c>
      <c r="G1680" s="16">
        <f>VLOOKUP($D1680,'Growth rate'!$B$3:$T$93,19,FALSE)*VLOOKUP($F1680,BY_TRA_Demand_Drivers!$B$5:$J$100,7,FALSE)</f>
        <v>41875.24324227561</v>
      </c>
      <c r="H1680" s="16">
        <f>VLOOKUP($D1680,'Growth rate'!$B$3:$T$93,19,FALSE)*VLOOKUP($F1680,BY_TRA_Demand_Drivers!$B$5:$J$100,8,FALSE)</f>
        <v>0</v>
      </c>
      <c r="I1680" s="16">
        <f>VLOOKUP($D1680,'Growth rate'!$B$3:$T$93,19,FALSE)*VLOOKUP($F1680,BY_TRA_Demand_Drivers!$B$5:$J$100,9,FALSE)</f>
        <v>0</v>
      </c>
    </row>
    <row r="1681" spans="1:9">
      <c r="A1681" s="16">
        <f t="shared" si="25"/>
        <v>21</v>
      </c>
      <c r="B1681" s="16"/>
      <c r="C1681" s="16" t="s">
        <v>11</v>
      </c>
      <c r="D1681" s="16">
        <v>2056</v>
      </c>
      <c r="E1681" s="16" t="s">
        <v>3</v>
      </c>
      <c r="F1681" s="16" t="str">
        <f>VLOOKUP(A1681,BY_TRA_Demand_Drivers!$A$5:$B$95,2,FALSE)</f>
        <v>TFRAT</v>
      </c>
      <c r="G1681" s="16">
        <f>VLOOKUP($D1681,'Growth rate'!$B$3:$T$93,19,FALSE)*VLOOKUP($F1681,BY_TRA_Demand_Drivers!$B$5:$J$100,7,FALSE)</f>
        <v>42357.570763171767</v>
      </c>
      <c r="H1681" s="16">
        <f>VLOOKUP($D1681,'Growth rate'!$B$3:$T$93,19,FALSE)*VLOOKUP($F1681,BY_TRA_Demand_Drivers!$B$5:$J$100,8,FALSE)</f>
        <v>0</v>
      </c>
      <c r="I1681" s="16">
        <f>VLOOKUP($D1681,'Growth rate'!$B$3:$T$93,19,FALSE)*VLOOKUP($F1681,BY_TRA_Demand_Drivers!$B$5:$J$100,9,FALSE)</f>
        <v>0</v>
      </c>
    </row>
    <row r="1682" spans="1:9">
      <c r="A1682" s="16">
        <f t="shared" si="25"/>
        <v>21</v>
      </c>
      <c r="B1682" s="16"/>
      <c r="C1682" s="16" t="s">
        <v>11</v>
      </c>
      <c r="D1682" s="16">
        <v>2057</v>
      </c>
      <c r="E1682" s="16" t="s">
        <v>3</v>
      </c>
      <c r="F1682" s="16" t="str">
        <f>VLOOKUP(A1682,BY_TRA_Demand_Drivers!$A$5:$B$95,2,FALSE)</f>
        <v>TFRAT</v>
      </c>
      <c r="G1682" s="16">
        <f>VLOOKUP($D1682,'Growth rate'!$B$3:$T$93,19,FALSE)*VLOOKUP($F1682,BY_TRA_Demand_Drivers!$B$5:$J$100,7,FALSE)</f>
        <v>42839.898284067909</v>
      </c>
      <c r="H1682" s="16">
        <f>VLOOKUP($D1682,'Growth rate'!$B$3:$T$93,19,FALSE)*VLOOKUP($F1682,BY_TRA_Demand_Drivers!$B$5:$J$100,8,FALSE)</f>
        <v>0</v>
      </c>
      <c r="I1682" s="16">
        <f>VLOOKUP($D1682,'Growth rate'!$B$3:$T$93,19,FALSE)*VLOOKUP($F1682,BY_TRA_Demand_Drivers!$B$5:$J$100,9,FALSE)</f>
        <v>0</v>
      </c>
    </row>
    <row r="1683" spans="1:9">
      <c r="A1683" s="16">
        <f t="shared" si="25"/>
        <v>21</v>
      </c>
      <c r="B1683" s="16"/>
      <c r="C1683" s="16" t="s">
        <v>11</v>
      </c>
      <c r="D1683" s="16">
        <v>2058</v>
      </c>
      <c r="E1683" s="16" t="s">
        <v>3</v>
      </c>
      <c r="F1683" s="16" t="str">
        <f>VLOOKUP(A1683,BY_TRA_Demand_Drivers!$A$5:$B$95,2,FALSE)</f>
        <v>TFRAT</v>
      </c>
      <c r="G1683" s="16">
        <f>VLOOKUP($D1683,'Growth rate'!$B$3:$T$93,19,FALSE)*VLOOKUP($F1683,BY_TRA_Demand_Drivers!$B$5:$J$100,7,FALSE)</f>
        <v>43322.225804964066</v>
      </c>
      <c r="H1683" s="16">
        <f>VLOOKUP($D1683,'Growth rate'!$B$3:$T$93,19,FALSE)*VLOOKUP($F1683,BY_TRA_Demand_Drivers!$B$5:$J$100,8,FALSE)</f>
        <v>0</v>
      </c>
      <c r="I1683" s="16">
        <f>VLOOKUP($D1683,'Growth rate'!$B$3:$T$93,19,FALSE)*VLOOKUP($F1683,BY_TRA_Demand_Drivers!$B$5:$J$100,9,FALSE)</f>
        <v>0</v>
      </c>
    </row>
    <row r="1684" spans="1:9">
      <c r="A1684" s="16">
        <f t="shared" si="25"/>
        <v>21</v>
      </c>
      <c r="B1684" s="16"/>
      <c r="C1684" s="16" t="s">
        <v>11</v>
      </c>
      <c r="D1684" s="16">
        <v>2059</v>
      </c>
      <c r="E1684" s="16" t="s">
        <v>3</v>
      </c>
      <c r="F1684" s="16" t="str">
        <f>VLOOKUP(A1684,BY_TRA_Demand_Drivers!$A$5:$B$95,2,FALSE)</f>
        <v>TFRAT</v>
      </c>
      <c r="G1684" s="16">
        <f>VLOOKUP($D1684,'Growth rate'!$B$3:$T$93,19,FALSE)*VLOOKUP($F1684,BY_TRA_Demand_Drivers!$B$5:$J$100,7,FALSE)</f>
        <v>43804.553325860215</v>
      </c>
      <c r="H1684" s="16">
        <f>VLOOKUP($D1684,'Growth rate'!$B$3:$T$93,19,FALSE)*VLOOKUP($F1684,BY_TRA_Demand_Drivers!$B$5:$J$100,8,FALSE)</f>
        <v>0</v>
      </c>
      <c r="I1684" s="16">
        <f>VLOOKUP($D1684,'Growth rate'!$B$3:$T$93,19,FALSE)*VLOOKUP($F1684,BY_TRA_Demand_Drivers!$B$5:$J$100,9,FALSE)</f>
        <v>0</v>
      </c>
    </row>
    <row r="1685" spans="1:9">
      <c r="A1685" s="16">
        <f t="shared" si="25"/>
        <v>21</v>
      </c>
      <c r="B1685" s="16"/>
      <c r="C1685" s="16" t="s">
        <v>11</v>
      </c>
      <c r="D1685" s="16">
        <v>2060</v>
      </c>
      <c r="E1685" s="16" t="s">
        <v>3</v>
      </c>
      <c r="F1685" s="16" t="str">
        <f>VLOOKUP(A1685,BY_TRA_Demand_Drivers!$A$5:$B$95,2,FALSE)</f>
        <v>TFRAT</v>
      </c>
      <c r="G1685" s="16">
        <f>VLOOKUP($D1685,'Growth rate'!$B$3:$T$93,19,FALSE)*VLOOKUP($F1685,BY_TRA_Demand_Drivers!$B$5:$J$100,7,FALSE)</f>
        <v>44286.880846756372</v>
      </c>
      <c r="H1685" s="16">
        <f>VLOOKUP($D1685,'Growth rate'!$B$3:$T$93,19,FALSE)*VLOOKUP($F1685,BY_TRA_Demand_Drivers!$B$5:$J$100,8,FALSE)</f>
        <v>0</v>
      </c>
      <c r="I1685" s="16">
        <f>VLOOKUP($D1685,'Growth rate'!$B$3:$T$93,19,FALSE)*VLOOKUP($F1685,BY_TRA_Demand_Drivers!$B$5:$J$100,9,FALSE)</f>
        <v>0</v>
      </c>
    </row>
    <row r="1686" spans="1:9">
      <c r="A1686" s="16">
        <f t="shared" si="25"/>
        <v>21</v>
      </c>
      <c r="B1686" s="16"/>
      <c r="C1686" s="16" t="s">
        <v>11</v>
      </c>
      <c r="D1686" s="16">
        <v>2061</v>
      </c>
      <c r="E1686" s="16" t="s">
        <v>3</v>
      </c>
      <c r="F1686" s="16" t="str">
        <f>VLOOKUP(A1686,BY_TRA_Demand_Drivers!$A$5:$B$95,2,FALSE)</f>
        <v>TFRAT</v>
      </c>
      <c r="G1686" s="16">
        <f>VLOOKUP($D1686,'Growth rate'!$B$3:$T$93,19,FALSE)*VLOOKUP($F1686,BY_TRA_Demand_Drivers!$B$5:$J$100,7,FALSE)</f>
        <v>44781.330140260383</v>
      </c>
      <c r="H1686" s="16">
        <f>VLOOKUP($D1686,'Growth rate'!$B$3:$T$93,19,FALSE)*VLOOKUP($F1686,BY_TRA_Demand_Drivers!$B$5:$J$100,8,FALSE)</f>
        <v>0</v>
      </c>
      <c r="I1686" s="16">
        <f>VLOOKUP($D1686,'Growth rate'!$B$3:$T$93,19,FALSE)*VLOOKUP($F1686,BY_TRA_Demand_Drivers!$B$5:$J$100,9,FALSE)</f>
        <v>0</v>
      </c>
    </row>
    <row r="1687" spans="1:9">
      <c r="A1687" s="16">
        <f t="shared" si="25"/>
        <v>21</v>
      </c>
      <c r="B1687" s="16"/>
      <c r="C1687" s="16" t="s">
        <v>11</v>
      </c>
      <c r="D1687" s="16">
        <v>2062</v>
      </c>
      <c r="E1687" s="16" t="s">
        <v>3</v>
      </c>
      <c r="F1687" s="16" t="str">
        <f>VLOOKUP(A1687,BY_TRA_Demand_Drivers!$A$5:$B$95,2,FALSE)</f>
        <v>TFRAT</v>
      </c>
      <c r="G1687" s="16">
        <f>VLOOKUP($D1687,'Growth rate'!$B$3:$T$93,19,FALSE)*VLOOKUP($F1687,BY_TRA_Demand_Drivers!$B$5:$J$100,7,FALSE)</f>
        <v>45275.779433764401</v>
      </c>
      <c r="H1687" s="16">
        <f>VLOOKUP($D1687,'Growth rate'!$B$3:$T$93,19,FALSE)*VLOOKUP($F1687,BY_TRA_Demand_Drivers!$B$5:$J$100,8,FALSE)</f>
        <v>0</v>
      </c>
      <c r="I1687" s="16">
        <f>VLOOKUP($D1687,'Growth rate'!$B$3:$T$93,19,FALSE)*VLOOKUP($F1687,BY_TRA_Demand_Drivers!$B$5:$J$100,9,FALSE)</f>
        <v>0</v>
      </c>
    </row>
    <row r="1688" spans="1:9">
      <c r="A1688" s="16">
        <f t="shared" si="25"/>
        <v>21</v>
      </c>
      <c r="B1688" s="16"/>
      <c r="C1688" s="16" t="s">
        <v>11</v>
      </c>
      <c r="D1688" s="16">
        <v>2063</v>
      </c>
      <c r="E1688" s="16" t="s">
        <v>3</v>
      </c>
      <c r="F1688" s="16" t="str">
        <f>VLOOKUP(A1688,BY_TRA_Demand_Drivers!$A$5:$B$95,2,FALSE)</f>
        <v>TFRAT</v>
      </c>
      <c r="G1688" s="16">
        <f>VLOOKUP($D1688,'Growth rate'!$B$3:$T$93,19,FALSE)*VLOOKUP($F1688,BY_TRA_Demand_Drivers!$B$5:$J$100,7,FALSE)</f>
        <v>45770.228727268419</v>
      </c>
      <c r="H1688" s="16">
        <f>VLOOKUP($D1688,'Growth rate'!$B$3:$T$93,19,FALSE)*VLOOKUP($F1688,BY_TRA_Demand_Drivers!$B$5:$J$100,8,FALSE)</f>
        <v>0</v>
      </c>
      <c r="I1688" s="16">
        <f>VLOOKUP($D1688,'Growth rate'!$B$3:$T$93,19,FALSE)*VLOOKUP($F1688,BY_TRA_Demand_Drivers!$B$5:$J$100,9,FALSE)</f>
        <v>0</v>
      </c>
    </row>
    <row r="1689" spans="1:9">
      <c r="A1689" s="16">
        <f t="shared" si="25"/>
        <v>21</v>
      </c>
      <c r="B1689" s="16"/>
      <c r="C1689" s="16" t="s">
        <v>11</v>
      </c>
      <c r="D1689" s="16">
        <v>2064</v>
      </c>
      <c r="E1689" s="16" t="s">
        <v>3</v>
      </c>
      <c r="F1689" s="16" t="str">
        <f>VLOOKUP(A1689,BY_TRA_Demand_Drivers!$A$5:$B$95,2,FALSE)</f>
        <v>TFRAT</v>
      </c>
      <c r="G1689" s="16">
        <f>VLOOKUP($D1689,'Growth rate'!$B$3:$T$93,19,FALSE)*VLOOKUP($F1689,BY_TRA_Demand_Drivers!$B$5:$J$100,7,FALSE)</f>
        <v>46264.67802077243</v>
      </c>
      <c r="H1689" s="16">
        <f>VLOOKUP($D1689,'Growth rate'!$B$3:$T$93,19,FALSE)*VLOOKUP($F1689,BY_TRA_Demand_Drivers!$B$5:$J$100,8,FALSE)</f>
        <v>0</v>
      </c>
      <c r="I1689" s="16">
        <f>VLOOKUP($D1689,'Growth rate'!$B$3:$T$93,19,FALSE)*VLOOKUP($F1689,BY_TRA_Demand_Drivers!$B$5:$J$100,9,FALSE)</f>
        <v>0</v>
      </c>
    </row>
    <row r="1690" spans="1:9">
      <c r="A1690" s="16">
        <f t="shared" si="25"/>
        <v>21</v>
      </c>
      <c r="B1690" s="16"/>
      <c r="C1690" s="16" t="s">
        <v>11</v>
      </c>
      <c r="D1690" s="16">
        <v>2065</v>
      </c>
      <c r="E1690" s="16" t="s">
        <v>3</v>
      </c>
      <c r="F1690" s="16" t="str">
        <f>VLOOKUP(A1690,BY_TRA_Demand_Drivers!$A$5:$B$95,2,FALSE)</f>
        <v>TFRAT</v>
      </c>
      <c r="G1690" s="16">
        <f>VLOOKUP($D1690,'Growth rate'!$B$3:$T$93,19,FALSE)*VLOOKUP($F1690,BY_TRA_Demand_Drivers!$B$5:$J$100,7,FALSE)</f>
        <v>46759.12731427644</v>
      </c>
      <c r="H1690" s="16">
        <f>VLOOKUP($D1690,'Growth rate'!$B$3:$T$93,19,FALSE)*VLOOKUP($F1690,BY_TRA_Demand_Drivers!$B$5:$J$100,8,FALSE)</f>
        <v>0</v>
      </c>
      <c r="I1690" s="16">
        <f>VLOOKUP($D1690,'Growth rate'!$B$3:$T$93,19,FALSE)*VLOOKUP($F1690,BY_TRA_Demand_Drivers!$B$5:$J$100,9,FALSE)</f>
        <v>0</v>
      </c>
    </row>
    <row r="1691" spans="1:9">
      <c r="A1691" s="16">
        <f t="shared" si="25"/>
        <v>21</v>
      </c>
      <c r="B1691" s="16"/>
      <c r="C1691" s="16" t="s">
        <v>11</v>
      </c>
      <c r="D1691" s="16">
        <v>2066</v>
      </c>
      <c r="E1691" s="16" t="s">
        <v>3</v>
      </c>
      <c r="F1691" s="16" t="str">
        <f>VLOOKUP(A1691,BY_TRA_Demand_Drivers!$A$5:$B$95,2,FALSE)</f>
        <v>TFRAT</v>
      </c>
      <c r="G1691" s="16">
        <f>VLOOKUP($D1691,'Growth rate'!$B$3:$T$93,19,FALSE)*VLOOKUP($F1691,BY_TRA_Demand_Drivers!$B$5:$J$100,7,FALSE)</f>
        <v>47270.826753070505</v>
      </c>
      <c r="H1691" s="16">
        <f>VLOOKUP($D1691,'Growth rate'!$B$3:$T$93,19,FALSE)*VLOOKUP($F1691,BY_TRA_Demand_Drivers!$B$5:$J$100,8,FALSE)</f>
        <v>0</v>
      </c>
      <c r="I1691" s="16">
        <f>VLOOKUP($D1691,'Growth rate'!$B$3:$T$93,19,FALSE)*VLOOKUP($F1691,BY_TRA_Demand_Drivers!$B$5:$J$100,9,FALSE)</f>
        <v>0</v>
      </c>
    </row>
    <row r="1692" spans="1:9">
      <c r="A1692" s="16">
        <f t="shared" si="25"/>
        <v>21</v>
      </c>
      <c r="B1692" s="16"/>
      <c r="C1692" s="16" t="s">
        <v>11</v>
      </c>
      <c r="D1692" s="16">
        <v>2067</v>
      </c>
      <c r="E1692" s="16" t="s">
        <v>3</v>
      </c>
      <c r="F1692" s="16" t="str">
        <f>VLOOKUP(A1692,BY_TRA_Demand_Drivers!$A$5:$B$95,2,FALSE)</f>
        <v>TFRAT</v>
      </c>
      <c r="G1692" s="16">
        <f>VLOOKUP($D1692,'Growth rate'!$B$3:$T$93,19,FALSE)*VLOOKUP($F1692,BY_TRA_Demand_Drivers!$B$5:$J$100,7,FALSE)</f>
        <v>47782.526191864556</v>
      </c>
      <c r="H1692" s="16">
        <f>VLOOKUP($D1692,'Growth rate'!$B$3:$T$93,19,FALSE)*VLOOKUP($F1692,BY_TRA_Demand_Drivers!$B$5:$J$100,8,FALSE)</f>
        <v>0</v>
      </c>
      <c r="I1692" s="16">
        <f>VLOOKUP($D1692,'Growth rate'!$B$3:$T$93,19,FALSE)*VLOOKUP($F1692,BY_TRA_Demand_Drivers!$B$5:$J$100,9,FALSE)</f>
        <v>0</v>
      </c>
    </row>
    <row r="1693" spans="1:9">
      <c r="A1693" s="16">
        <f t="shared" si="25"/>
        <v>21</v>
      </c>
      <c r="B1693" s="16"/>
      <c r="C1693" s="16" t="s">
        <v>11</v>
      </c>
      <c r="D1693" s="16">
        <v>2068</v>
      </c>
      <c r="E1693" s="16" t="s">
        <v>3</v>
      </c>
      <c r="F1693" s="16" t="str">
        <f>VLOOKUP(A1693,BY_TRA_Demand_Drivers!$A$5:$B$95,2,FALSE)</f>
        <v>TFRAT</v>
      </c>
      <c r="G1693" s="16">
        <f>VLOOKUP($D1693,'Growth rate'!$B$3:$T$93,19,FALSE)*VLOOKUP($F1693,BY_TRA_Demand_Drivers!$B$5:$J$100,7,FALSE)</f>
        <v>48294.225630658613</v>
      </c>
      <c r="H1693" s="16">
        <f>VLOOKUP($D1693,'Growth rate'!$B$3:$T$93,19,FALSE)*VLOOKUP($F1693,BY_TRA_Demand_Drivers!$B$5:$J$100,8,FALSE)</f>
        <v>0</v>
      </c>
      <c r="I1693" s="16">
        <f>VLOOKUP($D1693,'Growth rate'!$B$3:$T$93,19,FALSE)*VLOOKUP($F1693,BY_TRA_Demand_Drivers!$B$5:$J$100,9,FALSE)</f>
        <v>0</v>
      </c>
    </row>
    <row r="1694" spans="1:9">
      <c r="A1694" s="16">
        <f t="shared" si="25"/>
        <v>21</v>
      </c>
      <c r="B1694" s="16"/>
      <c r="C1694" s="16" t="s">
        <v>11</v>
      </c>
      <c r="D1694" s="16">
        <v>2069</v>
      </c>
      <c r="E1694" s="16" t="s">
        <v>3</v>
      </c>
      <c r="F1694" s="16" t="str">
        <f>VLOOKUP(A1694,BY_TRA_Demand_Drivers!$A$5:$B$95,2,FALSE)</f>
        <v>TFRAT</v>
      </c>
      <c r="G1694" s="16">
        <f>VLOOKUP($D1694,'Growth rate'!$B$3:$T$93,19,FALSE)*VLOOKUP($F1694,BY_TRA_Demand_Drivers!$B$5:$J$100,7,FALSE)</f>
        <v>48805.925069452671</v>
      </c>
      <c r="H1694" s="16">
        <f>VLOOKUP($D1694,'Growth rate'!$B$3:$T$93,19,FALSE)*VLOOKUP($F1694,BY_TRA_Demand_Drivers!$B$5:$J$100,8,FALSE)</f>
        <v>0</v>
      </c>
      <c r="I1694" s="16">
        <f>VLOOKUP($D1694,'Growth rate'!$B$3:$T$93,19,FALSE)*VLOOKUP($F1694,BY_TRA_Demand_Drivers!$B$5:$J$100,9,FALSE)</f>
        <v>0</v>
      </c>
    </row>
    <row r="1695" spans="1:9">
      <c r="A1695" s="16">
        <f t="shared" si="25"/>
        <v>21</v>
      </c>
      <c r="B1695" s="16"/>
      <c r="C1695" s="16" t="s">
        <v>11</v>
      </c>
      <c r="D1695" s="16">
        <v>2070</v>
      </c>
      <c r="E1695" s="16" t="s">
        <v>3</v>
      </c>
      <c r="F1695" s="16" t="str">
        <f>VLOOKUP(A1695,BY_TRA_Demand_Drivers!$A$5:$B$95,2,FALSE)</f>
        <v>TFRAT</v>
      </c>
      <c r="G1695" s="16">
        <f>VLOOKUP($D1695,'Growth rate'!$B$3:$T$93,19,FALSE)*VLOOKUP($F1695,BY_TRA_Demand_Drivers!$B$5:$J$100,7,FALSE)</f>
        <v>49317.624508246736</v>
      </c>
      <c r="H1695" s="16">
        <f>VLOOKUP($D1695,'Growth rate'!$B$3:$T$93,19,FALSE)*VLOOKUP($F1695,BY_TRA_Demand_Drivers!$B$5:$J$100,8,FALSE)</f>
        <v>0</v>
      </c>
      <c r="I1695" s="16">
        <f>VLOOKUP($D1695,'Growth rate'!$B$3:$T$93,19,FALSE)*VLOOKUP($F1695,BY_TRA_Demand_Drivers!$B$5:$J$100,9,FALSE)</f>
        <v>0</v>
      </c>
    </row>
    <row r="1696" spans="1:9">
      <c r="A1696" s="16">
        <f t="shared" si="25"/>
        <v>21</v>
      </c>
      <c r="B1696" s="16"/>
      <c r="C1696" s="16" t="s">
        <v>11</v>
      </c>
      <c r="D1696" s="16">
        <v>2071</v>
      </c>
      <c r="E1696" s="16" t="s">
        <v>3</v>
      </c>
      <c r="F1696" s="16" t="str">
        <f>VLOOKUP(A1696,BY_TRA_Demand_Drivers!$A$5:$B$95,2,FALSE)</f>
        <v>TFRAT</v>
      </c>
      <c r="G1696" s="16">
        <f>VLOOKUP($D1696,'Growth rate'!$B$3:$T$93,19,FALSE)*VLOOKUP($F1696,BY_TRA_Demand_Drivers!$B$5:$J$100,7,FALSE)</f>
        <v>49828.368821546544</v>
      </c>
      <c r="H1696" s="16">
        <f>VLOOKUP($D1696,'Growth rate'!$B$3:$T$93,19,FALSE)*VLOOKUP($F1696,BY_TRA_Demand_Drivers!$B$5:$J$100,8,FALSE)</f>
        <v>0</v>
      </c>
      <c r="I1696" s="16">
        <f>VLOOKUP($D1696,'Growth rate'!$B$3:$T$93,19,FALSE)*VLOOKUP($F1696,BY_TRA_Demand_Drivers!$B$5:$J$100,9,FALSE)</f>
        <v>0</v>
      </c>
    </row>
    <row r="1697" spans="1:9">
      <c r="A1697" s="16">
        <f t="shared" si="25"/>
        <v>21</v>
      </c>
      <c r="B1697" s="16"/>
      <c r="C1697" s="16" t="s">
        <v>11</v>
      </c>
      <c r="D1697" s="16">
        <v>2072</v>
      </c>
      <c r="E1697" s="16" t="s">
        <v>3</v>
      </c>
      <c r="F1697" s="16" t="str">
        <f>VLOOKUP(A1697,BY_TRA_Demand_Drivers!$A$5:$B$95,2,FALSE)</f>
        <v>TFRAT</v>
      </c>
      <c r="G1697" s="16">
        <f>VLOOKUP($D1697,'Growth rate'!$B$3:$T$93,19,FALSE)*VLOOKUP($F1697,BY_TRA_Demand_Drivers!$B$5:$J$100,7,FALSE)</f>
        <v>50339.113134846353</v>
      </c>
      <c r="H1697" s="16">
        <f>VLOOKUP($D1697,'Growth rate'!$B$3:$T$93,19,FALSE)*VLOOKUP($F1697,BY_TRA_Demand_Drivers!$B$5:$J$100,8,FALSE)</f>
        <v>0</v>
      </c>
      <c r="I1697" s="16">
        <f>VLOOKUP($D1697,'Growth rate'!$B$3:$T$93,19,FALSE)*VLOOKUP($F1697,BY_TRA_Demand_Drivers!$B$5:$J$100,9,FALSE)</f>
        <v>0</v>
      </c>
    </row>
    <row r="1698" spans="1:9">
      <c r="A1698" s="16">
        <f t="shared" si="25"/>
        <v>21</v>
      </c>
      <c r="B1698" s="16"/>
      <c r="C1698" s="16" t="s">
        <v>11</v>
      </c>
      <c r="D1698" s="16">
        <v>2073</v>
      </c>
      <c r="E1698" s="16" t="s">
        <v>3</v>
      </c>
      <c r="F1698" s="16" t="str">
        <f>VLOOKUP(A1698,BY_TRA_Demand_Drivers!$A$5:$B$95,2,FALSE)</f>
        <v>TFRAT</v>
      </c>
      <c r="G1698" s="16">
        <f>VLOOKUP($D1698,'Growth rate'!$B$3:$T$93,19,FALSE)*VLOOKUP($F1698,BY_TRA_Demand_Drivers!$B$5:$J$100,7,FALSE)</f>
        <v>50849.857448146162</v>
      </c>
      <c r="H1698" s="16">
        <f>VLOOKUP($D1698,'Growth rate'!$B$3:$T$93,19,FALSE)*VLOOKUP($F1698,BY_TRA_Demand_Drivers!$B$5:$J$100,8,FALSE)</f>
        <v>0</v>
      </c>
      <c r="I1698" s="16">
        <f>VLOOKUP($D1698,'Growth rate'!$B$3:$T$93,19,FALSE)*VLOOKUP($F1698,BY_TRA_Demand_Drivers!$B$5:$J$100,9,FALSE)</f>
        <v>0</v>
      </c>
    </row>
    <row r="1699" spans="1:9">
      <c r="A1699" s="16">
        <f t="shared" si="25"/>
        <v>21</v>
      </c>
      <c r="B1699" s="16"/>
      <c r="C1699" s="16" t="s">
        <v>11</v>
      </c>
      <c r="D1699" s="16">
        <v>2074</v>
      </c>
      <c r="E1699" s="16" t="s">
        <v>3</v>
      </c>
      <c r="F1699" s="16" t="str">
        <f>VLOOKUP(A1699,BY_TRA_Demand_Drivers!$A$5:$B$95,2,FALSE)</f>
        <v>TFRAT</v>
      </c>
      <c r="G1699" s="16">
        <f>VLOOKUP($D1699,'Growth rate'!$B$3:$T$93,19,FALSE)*VLOOKUP($F1699,BY_TRA_Demand_Drivers!$B$5:$J$100,7,FALSE)</f>
        <v>51360.601761445978</v>
      </c>
      <c r="H1699" s="16">
        <f>VLOOKUP($D1699,'Growth rate'!$B$3:$T$93,19,FALSE)*VLOOKUP($F1699,BY_TRA_Demand_Drivers!$B$5:$J$100,8,FALSE)</f>
        <v>0</v>
      </c>
      <c r="I1699" s="16">
        <f>VLOOKUP($D1699,'Growth rate'!$B$3:$T$93,19,FALSE)*VLOOKUP($F1699,BY_TRA_Demand_Drivers!$B$5:$J$100,9,FALSE)</f>
        <v>0</v>
      </c>
    </row>
    <row r="1700" spans="1:9">
      <c r="A1700" s="16">
        <f t="shared" si="25"/>
        <v>21</v>
      </c>
      <c r="B1700" s="16"/>
      <c r="C1700" s="16" t="s">
        <v>11</v>
      </c>
      <c r="D1700" s="16">
        <v>2075</v>
      </c>
      <c r="E1700" s="16" t="s">
        <v>3</v>
      </c>
      <c r="F1700" s="16" t="str">
        <f>VLOOKUP(A1700,BY_TRA_Demand_Drivers!$A$5:$B$95,2,FALSE)</f>
        <v>TFRAT</v>
      </c>
      <c r="G1700" s="16">
        <f>VLOOKUP($D1700,'Growth rate'!$B$3:$T$93,19,FALSE)*VLOOKUP($F1700,BY_TRA_Demand_Drivers!$B$5:$J$100,7,FALSE)</f>
        <v>51871.346074745779</v>
      </c>
      <c r="H1700" s="16">
        <f>VLOOKUP($D1700,'Growth rate'!$B$3:$T$93,19,FALSE)*VLOOKUP($F1700,BY_TRA_Demand_Drivers!$B$5:$J$100,8,FALSE)</f>
        <v>0</v>
      </c>
      <c r="I1700" s="16">
        <f>VLOOKUP($D1700,'Growth rate'!$B$3:$T$93,19,FALSE)*VLOOKUP($F1700,BY_TRA_Demand_Drivers!$B$5:$J$100,9,FALSE)</f>
        <v>0</v>
      </c>
    </row>
    <row r="1701" spans="1:9">
      <c r="A1701" s="16">
        <f t="shared" si="25"/>
        <v>21</v>
      </c>
      <c r="B1701" s="16"/>
      <c r="C1701" s="16" t="s">
        <v>11</v>
      </c>
      <c r="D1701" s="16">
        <v>2076</v>
      </c>
      <c r="E1701" s="16" t="s">
        <v>3</v>
      </c>
      <c r="F1701" s="16" t="str">
        <f>VLOOKUP(A1701,BY_TRA_Demand_Drivers!$A$5:$B$95,2,FALSE)</f>
        <v>TFRAT</v>
      </c>
      <c r="G1701" s="16">
        <f>VLOOKUP($D1701,'Growth rate'!$B$3:$T$93,19,FALSE)*VLOOKUP($F1701,BY_TRA_Demand_Drivers!$B$5:$J$100,7,FALSE)</f>
        <v>52373.687816225938</v>
      </c>
      <c r="H1701" s="16">
        <f>VLOOKUP($D1701,'Growth rate'!$B$3:$T$93,19,FALSE)*VLOOKUP($F1701,BY_TRA_Demand_Drivers!$B$5:$J$100,8,FALSE)</f>
        <v>0</v>
      </c>
      <c r="I1701" s="16">
        <f>VLOOKUP($D1701,'Growth rate'!$B$3:$T$93,19,FALSE)*VLOOKUP($F1701,BY_TRA_Demand_Drivers!$B$5:$J$100,9,FALSE)</f>
        <v>0</v>
      </c>
    </row>
    <row r="1702" spans="1:9">
      <c r="A1702" s="16">
        <f t="shared" si="25"/>
        <v>21</v>
      </c>
      <c r="B1702" s="16"/>
      <c r="C1702" s="16" t="s">
        <v>11</v>
      </c>
      <c r="D1702" s="16">
        <v>2077</v>
      </c>
      <c r="E1702" s="16" t="s">
        <v>3</v>
      </c>
      <c r="F1702" s="16" t="str">
        <f>VLOOKUP(A1702,BY_TRA_Demand_Drivers!$A$5:$B$95,2,FALSE)</f>
        <v>TFRAT</v>
      </c>
      <c r="G1702" s="16">
        <f>VLOOKUP($D1702,'Growth rate'!$B$3:$T$93,19,FALSE)*VLOOKUP($F1702,BY_TRA_Demand_Drivers!$B$5:$J$100,7,FALSE)</f>
        <v>52876.02955770609</v>
      </c>
      <c r="H1702" s="16">
        <f>VLOOKUP($D1702,'Growth rate'!$B$3:$T$93,19,FALSE)*VLOOKUP($F1702,BY_TRA_Demand_Drivers!$B$5:$J$100,8,FALSE)</f>
        <v>0</v>
      </c>
      <c r="I1702" s="16">
        <f>VLOOKUP($D1702,'Growth rate'!$B$3:$T$93,19,FALSE)*VLOOKUP($F1702,BY_TRA_Demand_Drivers!$B$5:$J$100,9,FALSE)</f>
        <v>0</v>
      </c>
    </row>
    <row r="1703" spans="1:9">
      <c r="A1703" s="16">
        <f t="shared" si="25"/>
        <v>21</v>
      </c>
      <c r="B1703" s="16"/>
      <c r="C1703" s="16" t="s">
        <v>11</v>
      </c>
      <c r="D1703" s="16">
        <v>2078</v>
      </c>
      <c r="E1703" s="16" t="s">
        <v>3</v>
      </c>
      <c r="F1703" s="16" t="str">
        <f>VLOOKUP(A1703,BY_TRA_Demand_Drivers!$A$5:$B$95,2,FALSE)</f>
        <v>TFRAT</v>
      </c>
      <c r="G1703" s="16">
        <f>VLOOKUP($D1703,'Growth rate'!$B$3:$T$93,19,FALSE)*VLOOKUP($F1703,BY_TRA_Demand_Drivers!$B$5:$J$100,7,FALSE)</f>
        <v>53378.371299186241</v>
      </c>
      <c r="H1703" s="16">
        <f>VLOOKUP($D1703,'Growth rate'!$B$3:$T$93,19,FALSE)*VLOOKUP($F1703,BY_TRA_Demand_Drivers!$B$5:$J$100,8,FALSE)</f>
        <v>0</v>
      </c>
      <c r="I1703" s="16">
        <f>VLOOKUP($D1703,'Growth rate'!$B$3:$T$93,19,FALSE)*VLOOKUP($F1703,BY_TRA_Demand_Drivers!$B$5:$J$100,9,FALSE)</f>
        <v>0</v>
      </c>
    </row>
    <row r="1704" spans="1:9">
      <c r="A1704" s="16">
        <f t="shared" si="25"/>
        <v>21</v>
      </c>
      <c r="B1704" s="16"/>
      <c r="C1704" s="16" t="s">
        <v>11</v>
      </c>
      <c r="D1704" s="16">
        <v>2079</v>
      </c>
      <c r="E1704" s="16" t="s">
        <v>3</v>
      </c>
      <c r="F1704" s="16" t="str">
        <f>VLOOKUP(A1704,BY_TRA_Demand_Drivers!$A$5:$B$95,2,FALSE)</f>
        <v>TFRAT</v>
      </c>
      <c r="G1704" s="16">
        <f>VLOOKUP($D1704,'Growth rate'!$B$3:$T$93,19,FALSE)*VLOOKUP($F1704,BY_TRA_Demand_Drivers!$B$5:$J$100,7,FALSE)</f>
        <v>53880.7130406664</v>
      </c>
      <c r="H1704" s="16">
        <f>VLOOKUP($D1704,'Growth rate'!$B$3:$T$93,19,FALSE)*VLOOKUP($F1704,BY_TRA_Demand_Drivers!$B$5:$J$100,8,FALSE)</f>
        <v>0</v>
      </c>
      <c r="I1704" s="16">
        <f>VLOOKUP($D1704,'Growth rate'!$B$3:$T$93,19,FALSE)*VLOOKUP($F1704,BY_TRA_Demand_Drivers!$B$5:$J$100,9,FALSE)</f>
        <v>0</v>
      </c>
    </row>
    <row r="1705" spans="1:9">
      <c r="A1705" s="16">
        <f t="shared" si="25"/>
        <v>21</v>
      </c>
      <c r="B1705" s="16"/>
      <c r="C1705" s="16" t="s">
        <v>11</v>
      </c>
      <c r="D1705" s="16">
        <v>2080</v>
      </c>
      <c r="E1705" s="16" t="s">
        <v>3</v>
      </c>
      <c r="F1705" s="16" t="str">
        <f>VLOOKUP(A1705,BY_TRA_Demand_Drivers!$A$5:$B$95,2,FALSE)</f>
        <v>TFRAT</v>
      </c>
      <c r="G1705" s="16">
        <f>VLOOKUP($D1705,'Growth rate'!$B$3:$T$93,19,FALSE)*VLOOKUP($F1705,BY_TRA_Demand_Drivers!$B$5:$J$100,7,FALSE)</f>
        <v>54383.054782146552</v>
      </c>
      <c r="H1705" s="16">
        <f>VLOOKUP($D1705,'Growth rate'!$B$3:$T$93,19,FALSE)*VLOOKUP($F1705,BY_TRA_Demand_Drivers!$B$5:$J$100,8,FALSE)</f>
        <v>0</v>
      </c>
      <c r="I1705" s="16">
        <f>VLOOKUP($D1705,'Growth rate'!$B$3:$T$93,19,FALSE)*VLOOKUP($F1705,BY_TRA_Demand_Drivers!$B$5:$J$100,9,FALSE)</f>
        <v>0</v>
      </c>
    </row>
    <row r="1706" spans="1:9">
      <c r="A1706" s="16">
        <f t="shared" si="25"/>
        <v>21</v>
      </c>
      <c r="B1706" s="16"/>
      <c r="C1706" s="16" t="s">
        <v>11</v>
      </c>
      <c r="D1706" s="16">
        <v>2081</v>
      </c>
      <c r="E1706" s="16" t="s">
        <v>3</v>
      </c>
      <c r="F1706" s="16" t="str">
        <f>VLOOKUP(A1706,BY_TRA_Demand_Drivers!$A$5:$B$95,2,FALSE)</f>
        <v>TFRAT</v>
      </c>
      <c r="G1706" s="16">
        <f>VLOOKUP($D1706,'Growth rate'!$B$3:$T$93,19,FALSE)*VLOOKUP($F1706,BY_TRA_Demand_Drivers!$B$5:$J$100,7,FALSE)</f>
        <v>54864.837809152996</v>
      </c>
      <c r="H1706" s="16">
        <f>VLOOKUP($D1706,'Growth rate'!$B$3:$T$93,19,FALSE)*VLOOKUP($F1706,BY_TRA_Demand_Drivers!$B$5:$J$100,8,FALSE)</f>
        <v>0</v>
      </c>
      <c r="I1706" s="16">
        <f>VLOOKUP($D1706,'Growth rate'!$B$3:$T$93,19,FALSE)*VLOOKUP($F1706,BY_TRA_Demand_Drivers!$B$5:$J$100,9,FALSE)</f>
        <v>0</v>
      </c>
    </row>
    <row r="1707" spans="1:9">
      <c r="A1707" s="16">
        <f t="shared" si="25"/>
        <v>21</v>
      </c>
      <c r="B1707" s="16"/>
      <c r="C1707" s="16" t="s">
        <v>11</v>
      </c>
      <c r="D1707" s="16">
        <v>2082</v>
      </c>
      <c r="E1707" s="16" t="s">
        <v>3</v>
      </c>
      <c r="F1707" s="16" t="str">
        <f>VLOOKUP(A1707,BY_TRA_Demand_Drivers!$A$5:$B$95,2,FALSE)</f>
        <v>TFRAT</v>
      </c>
      <c r="G1707" s="16">
        <f>VLOOKUP($D1707,'Growth rate'!$B$3:$T$93,19,FALSE)*VLOOKUP($F1707,BY_TRA_Demand_Drivers!$B$5:$J$100,7,FALSE)</f>
        <v>55346.620836159433</v>
      </c>
      <c r="H1707" s="16">
        <f>VLOOKUP($D1707,'Growth rate'!$B$3:$T$93,19,FALSE)*VLOOKUP($F1707,BY_TRA_Demand_Drivers!$B$5:$J$100,8,FALSE)</f>
        <v>0</v>
      </c>
      <c r="I1707" s="16">
        <f>VLOOKUP($D1707,'Growth rate'!$B$3:$T$93,19,FALSE)*VLOOKUP($F1707,BY_TRA_Demand_Drivers!$B$5:$J$100,9,FALSE)</f>
        <v>0</v>
      </c>
    </row>
    <row r="1708" spans="1:9">
      <c r="A1708" s="16">
        <f t="shared" si="25"/>
        <v>21</v>
      </c>
      <c r="B1708" s="16"/>
      <c r="C1708" s="16" t="s">
        <v>11</v>
      </c>
      <c r="D1708" s="16">
        <v>2083</v>
      </c>
      <c r="E1708" s="16" t="s">
        <v>3</v>
      </c>
      <c r="F1708" s="16" t="str">
        <f>VLOOKUP(A1708,BY_TRA_Demand_Drivers!$A$5:$B$95,2,FALSE)</f>
        <v>TFRAT</v>
      </c>
      <c r="G1708" s="16">
        <f>VLOOKUP($D1708,'Growth rate'!$B$3:$T$93,19,FALSE)*VLOOKUP($F1708,BY_TRA_Demand_Drivers!$B$5:$J$100,7,FALSE)</f>
        <v>55828.403863165855</v>
      </c>
      <c r="H1708" s="16">
        <f>VLOOKUP($D1708,'Growth rate'!$B$3:$T$93,19,FALSE)*VLOOKUP($F1708,BY_TRA_Demand_Drivers!$B$5:$J$100,8,FALSE)</f>
        <v>0</v>
      </c>
      <c r="I1708" s="16">
        <f>VLOOKUP($D1708,'Growth rate'!$B$3:$T$93,19,FALSE)*VLOOKUP($F1708,BY_TRA_Demand_Drivers!$B$5:$J$100,9,FALSE)</f>
        <v>0</v>
      </c>
    </row>
    <row r="1709" spans="1:9">
      <c r="A1709" s="16">
        <f t="shared" ref="A1709:A1772" si="26">A1627+1</f>
        <v>21</v>
      </c>
      <c r="B1709" s="16"/>
      <c r="C1709" s="16" t="s">
        <v>11</v>
      </c>
      <c r="D1709" s="16">
        <v>2084</v>
      </c>
      <c r="E1709" s="16" t="s">
        <v>3</v>
      </c>
      <c r="F1709" s="16" t="str">
        <f>VLOOKUP(A1709,BY_TRA_Demand_Drivers!$A$5:$B$95,2,FALSE)</f>
        <v>TFRAT</v>
      </c>
      <c r="G1709" s="16">
        <f>VLOOKUP($D1709,'Growth rate'!$B$3:$T$93,19,FALSE)*VLOOKUP($F1709,BY_TRA_Demand_Drivers!$B$5:$J$100,7,FALSE)</f>
        <v>56310.186890172292</v>
      </c>
      <c r="H1709" s="16">
        <f>VLOOKUP($D1709,'Growth rate'!$B$3:$T$93,19,FALSE)*VLOOKUP($F1709,BY_TRA_Demand_Drivers!$B$5:$J$100,8,FALSE)</f>
        <v>0</v>
      </c>
      <c r="I1709" s="16">
        <f>VLOOKUP($D1709,'Growth rate'!$B$3:$T$93,19,FALSE)*VLOOKUP($F1709,BY_TRA_Demand_Drivers!$B$5:$J$100,9,FALSE)</f>
        <v>0</v>
      </c>
    </row>
    <row r="1710" spans="1:9">
      <c r="A1710" s="16">
        <f t="shared" si="26"/>
        <v>21</v>
      </c>
      <c r="B1710" s="16"/>
      <c r="C1710" s="16" t="s">
        <v>11</v>
      </c>
      <c r="D1710" s="16">
        <v>2085</v>
      </c>
      <c r="E1710" s="16" t="s">
        <v>3</v>
      </c>
      <c r="F1710" s="16" t="str">
        <f>VLOOKUP(A1710,BY_TRA_Demand_Drivers!$A$5:$B$95,2,FALSE)</f>
        <v>TFRAT</v>
      </c>
      <c r="G1710" s="16">
        <f>VLOOKUP($D1710,'Growth rate'!$B$3:$T$93,19,FALSE)*VLOOKUP($F1710,BY_TRA_Demand_Drivers!$B$5:$J$100,7,FALSE)</f>
        <v>56791.969917178736</v>
      </c>
      <c r="H1710" s="16">
        <f>VLOOKUP($D1710,'Growth rate'!$B$3:$T$93,19,FALSE)*VLOOKUP($F1710,BY_TRA_Demand_Drivers!$B$5:$J$100,8,FALSE)</f>
        <v>0</v>
      </c>
      <c r="I1710" s="16">
        <f>VLOOKUP($D1710,'Growth rate'!$B$3:$T$93,19,FALSE)*VLOOKUP($F1710,BY_TRA_Demand_Drivers!$B$5:$J$100,9,FALSE)</f>
        <v>0</v>
      </c>
    </row>
    <row r="1711" spans="1:9">
      <c r="A1711" s="16">
        <f t="shared" si="26"/>
        <v>21</v>
      </c>
      <c r="B1711" s="16"/>
      <c r="C1711" s="16" t="s">
        <v>11</v>
      </c>
      <c r="D1711" s="16">
        <v>2086</v>
      </c>
      <c r="E1711" s="16" t="s">
        <v>3</v>
      </c>
      <c r="F1711" s="16" t="str">
        <f>VLOOKUP(A1711,BY_TRA_Demand_Drivers!$A$5:$B$95,2,FALSE)</f>
        <v>TFRAT</v>
      </c>
      <c r="G1711" s="16">
        <f>VLOOKUP($D1711,'Growth rate'!$B$3:$T$93,19,FALSE)*VLOOKUP($F1711,BY_TRA_Demand_Drivers!$B$5:$J$100,7,FALSE)</f>
        <v>57254.690231195811</v>
      </c>
      <c r="H1711" s="16">
        <f>VLOOKUP($D1711,'Growth rate'!$B$3:$T$93,19,FALSE)*VLOOKUP($F1711,BY_TRA_Demand_Drivers!$B$5:$J$100,8,FALSE)</f>
        <v>0</v>
      </c>
      <c r="I1711" s="16">
        <f>VLOOKUP($D1711,'Growth rate'!$B$3:$T$93,19,FALSE)*VLOOKUP($F1711,BY_TRA_Demand_Drivers!$B$5:$J$100,9,FALSE)</f>
        <v>0</v>
      </c>
    </row>
    <row r="1712" spans="1:9">
      <c r="A1712" s="16">
        <f t="shared" si="26"/>
        <v>21</v>
      </c>
      <c r="B1712" s="16"/>
      <c r="C1712" s="16" t="s">
        <v>11</v>
      </c>
      <c r="D1712" s="16">
        <v>2087</v>
      </c>
      <c r="E1712" s="16" t="s">
        <v>3</v>
      </c>
      <c r="F1712" s="16" t="str">
        <f>VLOOKUP(A1712,BY_TRA_Demand_Drivers!$A$5:$B$95,2,FALSE)</f>
        <v>TFRAT</v>
      </c>
      <c r="G1712" s="16">
        <f>VLOOKUP($D1712,'Growth rate'!$B$3:$T$93,19,FALSE)*VLOOKUP($F1712,BY_TRA_Demand_Drivers!$B$5:$J$100,7,FALSE)</f>
        <v>57717.410545212908</v>
      </c>
      <c r="H1712" s="16">
        <f>VLOOKUP($D1712,'Growth rate'!$B$3:$T$93,19,FALSE)*VLOOKUP($F1712,BY_TRA_Demand_Drivers!$B$5:$J$100,8,FALSE)</f>
        <v>0</v>
      </c>
      <c r="I1712" s="16">
        <f>VLOOKUP($D1712,'Growth rate'!$B$3:$T$93,19,FALSE)*VLOOKUP($F1712,BY_TRA_Demand_Drivers!$B$5:$J$100,9,FALSE)</f>
        <v>0</v>
      </c>
    </row>
    <row r="1713" spans="1:9">
      <c r="A1713" s="16">
        <f t="shared" si="26"/>
        <v>21</v>
      </c>
      <c r="B1713" s="16"/>
      <c r="C1713" s="16" t="s">
        <v>11</v>
      </c>
      <c r="D1713" s="16">
        <v>2088</v>
      </c>
      <c r="E1713" s="16" t="s">
        <v>3</v>
      </c>
      <c r="F1713" s="16" t="str">
        <f>VLOOKUP(A1713,BY_TRA_Demand_Drivers!$A$5:$B$95,2,FALSE)</f>
        <v>TFRAT</v>
      </c>
      <c r="G1713" s="16">
        <f>VLOOKUP($D1713,'Growth rate'!$B$3:$T$93,19,FALSE)*VLOOKUP($F1713,BY_TRA_Demand_Drivers!$B$5:$J$100,7,FALSE)</f>
        <v>58180.13085922999</v>
      </c>
      <c r="H1713" s="16">
        <f>VLOOKUP($D1713,'Growth rate'!$B$3:$T$93,19,FALSE)*VLOOKUP($F1713,BY_TRA_Demand_Drivers!$B$5:$J$100,8,FALSE)</f>
        <v>0</v>
      </c>
      <c r="I1713" s="16">
        <f>VLOOKUP($D1713,'Growth rate'!$B$3:$T$93,19,FALSE)*VLOOKUP($F1713,BY_TRA_Demand_Drivers!$B$5:$J$100,9,FALSE)</f>
        <v>0</v>
      </c>
    </row>
    <row r="1714" spans="1:9">
      <c r="A1714" s="16">
        <f t="shared" si="26"/>
        <v>21</v>
      </c>
      <c r="B1714" s="16"/>
      <c r="C1714" s="16" t="s">
        <v>11</v>
      </c>
      <c r="D1714" s="16">
        <v>2089</v>
      </c>
      <c r="E1714" s="16" t="s">
        <v>3</v>
      </c>
      <c r="F1714" s="16" t="str">
        <f>VLOOKUP(A1714,BY_TRA_Demand_Drivers!$A$5:$B$95,2,FALSE)</f>
        <v>TFRAT</v>
      </c>
      <c r="G1714" s="16">
        <f>VLOOKUP($D1714,'Growth rate'!$B$3:$T$93,19,FALSE)*VLOOKUP($F1714,BY_TRA_Demand_Drivers!$B$5:$J$100,7,FALSE)</f>
        <v>58642.851173247065</v>
      </c>
      <c r="H1714" s="16">
        <f>VLOOKUP($D1714,'Growth rate'!$B$3:$T$93,19,FALSE)*VLOOKUP($F1714,BY_TRA_Demand_Drivers!$B$5:$J$100,8,FALSE)</f>
        <v>0</v>
      </c>
      <c r="I1714" s="16">
        <f>VLOOKUP($D1714,'Growth rate'!$B$3:$T$93,19,FALSE)*VLOOKUP($F1714,BY_TRA_Demand_Drivers!$B$5:$J$100,9,FALSE)</f>
        <v>0</v>
      </c>
    </row>
    <row r="1715" spans="1:9">
      <c r="A1715" s="16">
        <f t="shared" si="26"/>
        <v>21</v>
      </c>
      <c r="B1715" s="16"/>
      <c r="C1715" s="16" t="s">
        <v>11</v>
      </c>
      <c r="D1715" s="16">
        <v>2090</v>
      </c>
      <c r="E1715" s="16" t="s">
        <v>3</v>
      </c>
      <c r="F1715" s="16" t="str">
        <f>VLOOKUP(A1715,BY_TRA_Demand_Drivers!$A$5:$B$95,2,FALSE)</f>
        <v>TFRAT</v>
      </c>
      <c r="G1715" s="16">
        <f>VLOOKUP($D1715,'Growth rate'!$B$3:$T$93,19,FALSE)*VLOOKUP($F1715,BY_TRA_Demand_Drivers!$B$5:$J$100,7,FALSE)</f>
        <v>59105.571487264147</v>
      </c>
      <c r="H1715" s="16">
        <f>VLOOKUP($D1715,'Growth rate'!$B$3:$T$93,19,FALSE)*VLOOKUP($F1715,BY_TRA_Demand_Drivers!$B$5:$J$100,8,FALSE)</f>
        <v>0</v>
      </c>
      <c r="I1715" s="16">
        <f>VLOOKUP($D1715,'Growth rate'!$B$3:$T$93,19,FALSE)*VLOOKUP($F1715,BY_TRA_Demand_Drivers!$B$5:$J$100,9,FALSE)</f>
        <v>0</v>
      </c>
    </row>
    <row r="1716" spans="1:9">
      <c r="A1716" s="16">
        <f t="shared" si="26"/>
        <v>21</v>
      </c>
      <c r="B1716" s="16"/>
      <c r="C1716" s="16" t="s">
        <v>11</v>
      </c>
      <c r="D1716" s="16">
        <v>2091</v>
      </c>
      <c r="E1716" s="16" t="s">
        <v>3</v>
      </c>
      <c r="F1716" s="16" t="str">
        <f>VLOOKUP(A1716,BY_TRA_Demand_Drivers!$A$5:$B$95,2,FALSE)</f>
        <v>TFRAT</v>
      </c>
      <c r="G1716" s="16">
        <f>VLOOKUP($D1716,'Growth rate'!$B$3:$T$93,19,FALSE)*VLOOKUP($F1716,BY_TRA_Demand_Drivers!$B$5:$J$100,7,FALSE)</f>
        <v>59557.561111069343</v>
      </c>
      <c r="H1716" s="16">
        <f>VLOOKUP($D1716,'Growth rate'!$B$3:$T$93,19,FALSE)*VLOOKUP($F1716,BY_TRA_Demand_Drivers!$B$5:$J$100,8,FALSE)</f>
        <v>0</v>
      </c>
      <c r="I1716" s="16">
        <f>VLOOKUP($D1716,'Growth rate'!$B$3:$T$93,19,FALSE)*VLOOKUP($F1716,BY_TRA_Demand_Drivers!$B$5:$J$100,9,FALSE)</f>
        <v>0</v>
      </c>
    </row>
    <row r="1717" spans="1:9">
      <c r="A1717" s="16">
        <f t="shared" si="26"/>
        <v>21</v>
      </c>
      <c r="B1717" s="16"/>
      <c r="C1717" s="16" t="s">
        <v>11</v>
      </c>
      <c r="D1717" s="16">
        <v>2092</v>
      </c>
      <c r="E1717" s="16" t="s">
        <v>3</v>
      </c>
      <c r="F1717" s="16" t="str">
        <f>VLOOKUP(A1717,BY_TRA_Demand_Drivers!$A$5:$B$95,2,FALSE)</f>
        <v>TFRAT</v>
      </c>
      <c r="G1717" s="16">
        <f>VLOOKUP($D1717,'Growth rate'!$B$3:$T$93,19,FALSE)*VLOOKUP($F1717,BY_TRA_Demand_Drivers!$B$5:$J$100,7,FALSE)</f>
        <v>60009.550734874538</v>
      </c>
      <c r="H1717" s="16">
        <f>VLOOKUP($D1717,'Growth rate'!$B$3:$T$93,19,FALSE)*VLOOKUP($F1717,BY_TRA_Demand_Drivers!$B$5:$J$100,8,FALSE)</f>
        <v>0</v>
      </c>
      <c r="I1717" s="16">
        <f>VLOOKUP($D1717,'Growth rate'!$B$3:$T$93,19,FALSE)*VLOOKUP($F1717,BY_TRA_Demand_Drivers!$B$5:$J$100,9,FALSE)</f>
        <v>0</v>
      </c>
    </row>
    <row r="1718" spans="1:9">
      <c r="A1718" s="16">
        <f t="shared" si="26"/>
        <v>21</v>
      </c>
      <c r="B1718" s="16"/>
      <c r="C1718" s="16" t="s">
        <v>11</v>
      </c>
      <c r="D1718" s="16">
        <v>2093</v>
      </c>
      <c r="E1718" s="16" t="s">
        <v>3</v>
      </c>
      <c r="F1718" s="16" t="str">
        <f>VLOOKUP(A1718,BY_TRA_Demand_Drivers!$A$5:$B$95,2,FALSE)</f>
        <v>TFRAT</v>
      </c>
      <c r="G1718" s="16">
        <f>VLOOKUP($D1718,'Growth rate'!$B$3:$T$93,19,FALSE)*VLOOKUP($F1718,BY_TRA_Demand_Drivers!$B$5:$J$100,7,FALSE)</f>
        <v>60461.54035867974</v>
      </c>
      <c r="H1718" s="16">
        <f>VLOOKUP($D1718,'Growth rate'!$B$3:$T$93,19,FALSE)*VLOOKUP($F1718,BY_TRA_Demand_Drivers!$B$5:$J$100,8,FALSE)</f>
        <v>0</v>
      </c>
      <c r="I1718" s="16">
        <f>VLOOKUP($D1718,'Growth rate'!$B$3:$T$93,19,FALSE)*VLOOKUP($F1718,BY_TRA_Demand_Drivers!$B$5:$J$100,9,FALSE)</f>
        <v>0</v>
      </c>
    </row>
    <row r="1719" spans="1:9">
      <c r="A1719" s="16">
        <f t="shared" si="26"/>
        <v>21</v>
      </c>
      <c r="B1719" s="16"/>
      <c r="C1719" s="16" t="s">
        <v>11</v>
      </c>
      <c r="D1719" s="16">
        <v>2094</v>
      </c>
      <c r="E1719" s="16" t="s">
        <v>3</v>
      </c>
      <c r="F1719" s="16" t="str">
        <f>VLOOKUP(A1719,BY_TRA_Demand_Drivers!$A$5:$B$95,2,FALSE)</f>
        <v>TFRAT</v>
      </c>
      <c r="G1719" s="16">
        <f>VLOOKUP($D1719,'Growth rate'!$B$3:$T$93,19,FALSE)*VLOOKUP($F1719,BY_TRA_Demand_Drivers!$B$5:$J$100,7,FALSE)</f>
        <v>60913.529982484935</v>
      </c>
      <c r="H1719" s="16">
        <f>VLOOKUP($D1719,'Growth rate'!$B$3:$T$93,19,FALSE)*VLOOKUP($F1719,BY_TRA_Demand_Drivers!$B$5:$J$100,8,FALSE)</f>
        <v>0</v>
      </c>
      <c r="I1719" s="16">
        <f>VLOOKUP($D1719,'Growth rate'!$B$3:$T$93,19,FALSE)*VLOOKUP($F1719,BY_TRA_Demand_Drivers!$B$5:$J$100,9,FALSE)</f>
        <v>0</v>
      </c>
    </row>
    <row r="1720" spans="1:9">
      <c r="A1720" s="16">
        <f t="shared" si="26"/>
        <v>21</v>
      </c>
      <c r="B1720" s="16"/>
      <c r="C1720" s="16" t="s">
        <v>11</v>
      </c>
      <c r="D1720" s="16">
        <v>2095</v>
      </c>
      <c r="E1720" s="16" t="s">
        <v>3</v>
      </c>
      <c r="F1720" s="16" t="str">
        <f>VLOOKUP(A1720,BY_TRA_Demand_Drivers!$A$5:$B$95,2,FALSE)</f>
        <v>TFRAT</v>
      </c>
      <c r="G1720" s="16">
        <f>VLOOKUP($D1720,'Growth rate'!$B$3:$T$93,19,FALSE)*VLOOKUP($F1720,BY_TRA_Demand_Drivers!$B$5:$J$100,7,FALSE)</f>
        <v>61365.51960629013</v>
      </c>
      <c r="H1720" s="16">
        <f>VLOOKUP($D1720,'Growth rate'!$B$3:$T$93,19,FALSE)*VLOOKUP($F1720,BY_TRA_Demand_Drivers!$B$5:$J$100,8,FALSE)</f>
        <v>0</v>
      </c>
      <c r="I1720" s="16">
        <f>VLOOKUP($D1720,'Growth rate'!$B$3:$T$93,19,FALSE)*VLOOKUP($F1720,BY_TRA_Demand_Drivers!$B$5:$J$100,9,FALSE)</f>
        <v>0</v>
      </c>
    </row>
    <row r="1721" spans="1:9">
      <c r="A1721" s="16">
        <f t="shared" si="26"/>
        <v>21</v>
      </c>
      <c r="B1721" s="16"/>
      <c r="C1721" s="16" t="s">
        <v>11</v>
      </c>
      <c r="D1721" s="16">
        <v>2096</v>
      </c>
      <c r="E1721" s="16" t="s">
        <v>3</v>
      </c>
      <c r="F1721" s="16" t="str">
        <f>VLOOKUP(A1721,BY_TRA_Demand_Drivers!$A$5:$B$95,2,FALSE)</f>
        <v>TFRAT</v>
      </c>
      <c r="G1721" s="16">
        <f>VLOOKUP($D1721,'Growth rate'!$B$3:$T$93,19,FALSE)*VLOOKUP($F1721,BY_TRA_Demand_Drivers!$B$5:$J$100,7,FALSE)</f>
        <v>61802.417161916339</v>
      </c>
      <c r="H1721" s="16">
        <f>VLOOKUP($D1721,'Growth rate'!$B$3:$T$93,19,FALSE)*VLOOKUP($F1721,BY_TRA_Demand_Drivers!$B$5:$J$100,8,FALSE)</f>
        <v>0</v>
      </c>
      <c r="I1721" s="16">
        <f>VLOOKUP($D1721,'Growth rate'!$B$3:$T$93,19,FALSE)*VLOOKUP($F1721,BY_TRA_Demand_Drivers!$B$5:$J$100,9,FALSE)</f>
        <v>0</v>
      </c>
    </row>
    <row r="1722" spans="1:9">
      <c r="A1722" s="16">
        <f t="shared" si="26"/>
        <v>21</v>
      </c>
      <c r="B1722" s="16"/>
      <c r="C1722" s="16" t="s">
        <v>11</v>
      </c>
      <c r="D1722" s="16">
        <v>2097</v>
      </c>
      <c r="E1722" s="16" t="s">
        <v>3</v>
      </c>
      <c r="F1722" s="16" t="str">
        <f>VLOOKUP(A1722,BY_TRA_Demand_Drivers!$A$5:$B$95,2,FALSE)</f>
        <v>TFRAT</v>
      </c>
      <c r="G1722" s="16">
        <f>VLOOKUP($D1722,'Growth rate'!$B$3:$T$93,19,FALSE)*VLOOKUP($F1722,BY_TRA_Demand_Drivers!$B$5:$J$100,7,FALSE)</f>
        <v>62239.314717542547</v>
      </c>
      <c r="H1722" s="16">
        <f>VLOOKUP($D1722,'Growth rate'!$B$3:$T$93,19,FALSE)*VLOOKUP($F1722,BY_TRA_Demand_Drivers!$B$5:$J$100,8,FALSE)</f>
        <v>0</v>
      </c>
      <c r="I1722" s="16">
        <f>VLOOKUP($D1722,'Growth rate'!$B$3:$T$93,19,FALSE)*VLOOKUP($F1722,BY_TRA_Demand_Drivers!$B$5:$J$100,9,FALSE)</f>
        <v>0</v>
      </c>
    </row>
    <row r="1723" spans="1:9">
      <c r="A1723" s="16">
        <f t="shared" si="26"/>
        <v>21</v>
      </c>
      <c r="B1723" s="16"/>
      <c r="C1723" s="16" t="s">
        <v>11</v>
      </c>
      <c r="D1723" s="16">
        <v>2098</v>
      </c>
      <c r="E1723" s="16" t="s">
        <v>3</v>
      </c>
      <c r="F1723" s="16" t="str">
        <f>VLOOKUP(A1723,BY_TRA_Demand_Drivers!$A$5:$B$95,2,FALSE)</f>
        <v>TFRAT</v>
      </c>
      <c r="G1723" s="16">
        <f>VLOOKUP($D1723,'Growth rate'!$B$3:$T$93,19,FALSE)*VLOOKUP($F1723,BY_TRA_Demand_Drivers!$B$5:$J$100,7,FALSE)</f>
        <v>62676.212273168749</v>
      </c>
      <c r="H1723" s="16">
        <f>VLOOKUP($D1723,'Growth rate'!$B$3:$T$93,19,FALSE)*VLOOKUP($F1723,BY_TRA_Demand_Drivers!$B$5:$J$100,8,FALSE)</f>
        <v>0</v>
      </c>
      <c r="I1723" s="16">
        <f>VLOOKUP($D1723,'Growth rate'!$B$3:$T$93,19,FALSE)*VLOOKUP($F1723,BY_TRA_Demand_Drivers!$B$5:$J$100,9,FALSE)</f>
        <v>0</v>
      </c>
    </row>
    <row r="1724" spans="1:9">
      <c r="A1724" s="16">
        <f t="shared" si="26"/>
        <v>21</v>
      </c>
      <c r="B1724" s="16"/>
      <c r="C1724" s="16" t="s">
        <v>11</v>
      </c>
      <c r="D1724" s="16">
        <v>2099</v>
      </c>
      <c r="E1724" s="16" t="s">
        <v>3</v>
      </c>
      <c r="F1724" s="16" t="str">
        <f>VLOOKUP(A1724,BY_TRA_Demand_Drivers!$A$5:$B$95,2,FALSE)</f>
        <v>TFRAT</v>
      </c>
      <c r="G1724" s="16">
        <f>VLOOKUP($D1724,'Growth rate'!$B$3:$T$93,19,FALSE)*VLOOKUP($F1724,BY_TRA_Demand_Drivers!$B$5:$J$100,7,FALSE)</f>
        <v>63113.109828794972</v>
      </c>
      <c r="H1724" s="16">
        <f>VLOOKUP($D1724,'Growth rate'!$B$3:$T$93,19,FALSE)*VLOOKUP($F1724,BY_TRA_Demand_Drivers!$B$5:$J$100,8,FALSE)</f>
        <v>0</v>
      </c>
      <c r="I1724" s="16">
        <f>VLOOKUP($D1724,'Growth rate'!$B$3:$T$93,19,FALSE)*VLOOKUP($F1724,BY_TRA_Demand_Drivers!$B$5:$J$100,9,FALSE)</f>
        <v>0</v>
      </c>
    </row>
    <row r="1725" spans="1:9">
      <c r="A1725" s="16">
        <f t="shared" si="26"/>
        <v>21</v>
      </c>
      <c r="B1725" s="16"/>
      <c r="C1725" s="16" t="s">
        <v>11</v>
      </c>
      <c r="D1725" s="16">
        <v>2100</v>
      </c>
      <c r="E1725" s="16" t="s">
        <v>3</v>
      </c>
      <c r="F1725" s="16" t="str">
        <f>VLOOKUP(A1725,BY_TRA_Demand_Drivers!$A$5:$B$95,2,FALSE)</f>
        <v>TFRAT</v>
      </c>
      <c r="G1725" s="16">
        <f>VLOOKUP($D1725,'Growth rate'!$B$3:$T$93,19,FALSE)*VLOOKUP($F1725,BY_TRA_Demand_Drivers!$B$5:$J$100,7,FALSE)</f>
        <v>63550.007384421166</v>
      </c>
      <c r="H1725" s="16">
        <f>VLOOKUP($D1725,'Growth rate'!$B$3:$T$93,19,FALSE)*VLOOKUP($F1725,BY_TRA_Demand_Drivers!$B$5:$J$100,8,FALSE)</f>
        <v>0</v>
      </c>
      <c r="I1725" s="16">
        <f>VLOOKUP($D1725,'Growth rate'!$B$3:$T$93,19,FALSE)*VLOOKUP($F1725,BY_TRA_Demand_Drivers!$B$5:$J$100,9,FALSE)</f>
        <v>0</v>
      </c>
    </row>
    <row r="1726" spans="1:9">
      <c r="A1726" s="16">
        <f t="shared" si="26"/>
        <v>22</v>
      </c>
      <c r="B1726" s="16"/>
      <c r="C1726" s="16" t="s">
        <v>11</v>
      </c>
      <c r="D1726" s="16">
        <v>2019</v>
      </c>
      <c r="E1726" s="16" t="s">
        <v>3</v>
      </c>
      <c r="F1726" s="16" t="str">
        <f>VLOOKUP(A1726,BY_TRA_Demand_Drivers!$A$5:$B$95,2,FALSE)</f>
        <v>TFRAI</v>
      </c>
      <c r="G1726" s="16">
        <f>VLOOKUP($D1726,'Growth rate'!$B$3:$T$93,19,FALSE)*VLOOKUP($F1726,BY_TRA_Demand_Drivers!$B$5:$J$100,7,FALSE)</f>
        <v>96.527450823923701</v>
      </c>
      <c r="H1726" s="16">
        <f>VLOOKUP($D1726,'Growth rate'!$B$3:$T$93,19,FALSE)*VLOOKUP($F1726,BY_TRA_Demand_Drivers!$B$5:$J$100,8,FALSE)</f>
        <v>0</v>
      </c>
      <c r="I1726" s="16">
        <f>VLOOKUP($D1726,'Growth rate'!$B$3:$T$93,19,FALSE)*VLOOKUP($F1726,BY_TRA_Demand_Drivers!$B$5:$J$100,9,FALSE)</f>
        <v>0</v>
      </c>
    </row>
    <row r="1727" spans="1:9">
      <c r="A1727" s="16">
        <f t="shared" si="26"/>
        <v>22</v>
      </c>
      <c r="B1727" s="16"/>
      <c r="C1727" s="16" t="s">
        <v>11</v>
      </c>
      <c r="D1727" s="16">
        <v>2020</v>
      </c>
      <c r="E1727" s="16" t="s">
        <v>3</v>
      </c>
      <c r="F1727" s="16" t="str">
        <f>VLOOKUP(A1727,BY_TRA_Demand_Drivers!$A$5:$B$95,2,FALSE)</f>
        <v>TFRAI</v>
      </c>
      <c r="G1727" s="16">
        <f>VLOOKUP($D1727,'Growth rate'!$B$3:$T$93,19,FALSE)*VLOOKUP($F1727,BY_TRA_Demand_Drivers!$B$5:$J$100,7,FALSE)</f>
        <v>97.772662634034987</v>
      </c>
      <c r="H1727" s="16">
        <f>VLOOKUP($D1727,'Growth rate'!$B$3:$T$93,19,FALSE)*VLOOKUP($F1727,BY_TRA_Demand_Drivers!$B$5:$J$100,8,FALSE)</f>
        <v>0</v>
      </c>
      <c r="I1727" s="16">
        <f>VLOOKUP($D1727,'Growth rate'!$B$3:$T$93,19,FALSE)*VLOOKUP($F1727,BY_TRA_Demand_Drivers!$B$5:$J$100,9,FALSE)</f>
        <v>0</v>
      </c>
    </row>
    <row r="1728" spans="1:9">
      <c r="A1728" s="16">
        <f t="shared" si="26"/>
        <v>22</v>
      </c>
      <c r="B1728" s="16"/>
      <c r="C1728" s="16" t="s">
        <v>11</v>
      </c>
      <c r="D1728" s="16">
        <v>2021</v>
      </c>
      <c r="E1728" s="16" t="s">
        <v>3</v>
      </c>
      <c r="F1728" s="16" t="str">
        <f>VLOOKUP(A1728,BY_TRA_Demand_Drivers!$A$5:$B$95,2,FALSE)</f>
        <v>TFRAI</v>
      </c>
      <c r="G1728" s="16">
        <f>VLOOKUP($D1728,'Growth rate'!$B$3:$T$93,19,FALSE)*VLOOKUP($F1728,BY_TRA_Demand_Drivers!$B$5:$J$100,7,FALSE)</f>
        <v>99.017874444146244</v>
      </c>
      <c r="H1728" s="16">
        <f>VLOOKUP($D1728,'Growth rate'!$B$3:$T$93,19,FALSE)*VLOOKUP($F1728,BY_TRA_Demand_Drivers!$B$5:$J$100,8,FALSE)</f>
        <v>0</v>
      </c>
      <c r="I1728" s="16">
        <f>VLOOKUP($D1728,'Growth rate'!$B$3:$T$93,19,FALSE)*VLOOKUP($F1728,BY_TRA_Demand_Drivers!$B$5:$J$100,9,FALSE)</f>
        <v>0</v>
      </c>
    </row>
    <row r="1729" spans="1:9">
      <c r="A1729" s="16">
        <f t="shared" si="26"/>
        <v>22</v>
      </c>
      <c r="B1729" s="16"/>
      <c r="C1729" s="16" t="s">
        <v>11</v>
      </c>
      <c r="D1729" s="16">
        <v>2022</v>
      </c>
      <c r="E1729" s="16" t="s">
        <v>3</v>
      </c>
      <c r="F1729" s="16" t="str">
        <f>VLOOKUP(A1729,BY_TRA_Demand_Drivers!$A$5:$B$95,2,FALSE)</f>
        <v>TFRAI</v>
      </c>
      <c r="G1729" s="16">
        <f>VLOOKUP($D1729,'Growth rate'!$B$3:$T$93,19,FALSE)*VLOOKUP($F1729,BY_TRA_Demand_Drivers!$B$5:$J$100,7,FALSE)</f>
        <v>100.26308625425753</v>
      </c>
      <c r="H1729" s="16">
        <f>VLOOKUP($D1729,'Growth rate'!$B$3:$T$93,19,FALSE)*VLOOKUP($F1729,BY_TRA_Demand_Drivers!$B$5:$J$100,8,FALSE)</f>
        <v>0</v>
      </c>
      <c r="I1729" s="16">
        <f>VLOOKUP($D1729,'Growth rate'!$B$3:$T$93,19,FALSE)*VLOOKUP($F1729,BY_TRA_Demand_Drivers!$B$5:$J$100,9,FALSE)</f>
        <v>0</v>
      </c>
    </row>
    <row r="1730" spans="1:9">
      <c r="A1730" s="16">
        <f t="shared" si="26"/>
        <v>22</v>
      </c>
      <c r="B1730" s="16"/>
      <c r="C1730" s="16" t="s">
        <v>11</v>
      </c>
      <c r="D1730" s="16">
        <v>2023</v>
      </c>
      <c r="E1730" s="16" t="s">
        <v>3</v>
      </c>
      <c r="F1730" s="16" t="str">
        <f>VLOOKUP(A1730,BY_TRA_Demand_Drivers!$A$5:$B$95,2,FALSE)</f>
        <v>TFRAI</v>
      </c>
      <c r="G1730" s="16">
        <f>VLOOKUP($D1730,'Growth rate'!$B$3:$T$93,19,FALSE)*VLOOKUP($F1730,BY_TRA_Demand_Drivers!$B$5:$J$100,7,FALSE)</f>
        <v>101.50829806436882</v>
      </c>
      <c r="H1730" s="16">
        <f>VLOOKUP($D1730,'Growth rate'!$B$3:$T$93,19,FALSE)*VLOOKUP($F1730,BY_TRA_Demand_Drivers!$B$5:$J$100,8,FALSE)</f>
        <v>0</v>
      </c>
      <c r="I1730" s="16">
        <f>VLOOKUP($D1730,'Growth rate'!$B$3:$T$93,19,FALSE)*VLOOKUP($F1730,BY_TRA_Demand_Drivers!$B$5:$J$100,9,FALSE)</f>
        <v>0</v>
      </c>
    </row>
    <row r="1731" spans="1:9">
      <c r="A1731" s="16">
        <f t="shared" si="26"/>
        <v>22</v>
      </c>
      <c r="B1731" s="16"/>
      <c r="C1731" s="16" t="s">
        <v>11</v>
      </c>
      <c r="D1731" s="16">
        <v>2024</v>
      </c>
      <c r="E1731" s="16" t="s">
        <v>3</v>
      </c>
      <c r="F1731" s="16" t="str">
        <f>VLOOKUP(A1731,BY_TRA_Demand_Drivers!$A$5:$B$95,2,FALSE)</f>
        <v>TFRAI</v>
      </c>
      <c r="G1731" s="16">
        <f>VLOOKUP($D1731,'Growth rate'!$B$3:$T$93,19,FALSE)*VLOOKUP($F1731,BY_TRA_Demand_Drivers!$B$5:$J$100,7,FALSE)</f>
        <v>102.75350987448007</v>
      </c>
      <c r="H1731" s="16">
        <f>VLOOKUP($D1731,'Growth rate'!$B$3:$T$93,19,FALSE)*VLOOKUP($F1731,BY_TRA_Demand_Drivers!$B$5:$J$100,8,FALSE)</f>
        <v>0</v>
      </c>
      <c r="I1731" s="16">
        <f>VLOOKUP($D1731,'Growth rate'!$B$3:$T$93,19,FALSE)*VLOOKUP($F1731,BY_TRA_Demand_Drivers!$B$5:$J$100,9,FALSE)</f>
        <v>0</v>
      </c>
    </row>
    <row r="1732" spans="1:9">
      <c r="A1732" s="16">
        <f t="shared" si="26"/>
        <v>22</v>
      </c>
      <c r="B1732" s="16"/>
      <c r="C1732" s="16" t="s">
        <v>11</v>
      </c>
      <c r="D1732" s="16">
        <v>2025</v>
      </c>
      <c r="E1732" s="16" t="s">
        <v>3</v>
      </c>
      <c r="F1732" s="16" t="str">
        <f>VLOOKUP(A1732,BY_TRA_Demand_Drivers!$A$5:$B$95,2,FALSE)</f>
        <v>TFRAI</v>
      </c>
      <c r="G1732" s="16">
        <f>VLOOKUP($D1732,'Growth rate'!$B$3:$T$93,19,FALSE)*VLOOKUP($F1732,BY_TRA_Demand_Drivers!$B$5:$J$100,7,FALSE)</f>
        <v>103.99872168459136</v>
      </c>
      <c r="H1732" s="16">
        <f>VLOOKUP($D1732,'Growth rate'!$B$3:$T$93,19,FALSE)*VLOOKUP($F1732,BY_TRA_Demand_Drivers!$B$5:$J$100,8,FALSE)</f>
        <v>0</v>
      </c>
      <c r="I1732" s="16">
        <f>VLOOKUP($D1732,'Growth rate'!$B$3:$T$93,19,FALSE)*VLOOKUP($F1732,BY_TRA_Demand_Drivers!$B$5:$J$100,9,FALSE)</f>
        <v>0</v>
      </c>
    </row>
    <row r="1733" spans="1:9">
      <c r="A1733" s="16">
        <f t="shared" si="26"/>
        <v>22</v>
      </c>
      <c r="B1733" s="16"/>
      <c r="C1733" s="16" t="s">
        <v>11</v>
      </c>
      <c r="D1733" s="16">
        <v>2026</v>
      </c>
      <c r="E1733" s="16" t="s">
        <v>3</v>
      </c>
      <c r="F1733" s="16" t="str">
        <f>VLOOKUP(A1733,BY_TRA_Demand_Drivers!$A$5:$B$95,2,FALSE)</f>
        <v>TFRAI</v>
      </c>
      <c r="G1733" s="16">
        <f>VLOOKUP($D1733,'Growth rate'!$B$3:$T$93,19,FALSE)*VLOOKUP($F1733,BY_TRA_Demand_Drivers!$B$5:$J$100,7,FALSE)</f>
        <v>105.24393349470265</v>
      </c>
      <c r="H1733" s="16">
        <f>VLOOKUP($D1733,'Growth rate'!$B$3:$T$93,19,FALSE)*VLOOKUP($F1733,BY_TRA_Demand_Drivers!$B$5:$J$100,8,FALSE)</f>
        <v>0</v>
      </c>
      <c r="I1733" s="16">
        <f>VLOOKUP($D1733,'Growth rate'!$B$3:$T$93,19,FALSE)*VLOOKUP($F1733,BY_TRA_Demand_Drivers!$B$5:$J$100,9,FALSE)</f>
        <v>0</v>
      </c>
    </row>
    <row r="1734" spans="1:9">
      <c r="A1734" s="16">
        <f t="shared" si="26"/>
        <v>22</v>
      </c>
      <c r="B1734" s="16"/>
      <c r="C1734" s="16" t="s">
        <v>11</v>
      </c>
      <c r="D1734" s="16">
        <v>2027</v>
      </c>
      <c r="E1734" s="16" t="s">
        <v>3</v>
      </c>
      <c r="F1734" s="16" t="str">
        <f>VLOOKUP(A1734,BY_TRA_Demand_Drivers!$A$5:$B$95,2,FALSE)</f>
        <v>TFRAI</v>
      </c>
      <c r="G1734" s="16">
        <f>VLOOKUP($D1734,'Growth rate'!$B$3:$T$93,19,FALSE)*VLOOKUP($F1734,BY_TRA_Demand_Drivers!$B$5:$J$100,7,FALSE)</f>
        <v>106.4891453048139</v>
      </c>
      <c r="H1734" s="16">
        <f>VLOOKUP($D1734,'Growth rate'!$B$3:$T$93,19,FALSE)*VLOOKUP($F1734,BY_TRA_Demand_Drivers!$B$5:$J$100,8,FALSE)</f>
        <v>0</v>
      </c>
      <c r="I1734" s="16">
        <f>VLOOKUP($D1734,'Growth rate'!$B$3:$T$93,19,FALSE)*VLOOKUP($F1734,BY_TRA_Demand_Drivers!$B$5:$J$100,9,FALSE)</f>
        <v>0</v>
      </c>
    </row>
    <row r="1735" spans="1:9">
      <c r="A1735" s="16">
        <f t="shared" si="26"/>
        <v>22</v>
      </c>
      <c r="B1735" s="16"/>
      <c r="C1735" s="16" t="s">
        <v>11</v>
      </c>
      <c r="D1735" s="16">
        <v>2028</v>
      </c>
      <c r="E1735" s="16" t="s">
        <v>3</v>
      </c>
      <c r="F1735" s="16" t="str">
        <f>VLOOKUP(A1735,BY_TRA_Demand_Drivers!$A$5:$B$95,2,FALSE)</f>
        <v>TFRAI</v>
      </c>
      <c r="G1735" s="16">
        <f>VLOOKUP($D1735,'Growth rate'!$B$3:$T$93,19,FALSE)*VLOOKUP($F1735,BY_TRA_Demand_Drivers!$B$5:$J$100,7,FALSE)</f>
        <v>107.73435711492519</v>
      </c>
      <c r="H1735" s="16">
        <f>VLOOKUP($D1735,'Growth rate'!$B$3:$T$93,19,FALSE)*VLOOKUP($F1735,BY_TRA_Demand_Drivers!$B$5:$J$100,8,FALSE)</f>
        <v>0</v>
      </c>
      <c r="I1735" s="16">
        <f>VLOOKUP($D1735,'Growth rate'!$B$3:$T$93,19,FALSE)*VLOOKUP($F1735,BY_TRA_Demand_Drivers!$B$5:$J$100,9,FALSE)</f>
        <v>0</v>
      </c>
    </row>
    <row r="1736" spans="1:9">
      <c r="A1736" s="16">
        <f t="shared" si="26"/>
        <v>22</v>
      </c>
      <c r="B1736" s="16"/>
      <c r="C1736" s="16" t="s">
        <v>11</v>
      </c>
      <c r="D1736" s="16">
        <v>2029</v>
      </c>
      <c r="E1736" s="16" t="s">
        <v>3</v>
      </c>
      <c r="F1736" s="16" t="str">
        <f>VLOOKUP(A1736,BY_TRA_Demand_Drivers!$A$5:$B$95,2,FALSE)</f>
        <v>TFRAI</v>
      </c>
      <c r="G1736" s="16">
        <f>VLOOKUP($D1736,'Growth rate'!$B$3:$T$93,19,FALSE)*VLOOKUP($F1736,BY_TRA_Demand_Drivers!$B$5:$J$100,7,FALSE)</f>
        <v>108.97956892503645</v>
      </c>
      <c r="H1736" s="16">
        <f>VLOOKUP($D1736,'Growth rate'!$B$3:$T$93,19,FALSE)*VLOOKUP($F1736,BY_TRA_Demand_Drivers!$B$5:$J$100,8,FALSE)</f>
        <v>0</v>
      </c>
      <c r="I1736" s="16">
        <f>VLOOKUP($D1736,'Growth rate'!$B$3:$T$93,19,FALSE)*VLOOKUP($F1736,BY_TRA_Demand_Drivers!$B$5:$J$100,9,FALSE)</f>
        <v>0</v>
      </c>
    </row>
    <row r="1737" spans="1:9">
      <c r="A1737" s="16">
        <f t="shared" si="26"/>
        <v>22</v>
      </c>
      <c r="B1737" s="16"/>
      <c r="C1737" s="16" t="s">
        <v>11</v>
      </c>
      <c r="D1737" s="16">
        <v>2030</v>
      </c>
      <c r="E1737" s="16" t="s">
        <v>3</v>
      </c>
      <c r="F1737" s="16" t="str">
        <f>VLOOKUP(A1737,BY_TRA_Demand_Drivers!$A$5:$B$95,2,FALSE)</f>
        <v>TFRAI</v>
      </c>
      <c r="G1737" s="16">
        <f>VLOOKUP($D1737,'Growth rate'!$B$3:$T$93,19,FALSE)*VLOOKUP($F1737,BY_TRA_Demand_Drivers!$B$5:$J$100,7,FALSE)</f>
        <v>110.22478073514773</v>
      </c>
      <c r="H1737" s="16">
        <f>VLOOKUP($D1737,'Growth rate'!$B$3:$T$93,19,FALSE)*VLOOKUP($F1737,BY_TRA_Demand_Drivers!$B$5:$J$100,8,FALSE)</f>
        <v>0</v>
      </c>
      <c r="I1737" s="16">
        <f>VLOOKUP($D1737,'Growth rate'!$B$3:$T$93,19,FALSE)*VLOOKUP($F1737,BY_TRA_Demand_Drivers!$B$5:$J$100,9,FALSE)</f>
        <v>0</v>
      </c>
    </row>
    <row r="1738" spans="1:9">
      <c r="A1738" s="16">
        <f t="shared" si="26"/>
        <v>22</v>
      </c>
      <c r="B1738" s="16"/>
      <c r="C1738" s="16" t="s">
        <v>11</v>
      </c>
      <c r="D1738" s="16">
        <v>2031</v>
      </c>
      <c r="E1738" s="16" t="s">
        <v>3</v>
      </c>
      <c r="F1738" s="16" t="str">
        <f>VLOOKUP(A1738,BY_TRA_Demand_Drivers!$A$5:$B$95,2,FALSE)</f>
        <v>TFRAI</v>
      </c>
      <c r="G1738" s="16">
        <f>VLOOKUP($D1738,'Growth rate'!$B$3:$T$93,19,FALSE)*VLOOKUP($F1738,BY_TRA_Demand_Drivers!$B$5:$J$100,7,FALSE)</f>
        <v>111.46999254525902</v>
      </c>
      <c r="H1738" s="16">
        <f>VLOOKUP($D1738,'Growth rate'!$B$3:$T$93,19,FALSE)*VLOOKUP($F1738,BY_TRA_Demand_Drivers!$B$5:$J$100,8,FALSE)</f>
        <v>0</v>
      </c>
      <c r="I1738" s="16">
        <f>VLOOKUP($D1738,'Growth rate'!$B$3:$T$93,19,FALSE)*VLOOKUP($F1738,BY_TRA_Demand_Drivers!$B$5:$J$100,9,FALSE)</f>
        <v>0</v>
      </c>
    </row>
    <row r="1739" spans="1:9">
      <c r="A1739" s="16">
        <f t="shared" si="26"/>
        <v>22</v>
      </c>
      <c r="B1739" s="16"/>
      <c r="C1739" s="16" t="s">
        <v>11</v>
      </c>
      <c r="D1739" s="16">
        <v>2032</v>
      </c>
      <c r="E1739" s="16" t="s">
        <v>3</v>
      </c>
      <c r="F1739" s="16" t="str">
        <f>VLOOKUP(A1739,BY_TRA_Demand_Drivers!$A$5:$B$95,2,FALSE)</f>
        <v>TFRAI</v>
      </c>
      <c r="G1739" s="16">
        <f>VLOOKUP($D1739,'Growth rate'!$B$3:$T$93,19,FALSE)*VLOOKUP($F1739,BY_TRA_Demand_Drivers!$B$5:$J$100,7,FALSE)</f>
        <v>112.71520435537028</v>
      </c>
      <c r="H1739" s="16">
        <f>VLOOKUP($D1739,'Growth rate'!$B$3:$T$93,19,FALSE)*VLOOKUP($F1739,BY_TRA_Demand_Drivers!$B$5:$J$100,8,FALSE)</f>
        <v>0</v>
      </c>
      <c r="I1739" s="16">
        <f>VLOOKUP($D1739,'Growth rate'!$B$3:$T$93,19,FALSE)*VLOOKUP($F1739,BY_TRA_Demand_Drivers!$B$5:$J$100,9,FALSE)</f>
        <v>0</v>
      </c>
    </row>
    <row r="1740" spans="1:9">
      <c r="A1740" s="16">
        <f t="shared" si="26"/>
        <v>22</v>
      </c>
      <c r="B1740" s="16"/>
      <c r="C1740" s="16" t="s">
        <v>11</v>
      </c>
      <c r="D1740" s="16">
        <v>2033</v>
      </c>
      <c r="E1740" s="16" t="s">
        <v>3</v>
      </c>
      <c r="F1740" s="16" t="str">
        <f>VLOOKUP(A1740,BY_TRA_Demand_Drivers!$A$5:$B$95,2,FALSE)</f>
        <v>TFRAI</v>
      </c>
      <c r="G1740" s="16">
        <f>VLOOKUP($D1740,'Growth rate'!$B$3:$T$93,19,FALSE)*VLOOKUP($F1740,BY_TRA_Demand_Drivers!$B$5:$J$100,7,FALSE)</f>
        <v>113.96041616548156</v>
      </c>
      <c r="H1740" s="16">
        <f>VLOOKUP($D1740,'Growth rate'!$B$3:$T$93,19,FALSE)*VLOOKUP($F1740,BY_TRA_Demand_Drivers!$B$5:$J$100,8,FALSE)</f>
        <v>0</v>
      </c>
      <c r="I1740" s="16">
        <f>VLOOKUP($D1740,'Growth rate'!$B$3:$T$93,19,FALSE)*VLOOKUP($F1740,BY_TRA_Demand_Drivers!$B$5:$J$100,9,FALSE)</f>
        <v>0</v>
      </c>
    </row>
    <row r="1741" spans="1:9">
      <c r="A1741" s="16">
        <f t="shared" si="26"/>
        <v>22</v>
      </c>
      <c r="B1741" s="16"/>
      <c r="C1741" s="16" t="s">
        <v>11</v>
      </c>
      <c r="D1741" s="16">
        <v>2034</v>
      </c>
      <c r="E1741" s="16" t="s">
        <v>3</v>
      </c>
      <c r="F1741" s="16" t="str">
        <f>VLOOKUP(A1741,BY_TRA_Demand_Drivers!$A$5:$B$95,2,FALSE)</f>
        <v>TFRAI</v>
      </c>
      <c r="G1741" s="16">
        <f>VLOOKUP($D1741,'Growth rate'!$B$3:$T$93,19,FALSE)*VLOOKUP($F1741,BY_TRA_Demand_Drivers!$B$5:$J$100,7,FALSE)</f>
        <v>115.20562797559285</v>
      </c>
      <c r="H1741" s="16">
        <f>VLOOKUP($D1741,'Growth rate'!$B$3:$T$93,19,FALSE)*VLOOKUP($F1741,BY_TRA_Demand_Drivers!$B$5:$J$100,8,FALSE)</f>
        <v>0</v>
      </c>
      <c r="I1741" s="16">
        <f>VLOOKUP($D1741,'Growth rate'!$B$3:$T$93,19,FALSE)*VLOOKUP($F1741,BY_TRA_Demand_Drivers!$B$5:$J$100,9,FALSE)</f>
        <v>0</v>
      </c>
    </row>
    <row r="1742" spans="1:9">
      <c r="A1742" s="16">
        <f t="shared" si="26"/>
        <v>22</v>
      </c>
      <c r="B1742" s="16"/>
      <c r="C1742" s="16" t="s">
        <v>11</v>
      </c>
      <c r="D1742" s="16">
        <v>2035</v>
      </c>
      <c r="E1742" s="16" t="s">
        <v>3</v>
      </c>
      <c r="F1742" s="16" t="str">
        <f>VLOOKUP(A1742,BY_TRA_Demand_Drivers!$A$5:$B$95,2,FALSE)</f>
        <v>TFRAI</v>
      </c>
      <c r="G1742" s="16">
        <f>VLOOKUP($D1742,'Growth rate'!$B$3:$T$93,19,FALSE)*VLOOKUP($F1742,BY_TRA_Demand_Drivers!$B$5:$J$100,7,FALSE)</f>
        <v>116.4508397857041</v>
      </c>
      <c r="H1742" s="16">
        <f>VLOOKUP($D1742,'Growth rate'!$B$3:$T$93,19,FALSE)*VLOOKUP($F1742,BY_TRA_Demand_Drivers!$B$5:$J$100,8,FALSE)</f>
        <v>0</v>
      </c>
      <c r="I1742" s="16">
        <f>VLOOKUP($D1742,'Growth rate'!$B$3:$T$93,19,FALSE)*VLOOKUP($F1742,BY_TRA_Demand_Drivers!$B$5:$J$100,9,FALSE)</f>
        <v>0</v>
      </c>
    </row>
    <row r="1743" spans="1:9">
      <c r="A1743" s="16">
        <f t="shared" si="26"/>
        <v>22</v>
      </c>
      <c r="B1743" s="16"/>
      <c r="C1743" s="16" t="s">
        <v>11</v>
      </c>
      <c r="D1743" s="16">
        <v>2036</v>
      </c>
      <c r="E1743" s="16" t="s">
        <v>3</v>
      </c>
      <c r="F1743" s="16" t="str">
        <f>VLOOKUP(A1743,BY_TRA_Demand_Drivers!$A$5:$B$95,2,FALSE)</f>
        <v>TFRAI</v>
      </c>
      <c r="G1743" s="16">
        <f>VLOOKUP($D1743,'Growth rate'!$B$3:$T$93,19,FALSE)*VLOOKUP($F1743,BY_TRA_Demand_Drivers!$B$5:$J$100,7,FALSE)</f>
        <v>117.69605159581539</v>
      </c>
      <c r="H1743" s="16">
        <f>VLOOKUP($D1743,'Growth rate'!$B$3:$T$93,19,FALSE)*VLOOKUP($F1743,BY_TRA_Demand_Drivers!$B$5:$J$100,8,FALSE)</f>
        <v>0</v>
      </c>
      <c r="I1743" s="16">
        <f>VLOOKUP($D1743,'Growth rate'!$B$3:$T$93,19,FALSE)*VLOOKUP($F1743,BY_TRA_Demand_Drivers!$B$5:$J$100,9,FALSE)</f>
        <v>0</v>
      </c>
    </row>
    <row r="1744" spans="1:9">
      <c r="A1744" s="16">
        <f t="shared" si="26"/>
        <v>22</v>
      </c>
      <c r="B1744" s="16"/>
      <c r="C1744" s="16" t="s">
        <v>11</v>
      </c>
      <c r="D1744" s="16">
        <v>2037</v>
      </c>
      <c r="E1744" s="16" t="s">
        <v>3</v>
      </c>
      <c r="F1744" s="16" t="str">
        <f>VLOOKUP(A1744,BY_TRA_Demand_Drivers!$A$5:$B$95,2,FALSE)</f>
        <v>TFRAI</v>
      </c>
      <c r="G1744" s="16">
        <f>VLOOKUP($D1744,'Growth rate'!$B$3:$T$93,19,FALSE)*VLOOKUP($F1744,BY_TRA_Demand_Drivers!$B$5:$J$100,7,FALSE)</f>
        <v>118.94126340592668</v>
      </c>
      <c r="H1744" s="16">
        <f>VLOOKUP($D1744,'Growth rate'!$B$3:$T$93,19,FALSE)*VLOOKUP($F1744,BY_TRA_Demand_Drivers!$B$5:$J$100,8,FALSE)</f>
        <v>0</v>
      </c>
      <c r="I1744" s="16">
        <f>VLOOKUP($D1744,'Growth rate'!$B$3:$T$93,19,FALSE)*VLOOKUP($F1744,BY_TRA_Demand_Drivers!$B$5:$J$100,9,FALSE)</f>
        <v>0</v>
      </c>
    </row>
    <row r="1745" spans="1:9">
      <c r="A1745" s="16">
        <f t="shared" si="26"/>
        <v>22</v>
      </c>
      <c r="B1745" s="16"/>
      <c r="C1745" s="16" t="s">
        <v>11</v>
      </c>
      <c r="D1745" s="16">
        <v>2038</v>
      </c>
      <c r="E1745" s="16" t="s">
        <v>3</v>
      </c>
      <c r="F1745" s="16" t="str">
        <f>VLOOKUP(A1745,BY_TRA_Demand_Drivers!$A$5:$B$95,2,FALSE)</f>
        <v>TFRAI</v>
      </c>
      <c r="G1745" s="16">
        <f>VLOOKUP($D1745,'Growth rate'!$B$3:$T$93,19,FALSE)*VLOOKUP($F1745,BY_TRA_Demand_Drivers!$B$5:$J$100,7,FALSE)</f>
        <v>120.18647521603793</v>
      </c>
      <c r="H1745" s="16">
        <f>VLOOKUP($D1745,'Growth rate'!$B$3:$T$93,19,FALSE)*VLOOKUP($F1745,BY_TRA_Demand_Drivers!$B$5:$J$100,8,FALSE)</f>
        <v>0</v>
      </c>
      <c r="I1745" s="16">
        <f>VLOOKUP($D1745,'Growth rate'!$B$3:$T$93,19,FALSE)*VLOOKUP($F1745,BY_TRA_Demand_Drivers!$B$5:$J$100,9,FALSE)</f>
        <v>0</v>
      </c>
    </row>
    <row r="1746" spans="1:9">
      <c r="A1746" s="16">
        <f t="shared" si="26"/>
        <v>22</v>
      </c>
      <c r="B1746" s="16"/>
      <c r="C1746" s="16" t="s">
        <v>11</v>
      </c>
      <c r="D1746" s="16">
        <v>2039</v>
      </c>
      <c r="E1746" s="16" t="s">
        <v>3</v>
      </c>
      <c r="F1746" s="16" t="str">
        <f>VLOOKUP(A1746,BY_TRA_Demand_Drivers!$A$5:$B$95,2,FALSE)</f>
        <v>TFRAI</v>
      </c>
      <c r="G1746" s="16">
        <f>VLOOKUP($D1746,'Growth rate'!$B$3:$T$93,19,FALSE)*VLOOKUP($F1746,BY_TRA_Demand_Drivers!$B$5:$J$100,7,FALSE)</f>
        <v>121.43168702614922</v>
      </c>
      <c r="H1746" s="16">
        <f>VLOOKUP($D1746,'Growth rate'!$B$3:$T$93,19,FALSE)*VLOOKUP($F1746,BY_TRA_Demand_Drivers!$B$5:$J$100,8,FALSE)</f>
        <v>0</v>
      </c>
      <c r="I1746" s="16">
        <f>VLOOKUP($D1746,'Growth rate'!$B$3:$T$93,19,FALSE)*VLOOKUP($F1746,BY_TRA_Demand_Drivers!$B$5:$J$100,9,FALSE)</f>
        <v>0</v>
      </c>
    </row>
    <row r="1747" spans="1:9">
      <c r="A1747" s="16">
        <f t="shared" si="26"/>
        <v>22</v>
      </c>
      <c r="B1747" s="16"/>
      <c r="C1747" s="16" t="s">
        <v>11</v>
      </c>
      <c r="D1747" s="16">
        <v>2040</v>
      </c>
      <c r="E1747" s="16" t="s">
        <v>3</v>
      </c>
      <c r="F1747" s="16" t="str">
        <f>VLOOKUP(A1747,BY_TRA_Demand_Drivers!$A$5:$B$95,2,FALSE)</f>
        <v>TFRAI</v>
      </c>
      <c r="G1747" s="16">
        <f>VLOOKUP($D1747,'Growth rate'!$B$3:$T$93,19,FALSE)*VLOOKUP($F1747,BY_TRA_Demand_Drivers!$B$5:$J$100,7,FALSE)</f>
        <v>122.67689883626051</v>
      </c>
      <c r="H1747" s="16">
        <f>VLOOKUP($D1747,'Growth rate'!$B$3:$T$93,19,FALSE)*VLOOKUP($F1747,BY_TRA_Demand_Drivers!$B$5:$J$100,8,FALSE)</f>
        <v>0</v>
      </c>
      <c r="I1747" s="16">
        <f>VLOOKUP($D1747,'Growth rate'!$B$3:$T$93,19,FALSE)*VLOOKUP($F1747,BY_TRA_Demand_Drivers!$B$5:$J$100,9,FALSE)</f>
        <v>0</v>
      </c>
    </row>
    <row r="1748" spans="1:9">
      <c r="A1748" s="16">
        <f t="shared" si="26"/>
        <v>22</v>
      </c>
      <c r="B1748" s="16"/>
      <c r="C1748" s="16" t="s">
        <v>11</v>
      </c>
      <c r="D1748" s="16">
        <v>2041</v>
      </c>
      <c r="E1748" s="16" t="s">
        <v>3</v>
      </c>
      <c r="F1748" s="16" t="str">
        <f>VLOOKUP(A1748,BY_TRA_Demand_Drivers!$A$5:$B$95,2,FALSE)</f>
        <v>TFRAI</v>
      </c>
      <c r="G1748" s="16">
        <f>VLOOKUP($D1748,'Growth rate'!$B$3:$T$93,19,FALSE)*VLOOKUP($F1748,BY_TRA_Demand_Drivers!$B$5:$J$100,7,FALSE)</f>
        <v>123.92211064637176</v>
      </c>
      <c r="H1748" s="16">
        <f>VLOOKUP($D1748,'Growth rate'!$B$3:$T$93,19,FALSE)*VLOOKUP($F1748,BY_TRA_Demand_Drivers!$B$5:$J$100,8,FALSE)</f>
        <v>0</v>
      </c>
      <c r="I1748" s="16">
        <f>VLOOKUP($D1748,'Growth rate'!$B$3:$T$93,19,FALSE)*VLOOKUP($F1748,BY_TRA_Demand_Drivers!$B$5:$J$100,9,FALSE)</f>
        <v>0</v>
      </c>
    </row>
    <row r="1749" spans="1:9">
      <c r="A1749" s="16">
        <f t="shared" si="26"/>
        <v>22</v>
      </c>
      <c r="B1749" s="16"/>
      <c r="C1749" s="16" t="s">
        <v>11</v>
      </c>
      <c r="D1749" s="16">
        <v>2042</v>
      </c>
      <c r="E1749" s="16" t="s">
        <v>3</v>
      </c>
      <c r="F1749" s="16" t="str">
        <f>VLOOKUP(A1749,BY_TRA_Demand_Drivers!$A$5:$B$95,2,FALSE)</f>
        <v>TFRAI</v>
      </c>
      <c r="G1749" s="16">
        <f>VLOOKUP($D1749,'Growth rate'!$B$3:$T$93,19,FALSE)*VLOOKUP($F1749,BY_TRA_Demand_Drivers!$B$5:$J$100,7,FALSE)</f>
        <v>125.16732245648305</v>
      </c>
      <c r="H1749" s="16">
        <f>VLOOKUP($D1749,'Growth rate'!$B$3:$T$93,19,FALSE)*VLOOKUP($F1749,BY_TRA_Demand_Drivers!$B$5:$J$100,8,FALSE)</f>
        <v>0</v>
      </c>
      <c r="I1749" s="16">
        <f>VLOOKUP($D1749,'Growth rate'!$B$3:$T$93,19,FALSE)*VLOOKUP($F1749,BY_TRA_Demand_Drivers!$B$5:$J$100,9,FALSE)</f>
        <v>0</v>
      </c>
    </row>
    <row r="1750" spans="1:9">
      <c r="A1750" s="16">
        <f t="shared" si="26"/>
        <v>22</v>
      </c>
      <c r="B1750" s="16"/>
      <c r="C1750" s="16" t="s">
        <v>11</v>
      </c>
      <c r="D1750" s="16">
        <v>2043</v>
      </c>
      <c r="E1750" s="16" t="s">
        <v>3</v>
      </c>
      <c r="F1750" s="16" t="str">
        <f>VLOOKUP(A1750,BY_TRA_Demand_Drivers!$A$5:$B$95,2,FALSE)</f>
        <v>TFRAI</v>
      </c>
      <c r="G1750" s="16">
        <f>VLOOKUP($D1750,'Growth rate'!$B$3:$T$93,19,FALSE)*VLOOKUP($F1750,BY_TRA_Demand_Drivers!$B$5:$J$100,7,FALSE)</f>
        <v>126.41253426659432</v>
      </c>
      <c r="H1750" s="16">
        <f>VLOOKUP($D1750,'Growth rate'!$B$3:$T$93,19,FALSE)*VLOOKUP($F1750,BY_TRA_Demand_Drivers!$B$5:$J$100,8,FALSE)</f>
        <v>0</v>
      </c>
      <c r="I1750" s="16">
        <f>VLOOKUP($D1750,'Growth rate'!$B$3:$T$93,19,FALSE)*VLOOKUP($F1750,BY_TRA_Demand_Drivers!$B$5:$J$100,9,FALSE)</f>
        <v>0</v>
      </c>
    </row>
    <row r="1751" spans="1:9">
      <c r="A1751" s="16">
        <f t="shared" si="26"/>
        <v>22</v>
      </c>
      <c r="B1751" s="16"/>
      <c r="C1751" s="16" t="s">
        <v>11</v>
      </c>
      <c r="D1751" s="16">
        <v>2044</v>
      </c>
      <c r="E1751" s="16" t="s">
        <v>3</v>
      </c>
      <c r="F1751" s="16" t="str">
        <f>VLOOKUP(A1751,BY_TRA_Demand_Drivers!$A$5:$B$95,2,FALSE)</f>
        <v>TFRAI</v>
      </c>
      <c r="G1751" s="16">
        <f>VLOOKUP($D1751,'Growth rate'!$B$3:$T$93,19,FALSE)*VLOOKUP($F1751,BY_TRA_Demand_Drivers!$B$5:$J$100,7,FALSE)</f>
        <v>127.65774607670559</v>
      </c>
      <c r="H1751" s="16">
        <f>VLOOKUP($D1751,'Growth rate'!$B$3:$T$93,19,FALSE)*VLOOKUP($F1751,BY_TRA_Demand_Drivers!$B$5:$J$100,8,FALSE)</f>
        <v>0</v>
      </c>
      <c r="I1751" s="16">
        <f>VLOOKUP($D1751,'Growth rate'!$B$3:$T$93,19,FALSE)*VLOOKUP($F1751,BY_TRA_Demand_Drivers!$B$5:$J$100,9,FALSE)</f>
        <v>0</v>
      </c>
    </row>
    <row r="1752" spans="1:9">
      <c r="A1752" s="16">
        <f t="shared" si="26"/>
        <v>22</v>
      </c>
      <c r="B1752" s="16"/>
      <c r="C1752" s="16" t="s">
        <v>11</v>
      </c>
      <c r="D1752" s="16">
        <v>2045</v>
      </c>
      <c r="E1752" s="16" t="s">
        <v>3</v>
      </c>
      <c r="F1752" s="16" t="str">
        <f>VLOOKUP(A1752,BY_TRA_Demand_Drivers!$A$5:$B$95,2,FALSE)</f>
        <v>TFRAI</v>
      </c>
      <c r="G1752" s="16">
        <f>VLOOKUP($D1752,'Growth rate'!$B$3:$T$93,19,FALSE)*VLOOKUP($F1752,BY_TRA_Demand_Drivers!$B$5:$J$100,7,FALSE)</f>
        <v>128.90295788681686</v>
      </c>
      <c r="H1752" s="16">
        <f>VLOOKUP($D1752,'Growth rate'!$B$3:$T$93,19,FALSE)*VLOOKUP($F1752,BY_TRA_Demand_Drivers!$B$5:$J$100,8,FALSE)</f>
        <v>0</v>
      </c>
      <c r="I1752" s="16">
        <f>VLOOKUP($D1752,'Growth rate'!$B$3:$T$93,19,FALSE)*VLOOKUP($F1752,BY_TRA_Demand_Drivers!$B$5:$J$100,9,FALSE)</f>
        <v>0</v>
      </c>
    </row>
    <row r="1753" spans="1:9">
      <c r="A1753" s="16">
        <f t="shared" si="26"/>
        <v>22</v>
      </c>
      <c r="B1753" s="16"/>
      <c r="C1753" s="16" t="s">
        <v>11</v>
      </c>
      <c r="D1753" s="16">
        <v>2046</v>
      </c>
      <c r="E1753" s="16" t="s">
        <v>3</v>
      </c>
      <c r="F1753" s="16" t="str">
        <f>VLOOKUP(A1753,BY_TRA_Demand_Drivers!$A$5:$B$95,2,FALSE)</f>
        <v>TFRAI</v>
      </c>
      <c r="G1753" s="16">
        <f>VLOOKUP($D1753,'Growth rate'!$B$3:$T$93,19,FALSE)*VLOOKUP($F1753,BY_TRA_Demand_Drivers!$B$5:$J$100,7,FALSE)</f>
        <v>130.14816969692816</v>
      </c>
      <c r="H1753" s="16">
        <f>VLOOKUP($D1753,'Growth rate'!$B$3:$T$93,19,FALSE)*VLOOKUP($F1753,BY_TRA_Demand_Drivers!$B$5:$J$100,8,FALSE)</f>
        <v>0</v>
      </c>
      <c r="I1753" s="16">
        <f>VLOOKUP($D1753,'Growth rate'!$B$3:$T$93,19,FALSE)*VLOOKUP($F1753,BY_TRA_Demand_Drivers!$B$5:$J$100,9,FALSE)</f>
        <v>0</v>
      </c>
    </row>
    <row r="1754" spans="1:9">
      <c r="A1754" s="16">
        <f t="shared" si="26"/>
        <v>22</v>
      </c>
      <c r="B1754" s="16"/>
      <c r="C1754" s="16" t="s">
        <v>11</v>
      </c>
      <c r="D1754" s="16">
        <v>2047</v>
      </c>
      <c r="E1754" s="16" t="s">
        <v>3</v>
      </c>
      <c r="F1754" s="16" t="str">
        <f>VLOOKUP(A1754,BY_TRA_Demand_Drivers!$A$5:$B$95,2,FALSE)</f>
        <v>TFRAI</v>
      </c>
      <c r="G1754" s="16">
        <f>VLOOKUP($D1754,'Growth rate'!$B$3:$T$93,19,FALSE)*VLOOKUP($F1754,BY_TRA_Demand_Drivers!$B$5:$J$100,7,FALSE)</f>
        <v>131.39338150703941</v>
      </c>
      <c r="H1754" s="16">
        <f>VLOOKUP($D1754,'Growth rate'!$B$3:$T$93,19,FALSE)*VLOOKUP($F1754,BY_TRA_Demand_Drivers!$B$5:$J$100,8,FALSE)</f>
        <v>0</v>
      </c>
      <c r="I1754" s="16">
        <f>VLOOKUP($D1754,'Growth rate'!$B$3:$T$93,19,FALSE)*VLOOKUP($F1754,BY_TRA_Demand_Drivers!$B$5:$J$100,9,FALSE)</f>
        <v>0</v>
      </c>
    </row>
    <row r="1755" spans="1:9">
      <c r="A1755" s="16">
        <f t="shared" si="26"/>
        <v>22</v>
      </c>
      <c r="B1755" s="16"/>
      <c r="C1755" s="16" t="s">
        <v>11</v>
      </c>
      <c r="D1755" s="16">
        <v>2048</v>
      </c>
      <c r="E1755" s="16" t="s">
        <v>3</v>
      </c>
      <c r="F1755" s="16" t="str">
        <f>VLOOKUP(A1755,BY_TRA_Demand_Drivers!$A$5:$B$95,2,FALSE)</f>
        <v>TFRAI</v>
      </c>
      <c r="G1755" s="16">
        <f>VLOOKUP($D1755,'Growth rate'!$B$3:$T$93,19,FALSE)*VLOOKUP($F1755,BY_TRA_Demand_Drivers!$B$5:$J$100,7,FALSE)</f>
        <v>132.63859331715071</v>
      </c>
      <c r="H1755" s="16">
        <f>VLOOKUP($D1755,'Growth rate'!$B$3:$T$93,19,FALSE)*VLOOKUP($F1755,BY_TRA_Demand_Drivers!$B$5:$J$100,8,FALSE)</f>
        <v>0</v>
      </c>
      <c r="I1755" s="16">
        <f>VLOOKUP($D1755,'Growth rate'!$B$3:$T$93,19,FALSE)*VLOOKUP($F1755,BY_TRA_Demand_Drivers!$B$5:$J$100,9,FALSE)</f>
        <v>0</v>
      </c>
    </row>
    <row r="1756" spans="1:9">
      <c r="A1756" s="16">
        <f t="shared" si="26"/>
        <v>22</v>
      </c>
      <c r="B1756" s="16"/>
      <c r="C1756" s="16" t="s">
        <v>11</v>
      </c>
      <c r="D1756" s="16">
        <v>2049</v>
      </c>
      <c r="E1756" s="16" t="s">
        <v>3</v>
      </c>
      <c r="F1756" s="16" t="str">
        <f>VLOOKUP(A1756,BY_TRA_Demand_Drivers!$A$5:$B$95,2,FALSE)</f>
        <v>TFRAI</v>
      </c>
      <c r="G1756" s="16">
        <f>VLOOKUP($D1756,'Growth rate'!$B$3:$T$93,19,FALSE)*VLOOKUP($F1756,BY_TRA_Demand_Drivers!$B$5:$J$100,7,FALSE)</f>
        <v>133.88380512726198</v>
      </c>
      <c r="H1756" s="16">
        <f>VLOOKUP($D1756,'Growth rate'!$B$3:$T$93,19,FALSE)*VLOOKUP($F1756,BY_TRA_Demand_Drivers!$B$5:$J$100,8,FALSE)</f>
        <v>0</v>
      </c>
      <c r="I1756" s="16">
        <f>VLOOKUP($D1756,'Growth rate'!$B$3:$T$93,19,FALSE)*VLOOKUP($F1756,BY_TRA_Demand_Drivers!$B$5:$J$100,9,FALSE)</f>
        <v>0</v>
      </c>
    </row>
    <row r="1757" spans="1:9">
      <c r="A1757" s="16">
        <f t="shared" si="26"/>
        <v>22</v>
      </c>
      <c r="B1757" s="16"/>
      <c r="C1757" s="16" t="s">
        <v>11</v>
      </c>
      <c r="D1757" s="16">
        <v>2050</v>
      </c>
      <c r="E1757" s="16" t="s">
        <v>3</v>
      </c>
      <c r="F1757" s="16" t="str">
        <f>VLOOKUP(A1757,BY_TRA_Demand_Drivers!$A$5:$B$95,2,FALSE)</f>
        <v>TFRAI</v>
      </c>
      <c r="G1757" s="16">
        <f>VLOOKUP($D1757,'Growth rate'!$B$3:$T$93,19,FALSE)*VLOOKUP($F1757,BY_TRA_Demand_Drivers!$B$5:$J$100,7,FALSE)</f>
        <v>135.12901693737325</v>
      </c>
      <c r="H1757" s="16">
        <f>VLOOKUP($D1757,'Growth rate'!$B$3:$T$93,19,FALSE)*VLOOKUP($F1757,BY_TRA_Demand_Drivers!$B$5:$J$100,8,FALSE)</f>
        <v>0</v>
      </c>
      <c r="I1757" s="16">
        <f>VLOOKUP($D1757,'Growth rate'!$B$3:$T$93,19,FALSE)*VLOOKUP($F1757,BY_TRA_Demand_Drivers!$B$5:$J$100,9,FALSE)</f>
        <v>0</v>
      </c>
    </row>
    <row r="1758" spans="1:9">
      <c r="A1758" s="16">
        <f t="shared" si="26"/>
        <v>22</v>
      </c>
      <c r="B1758" s="16"/>
      <c r="C1758" s="16" t="s">
        <v>11</v>
      </c>
      <c r="D1758" s="16">
        <v>2051</v>
      </c>
      <c r="E1758" s="16" t="s">
        <v>3</v>
      </c>
      <c r="F1758" s="16" t="str">
        <f>VLOOKUP(A1758,BY_TRA_Demand_Drivers!$A$5:$B$95,2,FALSE)</f>
        <v>TFRAI</v>
      </c>
      <c r="G1758" s="16">
        <f>VLOOKUP($D1758,'Growth rate'!$B$3:$T$93,19,FALSE)*VLOOKUP($F1758,BY_TRA_Demand_Drivers!$B$5:$J$100,7,FALSE)</f>
        <v>136.59438663059859</v>
      </c>
      <c r="H1758" s="16">
        <f>VLOOKUP($D1758,'Growth rate'!$B$3:$T$93,19,FALSE)*VLOOKUP($F1758,BY_TRA_Demand_Drivers!$B$5:$J$100,8,FALSE)</f>
        <v>0</v>
      </c>
      <c r="I1758" s="16">
        <f>VLOOKUP($D1758,'Growth rate'!$B$3:$T$93,19,FALSE)*VLOOKUP($F1758,BY_TRA_Demand_Drivers!$B$5:$J$100,9,FALSE)</f>
        <v>0</v>
      </c>
    </row>
    <row r="1759" spans="1:9">
      <c r="A1759" s="16">
        <f t="shared" si="26"/>
        <v>22</v>
      </c>
      <c r="B1759" s="16"/>
      <c r="C1759" s="16" t="s">
        <v>11</v>
      </c>
      <c r="D1759" s="16">
        <v>2052</v>
      </c>
      <c r="E1759" s="16" t="s">
        <v>3</v>
      </c>
      <c r="F1759" s="16" t="str">
        <f>VLOOKUP(A1759,BY_TRA_Demand_Drivers!$A$5:$B$95,2,FALSE)</f>
        <v>TFRAI</v>
      </c>
      <c r="G1759" s="16">
        <f>VLOOKUP($D1759,'Growth rate'!$B$3:$T$93,19,FALSE)*VLOOKUP($F1759,BY_TRA_Demand_Drivers!$B$5:$J$100,7,FALSE)</f>
        <v>138.05975632382396</v>
      </c>
      <c r="H1759" s="16">
        <f>VLOOKUP($D1759,'Growth rate'!$B$3:$T$93,19,FALSE)*VLOOKUP($F1759,BY_TRA_Demand_Drivers!$B$5:$J$100,8,FALSE)</f>
        <v>0</v>
      </c>
      <c r="I1759" s="16">
        <f>VLOOKUP($D1759,'Growth rate'!$B$3:$T$93,19,FALSE)*VLOOKUP($F1759,BY_TRA_Demand_Drivers!$B$5:$J$100,9,FALSE)</f>
        <v>0</v>
      </c>
    </row>
    <row r="1760" spans="1:9">
      <c r="A1760" s="16">
        <f t="shared" si="26"/>
        <v>22</v>
      </c>
      <c r="B1760" s="16"/>
      <c r="C1760" s="16" t="s">
        <v>11</v>
      </c>
      <c r="D1760" s="16">
        <v>2053</v>
      </c>
      <c r="E1760" s="16" t="s">
        <v>3</v>
      </c>
      <c r="F1760" s="16" t="str">
        <f>VLOOKUP(A1760,BY_TRA_Demand_Drivers!$A$5:$B$95,2,FALSE)</f>
        <v>TFRAI</v>
      </c>
      <c r="G1760" s="16">
        <f>VLOOKUP($D1760,'Growth rate'!$B$3:$T$93,19,FALSE)*VLOOKUP($F1760,BY_TRA_Demand_Drivers!$B$5:$J$100,7,FALSE)</f>
        <v>139.5251260170493</v>
      </c>
      <c r="H1760" s="16">
        <f>VLOOKUP($D1760,'Growth rate'!$B$3:$T$93,19,FALSE)*VLOOKUP($F1760,BY_TRA_Demand_Drivers!$B$5:$J$100,8,FALSE)</f>
        <v>0</v>
      </c>
      <c r="I1760" s="16">
        <f>VLOOKUP($D1760,'Growth rate'!$B$3:$T$93,19,FALSE)*VLOOKUP($F1760,BY_TRA_Demand_Drivers!$B$5:$J$100,9,FALSE)</f>
        <v>0</v>
      </c>
    </row>
    <row r="1761" spans="1:9">
      <c r="A1761" s="16">
        <f t="shared" si="26"/>
        <v>22</v>
      </c>
      <c r="B1761" s="16"/>
      <c r="C1761" s="16" t="s">
        <v>11</v>
      </c>
      <c r="D1761" s="16">
        <v>2054</v>
      </c>
      <c r="E1761" s="16" t="s">
        <v>3</v>
      </c>
      <c r="F1761" s="16" t="str">
        <f>VLOOKUP(A1761,BY_TRA_Demand_Drivers!$A$5:$B$95,2,FALSE)</f>
        <v>TFRAI</v>
      </c>
      <c r="G1761" s="16">
        <f>VLOOKUP($D1761,'Growth rate'!$B$3:$T$93,19,FALSE)*VLOOKUP($F1761,BY_TRA_Demand_Drivers!$B$5:$J$100,7,FALSE)</f>
        <v>140.9904957102747</v>
      </c>
      <c r="H1761" s="16">
        <f>VLOOKUP($D1761,'Growth rate'!$B$3:$T$93,19,FALSE)*VLOOKUP($F1761,BY_TRA_Demand_Drivers!$B$5:$J$100,8,FALSE)</f>
        <v>0</v>
      </c>
      <c r="I1761" s="16">
        <f>VLOOKUP($D1761,'Growth rate'!$B$3:$T$93,19,FALSE)*VLOOKUP($F1761,BY_TRA_Demand_Drivers!$B$5:$J$100,9,FALSE)</f>
        <v>0</v>
      </c>
    </row>
    <row r="1762" spans="1:9">
      <c r="A1762" s="16">
        <f t="shared" si="26"/>
        <v>22</v>
      </c>
      <c r="B1762" s="16"/>
      <c r="C1762" s="16" t="s">
        <v>11</v>
      </c>
      <c r="D1762" s="16">
        <v>2055</v>
      </c>
      <c r="E1762" s="16" t="s">
        <v>3</v>
      </c>
      <c r="F1762" s="16" t="str">
        <f>VLOOKUP(A1762,BY_TRA_Demand_Drivers!$A$5:$B$95,2,FALSE)</f>
        <v>TFRAI</v>
      </c>
      <c r="G1762" s="16">
        <f>VLOOKUP($D1762,'Growth rate'!$B$3:$T$93,19,FALSE)*VLOOKUP($F1762,BY_TRA_Demand_Drivers!$B$5:$J$100,7,FALSE)</f>
        <v>142.45586540350001</v>
      </c>
      <c r="H1762" s="16">
        <f>VLOOKUP($D1762,'Growth rate'!$B$3:$T$93,19,FALSE)*VLOOKUP($F1762,BY_TRA_Demand_Drivers!$B$5:$J$100,8,FALSE)</f>
        <v>0</v>
      </c>
      <c r="I1762" s="16">
        <f>VLOOKUP($D1762,'Growth rate'!$B$3:$T$93,19,FALSE)*VLOOKUP($F1762,BY_TRA_Demand_Drivers!$B$5:$J$100,9,FALSE)</f>
        <v>0</v>
      </c>
    </row>
    <row r="1763" spans="1:9">
      <c r="A1763" s="16">
        <f t="shared" si="26"/>
        <v>22</v>
      </c>
      <c r="B1763" s="16"/>
      <c r="C1763" s="16" t="s">
        <v>11</v>
      </c>
      <c r="D1763" s="16">
        <v>2056</v>
      </c>
      <c r="E1763" s="16" t="s">
        <v>3</v>
      </c>
      <c r="F1763" s="16" t="str">
        <f>VLOOKUP(A1763,BY_TRA_Demand_Drivers!$A$5:$B$95,2,FALSE)</f>
        <v>TFRAI</v>
      </c>
      <c r="G1763" s="16">
        <f>VLOOKUP($D1763,'Growth rate'!$B$3:$T$93,19,FALSE)*VLOOKUP($F1763,BY_TRA_Demand_Drivers!$B$5:$J$100,7,FALSE)</f>
        <v>144.09670087279275</v>
      </c>
      <c r="H1763" s="16">
        <f>VLOOKUP($D1763,'Growth rate'!$B$3:$T$93,19,FALSE)*VLOOKUP($F1763,BY_TRA_Demand_Drivers!$B$5:$J$100,8,FALSE)</f>
        <v>0</v>
      </c>
      <c r="I1763" s="16">
        <f>VLOOKUP($D1763,'Growth rate'!$B$3:$T$93,19,FALSE)*VLOOKUP($F1763,BY_TRA_Demand_Drivers!$B$5:$J$100,9,FALSE)</f>
        <v>0</v>
      </c>
    </row>
    <row r="1764" spans="1:9">
      <c r="A1764" s="16">
        <f t="shared" si="26"/>
        <v>22</v>
      </c>
      <c r="B1764" s="16"/>
      <c r="C1764" s="16" t="s">
        <v>11</v>
      </c>
      <c r="D1764" s="16">
        <v>2057</v>
      </c>
      <c r="E1764" s="16" t="s">
        <v>3</v>
      </c>
      <c r="F1764" s="16" t="str">
        <f>VLOOKUP(A1764,BY_TRA_Demand_Drivers!$A$5:$B$95,2,FALSE)</f>
        <v>TFRAI</v>
      </c>
      <c r="G1764" s="16">
        <f>VLOOKUP($D1764,'Growth rate'!$B$3:$T$93,19,FALSE)*VLOOKUP($F1764,BY_TRA_Demand_Drivers!$B$5:$J$100,7,FALSE)</f>
        <v>145.73753634208543</v>
      </c>
      <c r="H1764" s="16">
        <f>VLOOKUP($D1764,'Growth rate'!$B$3:$T$93,19,FALSE)*VLOOKUP($F1764,BY_TRA_Demand_Drivers!$B$5:$J$100,8,FALSE)</f>
        <v>0</v>
      </c>
      <c r="I1764" s="16">
        <f>VLOOKUP($D1764,'Growth rate'!$B$3:$T$93,19,FALSE)*VLOOKUP($F1764,BY_TRA_Demand_Drivers!$B$5:$J$100,9,FALSE)</f>
        <v>0</v>
      </c>
    </row>
    <row r="1765" spans="1:9">
      <c r="A1765" s="16">
        <f t="shared" si="26"/>
        <v>22</v>
      </c>
      <c r="B1765" s="16"/>
      <c r="C1765" s="16" t="s">
        <v>11</v>
      </c>
      <c r="D1765" s="16">
        <v>2058</v>
      </c>
      <c r="E1765" s="16" t="s">
        <v>3</v>
      </c>
      <c r="F1765" s="16" t="str">
        <f>VLOOKUP(A1765,BY_TRA_Demand_Drivers!$A$5:$B$95,2,FALSE)</f>
        <v>TFRAI</v>
      </c>
      <c r="G1765" s="16">
        <f>VLOOKUP($D1765,'Growth rate'!$B$3:$T$93,19,FALSE)*VLOOKUP($F1765,BY_TRA_Demand_Drivers!$B$5:$J$100,7,FALSE)</f>
        <v>147.37837181137817</v>
      </c>
      <c r="H1765" s="16">
        <f>VLOOKUP($D1765,'Growth rate'!$B$3:$T$93,19,FALSE)*VLOOKUP($F1765,BY_TRA_Demand_Drivers!$B$5:$J$100,8,FALSE)</f>
        <v>0</v>
      </c>
      <c r="I1765" s="16">
        <f>VLOOKUP($D1765,'Growth rate'!$B$3:$T$93,19,FALSE)*VLOOKUP($F1765,BY_TRA_Demand_Drivers!$B$5:$J$100,9,FALSE)</f>
        <v>0</v>
      </c>
    </row>
    <row r="1766" spans="1:9">
      <c r="A1766" s="16">
        <f t="shared" si="26"/>
        <v>22</v>
      </c>
      <c r="B1766" s="16"/>
      <c r="C1766" s="16" t="s">
        <v>11</v>
      </c>
      <c r="D1766" s="16">
        <v>2059</v>
      </c>
      <c r="E1766" s="16" t="s">
        <v>3</v>
      </c>
      <c r="F1766" s="16" t="str">
        <f>VLOOKUP(A1766,BY_TRA_Demand_Drivers!$A$5:$B$95,2,FALSE)</f>
        <v>TFRAI</v>
      </c>
      <c r="G1766" s="16">
        <f>VLOOKUP($D1766,'Growth rate'!$B$3:$T$93,19,FALSE)*VLOOKUP($F1766,BY_TRA_Demand_Drivers!$B$5:$J$100,7,FALSE)</f>
        <v>149.01920728067088</v>
      </c>
      <c r="H1766" s="16">
        <f>VLOOKUP($D1766,'Growth rate'!$B$3:$T$93,19,FALSE)*VLOOKUP($F1766,BY_TRA_Demand_Drivers!$B$5:$J$100,8,FALSE)</f>
        <v>0</v>
      </c>
      <c r="I1766" s="16">
        <f>VLOOKUP($D1766,'Growth rate'!$B$3:$T$93,19,FALSE)*VLOOKUP($F1766,BY_TRA_Demand_Drivers!$B$5:$J$100,9,FALSE)</f>
        <v>0</v>
      </c>
    </row>
    <row r="1767" spans="1:9">
      <c r="A1767" s="16">
        <f t="shared" si="26"/>
        <v>22</v>
      </c>
      <c r="B1767" s="16"/>
      <c r="C1767" s="16" t="s">
        <v>11</v>
      </c>
      <c r="D1767" s="16">
        <v>2060</v>
      </c>
      <c r="E1767" s="16" t="s">
        <v>3</v>
      </c>
      <c r="F1767" s="16" t="str">
        <f>VLOOKUP(A1767,BY_TRA_Demand_Drivers!$A$5:$B$95,2,FALSE)</f>
        <v>TFRAI</v>
      </c>
      <c r="G1767" s="16">
        <f>VLOOKUP($D1767,'Growth rate'!$B$3:$T$93,19,FALSE)*VLOOKUP($F1767,BY_TRA_Demand_Drivers!$B$5:$J$100,7,FALSE)</f>
        <v>150.66004274996362</v>
      </c>
      <c r="H1767" s="16">
        <f>VLOOKUP($D1767,'Growth rate'!$B$3:$T$93,19,FALSE)*VLOOKUP($F1767,BY_TRA_Demand_Drivers!$B$5:$J$100,8,FALSE)</f>
        <v>0</v>
      </c>
      <c r="I1767" s="16">
        <f>VLOOKUP($D1767,'Growth rate'!$B$3:$T$93,19,FALSE)*VLOOKUP($F1767,BY_TRA_Demand_Drivers!$B$5:$J$100,9,FALSE)</f>
        <v>0</v>
      </c>
    </row>
    <row r="1768" spans="1:9">
      <c r="A1768" s="16">
        <f t="shared" si="26"/>
        <v>22</v>
      </c>
      <c r="B1768" s="16"/>
      <c r="C1768" s="16" t="s">
        <v>11</v>
      </c>
      <c r="D1768" s="16">
        <v>2061</v>
      </c>
      <c r="E1768" s="16" t="s">
        <v>3</v>
      </c>
      <c r="F1768" s="16" t="str">
        <f>VLOOKUP(A1768,BY_TRA_Demand_Drivers!$A$5:$B$95,2,FALSE)</f>
        <v>TFRAI</v>
      </c>
      <c r="G1768" s="16">
        <f>VLOOKUP($D1768,'Growth rate'!$B$3:$T$93,19,FALSE)*VLOOKUP($F1768,BY_TRA_Demand_Drivers!$B$5:$J$100,7,FALSE)</f>
        <v>152.34211541511181</v>
      </c>
      <c r="H1768" s="16">
        <f>VLOOKUP($D1768,'Growth rate'!$B$3:$T$93,19,FALSE)*VLOOKUP($F1768,BY_TRA_Demand_Drivers!$B$5:$J$100,8,FALSE)</f>
        <v>0</v>
      </c>
      <c r="I1768" s="16">
        <f>VLOOKUP($D1768,'Growth rate'!$B$3:$T$93,19,FALSE)*VLOOKUP($F1768,BY_TRA_Demand_Drivers!$B$5:$J$100,9,FALSE)</f>
        <v>0</v>
      </c>
    </row>
    <row r="1769" spans="1:9">
      <c r="A1769" s="16">
        <f t="shared" si="26"/>
        <v>22</v>
      </c>
      <c r="B1769" s="16"/>
      <c r="C1769" s="16" t="s">
        <v>11</v>
      </c>
      <c r="D1769" s="16">
        <v>2062</v>
      </c>
      <c r="E1769" s="16" t="s">
        <v>3</v>
      </c>
      <c r="F1769" s="16" t="str">
        <f>VLOOKUP(A1769,BY_TRA_Demand_Drivers!$A$5:$B$95,2,FALSE)</f>
        <v>TFRAI</v>
      </c>
      <c r="G1769" s="16">
        <f>VLOOKUP($D1769,'Growth rate'!$B$3:$T$93,19,FALSE)*VLOOKUP($F1769,BY_TRA_Demand_Drivers!$B$5:$J$100,7,FALSE)</f>
        <v>154.02418808026002</v>
      </c>
      <c r="H1769" s="16">
        <f>VLOOKUP($D1769,'Growth rate'!$B$3:$T$93,19,FALSE)*VLOOKUP($F1769,BY_TRA_Demand_Drivers!$B$5:$J$100,8,FALSE)</f>
        <v>0</v>
      </c>
      <c r="I1769" s="16">
        <f>VLOOKUP($D1769,'Growth rate'!$B$3:$T$93,19,FALSE)*VLOOKUP($F1769,BY_TRA_Demand_Drivers!$B$5:$J$100,9,FALSE)</f>
        <v>0</v>
      </c>
    </row>
    <row r="1770" spans="1:9">
      <c r="A1770" s="16">
        <f t="shared" si="26"/>
        <v>22</v>
      </c>
      <c r="B1770" s="16"/>
      <c r="C1770" s="16" t="s">
        <v>11</v>
      </c>
      <c r="D1770" s="16">
        <v>2063</v>
      </c>
      <c r="E1770" s="16" t="s">
        <v>3</v>
      </c>
      <c r="F1770" s="16" t="str">
        <f>VLOOKUP(A1770,BY_TRA_Demand_Drivers!$A$5:$B$95,2,FALSE)</f>
        <v>TFRAI</v>
      </c>
      <c r="G1770" s="16">
        <f>VLOOKUP($D1770,'Growth rate'!$B$3:$T$93,19,FALSE)*VLOOKUP($F1770,BY_TRA_Demand_Drivers!$B$5:$J$100,7,FALSE)</f>
        <v>155.70626074540823</v>
      </c>
      <c r="H1770" s="16">
        <f>VLOOKUP($D1770,'Growth rate'!$B$3:$T$93,19,FALSE)*VLOOKUP($F1770,BY_TRA_Demand_Drivers!$B$5:$J$100,8,FALSE)</f>
        <v>0</v>
      </c>
      <c r="I1770" s="16">
        <f>VLOOKUP($D1770,'Growth rate'!$B$3:$T$93,19,FALSE)*VLOOKUP($F1770,BY_TRA_Demand_Drivers!$B$5:$J$100,9,FALSE)</f>
        <v>0</v>
      </c>
    </row>
    <row r="1771" spans="1:9">
      <c r="A1771" s="16">
        <f t="shared" si="26"/>
        <v>22</v>
      </c>
      <c r="B1771" s="16"/>
      <c r="C1771" s="16" t="s">
        <v>11</v>
      </c>
      <c r="D1771" s="16">
        <v>2064</v>
      </c>
      <c r="E1771" s="16" t="s">
        <v>3</v>
      </c>
      <c r="F1771" s="16" t="str">
        <f>VLOOKUP(A1771,BY_TRA_Demand_Drivers!$A$5:$B$95,2,FALSE)</f>
        <v>TFRAI</v>
      </c>
      <c r="G1771" s="16">
        <f>VLOOKUP($D1771,'Growth rate'!$B$3:$T$93,19,FALSE)*VLOOKUP($F1771,BY_TRA_Demand_Drivers!$B$5:$J$100,7,FALSE)</f>
        <v>157.38833341055641</v>
      </c>
      <c r="H1771" s="16">
        <f>VLOOKUP($D1771,'Growth rate'!$B$3:$T$93,19,FALSE)*VLOOKUP($F1771,BY_TRA_Demand_Drivers!$B$5:$J$100,8,FALSE)</f>
        <v>0</v>
      </c>
      <c r="I1771" s="16">
        <f>VLOOKUP($D1771,'Growth rate'!$B$3:$T$93,19,FALSE)*VLOOKUP($F1771,BY_TRA_Demand_Drivers!$B$5:$J$100,9,FALSE)</f>
        <v>0</v>
      </c>
    </row>
    <row r="1772" spans="1:9">
      <c r="A1772" s="16">
        <f t="shared" si="26"/>
        <v>22</v>
      </c>
      <c r="B1772" s="16"/>
      <c r="C1772" s="16" t="s">
        <v>11</v>
      </c>
      <c r="D1772" s="16">
        <v>2065</v>
      </c>
      <c r="E1772" s="16" t="s">
        <v>3</v>
      </c>
      <c r="F1772" s="16" t="str">
        <f>VLOOKUP(A1772,BY_TRA_Demand_Drivers!$A$5:$B$95,2,FALSE)</f>
        <v>TFRAI</v>
      </c>
      <c r="G1772" s="16">
        <f>VLOOKUP($D1772,'Growth rate'!$B$3:$T$93,19,FALSE)*VLOOKUP($F1772,BY_TRA_Demand_Drivers!$B$5:$J$100,7,FALSE)</f>
        <v>159.0704060757046</v>
      </c>
      <c r="H1772" s="16">
        <f>VLOOKUP($D1772,'Growth rate'!$B$3:$T$93,19,FALSE)*VLOOKUP($F1772,BY_TRA_Demand_Drivers!$B$5:$J$100,8,FALSE)</f>
        <v>0</v>
      </c>
      <c r="I1772" s="16">
        <f>VLOOKUP($D1772,'Growth rate'!$B$3:$T$93,19,FALSE)*VLOOKUP($F1772,BY_TRA_Demand_Drivers!$B$5:$J$100,9,FALSE)</f>
        <v>0</v>
      </c>
    </row>
    <row r="1773" spans="1:9">
      <c r="A1773" s="16">
        <f t="shared" ref="A1773:A1836" si="27">A1691+1</f>
        <v>22</v>
      </c>
      <c r="B1773" s="16"/>
      <c r="C1773" s="16" t="s">
        <v>11</v>
      </c>
      <c r="D1773" s="16">
        <v>2066</v>
      </c>
      <c r="E1773" s="16" t="s">
        <v>3</v>
      </c>
      <c r="F1773" s="16" t="str">
        <f>VLOOKUP(A1773,BY_TRA_Demand_Drivers!$A$5:$B$95,2,FALSE)</f>
        <v>TFRAI</v>
      </c>
      <c r="G1773" s="16">
        <f>VLOOKUP($D1773,'Growth rate'!$B$3:$T$93,19,FALSE)*VLOOKUP($F1773,BY_TRA_Demand_Drivers!$B$5:$J$100,7,FALSE)</f>
        <v>160.81116220595919</v>
      </c>
      <c r="H1773" s="16">
        <f>VLOOKUP($D1773,'Growth rate'!$B$3:$T$93,19,FALSE)*VLOOKUP($F1773,BY_TRA_Demand_Drivers!$B$5:$J$100,8,FALSE)</f>
        <v>0</v>
      </c>
      <c r="I1773" s="16">
        <f>VLOOKUP($D1773,'Growth rate'!$B$3:$T$93,19,FALSE)*VLOOKUP($F1773,BY_TRA_Demand_Drivers!$B$5:$J$100,9,FALSE)</f>
        <v>0</v>
      </c>
    </row>
    <row r="1774" spans="1:9">
      <c r="A1774" s="16">
        <f t="shared" si="27"/>
        <v>22</v>
      </c>
      <c r="B1774" s="16"/>
      <c r="C1774" s="16" t="s">
        <v>11</v>
      </c>
      <c r="D1774" s="16">
        <v>2067</v>
      </c>
      <c r="E1774" s="16" t="s">
        <v>3</v>
      </c>
      <c r="F1774" s="16" t="str">
        <f>VLOOKUP(A1774,BY_TRA_Demand_Drivers!$A$5:$B$95,2,FALSE)</f>
        <v>TFRAI</v>
      </c>
      <c r="G1774" s="16">
        <f>VLOOKUP($D1774,'Growth rate'!$B$3:$T$93,19,FALSE)*VLOOKUP($F1774,BY_TRA_Demand_Drivers!$B$5:$J$100,7,FALSE)</f>
        <v>162.55191833621376</v>
      </c>
      <c r="H1774" s="16">
        <f>VLOOKUP($D1774,'Growth rate'!$B$3:$T$93,19,FALSE)*VLOOKUP($F1774,BY_TRA_Demand_Drivers!$B$5:$J$100,8,FALSE)</f>
        <v>0</v>
      </c>
      <c r="I1774" s="16">
        <f>VLOOKUP($D1774,'Growth rate'!$B$3:$T$93,19,FALSE)*VLOOKUP($F1774,BY_TRA_Demand_Drivers!$B$5:$J$100,9,FALSE)</f>
        <v>0</v>
      </c>
    </row>
    <row r="1775" spans="1:9">
      <c r="A1775" s="16">
        <f t="shared" si="27"/>
        <v>22</v>
      </c>
      <c r="B1775" s="16"/>
      <c r="C1775" s="16" t="s">
        <v>11</v>
      </c>
      <c r="D1775" s="16">
        <v>2068</v>
      </c>
      <c r="E1775" s="16" t="s">
        <v>3</v>
      </c>
      <c r="F1775" s="16" t="str">
        <f>VLOOKUP(A1775,BY_TRA_Demand_Drivers!$A$5:$B$95,2,FALSE)</f>
        <v>TFRAI</v>
      </c>
      <c r="G1775" s="16">
        <f>VLOOKUP($D1775,'Growth rate'!$B$3:$T$93,19,FALSE)*VLOOKUP($F1775,BY_TRA_Demand_Drivers!$B$5:$J$100,7,FALSE)</f>
        <v>164.29267446646833</v>
      </c>
      <c r="H1775" s="16">
        <f>VLOOKUP($D1775,'Growth rate'!$B$3:$T$93,19,FALSE)*VLOOKUP($F1775,BY_TRA_Demand_Drivers!$B$5:$J$100,8,FALSE)</f>
        <v>0</v>
      </c>
      <c r="I1775" s="16">
        <f>VLOOKUP($D1775,'Growth rate'!$B$3:$T$93,19,FALSE)*VLOOKUP($F1775,BY_TRA_Demand_Drivers!$B$5:$J$100,9,FALSE)</f>
        <v>0</v>
      </c>
    </row>
    <row r="1776" spans="1:9">
      <c r="A1776" s="16">
        <f t="shared" si="27"/>
        <v>22</v>
      </c>
      <c r="B1776" s="16"/>
      <c r="C1776" s="16" t="s">
        <v>11</v>
      </c>
      <c r="D1776" s="16">
        <v>2069</v>
      </c>
      <c r="E1776" s="16" t="s">
        <v>3</v>
      </c>
      <c r="F1776" s="16" t="str">
        <f>VLOOKUP(A1776,BY_TRA_Demand_Drivers!$A$5:$B$95,2,FALSE)</f>
        <v>TFRAI</v>
      </c>
      <c r="G1776" s="16">
        <f>VLOOKUP($D1776,'Growth rate'!$B$3:$T$93,19,FALSE)*VLOOKUP($F1776,BY_TRA_Demand_Drivers!$B$5:$J$100,7,FALSE)</f>
        <v>166.03343059672289</v>
      </c>
      <c r="H1776" s="16">
        <f>VLOOKUP($D1776,'Growth rate'!$B$3:$T$93,19,FALSE)*VLOOKUP($F1776,BY_TRA_Demand_Drivers!$B$5:$J$100,8,FALSE)</f>
        <v>0</v>
      </c>
      <c r="I1776" s="16">
        <f>VLOOKUP($D1776,'Growth rate'!$B$3:$T$93,19,FALSE)*VLOOKUP($F1776,BY_TRA_Demand_Drivers!$B$5:$J$100,9,FALSE)</f>
        <v>0</v>
      </c>
    </row>
    <row r="1777" spans="1:9">
      <c r="A1777" s="16">
        <f t="shared" si="27"/>
        <v>22</v>
      </c>
      <c r="B1777" s="16"/>
      <c r="C1777" s="16" t="s">
        <v>11</v>
      </c>
      <c r="D1777" s="16">
        <v>2070</v>
      </c>
      <c r="E1777" s="16" t="s">
        <v>3</v>
      </c>
      <c r="F1777" s="16" t="str">
        <f>VLOOKUP(A1777,BY_TRA_Demand_Drivers!$A$5:$B$95,2,FALSE)</f>
        <v>TFRAI</v>
      </c>
      <c r="G1777" s="16">
        <f>VLOOKUP($D1777,'Growth rate'!$B$3:$T$93,19,FALSE)*VLOOKUP($F1777,BY_TRA_Demand_Drivers!$B$5:$J$100,7,FALSE)</f>
        <v>167.77418672697749</v>
      </c>
      <c r="H1777" s="16">
        <f>VLOOKUP($D1777,'Growth rate'!$B$3:$T$93,19,FALSE)*VLOOKUP($F1777,BY_TRA_Demand_Drivers!$B$5:$J$100,8,FALSE)</f>
        <v>0</v>
      </c>
      <c r="I1777" s="16">
        <f>VLOOKUP($D1777,'Growth rate'!$B$3:$T$93,19,FALSE)*VLOOKUP($F1777,BY_TRA_Demand_Drivers!$B$5:$J$100,9,FALSE)</f>
        <v>0</v>
      </c>
    </row>
    <row r="1778" spans="1:9">
      <c r="A1778" s="16">
        <f t="shared" si="27"/>
        <v>22</v>
      </c>
      <c r="B1778" s="16"/>
      <c r="C1778" s="16" t="s">
        <v>11</v>
      </c>
      <c r="D1778" s="16">
        <v>2071</v>
      </c>
      <c r="E1778" s="16" t="s">
        <v>3</v>
      </c>
      <c r="F1778" s="16" t="str">
        <f>VLOOKUP(A1778,BY_TRA_Demand_Drivers!$A$5:$B$95,2,FALSE)</f>
        <v>TFRAI</v>
      </c>
      <c r="G1778" s="16">
        <f>VLOOKUP($D1778,'Growth rate'!$B$3:$T$93,19,FALSE)*VLOOKUP($F1778,BY_TRA_Demand_Drivers!$B$5:$J$100,7,FALSE)</f>
        <v>169.51169360496948</v>
      </c>
      <c r="H1778" s="16">
        <f>VLOOKUP($D1778,'Growth rate'!$B$3:$T$93,19,FALSE)*VLOOKUP($F1778,BY_TRA_Demand_Drivers!$B$5:$J$100,8,FALSE)</f>
        <v>0</v>
      </c>
      <c r="I1778" s="16">
        <f>VLOOKUP($D1778,'Growth rate'!$B$3:$T$93,19,FALSE)*VLOOKUP($F1778,BY_TRA_Demand_Drivers!$B$5:$J$100,9,FALSE)</f>
        <v>0</v>
      </c>
    </row>
    <row r="1779" spans="1:9">
      <c r="A1779" s="16">
        <f t="shared" si="27"/>
        <v>22</v>
      </c>
      <c r="B1779" s="16"/>
      <c r="C1779" s="16" t="s">
        <v>11</v>
      </c>
      <c r="D1779" s="16">
        <v>2072</v>
      </c>
      <c r="E1779" s="16" t="s">
        <v>3</v>
      </c>
      <c r="F1779" s="16" t="str">
        <f>VLOOKUP(A1779,BY_TRA_Demand_Drivers!$A$5:$B$95,2,FALSE)</f>
        <v>TFRAI</v>
      </c>
      <c r="G1779" s="16">
        <f>VLOOKUP($D1779,'Growth rate'!$B$3:$T$93,19,FALSE)*VLOOKUP($F1779,BY_TRA_Demand_Drivers!$B$5:$J$100,7,FALSE)</f>
        <v>171.24920048296144</v>
      </c>
      <c r="H1779" s="16">
        <f>VLOOKUP($D1779,'Growth rate'!$B$3:$T$93,19,FALSE)*VLOOKUP($F1779,BY_TRA_Demand_Drivers!$B$5:$J$100,8,FALSE)</f>
        <v>0</v>
      </c>
      <c r="I1779" s="16">
        <f>VLOOKUP($D1779,'Growth rate'!$B$3:$T$93,19,FALSE)*VLOOKUP($F1779,BY_TRA_Demand_Drivers!$B$5:$J$100,9,FALSE)</f>
        <v>0</v>
      </c>
    </row>
    <row r="1780" spans="1:9">
      <c r="A1780" s="16">
        <f t="shared" si="27"/>
        <v>22</v>
      </c>
      <c r="B1780" s="16"/>
      <c r="C1780" s="16" t="s">
        <v>11</v>
      </c>
      <c r="D1780" s="16">
        <v>2073</v>
      </c>
      <c r="E1780" s="16" t="s">
        <v>3</v>
      </c>
      <c r="F1780" s="16" t="str">
        <f>VLOOKUP(A1780,BY_TRA_Demand_Drivers!$A$5:$B$95,2,FALSE)</f>
        <v>TFRAI</v>
      </c>
      <c r="G1780" s="16">
        <f>VLOOKUP($D1780,'Growth rate'!$B$3:$T$93,19,FALSE)*VLOOKUP($F1780,BY_TRA_Demand_Drivers!$B$5:$J$100,7,FALSE)</f>
        <v>172.9867073609534</v>
      </c>
      <c r="H1780" s="16">
        <f>VLOOKUP($D1780,'Growth rate'!$B$3:$T$93,19,FALSE)*VLOOKUP($F1780,BY_TRA_Demand_Drivers!$B$5:$J$100,8,FALSE)</f>
        <v>0</v>
      </c>
      <c r="I1780" s="16">
        <f>VLOOKUP($D1780,'Growth rate'!$B$3:$T$93,19,FALSE)*VLOOKUP($F1780,BY_TRA_Demand_Drivers!$B$5:$J$100,9,FALSE)</f>
        <v>0</v>
      </c>
    </row>
    <row r="1781" spans="1:9">
      <c r="A1781" s="16">
        <f t="shared" si="27"/>
        <v>22</v>
      </c>
      <c r="B1781" s="16"/>
      <c r="C1781" s="16" t="s">
        <v>11</v>
      </c>
      <c r="D1781" s="16">
        <v>2074</v>
      </c>
      <c r="E1781" s="16" t="s">
        <v>3</v>
      </c>
      <c r="F1781" s="16" t="str">
        <f>VLOOKUP(A1781,BY_TRA_Demand_Drivers!$A$5:$B$95,2,FALSE)</f>
        <v>TFRAI</v>
      </c>
      <c r="G1781" s="16">
        <f>VLOOKUP($D1781,'Growth rate'!$B$3:$T$93,19,FALSE)*VLOOKUP($F1781,BY_TRA_Demand_Drivers!$B$5:$J$100,7,FALSE)</f>
        <v>174.72421423894539</v>
      </c>
      <c r="H1781" s="16">
        <f>VLOOKUP($D1781,'Growth rate'!$B$3:$T$93,19,FALSE)*VLOOKUP($F1781,BY_TRA_Demand_Drivers!$B$5:$J$100,8,FALSE)</f>
        <v>0</v>
      </c>
      <c r="I1781" s="16">
        <f>VLOOKUP($D1781,'Growth rate'!$B$3:$T$93,19,FALSE)*VLOOKUP($F1781,BY_TRA_Demand_Drivers!$B$5:$J$100,9,FALSE)</f>
        <v>0</v>
      </c>
    </row>
    <row r="1782" spans="1:9">
      <c r="A1782" s="16">
        <f t="shared" si="27"/>
        <v>22</v>
      </c>
      <c r="B1782" s="16"/>
      <c r="C1782" s="16" t="s">
        <v>11</v>
      </c>
      <c r="D1782" s="16">
        <v>2075</v>
      </c>
      <c r="E1782" s="16" t="s">
        <v>3</v>
      </c>
      <c r="F1782" s="16" t="str">
        <f>VLOOKUP(A1782,BY_TRA_Demand_Drivers!$A$5:$B$95,2,FALSE)</f>
        <v>TFRAI</v>
      </c>
      <c r="G1782" s="16">
        <f>VLOOKUP($D1782,'Growth rate'!$B$3:$T$93,19,FALSE)*VLOOKUP($F1782,BY_TRA_Demand_Drivers!$B$5:$J$100,7,FALSE)</f>
        <v>176.46172111693735</v>
      </c>
      <c r="H1782" s="16">
        <f>VLOOKUP($D1782,'Growth rate'!$B$3:$T$93,19,FALSE)*VLOOKUP($F1782,BY_TRA_Demand_Drivers!$B$5:$J$100,8,FALSE)</f>
        <v>0</v>
      </c>
      <c r="I1782" s="16">
        <f>VLOOKUP($D1782,'Growth rate'!$B$3:$T$93,19,FALSE)*VLOOKUP($F1782,BY_TRA_Demand_Drivers!$B$5:$J$100,9,FALSE)</f>
        <v>0</v>
      </c>
    </row>
    <row r="1783" spans="1:9">
      <c r="A1783" s="16">
        <f t="shared" si="27"/>
        <v>22</v>
      </c>
      <c r="B1783" s="16"/>
      <c r="C1783" s="16" t="s">
        <v>11</v>
      </c>
      <c r="D1783" s="16">
        <v>2076</v>
      </c>
      <c r="E1783" s="16" t="s">
        <v>3</v>
      </c>
      <c r="F1783" s="16" t="str">
        <f>VLOOKUP(A1783,BY_TRA_Demand_Drivers!$A$5:$B$95,2,FALSE)</f>
        <v>TFRAI</v>
      </c>
      <c r="G1783" s="16">
        <f>VLOOKUP($D1783,'Growth rate'!$B$3:$T$93,19,FALSE)*VLOOKUP($F1783,BY_TRA_Demand_Drivers!$B$5:$J$100,7,FALSE)</f>
        <v>178.17064319046005</v>
      </c>
      <c r="H1783" s="16">
        <f>VLOOKUP($D1783,'Growth rate'!$B$3:$T$93,19,FALSE)*VLOOKUP($F1783,BY_TRA_Demand_Drivers!$B$5:$J$100,8,FALSE)</f>
        <v>0</v>
      </c>
      <c r="I1783" s="16">
        <f>VLOOKUP($D1783,'Growth rate'!$B$3:$T$93,19,FALSE)*VLOOKUP($F1783,BY_TRA_Demand_Drivers!$B$5:$J$100,9,FALSE)</f>
        <v>0</v>
      </c>
    </row>
    <row r="1784" spans="1:9">
      <c r="A1784" s="16">
        <f t="shared" si="27"/>
        <v>22</v>
      </c>
      <c r="B1784" s="16"/>
      <c r="C1784" s="16" t="s">
        <v>11</v>
      </c>
      <c r="D1784" s="16">
        <v>2077</v>
      </c>
      <c r="E1784" s="16" t="s">
        <v>3</v>
      </c>
      <c r="F1784" s="16" t="str">
        <f>VLOOKUP(A1784,BY_TRA_Demand_Drivers!$A$5:$B$95,2,FALSE)</f>
        <v>TFRAI</v>
      </c>
      <c r="G1784" s="16">
        <f>VLOOKUP($D1784,'Growth rate'!$B$3:$T$93,19,FALSE)*VLOOKUP($F1784,BY_TRA_Demand_Drivers!$B$5:$J$100,7,FALSE)</f>
        <v>179.87956526398276</v>
      </c>
      <c r="H1784" s="16">
        <f>VLOOKUP($D1784,'Growth rate'!$B$3:$T$93,19,FALSE)*VLOOKUP($F1784,BY_TRA_Demand_Drivers!$B$5:$J$100,8,FALSE)</f>
        <v>0</v>
      </c>
      <c r="I1784" s="16">
        <f>VLOOKUP($D1784,'Growth rate'!$B$3:$T$93,19,FALSE)*VLOOKUP($F1784,BY_TRA_Demand_Drivers!$B$5:$J$100,9,FALSE)</f>
        <v>0</v>
      </c>
    </row>
    <row r="1785" spans="1:9">
      <c r="A1785" s="16">
        <f t="shared" si="27"/>
        <v>22</v>
      </c>
      <c r="B1785" s="16"/>
      <c r="C1785" s="16" t="s">
        <v>11</v>
      </c>
      <c r="D1785" s="16">
        <v>2078</v>
      </c>
      <c r="E1785" s="16" t="s">
        <v>3</v>
      </c>
      <c r="F1785" s="16" t="str">
        <f>VLOOKUP(A1785,BY_TRA_Demand_Drivers!$A$5:$B$95,2,FALSE)</f>
        <v>TFRAI</v>
      </c>
      <c r="G1785" s="16">
        <f>VLOOKUP($D1785,'Growth rate'!$B$3:$T$93,19,FALSE)*VLOOKUP($F1785,BY_TRA_Demand_Drivers!$B$5:$J$100,7,FALSE)</f>
        <v>181.58848733750543</v>
      </c>
      <c r="H1785" s="16">
        <f>VLOOKUP($D1785,'Growth rate'!$B$3:$T$93,19,FALSE)*VLOOKUP($F1785,BY_TRA_Demand_Drivers!$B$5:$J$100,8,FALSE)</f>
        <v>0</v>
      </c>
      <c r="I1785" s="16">
        <f>VLOOKUP($D1785,'Growth rate'!$B$3:$T$93,19,FALSE)*VLOOKUP($F1785,BY_TRA_Demand_Drivers!$B$5:$J$100,9,FALSE)</f>
        <v>0</v>
      </c>
    </row>
    <row r="1786" spans="1:9">
      <c r="A1786" s="16">
        <f t="shared" si="27"/>
        <v>22</v>
      </c>
      <c r="B1786" s="16"/>
      <c r="C1786" s="16" t="s">
        <v>11</v>
      </c>
      <c r="D1786" s="16">
        <v>2079</v>
      </c>
      <c r="E1786" s="16" t="s">
        <v>3</v>
      </c>
      <c r="F1786" s="16" t="str">
        <f>VLOOKUP(A1786,BY_TRA_Demand_Drivers!$A$5:$B$95,2,FALSE)</f>
        <v>TFRAI</v>
      </c>
      <c r="G1786" s="16">
        <f>VLOOKUP($D1786,'Growth rate'!$B$3:$T$93,19,FALSE)*VLOOKUP($F1786,BY_TRA_Demand_Drivers!$B$5:$J$100,7,FALSE)</f>
        <v>183.29740941102813</v>
      </c>
      <c r="H1786" s="16">
        <f>VLOOKUP($D1786,'Growth rate'!$B$3:$T$93,19,FALSE)*VLOOKUP($F1786,BY_TRA_Demand_Drivers!$B$5:$J$100,8,FALSE)</f>
        <v>0</v>
      </c>
      <c r="I1786" s="16">
        <f>VLOOKUP($D1786,'Growth rate'!$B$3:$T$93,19,FALSE)*VLOOKUP($F1786,BY_TRA_Demand_Drivers!$B$5:$J$100,9,FALSE)</f>
        <v>0</v>
      </c>
    </row>
    <row r="1787" spans="1:9">
      <c r="A1787" s="16">
        <f t="shared" si="27"/>
        <v>22</v>
      </c>
      <c r="B1787" s="16"/>
      <c r="C1787" s="16" t="s">
        <v>11</v>
      </c>
      <c r="D1787" s="16">
        <v>2080</v>
      </c>
      <c r="E1787" s="16" t="s">
        <v>3</v>
      </c>
      <c r="F1787" s="16" t="str">
        <f>VLOOKUP(A1787,BY_TRA_Demand_Drivers!$A$5:$B$95,2,FALSE)</f>
        <v>TFRAI</v>
      </c>
      <c r="G1787" s="16">
        <f>VLOOKUP($D1787,'Growth rate'!$B$3:$T$93,19,FALSE)*VLOOKUP($F1787,BY_TRA_Demand_Drivers!$B$5:$J$100,7,FALSE)</f>
        <v>185.0063314845508</v>
      </c>
      <c r="H1787" s="16">
        <f>VLOOKUP($D1787,'Growth rate'!$B$3:$T$93,19,FALSE)*VLOOKUP($F1787,BY_TRA_Demand_Drivers!$B$5:$J$100,8,FALSE)</f>
        <v>0</v>
      </c>
      <c r="I1787" s="16">
        <f>VLOOKUP($D1787,'Growth rate'!$B$3:$T$93,19,FALSE)*VLOOKUP($F1787,BY_TRA_Demand_Drivers!$B$5:$J$100,9,FALSE)</f>
        <v>0</v>
      </c>
    </row>
    <row r="1788" spans="1:9">
      <c r="A1788" s="16">
        <f t="shared" si="27"/>
        <v>22</v>
      </c>
      <c r="B1788" s="16"/>
      <c r="C1788" s="16" t="s">
        <v>11</v>
      </c>
      <c r="D1788" s="16">
        <v>2081</v>
      </c>
      <c r="E1788" s="16" t="s">
        <v>3</v>
      </c>
      <c r="F1788" s="16" t="str">
        <f>VLOOKUP(A1788,BY_TRA_Demand_Drivers!$A$5:$B$95,2,FALSE)</f>
        <v>TFRAI</v>
      </c>
      <c r="G1788" s="16">
        <f>VLOOKUP($D1788,'Growth rate'!$B$3:$T$93,19,FALSE)*VLOOKUP($F1788,BY_TRA_Demand_Drivers!$B$5:$J$100,7,FALSE)</f>
        <v>186.64531463389838</v>
      </c>
      <c r="H1788" s="16">
        <f>VLOOKUP($D1788,'Growth rate'!$B$3:$T$93,19,FALSE)*VLOOKUP($F1788,BY_TRA_Demand_Drivers!$B$5:$J$100,8,FALSE)</f>
        <v>0</v>
      </c>
      <c r="I1788" s="16">
        <f>VLOOKUP($D1788,'Growth rate'!$B$3:$T$93,19,FALSE)*VLOOKUP($F1788,BY_TRA_Demand_Drivers!$B$5:$J$100,9,FALSE)</f>
        <v>0</v>
      </c>
    </row>
    <row r="1789" spans="1:9">
      <c r="A1789" s="16">
        <f t="shared" si="27"/>
        <v>22</v>
      </c>
      <c r="B1789" s="16"/>
      <c r="C1789" s="16" t="s">
        <v>11</v>
      </c>
      <c r="D1789" s="16">
        <v>2082</v>
      </c>
      <c r="E1789" s="16" t="s">
        <v>3</v>
      </c>
      <c r="F1789" s="16" t="str">
        <f>VLOOKUP(A1789,BY_TRA_Demand_Drivers!$A$5:$B$95,2,FALSE)</f>
        <v>TFRAI</v>
      </c>
      <c r="G1789" s="16">
        <f>VLOOKUP($D1789,'Growth rate'!$B$3:$T$93,19,FALSE)*VLOOKUP($F1789,BY_TRA_Demand_Drivers!$B$5:$J$100,7,FALSE)</f>
        <v>188.28429778324593</v>
      </c>
      <c r="H1789" s="16">
        <f>VLOOKUP($D1789,'Growth rate'!$B$3:$T$93,19,FALSE)*VLOOKUP($F1789,BY_TRA_Demand_Drivers!$B$5:$J$100,8,FALSE)</f>
        <v>0</v>
      </c>
      <c r="I1789" s="16">
        <f>VLOOKUP($D1789,'Growth rate'!$B$3:$T$93,19,FALSE)*VLOOKUP($F1789,BY_TRA_Demand_Drivers!$B$5:$J$100,9,FALSE)</f>
        <v>0</v>
      </c>
    </row>
    <row r="1790" spans="1:9">
      <c r="A1790" s="16">
        <f t="shared" si="27"/>
        <v>22</v>
      </c>
      <c r="B1790" s="16"/>
      <c r="C1790" s="16" t="s">
        <v>11</v>
      </c>
      <c r="D1790" s="16">
        <v>2083</v>
      </c>
      <c r="E1790" s="16" t="s">
        <v>3</v>
      </c>
      <c r="F1790" s="16" t="str">
        <f>VLOOKUP(A1790,BY_TRA_Demand_Drivers!$A$5:$B$95,2,FALSE)</f>
        <v>TFRAI</v>
      </c>
      <c r="G1790" s="16">
        <f>VLOOKUP($D1790,'Growth rate'!$B$3:$T$93,19,FALSE)*VLOOKUP($F1790,BY_TRA_Demand_Drivers!$B$5:$J$100,7,FALSE)</f>
        <v>189.92328093259343</v>
      </c>
      <c r="H1790" s="16">
        <f>VLOOKUP($D1790,'Growth rate'!$B$3:$T$93,19,FALSE)*VLOOKUP($F1790,BY_TRA_Demand_Drivers!$B$5:$J$100,8,FALSE)</f>
        <v>0</v>
      </c>
      <c r="I1790" s="16">
        <f>VLOOKUP($D1790,'Growth rate'!$B$3:$T$93,19,FALSE)*VLOOKUP($F1790,BY_TRA_Demand_Drivers!$B$5:$J$100,9,FALSE)</f>
        <v>0</v>
      </c>
    </row>
    <row r="1791" spans="1:9">
      <c r="A1791" s="16">
        <f t="shared" si="27"/>
        <v>22</v>
      </c>
      <c r="B1791" s="16"/>
      <c r="C1791" s="16" t="s">
        <v>11</v>
      </c>
      <c r="D1791" s="16">
        <v>2084</v>
      </c>
      <c r="E1791" s="16" t="s">
        <v>3</v>
      </c>
      <c r="F1791" s="16" t="str">
        <f>VLOOKUP(A1791,BY_TRA_Demand_Drivers!$A$5:$B$95,2,FALSE)</f>
        <v>TFRAI</v>
      </c>
      <c r="G1791" s="16">
        <f>VLOOKUP($D1791,'Growth rate'!$B$3:$T$93,19,FALSE)*VLOOKUP($F1791,BY_TRA_Demand_Drivers!$B$5:$J$100,7,FALSE)</f>
        <v>191.56226408194098</v>
      </c>
      <c r="H1791" s="16">
        <f>VLOOKUP($D1791,'Growth rate'!$B$3:$T$93,19,FALSE)*VLOOKUP($F1791,BY_TRA_Demand_Drivers!$B$5:$J$100,8,FALSE)</f>
        <v>0</v>
      </c>
      <c r="I1791" s="16">
        <f>VLOOKUP($D1791,'Growth rate'!$B$3:$T$93,19,FALSE)*VLOOKUP($F1791,BY_TRA_Demand_Drivers!$B$5:$J$100,9,FALSE)</f>
        <v>0</v>
      </c>
    </row>
    <row r="1792" spans="1:9">
      <c r="A1792" s="16">
        <f t="shared" si="27"/>
        <v>22</v>
      </c>
      <c r="B1792" s="16"/>
      <c r="C1792" s="16" t="s">
        <v>11</v>
      </c>
      <c r="D1792" s="16">
        <v>2085</v>
      </c>
      <c r="E1792" s="16" t="s">
        <v>3</v>
      </c>
      <c r="F1792" s="16" t="str">
        <f>VLOOKUP(A1792,BY_TRA_Demand_Drivers!$A$5:$B$95,2,FALSE)</f>
        <v>TFRAI</v>
      </c>
      <c r="G1792" s="16">
        <f>VLOOKUP($D1792,'Growth rate'!$B$3:$T$93,19,FALSE)*VLOOKUP($F1792,BY_TRA_Demand_Drivers!$B$5:$J$100,7,FALSE)</f>
        <v>193.20124723128856</v>
      </c>
      <c r="H1792" s="16">
        <f>VLOOKUP($D1792,'Growth rate'!$B$3:$T$93,19,FALSE)*VLOOKUP($F1792,BY_TRA_Demand_Drivers!$B$5:$J$100,8,FALSE)</f>
        <v>0</v>
      </c>
      <c r="I1792" s="16">
        <f>VLOOKUP($D1792,'Growth rate'!$B$3:$T$93,19,FALSE)*VLOOKUP($F1792,BY_TRA_Demand_Drivers!$B$5:$J$100,9,FALSE)</f>
        <v>0</v>
      </c>
    </row>
    <row r="1793" spans="1:9">
      <c r="A1793" s="16">
        <f t="shared" si="27"/>
        <v>22</v>
      </c>
      <c r="B1793" s="16"/>
      <c r="C1793" s="16" t="s">
        <v>11</v>
      </c>
      <c r="D1793" s="16">
        <v>2086</v>
      </c>
      <c r="E1793" s="16" t="s">
        <v>3</v>
      </c>
      <c r="F1793" s="16" t="str">
        <f>VLOOKUP(A1793,BY_TRA_Demand_Drivers!$A$5:$B$95,2,FALSE)</f>
        <v>TFRAI</v>
      </c>
      <c r="G1793" s="16">
        <f>VLOOKUP($D1793,'Growth rate'!$B$3:$T$93,19,FALSE)*VLOOKUP($F1793,BY_TRA_Demand_Drivers!$B$5:$J$100,7,FALSE)</f>
        <v>194.77538072089501</v>
      </c>
      <c r="H1793" s="16">
        <f>VLOOKUP($D1793,'Growth rate'!$B$3:$T$93,19,FALSE)*VLOOKUP($F1793,BY_TRA_Demand_Drivers!$B$5:$J$100,8,FALSE)</f>
        <v>0</v>
      </c>
      <c r="I1793" s="16">
        <f>VLOOKUP($D1793,'Growth rate'!$B$3:$T$93,19,FALSE)*VLOOKUP($F1793,BY_TRA_Demand_Drivers!$B$5:$J$100,9,FALSE)</f>
        <v>0</v>
      </c>
    </row>
    <row r="1794" spans="1:9">
      <c r="A1794" s="16">
        <f t="shared" si="27"/>
        <v>22</v>
      </c>
      <c r="B1794" s="16"/>
      <c r="C1794" s="16" t="s">
        <v>11</v>
      </c>
      <c r="D1794" s="16">
        <v>2087</v>
      </c>
      <c r="E1794" s="16" t="s">
        <v>3</v>
      </c>
      <c r="F1794" s="16" t="str">
        <f>VLOOKUP(A1794,BY_TRA_Demand_Drivers!$A$5:$B$95,2,FALSE)</f>
        <v>TFRAI</v>
      </c>
      <c r="G1794" s="16">
        <f>VLOOKUP($D1794,'Growth rate'!$B$3:$T$93,19,FALSE)*VLOOKUP($F1794,BY_TRA_Demand_Drivers!$B$5:$J$100,7,FALSE)</f>
        <v>196.34951421050152</v>
      </c>
      <c r="H1794" s="16">
        <f>VLOOKUP($D1794,'Growth rate'!$B$3:$T$93,19,FALSE)*VLOOKUP($F1794,BY_TRA_Demand_Drivers!$B$5:$J$100,8,FALSE)</f>
        <v>0</v>
      </c>
      <c r="I1794" s="16">
        <f>VLOOKUP($D1794,'Growth rate'!$B$3:$T$93,19,FALSE)*VLOOKUP($F1794,BY_TRA_Demand_Drivers!$B$5:$J$100,9,FALSE)</f>
        <v>0</v>
      </c>
    </row>
    <row r="1795" spans="1:9">
      <c r="A1795" s="16">
        <f t="shared" si="27"/>
        <v>22</v>
      </c>
      <c r="B1795" s="16"/>
      <c r="C1795" s="16" t="s">
        <v>11</v>
      </c>
      <c r="D1795" s="16">
        <v>2088</v>
      </c>
      <c r="E1795" s="16" t="s">
        <v>3</v>
      </c>
      <c r="F1795" s="16" t="str">
        <f>VLOOKUP(A1795,BY_TRA_Demand_Drivers!$A$5:$B$95,2,FALSE)</f>
        <v>TFRAI</v>
      </c>
      <c r="G1795" s="16">
        <f>VLOOKUP($D1795,'Growth rate'!$B$3:$T$93,19,FALSE)*VLOOKUP($F1795,BY_TRA_Demand_Drivers!$B$5:$J$100,7,FALSE)</f>
        <v>197.92364770010798</v>
      </c>
      <c r="H1795" s="16">
        <f>VLOOKUP($D1795,'Growth rate'!$B$3:$T$93,19,FALSE)*VLOOKUP($F1795,BY_TRA_Demand_Drivers!$B$5:$J$100,8,FALSE)</f>
        <v>0</v>
      </c>
      <c r="I1795" s="16">
        <f>VLOOKUP($D1795,'Growth rate'!$B$3:$T$93,19,FALSE)*VLOOKUP($F1795,BY_TRA_Demand_Drivers!$B$5:$J$100,9,FALSE)</f>
        <v>0</v>
      </c>
    </row>
    <row r="1796" spans="1:9">
      <c r="A1796" s="16">
        <f t="shared" si="27"/>
        <v>22</v>
      </c>
      <c r="B1796" s="16"/>
      <c r="C1796" s="16" t="s">
        <v>11</v>
      </c>
      <c r="D1796" s="16">
        <v>2089</v>
      </c>
      <c r="E1796" s="16" t="s">
        <v>3</v>
      </c>
      <c r="F1796" s="16" t="str">
        <f>VLOOKUP(A1796,BY_TRA_Demand_Drivers!$A$5:$B$95,2,FALSE)</f>
        <v>TFRAI</v>
      </c>
      <c r="G1796" s="16">
        <f>VLOOKUP($D1796,'Growth rate'!$B$3:$T$93,19,FALSE)*VLOOKUP($F1796,BY_TRA_Demand_Drivers!$B$5:$J$100,7,FALSE)</f>
        <v>199.49778118971443</v>
      </c>
      <c r="H1796" s="16">
        <f>VLOOKUP($D1796,'Growth rate'!$B$3:$T$93,19,FALSE)*VLOOKUP($F1796,BY_TRA_Demand_Drivers!$B$5:$J$100,8,FALSE)</f>
        <v>0</v>
      </c>
      <c r="I1796" s="16">
        <f>VLOOKUP($D1796,'Growth rate'!$B$3:$T$93,19,FALSE)*VLOOKUP($F1796,BY_TRA_Demand_Drivers!$B$5:$J$100,9,FALSE)</f>
        <v>0</v>
      </c>
    </row>
    <row r="1797" spans="1:9">
      <c r="A1797" s="16">
        <f t="shared" si="27"/>
        <v>22</v>
      </c>
      <c r="B1797" s="16"/>
      <c r="C1797" s="16" t="s">
        <v>11</v>
      </c>
      <c r="D1797" s="16">
        <v>2090</v>
      </c>
      <c r="E1797" s="16" t="s">
        <v>3</v>
      </c>
      <c r="F1797" s="16" t="str">
        <f>VLOOKUP(A1797,BY_TRA_Demand_Drivers!$A$5:$B$95,2,FALSE)</f>
        <v>TFRAI</v>
      </c>
      <c r="G1797" s="16">
        <f>VLOOKUP($D1797,'Growth rate'!$B$3:$T$93,19,FALSE)*VLOOKUP($F1797,BY_TRA_Demand_Drivers!$B$5:$J$100,7,FALSE)</f>
        <v>201.07191467932088</v>
      </c>
      <c r="H1797" s="16">
        <f>VLOOKUP($D1797,'Growth rate'!$B$3:$T$93,19,FALSE)*VLOOKUP($F1797,BY_TRA_Demand_Drivers!$B$5:$J$100,8,FALSE)</f>
        <v>0</v>
      </c>
      <c r="I1797" s="16">
        <f>VLOOKUP($D1797,'Growth rate'!$B$3:$T$93,19,FALSE)*VLOOKUP($F1797,BY_TRA_Demand_Drivers!$B$5:$J$100,9,FALSE)</f>
        <v>0</v>
      </c>
    </row>
    <row r="1798" spans="1:9">
      <c r="A1798" s="16">
        <f t="shared" si="27"/>
        <v>22</v>
      </c>
      <c r="B1798" s="16"/>
      <c r="C1798" s="16" t="s">
        <v>11</v>
      </c>
      <c r="D1798" s="16">
        <v>2091</v>
      </c>
      <c r="E1798" s="16" t="s">
        <v>3</v>
      </c>
      <c r="F1798" s="16" t="str">
        <f>VLOOKUP(A1798,BY_TRA_Demand_Drivers!$A$5:$B$95,2,FALSE)</f>
        <v>TFRAI</v>
      </c>
      <c r="G1798" s="16">
        <f>VLOOKUP($D1798,'Growth rate'!$B$3:$T$93,19,FALSE)*VLOOKUP($F1798,BY_TRA_Demand_Drivers!$B$5:$J$100,7,FALSE)</f>
        <v>202.60954331206796</v>
      </c>
      <c r="H1798" s="16">
        <f>VLOOKUP($D1798,'Growth rate'!$B$3:$T$93,19,FALSE)*VLOOKUP($F1798,BY_TRA_Demand_Drivers!$B$5:$J$100,8,FALSE)</f>
        <v>0</v>
      </c>
      <c r="I1798" s="16">
        <f>VLOOKUP($D1798,'Growth rate'!$B$3:$T$93,19,FALSE)*VLOOKUP($F1798,BY_TRA_Demand_Drivers!$B$5:$J$100,9,FALSE)</f>
        <v>0</v>
      </c>
    </row>
    <row r="1799" spans="1:9">
      <c r="A1799" s="16">
        <f t="shared" si="27"/>
        <v>22</v>
      </c>
      <c r="B1799" s="16"/>
      <c r="C1799" s="16" t="s">
        <v>11</v>
      </c>
      <c r="D1799" s="16">
        <v>2092</v>
      </c>
      <c r="E1799" s="16" t="s">
        <v>3</v>
      </c>
      <c r="F1799" s="16" t="str">
        <f>VLOOKUP(A1799,BY_TRA_Demand_Drivers!$A$5:$B$95,2,FALSE)</f>
        <v>TFRAI</v>
      </c>
      <c r="G1799" s="16">
        <f>VLOOKUP($D1799,'Growth rate'!$B$3:$T$93,19,FALSE)*VLOOKUP($F1799,BY_TRA_Demand_Drivers!$B$5:$J$100,7,FALSE)</f>
        <v>204.14717194481503</v>
      </c>
      <c r="H1799" s="16">
        <f>VLOOKUP($D1799,'Growth rate'!$B$3:$T$93,19,FALSE)*VLOOKUP($F1799,BY_TRA_Demand_Drivers!$B$5:$J$100,8,FALSE)</f>
        <v>0</v>
      </c>
      <c r="I1799" s="16">
        <f>VLOOKUP($D1799,'Growth rate'!$B$3:$T$93,19,FALSE)*VLOOKUP($F1799,BY_TRA_Demand_Drivers!$B$5:$J$100,9,FALSE)</f>
        <v>0</v>
      </c>
    </row>
    <row r="1800" spans="1:9">
      <c r="A1800" s="16">
        <f t="shared" si="27"/>
        <v>22</v>
      </c>
      <c r="B1800" s="16"/>
      <c r="C1800" s="16" t="s">
        <v>11</v>
      </c>
      <c r="D1800" s="16">
        <v>2093</v>
      </c>
      <c r="E1800" s="16" t="s">
        <v>3</v>
      </c>
      <c r="F1800" s="16" t="str">
        <f>VLOOKUP(A1800,BY_TRA_Demand_Drivers!$A$5:$B$95,2,FALSE)</f>
        <v>TFRAI</v>
      </c>
      <c r="G1800" s="16">
        <f>VLOOKUP($D1800,'Growth rate'!$B$3:$T$93,19,FALSE)*VLOOKUP($F1800,BY_TRA_Demand_Drivers!$B$5:$J$100,7,FALSE)</f>
        <v>205.68480057756216</v>
      </c>
      <c r="H1800" s="16">
        <f>VLOOKUP($D1800,'Growth rate'!$B$3:$T$93,19,FALSE)*VLOOKUP($F1800,BY_TRA_Demand_Drivers!$B$5:$J$100,8,FALSE)</f>
        <v>0</v>
      </c>
      <c r="I1800" s="16">
        <f>VLOOKUP($D1800,'Growth rate'!$B$3:$T$93,19,FALSE)*VLOOKUP($F1800,BY_TRA_Demand_Drivers!$B$5:$J$100,9,FALSE)</f>
        <v>0</v>
      </c>
    </row>
    <row r="1801" spans="1:9">
      <c r="A1801" s="16">
        <f t="shared" si="27"/>
        <v>22</v>
      </c>
      <c r="B1801" s="16"/>
      <c r="C1801" s="16" t="s">
        <v>11</v>
      </c>
      <c r="D1801" s="16">
        <v>2094</v>
      </c>
      <c r="E1801" s="16" t="s">
        <v>3</v>
      </c>
      <c r="F1801" s="16" t="str">
        <f>VLOOKUP(A1801,BY_TRA_Demand_Drivers!$A$5:$B$95,2,FALSE)</f>
        <v>TFRAI</v>
      </c>
      <c r="G1801" s="16">
        <f>VLOOKUP($D1801,'Growth rate'!$B$3:$T$93,19,FALSE)*VLOOKUP($F1801,BY_TRA_Demand_Drivers!$B$5:$J$100,7,FALSE)</f>
        <v>207.22242921030923</v>
      </c>
      <c r="H1801" s="16">
        <f>VLOOKUP($D1801,'Growth rate'!$B$3:$T$93,19,FALSE)*VLOOKUP($F1801,BY_TRA_Demand_Drivers!$B$5:$J$100,8,FALSE)</f>
        <v>0</v>
      </c>
      <c r="I1801" s="16">
        <f>VLOOKUP($D1801,'Growth rate'!$B$3:$T$93,19,FALSE)*VLOOKUP($F1801,BY_TRA_Demand_Drivers!$B$5:$J$100,9,FALSE)</f>
        <v>0</v>
      </c>
    </row>
    <row r="1802" spans="1:9">
      <c r="A1802" s="16">
        <f t="shared" si="27"/>
        <v>22</v>
      </c>
      <c r="B1802" s="16"/>
      <c r="C1802" s="16" t="s">
        <v>11</v>
      </c>
      <c r="D1802" s="16">
        <v>2095</v>
      </c>
      <c r="E1802" s="16" t="s">
        <v>3</v>
      </c>
      <c r="F1802" s="16" t="str">
        <f>VLOOKUP(A1802,BY_TRA_Demand_Drivers!$A$5:$B$95,2,FALSE)</f>
        <v>TFRAI</v>
      </c>
      <c r="G1802" s="16">
        <f>VLOOKUP($D1802,'Growth rate'!$B$3:$T$93,19,FALSE)*VLOOKUP($F1802,BY_TRA_Demand_Drivers!$B$5:$J$100,7,FALSE)</f>
        <v>208.7600578430563</v>
      </c>
      <c r="H1802" s="16">
        <f>VLOOKUP($D1802,'Growth rate'!$B$3:$T$93,19,FALSE)*VLOOKUP($F1802,BY_TRA_Demand_Drivers!$B$5:$J$100,8,FALSE)</f>
        <v>0</v>
      </c>
      <c r="I1802" s="16">
        <f>VLOOKUP($D1802,'Growth rate'!$B$3:$T$93,19,FALSE)*VLOOKUP($F1802,BY_TRA_Demand_Drivers!$B$5:$J$100,9,FALSE)</f>
        <v>0</v>
      </c>
    </row>
    <row r="1803" spans="1:9">
      <c r="A1803" s="16">
        <f t="shared" si="27"/>
        <v>22</v>
      </c>
      <c r="B1803" s="16"/>
      <c r="C1803" s="16" t="s">
        <v>11</v>
      </c>
      <c r="D1803" s="16">
        <v>2096</v>
      </c>
      <c r="E1803" s="16" t="s">
        <v>3</v>
      </c>
      <c r="F1803" s="16" t="str">
        <f>VLOOKUP(A1803,BY_TRA_Demand_Drivers!$A$5:$B$95,2,FALSE)</f>
        <v>TFRAI</v>
      </c>
      <c r="G1803" s="16">
        <f>VLOOKUP($D1803,'Growth rate'!$B$3:$T$93,19,FALSE)*VLOOKUP($F1803,BY_TRA_Demand_Drivers!$B$5:$J$100,7,FALSE)</f>
        <v>210.24634459772216</v>
      </c>
      <c r="H1803" s="16">
        <f>VLOOKUP($D1803,'Growth rate'!$B$3:$T$93,19,FALSE)*VLOOKUP($F1803,BY_TRA_Demand_Drivers!$B$5:$J$100,8,FALSE)</f>
        <v>0</v>
      </c>
      <c r="I1803" s="16">
        <f>VLOOKUP($D1803,'Growth rate'!$B$3:$T$93,19,FALSE)*VLOOKUP($F1803,BY_TRA_Demand_Drivers!$B$5:$J$100,9,FALSE)</f>
        <v>0</v>
      </c>
    </row>
    <row r="1804" spans="1:9">
      <c r="A1804" s="16">
        <f t="shared" si="27"/>
        <v>22</v>
      </c>
      <c r="B1804" s="16"/>
      <c r="C1804" s="16" t="s">
        <v>11</v>
      </c>
      <c r="D1804" s="16">
        <v>2097</v>
      </c>
      <c r="E1804" s="16" t="s">
        <v>3</v>
      </c>
      <c r="F1804" s="16" t="str">
        <f>VLOOKUP(A1804,BY_TRA_Demand_Drivers!$A$5:$B$95,2,FALSE)</f>
        <v>TFRAI</v>
      </c>
      <c r="G1804" s="16">
        <f>VLOOKUP($D1804,'Growth rate'!$B$3:$T$93,19,FALSE)*VLOOKUP($F1804,BY_TRA_Demand_Drivers!$B$5:$J$100,7,FALSE)</f>
        <v>211.73263135238801</v>
      </c>
      <c r="H1804" s="16">
        <f>VLOOKUP($D1804,'Growth rate'!$B$3:$T$93,19,FALSE)*VLOOKUP($F1804,BY_TRA_Demand_Drivers!$B$5:$J$100,8,FALSE)</f>
        <v>0</v>
      </c>
      <c r="I1804" s="16">
        <f>VLOOKUP($D1804,'Growth rate'!$B$3:$T$93,19,FALSE)*VLOOKUP($F1804,BY_TRA_Demand_Drivers!$B$5:$J$100,9,FALSE)</f>
        <v>0</v>
      </c>
    </row>
    <row r="1805" spans="1:9">
      <c r="A1805" s="16">
        <f t="shared" si="27"/>
        <v>22</v>
      </c>
      <c r="B1805" s="16"/>
      <c r="C1805" s="16" t="s">
        <v>11</v>
      </c>
      <c r="D1805" s="16">
        <v>2098</v>
      </c>
      <c r="E1805" s="16" t="s">
        <v>3</v>
      </c>
      <c r="F1805" s="16" t="str">
        <f>VLOOKUP(A1805,BY_TRA_Demand_Drivers!$A$5:$B$95,2,FALSE)</f>
        <v>TFRAI</v>
      </c>
      <c r="G1805" s="16">
        <f>VLOOKUP($D1805,'Growth rate'!$B$3:$T$93,19,FALSE)*VLOOKUP($F1805,BY_TRA_Demand_Drivers!$B$5:$J$100,7,FALSE)</f>
        <v>213.21891810705387</v>
      </c>
      <c r="H1805" s="16">
        <f>VLOOKUP($D1805,'Growth rate'!$B$3:$T$93,19,FALSE)*VLOOKUP($F1805,BY_TRA_Demand_Drivers!$B$5:$J$100,8,FALSE)</f>
        <v>0</v>
      </c>
      <c r="I1805" s="16">
        <f>VLOOKUP($D1805,'Growth rate'!$B$3:$T$93,19,FALSE)*VLOOKUP($F1805,BY_TRA_Demand_Drivers!$B$5:$J$100,9,FALSE)</f>
        <v>0</v>
      </c>
    </row>
    <row r="1806" spans="1:9">
      <c r="A1806" s="16">
        <f t="shared" si="27"/>
        <v>22</v>
      </c>
      <c r="B1806" s="16"/>
      <c r="C1806" s="16" t="s">
        <v>11</v>
      </c>
      <c r="D1806" s="16">
        <v>2099</v>
      </c>
      <c r="E1806" s="16" t="s">
        <v>3</v>
      </c>
      <c r="F1806" s="16" t="str">
        <f>VLOOKUP(A1806,BY_TRA_Demand_Drivers!$A$5:$B$95,2,FALSE)</f>
        <v>TFRAI</v>
      </c>
      <c r="G1806" s="16">
        <f>VLOOKUP($D1806,'Growth rate'!$B$3:$T$93,19,FALSE)*VLOOKUP($F1806,BY_TRA_Demand_Drivers!$B$5:$J$100,7,FALSE)</f>
        <v>214.70520486171975</v>
      </c>
      <c r="H1806" s="16">
        <f>VLOOKUP($D1806,'Growth rate'!$B$3:$T$93,19,FALSE)*VLOOKUP($F1806,BY_TRA_Demand_Drivers!$B$5:$J$100,8,FALSE)</f>
        <v>0</v>
      </c>
      <c r="I1806" s="16">
        <f>VLOOKUP($D1806,'Growth rate'!$B$3:$T$93,19,FALSE)*VLOOKUP($F1806,BY_TRA_Demand_Drivers!$B$5:$J$100,9,FALSE)</f>
        <v>0</v>
      </c>
    </row>
    <row r="1807" spans="1:9">
      <c r="A1807" s="16">
        <f t="shared" si="27"/>
        <v>22</v>
      </c>
      <c r="B1807" s="16"/>
      <c r="C1807" s="16" t="s">
        <v>11</v>
      </c>
      <c r="D1807" s="16">
        <v>2100</v>
      </c>
      <c r="E1807" s="16" t="s">
        <v>3</v>
      </c>
      <c r="F1807" s="16" t="str">
        <f>VLOOKUP(A1807,BY_TRA_Demand_Drivers!$A$5:$B$95,2,FALSE)</f>
        <v>TFRAI</v>
      </c>
      <c r="G1807" s="16">
        <f>VLOOKUP($D1807,'Growth rate'!$B$3:$T$93,19,FALSE)*VLOOKUP($F1807,BY_TRA_Demand_Drivers!$B$5:$J$100,7,FALSE)</f>
        <v>216.19149161638558</v>
      </c>
      <c r="H1807" s="16">
        <f>VLOOKUP($D1807,'Growth rate'!$B$3:$T$93,19,FALSE)*VLOOKUP($F1807,BY_TRA_Demand_Drivers!$B$5:$J$100,8,FALSE)</f>
        <v>0</v>
      </c>
      <c r="I1807" s="16">
        <f>VLOOKUP($D1807,'Growth rate'!$B$3:$T$93,19,FALSE)*VLOOKUP($F1807,BY_TRA_Demand_Drivers!$B$5:$J$100,9,FALSE)</f>
        <v>0</v>
      </c>
    </row>
    <row r="1808" spans="1:9">
      <c r="A1808" s="16">
        <f t="shared" si="27"/>
        <v>23</v>
      </c>
      <c r="B1808" s="16"/>
      <c r="C1808" s="16" t="s">
        <v>11</v>
      </c>
      <c r="D1808" s="16">
        <v>2019</v>
      </c>
      <c r="E1808" s="16" t="s">
        <v>3</v>
      </c>
      <c r="F1808" s="16" t="str">
        <f>VLOOKUP(A1808,BY_TRA_Demand_Drivers!$A$5:$B$95,2,FALSE)</f>
        <v>TFAIL</v>
      </c>
      <c r="G1808" s="16">
        <f>VLOOKUP($D1808,'Growth rate'!$B$3:$T$93,19,FALSE)*VLOOKUP($F1808,BY_TRA_Demand_Drivers!$B$5:$J$100,7,FALSE)</f>
        <v>2788</v>
      </c>
      <c r="H1808" s="16">
        <f>VLOOKUP($D1808,'Growth rate'!$B$3:$T$93,19,FALSE)*VLOOKUP($F1808,BY_TRA_Demand_Drivers!$B$5:$J$100,8,FALSE)</f>
        <v>0</v>
      </c>
      <c r="I1808" s="16">
        <f>VLOOKUP($D1808,'Growth rate'!$B$3:$T$93,19,FALSE)*VLOOKUP($F1808,BY_TRA_Demand_Drivers!$B$5:$J$100,9,FALSE)</f>
        <v>0</v>
      </c>
    </row>
    <row r="1809" spans="1:9">
      <c r="A1809" s="16">
        <f t="shared" si="27"/>
        <v>23</v>
      </c>
      <c r="B1809" s="16"/>
      <c r="C1809" s="16" t="s">
        <v>11</v>
      </c>
      <c r="D1809" s="16">
        <v>2020</v>
      </c>
      <c r="E1809" s="16" t="s">
        <v>3</v>
      </c>
      <c r="F1809" s="16" t="str">
        <f>VLOOKUP(A1809,BY_TRA_Demand_Drivers!$A$5:$B$95,2,FALSE)</f>
        <v>TFAIL</v>
      </c>
      <c r="G1809" s="16">
        <f>VLOOKUP($D1809,'Growth rate'!$B$3:$T$93,19,FALSE)*VLOOKUP($F1809,BY_TRA_Demand_Drivers!$B$5:$J$100,7,FALSE)</f>
        <v>2823.9654222395548</v>
      </c>
      <c r="H1809" s="16">
        <f>VLOOKUP($D1809,'Growth rate'!$B$3:$T$93,19,FALSE)*VLOOKUP($F1809,BY_TRA_Demand_Drivers!$B$5:$J$100,8,FALSE)</f>
        <v>0</v>
      </c>
      <c r="I1809" s="16">
        <f>VLOOKUP($D1809,'Growth rate'!$B$3:$T$93,19,FALSE)*VLOOKUP($F1809,BY_TRA_Demand_Drivers!$B$5:$J$100,9,FALSE)</f>
        <v>0</v>
      </c>
    </row>
    <row r="1810" spans="1:9">
      <c r="A1810" s="16">
        <f t="shared" si="27"/>
        <v>23</v>
      </c>
      <c r="B1810" s="16"/>
      <c r="C1810" s="16" t="s">
        <v>11</v>
      </c>
      <c r="D1810" s="16">
        <v>2021</v>
      </c>
      <c r="E1810" s="16" t="s">
        <v>3</v>
      </c>
      <c r="F1810" s="16" t="str">
        <f>VLOOKUP(A1810,BY_TRA_Demand_Drivers!$A$5:$B$95,2,FALSE)</f>
        <v>TFAIL</v>
      </c>
      <c r="G1810" s="16">
        <f>VLOOKUP($D1810,'Growth rate'!$B$3:$T$93,19,FALSE)*VLOOKUP($F1810,BY_TRA_Demand_Drivers!$B$5:$J$100,7,FALSE)</f>
        <v>2859.9308444791086</v>
      </c>
      <c r="H1810" s="16">
        <f>VLOOKUP($D1810,'Growth rate'!$B$3:$T$93,19,FALSE)*VLOOKUP($F1810,BY_TRA_Demand_Drivers!$B$5:$J$100,8,FALSE)</f>
        <v>0</v>
      </c>
      <c r="I1810" s="16">
        <f>VLOOKUP($D1810,'Growth rate'!$B$3:$T$93,19,FALSE)*VLOOKUP($F1810,BY_TRA_Demand_Drivers!$B$5:$J$100,9,FALSE)</f>
        <v>0</v>
      </c>
    </row>
    <row r="1811" spans="1:9">
      <c r="A1811" s="16">
        <f t="shared" si="27"/>
        <v>23</v>
      </c>
      <c r="B1811" s="16"/>
      <c r="C1811" s="16" t="s">
        <v>11</v>
      </c>
      <c r="D1811" s="16">
        <v>2022</v>
      </c>
      <c r="E1811" s="16" t="s">
        <v>3</v>
      </c>
      <c r="F1811" s="16" t="str">
        <f>VLOOKUP(A1811,BY_TRA_Demand_Drivers!$A$5:$B$95,2,FALSE)</f>
        <v>TFAIL</v>
      </c>
      <c r="G1811" s="16">
        <f>VLOOKUP($D1811,'Growth rate'!$B$3:$T$93,19,FALSE)*VLOOKUP($F1811,BY_TRA_Demand_Drivers!$B$5:$J$100,7,FALSE)</f>
        <v>2895.8962667186634</v>
      </c>
      <c r="H1811" s="16">
        <f>VLOOKUP($D1811,'Growth rate'!$B$3:$T$93,19,FALSE)*VLOOKUP($F1811,BY_TRA_Demand_Drivers!$B$5:$J$100,8,FALSE)</f>
        <v>0</v>
      </c>
      <c r="I1811" s="16">
        <f>VLOOKUP($D1811,'Growth rate'!$B$3:$T$93,19,FALSE)*VLOOKUP($F1811,BY_TRA_Demand_Drivers!$B$5:$J$100,9,FALSE)</f>
        <v>0</v>
      </c>
    </row>
    <row r="1812" spans="1:9">
      <c r="A1812" s="16">
        <f t="shared" si="27"/>
        <v>23</v>
      </c>
      <c r="B1812" s="16"/>
      <c r="C1812" s="16" t="s">
        <v>11</v>
      </c>
      <c r="D1812" s="16">
        <v>2023</v>
      </c>
      <c r="E1812" s="16" t="s">
        <v>3</v>
      </c>
      <c r="F1812" s="16" t="str">
        <f>VLOOKUP(A1812,BY_TRA_Demand_Drivers!$A$5:$B$95,2,FALSE)</f>
        <v>TFAIL</v>
      </c>
      <c r="G1812" s="16">
        <f>VLOOKUP($D1812,'Growth rate'!$B$3:$T$93,19,FALSE)*VLOOKUP($F1812,BY_TRA_Demand_Drivers!$B$5:$J$100,7,FALSE)</f>
        <v>2931.8616889582177</v>
      </c>
      <c r="H1812" s="16">
        <f>VLOOKUP($D1812,'Growth rate'!$B$3:$T$93,19,FALSE)*VLOOKUP($F1812,BY_TRA_Demand_Drivers!$B$5:$J$100,8,FALSE)</f>
        <v>0</v>
      </c>
      <c r="I1812" s="16">
        <f>VLOOKUP($D1812,'Growth rate'!$B$3:$T$93,19,FALSE)*VLOOKUP($F1812,BY_TRA_Demand_Drivers!$B$5:$J$100,9,FALSE)</f>
        <v>0</v>
      </c>
    </row>
    <row r="1813" spans="1:9">
      <c r="A1813" s="16">
        <f t="shared" si="27"/>
        <v>23</v>
      </c>
      <c r="B1813" s="16"/>
      <c r="C1813" s="16" t="s">
        <v>11</v>
      </c>
      <c r="D1813" s="16">
        <v>2024</v>
      </c>
      <c r="E1813" s="16" t="s">
        <v>3</v>
      </c>
      <c r="F1813" s="16" t="str">
        <f>VLOOKUP(A1813,BY_TRA_Demand_Drivers!$A$5:$B$95,2,FALSE)</f>
        <v>TFAIL</v>
      </c>
      <c r="G1813" s="16">
        <f>VLOOKUP($D1813,'Growth rate'!$B$3:$T$93,19,FALSE)*VLOOKUP($F1813,BY_TRA_Demand_Drivers!$B$5:$J$100,7,FALSE)</f>
        <v>2967.8271111977715</v>
      </c>
      <c r="H1813" s="16">
        <f>VLOOKUP($D1813,'Growth rate'!$B$3:$T$93,19,FALSE)*VLOOKUP($F1813,BY_TRA_Demand_Drivers!$B$5:$J$100,8,FALSE)</f>
        <v>0</v>
      </c>
      <c r="I1813" s="16">
        <f>VLOOKUP($D1813,'Growth rate'!$B$3:$T$93,19,FALSE)*VLOOKUP($F1813,BY_TRA_Demand_Drivers!$B$5:$J$100,9,FALSE)</f>
        <v>0</v>
      </c>
    </row>
    <row r="1814" spans="1:9">
      <c r="A1814" s="16">
        <f t="shared" si="27"/>
        <v>23</v>
      </c>
      <c r="B1814" s="16"/>
      <c r="C1814" s="16" t="s">
        <v>11</v>
      </c>
      <c r="D1814" s="16">
        <v>2025</v>
      </c>
      <c r="E1814" s="16" t="s">
        <v>3</v>
      </c>
      <c r="F1814" s="16" t="str">
        <f>VLOOKUP(A1814,BY_TRA_Demand_Drivers!$A$5:$B$95,2,FALSE)</f>
        <v>TFAIL</v>
      </c>
      <c r="G1814" s="16">
        <f>VLOOKUP($D1814,'Growth rate'!$B$3:$T$93,19,FALSE)*VLOOKUP($F1814,BY_TRA_Demand_Drivers!$B$5:$J$100,7,FALSE)</f>
        <v>3003.7925334373263</v>
      </c>
      <c r="H1814" s="16">
        <f>VLOOKUP($D1814,'Growth rate'!$B$3:$T$93,19,FALSE)*VLOOKUP($F1814,BY_TRA_Demand_Drivers!$B$5:$J$100,8,FALSE)</f>
        <v>0</v>
      </c>
      <c r="I1814" s="16">
        <f>VLOOKUP($D1814,'Growth rate'!$B$3:$T$93,19,FALSE)*VLOOKUP($F1814,BY_TRA_Demand_Drivers!$B$5:$J$100,9,FALSE)</f>
        <v>0</v>
      </c>
    </row>
    <row r="1815" spans="1:9">
      <c r="A1815" s="16">
        <f t="shared" si="27"/>
        <v>23</v>
      </c>
      <c r="B1815" s="16"/>
      <c r="C1815" s="16" t="s">
        <v>11</v>
      </c>
      <c r="D1815" s="16">
        <v>2026</v>
      </c>
      <c r="E1815" s="16" t="s">
        <v>3</v>
      </c>
      <c r="F1815" s="16" t="str">
        <f>VLOOKUP(A1815,BY_TRA_Demand_Drivers!$A$5:$B$95,2,FALSE)</f>
        <v>TFAIL</v>
      </c>
      <c r="G1815" s="16">
        <f>VLOOKUP($D1815,'Growth rate'!$B$3:$T$93,19,FALSE)*VLOOKUP($F1815,BY_TRA_Demand_Drivers!$B$5:$J$100,7,FALSE)</f>
        <v>3039.757955676881</v>
      </c>
      <c r="H1815" s="16">
        <f>VLOOKUP($D1815,'Growth rate'!$B$3:$T$93,19,FALSE)*VLOOKUP($F1815,BY_TRA_Demand_Drivers!$B$5:$J$100,8,FALSE)</f>
        <v>0</v>
      </c>
      <c r="I1815" s="16">
        <f>VLOOKUP($D1815,'Growth rate'!$B$3:$T$93,19,FALSE)*VLOOKUP($F1815,BY_TRA_Demand_Drivers!$B$5:$J$100,9,FALSE)</f>
        <v>0</v>
      </c>
    </row>
    <row r="1816" spans="1:9">
      <c r="A1816" s="16">
        <f t="shared" si="27"/>
        <v>23</v>
      </c>
      <c r="B1816" s="16"/>
      <c r="C1816" s="16" t="s">
        <v>11</v>
      </c>
      <c r="D1816" s="16">
        <v>2027</v>
      </c>
      <c r="E1816" s="16" t="s">
        <v>3</v>
      </c>
      <c r="F1816" s="16" t="str">
        <f>VLOOKUP(A1816,BY_TRA_Demand_Drivers!$A$5:$B$95,2,FALSE)</f>
        <v>TFAIL</v>
      </c>
      <c r="G1816" s="16">
        <f>VLOOKUP($D1816,'Growth rate'!$B$3:$T$93,19,FALSE)*VLOOKUP($F1816,BY_TRA_Demand_Drivers!$B$5:$J$100,7,FALSE)</f>
        <v>3075.7233779164349</v>
      </c>
      <c r="H1816" s="16">
        <f>VLOOKUP($D1816,'Growth rate'!$B$3:$T$93,19,FALSE)*VLOOKUP($F1816,BY_TRA_Demand_Drivers!$B$5:$J$100,8,FALSE)</f>
        <v>0</v>
      </c>
      <c r="I1816" s="16">
        <f>VLOOKUP($D1816,'Growth rate'!$B$3:$T$93,19,FALSE)*VLOOKUP($F1816,BY_TRA_Demand_Drivers!$B$5:$J$100,9,FALSE)</f>
        <v>0</v>
      </c>
    </row>
    <row r="1817" spans="1:9">
      <c r="A1817" s="16">
        <f t="shared" si="27"/>
        <v>23</v>
      </c>
      <c r="B1817" s="16"/>
      <c r="C1817" s="16" t="s">
        <v>11</v>
      </c>
      <c r="D1817" s="16">
        <v>2028</v>
      </c>
      <c r="E1817" s="16" t="s">
        <v>3</v>
      </c>
      <c r="F1817" s="16" t="str">
        <f>VLOOKUP(A1817,BY_TRA_Demand_Drivers!$A$5:$B$95,2,FALSE)</f>
        <v>TFAIL</v>
      </c>
      <c r="G1817" s="16">
        <f>VLOOKUP($D1817,'Growth rate'!$B$3:$T$93,19,FALSE)*VLOOKUP($F1817,BY_TRA_Demand_Drivers!$B$5:$J$100,7,FALSE)</f>
        <v>3111.6888001559896</v>
      </c>
      <c r="H1817" s="16">
        <f>VLOOKUP($D1817,'Growth rate'!$B$3:$T$93,19,FALSE)*VLOOKUP($F1817,BY_TRA_Demand_Drivers!$B$5:$J$100,8,FALSE)</f>
        <v>0</v>
      </c>
      <c r="I1817" s="16">
        <f>VLOOKUP($D1817,'Growth rate'!$B$3:$T$93,19,FALSE)*VLOOKUP($F1817,BY_TRA_Demand_Drivers!$B$5:$J$100,9,FALSE)</f>
        <v>0</v>
      </c>
    </row>
    <row r="1818" spans="1:9">
      <c r="A1818" s="16">
        <f t="shared" si="27"/>
        <v>23</v>
      </c>
      <c r="B1818" s="16"/>
      <c r="C1818" s="16" t="s">
        <v>11</v>
      </c>
      <c r="D1818" s="16">
        <v>2029</v>
      </c>
      <c r="E1818" s="16" t="s">
        <v>3</v>
      </c>
      <c r="F1818" s="16" t="str">
        <f>VLOOKUP(A1818,BY_TRA_Demand_Drivers!$A$5:$B$95,2,FALSE)</f>
        <v>TFAIL</v>
      </c>
      <c r="G1818" s="16">
        <f>VLOOKUP($D1818,'Growth rate'!$B$3:$T$93,19,FALSE)*VLOOKUP($F1818,BY_TRA_Demand_Drivers!$B$5:$J$100,7,FALSE)</f>
        <v>3147.6542223955435</v>
      </c>
      <c r="H1818" s="16">
        <f>VLOOKUP($D1818,'Growth rate'!$B$3:$T$93,19,FALSE)*VLOOKUP($F1818,BY_TRA_Demand_Drivers!$B$5:$J$100,8,FALSE)</f>
        <v>0</v>
      </c>
      <c r="I1818" s="16">
        <f>VLOOKUP($D1818,'Growth rate'!$B$3:$T$93,19,FALSE)*VLOOKUP($F1818,BY_TRA_Demand_Drivers!$B$5:$J$100,9,FALSE)</f>
        <v>0</v>
      </c>
    </row>
    <row r="1819" spans="1:9">
      <c r="A1819" s="16">
        <f t="shared" si="27"/>
        <v>23</v>
      </c>
      <c r="B1819" s="16"/>
      <c r="C1819" s="16" t="s">
        <v>11</v>
      </c>
      <c r="D1819" s="16">
        <v>2030</v>
      </c>
      <c r="E1819" s="16" t="s">
        <v>3</v>
      </c>
      <c r="F1819" s="16" t="str">
        <f>VLOOKUP(A1819,BY_TRA_Demand_Drivers!$A$5:$B$95,2,FALSE)</f>
        <v>TFAIL</v>
      </c>
      <c r="G1819" s="16">
        <f>VLOOKUP($D1819,'Growth rate'!$B$3:$T$93,19,FALSE)*VLOOKUP($F1819,BY_TRA_Demand_Drivers!$B$5:$J$100,7,FALSE)</f>
        <v>3183.6196446350982</v>
      </c>
      <c r="H1819" s="16">
        <f>VLOOKUP($D1819,'Growth rate'!$B$3:$T$93,19,FALSE)*VLOOKUP($F1819,BY_TRA_Demand_Drivers!$B$5:$J$100,8,FALSE)</f>
        <v>0</v>
      </c>
      <c r="I1819" s="16">
        <f>VLOOKUP($D1819,'Growth rate'!$B$3:$T$93,19,FALSE)*VLOOKUP($F1819,BY_TRA_Demand_Drivers!$B$5:$J$100,9,FALSE)</f>
        <v>0</v>
      </c>
    </row>
    <row r="1820" spans="1:9">
      <c r="A1820" s="16">
        <f t="shared" si="27"/>
        <v>23</v>
      </c>
      <c r="B1820" s="16"/>
      <c r="C1820" s="16" t="s">
        <v>11</v>
      </c>
      <c r="D1820" s="16">
        <v>2031</v>
      </c>
      <c r="E1820" s="16" t="s">
        <v>3</v>
      </c>
      <c r="F1820" s="16" t="str">
        <f>VLOOKUP(A1820,BY_TRA_Demand_Drivers!$A$5:$B$95,2,FALSE)</f>
        <v>TFAIL</v>
      </c>
      <c r="G1820" s="16">
        <f>VLOOKUP($D1820,'Growth rate'!$B$3:$T$93,19,FALSE)*VLOOKUP($F1820,BY_TRA_Demand_Drivers!$B$5:$J$100,7,FALSE)</f>
        <v>3219.5850668746525</v>
      </c>
      <c r="H1820" s="16">
        <f>VLOOKUP($D1820,'Growth rate'!$B$3:$T$93,19,FALSE)*VLOOKUP($F1820,BY_TRA_Demand_Drivers!$B$5:$J$100,8,FALSE)</f>
        <v>0</v>
      </c>
      <c r="I1820" s="16">
        <f>VLOOKUP($D1820,'Growth rate'!$B$3:$T$93,19,FALSE)*VLOOKUP($F1820,BY_TRA_Demand_Drivers!$B$5:$J$100,9,FALSE)</f>
        <v>0</v>
      </c>
    </row>
    <row r="1821" spans="1:9">
      <c r="A1821" s="16">
        <f t="shared" si="27"/>
        <v>23</v>
      </c>
      <c r="B1821" s="16"/>
      <c r="C1821" s="16" t="s">
        <v>11</v>
      </c>
      <c r="D1821" s="16">
        <v>2032</v>
      </c>
      <c r="E1821" s="16" t="s">
        <v>3</v>
      </c>
      <c r="F1821" s="16" t="str">
        <f>VLOOKUP(A1821,BY_TRA_Demand_Drivers!$A$5:$B$95,2,FALSE)</f>
        <v>TFAIL</v>
      </c>
      <c r="G1821" s="16">
        <f>VLOOKUP($D1821,'Growth rate'!$B$3:$T$93,19,FALSE)*VLOOKUP($F1821,BY_TRA_Demand_Drivers!$B$5:$J$100,7,FALSE)</f>
        <v>3255.5504891142068</v>
      </c>
      <c r="H1821" s="16">
        <f>VLOOKUP($D1821,'Growth rate'!$B$3:$T$93,19,FALSE)*VLOOKUP($F1821,BY_TRA_Demand_Drivers!$B$5:$J$100,8,FALSE)</f>
        <v>0</v>
      </c>
      <c r="I1821" s="16">
        <f>VLOOKUP($D1821,'Growth rate'!$B$3:$T$93,19,FALSE)*VLOOKUP($F1821,BY_TRA_Demand_Drivers!$B$5:$J$100,9,FALSE)</f>
        <v>0</v>
      </c>
    </row>
    <row r="1822" spans="1:9">
      <c r="A1822" s="16">
        <f t="shared" si="27"/>
        <v>23</v>
      </c>
      <c r="B1822" s="16"/>
      <c r="C1822" s="16" t="s">
        <v>11</v>
      </c>
      <c r="D1822" s="16">
        <v>2033</v>
      </c>
      <c r="E1822" s="16" t="s">
        <v>3</v>
      </c>
      <c r="F1822" s="16" t="str">
        <f>VLOOKUP(A1822,BY_TRA_Demand_Drivers!$A$5:$B$95,2,FALSE)</f>
        <v>TFAIL</v>
      </c>
      <c r="G1822" s="16">
        <f>VLOOKUP($D1822,'Growth rate'!$B$3:$T$93,19,FALSE)*VLOOKUP($F1822,BY_TRA_Demand_Drivers!$B$5:$J$100,7,FALSE)</f>
        <v>3291.5159113537611</v>
      </c>
      <c r="H1822" s="16">
        <f>VLOOKUP($D1822,'Growth rate'!$B$3:$T$93,19,FALSE)*VLOOKUP($F1822,BY_TRA_Demand_Drivers!$B$5:$J$100,8,FALSE)</f>
        <v>0</v>
      </c>
      <c r="I1822" s="16">
        <f>VLOOKUP($D1822,'Growth rate'!$B$3:$T$93,19,FALSE)*VLOOKUP($F1822,BY_TRA_Demand_Drivers!$B$5:$J$100,9,FALSE)</f>
        <v>0</v>
      </c>
    </row>
    <row r="1823" spans="1:9">
      <c r="A1823" s="16">
        <f t="shared" si="27"/>
        <v>23</v>
      </c>
      <c r="B1823" s="16"/>
      <c r="C1823" s="16" t="s">
        <v>11</v>
      </c>
      <c r="D1823" s="16">
        <v>2034</v>
      </c>
      <c r="E1823" s="16" t="s">
        <v>3</v>
      </c>
      <c r="F1823" s="16" t="str">
        <f>VLOOKUP(A1823,BY_TRA_Demand_Drivers!$A$5:$B$95,2,FALSE)</f>
        <v>TFAIL</v>
      </c>
      <c r="G1823" s="16">
        <f>VLOOKUP($D1823,'Growth rate'!$B$3:$T$93,19,FALSE)*VLOOKUP($F1823,BY_TRA_Demand_Drivers!$B$5:$J$100,7,FALSE)</f>
        <v>3327.4813335933159</v>
      </c>
      <c r="H1823" s="16">
        <f>VLOOKUP($D1823,'Growth rate'!$B$3:$T$93,19,FALSE)*VLOOKUP($F1823,BY_TRA_Demand_Drivers!$B$5:$J$100,8,FALSE)</f>
        <v>0</v>
      </c>
      <c r="I1823" s="16">
        <f>VLOOKUP($D1823,'Growth rate'!$B$3:$T$93,19,FALSE)*VLOOKUP($F1823,BY_TRA_Demand_Drivers!$B$5:$J$100,9,FALSE)</f>
        <v>0</v>
      </c>
    </row>
    <row r="1824" spans="1:9">
      <c r="A1824" s="16">
        <f t="shared" si="27"/>
        <v>23</v>
      </c>
      <c r="B1824" s="16"/>
      <c r="C1824" s="16" t="s">
        <v>11</v>
      </c>
      <c r="D1824" s="16">
        <v>2035</v>
      </c>
      <c r="E1824" s="16" t="s">
        <v>3</v>
      </c>
      <c r="F1824" s="16" t="str">
        <f>VLOOKUP(A1824,BY_TRA_Demand_Drivers!$A$5:$B$95,2,FALSE)</f>
        <v>TFAIL</v>
      </c>
      <c r="G1824" s="16">
        <f>VLOOKUP($D1824,'Growth rate'!$B$3:$T$93,19,FALSE)*VLOOKUP($F1824,BY_TRA_Demand_Drivers!$B$5:$J$100,7,FALSE)</f>
        <v>3363.4467558328697</v>
      </c>
      <c r="H1824" s="16">
        <f>VLOOKUP($D1824,'Growth rate'!$B$3:$T$93,19,FALSE)*VLOOKUP($F1824,BY_TRA_Demand_Drivers!$B$5:$J$100,8,FALSE)</f>
        <v>0</v>
      </c>
      <c r="I1824" s="16">
        <f>VLOOKUP($D1824,'Growth rate'!$B$3:$T$93,19,FALSE)*VLOOKUP($F1824,BY_TRA_Demand_Drivers!$B$5:$J$100,9,FALSE)</f>
        <v>0</v>
      </c>
    </row>
    <row r="1825" spans="1:9">
      <c r="A1825" s="16">
        <f t="shared" si="27"/>
        <v>23</v>
      </c>
      <c r="B1825" s="16"/>
      <c r="C1825" s="16" t="s">
        <v>11</v>
      </c>
      <c r="D1825" s="16">
        <v>2036</v>
      </c>
      <c r="E1825" s="16" t="s">
        <v>3</v>
      </c>
      <c r="F1825" s="16" t="str">
        <f>VLOOKUP(A1825,BY_TRA_Demand_Drivers!$A$5:$B$95,2,FALSE)</f>
        <v>TFAIL</v>
      </c>
      <c r="G1825" s="16">
        <f>VLOOKUP($D1825,'Growth rate'!$B$3:$T$93,19,FALSE)*VLOOKUP($F1825,BY_TRA_Demand_Drivers!$B$5:$J$100,7,FALSE)</f>
        <v>3399.4121780724245</v>
      </c>
      <c r="H1825" s="16">
        <f>VLOOKUP($D1825,'Growth rate'!$B$3:$T$93,19,FALSE)*VLOOKUP($F1825,BY_TRA_Demand_Drivers!$B$5:$J$100,8,FALSE)</f>
        <v>0</v>
      </c>
      <c r="I1825" s="16">
        <f>VLOOKUP($D1825,'Growth rate'!$B$3:$T$93,19,FALSE)*VLOOKUP($F1825,BY_TRA_Demand_Drivers!$B$5:$J$100,9,FALSE)</f>
        <v>0</v>
      </c>
    </row>
    <row r="1826" spans="1:9">
      <c r="A1826" s="16">
        <f t="shared" si="27"/>
        <v>23</v>
      </c>
      <c r="B1826" s="16"/>
      <c r="C1826" s="16" t="s">
        <v>11</v>
      </c>
      <c r="D1826" s="16">
        <v>2037</v>
      </c>
      <c r="E1826" s="16" t="s">
        <v>3</v>
      </c>
      <c r="F1826" s="16" t="str">
        <f>VLOOKUP(A1826,BY_TRA_Demand_Drivers!$A$5:$B$95,2,FALSE)</f>
        <v>TFAIL</v>
      </c>
      <c r="G1826" s="16">
        <f>VLOOKUP($D1826,'Growth rate'!$B$3:$T$93,19,FALSE)*VLOOKUP($F1826,BY_TRA_Demand_Drivers!$B$5:$J$100,7,FALSE)</f>
        <v>3435.3776003119788</v>
      </c>
      <c r="H1826" s="16">
        <f>VLOOKUP($D1826,'Growth rate'!$B$3:$T$93,19,FALSE)*VLOOKUP($F1826,BY_TRA_Demand_Drivers!$B$5:$J$100,8,FALSE)</f>
        <v>0</v>
      </c>
      <c r="I1826" s="16">
        <f>VLOOKUP($D1826,'Growth rate'!$B$3:$T$93,19,FALSE)*VLOOKUP($F1826,BY_TRA_Demand_Drivers!$B$5:$J$100,9,FALSE)</f>
        <v>0</v>
      </c>
    </row>
    <row r="1827" spans="1:9">
      <c r="A1827" s="16">
        <f t="shared" si="27"/>
        <v>23</v>
      </c>
      <c r="B1827" s="16"/>
      <c r="C1827" s="16" t="s">
        <v>11</v>
      </c>
      <c r="D1827" s="16">
        <v>2038</v>
      </c>
      <c r="E1827" s="16" t="s">
        <v>3</v>
      </c>
      <c r="F1827" s="16" t="str">
        <f>VLOOKUP(A1827,BY_TRA_Demand_Drivers!$A$5:$B$95,2,FALSE)</f>
        <v>TFAIL</v>
      </c>
      <c r="G1827" s="16">
        <f>VLOOKUP($D1827,'Growth rate'!$B$3:$T$93,19,FALSE)*VLOOKUP($F1827,BY_TRA_Demand_Drivers!$B$5:$J$100,7,FALSE)</f>
        <v>3471.3430225515331</v>
      </c>
      <c r="H1827" s="16">
        <f>VLOOKUP($D1827,'Growth rate'!$B$3:$T$93,19,FALSE)*VLOOKUP($F1827,BY_TRA_Demand_Drivers!$B$5:$J$100,8,FALSE)</f>
        <v>0</v>
      </c>
      <c r="I1827" s="16">
        <f>VLOOKUP($D1827,'Growth rate'!$B$3:$T$93,19,FALSE)*VLOOKUP($F1827,BY_TRA_Demand_Drivers!$B$5:$J$100,9,FALSE)</f>
        <v>0</v>
      </c>
    </row>
    <row r="1828" spans="1:9">
      <c r="A1828" s="16">
        <f t="shared" si="27"/>
        <v>23</v>
      </c>
      <c r="B1828" s="16"/>
      <c r="C1828" s="16" t="s">
        <v>11</v>
      </c>
      <c r="D1828" s="16">
        <v>2039</v>
      </c>
      <c r="E1828" s="16" t="s">
        <v>3</v>
      </c>
      <c r="F1828" s="16" t="str">
        <f>VLOOKUP(A1828,BY_TRA_Demand_Drivers!$A$5:$B$95,2,FALSE)</f>
        <v>TFAIL</v>
      </c>
      <c r="G1828" s="16">
        <f>VLOOKUP($D1828,'Growth rate'!$B$3:$T$93,19,FALSE)*VLOOKUP($F1828,BY_TRA_Demand_Drivers!$B$5:$J$100,7,FALSE)</f>
        <v>3507.3084447910874</v>
      </c>
      <c r="H1828" s="16">
        <f>VLOOKUP($D1828,'Growth rate'!$B$3:$T$93,19,FALSE)*VLOOKUP($F1828,BY_TRA_Demand_Drivers!$B$5:$J$100,8,FALSE)</f>
        <v>0</v>
      </c>
      <c r="I1828" s="16">
        <f>VLOOKUP($D1828,'Growth rate'!$B$3:$T$93,19,FALSE)*VLOOKUP($F1828,BY_TRA_Demand_Drivers!$B$5:$J$100,9,FALSE)</f>
        <v>0</v>
      </c>
    </row>
    <row r="1829" spans="1:9">
      <c r="A1829" s="16">
        <f t="shared" si="27"/>
        <v>23</v>
      </c>
      <c r="B1829" s="16"/>
      <c r="C1829" s="16" t="s">
        <v>11</v>
      </c>
      <c r="D1829" s="16">
        <v>2040</v>
      </c>
      <c r="E1829" s="16" t="s">
        <v>3</v>
      </c>
      <c r="F1829" s="16" t="str">
        <f>VLOOKUP(A1829,BY_TRA_Demand_Drivers!$A$5:$B$95,2,FALSE)</f>
        <v>TFAIL</v>
      </c>
      <c r="G1829" s="16">
        <f>VLOOKUP($D1829,'Growth rate'!$B$3:$T$93,19,FALSE)*VLOOKUP($F1829,BY_TRA_Demand_Drivers!$B$5:$J$100,7,FALSE)</f>
        <v>3543.2738670306421</v>
      </c>
      <c r="H1829" s="16">
        <f>VLOOKUP($D1829,'Growth rate'!$B$3:$T$93,19,FALSE)*VLOOKUP($F1829,BY_TRA_Demand_Drivers!$B$5:$J$100,8,FALSE)</f>
        <v>0</v>
      </c>
      <c r="I1829" s="16">
        <f>VLOOKUP($D1829,'Growth rate'!$B$3:$T$93,19,FALSE)*VLOOKUP($F1829,BY_TRA_Demand_Drivers!$B$5:$J$100,9,FALSE)</f>
        <v>0</v>
      </c>
    </row>
    <row r="1830" spans="1:9">
      <c r="A1830" s="16">
        <f t="shared" si="27"/>
        <v>23</v>
      </c>
      <c r="B1830" s="16"/>
      <c r="C1830" s="16" t="s">
        <v>11</v>
      </c>
      <c r="D1830" s="16">
        <v>2041</v>
      </c>
      <c r="E1830" s="16" t="s">
        <v>3</v>
      </c>
      <c r="F1830" s="16" t="str">
        <f>VLOOKUP(A1830,BY_TRA_Demand_Drivers!$A$5:$B$95,2,FALSE)</f>
        <v>TFAIL</v>
      </c>
      <c r="G1830" s="16">
        <f>VLOOKUP($D1830,'Growth rate'!$B$3:$T$93,19,FALSE)*VLOOKUP($F1830,BY_TRA_Demand_Drivers!$B$5:$J$100,7,FALSE)</f>
        <v>3579.239289270196</v>
      </c>
      <c r="H1830" s="16">
        <f>VLOOKUP($D1830,'Growth rate'!$B$3:$T$93,19,FALSE)*VLOOKUP($F1830,BY_TRA_Demand_Drivers!$B$5:$J$100,8,FALSE)</f>
        <v>0</v>
      </c>
      <c r="I1830" s="16">
        <f>VLOOKUP($D1830,'Growth rate'!$B$3:$T$93,19,FALSE)*VLOOKUP($F1830,BY_TRA_Demand_Drivers!$B$5:$J$100,9,FALSE)</f>
        <v>0</v>
      </c>
    </row>
    <row r="1831" spans="1:9">
      <c r="A1831" s="16">
        <f t="shared" si="27"/>
        <v>23</v>
      </c>
      <c r="B1831" s="16"/>
      <c r="C1831" s="16" t="s">
        <v>11</v>
      </c>
      <c r="D1831" s="16">
        <v>2042</v>
      </c>
      <c r="E1831" s="16" t="s">
        <v>3</v>
      </c>
      <c r="F1831" s="16" t="str">
        <f>VLOOKUP(A1831,BY_TRA_Demand_Drivers!$A$5:$B$95,2,FALSE)</f>
        <v>TFAIL</v>
      </c>
      <c r="G1831" s="16">
        <f>VLOOKUP($D1831,'Growth rate'!$B$3:$T$93,19,FALSE)*VLOOKUP($F1831,BY_TRA_Demand_Drivers!$B$5:$J$100,7,FALSE)</f>
        <v>3615.2047115097507</v>
      </c>
      <c r="H1831" s="16">
        <f>VLOOKUP($D1831,'Growth rate'!$B$3:$T$93,19,FALSE)*VLOOKUP($F1831,BY_TRA_Demand_Drivers!$B$5:$J$100,8,FALSE)</f>
        <v>0</v>
      </c>
      <c r="I1831" s="16">
        <f>VLOOKUP($D1831,'Growth rate'!$B$3:$T$93,19,FALSE)*VLOOKUP($F1831,BY_TRA_Demand_Drivers!$B$5:$J$100,9,FALSE)</f>
        <v>0</v>
      </c>
    </row>
    <row r="1832" spans="1:9">
      <c r="A1832" s="16">
        <f t="shared" si="27"/>
        <v>23</v>
      </c>
      <c r="B1832" s="16"/>
      <c r="C1832" s="16" t="s">
        <v>11</v>
      </c>
      <c r="D1832" s="16">
        <v>2043</v>
      </c>
      <c r="E1832" s="16" t="s">
        <v>3</v>
      </c>
      <c r="F1832" s="16" t="str">
        <f>VLOOKUP(A1832,BY_TRA_Demand_Drivers!$A$5:$B$95,2,FALSE)</f>
        <v>TFAIL</v>
      </c>
      <c r="G1832" s="16">
        <f>VLOOKUP($D1832,'Growth rate'!$B$3:$T$93,19,FALSE)*VLOOKUP($F1832,BY_TRA_Demand_Drivers!$B$5:$J$100,7,FALSE)</f>
        <v>3651.1701337493055</v>
      </c>
      <c r="H1832" s="16">
        <f>VLOOKUP($D1832,'Growth rate'!$B$3:$T$93,19,FALSE)*VLOOKUP($F1832,BY_TRA_Demand_Drivers!$B$5:$J$100,8,FALSE)</f>
        <v>0</v>
      </c>
      <c r="I1832" s="16">
        <f>VLOOKUP($D1832,'Growth rate'!$B$3:$T$93,19,FALSE)*VLOOKUP($F1832,BY_TRA_Demand_Drivers!$B$5:$J$100,9,FALSE)</f>
        <v>0</v>
      </c>
    </row>
    <row r="1833" spans="1:9">
      <c r="A1833" s="16">
        <f t="shared" si="27"/>
        <v>23</v>
      </c>
      <c r="B1833" s="16"/>
      <c r="C1833" s="16" t="s">
        <v>11</v>
      </c>
      <c r="D1833" s="16">
        <v>2044</v>
      </c>
      <c r="E1833" s="16" t="s">
        <v>3</v>
      </c>
      <c r="F1833" s="16" t="str">
        <f>VLOOKUP(A1833,BY_TRA_Demand_Drivers!$A$5:$B$95,2,FALSE)</f>
        <v>TFAIL</v>
      </c>
      <c r="G1833" s="16">
        <f>VLOOKUP($D1833,'Growth rate'!$B$3:$T$93,19,FALSE)*VLOOKUP($F1833,BY_TRA_Demand_Drivers!$B$5:$J$100,7,FALSE)</f>
        <v>3687.1355559888593</v>
      </c>
      <c r="H1833" s="16">
        <f>VLOOKUP($D1833,'Growth rate'!$B$3:$T$93,19,FALSE)*VLOOKUP($F1833,BY_TRA_Demand_Drivers!$B$5:$J$100,8,FALSE)</f>
        <v>0</v>
      </c>
      <c r="I1833" s="16">
        <f>VLOOKUP($D1833,'Growth rate'!$B$3:$T$93,19,FALSE)*VLOOKUP($F1833,BY_TRA_Demand_Drivers!$B$5:$J$100,9,FALSE)</f>
        <v>0</v>
      </c>
    </row>
    <row r="1834" spans="1:9">
      <c r="A1834" s="16">
        <f t="shared" si="27"/>
        <v>23</v>
      </c>
      <c r="B1834" s="16"/>
      <c r="C1834" s="16" t="s">
        <v>11</v>
      </c>
      <c r="D1834" s="16">
        <v>2045</v>
      </c>
      <c r="E1834" s="16" t="s">
        <v>3</v>
      </c>
      <c r="F1834" s="16" t="str">
        <f>VLOOKUP(A1834,BY_TRA_Demand_Drivers!$A$5:$B$95,2,FALSE)</f>
        <v>TFAIL</v>
      </c>
      <c r="G1834" s="16">
        <f>VLOOKUP($D1834,'Growth rate'!$B$3:$T$93,19,FALSE)*VLOOKUP($F1834,BY_TRA_Demand_Drivers!$B$5:$J$100,7,FALSE)</f>
        <v>3723.1009782284136</v>
      </c>
      <c r="H1834" s="16">
        <f>VLOOKUP($D1834,'Growth rate'!$B$3:$T$93,19,FALSE)*VLOOKUP($F1834,BY_TRA_Demand_Drivers!$B$5:$J$100,8,FALSE)</f>
        <v>0</v>
      </c>
      <c r="I1834" s="16">
        <f>VLOOKUP($D1834,'Growth rate'!$B$3:$T$93,19,FALSE)*VLOOKUP($F1834,BY_TRA_Demand_Drivers!$B$5:$J$100,9,FALSE)</f>
        <v>0</v>
      </c>
    </row>
    <row r="1835" spans="1:9">
      <c r="A1835" s="16">
        <f t="shared" si="27"/>
        <v>23</v>
      </c>
      <c r="B1835" s="16"/>
      <c r="C1835" s="16" t="s">
        <v>11</v>
      </c>
      <c r="D1835" s="16">
        <v>2046</v>
      </c>
      <c r="E1835" s="16" t="s">
        <v>3</v>
      </c>
      <c r="F1835" s="16" t="str">
        <f>VLOOKUP(A1835,BY_TRA_Demand_Drivers!$A$5:$B$95,2,FALSE)</f>
        <v>TFAIL</v>
      </c>
      <c r="G1835" s="16">
        <f>VLOOKUP($D1835,'Growth rate'!$B$3:$T$93,19,FALSE)*VLOOKUP($F1835,BY_TRA_Demand_Drivers!$B$5:$J$100,7,FALSE)</f>
        <v>3759.0664004679684</v>
      </c>
      <c r="H1835" s="16">
        <f>VLOOKUP($D1835,'Growth rate'!$B$3:$T$93,19,FALSE)*VLOOKUP($F1835,BY_TRA_Demand_Drivers!$B$5:$J$100,8,FALSE)</f>
        <v>0</v>
      </c>
      <c r="I1835" s="16">
        <f>VLOOKUP($D1835,'Growth rate'!$B$3:$T$93,19,FALSE)*VLOOKUP($F1835,BY_TRA_Demand_Drivers!$B$5:$J$100,9,FALSE)</f>
        <v>0</v>
      </c>
    </row>
    <row r="1836" spans="1:9">
      <c r="A1836" s="16">
        <f t="shared" si="27"/>
        <v>23</v>
      </c>
      <c r="B1836" s="16"/>
      <c r="C1836" s="16" t="s">
        <v>11</v>
      </c>
      <c r="D1836" s="16">
        <v>2047</v>
      </c>
      <c r="E1836" s="16" t="s">
        <v>3</v>
      </c>
      <c r="F1836" s="16" t="str">
        <f>VLOOKUP(A1836,BY_TRA_Demand_Drivers!$A$5:$B$95,2,FALSE)</f>
        <v>TFAIL</v>
      </c>
      <c r="G1836" s="16">
        <f>VLOOKUP($D1836,'Growth rate'!$B$3:$T$93,19,FALSE)*VLOOKUP($F1836,BY_TRA_Demand_Drivers!$B$5:$J$100,7,FALSE)</f>
        <v>3795.0318227075222</v>
      </c>
      <c r="H1836" s="16">
        <f>VLOOKUP($D1836,'Growth rate'!$B$3:$T$93,19,FALSE)*VLOOKUP($F1836,BY_TRA_Demand_Drivers!$B$5:$J$100,8,FALSE)</f>
        <v>0</v>
      </c>
      <c r="I1836" s="16">
        <f>VLOOKUP($D1836,'Growth rate'!$B$3:$T$93,19,FALSE)*VLOOKUP($F1836,BY_TRA_Demand_Drivers!$B$5:$J$100,9,FALSE)</f>
        <v>0</v>
      </c>
    </row>
    <row r="1837" spans="1:9">
      <c r="A1837" s="16">
        <f t="shared" ref="A1837:A1900" si="28">A1755+1</f>
        <v>23</v>
      </c>
      <c r="B1837" s="16"/>
      <c r="C1837" s="16" t="s">
        <v>11</v>
      </c>
      <c r="D1837" s="16">
        <v>2048</v>
      </c>
      <c r="E1837" s="16" t="s">
        <v>3</v>
      </c>
      <c r="F1837" s="16" t="str">
        <f>VLOOKUP(A1837,BY_TRA_Demand_Drivers!$A$5:$B$95,2,FALSE)</f>
        <v>TFAIL</v>
      </c>
      <c r="G1837" s="16">
        <f>VLOOKUP($D1837,'Growth rate'!$B$3:$T$93,19,FALSE)*VLOOKUP($F1837,BY_TRA_Demand_Drivers!$B$5:$J$100,7,FALSE)</f>
        <v>3830.997244947077</v>
      </c>
      <c r="H1837" s="16">
        <f>VLOOKUP($D1837,'Growth rate'!$B$3:$T$93,19,FALSE)*VLOOKUP($F1837,BY_TRA_Demand_Drivers!$B$5:$J$100,8,FALSE)</f>
        <v>0</v>
      </c>
      <c r="I1837" s="16">
        <f>VLOOKUP($D1837,'Growth rate'!$B$3:$T$93,19,FALSE)*VLOOKUP($F1837,BY_TRA_Demand_Drivers!$B$5:$J$100,9,FALSE)</f>
        <v>0</v>
      </c>
    </row>
    <row r="1838" spans="1:9">
      <c r="A1838" s="16">
        <f t="shared" si="28"/>
        <v>23</v>
      </c>
      <c r="B1838" s="16"/>
      <c r="C1838" s="16" t="s">
        <v>11</v>
      </c>
      <c r="D1838" s="16">
        <v>2049</v>
      </c>
      <c r="E1838" s="16" t="s">
        <v>3</v>
      </c>
      <c r="F1838" s="16" t="str">
        <f>VLOOKUP(A1838,BY_TRA_Demand_Drivers!$A$5:$B$95,2,FALSE)</f>
        <v>TFAIL</v>
      </c>
      <c r="G1838" s="16">
        <f>VLOOKUP($D1838,'Growth rate'!$B$3:$T$93,19,FALSE)*VLOOKUP($F1838,BY_TRA_Demand_Drivers!$B$5:$J$100,7,FALSE)</f>
        <v>3866.9626671866317</v>
      </c>
      <c r="H1838" s="16">
        <f>VLOOKUP($D1838,'Growth rate'!$B$3:$T$93,19,FALSE)*VLOOKUP($F1838,BY_TRA_Demand_Drivers!$B$5:$J$100,8,FALSE)</f>
        <v>0</v>
      </c>
      <c r="I1838" s="16">
        <f>VLOOKUP($D1838,'Growth rate'!$B$3:$T$93,19,FALSE)*VLOOKUP($F1838,BY_TRA_Demand_Drivers!$B$5:$J$100,9,FALSE)</f>
        <v>0</v>
      </c>
    </row>
    <row r="1839" spans="1:9">
      <c r="A1839" s="16">
        <f t="shared" si="28"/>
        <v>23</v>
      </c>
      <c r="B1839" s="16"/>
      <c r="C1839" s="16" t="s">
        <v>11</v>
      </c>
      <c r="D1839" s="16">
        <v>2050</v>
      </c>
      <c r="E1839" s="16" t="s">
        <v>3</v>
      </c>
      <c r="F1839" s="16" t="str">
        <f>VLOOKUP(A1839,BY_TRA_Demand_Drivers!$A$5:$B$95,2,FALSE)</f>
        <v>TFAIL</v>
      </c>
      <c r="G1839" s="16">
        <f>VLOOKUP($D1839,'Growth rate'!$B$3:$T$93,19,FALSE)*VLOOKUP($F1839,BY_TRA_Demand_Drivers!$B$5:$J$100,7,FALSE)</f>
        <v>3902.9280894261856</v>
      </c>
      <c r="H1839" s="16">
        <f>VLOOKUP($D1839,'Growth rate'!$B$3:$T$93,19,FALSE)*VLOOKUP($F1839,BY_TRA_Demand_Drivers!$B$5:$J$100,8,FALSE)</f>
        <v>0</v>
      </c>
      <c r="I1839" s="16">
        <f>VLOOKUP($D1839,'Growth rate'!$B$3:$T$93,19,FALSE)*VLOOKUP($F1839,BY_TRA_Demand_Drivers!$B$5:$J$100,9,FALSE)</f>
        <v>0</v>
      </c>
    </row>
    <row r="1840" spans="1:9">
      <c r="A1840" s="16">
        <f t="shared" si="28"/>
        <v>23</v>
      </c>
      <c r="B1840" s="16"/>
      <c r="C1840" s="16" t="s">
        <v>11</v>
      </c>
      <c r="D1840" s="16">
        <v>2051</v>
      </c>
      <c r="E1840" s="16" t="s">
        <v>3</v>
      </c>
      <c r="F1840" s="16" t="str">
        <f>VLOOKUP(A1840,BY_TRA_Demand_Drivers!$A$5:$B$95,2,FALSE)</f>
        <v>TFAIL</v>
      </c>
      <c r="G1840" s="16">
        <f>VLOOKUP($D1840,'Growth rate'!$B$3:$T$93,19,FALSE)*VLOOKUP($F1840,BY_TRA_Demand_Drivers!$B$5:$J$100,7,FALSE)</f>
        <v>3945.2523264161846</v>
      </c>
      <c r="H1840" s="16">
        <f>VLOOKUP($D1840,'Growth rate'!$B$3:$T$93,19,FALSE)*VLOOKUP($F1840,BY_TRA_Demand_Drivers!$B$5:$J$100,8,FALSE)</f>
        <v>0</v>
      </c>
      <c r="I1840" s="16">
        <f>VLOOKUP($D1840,'Growth rate'!$B$3:$T$93,19,FALSE)*VLOOKUP($F1840,BY_TRA_Demand_Drivers!$B$5:$J$100,9,FALSE)</f>
        <v>0</v>
      </c>
    </row>
    <row r="1841" spans="1:9">
      <c r="A1841" s="16">
        <f t="shared" si="28"/>
        <v>23</v>
      </c>
      <c r="B1841" s="16"/>
      <c r="C1841" s="16" t="s">
        <v>11</v>
      </c>
      <c r="D1841" s="16">
        <v>2052</v>
      </c>
      <c r="E1841" s="16" t="s">
        <v>3</v>
      </c>
      <c r="F1841" s="16" t="str">
        <f>VLOOKUP(A1841,BY_TRA_Demand_Drivers!$A$5:$B$95,2,FALSE)</f>
        <v>TFAIL</v>
      </c>
      <c r="G1841" s="16">
        <f>VLOOKUP($D1841,'Growth rate'!$B$3:$T$93,19,FALSE)*VLOOKUP($F1841,BY_TRA_Demand_Drivers!$B$5:$J$100,7,FALSE)</f>
        <v>3987.5765634061854</v>
      </c>
      <c r="H1841" s="16">
        <f>VLOOKUP($D1841,'Growth rate'!$B$3:$T$93,19,FALSE)*VLOOKUP($F1841,BY_TRA_Demand_Drivers!$B$5:$J$100,8,FALSE)</f>
        <v>0</v>
      </c>
      <c r="I1841" s="16">
        <f>VLOOKUP($D1841,'Growth rate'!$B$3:$T$93,19,FALSE)*VLOOKUP($F1841,BY_TRA_Demand_Drivers!$B$5:$J$100,9,FALSE)</f>
        <v>0</v>
      </c>
    </row>
    <row r="1842" spans="1:9">
      <c r="A1842" s="16">
        <f t="shared" si="28"/>
        <v>23</v>
      </c>
      <c r="B1842" s="16"/>
      <c r="C1842" s="16" t="s">
        <v>11</v>
      </c>
      <c r="D1842" s="16">
        <v>2053</v>
      </c>
      <c r="E1842" s="16" t="s">
        <v>3</v>
      </c>
      <c r="F1842" s="16" t="str">
        <f>VLOOKUP(A1842,BY_TRA_Demand_Drivers!$A$5:$B$95,2,FALSE)</f>
        <v>TFAIL</v>
      </c>
      <c r="G1842" s="16">
        <f>VLOOKUP($D1842,'Growth rate'!$B$3:$T$93,19,FALSE)*VLOOKUP($F1842,BY_TRA_Demand_Drivers!$B$5:$J$100,7,FALSE)</f>
        <v>4029.9008003961844</v>
      </c>
      <c r="H1842" s="16">
        <f>VLOOKUP($D1842,'Growth rate'!$B$3:$T$93,19,FALSE)*VLOOKUP($F1842,BY_TRA_Demand_Drivers!$B$5:$J$100,8,FALSE)</f>
        <v>0</v>
      </c>
      <c r="I1842" s="16">
        <f>VLOOKUP($D1842,'Growth rate'!$B$3:$T$93,19,FALSE)*VLOOKUP($F1842,BY_TRA_Demand_Drivers!$B$5:$J$100,9,FALSE)</f>
        <v>0</v>
      </c>
    </row>
    <row r="1843" spans="1:9">
      <c r="A1843" s="16">
        <f t="shared" si="28"/>
        <v>23</v>
      </c>
      <c r="B1843" s="16"/>
      <c r="C1843" s="16" t="s">
        <v>11</v>
      </c>
      <c r="D1843" s="16">
        <v>2054</v>
      </c>
      <c r="E1843" s="16" t="s">
        <v>3</v>
      </c>
      <c r="F1843" s="16" t="str">
        <f>VLOOKUP(A1843,BY_TRA_Demand_Drivers!$A$5:$B$95,2,FALSE)</f>
        <v>TFAIL</v>
      </c>
      <c r="G1843" s="16">
        <f>VLOOKUP($D1843,'Growth rate'!$B$3:$T$93,19,FALSE)*VLOOKUP($F1843,BY_TRA_Demand_Drivers!$B$5:$J$100,7,FALSE)</f>
        <v>4072.2250373861848</v>
      </c>
      <c r="H1843" s="16">
        <f>VLOOKUP($D1843,'Growth rate'!$B$3:$T$93,19,FALSE)*VLOOKUP($F1843,BY_TRA_Demand_Drivers!$B$5:$J$100,8,FALSE)</f>
        <v>0</v>
      </c>
      <c r="I1843" s="16">
        <f>VLOOKUP($D1843,'Growth rate'!$B$3:$T$93,19,FALSE)*VLOOKUP($F1843,BY_TRA_Demand_Drivers!$B$5:$J$100,9,FALSE)</f>
        <v>0</v>
      </c>
    </row>
    <row r="1844" spans="1:9">
      <c r="A1844" s="16">
        <f t="shared" si="28"/>
        <v>23</v>
      </c>
      <c r="B1844" s="16"/>
      <c r="C1844" s="16" t="s">
        <v>11</v>
      </c>
      <c r="D1844" s="16">
        <v>2055</v>
      </c>
      <c r="E1844" s="16" t="s">
        <v>3</v>
      </c>
      <c r="F1844" s="16" t="str">
        <f>VLOOKUP(A1844,BY_TRA_Demand_Drivers!$A$5:$B$95,2,FALSE)</f>
        <v>TFAIL</v>
      </c>
      <c r="G1844" s="16">
        <f>VLOOKUP($D1844,'Growth rate'!$B$3:$T$93,19,FALSE)*VLOOKUP($F1844,BY_TRA_Demand_Drivers!$B$5:$J$100,7,FALSE)</f>
        <v>4114.5492743761843</v>
      </c>
      <c r="H1844" s="16">
        <f>VLOOKUP($D1844,'Growth rate'!$B$3:$T$93,19,FALSE)*VLOOKUP($F1844,BY_TRA_Demand_Drivers!$B$5:$J$100,8,FALSE)</f>
        <v>0</v>
      </c>
      <c r="I1844" s="16">
        <f>VLOOKUP($D1844,'Growth rate'!$B$3:$T$93,19,FALSE)*VLOOKUP($F1844,BY_TRA_Demand_Drivers!$B$5:$J$100,9,FALSE)</f>
        <v>0</v>
      </c>
    </row>
    <row r="1845" spans="1:9">
      <c r="A1845" s="16">
        <f t="shared" si="28"/>
        <v>23</v>
      </c>
      <c r="B1845" s="16"/>
      <c r="C1845" s="16" t="s">
        <v>11</v>
      </c>
      <c r="D1845" s="16">
        <v>2056</v>
      </c>
      <c r="E1845" s="16" t="s">
        <v>3</v>
      </c>
      <c r="F1845" s="16" t="str">
        <f>VLOOKUP(A1845,BY_TRA_Demand_Drivers!$A$5:$B$95,2,FALSE)</f>
        <v>TFAIL</v>
      </c>
      <c r="G1845" s="16">
        <f>VLOOKUP($D1845,'Growth rate'!$B$3:$T$93,19,FALSE)*VLOOKUP($F1845,BY_TRA_Demand_Drivers!$B$5:$J$100,7,FALSE)</f>
        <v>4161.9414850824714</v>
      </c>
      <c r="H1845" s="16">
        <f>VLOOKUP($D1845,'Growth rate'!$B$3:$T$93,19,FALSE)*VLOOKUP($F1845,BY_TRA_Demand_Drivers!$B$5:$J$100,8,FALSE)</f>
        <v>0</v>
      </c>
      <c r="I1845" s="16">
        <f>VLOOKUP($D1845,'Growth rate'!$B$3:$T$93,19,FALSE)*VLOOKUP($F1845,BY_TRA_Demand_Drivers!$B$5:$J$100,9,FALSE)</f>
        <v>0</v>
      </c>
    </row>
    <row r="1846" spans="1:9">
      <c r="A1846" s="16">
        <f t="shared" si="28"/>
        <v>23</v>
      </c>
      <c r="B1846" s="16"/>
      <c r="C1846" s="16" t="s">
        <v>11</v>
      </c>
      <c r="D1846" s="16">
        <v>2057</v>
      </c>
      <c r="E1846" s="16" t="s">
        <v>3</v>
      </c>
      <c r="F1846" s="16" t="str">
        <f>VLOOKUP(A1846,BY_TRA_Demand_Drivers!$A$5:$B$95,2,FALSE)</f>
        <v>TFAIL</v>
      </c>
      <c r="G1846" s="16">
        <f>VLOOKUP($D1846,'Growth rate'!$B$3:$T$93,19,FALSE)*VLOOKUP($F1846,BY_TRA_Demand_Drivers!$B$5:$J$100,7,FALSE)</f>
        <v>4209.3336957887568</v>
      </c>
      <c r="H1846" s="16">
        <f>VLOOKUP($D1846,'Growth rate'!$B$3:$T$93,19,FALSE)*VLOOKUP($F1846,BY_TRA_Demand_Drivers!$B$5:$J$100,8,FALSE)</f>
        <v>0</v>
      </c>
      <c r="I1846" s="16">
        <f>VLOOKUP($D1846,'Growth rate'!$B$3:$T$93,19,FALSE)*VLOOKUP($F1846,BY_TRA_Demand_Drivers!$B$5:$J$100,9,FALSE)</f>
        <v>0</v>
      </c>
    </row>
    <row r="1847" spans="1:9">
      <c r="A1847" s="16">
        <f t="shared" si="28"/>
        <v>23</v>
      </c>
      <c r="B1847" s="16"/>
      <c r="C1847" s="16" t="s">
        <v>11</v>
      </c>
      <c r="D1847" s="16">
        <v>2058</v>
      </c>
      <c r="E1847" s="16" t="s">
        <v>3</v>
      </c>
      <c r="F1847" s="16" t="str">
        <f>VLOOKUP(A1847,BY_TRA_Demand_Drivers!$A$5:$B$95,2,FALSE)</f>
        <v>TFAIL</v>
      </c>
      <c r="G1847" s="16">
        <f>VLOOKUP($D1847,'Growth rate'!$B$3:$T$93,19,FALSE)*VLOOKUP($F1847,BY_TRA_Demand_Drivers!$B$5:$J$100,7,FALSE)</f>
        <v>4256.725906495044</v>
      </c>
      <c r="H1847" s="16">
        <f>VLOOKUP($D1847,'Growth rate'!$B$3:$T$93,19,FALSE)*VLOOKUP($F1847,BY_TRA_Demand_Drivers!$B$5:$J$100,8,FALSE)</f>
        <v>0</v>
      </c>
      <c r="I1847" s="16">
        <f>VLOOKUP($D1847,'Growth rate'!$B$3:$T$93,19,FALSE)*VLOOKUP($F1847,BY_TRA_Demand_Drivers!$B$5:$J$100,9,FALSE)</f>
        <v>0</v>
      </c>
    </row>
    <row r="1848" spans="1:9">
      <c r="A1848" s="16">
        <f t="shared" si="28"/>
        <v>23</v>
      </c>
      <c r="B1848" s="16"/>
      <c r="C1848" s="16" t="s">
        <v>11</v>
      </c>
      <c r="D1848" s="16">
        <v>2059</v>
      </c>
      <c r="E1848" s="16" t="s">
        <v>3</v>
      </c>
      <c r="F1848" s="16" t="str">
        <f>VLOOKUP(A1848,BY_TRA_Demand_Drivers!$A$5:$B$95,2,FALSE)</f>
        <v>TFAIL</v>
      </c>
      <c r="G1848" s="16">
        <f>VLOOKUP($D1848,'Growth rate'!$B$3:$T$93,19,FALSE)*VLOOKUP($F1848,BY_TRA_Demand_Drivers!$B$5:$J$100,7,FALSE)</f>
        <v>4304.1181172013303</v>
      </c>
      <c r="H1848" s="16">
        <f>VLOOKUP($D1848,'Growth rate'!$B$3:$T$93,19,FALSE)*VLOOKUP($F1848,BY_TRA_Demand_Drivers!$B$5:$J$100,8,FALSE)</f>
        <v>0</v>
      </c>
      <c r="I1848" s="16">
        <f>VLOOKUP($D1848,'Growth rate'!$B$3:$T$93,19,FALSE)*VLOOKUP($F1848,BY_TRA_Demand_Drivers!$B$5:$J$100,9,FALSE)</f>
        <v>0</v>
      </c>
    </row>
    <row r="1849" spans="1:9">
      <c r="A1849" s="16">
        <f t="shared" si="28"/>
        <v>23</v>
      </c>
      <c r="B1849" s="16"/>
      <c r="C1849" s="16" t="s">
        <v>11</v>
      </c>
      <c r="D1849" s="16">
        <v>2060</v>
      </c>
      <c r="E1849" s="16" t="s">
        <v>3</v>
      </c>
      <c r="F1849" s="16" t="str">
        <f>VLOOKUP(A1849,BY_TRA_Demand_Drivers!$A$5:$B$95,2,FALSE)</f>
        <v>TFAIL</v>
      </c>
      <c r="G1849" s="16">
        <f>VLOOKUP($D1849,'Growth rate'!$B$3:$T$93,19,FALSE)*VLOOKUP($F1849,BY_TRA_Demand_Drivers!$B$5:$J$100,7,FALSE)</f>
        <v>4351.5103279076166</v>
      </c>
      <c r="H1849" s="16">
        <f>VLOOKUP($D1849,'Growth rate'!$B$3:$T$93,19,FALSE)*VLOOKUP($F1849,BY_TRA_Demand_Drivers!$B$5:$J$100,8,FALSE)</f>
        <v>0</v>
      </c>
      <c r="I1849" s="16">
        <f>VLOOKUP($D1849,'Growth rate'!$B$3:$T$93,19,FALSE)*VLOOKUP($F1849,BY_TRA_Demand_Drivers!$B$5:$J$100,9,FALSE)</f>
        <v>0</v>
      </c>
    </row>
    <row r="1850" spans="1:9">
      <c r="A1850" s="16">
        <f t="shared" si="28"/>
        <v>23</v>
      </c>
      <c r="B1850" s="16"/>
      <c r="C1850" s="16" t="s">
        <v>11</v>
      </c>
      <c r="D1850" s="16">
        <v>2061</v>
      </c>
      <c r="E1850" s="16" t="s">
        <v>3</v>
      </c>
      <c r="F1850" s="16" t="str">
        <f>VLOOKUP(A1850,BY_TRA_Demand_Drivers!$A$5:$B$95,2,FALSE)</f>
        <v>TFAIL</v>
      </c>
      <c r="G1850" s="16">
        <f>VLOOKUP($D1850,'Growth rate'!$B$3:$T$93,19,FALSE)*VLOOKUP($F1850,BY_TRA_Demand_Drivers!$B$5:$J$100,7,FALSE)</f>
        <v>4400.0935915326709</v>
      </c>
      <c r="H1850" s="16">
        <f>VLOOKUP($D1850,'Growth rate'!$B$3:$T$93,19,FALSE)*VLOOKUP($F1850,BY_TRA_Demand_Drivers!$B$5:$J$100,8,FALSE)</f>
        <v>0</v>
      </c>
      <c r="I1850" s="16">
        <f>VLOOKUP($D1850,'Growth rate'!$B$3:$T$93,19,FALSE)*VLOOKUP($F1850,BY_TRA_Demand_Drivers!$B$5:$J$100,9,FALSE)</f>
        <v>0</v>
      </c>
    </row>
    <row r="1851" spans="1:9">
      <c r="A1851" s="16">
        <f t="shared" si="28"/>
        <v>23</v>
      </c>
      <c r="B1851" s="16"/>
      <c r="C1851" s="16" t="s">
        <v>11</v>
      </c>
      <c r="D1851" s="16">
        <v>2062</v>
      </c>
      <c r="E1851" s="16" t="s">
        <v>3</v>
      </c>
      <c r="F1851" s="16" t="str">
        <f>VLOOKUP(A1851,BY_TRA_Demand_Drivers!$A$5:$B$95,2,FALSE)</f>
        <v>TFAIL</v>
      </c>
      <c r="G1851" s="16">
        <f>VLOOKUP($D1851,'Growth rate'!$B$3:$T$93,19,FALSE)*VLOOKUP($F1851,BY_TRA_Demand_Drivers!$B$5:$J$100,7,FALSE)</f>
        <v>4448.6768551577261</v>
      </c>
      <c r="H1851" s="16">
        <f>VLOOKUP($D1851,'Growth rate'!$B$3:$T$93,19,FALSE)*VLOOKUP($F1851,BY_TRA_Demand_Drivers!$B$5:$J$100,8,FALSE)</f>
        <v>0</v>
      </c>
      <c r="I1851" s="16">
        <f>VLOOKUP($D1851,'Growth rate'!$B$3:$T$93,19,FALSE)*VLOOKUP($F1851,BY_TRA_Demand_Drivers!$B$5:$J$100,9,FALSE)</f>
        <v>0</v>
      </c>
    </row>
    <row r="1852" spans="1:9">
      <c r="A1852" s="16">
        <f t="shared" si="28"/>
        <v>23</v>
      </c>
      <c r="B1852" s="16"/>
      <c r="C1852" s="16" t="s">
        <v>11</v>
      </c>
      <c r="D1852" s="16">
        <v>2063</v>
      </c>
      <c r="E1852" s="16" t="s">
        <v>3</v>
      </c>
      <c r="F1852" s="16" t="str">
        <f>VLOOKUP(A1852,BY_TRA_Demand_Drivers!$A$5:$B$95,2,FALSE)</f>
        <v>TFAIL</v>
      </c>
      <c r="G1852" s="16">
        <f>VLOOKUP($D1852,'Growth rate'!$B$3:$T$93,19,FALSE)*VLOOKUP($F1852,BY_TRA_Demand_Drivers!$B$5:$J$100,7,FALSE)</f>
        <v>4497.2601187827804</v>
      </c>
      <c r="H1852" s="16">
        <f>VLOOKUP($D1852,'Growth rate'!$B$3:$T$93,19,FALSE)*VLOOKUP($F1852,BY_TRA_Demand_Drivers!$B$5:$J$100,8,FALSE)</f>
        <v>0</v>
      </c>
      <c r="I1852" s="16">
        <f>VLOOKUP($D1852,'Growth rate'!$B$3:$T$93,19,FALSE)*VLOOKUP($F1852,BY_TRA_Demand_Drivers!$B$5:$J$100,9,FALSE)</f>
        <v>0</v>
      </c>
    </row>
    <row r="1853" spans="1:9">
      <c r="A1853" s="16">
        <f t="shared" si="28"/>
        <v>23</v>
      </c>
      <c r="B1853" s="16"/>
      <c r="C1853" s="16" t="s">
        <v>11</v>
      </c>
      <c r="D1853" s="16">
        <v>2064</v>
      </c>
      <c r="E1853" s="16" t="s">
        <v>3</v>
      </c>
      <c r="F1853" s="16" t="str">
        <f>VLOOKUP(A1853,BY_TRA_Demand_Drivers!$A$5:$B$95,2,FALSE)</f>
        <v>TFAIL</v>
      </c>
      <c r="G1853" s="16">
        <f>VLOOKUP($D1853,'Growth rate'!$B$3:$T$93,19,FALSE)*VLOOKUP($F1853,BY_TRA_Demand_Drivers!$B$5:$J$100,7,FALSE)</f>
        <v>4545.8433824078347</v>
      </c>
      <c r="H1853" s="16">
        <f>VLOOKUP($D1853,'Growth rate'!$B$3:$T$93,19,FALSE)*VLOOKUP($F1853,BY_TRA_Demand_Drivers!$B$5:$J$100,8,FALSE)</f>
        <v>0</v>
      </c>
      <c r="I1853" s="16">
        <f>VLOOKUP($D1853,'Growth rate'!$B$3:$T$93,19,FALSE)*VLOOKUP($F1853,BY_TRA_Demand_Drivers!$B$5:$J$100,9,FALSE)</f>
        <v>0</v>
      </c>
    </row>
    <row r="1854" spans="1:9">
      <c r="A1854" s="16">
        <f t="shared" si="28"/>
        <v>23</v>
      </c>
      <c r="B1854" s="16"/>
      <c r="C1854" s="16" t="s">
        <v>11</v>
      </c>
      <c r="D1854" s="16">
        <v>2065</v>
      </c>
      <c r="E1854" s="16" t="s">
        <v>3</v>
      </c>
      <c r="F1854" s="16" t="str">
        <f>VLOOKUP(A1854,BY_TRA_Demand_Drivers!$A$5:$B$95,2,FALSE)</f>
        <v>TFAIL</v>
      </c>
      <c r="G1854" s="16">
        <f>VLOOKUP($D1854,'Growth rate'!$B$3:$T$93,19,FALSE)*VLOOKUP($F1854,BY_TRA_Demand_Drivers!$B$5:$J$100,7,FALSE)</f>
        <v>4594.426646032889</v>
      </c>
      <c r="H1854" s="16">
        <f>VLOOKUP($D1854,'Growth rate'!$B$3:$T$93,19,FALSE)*VLOOKUP($F1854,BY_TRA_Demand_Drivers!$B$5:$J$100,8,FALSE)</f>
        <v>0</v>
      </c>
      <c r="I1854" s="16">
        <f>VLOOKUP($D1854,'Growth rate'!$B$3:$T$93,19,FALSE)*VLOOKUP($F1854,BY_TRA_Demand_Drivers!$B$5:$J$100,9,FALSE)</f>
        <v>0</v>
      </c>
    </row>
    <row r="1855" spans="1:9">
      <c r="A1855" s="16">
        <f t="shared" si="28"/>
        <v>23</v>
      </c>
      <c r="B1855" s="16"/>
      <c r="C1855" s="16" t="s">
        <v>11</v>
      </c>
      <c r="D1855" s="16">
        <v>2066</v>
      </c>
      <c r="E1855" s="16" t="s">
        <v>3</v>
      </c>
      <c r="F1855" s="16" t="str">
        <f>VLOOKUP(A1855,BY_TRA_Demand_Drivers!$A$5:$B$95,2,FALSE)</f>
        <v>TFAIL</v>
      </c>
      <c r="G1855" s="16">
        <f>VLOOKUP($D1855,'Growth rate'!$B$3:$T$93,19,FALSE)*VLOOKUP($F1855,BY_TRA_Demand_Drivers!$B$5:$J$100,7,FALSE)</f>
        <v>4644.7048627445538</v>
      </c>
      <c r="H1855" s="16">
        <f>VLOOKUP($D1855,'Growth rate'!$B$3:$T$93,19,FALSE)*VLOOKUP($F1855,BY_TRA_Demand_Drivers!$B$5:$J$100,8,FALSE)</f>
        <v>0</v>
      </c>
      <c r="I1855" s="16">
        <f>VLOOKUP($D1855,'Growth rate'!$B$3:$T$93,19,FALSE)*VLOOKUP($F1855,BY_TRA_Demand_Drivers!$B$5:$J$100,9,FALSE)</f>
        <v>0</v>
      </c>
    </row>
    <row r="1856" spans="1:9">
      <c r="A1856" s="16">
        <f t="shared" si="28"/>
        <v>23</v>
      </c>
      <c r="B1856" s="16"/>
      <c r="C1856" s="16" t="s">
        <v>11</v>
      </c>
      <c r="D1856" s="16">
        <v>2067</v>
      </c>
      <c r="E1856" s="16" t="s">
        <v>3</v>
      </c>
      <c r="F1856" s="16" t="str">
        <f>VLOOKUP(A1856,BY_TRA_Demand_Drivers!$A$5:$B$95,2,FALSE)</f>
        <v>TFAIL</v>
      </c>
      <c r="G1856" s="16">
        <f>VLOOKUP($D1856,'Growth rate'!$B$3:$T$93,19,FALSE)*VLOOKUP($F1856,BY_TRA_Demand_Drivers!$B$5:$J$100,7,FALSE)</f>
        <v>4694.9830794562176</v>
      </c>
      <c r="H1856" s="16">
        <f>VLOOKUP($D1856,'Growth rate'!$B$3:$T$93,19,FALSE)*VLOOKUP($F1856,BY_TRA_Demand_Drivers!$B$5:$J$100,8,FALSE)</f>
        <v>0</v>
      </c>
      <c r="I1856" s="16">
        <f>VLOOKUP($D1856,'Growth rate'!$B$3:$T$93,19,FALSE)*VLOOKUP($F1856,BY_TRA_Demand_Drivers!$B$5:$J$100,9,FALSE)</f>
        <v>0</v>
      </c>
    </row>
    <row r="1857" spans="1:9">
      <c r="A1857" s="16">
        <f t="shared" si="28"/>
        <v>23</v>
      </c>
      <c r="B1857" s="16"/>
      <c r="C1857" s="16" t="s">
        <v>11</v>
      </c>
      <c r="D1857" s="16">
        <v>2068</v>
      </c>
      <c r="E1857" s="16" t="s">
        <v>3</v>
      </c>
      <c r="F1857" s="16" t="str">
        <f>VLOOKUP(A1857,BY_TRA_Demand_Drivers!$A$5:$B$95,2,FALSE)</f>
        <v>TFAIL</v>
      </c>
      <c r="G1857" s="16">
        <f>VLOOKUP($D1857,'Growth rate'!$B$3:$T$93,19,FALSE)*VLOOKUP($F1857,BY_TRA_Demand_Drivers!$B$5:$J$100,7,FALSE)</f>
        <v>4745.2612961678824</v>
      </c>
      <c r="H1857" s="16">
        <f>VLOOKUP($D1857,'Growth rate'!$B$3:$T$93,19,FALSE)*VLOOKUP($F1857,BY_TRA_Demand_Drivers!$B$5:$J$100,8,FALSE)</f>
        <v>0</v>
      </c>
      <c r="I1857" s="16">
        <f>VLOOKUP($D1857,'Growth rate'!$B$3:$T$93,19,FALSE)*VLOOKUP($F1857,BY_TRA_Demand_Drivers!$B$5:$J$100,9,FALSE)</f>
        <v>0</v>
      </c>
    </row>
    <row r="1858" spans="1:9">
      <c r="A1858" s="16">
        <f t="shared" si="28"/>
        <v>23</v>
      </c>
      <c r="B1858" s="16"/>
      <c r="C1858" s="16" t="s">
        <v>11</v>
      </c>
      <c r="D1858" s="16">
        <v>2069</v>
      </c>
      <c r="E1858" s="16" t="s">
        <v>3</v>
      </c>
      <c r="F1858" s="16" t="str">
        <f>VLOOKUP(A1858,BY_TRA_Demand_Drivers!$A$5:$B$95,2,FALSE)</f>
        <v>TFAIL</v>
      </c>
      <c r="G1858" s="16">
        <f>VLOOKUP($D1858,'Growth rate'!$B$3:$T$93,19,FALSE)*VLOOKUP($F1858,BY_TRA_Demand_Drivers!$B$5:$J$100,7,FALSE)</f>
        <v>4795.5395128795462</v>
      </c>
      <c r="H1858" s="16">
        <f>VLOOKUP($D1858,'Growth rate'!$B$3:$T$93,19,FALSE)*VLOOKUP($F1858,BY_TRA_Demand_Drivers!$B$5:$J$100,8,FALSE)</f>
        <v>0</v>
      </c>
      <c r="I1858" s="16">
        <f>VLOOKUP($D1858,'Growth rate'!$B$3:$T$93,19,FALSE)*VLOOKUP($F1858,BY_TRA_Demand_Drivers!$B$5:$J$100,9,FALSE)</f>
        <v>0</v>
      </c>
    </row>
    <row r="1859" spans="1:9">
      <c r="A1859" s="16">
        <f t="shared" si="28"/>
        <v>23</v>
      </c>
      <c r="B1859" s="16"/>
      <c r="C1859" s="16" t="s">
        <v>11</v>
      </c>
      <c r="D1859" s="16">
        <v>2070</v>
      </c>
      <c r="E1859" s="16" t="s">
        <v>3</v>
      </c>
      <c r="F1859" s="16" t="str">
        <f>VLOOKUP(A1859,BY_TRA_Demand_Drivers!$A$5:$B$95,2,FALSE)</f>
        <v>TFAIL</v>
      </c>
      <c r="G1859" s="16">
        <f>VLOOKUP($D1859,'Growth rate'!$B$3:$T$93,19,FALSE)*VLOOKUP($F1859,BY_TRA_Demand_Drivers!$B$5:$J$100,7,FALSE)</f>
        <v>4845.8177295912119</v>
      </c>
      <c r="H1859" s="16">
        <f>VLOOKUP($D1859,'Growth rate'!$B$3:$T$93,19,FALSE)*VLOOKUP($F1859,BY_TRA_Demand_Drivers!$B$5:$J$100,8,FALSE)</f>
        <v>0</v>
      </c>
      <c r="I1859" s="16">
        <f>VLOOKUP($D1859,'Growth rate'!$B$3:$T$93,19,FALSE)*VLOOKUP($F1859,BY_TRA_Demand_Drivers!$B$5:$J$100,9,FALSE)</f>
        <v>0</v>
      </c>
    </row>
    <row r="1860" spans="1:9">
      <c r="A1860" s="16">
        <f t="shared" si="28"/>
        <v>23</v>
      </c>
      <c r="B1860" s="16"/>
      <c r="C1860" s="16" t="s">
        <v>11</v>
      </c>
      <c r="D1860" s="16">
        <v>2071</v>
      </c>
      <c r="E1860" s="16" t="s">
        <v>3</v>
      </c>
      <c r="F1860" s="16" t="str">
        <f>VLOOKUP(A1860,BY_TRA_Demand_Drivers!$A$5:$B$95,2,FALSE)</f>
        <v>TFAIL</v>
      </c>
      <c r="G1860" s="16">
        <f>VLOOKUP($D1860,'Growth rate'!$B$3:$T$93,19,FALSE)*VLOOKUP($F1860,BY_TRA_Demand_Drivers!$B$5:$J$100,7,FALSE)</f>
        <v>4896.002098229289</v>
      </c>
      <c r="H1860" s="16">
        <f>VLOOKUP($D1860,'Growth rate'!$B$3:$T$93,19,FALSE)*VLOOKUP($F1860,BY_TRA_Demand_Drivers!$B$5:$J$100,8,FALSE)</f>
        <v>0</v>
      </c>
      <c r="I1860" s="16">
        <f>VLOOKUP($D1860,'Growth rate'!$B$3:$T$93,19,FALSE)*VLOOKUP($F1860,BY_TRA_Demand_Drivers!$B$5:$J$100,9,FALSE)</f>
        <v>0</v>
      </c>
    </row>
    <row r="1861" spans="1:9">
      <c r="A1861" s="16">
        <f t="shared" si="28"/>
        <v>23</v>
      </c>
      <c r="B1861" s="16"/>
      <c r="C1861" s="16" t="s">
        <v>11</v>
      </c>
      <c r="D1861" s="16">
        <v>2072</v>
      </c>
      <c r="E1861" s="16" t="s">
        <v>3</v>
      </c>
      <c r="F1861" s="16" t="str">
        <f>VLOOKUP(A1861,BY_TRA_Demand_Drivers!$A$5:$B$95,2,FALSE)</f>
        <v>TFAIL</v>
      </c>
      <c r="G1861" s="16">
        <f>VLOOKUP($D1861,'Growth rate'!$B$3:$T$93,19,FALSE)*VLOOKUP($F1861,BY_TRA_Demand_Drivers!$B$5:$J$100,7,FALSE)</f>
        <v>4946.1864668673652</v>
      </c>
      <c r="H1861" s="16">
        <f>VLOOKUP($D1861,'Growth rate'!$B$3:$T$93,19,FALSE)*VLOOKUP($F1861,BY_TRA_Demand_Drivers!$B$5:$J$100,8,FALSE)</f>
        <v>0</v>
      </c>
      <c r="I1861" s="16">
        <f>VLOOKUP($D1861,'Growth rate'!$B$3:$T$93,19,FALSE)*VLOOKUP($F1861,BY_TRA_Demand_Drivers!$B$5:$J$100,9,FALSE)</f>
        <v>0</v>
      </c>
    </row>
    <row r="1862" spans="1:9">
      <c r="A1862" s="16">
        <f t="shared" si="28"/>
        <v>23</v>
      </c>
      <c r="B1862" s="16"/>
      <c r="C1862" s="16" t="s">
        <v>11</v>
      </c>
      <c r="D1862" s="16">
        <v>2073</v>
      </c>
      <c r="E1862" s="16" t="s">
        <v>3</v>
      </c>
      <c r="F1862" s="16" t="str">
        <f>VLOOKUP(A1862,BY_TRA_Demand_Drivers!$A$5:$B$95,2,FALSE)</f>
        <v>TFAIL</v>
      </c>
      <c r="G1862" s="16">
        <f>VLOOKUP($D1862,'Growth rate'!$B$3:$T$93,19,FALSE)*VLOOKUP($F1862,BY_TRA_Demand_Drivers!$B$5:$J$100,7,FALSE)</f>
        <v>4996.3708355054423</v>
      </c>
      <c r="H1862" s="16">
        <f>VLOOKUP($D1862,'Growth rate'!$B$3:$T$93,19,FALSE)*VLOOKUP($F1862,BY_TRA_Demand_Drivers!$B$5:$J$100,8,FALSE)</f>
        <v>0</v>
      </c>
      <c r="I1862" s="16">
        <f>VLOOKUP($D1862,'Growth rate'!$B$3:$T$93,19,FALSE)*VLOOKUP($F1862,BY_TRA_Demand_Drivers!$B$5:$J$100,9,FALSE)</f>
        <v>0</v>
      </c>
    </row>
    <row r="1863" spans="1:9">
      <c r="A1863" s="16">
        <f t="shared" si="28"/>
        <v>23</v>
      </c>
      <c r="B1863" s="16"/>
      <c r="C1863" s="16" t="s">
        <v>11</v>
      </c>
      <c r="D1863" s="16">
        <v>2074</v>
      </c>
      <c r="E1863" s="16" t="s">
        <v>3</v>
      </c>
      <c r="F1863" s="16" t="str">
        <f>VLOOKUP(A1863,BY_TRA_Demand_Drivers!$A$5:$B$95,2,FALSE)</f>
        <v>TFAIL</v>
      </c>
      <c r="G1863" s="16">
        <f>VLOOKUP($D1863,'Growth rate'!$B$3:$T$93,19,FALSE)*VLOOKUP($F1863,BY_TRA_Demand_Drivers!$B$5:$J$100,7,FALSE)</f>
        <v>5046.5552041435194</v>
      </c>
      <c r="H1863" s="16">
        <f>VLOOKUP($D1863,'Growth rate'!$B$3:$T$93,19,FALSE)*VLOOKUP($F1863,BY_TRA_Demand_Drivers!$B$5:$J$100,8,FALSE)</f>
        <v>0</v>
      </c>
      <c r="I1863" s="16">
        <f>VLOOKUP($D1863,'Growth rate'!$B$3:$T$93,19,FALSE)*VLOOKUP($F1863,BY_TRA_Demand_Drivers!$B$5:$J$100,9,FALSE)</f>
        <v>0</v>
      </c>
    </row>
    <row r="1864" spans="1:9">
      <c r="A1864" s="16">
        <f t="shared" si="28"/>
        <v>23</v>
      </c>
      <c r="B1864" s="16"/>
      <c r="C1864" s="16" t="s">
        <v>11</v>
      </c>
      <c r="D1864" s="16">
        <v>2075</v>
      </c>
      <c r="E1864" s="16" t="s">
        <v>3</v>
      </c>
      <c r="F1864" s="16" t="str">
        <f>VLOOKUP(A1864,BY_TRA_Demand_Drivers!$A$5:$B$95,2,FALSE)</f>
        <v>TFAIL</v>
      </c>
      <c r="G1864" s="16">
        <f>VLOOKUP($D1864,'Growth rate'!$B$3:$T$93,19,FALSE)*VLOOKUP($F1864,BY_TRA_Demand_Drivers!$B$5:$J$100,7,FALSE)</f>
        <v>5096.7395727815956</v>
      </c>
      <c r="H1864" s="16">
        <f>VLOOKUP($D1864,'Growth rate'!$B$3:$T$93,19,FALSE)*VLOOKUP($F1864,BY_TRA_Demand_Drivers!$B$5:$J$100,8,FALSE)</f>
        <v>0</v>
      </c>
      <c r="I1864" s="16">
        <f>VLOOKUP($D1864,'Growth rate'!$B$3:$T$93,19,FALSE)*VLOOKUP($F1864,BY_TRA_Demand_Drivers!$B$5:$J$100,9,FALSE)</f>
        <v>0</v>
      </c>
    </row>
    <row r="1865" spans="1:9">
      <c r="A1865" s="16">
        <f t="shared" si="28"/>
        <v>23</v>
      </c>
      <c r="B1865" s="16"/>
      <c r="C1865" s="16" t="s">
        <v>11</v>
      </c>
      <c r="D1865" s="16">
        <v>2076</v>
      </c>
      <c r="E1865" s="16" t="s">
        <v>3</v>
      </c>
      <c r="F1865" s="16" t="str">
        <f>VLOOKUP(A1865,BY_TRA_Demand_Drivers!$A$5:$B$95,2,FALSE)</f>
        <v>TFAIL</v>
      </c>
      <c r="G1865" s="16">
        <f>VLOOKUP($D1865,'Growth rate'!$B$3:$T$93,19,FALSE)*VLOOKUP($F1865,BY_TRA_Demand_Drivers!$B$5:$J$100,7,FALSE)</f>
        <v>5146.0983272116919</v>
      </c>
      <c r="H1865" s="16">
        <f>VLOOKUP($D1865,'Growth rate'!$B$3:$T$93,19,FALSE)*VLOOKUP($F1865,BY_TRA_Demand_Drivers!$B$5:$J$100,8,FALSE)</f>
        <v>0</v>
      </c>
      <c r="I1865" s="16">
        <f>VLOOKUP($D1865,'Growth rate'!$B$3:$T$93,19,FALSE)*VLOOKUP($F1865,BY_TRA_Demand_Drivers!$B$5:$J$100,9,FALSE)</f>
        <v>0</v>
      </c>
    </row>
    <row r="1866" spans="1:9">
      <c r="A1866" s="16">
        <f t="shared" si="28"/>
        <v>23</v>
      </c>
      <c r="B1866" s="16"/>
      <c r="C1866" s="16" t="s">
        <v>11</v>
      </c>
      <c r="D1866" s="16">
        <v>2077</v>
      </c>
      <c r="E1866" s="16" t="s">
        <v>3</v>
      </c>
      <c r="F1866" s="16" t="str">
        <f>VLOOKUP(A1866,BY_TRA_Demand_Drivers!$A$5:$B$95,2,FALSE)</f>
        <v>TFAIL</v>
      </c>
      <c r="G1866" s="16">
        <f>VLOOKUP($D1866,'Growth rate'!$B$3:$T$93,19,FALSE)*VLOOKUP($F1866,BY_TRA_Demand_Drivers!$B$5:$J$100,7,FALSE)</f>
        <v>5195.457081641789</v>
      </c>
      <c r="H1866" s="16">
        <f>VLOOKUP($D1866,'Growth rate'!$B$3:$T$93,19,FALSE)*VLOOKUP($F1866,BY_TRA_Demand_Drivers!$B$5:$J$100,8,FALSE)</f>
        <v>0</v>
      </c>
      <c r="I1866" s="16">
        <f>VLOOKUP($D1866,'Growth rate'!$B$3:$T$93,19,FALSE)*VLOOKUP($F1866,BY_TRA_Demand_Drivers!$B$5:$J$100,9,FALSE)</f>
        <v>0</v>
      </c>
    </row>
    <row r="1867" spans="1:9">
      <c r="A1867" s="16">
        <f t="shared" si="28"/>
        <v>23</v>
      </c>
      <c r="B1867" s="16"/>
      <c r="C1867" s="16" t="s">
        <v>11</v>
      </c>
      <c r="D1867" s="16">
        <v>2078</v>
      </c>
      <c r="E1867" s="16" t="s">
        <v>3</v>
      </c>
      <c r="F1867" s="16" t="str">
        <f>VLOOKUP(A1867,BY_TRA_Demand_Drivers!$A$5:$B$95,2,FALSE)</f>
        <v>TFAIL</v>
      </c>
      <c r="G1867" s="16">
        <f>VLOOKUP($D1867,'Growth rate'!$B$3:$T$93,19,FALSE)*VLOOKUP($F1867,BY_TRA_Demand_Drivers!$B$5:$J$100,7,FALSE)</f>
        <v>5244.8158360718844</v>
      </c>
      <c r="H1867" s="16">
        <f>VLOOKUP($D1867,'Growth rate'!$B$3:$T$93,19,FALSE)*VLOOKUP($F1867,BY_TRA_Demand_Drivers!$B$5:$J$100,8,FALSE)</f>
        <v>0</v>
      </c>
      <c r="I1867" s="16">
        <f>VLOOKUP($D1867,'Growth rate'!$B$3:$T$93,19,FALSE)*VLOOKUP($F1867,BY_TRA_Demand_Drivers!$B$5:$J$100,9,FALSE)</f>
        <v>0</v>
      </c>
    </row>
    <row r="1868" spans="1:9">
      <c r="A1868" s="16">
        <f t="shared" si="28"/>
        <v>23</v>
      </c>
      <c r="B1868" s="16"/>
      <c r="C1868" s="16" t="s">
        <v>11</v>
      </c>
      <c r="D1868" s="16">
        <v>2079</v>
      </c>
      <c r="E1868" s="16" t="s">
        <v>3</v>
      </c>
      <c r="F1868" s="16" t="str">
        <f>VLOOKUP(A1868,BY_TRA_Demand_Drivers!$A$5:$B$95,2,FALSE)</f>
        <v>TFAIL</v>
      </c>
      <c r="G1868" s="16">
        <f>VLOOKUP($D1868,'Growth rate'!$B$3:$T$93,19,FALSE)*VLOOKUP($F1868,BY_TRA_Demand_Drivers!$B$5:$J$100,7,FALSE)</f>
        <v>5294.1745905019816</v>
      </c>
      <c r="H1868" s="16">
        <f>VLOOKUP($D1868,'Growth rate'!$B$3:$T$93,19,FALSE)*VLOOKUP($F1868,BY_TRA_Demand_Drivers!$B$5:$J$100,8,FALSE)</f>
        <v>0</v>
      </c>
      <c r="I1868" s="16">
        <f>VLOOKUP($D1868,'Growth rate'!$B$3:$T$93,19,FALSE)*VLOOKUP($F1868,BY_TRA_Demand_Drivers!$B$5:$J$100,9,FALSE)</f>
        <v>0</v>
      </c>
    </row>
    <row r="1869" spans="1:9">
      <c r="A1869" s="16">
        <f t="shared" si="28"/>
        <v>23</v>
      </c>
      <c r="B1869" s="16"/>
      <c r="C1869" s="16" t="s">
        <v>11</v>
      </c>
      <c r="D1869" s="16">
        <v>2080</v>
      </c>
      <c r="E1869" s="16" t="s">
        <v>3</v>
      </c>
      <c r="F1869" s="16" t="str">
        <f>VLOOKUP(A1869,BY_TRA_Demand_Drivers!$A$5:$B$95,2,FALSE)</f>
        <v>TFAIL</v>
      </c>
      <c r="G1869" s="16">
        <f>VLOOKUP($D1869,'Growth rate'!$B$3:$T$93,19,FALSE)*VLOOKUP($F1869,BY_TRA_Demand_Drivers!$B$5:$J$100,7,FALSE)</f>
        <v>5343.5333449320779</v>
      </c>
      <c r="H1869" s="16">
        <f>VLOOKUP($D1869,'Growth rate'!$B$3:$T$93,19,FALSE)*VLOOKUP($F1869,BY_TRA_Demand_Drivers!$B$5:$J$100,8,FALSE)</f>
        <v>0</v>
      </c>
      <c r="I1869" s="16">
        <f>VLOOKUP($D1869,'Growth rate'!$B$3:$T$93,19,FALSE)*VLOOKUP($F1869,BY_TRA_Demand_Drivers!$B$5:$J$100,9,FALSE)</f>
        <v>0</v>
      </c>
    </row>
    <row r="1870" spans="1:9">
      <c r="A1870" s="16">
        <f t="shared" si="28"/>
        <v>23</v>
      </c>
      <c r="B1870" s="16"/>
      <c r="C1870" s="16" t="s">
        <v>11</v>
      </c>
      <c r="D1870" s="16">
        <v>2081</v>
      </c>
      <c r="E1870" s="16" t="s">
        <v>3</v>
      </c>
      <c r="F1870" s="16" t="str">
        <f>VLOOKUP(A1870,BY_TRA_Demand_Drivers!$A$5:$B$95,2,FALSE)</f>
        <v>TFAIL</v>
      </c>
      <c r="G1870" s="16">
        <f>VLOOKUP($D1870,'Growth rate'!$B$3:$T$93,19,FALSE)*VLOOKUP($F1870,BY_TRA_Demand_Drivers!$B$5:$J$100,7,FALSE)</f>
        <v>5390.872055126717</v>
      </c>
      <c r="H1870" s="16">
        <f>VLOOKUP($D1870,'Growth rate'!$B$3:$T$93,19,FALSE)*VLOOKUP($F1870,BY_TRA_Demand_Drivers!$B$5:$J$100,8,FALSE)</f>
        <v>0</v>
      </c>
      <c r="I1870" s="16">
        <f>VLOOKUP($D1870,'Growth rate'!$B$3:$T$93,19,FALSE)*VLOOKUP($F1870,BY_TRA_Demand_Drivers!$B$5:$J$100,9,FALSE)</f>
        <v>0</v>
      </c>
    </row>
    <row r="1871" spans="1:9">
      <c r="A1871" s="16">
        <f t="shared" si="28"/>
        <v>23</v>
      </c>
      <c r="B1871" s="16"/>
      <c r="C1871" s="16" t="s">
        <v>11</v>
      </c>
      <c r="D1871" s="16">
        <v>2082</v>
      </c>
      <c r="E1871" s="16" t="s">
        <v>3</v>
      </c>
      <c r="F1871" s="16" t="str">
        <f>VLOOKUP(A1871,BY_TRA_Demand_Drivers!$A$5:$B$95,2,FALSE)</f>
        <v>TFAIL</v>
      </c>
      <c r="G1871" s="16">
        <f>VLOOKUP($D1871,'Growth rate'!$B$3:$T$93,19,FALSE)*VLOOKUP($F1871,BY_TRA_Demand_Drivers!$B$5:$J$100,7,FALSE)</f>
        <v>5438.2107653213561</v>
      </c>
      <c r="H1871" s="16">
        <f>VLOOKUP($D1871,'Growth rate'!$B$3:$T$93,19,FALSE)*VLOOKUP($F1871,BY_TRA_Demand_Drivers!$B$5:$J$100,8,FALSE)</f>
        <v>0</v>
      </c>
      <c r="I1871" s="16">
        <f>VLOOKUP($D1871,'Growth rate'!$B$3:$T$93,19,FALSE)*VLOOKUP($F1871,BY_TRA_Demand_Drivers!$B$5:$J$100,9,FALSE)</f>
        <v>0</v>
      </c>
    </row>
    <row r="1872" spans="1:9">
      <c r="A1872" s="16">
        <f t="shared" si="28"/>
        <v>23</v>
      </c>
      <c r="B1872" s="16"/>
      <c r="C1872" s="16" t="s">
        <v>11</v>
      </c>
      <c r="D1872" s="16">
        <v>2083</v>
      </c>
      <c r="E1872" s="16" t="s">
        <v>3</v>
      </c>
      <c r="F1872" s="16" t="str">
        <f>VLOOKUP(A1872,BY_TRA_Demand_Drivers!$A$5:$B$95,2,FALSE)</f>
        <v>TFAIL</v>
      </c>
      <c r="G1872" s="16">
        <f>VLOOKUP($D1872,'Growth rate'!$B$3:$T$93,19,FALSE)*VLOOKUP($F1872,BY_TRA_Demand_Drivers!$B$5:$J$100,7,FALSE)</f>
        <v>5485.5494755159934</v>
      </c>
      <c r="H1872" s="16">
        <f>VLOOKUP($D1872,'Growth rate'!$B$3:$T$93,19,FALSE)*VLOOKUP($F1872,BY_TRA_Demand_Drivers!$B$5:$J$100,8,FALSE)</f>
        <v>0</v>
      </c>
      <c r="I1872" s="16">
        <f>VLOOKUP($D1872,'Growth rate'!$B$3:$T$93,19,FALSE)*VLOOKUP($F1872,BY_TRA_Demand_Drivers!$B$5:$J$100,9,FALSE)</f>
        <v>0</v>
      </c>
    </row>
    <row r="1873" spans="1:9">
      <c r="A1873" s="16">
        <f t="shared" si="28"/>
        <v>23</v>
      </c>
      <c r="B1873" s="16"/>
      <c r="C1873" s="16" t="s">
        <v>11</v>
      </c>
      <c r="D1873" s="16">
        <v>2084</v>
      </c>
      <c r="E1873" s="16" t="s">
        <v>3</v>
      </c>
      <c r="F1873" s="16" t="str">
        <f>VLOOKUP(A1873,BY_TRA_Demand_Drivers!$A$5:$B$95,2,FALSE)</f>
        <v>TFAIL</v>
      </c>
      <c r="G1873" s="16">
        <f>VLOOKUP($D1873,'Growth rate'!$B$3:$T$93,19,FALSE)*VLOOKUP($F1873,BY_TRA_Demand_Drivers!$B$5:$J$100,7,FALSE)</f>
        <v>5532.8881857106326</v>
      </c>
      <c r="H1873" s="16">
        <f>VLOOKUP($D1873,'Growth rate'!$B$3:$T$93,19,FALSE)*VLOOKUP($F1873,BY_TRA_Demand_Drivers!$B$5:$J$100,8,FALSE)</f>
        <v>0</v>
      </c>
      <c r="I1873" s="16">
        <f>VLOOKUP($D1873,'Growth rate'!$B$3:$T$93,19,FALSE)*VLOOKUP($F1873,BY_TRA_Demand_Drivers!$B$5:$J$100,9,FALSE)</f>
        <v>0</v>
      </c>
    </row>
    <row r="1874" spans="1:9">
      <c r="A1874" s="16">
        <f t="shared" si="28"/>
        <v>23</v>
      </c>
      <c r="B1874" s="16"/>
      <c r="C1874" s="16" t="s">
        <v>11</v>
      </c>
      <c r="D1874" s="16">
        <v>2085</v>
      </c>
      <c r="E1874" s="16" t="s">
        <v>3</v>
      </c>
      <c r="F1874" s="16" t="str">
        <f>VLOOKUP(A1874,BY_TRA_Demand_Drivers!$A$5:$B$95,2,FALSE)</f>
        <v>TFAIL</v>
      </c>
      <c r="G1874" s="16">
        <f>VLOOKUP($D1874,'Growth rate'!$B$3:$T$93,19,FALSE)*VLOOKUP($F1874,BY_TRA_Demand_Drivers!$B$5:$J$100,7,FALSE)</f>
        <v>5580.2268959052717</v>
      </c>
      <c r="H1874" s="16">
        <f>VLOOKUP($D1874,'Growth rate'!$B$3:$T$93,19,FALSE)*VLOOKUP($F1874,BY_TRA_Demand_Drivers!$B$5:$J$100,8,FALSE)</f>
        <v>0</v>
      </c>
      <c r="I1874" s="16">
        <f>VLOOKUP($D1874,'Growth rate'!$B$3:$T$93,19,FALSE)*VLOOKUP($F1874,BY_TRA_Demand_Drivers!$B$5:$J$100,9,FALSE)</f>
        <v>0</v>
      </c>
    </row>
    <row r="1875" spans="1:9">
      <c r="A1875" s="16">
        <f t="shared" si="28"/>
        <v>23</v>
      </c>
      <c r="B1875" s="16"/>
      <c r="C1875" s="16" t="s">
        <v>11</v>
      </c>
      <c r="D1875" s="16">
        <v>2086</v>
      </c>
      <c r="E1875" s="16" t="s">
        <v>3</v>
      </c>
      <c r="F1875" s="16" t="str">
        <f>VLOOKUP(A1875,BY_TRA_Demand_Drivers!$A$5:$B$95,2,FALSE)</f>
        <v>TFAIL</v>
      </c>
      <c r="G1875" s="16">
        <f>VLOOKUP($D1875,'Growth rate'!$B$3:$T$93,19,FALSE)*VLOOKUP($F1875,BY_TRA_Demand_Drivers!$B$5:$J$100,7,FALSE)</f>
        <v>5625.6925549645612</v>
      </c>
      <c r="H1875" s="16">
        <f>VLOOKUP($D1875,'Growth rate'!$B$3:$T$93,19,FALSE)*VLOOKUP($F1875,BY_TRA_Demand_Drivers!$B$5:$J$100,8,FALSE)</f>
        <v>0</v>
      </c>
      <c r="I1875" s="16">
        <f>VLOOKUP($D1875,'Growth rate'!$B$3:$T$93,19,FALSE)*VLOOKUP($F1875,BY_TRA_Demand_Drivers!$B$5:$J$100,9,FALSE)</f>
        <v>0</v>
      </c>
    </row>
    <row r="1876" spans="1:9">
      <c r="A1876" s="16">
        <f t="shared" si="28"/>
        <v>23</v>
      </c>
      <c r="B1876" s="16"/>
      <c r="C1876" s="16" t="s">
        <v>11</v>
      </c>
      <c r="D1876" s="16">
        <v>2087</v>
      </c>
      <c r="E1876" s="16" t="s">
        <v>3</v>
      </c>
      <c r="F1876" s="16" t="str">
        <f>VLOOKUP(A1876,BY_TRA_Demand_Drivers!$A$5:$B$95,2,FALSE)</f>
        <v>TFAIL</v>
      </c>
      <c r="G1876" s="16">
        <f>VLOOKUP($D1876,'Growth rate'!$B$3:$T$93,19,FALSE)*VLOOKUP($F1876,BY_TRA_Demand_Drivers!$B$5:$J$100,7,FALSE)</f>
        <v>5671.1582140238515</v>
      </c>
      <c r="H1876" s="16">
        <f>VLOOKUP($D1876,'Growth rate'!$B$3:$T$93,19,FALSE)*VLOOKUP($F1876,BY_TRA_Demand_Drivers!$B$5:$J$100,8,FALSE)</f>
        <v>0</v>
      </c>
      <c r="I1876" s="16">
        <f>VLOOKUP($D1876,'Growth rate'!$B$3:$T$93,19,FALSE)*VLOOKUP($F1876,BY_TRA_Demand_Drivers!$B$5:$J$100,9,FALSE)</f>
        <v>0</v>
      </c>
    </row>
    <row r="1877" spans="1:9">
      <c r="A1877" s="16">
        <f t="shared" si="28"/>
        <v>23</v>
      </c>
      <c r="B1877" s="16"/>
      <c r="C1877" s="16" t="s">
        <v>11</v>
      </c>
      <c r="D1877" s="16">
        <v>2088</v>
      </c>
      <c r="E1877" s="16" t="s">
        <v>3</v>
      </c>
      <c r="F1877" s="16" t="str">
        <f>VLOOKUP(A1877,BY_TRA_Demand_Drivers!$A$5:$B$95,2,FALSE)</f>
        <v>TFAIL</v>
      </c>
      <c r="G1877" s="16">
        <f>VLOOKUP($D1877,'Growth rate'!$B$3:$T$93,19,FALSE)*VLOOKUP($F1877,BY_TRA_Demand_Drivers!$B$5:$J$100,7,FALSE)</f>
        <v>5716.6238730831401</v>
      </c>
      <c r="H1877" s="16">
        <f>VLOOKUP($D1877,'Growth rate'!$B$3:$T$93,19,FALSE)*VLOOKUP($F1877,BY_TRA_Demand_Drivers!$B$5:$J$100,8,FALSE)</f>
        <v>0</v>
      </c>
      <c r="I1877" s="16">
        <f>VLOOKUP($D1877,'Growth rate'!$B$3:$T$93,19,FALSE)*VLOOKUP($F1877,BY_TRA_Demand_Drivers!$B$5:$J$100,9,FALSE)</f>
        <v>0</v>
      </c>
    </row>
    <row r="1878" spans="1:9">
      <c r="A1878" s="16">
        <f t="shared" si="28"/>
        <v>23</v>
      </c>
      <c r="B1878" s="16"/>
      <c r="C1878" s="16" t="s">
        <v>11</v>
      </c>
      <c r="D1878" s="16">
        <v>2089</v>
      </c>
      <c r="E1878" s="16" t="s">
        <v>3</v>
      </c>
      <c r="F1878" s="16" t="str">
        <f>VLOOKUP(A1878,BY_TRA_Demand_Drivers!$A$5:$B$95,2,FALSE)</f>
        <v>TFAIL</v>
      </c>
      <c r="G1878" s="16">
        <f>VLOOKUP($D1878,'Growth rate'!$B$3:$T$93,19,FALSE)*VLOOKUP($F1878,BY_TRA_Demand_Drivers!$B$5:$J$100,7,FALSE)</f>
        <v>5762.0895321424296</v>
      </c>
      <c r="H1878" s="16">
        <f>VLOOKUP($D1878,'Growth rate'!$B$3:$T$93,19,FALSE)*VLOOKUP($F1878,BY_TRA_Demand_Drivers!$B$5:$J$100,8,FALSE)</f>
        <v>0</v>
      </c>
      <c r="I1878" s="16">
        <f>VLOOKUP($D1878,'Growth rate'!$B$3:$T$93,19,FALSE)*VLOOKUP($F1878,BY_TRA_Demand_Drivers!$B$5:$J$100,9,FALSE)</f>
        <v>0</v>
      </c>
    </row>
    <row r="1879" spans="1:9">
      <c r="A1879" s="16">
        <f t="shared" si="28"/>
        <v>23</v>
      </c>
      <c r="B1879" s="16"/>
      <c r="C1879" s="16" t="s">
        <v>11</v>
      </c>
      <c r="D1879" s="16">
        <v>2090</v>
      </c>
      <c r="E1879" s="16" t="s">
        <v>3</v>
      </c>
      <c r="F1879" s="16" t="str">
        <f>VLOOKUP(A1879,BY_TRA_Demand_Drivers!$A$5:$B$95,2,FALSE)</f>
        <v>TFAIL</v>
      </c>
      <c r="G1879" s="16">
        <f>VLOOKUP($D1879,'Growth rate'!$B$3:$T$93,19,FALSE)*VLOOKUP($F1879,BY_TRA_Demand_Drivers!$B$5:$J$100,7,FALSE)</f>
        <v>5807.5551912017181</v>
      </c>
      <c r="H1879" s="16">
        <f>VLOOKUP($D1879,'Growth rate'!$B$3:$T$93,19,FALSE)*VLOOKUP($F1879,BY_TRA_Demand_Drivers!$B$5:$J$100,8,FALSE)</f>
        <v>0</v>
      </c>
      <c r="I1879" s="16">
        <f>VLOOKUP($D1879,'Growth rate'!$B$3:$T$93,19,FALSE)*VLOOKUP($F1879,BY_TRA_Demand_Drivers!$B$5:$J$100,9,FALSE)</f>
        <v>0</v>
      </c>
    </row>
    <row r="1880" spans="1:9">
      <c r="A1880" s="16">
        <f t="shared" si="28"/>
        <v>23</v>
      </c>
      <c r="B1880" s="16"/>
      <c r="C1880" s="16" t="s">
        <v>11</v>
      </c>
      <c r="D1880" s="16">
        <v>2091</v>
      </c>
      <c r="E1880" s="16" t="s">
        <v>3</v>
      </c>
      <c r="F1880" s="16" t="str">
        <f>VLOOKUP(A1880,BY_TRA_Demand_Drivers!$A$5:$B$95,2,FALSE)</f>
        <v>TFAIL</v>
      </c>
      <c r="G1880" s="16">
        <f>VLOOKUP($D1880,'Growth rate'!$B$3:$T$93,19,FALSE)*VLOOKUP($F1880,BY_TRA_Demand_Drivers!$B$5:$J$100,7,FALSE)</f>
        <v>5851.9664813736572</v>
      </c>
      <c r="H1880" s="16">
        <f>VLOOKUP($D1880,'Growth rate'!$B$3:$T$93,19,FALSE)*VLOOKUP($F1880,BY_TRA_Demand_Drivers!$B$5:$J$100,8,FALSE)</f>
        <v>0</v>
      </c>
      <c r="I1880" s="16">
        <f>VLOOKUP($D1880,'Growth rate'!$B$3:$T$93,19,FALSE)*VLOOKUP($F1880,BY_TRA_Demand_Drivers!$B$5:$J$100,9,FALSE)</f>
        <v>0</v>
      </c>
    </row>
    <row r="1881" spans="1:9">
      <c r="A1881" s="16">
        <f t="shared" si="28"/>
        <v>23</v>
      </c>
      <c r="B1881" s="16"/>
      <c r="C1881" s="16" t="s">
        <v>11</v>
      </c>
      <c r="D1881" s="16">
        <v>2092</v>
      </c>
      <c r="E1881" s="16" t="s">
        <v>3</v>
      </c>
      <c r="F1881" s="16" t="str">
        <f>VLOOKUP(A1881,BY_TRA_Demand_Drivers!$A$5:$B$95,2,FALSE)</f>
        <v>TFAIL</v>
      </c>
      <c r="G1881" s="16">
        <f>VLOOKUP($D1881,'Growth rate'!$B$3:$T$93,19,FALSE)*VLOOKUP($F1881,BY_TRA_Demand_Drivers!$B$5:$J$100,7,FALSE)</f>
        <v>5896.3777715455963</v>
      </c>
      <c r="H1881" s="16">
        <f>VLOOKUP($D1881,'Growth rate'!$B$3:$T$93,19,FALSE)*VLOOKUP($F1881,BY_TRA_Demand_Drivers!$B$5:$J$100,8,FALSE)</f>
        <v>0</v>
      </c>
      <c r="I1881" s="16">
        <f>VLOOKUP($D1881,'Growth rate'!$B$3:$T$93,19,FALSE)*VLOOKUP($F1881,BY_TRA_Demand_Drivers!$B$5:$J$100,9,FALSE)</f>
        <v>0</v>
      </c>
    </row>
    <row r="1882" spans="1:9">
      <c r="A1882" s="16">
        <f t="shared" si="28"/>
        <v>23</v>
      </c>
      <c r="B1882" s="16"/>
      <c r="C1882" s="16" t="s">
        <v>11</v>
      </c>
      <c r="D1882" s="16">
        <v>2093</v>
      </c>
      <c r="E1882" s="16" t="s">
        <v>3</v>
      </c>
      <c r="F1882" s="16" t="str">
        <f>VLOOKUP(A1882,BY_TRA_Demand_Drivers!$A$5:$B$95,2,FALSE)</f>
        <v>TFAIL</v>
      </c>
      <c r="G1882" s="16">
        <f>VLOOKUP($D1882,'Growth rate'!$B$3:$T$93,19,FALSE)*VLOOKUP($F1882,BY_TRA_Demand_Drivers!$B$5:$J$100,7,FALSE)</f>
        <v>5940.7890617175362</v>
      </c>
      <c r="H1882" s="16">
        <f>VLOOKUP($D1882,'Growth rate'!$B$3:$T$93,19,FALSE)*VLOOKUP($F1882,BY_TRA_Demand_Drivers!$B$5:$J$100,8,FALSE)</f>
        <v>0</v>
      </c>
      <c r="I1882" s="16">
        <f>VLOOKUP($D1882,'Growth rate'!$B$3:$T$93,19,FALSE)*VLOOKUP($F1882,BY_TRA_Demand_Drivers!$B$5:$J$100,9,FALSE)</f>
        <v>0</v>
      </c>
    </row>
    <row r="1883" spans="1:9">
      <c r="A1883" s="16">
        <f t="shared" si="28"/>
        <v>23</v>
      </c>
      <c r="B1883" s="16"/>
      <c r="C1883" s="16" t="s">
        <v>11</v>
      </c>
      <c r="D1883" s="16">
        <v>2094</v>
      </c>
      <c r="E1883" s="16" t="s">
        <v>3</v>
      </c>
      <c r="F1883" s="16" t="str">
        <f>VLOOKUP(A1883,BY_TRA_Demand_Drivers!$A$5:$B$95,2,FALSE)</f>
        <v>TFAIL</v>
      </c>
      <c r="G1883" s="16">
        <f>VLOOKUP($D1883,'Growth rate'!$B$3:$T$93,19,FALSE)*VLOOKUP($F1883,BY_TRA_Demand_Drivers!$B$5:$J$100,7,FALSE)</f>
        <v>5985.2003518894753</v>
      </c>
      <c r="H1883" s="16">
        <f>VLOOKUP($D1883,'Growth rate'!$B$3:$T$93,19,FALSE)*VLOOKUP($F1883,BY_TRA_Demand_Drivers!$B$5:$J$100,8,FALSE)</f>
        <v>0</v>
      </c>
      <c r="I1883" s="16">
        <f>VLOOKUP($D1883,'Growth rate'!$B$3:$T$93,19,FALSE)*VLOOKUP($F1883,BY_TRA_Demand_Drivers!$B$5:$J$100,9,FALSE)</f>
        <v>0</v>
      </c>
    </row>
    <row r="1884" spans="1:9">
      <c r="A1884" s="16">
        <f t="shared" si="28"/>
        <v>23</v>
      </c>
      <c r="B1884" s="16"/>
      <c r="C1884" s="16" t="s">
        <v>11</v>
      </c>
      <c r="D1884" s="16">
        <v>2095</v>
      </c>
      <c r="E1884" s="16" t="s">
        <v>3</v>
      </c>
      <c r="F1884" s="16" t="str">
        <f>VLOOKUP(A1884,BY_TRA_Demand_Drivers!$A$5:$B$95,2,FALSE)</f>
        <v>TFAIL</v>
      </c>
      <c r="G1884" s="16">
        <f>VLOOKUP($D1884,'Growth rate'!$B$3:$T$93,19,FALSE)*VLOOKUP($F1884,BY_TRA_Demand_Drivers!$B$5:$J$100,7,FALSE)</f>
        <v>6029.6116420614144</v>
      </c>
      <c r="H1884" s="16">
        <f>VLOOKUP($D1884,'Growth rate'!$B$3:$T$93,19,FALSE)*VLOOKUP($F1884,BY_TRA_Demand_Drivers!$B$5:$J$100,8,FALSE)</f>
        <v>0</v>
      </c>
      <c r="I1884" s="16">
        <f>VLOOKUP($D1884,'Growth rate'!$B$3:$T$93,19,FALSE)*VLOOKUP($F1884,BY_TRA_Demand_Drivers!$B$5:$J$100,9,FALSE)</f>
        <v>0</v>
      </c>
    </row>
    <row r="1885" spans="1:9">
      <c r="A1885" s="16">
        <f t="shared" si="28"/>
        <v>23</v>
      </c>
      <c r="B1885" s="16"/>
      <c r="C1885" s="16" t="s">
        <v>11</v>
      </c>
      <c r="D1885" s="16">
        <v>2096</v>
      </c>
      <c r="E1885" s="16" t="s">
        <v>3</v>
      </c>
      <c r="F1885" s="16" t="str">
        <f>VLOOKUP(A1885,BY_TRA_Demand_Drivers!$A$5:$B$95,2,FALSE)</f>
        <v>TFAIL</v>
      </c>
      <c r="G1885" s="16">
        <f>VLOOKUP($D1885,'Growth rate'!$B$3:$T$93,19,FALSE)*VLOOKUP($F1885,BY_TRA_Demand_Drivers!$B$5:$J$100,7,FALSE)</f>
        <v>6072.5400260251336</v>
      </c>
      <c r="H1885" s="16">
        <f>VLOOKUP($D1885,'Growth rate'!$B$3:$T$93,19,FALSE)*VLOOKUP($F1885,BY_TRA_Demand_Drivers!$B$5:$J$100,8,FALSE)</f>
        <v>0</v>
      </c>
      <c r="I1885" s="16">
        <f>VLOOKUP($D1885,'Growth rate'!$B$3:$T$93,19,FALSE)*VLOOKUP($F1885,BY_TRA_Demand_Drivers!$B$5:$J$100,9,FALSE)</f>
        <v>0</v>
      </c>
    </row>
    <row r="1886" spans="1:9">
      <c r="A1886" s="16">
        <f t="shared" si="28"/>
        <v>23</v>
      </c>
      <c r="B1886" s="16"/>
      <c r="C1886" s="16" t="s">
        <v>11</v>
      </c>
      <c r="D1886" s="16">
        <v>2097</v>
      </c>
      <c r="E1886" s="16" t="s">
        <v>3</v>
      </c>
      <c r="F1886" s="16" t="str">
        <f>VLOOKUP(A1886,BY_TRA_Demand_Drivers!$A$5:$B$95,2,FALSE)</f>
        <v>TFAIL</v>
      </c>
      <c r="G1886" s="16">
        <f>VLOOKUP($D1886,'Growth rate'!$B$3:$T$93,19,FALSE)*VLOOKUP($F1886,BY_TRA_Demand_Drivers!$B$5:$J$100,7,FALSE)</f>
        <v>6115.4684099888518</v>
      </c>
      <c r="H1886" s="16">
        <f>VLOOKUP($D1886,'Growth rate'!$B$3:$T$93,19,FALSE)*VLOOKUP($F1886,BY_TRA_Demand_Drivers!$B$5:$J$100,8,FALSE)</f>
        <v>0</v>
      </c>
      <c r="I1886" s="16">
        <f>VLOOKUP($D1886,'Growth rate'!$B$3:$T$93,19,FALSE)*VLOOKUP($F1886,BY_TRA_Demand_Drivers!$B$5:$J$100,9,FALSE)</f>
        <v>0</v>
      </c>
    </row>
    <row r="1887" spans="1:9">
      <c r="A1887" s="16">
        <f t="shared" si="28"/>
        <v>23</v>
      </c>
      <c r="B1887" s="16"/>
      <c r="C1887" s="16" t="s">
        <v>11</v>
      </c>
      <c r="D1887" s="16">
        <v>2098</v>
      </c>
      <c r="E1887" s="16" t="s">
        <v>3</v>
      </c>
      <c r="F1887" s="16" t="str">
        <f>VLOOKUP(A1887,BY_TRA_Demand_Drivers!$A$5:$B$95,2,FALSE)</f>
        <v>TFAIL</v>
      </c>
      <c r="G1887" s="16">
        <f>VLOOKUP($D1887,'Growth rate'!$B$3:$T$93,19,FALSE)*VLOOKUP($F1887,BY_TRA_Demand_Drivers!$B$5:$J$100,7,FALSE)</f>
        <v>6158.396793952571</v>
      </c>
      <c r="H1887" s="16">
        <f>VLOOKUP($D1887,'Growth rate'!$B$3:$T$93,19,FALSE)*VLOOKUP($F1887,BY_TRA_Demand_Drivers!$B$5:$J$100,8,FALSE)</f>
        <v>0</v>
      </c>
      <c r="I1887" s="16">
        <f>VLOOKUP($D1887,'Growth rate'!$B$3:$T$93,19,FALSE)*VLOOKUP($F1887,BY_TRA_Demand_Drivers!$B$5:$J$100,9,FALSE)</f>
        <v>0</v>
      </c>
    </row>
    <row r="1888" spans="1:9">
      <c r="A1888" s="16">
        <f t="shared" si="28"/>
        <v>23</v>
      </c>
      <c r="B1888" s="16"/>
      <c r="C1888" s="16" t="s">
        <v>11</v>
      </c>
      <c r="D1888" s="16">
        <v>2099</v>
      </c>
      <c r="E1888" s="16" t="s">
        <v>3</v>
      </c>
      <c r="F1888" s="16" t="str">
        <f>VLOOKUP(A1888,BY_TRA_Demand_Drivers!$A$5:$B$95,2,FALSE)</f>
        <v>TFAIL</v>
      </c>
      <c r="G1888" s="16">
        <f>VLOOKUP($D1888,'Growth rate'!$B$3:$T$93,19,FALSE)*VLOOKUP($F1888,BY_TRA_Demand_Drivers!$B$5:$J$100,7,FALSE)</f>
        <v>6201.3251779162911</v>
      </c>
      <c r="H1888" s="16">
        <f>VLOOKUP($D1888,'Growth rate'!$B$3:$T$93,19,FALSE)*VLOOKUP($F1888,BY_TRA_Demand_Drivers!$B$5:$J$100,8,FALSE)</f>
        <v>0</v>
      </c>
      <c r="I1888" s="16">
        <f>VLOOKUP($D1888,'Growth rate'!$B$3:$T$93,19,FALSE)*VLOOKUP($F1888,BY_TRA_Demand_Drivers!$B$5:$J$100,9,FALSE)</f>
        <v>0</v>
      </c>
    </row>
    <row r="1889" spans="1:9">
      <c r="A1889" s="16">
        <f t="shared" si="28"/>
        <v>23</v>
      </c>
      <c r="B1889" s="16"/>
      <c r="C1889" s="16" t="s">
        <v>11</v>
      </c>
      <c r="D1889" s="16">
        <v>2100</v>
      </c>
      <c r="E1889" s="16" t="s">
        <v>3</v>
      </c>
      <c r="F1889" s="16" t="str">
        <f>VLOOKUP(A1889,BY_TRA_Demand_Drivers!$A$5:$B$95,2,FALSE)</f>
        <v>TFAIL</v>
      </c>
      <c r="G1889" s="16">
        <f>VLOOKUP($D1889,'Growth rate'!$B$3:$T$93,19,FALSE)*VLOOKUP($F1889,BY_TRA_Demand_Drivers!$B$5:$J$100,7,FALSE)</f>
        <v>6244.2535618800093</v>
      </c>
      <c r="H1889" s="16">
        <f>VLOOKUP($D1889,'Growth rate'!$B$3:$T$93,19,FALSE)*VLOOKUP($F1889,BY_TRA_Demand_Drivers!$B$5:$J$100,8,FALSE)</f>
        <v>0</v>
      </c>
      <c r="I1889" s="16">
        <f>VLOOKUP($D1889,'Growth rate'!$B$3:$T$93,19,FALSE)*VLOOKUP($F1889,BY_TRA_Demand_Drivers!$B$5:$J$100,9,FALSE)</f>
        <v>0</v>
      </c>
    </row>
    <row r="1890" spans="1:9">
      <c r="A1890" s="16">
        <f t="shared" si="28"/>
        <v>24</v>
      </c>
      <c r="B1890" s="16"/>
      <c r="C1890" s="16" t="s">
        <v>11</v>
      </c>
      <c r="D1890" s="16">
        <v>2019</v>
      </c>
      <c r="E1890" s="16" t="s">
        <v>3</v>
      </c>
      <c r="F1890" s="16" t="str">
        <f>VLOOKUP(A1890,BY_TRA_Demand_Drivers!$A$5:$B$95,2,FALSE)</f>
        <v>TFSN</v>
      </c>
      <c r="G1890" s="16">
        <f>VLOOKUP($D1890,'Growth rate'!$B$3:$T$93,19,FALSE)*VLOOKUP($F1890,BY_TRA_Demand_Drivers!$B$5:$J$100,7,FALSE)</f>
        <v>0</v>
      </c>
      <c r="H1890" s="16">
        <f>VLOOKUP($D1890,'Growth rate'!$B$3:$T$93,19,FALSE)*VLOOKUP($F1890,BY_TRA_Demand_Drivers!$B$5:$J$100,8,FALSE)</f>
        <v>0</v>
      </c>
      <c r="I1890" s="16">
        <f>VLOOKUP($D1890,'Growth rate'!$B$3:$T$93,19,FALSE)*VLOOKUP($F1890,BY_TRA_Demand_Drivers!$B$5:$J$100,9,FALSE)</f>
        <v>0</v>
      </c>
    </row>
    <row r="1891" spans="1:9">
      <c r="A1891" s="16">
        <f t="shared" si="28"/>
        <v>24</v>
      </c>
      <c r="B1891" s="16"/>
      <c r="C1891" s="16" t="s">
        <v>11</v>
      </c>
      <c r="D1891" s="16">
        <v>2020</v>
      </c>
      <c r="E1891" s="16" t="s">
        <v>3</v>
      </c>
      <c r="F1891" s="16" t="str">
        <f>VLOOKUP(A1891,BY_TRA_Demand_Drivers!$A$5:$B$95,2,FALSE)</f>
        <v>TFSN</v>
      </c>
      <c r="G1891" s="16">
        <f>VLOOKUP($D1891,'Growth rate'!$B$3:$T$93,19,FALSE)*VLOOKUP($F1891,BY_TRA_Demand_Drivers!$B$5:$J$100,7,FALSE)</f>
        <v>0</v>
      </c>
      <c r="H1891" s="16">
        <f>VLOOKUP($D1891,'Growth rate'!$B$3:$T$93,19,FALSE)*VLOOKUP($F1891,BY_TRA_Demand_Drivers!$B$5:$J$100,8,FALSE)</f>
        <v>0</v>
      </c>
      <c r="I1891" s="16">
        <f>VLOOKUP($D1891,'Growth rate'!$B$3:$T$93,19,FALSE)*VLOOKUP($F1891,BY_TRA_Demand_Drivers!$B$5:$J$100,9,FALSE)</f>
        <v>0</v>
      </c>
    </row>
    <row r="1892" spans="1:9">
      <c r="A1892" s="16">
        <f t="shared" si="28"/>
        <v>24</v>
      </c>
      <c r="B1892" s="16"/>
      <c r="C1892" s="16" t="s">
        <v>11</v>
      </c>
      <c r="D1892" s="16">
        <v>2021</v>
      </c>
      <c r="E1892" s="16" t="s">
        <v>3</v>
      </c>
      <c r="F1892" s="16" t="str">
        <f>VLOOKUP(A1892,BY_TRA_Demand_Drivers!$A$5:$B$95,2,FALSE)</f>
        <v>TFSN</v>
      </c>
      <c r="G1892" s="16">
        <f>VLOOKUP($D1892,'Growth rate'!$B$3:$T$93,19,FALSE)*VLOOKUP($F1892,BY_TRA_Demand_Drivers!$B$5:$J$100,7,FALSE)</f>
        <v>0</v>
      </c>
      <c r="H1892" s="16">
        <f>VLOOKUP($D1892,'Growth rate'!$B$3:$T$93,19,FALSE)*VLOOKUP($F1892,BY_TRA_Demand_Drivers!$B$5:$J$100,8,FALSE)</f>
        <v>0</v>
      </c>
      <c r="I1892" s="16">
        <f>VLOOKUP($D1892,'Growth rate'!$B$3:$T$93,19,FALSE)*VLOOKUP($F1892,BY_TRA_Demand_Drivers!$B$5:$J$100,9,FALSE)</f>
        <v>0</v>
      </c>
    </row>
    <row r="1893" spans="1:9">
      <c r="A1893" s="16">
        <f t="shared" si="28"/>
        <v>24</v>
      </c>
      <c r="B1893" s="16"/>
      <c r="C1893" s="16" t="s">
        <v>11</v>
      </c>
      <c r="D1893" s="16">
        <v>2022</v>
      </c>
      <c r="E1893" s="16" t="s">
        <v>3</v>
      </c>
      <c r="F1893" s="16" t="str">
        <f>VLOOKUP(A1893,BY_TRA_Demand_Drivers!$A$5:$B$95,2,FALSE)</f>
        <v>TFSN</v>
      </c>
      <c r="G1893" s="16">
        <f>VLOOKUP($D1893,'Growth rate'!$B$3:$T$93,19,FALSE)*VLOOKUP($F1893,BY_TRA_Demand_Drivers!$B$5:$J$100,7,FALSE)</f>
        <v>0</v>
      </c>
      <c r="H1893" s="16">
        <f>VLOOKUP($D1893,'Growth rate'!$B$3:$T$93,19,FALSE)*VLOOKUP($F1893,BY_TRA_Demand_Drivers!$B$5:$J$100,8,FALSE)</f>
        <v>0</v>
      </c>
      <c r="I1893" s="16">
        <f>VLOOKUP($D1893,'Growth rate'!$B$3:$T$93,19,FALSE)*VLOOKUP($F1893,BY_TRA_Demand_Drivers!$B$5:$J$100,9,FALSE)</f>
        <v>0</v>
      </c>
    </row>
    <row r="1894" spans="1:9">
      <c r="A1894" s="16">
        <f t="shared" si="28"/>
        <v>24</v>
      </c>
      <c r="B1894" s="16"/>
      <c r="C1894" s="16" t="s">
        <v>11</v>
      </c>
      <c r="D1894" s="16">
        <v>2023</v>
      </c>
      <c r="E1894" s="16" t="s">
        <v>3</v>
      </c>
      <c r="F1894" s="16" t="str">
        <f>VLOOKUP(A1894,BY_TRA_Demand_Drivers!$A$5:$B$95,2,FALSE)</f>
        <v>TFSN</v>
      </c>
      <c r="G1894" s="16">
        <f>VLOOKUP($D1894,'Growth rate'!$B$3:$T$93,19,FALSE)*VLOOKUP($F1894,BY_TRA_Demand_Drivers!$B$5:$J$100,7,FALSE)</f>
        <v>0</v>
      </c>
      <c r="H1894" s="16">
        <f>VLOOKUP($D1894,'Growth rate'!$B$3:$T$93,19,FALSE)*VLOOKUP($F1894,BY_TRA_Demand_Drivers!$B$5:$J$100,8,FALSE)</f>
        <v>0</v>
      </c>
      <c r="I1894" s="16">
        <f>VLOOKUP($D1894,'Growth rate'!$B$3:$T$93,19,FALSE)*VLOOKUP($F1894,BY_TRA_Demand_Drivers!$B$5:$J$100,9,FALSE)</f>
        <v>0</v>
      </c>
    </row>
    <row r="1895" spans="1:9">
      <c r="A1895" s="16">
        <f t="shared" si="28"/>
        <v>24</v>
      </c>
      <c r="B1895" s="16"/>
      <c r="C1895" s="16" t="s">
        <v>11</v>
      </c>
      <c r="D1895" s="16">
        <v>2024</v>
      </c>
      <c r="E1895" s="16" t="s">
        <v>3</v>
      </c>
      <c r="F1895" s="16" t="str">
        <f>VLOOKUP(A1895,BY_TRA_Demand_Drivers!$A$5:$B$95,2,FALSE)</f>
        <v>TFSN</v>
      </c>
      <c r="G1895" s="16">
        <f>VLOOKUP($D1895,'Growth rate'!$B$3:$T$93,19,FALSE)*VLOOKUP($F1895,BY_TRA_Demand_Drivers!$B$5:$J$100,7,FALSE)</f>
        <v>0</v>
      </c>
      <c r="H1895" s="16">
        <f>VLOOKUP($D1895,'Growth rate'!$B$3:$T$93,19,FALSE)*VLOOKUP($F1895,BY_TRA_Demand_Drivers!$B$5:$J$100,8,FALSE)</f>
        <v>0</v>
      </c>
      <c r="I1895" s="16">
        <f>VLOOKUP($D1895,'Growth rate'!$B$3:$T$93,19,FALSE)*VLOOKUP($F1895,BY_TRA_Demand_Drivers!$B$5:$J$100,9,FALSE)</f>
        <v>0</v>
      </c>
    </row>
    <row r="1896" spans="1:9">
      <c r="A1896" s="16">
        <f t="shared" si="28"/>
        <v>24</v>
      </c>
      <c r="B1896" s="16"/>
      <c r="C1896" s="16" t="s">
        <v>11</v>
      </c>
      <c r="D1896" s="16">
        <v>2025</v>
      </c>
      <c r="E1896" s="16" t="s">
        <v>3</v>
      </c>
      <c r="F1896" s="16" t="str">
        <f>VLOOKUP(A1896,BY_TRA_Demand_Drivers!$A$5:$B$95,2,FALSE)</f>
        <v>TFSN</v>
      </c>
      <c r="G1896" s="16">
        <f>VLOOKUP($D1896,'Growth rate'!$B$3:$T$93,19,FALSE)*VLOOKUP($F1896,BY_TRA_Demand_Drivers!$B$5:$J$100,7,FALSE)</f>
        <v>0</v>
      </c>
      <c r="H1896" s="16">
        <f>VLOOKUP($D1896,'Growth rate'!$B$3:$T$93,19,FALSE)*VLOOKUP($F1896,BY_TRA_Demand_Drivers!$B$5:$J$100,8,FALSE)</f>
        <v>0</v>
      </c>
      <c r="I1896" s="16">
        <f>VLOOKUP($D1896,'Growth rate'!$B$3:$T$93,19,FALSE)*VLOOKUP($F1896,BY_TRA_Demand_Drivers!$B$5:$J$100,9,FALSE)</f>
        <v>0</v>
      </c>
    </row>
    <row r="1897" spans="1:9">
      <c r="A1897" s="16">
        <f t="shared" si="28"/>
        <v>24</v>
      </c>
      <c r="B1897" s="16"/>
      <c r="C1897" s="16" t="s">
        <v>11</v>
      </c>
      <c r="D1897" s="16">
        <v>2026</v>
      </c>
      <c r="E1897" s="16" t="s">
        <v>3</v>
      </c>
      <c r="F1897" s="16" t="str">
        <f>VLOOKUP(A1897,BY_TRA_Demand_Drivers!$A$5:$B$95,2,FALSE)</f>
        <v>TFSN</v>
      </c>
      <c r="G1897" s="16">
        <f>VLOOKUP($D1897,'Growth rate'!$B$3:$T$93,19,FALSE)*VLOOKUP($F1897,BY_TRA_Demand_Drivers!$B$5:$J$100,7,FALSE)</f>
        <v>0</v>
      </c>
      <c r="H1897" s="16">
        <f>VLOOKUP($D1897,'Growth rate'!$B$3:$T$93,19,FALSE)*VLOOKUP($F1897,BY_TRA_Demand_Drivers!$B$5:$J$100,8,FALSE)</f>
        <v>0</v>
      </c>
      <c r="I1897" s="16">
        <f>VLOOKUP($D1897,'Growth rate'!$B$3:$T$93,19,FALSE)*VLOOKUP($F1897,BY_TRA_Demand_Drivers!$B$5:$J$100,9,FALSE)</f>
        <v>0</v>
      </c>
    </row>
    <row r="1898" spans="1:9">
      <c r="A1898" s="16">
        <f t="shared" si="28"/>
        <v>24</v>
      </c>
      <c r="B1898" s="16"/>
      <c r="C1898" s="16" t="s">
        <v>11</v>
      </c>
      <c r="D1898" s="16">
        <v>2027</v>
      </c>
      <c r="E1898" s="16" t="s">
        <v>3</v>
      </c>
      <c r="F1898" s="16" t="str">
        <f>VLOOKUP(A1898,BY_TRA_Demand_Drivers!$A$5:$B$95,2,FALSE)</f>
        <v>TFSN</v>
      </c>
      <c r="G1898" s="16">
        <f>VLOOKUP($D1898,'Growth rate'!$B$3:$T$93,19,FALSE)*VLOOKUP($F1898,BY_TRA_Demand_Drivers!$B$5:$J$100,7,FALSE)</f>
        <v>0</v>
      </c>
      <c r="H1898" s="16">
        <f>VLOOKUP($D1898,'Growth rate'!$B$3:$T$93,19,FALSE)*VLOOKUP($F1898,BY_TRA_Demand_Drivers!$B$5:$J$100,8,FALSE)</f>
        <v>0</v>
      </c>
      <c r="I1898" s="16">
        <f>VLOOKUP($D1898,'Growth rate'!$B$3:$T$93,19,FALSE)*VLOOKUP($F1898,BY_TRA_Demand_Drivers!$B$5:$J$100,9,FALSE)</f>
        <v>0</v>
      </c>
    </row>
    <row r="1899" spans="1:9">
      <c r="A1899" s="16">
        <f t="shared" si="28"/>
        <v>24</v>
      </c>
      <c r="B1899" s="16"/>
      <c r="C1899" s="16" t="s">
        <v>11</v>
      </c>
      <c r="D1899" s="16">
        <v>2028</v>
      </c>
      <c r="E1899" s="16" t="s">
        <v>3</v>
      </c>
      <c r="F1899" s="16" t="str">
        <f>VLOOKUP(A1899,BY_TRA_Demand_Drivers!$A$5:$B$95,2,FALSE)</f>
        <v>TFSN</v>
      </c>
      <c r="G1899" s="16">
        <f>VLOOKUP($D1899,'Growth rate'!$B$3:$T$93,19,FALSE)*VLOOKUP($F1899,BY_TRA_Demand_Drivers!$B$5:$J$100,7,FALSE)</f>
        <v>0</v>
      </c>
      <c r="H1899" s="16">
        <f>VLOOKUP($D1899,'Growth rate'!$B$3:$T$93,19,FALSE)*VLOOKUP($F1899,BY_TRA_Demand_Drivers!$B$5:$J$100,8,FALSE)</f>
        <v>0</v>
      </c>
      <c r="I1899" s="16">
        <f>VLOOKUP($D1899,'Growth rate'!$B$3:$T$93,19,FALSE)*VLOOKUP($F1899,BY_TRA_Demand_Drivers!$B$5:$J$100,9,FALSE)</f>
        <v>0</v>
      </c>
    </row>
    <row r="1900" spans="1:9">
      <c r="A1900" s="16">
        <f t="shared" si="28"/>
        <v>24</v>
      </c>
      <c r="B1900" s="16"/>
      <c r="C1900" s="16" t="s">
        <v>11</v>
      </c>
      <c r="D1900" s="16">
        <v>2029</v>
      </c>
      <c r="E1900" s="16" t="s">
        <v>3</v>
      </c>
      <c r="F1900" s="16" t="str">
        <f>VLOOKUP(A1900,BY_TRA_Demand_Drivers!$A$5:$B$95,2,FALSE)</f>
        <v>TFSN</v>
      </c>
      <c r="G1900" s="16">
        <f>VLOOKUP($D1900,'Growth rate'!$B$3:$T$93,19,FALSE)*VLOOKUP($F1900,BY_TRA_Demand_Drivers!$B$5:$J$100,7,FALSE)</f>
        <v>0</v>
      </c>
      <c r="H1900" s="16">
        <f>VLOOKUP($D1900,'Growth rate'!$B$3:$T$93,19,FALSE)*VLOOKUP($F1900,BY_TRA_Demand_Drivers!$B$5:$J$100,8,FALSE)</f>
        <v>0</v>
      </c>
      <c r="I1900" s="16">
        <f>VLOOKUP($D1900,'Growth rate'!$B$3:$T$93,19,FALSE)*VLOOKUP($F1900,BY_TRA_Demand_Drivers!$B$5:$J$100,9,FALSE)</f>
        <v>0</v>
      </c>
    </row>
    <row r="1901" spans="1:9">
      <c r="A1901" s="16">
        <f t="shared" ref="A1901:A1964" si="29">A1819+1</f>
        <v>24</v>
      </c>
      <c r="B1901" s="16"/>
      <c r="C1901" s="16" t="s">
        <v>11</v>
      </c>
      <c r="D1901" s="16">
        <v>2030</v>
      </c>
      <c r="E1901" s="16" t="s">
        <v>3</v>
      </c>
      <c r="F1901" s="16" t="str">
        <f>VLOOKUP(A1901,BY_TRA_Demand_Drivers!$A$5:$B$95,2,FALSE)</f>
        <v>TFSN</v>
      </c>
      <c r="G1901" s="16">
        <f>VLOOKUP($D1901,'Growth rate'!$B$3:$T$93,19,FALSE)*VLOOKUP($F1901,BY_TRA_Demand_Drivers!$B$5:$J$100,7,FALSE)</f>
        <v>0</v>
      </c>
      <c r="H1901" s="16">
        <f>VLOOKUP($D1901,'Growth rate'!$B$3:$T$93,19,FALSE)*VLOOKUP($F1901,BY_TRA_Demand_Drivers!$B$5:$J$100,8,FALSE)</f>
        <v>0</v>
      </c>
      <c r="I1901" s="16">
        <f>VLOOKUP($D1901,'Growth rate'!$B$3:$T$93,19,FALSE)*VLOOKUP($F1901,BY_TRA_Demand_Drivers!$B$5:$J$100,9,FALSE)</f>
        <v>0</v>
      </c>
    </row>
    <row r="1902" spans="1:9">
      <c r="A1902" s="16">
        <f t="shared" si="29"/>
        <v>24</v>
      </c>
      <c r="B1902" s="16"/>
      <c r="C1902" s="16" t="s">
        <v>11</v>
      </c>
      <c r="D1902" s="16">
        <v>2031</v>
      </c>
      <c r="E1902" s="16" t="s">
        <v>3</v>
      </c>
      <c r="F1902" s="16" t="str">
        <f>VLOOKUP(A1902,BY_TRA_Demand_Drivers!$A$5:$B$95,2,FALSE)</f>
        <v>TFSN</v>
      </c>
      <c r="G1902" s="16">
        <f>VLOOKUP($D1902,'Growth rate'!$B$3:$T$93,19,FALSE)*VLOOKUP($F1902,BY_TRA_Demand_Drivers!$B$5:$J$100,7,FALSE)</f>
        <v>0</v>
      </c>
      <c r="H1902" s="16">
        <f>VLOOKUP($D1902,'Growth rate'!$B$3:$T$93,19,FALSE)*VLOOKUP($F1902,BY_TRA_Demand_Drivers!$B$5:$J$100,8,FALSE)</f>
        <v>0</v>
      </c>
      <c r="I1902" s="16">
        <f>VLOOKUP($D1902,'Growth rate'!$B$3:$T$93,19,FALSE)*VLOOKUP($F1902,BY_TRA_Demand_Drivers!$B$5:$J$100,9,FALSE)</f>
        <v>0</v>
      </c>
    </row>
    <row r="1903" spans="1:9">
      <c r="A1903" s="16">
        <f t="shared" si="29"/>
        <v>24</v>
      </c>
      <c r="B1903" s="16"/>
      <c r="C1903" s="16" t="s">
        <v>11</v>
      </c>
      <c r="D1903" s="16">
        <v>2032</v>
      </c>
      <c r="E1903" s="16" t="s">
        <v>3</v>
      </c>
      <c r="F1903" s="16" t="str">
        <f>VLOOKUP(A1903,BY_TRA_Demand_Drivers!$A$5:$B$95,2,FALSE)</f>
        <v>TFSN</v>
      </c>
      <c r="G1903" s="16">
        <f>VLOOKUP($D1903,'Growth rate'!$B$3:$T$93,19,FALSE)*VLOOKUP($F1903,BY_TRA_Demand_Drivers!$B$5:$J$100,7,FALSE)</f>
        <v>0</v>
      </c>
      <c r="H1903" s="16">
        <f>VLOOKUP($D1903,'Growth rate'!$B$3:$T$93,19,FALSE)*VLOOKUP($F1903,BY_TRA_Demand_Drivers!$B$5:$J$100,8,FALSE)</f>
        <v>0</v>
      </c>
      <c r="I1903" s="16">
        <f>VLOOKUP($D1903,'Growth rate'!$B$3:$T$93,19,FALSE)*VLOOKUP($F1903,BY_TRA_Demand_Drivers!$B$5:$J$100,9,FALSE)</f>
        <v>0</v>
      </c>
    </row>
    <row r="1904" spans="1:9">
      <c r="A1904" s="16">
        <f t="shared" si="29"/>
        <v>24</v>
      </c>
      <c r="B1904" s="16"/>
      <c r="C1904" s="16" t="s">
        <v>11</v>
      </c>
      <c r="D1904" s="16">
        <v>2033</v>
      </c>
      <c r="E1904" s="16" t="s">
        <v>3</v>
      </c>
      <c r="F1904" s="16" t="str">
        <f>VLOOKUP(A1904,BY_TRA_Demand_Drivers!$A$5:$B$95,2,FALSE)</f>
        <v>TFSN</v>
      </c>
      <c r="G1904" s="16">
        <f>VLOOKUP($D1904,'Growth rate'!$B$3:$T$93,19,FALSE)*VLOOKUP($F1904,BY_TRA_Demand_Drivers!$B$5:$J$100,7,FALSE)</f>
        <v>0</v>
      </c>
      <c r="H1904" s="16">
        <f>VLOOKUP($D1904,'Growth rate'!$B$3:$T$93,19,FALSE)*VLOOKUP($F1904,BY_TRA_Demand_Drivers!$B$5:$J$100,8,FALSE)</f>
        <v>0</v>
      </c>
      <c r="I1904" s="16">
        <f>VLOOKUP($D1904,'Growth rate'!$B$3:$T$93,19,FALSE)*VLOOKUP($F1904,BY_TRA_Demand_Drivers!$B$5:$J$100,9,FALSE)</f>
        <v>0</v>
      </c>
    </row>
    <row r="1905" spans="1:9">
      <c r="A1905" s="16">
        <f t="shared" si="29"/>
        <v>24</v>
      </c>
      <c r="B1905" s="16"/>
      <c r="C1905" s="16" t="s">
        <v>11</v>
      </c>
      <c r="D1905" s="16">
        <v>2034</v>
      </c>
      <c r="E1905" s="16" t="s">
        <v>3</v>
      </c>
      <c r="F1905" s="16" t="str">
        <f>VLOOKUP(A1905,BY_TRA_Demand_Drivers!$A$5:$B$95,2,FALSE)</f>
        <v>TFSN</v>
      </c>
      <c r="G1905" s="16">
        <f>VLOOKUP($D1905,'Growth rate'!$B$3:$T$93,19,FALSE)*VLOOKUP($F1905,BY_TRA_Demand_Drivers!$B$5:$J$100,7,FALSE)</f>
        <v>0</v>
      </c>
      <c r="H1905" s="16">
        <f>VLOOKUP($D1905,'Growth rate'!$B$3:$T$93,19,FALSE)*VLOOKUP($F1905,BY_TRA_Demand_Drivers!$B$5:$J$100,8,FALSE)</f>
        <v>0</v>
      </c>
      <c r="I1905" s="16">
        <f>VLOOKUP($D1905,'Growth rate'!$B$3:$T$93,19,FALSE)*VLOOKUP($F1905,BY_TRA_Demand_Drivers!$B$5:$J$100,9,FALSE)</f>
        <v>0</v>
      </c>
    </row>
    <row r="1906" spans="1:9">
      <c r="A1906" s="16">
        <f t="shared" si="29"/>
        <v>24</v>
      </c>
      <c r="B1906" s="16"/>
      <c r="C1906" s="16" t="s">
        <v>11</v>
      </c>
      <c r="D1906" s="16">
        <v>2035</v>
      </c>
      <c r="E1906" s="16" t="s">
        <v>3</v>
      </c>
      <c r="F1906" s="16" t="str">
        <f>VLOOKUP(A1906,BY_TRA_Demand_Drivers!$A$5:$B$95,2,FALSE)</f>
        <v>TFSN</v>
      </c>
      <c r="G1906" s="16">
        <f>VLOOKUP($D1906,'Growth rate'!$B$3:$T$93,19,FALSE)*VLOOKUP($F1906,BY_TRA_Demand_Drivers!$B$5:$J$100,7,FALSE)</f>
        <v>0</v>
      </c>
      <c r="H1906" s="16">
        <f>VLOOKUP($D1906,'Growth rate'!$B$3:$T$93,19,FALSE)*VLOOKUP($F1906,BY_TRA_Demand_Drivers!$B$5:$J$100,8,FALSE)</f>
        <v>0</v>
      </c>
      <c r="I1906" s="16">
        <f>VLOOKUP($D1906,'Growth rate'!$B$3:$T$93,19,FALSE)*VLOOKUP($F1906,BY_TRA_Demand_Drivers!$B$5:$J$100,9,FALSE)</f>
        <v>0</v>
      </c>
    </row>
    <row r="1907" spans="1:9">
      <c r="A1907" s="16">
        <f t="shared" si="29"/>
        <v>24</v>
      </c>
      <c r="B1907" s="16"/>
      <c r="C1907" s="16" t="s">
        <v>11</v>
      </c>
      <c r="D1907" s="16">
        <v>2036</v>
      </c>
      <c r="E1907" s="16" t="s">
        <v>3</v>
      </c>
      <c r="F1907" s="16" t="str">
        <f>VLOOKUP(A1907,BY_TRA_Demand_Drivers!$A$5:$B$95,2,FALSE)</f>
        <v>TFSN</v>
      </c>
      <c r="G1907" s="16">
        <f>VLOOKUP($D1907,'Growth rate'!$B$3:$T$93,19,FALSE)*VLOOKUP($F1907,BY_TRA_Demand_Drivers!$B$5:$J$100,7,FALSE)</f>
        <v>0</v>
      </c>
      <c r="H1907" s="16">
        <f>VLOOKUP($D1907,'Growth rate'!$B$3:$T$93,19,FALSE)*VLOOKUP($F1907,BY_TRA_Demand_Drivers!$B$5:$J$100,8,FALSE)</f>
        <v>0</v>
      </c>
      <c r="I1907" s="16">
        <f>VLOOKUP($D1907,'Growth rate'!$B$3:$T$93,19,FALSE)*VLOOKUP($F1907,BY_TRA_Demand_Drivers!$B$5:$J$100,9,FALSE)</f>
        <v>0</v>
      </c>
    </row>
    <row r="1908" spans="1:9">
      <c r="A1908" s="16">
        <f t="shared" si="29"/>
        <v>24</v>
      </c>
      <c r="B1908" s="16"/>
      <c r="C1908" s="16" t="s">
        <v>11</v>
      </c>
      <c r="D1908" s="16">
        <v>2037</v>
      </c>
      <c r="E1908" s="16" t="s">
        <v>3</v>
      </c>
      <c r="F1908" s="16" t="str">
        <f>VLOOKUP(A1908,BY_TRA_Demand_Drivers!$A$5:$B$95,2,FALSE)</f>
        <v>TFSN</v>
      </c>
      <c r="G1908" s="16">
        <f>VLOOKUP($D1908,'Growth rate'!$B$3:$T$93,19,FALSE)*VLOOKUP($F1908,BY_TRA_Demand_Drivers!$B$5:$J$100,7,FALSE)</f>
        <v>0</v>
      </c>
      <c r="H1908" s="16">
        <f>VLOOKUP($D1908,'Growth rate'!$B$3:$T$93,19,FALSE)*VLOOKUP($F1908,BY_TRA_Demand_Drivers!$B$5:$J$100,8,FALSE)</f>
        <v>0</v>
      </c>
      <c r="I1908" s="16">
        <f>VLOOKUP($D1908,'Growth rate'!$B$3:$T$93,19,FALSE)*VLOOKUP($F1908,BY_TRA_Demand_Drivers!$B$5:$J$100,9,FALSE)</f>
        <v>0</v>
      </c>
    </row>
    <row r="1909" spans="1:9">
      <c r="A1909" s="16">
        <f t="shared" si="29"/>
        <v>24</v>
      </c>
      <c r="B1909" s="16"/>
      <c r="C1909" s="16" t="s">
        <v>11</v>
      </c>
      <c r="D1909" s="16">
        <v>2038</v>
      </c>
      <c r="E1909" s="16" t="s">
        <v>3</v>
      </c>
      <c r="F1909" s="16" t="str">
        <f>VLOOKUP(A1909,BY_TRA_Demand_Drivers!$A$5:$B$95,2,FALSE)</f>
        <v>TFSN</v>
      </c>
      <c r="G1909" s="16">
        <f>VLOOKUP($D1909,'Growth rate'!$B$3:$T$93,19,FALSE)*VLOOKUP($F1909,BY_TRA_Demand_Drivers!$B$5:$J$100,7,FALSE)</f>
        <v>0</v>
      </c>
      <c r="H1909" s="16">
        <f>VLOOKUP($D1909,'Growth rate'!$B$3:$T$93,19,FALSE)*VLOOKUP($F1909,BY_TRA_Demand_Drivers!$B$5:$J$100,8,FALSE)</f>
        <v>0</v>
      </c>
      <c r="I1909" s="16">
        <f>VLOOKUP($D1909,'Growth rate'!$B$3:$T$93,19,FALSE)*VLOOKUP($F1909,BY_TRA_Demand_Drivers!$B$5:$J$100,9,FALSE)</f>
        <v>0</v>
      </c>
    </row>
    <row r="1910" spans="1:9">
      <c r="A1910" s="16">
        <f t="shared" si="29"/>
        <v>24</v>
      </c>
      <c r="B1910" s="16"/>
      <c r="C1910" s="16" t="s">
        <v>11</v>
      </c>
      <c r="D1910" s="16">
        <v>2039</v>
      </c>
      <c r="E1910" s="16" t="s">
        <v>3</v>
      </c>
      <c r="F1910" s="16" t="str">
        <f>VLOOKUP(A1910,BY_TRA_Demand_Drivers!$A$5:$B$95,2,FALSE)</f>
        <v>TFSN</v>
      </c>
      <c r="G1910" s="16">
        <f>VLOOKUP($D1910,'Growth rate'!$B$3:$T$93,19,FALSE)*VLOOKUP($F1910,BY_TRA_Demand_Drivers!$B$5:$J$100,7,FALSE)</f>
        <v>0</v>
      </c>
      <c r="H1910" s="16">
        <f>VLOOKUP($D1910,'Growth rate'!$B$3:$T$93,19,FALSE)*VLOOKUP($F1910,BY_TRA_Demand_Drivers!$B$5:$J$100,8,FALSE)</f>
        <v>0</v>
      </c>
      <c r="I1910" s="16">
        <f>VLOOKUP($D1910,'Growth rate'!$B$3:$T$93,19,FALSE)*VLOOKUP($F1910,BY_TRA_Demand_Drivers!$B$5:$J$100,9,FALSE)</f>
        <v>0</v>
      </c>
    </row>
    <row r="1911" spans="1:9">
      <c r="A1911" s="16">
        <f t="shared" si="29"/>
        <v>24</v>
      </c>
      <c r="B1911" s="16"/>
      <c r="C1911" s="16" t="s">
        <v>11</v>
      </c>
      <c r="D1911" s="16">
        <v>2040</v>
      </c>
      <c r="E1911" s="16" t="s">
        <v>3</v>
      </c>
      <c r="F1911" s="16" t="str">
        <f>VLOOKUP(A1911,BY_TRA_Demand_Drivers!$A$5:$B$95,2,FALSE)</f>
        <v>TFSN</v>
      </c>
      <c r="G1911" s="16">
        <f>VLOOKUP($D1911,'Growth rate'!$B$3:$T$93,19,FALSE)*VLOOKUP($F1911,BY_TRA_Demand_Drivers!$B$5:$J$100,7,FALSE)</f>
        <v>0</v>
      </c>
      <c r="H1911" s="16">
        <f>VLOOKUP($D1911,'Growth rate'!$B$3:$T$93,19,FALSE)*VLOOKUP($F1911,BY_TRA_Demand_Drivers!$B$5:$J$100,8,FALSE)</f>
        <v>0</v>
      </c>
      <c r="I1911" s="16">
        <f>VLOOKUP($D1911,'Growth rate'!$B$3:$T$93,19,FALSE)*VLOOKUP($F1911,BY_TRA_Demand_Drivers!$B$5:$J$100,9,FALSE)</f>
        <v>0</v>
      </c>
    </row>
    <row r="1912" spans="1:9">
      <c r="A1912" s="16">
        <f t="shared" si="29"/>
        <v>24</v>
      </c>
      <c r="B1912" s="16"/>
      <c r="C1912" s="16" t="s">
        <v>11</v>
      </c>
      <c r="D1912" s="16">
        <v>2041</v>
      </c>
      <c r="E1912" s="16" t="s">
        <v>3</v>
      </c>
      <c r="F1912" s="16" t="str">
        <f>VLOOKUP(A1912,BY_TRA_Demand_Drivers!$A$5:$B$95,2,FALSE)</f>
        <v>TFSN</v>
      </c>
      <c r="G1912" s="16">
        <f>VLOOKUP($D1912,'Growth rate'!$B$3:$T$93,19,FALSE)*VLOOKUP($F1912,BY_TRA_Demand_Drivers!$B$5:$J$100,7,FALSE)</f>
        <v>0</v>
      </c>
      <c r="H1912" s="16">
        <f>VLOOKUP($D1912,'Growth rate'!$B$3:$T$93,19,FALSE)*VLOOKUP($F1912,BY_TRA_Demand_Drivers!$B$5:$J$100,8,FALSE)</f>
        <v>0</v>
      </c>
      <c r="I1912" s="16">
        <f>VLOOKUP($D1912,'Growth rate'!$B$3:$T$93,19,FALSE)*VLOOKUP($F1912,BY_TRA_Demand_Drivers!$B$5:$J$100,9,FALSE)</f>
        <v>0</v>
      </c>
    </row>
    <row r="1913" spans="1:9">
      <c r="A1913" s="16">
        <f t="shared" si="29"/>
        <v>24</v>
      </c>
      <c r="B1913" s="16"/>
      <c r="C1913" s="16" t="s">
        <v>11</v>
      </c>
      <c r="D1913" s="16">
        <v>2042</v>
      </c>
      <c r="E1913" s="16" t="s">
        <v>3</v>
      </c>
      <c r="F1913" s="16" t="str">
        <f>VLOOKUP(A1913,BY_TRA_Demand_Drivers!$A$5:$B$95,2,FALSE)</f>
        <v>TFSN</v>
      </c>
      <c r="G1913" s="16">
        <f>VLOOKUP($D1913,'Growth rate'!$B$3:$T$93,19,FALSE)*VLOOKUP($F1913,BY_TRA_Demand_Drivers!$B$5:$J$100,7,FALSE)</f>
        <v>0</v>
      </c>
      <c r="H1913" s="16">
        <f>VLOOKUP($D1913,'Growth rate'!$B$3:$T$93,19,FALSE)*VLOOKUP($F1913,BY_TRA_Demand_Drivers!$B$5:$J$100,8,FALSE)</f>
        <v>0</v>
      </c>
      <c r="I1913" s="16">
        <f>VLOOKUP($D1913,'Growth rate'!$B$3:$T$93,19,FALSE)*VLOOKUP($F1913,BY_TRA_Demand_Drivers!$B$5:$J$100,9,FALSE)</f>
        <v>0</v>
      </c>
    </row>
    <row r="1914" spans="1:9">
      <c r="A1914" s="16">
        <f t="shared" si="29"/>
        <v>24</v>
      </c>
      <c r="B1914" s="16"/>
      <c r="C1914" s="16" t="s">
        <v>11</v>
      </c>
      <c r="D1914" s="16">
        <v>2043</v>
      </c>
      <c r="E1914" s="16" t="s">
        <v>3</v>
      </c>
      <c r="F1914" s="16" t="str">
        <f>VLOOKUP(A1914,BY_TRA_Demand_Drivers!$A$5:$B$95,2,FALSE)</f>
        <v>TFSN</v>
      </c>
      <c r="G1914" s="16">
        <f>VLOOKUP($D1914,'Growth rate'!$B$3:$T$93,19,FALSE)*VLOOKUP($F1914,BY_TRA_Demand_Drivers!$B$5:$J$100,7,FALSE)</f>
        <v>0</v>
      </c>
      <c r="H1914" s="16">
        <f>VLOOKUP($D1914,'Growth rate'!$B$3:$T$93,19,FALSE)*VLOOKUP($F1914,BY_TRA_Demand_Drivers!$B$5:$J$100,8,FALSE)</f>
        <v>0</v>
      </c>
      <c r="I1914" s="16">
        <f>VLOOKUP($D1914,'Growth rate'!$B$3:$T$93,19,FALSE)*VLOOKUP($F1914,BY_TRA_Demand_Drivers!$B$5:$J$100,9,FALSE)</f>
        <v>0</v>
      </c>
    </row>
    <row r="1915" spans="1:9">
      <c r="A1915" s="16">
        <f t="shared" si="29"/>
        <v>24</v>
      </c>
      <c r="B1915" s="16"/>
      <c r="C1915" s="16" t="s">
        <v>11</v>
      </c>
      <c r="D1915" s="16">
        <v>2044</v>
      </c>
      <c r="E1915" s="16" t="s">
        <v>3</v>
      </c>
      <c r="F1915" s="16" t="str">
        <f>VLOOKUP(A1915,BY_TRA_Demand_Drivers!$A$5:$B$95,2,FALSE)</f>
        <v>TFSN</v>
      </c>
      <c r="G1915" s="16">
        <f>VLOOKUP($D1915,'Growth rate'!$B$3:$T$93,19,FALSE)*VLOOKUP($F1915,BY_TRA_Demand_Drivers!$B$5:$J$100,7,FALSE)</f>
        <v>0</v>
      </c>
      <c r="H1915" s="16">
        <f>VLOOKUP($D1915,'Growth rate'!$B$3:$T$93,19,FALSE)*VLOOKUP($F1915,BY_TRA_Demand_Drivers!$B$5:$J$100,8,FALSE)</f>
        <v>0</v>
      </c>
      <c r="I1915" s="16">
        <f>VLOOKUP($D1915,'Growth rate'!$B$3:$T$93,19,FALSE)*VLOOKUP($F1915,BY_TRA_Demand_Drivers!$B$5:$J$100,9,FALSE)</f>
        <v>0</v>
      </c>
    </row>
    <row r="1916" spans="1:9">
      <c r="A1916" s="16">
        <f t="shared" si="29"/>
        <v>24</v>
      </c>
      <c r="B1916" s="16"/>
      <c r="C1916" s="16" t="s">
        <v>11</v>
      </c>
      <c r="D1916" s="16">
        <v>2045</v>
      </c>
      <c r="E1916" s="16" t="s">
        <v>3</v>
      </c>
      <c r="F1916" s="16" t="str">
        <f>VLOOKUP(A1916,BY_TRA_Demand_Drivers!$A$5:$B$95,2,FALSE)</f>
        <v>TFSN</v>
      </c>
      <c r="G1916" s="16">
        <f>VLOOKUP($D1916,'Growth rate'!$B$3:$T$93,19,FALSE)*VLOOKUP($F1916,BY_TRA_Demand_Drivers!$B$5:$J$100,7,FALSE)</f>
        <v>0</v>
      </c>
      <c r="H1916" s="16">
        <f>VLOOKUP($D1916,'Growth rate'!$B$3:$T$93,19,FALSE)*VLOOKUP($F1916,BY_TRA_Demand_Drivers!$B$5:$J$100,8,FALSE)</f>
        <v>0</v>
      </c>
      <c r="I1916" s="16">
        <f>VLOOKUP($D1916,'Growth rate'!$B$3:$T$93,19,FALSE)*VLOOKUP($F1916,BY_TRA_Demand_Drivers!$B$5:$J$100,9,FALSE)</f>
        <v>0</v>
      </c>
    </row>
    <row r="1917" spans="1:9">
      <c r="A1917" s="16">
        <f t="shared" si="29"/>
        <v>24</v>
      </c>
      <c r="B1917" s="16"/>
      <c r="C1917" s="16" t="s">
        <v>11</v>
      </c>
      <c r="D1917" s="16">
        <v>2046</v>
      </c>
      <c r="E1917" s="16" t="s">
        <v>3</v>
      </c>
      <c r="F1917" s="16" t="str">
        <f>VLOOKUP(A1917,BY_TRA_Demand_Drivers!$A$5:$B$95,2,FALSE)</f>
        <v>TFSN</v>
      </c>
      <c r="G1917" s="16">
        <f>VLOOKUP($D1917,'Growth rate'!$B$3:$T$93,19,FALSE)*VLOOKUP($F1917,BY_TRA_Demand_Drivers!$B$5:$J$100,7,FALSE)</f>
        <v>0</v>
      </c>
      <c r="H1917" s="16">
        <f>VLOOKUP($D1917,'Growth rate'!$B$3:$T$93,19,FALSE)*VLOOKUP($F1917,BY_TRA_Demand_Drivers!$B$5:$J$100,8,FALSE)</f>
        <v>0</v>
      </c>
      <c r="I1917" s="16">
        <f>VLOOKUP($D1917,'Growth rate'!$B$3:$T$93,19,FALSE)*VLOOKUP($F1917,BY_TRA_Demand_Drivers!$B$5:$J$100,9,FALSE)</f>
        <v>0</v>
      </c>
    </row>
    <row r="1918" spans="1:9">
      <c r="A1918" s="16">
        <f t="shared" si="29"/>
        <v>24</v>
      </c>
      <c r="B1918" s="16"/>
      <c r="C1918" s="16" t="s">
        <v>11</v>
      </c>
      <c r="D1918" s="16">
        <v>2047</v>
      </c>
      <c r="E1918" s="16" t="s">
        <v>3</v>
      </c>
      <c r="F1918" s="16" t="str">
        <f>VLOOKUP(A1918,BY_TRA_Demand_Drivers!$A$5:$B$95,2,FALSE)</f>
        <v>TFSN</v>
      </c>
      <c r="G1918" s="16">
        <f>VLOOKUP($D1918,'Growth rate'!$B$3:$T$93,19,FALSE)*VLOOKUP($F1918,BY_TRA_Demand_Drivers!$B$5:$J$100,7,FALSE)</f>
        <v>0</v>
      </c>
      <c r="H1918" s="16">
        <f>VLOOKUP($D1918,'Growth rate'!$B$3:$T$93,19,FALSE)*VLOOKUP($F1918,BY_TRA_Demand_Drivers!$B$5:$J$100,8,FALSE)</f>
        <v>0</v>
      </c>
      <c r="I1918" s="16">
        <f>VLOOKUP($D1918,'Growth rate'!$B$3:$T$93,19,FALSE)*VLOOKUP($F1918,BY_TRA_Demand_Drivers!$B$5:$J$100,9,FALSE)</f>
        <v>0</v>
      </c>
    </row>
    <row r="1919" spans="1:9">
      <c r="A1919" s="16">
        <f t="shared" si="29"/>
        <v>24</v>
      </c>
      <c r="B1919" s="16"/>
      <c r="C1919" s="16" t="s">
        <v>11</v>
      </c>
      <c r="D1919" s="16">
        <v>2048</v>
      </c>
      <c r="E1919" s="16" t="s">
        <v>3</v>
      </c>
      <c r="F1919" s="16" t="str">
        <f>VLOOKUP(A1919,BY_TRA_Demand_Drivers!$A$5:$B$95,2,FALSE)</f>
        <v>TFSN</v>
      </c>
      <c r="G1919" s="16">
        <f>VLOOKUP($D1919,'Growth rate'!$B$3:$T$93,19,FALSE)*VLOOKUP($F1919,BY_TRA_Demand_Drivers!$B$5:$J$100,7,FALSE)</f>
        <v>0</v>
      </c>
      <c r="H1919" s="16">
        <f>VLOOKUP($D1919,'Growth rate'!$B$3:$T$93,19,FALSE)*VLOOKUP($F1919,BY_TRA_Demand_Drivers!$B$5:$J$100,8,FALSE)</f>
        <v>0</v>
      </c>
      <c r="I1919" s="16">
        <f>VLOOKUP($D1919,'Growth rate'!$B$3:$T$93,19,FALSE)*VLOOKUP($F1919,BY_TRA_Demand_Drivers!$B$5:$J$100,9,FALSE)</f>
        <v>0</v>
      </c>
    </row>
    <row r="1920" spans="1:9">
      <c r="A1920" s="16">
        <f t="shared" si="29"/>
        <v>24</v>
      </c>
      <c r="B1920" s="16"/>
      <c r="C1920" s="16" t="s">
        <v>11</v>
      </c>
      <c r="D1920" s="16">
        <v>2049</v>
      </c>
      <c r="E1920" s="16" t="s">
        <v>3</v>
      </c>
      <c r="F1920" s="16" t="str">
        <f>VLOOKUP(A1920,BY_TRA_Demand_Drivers!$A$5:$B$95,2,FALSE)</f>
        <v>TFSN</v>
      </c>
      <c r="G1920" s="16">
        <f>VLOOKUP($D1920,'Growth rate'!$B$3:$T$93,19,FALSE)*VLOOKUP($F1920,BY_TRA_Demand_Drivers!$B$5:$J$100,7,FALSE)</f>
        <v>0</v>
      </c>
      <c r="H1920" s="16">
        <f>VLOOKUP($D1920,'Growth rate'!$B$3:$T$93,19,FALSE)*VLOOKUP($F1920,BY_TRA_Demand_Drivers!$B$5:$J$100,8,FALSE)</f>
        <v>0</v>
      </c>
      <c r="I1920" s="16">
        <f>VLOOKUP($D1920,'Growth rate'!$B$3:$T$93,19,FALSE)*VLOOKUP($F1920,BY_TRA_Demand_Drivers!$B$5:$J$100,9,FALSE)</f>
        <v>0</v>
      </c>
    </row>
    <row r="1921" spans="1:9">
      <c r="A1921" s="16">
        <f t="shared" si="29"/>
        <v>24</v>
      </c>
      <c r="B1921" s="16"/>
      <c r="C1921" s="16" t="s">
        <v>11</v>
      </c>
      <c r="D1921" s="16">
        <v>2050</v>
      </c>
      <c r="E1921" s="16" t="s">
        <v>3</v>
      </c>
      <c r="F1921" s="16" t="str">
        <f>VLOOKUP(A1921,BY_TRA_Demand_Drivers!$A$5:$B$95,2,FALSE)</f>
        <v>TFSN</v>
      </c>
      <c r="G1921" s="16">
        <f>VLOOKUP($D1921,'Growth rate'!$B$3:$T$93,19,FALSE)*VLOOKUP($F1921,BY_TRA_Demand_Drivers!$B$5:$J$100,7,FALSE)</f>
        <v>0</v>
      </c>
      <c r="H1921" s="16">
        <f>VLOOKUP($D1921,'Growth rate'!$B$3:$T$93,19,FALSE)*VLOOKUP($F1921,BY_TRA_Demand_Drivers!$B$5:$J$100,8,FALSE)</f>
        <v>0</v>
      </c>
      <c r="I1921" s="16">
        <f>VLOOKUP($D1921,'Growth rate'!$B$3:$T$93,19,FALSE)*VLOOKUP($F1921,BY_TRA_Demand_Drivers!$B$5:$J$100,9,FALSE)</f>
        <v>0</v>
      </c>
    </row>
    <row r="1922" spans="1:9">
      <c r="A1922" s="16">
        <f t="shared" si="29"/>
        <v>24</v>
      </c>
      <c r="B1922" s="16"/>
      <c r="C1922" s="16" t="s">
        <v>11</v>
      </c>
      <c r="D1922" s="16">
        <v>2051</v>
      </c>
      <c r="E1922" s="16" t="s">
        <v>3</v>
      </c>
      <c r="F1922" s="16" t="str">
        <f>VLOOKUP(A1922,BY_TRA_Demand_Drivers!$A$5:$B$95,2,FALSE)</f>
        <v>TFSN</v>
      </c>
      <c r="G1922" s="16">
        <f>VLOOKUP($D1922,'Growth rate'!$B$3:$T$93,19,FALSE)*VLOOKUP($F1922,BY_TRA_Demand_Drivers!$B$5:$J$100,7,FALSE)</f>
        <v>0</v>
      </c>
      <c r="H1922" s="16">
        <f>VLOOKUP($D1922,'Growth rate'!$B$3:$T$93,19,FALSE)*VLOOKUP($F1922,BY_TRA_Demand_Drivers!$B$5:$J$100,8,FALSE)</f>
        <v>0</v>
      </c>
      <c r="I1922" s="16">
        <f>VLOOKUP($D1922,'Growth rate'!$B$3:$T$93,19,FALSE)*VLOOKUP($F1922,BY_TRA_Demand_Drivers!$B$5:$J$100,9,FALSE)</f>
        <v>0</v>
      </c>
    </row>
    <row r="1923" spans="1:9">
      <c r="A1923" s="16">
        <f t="shared" si="29"/>
        <v>24</v>
      </c>
      <c r="B1923" s="16"/>
      <c r="C1923" s="16" t="s">
        <v>11</v>
      </c>
      <c r="D1923" s="16">
        <v>2052</v>
      </c>
      <c r="E1923" s="16" t="s">
        <v>3</v>
      </c>
      <c r="F1923" s="16" t="str">
        <f>VLOOKUP(A1923,BY_TRA_Demand_Drivers!$A$5:$B$95,2,FALSE)</f>
        <v>TFSN</v>
      </c>
      <c r="G1923" s="16">
        <f>VLOOKUP($D1923,'Growth rate'!$B$3:$T$93,19,FALSE)*VLOOKUP($F1923,BY_TRA_Demand_Drivers!$B$5:$J$100,7,FALSE)</f>
        <v>0</v>
      </c>
      <c r="H1923" s="16">
        <f>VLOOKUP($D1923,'Growth rate'!$B$3:$T$93,19,FALSE)*VLOOKUP($F1923,BY_TRA_Demand_Drivers!$B$5:$J$100,8,FALSE)</f>
        <v>0</v>
      </c>
      <c r="I1923" s="16">
        <f>VLOOKUP($D1923,'Growth rate'!$B$3:$T$93,19,FALSE)*VLOOKUP($F1923,BY_TRA_Demand_Drivers!$B$5:$J$100,9,FALSE)</f>
        <v>0</v>
      </c>
    </row>
    <row r="1924" spans="1:9">
      <c r="A1924" s="16">
        <f t="shared" si="29"/>
        <v>24</v>
      </c>
      <c r="B1924" s="16"/>
      <c r="C1924" s="16" t="s">
        <v>11</v>
      </c>
      <c r="D1924" s="16">
        <v>2053</v>
      </c>
      <c r="E1924" s="16" t="s">
        <v>3</v>
      </c>
      <c r="F1924" s="16" t="str">
        <f>VLOOKUP(A1924,BY_TRA_Demand_Drivers!$A$5:$B$95,2,FALSE)</f>
        <v>TFSN</v>
      </c>
      <c r="G1924" s="16">
        <f>VLOOKUP($D1924,'Growth rate'!$B$3:$T$93,19,FALSE)*VLOOKUP($F1924,BY_TRA_Demand_Drivers!$B$5:$J$100,7,FALSE)</f>
        <v>0</v>
      </c>
      <c r="H1924" s="16">
        <f>VLOOKUP($D1924,'Growth rate'!$B$3:$T$93,19,FALSE)*VLOOKUP($F1924,BY_TRA_Demand_Drivers!$B$5:$J$100,8,FALSE)</f>
        <v>0</v>
      </c>
      <c r="I1924" s="16">
        <f>VLOOKUP($D1924,'Growth rate'!$B$3:$T$93,19,FALSE)*VLOOKUP($F1924,BY_TRA_Demand_Drivers!$B$5:$J$100,9,FALSE)</f>
        <v>0</v>
      </c>
    </row>
    <row r="1925" spans="1:9">
      <c r="A1925" s="16">
        <f t="shared" si="29"/>
        <v>24</v>
      </c>
      <c r="B1925" s="16"/>
      <c r="C1925" s="16" t="s">
        <v>11</v>
      </c>
      <c r="D1925" s="16">
        <v>2054</v>
      </c>
      <c r="E1925" s="16" t="s">
        <v>3</v>
      </c>
      <c r="F1925" s="16" t="str">
        <f>VLOOKUP(A1925,BY_TRA_Demand_Drivers!$A$5:$B$95,2,FALSE)</f>
        <v>TFSN</v>
      </c>
      <c r="G1925" s="16">
        <f>VLOOKUP($D1925,'Growth rate'!$B$3:$T$93,19,FALSE)*VLOOKUP($F1925,BY_TRA_Demand_Drivers!$B$5:$J$100,7,FALSE)</f>
        <v>0</v>
      </c>
      <c r="H1925" s="16">
        <f>VLOOKUP($D1925,'Growth rate'!$B$3:$T$93,19,FALSE)*VLOOKUP($F1925,BY_TRA_Demand_Drivers!$B$5:$J$100,8,FALSE)</f>
        <v>0</v>
      </c>
      <c r="I1925" s="16">
        <f>VLOOKUP($D1925,'Growth rate'!$B$3:$T$93,19,FALSE)*VLOOKUP($F1925,BY_TRA_Demand_Drivers!$B$5:$J$100,9,FALSE)</f>
        <v>0</v>
      </c>
    </row>
    <row r="1926" spans="1:9">
      <c r="A1926" s="16">
        <f t="shared" si="29"/>
        <v>24</v>
      </c>
      <c r="B1926" s="16"/>
      <c r="C1926" s="16" t="s">
        <v>11</v>
      </c>
      <c r="D1926" s="16">
        <v>2055</v>
      </c>
      <c r="E1926" s="16" t="s">
        <v>3</v>
      </c>
      <c r="F1926" s="16" t="str">
        <f>VLOOKUP(A1926,BY_TRA_Demand_Drivers!$A$5:$B$95,2,FALSE)</f>
        <v>TFSN</v>
      </c>
      <c r="G1926" s="16">
        <f>VLOOKUP($D1926,'Growth rate'!$B$3:$T$93,19,FALSE)*VLOOKUP($F1926,BY_TRA_Demand_Drivers!$B$5:$J$100,7,FALSE)</f>
        <v>0</v>
      </c>
      <c r="H1926" s="16">
        <f>VLOOKUP($D1926,'Growth rate'!$B$3:$T$93,19,FALSE)*VLOOKUP($F1926,BY_TRA_Demand_Drivers!$B$5:$J$100,8,FALSE)</f>
        <v>0</v>
      </c>
      <c r="I1926" s="16">
        <f>VLOOKUP($D1926,'Growth rate'!$B$3:$T$93,19,FALSE)*VLOOKUP($F1926,BY_TRA_Demand_Drivers!$B$5:$J$100,9,FALSE)</f>
        <v>0</v>
      </c>
    </row>
    <row r="1927" spans="1:9">
      <c r="A1927" s="16">
        <f t="shared" si="29"/>
        <v>24</v>
      </c>
      <c r="B1927" s="16"/>
      <c r="C1927" s="16" t="s">
        <v>11</v>
      </c>
      <c r="D1927" s="16">
        <v>2056</v>
      </c>
      <c r="E1927" s="16" t="s">
        <v>3</v>
      </c>
      <c r="F1927" s="16" t="str">
        <f>VLOOKUP(A1927,BY_TRA_Demand_Drivers!$A$5:$B$95,2,FALSE)</f>
        <v>TFSN</v>
      </c>
      <c r="G1927" s="16">
        <f>VLOOKUP($D1927,'Growth rate'!$B$3:$T$93,19,FALSE)*VLOOKUP($F1927,BY_TRA_Demand_Drivers!$B$5:$J$100,7,FALSE)</f>
        <v>0</v>
      </c>
      <c r="H1927" s="16">
        <f>VLOOKUP($D1927,'Growth rate'!$B$3:$T$93,19,FALSE)*VLOOKUP($F1927,BY_TRA_Demand_Drivers!$B$5:$J$100,8,FALSE)</f>
        <v>0</v>
      </c>
      <c r="I1927" s="16">
        <f>VLOOKUP($D1927,'Growth rate'!$B$3:$T$93,19,FALSE)*VLOOKUP($F1927,BY_TRA_Demand_Drivers!$B$5:$J$100,9,FALSE)</f>
        <v>0</v>
      </c>
    </row>
    <row r="1928" spans="1:9">
      <c r="A1928" s="16">
        <f t="shared" si="29"/>
        <v>24</v>
      </c>
      <c r="B1928" s="16"/>
      <c r="C1928" s="16" t="s">
        <v>11</v>
      </c>
      <c r="D1928" s="16">
        <v>2057</v>
      </c>
      <c r="E1928" s="16" t="s">
        <v>3</v>
      </c>
      <c r="F1928" s="16" t="str">
        <f>VLOOKUP(A1928,BY_TRA_Demand_Drivers!$A$5:$B$95,2,FALSE)</f>
        <v>TFSN</v>
      </c>
      <c r="G1928" s="16">
        <f>VLOOKUP($D1928,'Growth rate'!$B$3:$T$93,19,FALSE)*VLOOKUP($F1928,BY_TRA_Demand_Drivers!$B$5:$J$100,7,FALSE)</f>
        <v>0</v>
      </c>
      <c r="H1928" s="16">
        <f>VLOOKUP($D1928,'Growth rate'!$B$3:$T$93,19,FALSE)*VLOOKUP($F1928,BY_TRA_Demand_Drivers!$B$5:$J$100,8,FALSE)</f>
        <v>0</v>
      </c>
      <c r="I1928" s="16">
        <f>VLOOKUP($D1928,'Growth rate'!$B$3:$T$93,19,FALSE)*VLOOKUP($F1928,BY_TRA_Demand_Drivers!$B$5:$J$100,9,FALSE)</f>
        <v>0</v>
      </c>
    </row>
    <row r="1929" spans="1:9">
      <c r="A1929" s="16">
        <f t="shared" si="29"/>
        <v>24</v>
      </c>
      <c r="B1929" s="16"/>
      <c r="C1929" s="16" t="s">
        <v>11</v>
      </c>
      <c r="D1929" s="16">
        <v>2058</v>
      </c>
      <c r="E1929" s="16" t="s">
        <v>3</v>
      </c>
      <c r="F1929" s="16" t="str">
        <f>VLOOKUP(A1929,BY_TRA_Demand_Drivers!$A$5:$B$95,2,FALSE)</f>
        <v>TFSN</v>
      </c>
      <c r="G1929" s="16">
        <f>VLOOKUP($D1929,'Growth rate'!$B$3:$T$93,19,FALSE)*VLOOKUP($F1929,BY_TRA_Demand_Drivers!$B$5:$J$100,7,FALSE)</f>
        <v>0</v>
      </c>
      <c r="H1929" s="16">
        <f>VLOOKUP($D1929,'Growth rate'!$B$3:$T$93,19,FALSE)*VLOOKUP($F1929,BY_TRA_Demand_Drivers!$B$5:$J$100,8,FALSE)</f>
        <v>0</v>
      </c>
      <c r="I1929" s="16">
        <f>VLOOKUP($D1929,'Growth rate'!$B$3:$T$93,19,FALSE)*VLOOKUP($F1929,BY_TRA_Demand_Drivers!$B$5:$J$100,9,FALSE)</f>
        <v>0</v>
      </c>
    </row>
    <row r="1930" spans="1:9">
      <c r="A1930" s="16">
        <f t="shared" si="29"/>
        <v>24</v>
      </c>
      <c r="B1930" s="16"/>
      <c r="C1930" s="16" t="s">
        <v>11</v>
      </c>
      <c r="D1930" s="16">
        <v>2059</v>
      </c>
      <c r="E1930" s="16" t="s">
        <v>3</v>
      </c>
      <c r="F1930" s="16" t="str">
        <f>VLOOKUP(A1930,BY_TRA_Demand_Drivers!$A$5:$B$95,2,FALSE)</f>
        <v>TFSN</v>
      </c>
      <c r="G1930" s="16">
        <f>VLOOKUP($D1930,'Growth rate'!$B$3:$T$93,19,FALSE)*VLOOKUP($F1930,BY_TRA_Demand_Drivers!$B$5:$J$100,7,FALSE)</f>
        <v>0</v>
      </c>
      <c r="H1930" s="16">
        <f>VLOOKUP($D1930,'Growth rate'!$B$3:$T$93,19,FALSE)*VLOOKUP($F1930,BY_TRA_Demand_Drivers!$B$5:$J$100,8,FALSE)</f>
        <v>0</v>
      </c>
      <c r="I1930" s="16">
        <f>VLOOKUP($D1930,'Growth rate'!$B$3:$T$93,19,FALSE)*VLOOKUP($F1930,BY_TRA_Demand_Drivers!$B$5:$J$100,9,FALSE)</f>
        <v>0</v>
      </c>
    </row>
    <row r="1931" spans="1:9">
      <c r="A1931" s="16">
        <f t="shared" si="29"/>
        <v>24</v>
      </c>
      <c r="B1931" s="16"/>
      <c r="C1931" s="16" t="s">
        <v>11</v>
      </c>
      <c r="D1931" s="16">
        <v>2060</v>
      </c>
      <c r="E1931" s="16" t="s">
        <v>3</v>
      </c>
      <c r="F1931" s="16" t="str">
        <f>VLOOKUP(A1931,BY_TRA_Demand_Drivers!$A$5:$B$95,2,FALSE)</f>
        <v>TFSN</v>
      </c>
      <c r="G1931" s="16">
        <f>VLOOKUP($D1931,'Growth rate'!$B$3:$T$93,19,FALSE)*VLOOKUP($F1931,BY_TRA_Demand_Drivers!$B$5:$J$100,7,FALSE)</f>
        <v>0</v>
      </c>
      <c r="H1931" s="16">
        <f>VLOOKUP($D1931,'Growth rate'!$B$3:$T$93,19,FALSE)*VLOOKUP($F1931,BY_TRA_Demand_Drivers!$B$5:$J$100,8,FALSE)</f>
        <v>0</v>
      </c>
      <c r="I1931" s="16">
        <f>VLOOKUP($D1931,'Growth rate'!$B$3:$T$93,19,FALSE)*VLOOKUP($F1931,BY_TRA_Demand_Drivers!$B$5:$J$100,9,FALSE)</f>
        <v>0</v>
      </c>
    </row>
    <row r="1932" spans="1:9">
      <c r="A1932" s="16">
        <f t="shared" si="29"/>
        <v>24</v>
      </c>
      <c r="B1932" s="16"/>
      <c r="C1932" s="16" t="s">
        <v>11</v>
      </c>
      <c r="D1932" s="16">
        <v>2061</v>
      </c>
      <c r="E1932" s="16" t="s">
        <v>3</v>
      </c>
      <c r="F1932" s="16" t="str">
        <f>VLOOKUP(A1932,BY_TRA_Demand_Drivers!$A$5:$B$95,2,FALSE)</f>
        <v>TFSN</v>
      </c>
      <c r="G1932" s="16">
        <f>VLOOKUP($D1932,'Growth rate'!$B$3:$T$93,19,FALSE)*VLOOKUP($F1932,BY_TRA_Demand_Drivers!$B$5:$J$100,7,FALSE)</f>
        <v>0</v>
      </c>
      <c r="H1932" s="16">
        <f>VLOOKUP($D1932,'Growth rate'!$B$3:$T$93,19,FALSE)*VLOOKUP($F1932,BY_TRA_Demand_Drivers!$B$5:$J$100,8,FALSE)</f>
        <v>0</v>
      </c>
      <c r="I1932" s="16">
        <f>VLOOKUP($D1932,'Growth rate'!$B$3:$T$93,19,FALSE)*VLOOKUP($F1932,BY_TRA_Demand_Drivers!$B$5:$J$100,9,FALSE)</f>
        <v>0</v>
      </c>
    </row>
    <row r="1933" spans="1:9">
      <c r="A1933" s="16">
        <f t="shared" si="29"/>
        <v>24</v>
      </c>
      <c r="B1933" s="16"/>
      <c r="C1933" s="16" t="s">
        <v>11</v>
      </c>
      <c r="D1933" s="16">
        <v>2062</v>
      </c>
      <c r="E1933" s="16" t="s">
        <v>3</v>
      </c>
      <c r="F1933" s="16" t="str">
        <f>VLOOKUP(A1933,BY_TRA_Demand_Drivers!$A$5:$B$95,2,FALSE)</f>
        <v>TFSN</v>
      </c>
      <c r="G1933" s="16">
        <f>VLOOKUP($D1933,'Growth rate'!$B$3:$T$93,19,FALSE)*VLOOKUP($F1933,BY_TRA_Demand_Drivers!$B$5:$J$100,7,FALSE)</f>
        <v>0</v>
      </c>
      <c r="H1933" s="16">
        <f>VLOOKUP($D1933,'Growth rate'!$B$3:$T$93,19,FALSE)*VLOOKUP($F1933,BY_TRA_Demand_Drivers!$B$5:$J$100,8,FALSE)</f>
        <v>0</v>
      </c>
      <c r="I1933" s="16">
        <f>VLOOKUP($D1933,'Growth rate'!$B$3:$T$93,19,FALSE)*VLOOKUP($F1933,BY_TRA_Demand_Drivers!$B$5:$J$100,9,FALSE)</f>
        <v>0</v>
      </c>
    </row>
    <row r="1934" spans="1:9">
      <c r="A1934" s="16">
        <f t="shared" si="29"/>
        <v>24</v>
      </c>
      <c r="B1934" s="16"/>
      <c r="C1934" s="16" t="s">
        <v>11</v>
      </c>
      <c r="D1934" s="16">
        <v>2063</v>
      </c>
      <c r="E1934" s="16" t="s">
        <v>3</v>
      </c>
      <c r="F1934" s="16" t="str">
        <f>VLOOKUP(A1934,BY_TRA_Demand_Drivers!$A$5:$B$95,2,FALSE)</f>
        <v>TFSN</v>
      </c>
      <c r="G1934" s="16">
        <f>VLOOKUP($D1934,'Growth rate'!$B$3:$T$93,19,FALSE)*VLOOKUP($F1934,BY_TRA_Demand_Drivers!$B$5:$J$100,7,FALSE)</f>
        <v>0</v>
      </c>
      <c r="H1934" s="16">
        <f>VLOOKUP($D1934,'Growth rate'!$B$3:$T$93,19,FALSE)*VLOOKUP($F1934,BY_TRA_Demand_Drivers!$B$5:$J$100,8,FALSE)</f>
        <v>0</v>
      </c>
      <c r="I1934" s="16">
        <f>VLOOKUP($D1934,'Growth rate'!$B$3:$T$93,19,FALSE)*VLOOKUP($F1934,BY_TRA_Demand_Drivers!$B$5:$J$100,9,FALSE)</f>
        <v>0</v>
      </c>
    </row>
    <row r="1935" spans="1:9">
      <c r="A1935" s="16">
        <f t="shared" si="29"/>
        <v>24</v>
      </c>
      <c r="B1935" s="16"/>
      <c r="C1935" s="16" t="s">
        <v>11</v>
      </c>
      <c r="D1935" s="16">
        <v>2064</v>
      </c>
      <c r="E1935" s="16" t="s">
        <v>3</v>
      </c>
      <c r="F1935" s="16" t="str">
        <f>VLOOKUP(A1935,BY_TRA_Demand_Drivers!$A$5:$B$95,2,FALSE)</f>
        <v>TFSN</v>
      </c>
      <c r="G1935" s="16">
        <f>VLOOKUP($D1935,'Growth rate'!$B$3:$T$93,19,FALSE)*VLOOKUP($F1935,BY_TRA_Demand_Drivers!$B$5:$J$100,7,FALSE)</f>
        <v>0</v>
      </c>
      <c r="H1935" s="16">
        <f>VLOOKUP($D1935,'Growth rate'!$B$3:$T$93,19,FALSE)*VLOOKUP($F1935,BY_TRA_Demand_Drivers!$B$5:$J$100,8,FALSE)</f>
        <v>0</v>
      </c>
      <c r="I1935" s="16">
        <f>VLOOKUP($D1935,'Growth rate'!$B$3:$T$93,19,FALSE)*VLOOKUP($F1935,BY_TRA_Demand_Drivers!$B$5:$J$100,9,FALSE)</f>
        <v>0</v>
      </c>
    </row>
    <row r="1936" spans="1:9">
      <c r="A1936" s="16">
        <f t="shared" si="29"/>
        <v>24</v>
      </c>
      <c r="B1936" s="16"/>
      <c r="C1936" s="16" t="s">
        <v>11</v>
      </c>
      <c r="D1936" s="16">
        <v>2065</v>
      </c>
      <c r="E1936" s="16" t="s">
        <v>3</v>
      </c>
      <c r="F1936" s="16" t="str">
        <f>VLOOKUP(A1936,BY_TRA_Demand_Drivers!$A$5:$B$95,2,FALSE)</f>
        <v>TFSN</v>
      </c>
      <c r="G1936" s="16">
        <f>VLOOKUP($D1936,'Growth rate'!$B$3:$T$93,19,FALSE)*VLOOKUP($F1936,BY_TRA_Demand_Drivers!$B$5:$J$100,7,FALSE)</f>
        <v>0</v>
      </c>
      <c r="H1936" s="16">
        <f>VLOOKUP($D1936,'Growth rate'!$B$3:$T$93,19,FALSE)*VLOOKUP($F1936,BY_TRA_Demand_Drivers!$B$5:$J$100,8,FALSE)</f>
        <v>0</v>
      </c>
      <c r="I1936" s="16">
        <f>VLOOKUP($D1936,'Growth rate'!$B$3:$T$93,19,FALSE)*VLOOKUP($F1936,BY_TRA_Demand_Drivers!$B$5:$J$100,9,FALSE)</f>
        <v>0</v>
      </c>
    </row>
    <row r="1937" spans="1:9">
      <c r="A1937" s="16">
        <f t="shared" si="29"/>
        <v>24</v>
      </c>
      <c r="B1937" s="16"/>
      <c r="C1937" s="16" t="s">
        <v>11</v>
      </c>
      <c r="D1937" s="16">
        <v>2066</v>
      </c>
      <c r="E1937" s="16" t="s">
        <v>3</v>
      </c>
      <c r="F1937" s="16" t="str">
        <f>VLOOKUP(A1937,BY_TRA_Demand_Drivers!$A$5:$B$95,2,FALSE)</f>
        <v>TFSN</v>
      </c>
      <c r="G1937" s="16">
        <f>VLOOKUP($D1937,'Growth rate'!$B$3:$T$93,19,FALSE)*VLOOKUP($F1937,BY_TRA_Demand_Drivers!$B$5:$J$100,7,FALSE)</f>
        <v>0</v>
      </c>
      <c r="H1937" s="16">
        <f>VLOOKUP($D1937,'Growth rate'!$B$3:$T$93,19,FALSE)*VLOOKUP($F1937,BY_TRA_Demand_Drivers!$B$5:$J$100,8,FALSE)</f>
        <v>0</v>
      </c>
      <c r="I1937" s="16">
        <f>VLOOKUP($D1937,'Growth rate'!$B$3:$T$93,19,FALSE)*VLOOKUP($F1937,BY_TRA_Demand_Drivers!$B$5:$J$100,9,FALSE)</f>
        <v>0</v>
      </c>
    </row>
    <row r="1938" spans="1:9">
      <c r="A1938" s="16">
        <f t="shared" si="29"/>
        <v>24</v>
      </c>
      <c r="B1938" s="16"/>
      <c r="C1938" s="16" t="s">
        <v>11</v>
      </c>
      <c r="D1938" s="16">
        <v>2067</v>
      </c>
      <c r="E1938" s="16" t="s">
        <v>3</v>
      </c>
      <c r="F1938" s="16" t="str">
        <f>VLOOKUP(A1938,BY_TRA_Demand_Drivers!$A$5:$B$95,2,FALSE)</f>
        <v>TFSN</v>
      </c>
      <c r="G1938" s="16">
        <f>VLOOKUP($D1938,'Growth rate'!$B$3:$T$93,19,FALSE)*VLOOKUP($F1938,BY_TRA_Demand_Drivers!$B$5:$J$100,7,FALSE)</f>
        <v>0</v>
      </c>
      <c r="H1938" s="16">
        <f>VLOOKUP($D1938,'Growth rate'!$B$3:$T$93,19,FALSE)*VLOOKUP($F1938,BY_TRA_Demand_Drivers!$B$5:$J$100,8,FALSE)</f>
        <v>0</v>
      </c>
      <c r="I1938" s="16">
        <f>VLOOKUP($D1938,'Growth rate'!$B$3:$T$93,19,FALSE)*VLOOKUP($F1938,BY_TRA_Demand_Drivers!$B$5:$J$100,9,FALSE)</f>
        <v>0</v>
      </c>
    </row>
    <row r="1939" spans="1:9">
      <c r="A1939" s="16">
        <f t="shared" si="29"/>
        <v>24</v>
      </c>
      <c r="B1939" s="16"/>
      <c r="C1939" s="16" t="s">
        <v>11</v>
      </c>
      <c r="D1939" s="16">
        <v>2068</v>
      </c>
      <c r="E1939" s="16" t="s">
        <v>3</v>
      </c>
      <c r="F1939" s="16" t="str">
        <f>VLOOKUP(A1939,BY_TRA_Demand_Drivers!$A$5:$B$95,2,FALSE)</f>
        <v>TFSN</v>
      </c>
      <c r="G1939" s="16">
        <f>VLOOKUP($D1939,'Growth rate'!$B$3:$T$93,19,FALSE)*VLOOKUP($F1939,BY_TRA_Demand_Drivers!$B$5:$J$100,7,FALSE)</f>
        <v>0</v>
      </c>
      <c r="H1939" s="16">
        <f>VLOOKUP($D1939,'Growth rate'!$B$3:$T$93,19,FALSE)*VLOOKUP($F1939,BY_TRA_Demand_Drivers!$B$5:$J$100,8,FALSE)</f>
        <v>0</v>
      </c>
      <c r="I1939" s="16">
        <f>VLOOKUP($D1939,'Growth rate'!$B$3:$T$93,19,FALSE)*VLOOKUP($F1939,BY_TRA_Demand_Drivers!$B$5:$J$100,9,FALSE)</f>
        <v>0</v>
      </c>
    </row>
    <row r="1940" spans="1:9">
      <c r="A1940" s="16">
        <f t="shared" si="29"/>
        <v>24</v>
      </c>
      <c r="B1940" s="16"/>
      <c r="C1940" s="16" t="s">
        <v>11</v>
      </c>
      <c r="D1940" s="16">
        <v>2069</v>
      </c>
      <c r="E1940" s="16" t="s">
        <v>3</v>
      </c>
      <c r="F1940" s="16" t="str">
        <f>VLOOKUP(A1940,BY_TRA_Demand_Drivers!$A$5:$B$95,2,FALSE)</f>
        <v>TFSN</v>
      </c>
      <c r="G1940" s="16">
        <f>VLOOKUP($D1940,'Growth rate'!$B$3:$T$93,19,FALSE)*VLOOKUP($F1940,BY_TRA_Demand_Drivers!$B$5:$J$100,7,FALSE)</f>
        <v>0</v>
      </c>
      <c r="H1940" s="16">
        <f>VLOOKUP($D1940,'Growth rate'!$B$3:$T$93,19,FALSE)*VLOOKUP($F1940,BY_TRA_Demand_Drivers!$B$5:$J$100,8,FALSE)</f>
        <v>0</v>
      </c>
      <c r="I1940" s="16">
        <f>VLOOKUP($D1940,'Growth rate'!$B$3:$T$93,19,FALSE)*VLOOKUP($F1940,BY_TRA_Demand_Drivers!$B$5:$J$100,9,FALSE)</f>
        <v>0</v>
      </c>
    </row>
    <row r="1941" spans="1:9">
      <c r="A1941" s="16">
        <f t="shared" si="29"/>
        <v>24</v>
      </c>
      <c r="B1941" s="16"/>
      <c r="C1941" s="16" t="s">
        <v>11</v>
      </c>
      <c r="D1941" s="16">
        <v>2070</v>
      </c>
      <c r="E1941" s="16" t="s">
        <v>3</v>
      </c>
      <c r="F1941" s="16" t="str">
        <f>VLOOKUP(A1941,BY_TRA_Demand_Drivers!$A$5:$B$95,2,FALSE)</f>
        <v>TFSN</v>
      </c>
      <c r="G1941" s="16">
        <f>VLOOKUP($D1941,'Growth rate'!$B$3:$T$93,19,FALSE)*VLOOKUP($F1941,BY_TRA_Demand_Drivers!$B$5:$J$100,7,FALSE)</f>
        <v>0</v>
      </c>
      <c r="H1941" s="16">
        <f>VLOOKUP($D1941,'Growth rate'!$B$3:$T$93,19,FALSE)*VLOOKUP($F1941,BY_TRA_Demand_Drivers!$B$5:$J$100,8,FALSE)</f>
        <v>0</v>
      </c>
      <c r="I1941" s="16">
        <f>VLOOKUP($D1941,'Growth rate'!$B$3:$T$93,19,FALSE)*VLOOKUP($F1941,BY_TRA_Demand_Drivers!$B$5:$J$100,9,FALSE)</f>
        <v>0</v>
      </c>
    </row>
    <row r="1942" spans="1:9">
      <c r="A1942" s="16">
        <f t="shared" si="29"/>
        <v>24</v>
      </c>
      <c r="B1942" s="16"/>
      <c r="C1942" s="16" t="s">
        <v>11</v>
      </c>
      <c r="D1942" s="16">
        <v>2071</v>
      </c>
      <c r="E1942" s="16" t="s">
        <v>3</v>
      </c>
      <c r="F1942" s="16" t="str">
        <f>VLOOKUP(A1942,BY_TRA_Demand_Drivers!$A$5:$B$95,2,FALSE)</f>
        <v>TFSN</v>
      </c>
      <c r="G1942" s="16">
        <f>VLOOKUP($D1942,'Growth rate'!$B$3:$T$93,19,FALSE)*VLOOKUP($F1942,BY_TRA_Demand_Drivers!$B$5:$J$100,7,FALSE)</f>
        <v>0</v>
      </c>
      <c r="H1942" s="16">
        <f>VLOOKUP($D1942,'Growth rate'!$B$3:$T$93,19,FALSE)*VLOOKUP($F1942,BY_TRA_Demand_Drivers!$B$5:$J$100,8,FALSE)</f>
        <v>0</v>
      </c>
      <c r="I1942" s="16">
        <f>VLOOKUP($D1942,'Growth rate'!$B$3:$T$93,19,FALSE)*VLOOKUP($F1942,BY_TRA_Demand_Drivers!$B$5:$J$100,9,FALSE)</f>
        <v>0</v>
      </c>
    </row>
    <row r="1943" spans="1:9">
      <c r="A1943" s="16">
        <f t="shared" si="29"/>
        <v>24</v>
      </c>
      <c r="B1943" s="16"/>
      <c r="C1943" s="16" t="s">
        <v>11</v>
      </c>
      <c r="D1943" s="16">
        <v>2072</v>
      </c>
      <c r="E1943" s="16" t="s">
        <v>3</v>
      </c>
      <c r="F1943" s="16" t="str">
        <f>VLOOKUP(A1943,BY_TRA_Demand_Drivers!$A$5:$B$95,2,FALSE)</f>
        <v>TFSN</v>
      </c>
      <c r="G1943" s="16">
        <f>VLOOKUP($D1943,'Growth rate'!$B$3:$T$93,19,FALSE)*VLOOKUP($F1943,BY_TRA_Demand_Drivers!$B$5:$J$100,7,FALSE)</f>
        <v>0</v>
      </c>
      <c r="H1943" s="16">
        <f>VLOOKUP($D1943,'Growth rate'!$B$3:$T$93,19,FALSE)*VLOOKUP($F1943,BY_TRA_Demand_Drivers!$B$5:$J$100,8,FALSE)</f>
        <v>0</v>
      </c>
      <c r="I1943" s="16">
        <f>VLOOKUP($D1943,'Growth rate'!$B$3:$T$93,19,FALSE)*VLOOKUP($F1943,BY_TRA_Demand_Drivers!$B$5:$J$100,9,FALSE)</f>
        <v>0</v>
      </c>
    </row>
    <row r="1944" spans="1:9">
      <c r="A1944" s="16">
        <f t="shared" si="29"/>
        <v>24</v>
      </c>
      <c r="B1944" s="16"/>
      <c r="C1944" s="16" t="s">
        <v>11</v>
      </c>
      <c r="D1944" s="16">
        <v>2073</v>
      </c>
      <c r="E1944" s="16" t="s">
        <v>3</v>
      </c>
      <c r="F1944" s="16" t="str">
        <f>VLOOKUP(A1944,BY_TRA_Demand_Drivers!$A$5:$B$95,2,FALSE)</f>
        <v>TFSN</v>
      </c>
      <c r="G1944" s="16">
        <f>VLOOKUP($D1944,'Growth rate'!$B$3:$T$93,19,FALSE)*VLOOKUP($F1944,BY_TRA_Demand_Drivers!$B$5:$J$100,7,FALSE)</f>
        <v>0</v>
      </c>
      <c r="H1944" s="16">
        <f>VLOOKUP($D1944,'Growth rate'!$B$3:$T$93,19,FALSE)*VLOOKUP($F1944,BY_TRA_Demand_Drivers!$B$5:$J$100,8,FALSE)</f>
        <v>0</v>
      </c>
      <c r="I1944" s="16">
        <f>VLOOKUP($D1944,'Growth rate'!$B$3:$T$93,19,FALSE)*VLOOKUP($F1944,BY_TRA_Demand_Drivers!$B$5:$J$100,9,FALSE)</f>
        <v>0</v>
      </c>
    </row>
    <row r="1945" spans="1:9">
      <c r="A1945" s="16">
        <f t="shared" si="29"/>
        <v>24</v>
      </c>
      <c r="B1945" s="16"/>
      <c r="C1945" s="16" t="s">
        <v>11</v>
      </c>
      <c r="D1945" s="16">
        <v>2074</v>
      </c>
      <c r="E1945" s="16" t="s">
        <v>3</v>
      </c>
      <c r="F1945" s="16" t="str">
        <f>VLOOKUP(A1945,BY_TRA_Demand_Drivers!$A$5:$B$95,2,FALSE)</f>
        <v>TFSN</v>
      </c>
      <c r="G1945" s="16">
        <f>VLOOKUP($D1945,'Growth rate'!$B$3:$T$93,19,FALSE)*VLOOKUP($F1945,BY_TRA_Demand_Drivers!$B$5:$J$100,7,FALSE)</f>
        <v>0</v>
      </c>
      <c r="H1945" s="16">
        <f>VLOOKUP($D1945,'Growth rate'!$B$3:$T$93,19,FALSE)*VLOOKUP($F1945,BY_TRA_Demand_Drivers!$B$5:$J$100,8,FALSE)</f>
        <v>0</v>
      </c>
      <c r="I1945" s="16">
        <f>VLOOKUP($D1945,'Growth rate'!$B$3:$T$93,19,FALSE)*VLOOKUP($F1945,BY_TRA_Demand_Drivers!$B$5:$J$100,9,FALSE)</f>
        <v>0</v>
      </c>
    </row>
    <row r="1946" spans="1:9">
      <c r="A1946" s="16">
        <f t="shared" si="29"/>
        <v>24</v>
      </c>
      <c r="B1946" s="16"/>
      <c r="C1946" s="16" t="s">
        <v>11</v>
      </c>
      <c r="D1946" s="16">
        <v>2075</v>
      </c>
      <c r="E1946" s="16" t="s">
        <v>3</v>
      </c>
      <c r="F1946" s="16" t="str">
        <f>VLOOKUP(A1946,BY_TRA_Demand_Drivers!$A$5:$B$95,2,FALSE)</f>
        <v>TFSN</v>
      </c>
      <c r="G1946" s="16">
        <f>VLOOKUP($D1946,'Growth rate'!$B$3:$T$93,19,FALSE)*VLOOKUP($F1946,BY_TRA_Demand_Drivers!$B$5:$J$100,7,FALSE)</f>
        <v>0</v>
      </c>
      <c r="H1946" s="16">
        <f>VLOOKUP($D1946,'Growth rate'!$B$3:$T$93,19,FALSE)*VLOOKUP($F1946,BY_TRA_Demand_Drivers!$B$5:$J$100,8,FALSE)</f>
        <v>0</v>
      </c>
      <c r="I1946" s="16">
        <f>VLOOKUP($D1946,'Growth rate'!$B$3:$T$93,19,FALSE)*VLOOKUP($F1946,BY_TRA_Demand_Drivers!$B$5:$J$100,9,FALSE)</f>
        <v>0</v>
      </c>
    </row>
    <row r="1947" spans="1:9">
      <c r="A1947" s="16">
        <f t="shared" si="29"/>
        <v>24</v>
      </c>
      <c r="B1947" s="16"/>
      <c r="C1947" s="16" t="s">
        <v>11</v>
      </c>
      <c r="D1947" s="16">
        <v>2076</v>
      </c>
      <c r="E1947" s="16" t="s">
        <v>3</v>
      </c>
      <c r="F1947" s="16" t="str">
        <f>VLOOKUP(A1947,BY_TRA_Demand_Drivers!$A$5:$B$95,2,FALSE)</f>
        <v>TFSN</v>
      </c>
      <c r="G1947" s="16">
        <f>VLOOKUP($D1947,'Growth rate'!$B$3:$T$93,19,FALSE)*VLOOKUP($F1947,BY_TRA_Demand_Drivers!$B$5:$J$100,7,FALSE)</f>
        <v>0</v>
      </c>
      <c r="H1947" s="16">
        <f>VLOOKUP($D1947,'Growth rate'!$B$3:$T$93,19,FALSE)*VLOOKUP($F1947,BY_TRA_Demand_Drivers!$B$5:$J$100,8,FALSE)</f>
        <v>0</v>
      </c>
      <c r="I1947" s="16">
        <f>VLOOKUP($D1947,'Growth rate'!$B$3:$T$93,19,FALSE)*VLOOKUP($F1947,BY_TRA_Demand_Drivers!$B$5:$J$100,9,FALSE)</f>
        <v>0</v>
      </c>
    </row>
    <row r="1948" spans="1:9">
      <c r="A1948" s="16">
        <f t="shared" si="29"/>
        <v>24</v>
      </c>
      <c r="B1948" s="16"/>
      <c r="C1948" s="16" t="s">
        <v>11</v>
      </c>
      <c r="D1948" s="16">
        <v>2077</v>
      </c>
      <c r="E1948" s="16" t="s">
        <v>3</v>
      </c>
      <c r="F1948" s="16" t="str">
        <f>VLOOKUP(A1948,BY_TRA_Demand_Drivers!$A$5:$B$95,2,FALSE)</f>
        <v>TFSN</v>
      </c>
      <c r="G1948" s="16">
        <f>VLOOKUP($D1948,'Growth rate'!$B$3:$T$93,19,FALSE)*VLOOKUP($F1948,BY_TRA_Demand_Drivers!$B$5:$J$100,7,FALSE)</f>
        <v>0</v>
      </c>
      <c r="H1948" s="16">
        <f>VLOOKUP($D1948,'Growth rate'!$B$3:$T$93,19,FALSE)*VLOOKUP($F1948,BY_TRA_Demand_Drivers!$B$5:$J$100,8,FALSE)</f>
        <v>0</v>
      </c>
      <c r="I1948" s="16">
        <f>VLOOKUP($D1948,'Growth rate'!$B$3:$T$93,19,FALSE)*VLOOKUP($F1948,BY_TRA_Demand_Drivers!$B$5:$J$100,9,FALSE)</f>
        <v>0</v>
      </c>
    </row>
    <row r="1949" spans="1:9">
      <c r="A1949" s="16">
        <f t="shared" si="29"/>
        <v>24</v>
      </c>
      <c r="B1949" s="16"/>
      <c r="C1949" s="16" t="s">
        <v>11</v>
      </c>
      <c r="D1949" s="16">
        <v>2078</v>
      </c>
      <c r="E1949" s="16" t="s">
        <v>3</v>
      </c>
      <c r="F1949" s="16" t="str">
        <f>VLOOKUP(A1949,BY_TRA_Demand_Drivers!$A$5:$B$95,2,FALSE)</f>
        <v>TFSN</v>
      </c>
      <c r="G1949" s="16">
        <f>VLOOKUP($D1949,'Growth rate'!$B$3:$T$93,19,FALSE)*VLOOKUP($F1949,BY_TRA_Demand_Drivers!$B$5:$J$100,7,FALSE)</f>
        <v>0</v>
      </c>
      <c r="H1949" s="16">
        <f>VLOOKUP($D1949,'Growth rate'!$B$3:$T$93,19,FALSE)*VLOOKUP($F1949,BY_TRA_Demand_Drivers!$B$5:$J$100,8,FALSE)</f>
        <v>0</v>
      </c>
      <c r="I1949" s="16">
        <f>VLOOKUP($D1949,'Growth rate'!$B$3:$T$93,19,FALSE)*VLOOKUP($F1949,BY_TRA_Demand_Drivers!$B$5:$J$100,9,FALSE)</f>
        <v>0</v>
      </c>
    </row>
    <row r="1950" spans="1:9">
      <c r="A1950" s="16">
        <f t="shared" si="29"/>
        <v>24</v>
      </c>
      <c r="B1950" s="16"/>
      <c r="C1950" s="16" t="s">
        <v>11</v>
      </c>
      <c r="D1950" s="16">
        <v>2079</v>
      </c>
      <c r="E1950" s="16" t="s">
        <v>3</v>
      </c>
      <c r="F1950" s="16" t="str">
        <f>VLOOKUP(A1950,BY_TRA_Demand_Drivers!$A$5:$B$95,2,FALSE)</f>
        <v>TFSN</v>
      </c>
      <c r="G1950" s="16">
        <f>VLOOKUP($D1950,'Growth rate'!$B$3:$T$93,19,FALSE)*VLOOKUP($F1950,BY_TRA_Demand_Drivers!$B$5:$J$100,7,FALSE)</f>
        <v>0</v>
      </c>
      <c r="H1950" s="16">
        <f>VLOOKUP($D1950,'Growth rate'!$B$3:$T$93,19,FALSE)*VLOOKUP($F1950,BY_TRA_Demand_Drivers!$B$5:$J$100,8,FALSE)</f>
        <v>0</v>
      </c>
      <c r="I1950" s="16">
        <f>VLOOKUP($D1950,'Growth rate'!$B$3:$T$93,19,FALSE)*VLOOKUP($F1950,BY_TRA_Demand_Drivers!$B$5:$J$100,9,FALSE)</f>
        <v>0</v>
      </c>
    </row>
    <row r="1951" spans="1:9">
      <c r="A1951" s="16">
        <f t="shared" si="29"/>
        <v>24</v>
      </c>
      <c r="B1951" s="16"/>
      <c r="C1951" s="16" t="s">
        <v>11</v>
      </c>
      <c r="D1951" s="16">
        <v>2080</v>
      </c>
      <c r="E1951" s="16" t="s">
        <v>3</v>
      </c>
      <c r="F1951" s="16" t="str">
        <f>VLOOKUP(A1951,BY_TRA_Demand_Drivers!$A$5:$B$95,2,FALSE)</f>
        <v>TFSN</v>
      </c>
      <c r="G1951" s="16">
        <f>VLOOKUP($D1951,'Growth rate'!$B$3:$T$93,19,FALSE)*VLOOKUP($F1951,BY_TRA_Demand_Drivers!$B$5:$J$100,7,FALSE)</f>
        <v>0</v>
      </c>
      <c r="H1951" s="16">
        <f>VLOOKUP($D1951,'Growth rate'!$B$3:$T$93,19,FALSE)*VLOOKUP($F1951,BY_TRA_Demand_Drivers!$B$5:$J$100,8,FALSE)</f>
        <v>0</v>
      </c>
      <c r="I1951" s="16">
        <f>VLOOKUP($D1951,'Growth rate'!$B$3:$T$93,19,FALSE)*VLOOKUP($F1951,BY_TRA_Demand_Drivers!$B$5:$J$100,9,FALSE)</f>
        <v>0</v>
      </c>
    </row>
    <row r="1952" spans="1:9">
      <c r="A1952" s="16">
        <f t="shared" si="29"/>
        <v>24</v>
      </c>
      <c r="B1952" s="16"/>
      <c r="C1952" s="16" t="s">
        <v>11</v>
      </c>
      <c r="D1952" s="16">
        <v>2081</v>
      </c>
      <c r="E1952" s="16" t="s">
        <v>3</v>
      </c>
      <c r="F1952" s="16" t="str">
        <f>VLOOKUP(A1952,BY_TRA_Demand_Drivers!$A$5:$B$95,2,FALSE)</f>
        <v>TFSN</v>
      </c>
      <c r="G1952" s="16">
        <f>VLOOKUP($D1952,'Growth rate'!$B$3:$T$93,19,FALSE)*VLOOKUP($F1952,BY_TRA_Demand_Drivers!$B$5:$J$100,7,FALSE)</f>
        <v>0</v>
      </c>
      <c r="H1952" s="16">
        <f>VLOOKUP($D1952,'Growth rate'!$B$3:$T$93,19,FALSE)*VLOOKUP($F1952,BY_TRA_Demand_Drivers!$B$5:$J$100,8,FALSE)</f>
        <v>0</v>
      </c>
      <c r="I1952" s="16">
        <f>VLOOKUP($D1952,'Growth rate'!$B$3:$T$93,19,FALSE)*VLOOKUP($F1952,BY_TRA_Demand_Drivers!$B$5:$J$100,9,FALSE)</f>
        <v>0</v>
      </c>
    </row>
    <row r="1953" spans="1:9">
      <c r="A1953" s="16">
        <f t="shared" si="29"/>
        <v>24</v>
      </c>
      <c r="B1953" s="16"/>
      <c r="C1953" s="16" t="s">
        <v>11</v>
      </c>
      <c r="D1953" s="16">
        <v>2082</v>
      </c>
      <c r="E1953" s="16" t="s">
        <v>3</v>
      </c>
      <c r="F1953" s="16" t="str">
        <f>VLOOKUP(A1953,BY_TRA_Demand_Drivers!$A$5:$B$95,2,FALSE)</f>
        <v>TFSN</v>
      </c>
      <c r="G1953" s="16">
        <f>VLOOKUP($D1953,'Growth rate'!$B$3:$T$93,19,FALSE)*VLOOKUP($F1953,BY_TRA_Demand_Drivers!$B$5:$J$100,7,FALSE)</f>
        <v>0</v>
      </c>
      <c r="H1953" s="16">
        <f>VLOOKUP($D1953,'Growth rate'!$B$3:$T$93,19,FALSE)*VLOOKUP($F1953,BY_TRA_Demand_Drivers!$B$5:$J$100,8,FALSE)</f>
        <v>0</v>
      </c>
      <c r="I1953" s="16">
        <f>VLOOKUP($D1953,'Growth rate'!$B$3:$T$93,19,FALSE)*VLOOKUP($F1953,BY_TRA_Demand_Drivers!$B$5:$J$100,9,FALSE)</f>
        <v>0</v>
      </c>
    </row>
    <row r="1954" spans="1:9">
      <c r="A1954" s="16">
        <f t="shared" si="29"/>
        <v>24</v>
      </c>
      <c r="B1954" s="16"/>
      <c r="C1954" s="16" t="s">
        <v>11</v>
      </c>
      <c r="D1954" s="16">
        <v>2083</v>
      </c>
      <c r="E1954" s="16" t="s">
        <v>3</v>
      </c>
      <c r="F1954" s="16" t="str">
        <f>VLOOKUP(A1954,BY_TRA_Demand_Drivers!$A$5:$B$95,2,FALSE)</f>
        <v>TFSN</v>
      </c>
      <c r="G1954" s="16">
        <f>VLOOKUP($D1954,'Growth rate'!$B$3:$T$93,19,FALSE)*VLOOKUP($F1954,BY_TRA_Demand_Drivers!$B$5:$J$100,7,FALSE)</f>
        <v>0</v>
      </c>
      <c r="H1954" s="16">
        <f>VLOOKUP($D1954,'Growth rate'!$B$3:$T$93,19,FALSE)*VLOOKUP($F1954,BY_TRA_Demand_Drivers!$B$5:$J$100,8,FALSE)</f>
        <v>0</v>
      </c>
      <c r="I1954" s="16">
        <f>VLOOKUP($D1954,'Growth rate'!$B$3:$T$93,19,FALSE)*VLOOKUP($F1954,BY_TRA_Demand_Drivers!$B$5:$J$100,9,FALSE)</f>
        <v>0</v>
      </c>
    </row>
    <row r="1955" spans="1:9">
      <c r="A1955" s="16">
        <f t="shared" si="29"/>
        <v>24</v>
      </c>
      <c r="B1955" s="16"/>
      <c r="C1955" s="16" t="s">
        <v>11</v>
      </c>
      <c r="D1955" s="16">
        <v>2084</v>
      </c>
      <c r="E1955" s="16" t="s">
        <v>3</v>
      </c>
      <c r="F1955" s="16" t="str">
        <f>VLOOKUP(A1955,BY_TRA_Demand_Drivers!$A$5:$B$95,2,FALSE)</f>
        <v>TFSN</v>
      </c>
      <c r="G1955" s="16">
        <f>VLOOKUP($D1955,'Growth rate'!$B$3:$T$93,19,FALSE)*VLOOKUP($F1955,BY_TRA_Demand_Drivers!$B$5:$J$100,7,FALSE)</f>
        <v>0</v>
      </c>
      <c r="H1955" s="16">
        <f>VLOOKUP($D1955,'Growth rate'!$B$3:$T$93,19,FALSE)*VLOOKUP($F1955,BY_TRA_Demand_Drivers!$B$5:$J$100,8,FALSE)</f>
        <v>0</v>
      </c>
      <c r="I1955" s="16">
        <f>VLOOKUP($D1955,'Growth rate'!$B$3:$T$93,19,FALSE)*VLOOKUP($F1955,BY_TRA_Demand_Drivers!$B$5:$J$100,9,FALSE)</f>
        <v>0</v>
      </c>
    </row>
    <row r="1956" spans="1:9">
      <c r="A1956" s="16">
        <f t="shared" si="29"/>
        <v>24</v>
      </c>
      <c r="B1956" s="16"/>
      <c r="C1956" s="16" t="s">
        <v>11</v>
      </c>
      <c r="D1956" s="16">
        <v>2085</v>
      </c>
      <c r="E1956" s="16" t="s">
        <v>3</v>
      </c>
      <c r="F1956" s="16" t="str">
        <f>VLOOKUP(A1956,BY_TRA_Demand_Drivers!$A$5:$B$95,2,FALSE)</f>
        <v>TFSN</v>
      </c>
      <c r="G1956" s="16">
        <f>VLOOKUP($D1956,'Growth rate'!$B$3:$T$93,19,FALSE)*VLOOKUP($F1956,BY_TRA_Demand_Drivers!$B$5:$J$100,7,FALSE)</f>
        <v>0</v>
      </c>
      <c r="H1956" s="16">
        <f>VLOOKUP($D1956,'Growth rate'!$B$3:$T$93,19,FALSE)*VLOOKUP($F1956,BY_TRA_Demand_Drivers!$B$5:$J$100,8,FALSE)</f>
        <v>0</v>
      </c>
      <c r="I1956" s="16">
        <f>VLOOKUP($D1956,'Growth rate'!$B$3:$T$93,19,FALSE)*VLOOKUP($F1956,BY_TRA_Demand_Drivers!$B$5:$J$100,9,FALSE)</f>
        <v>0</v>
      </c>
    </row>
    <row r="1957" spans="1:9">
      <c r="A1957" s="16">
        <f t="shared" si="29"/>
        <v>24</v>
      </c>
      <c r="B1957" s="16"/>
      <c r="C1957" s="16" t="s">
        <v>11</v>
      </c>
      <c r="D1957" s="16">
        <v>2086</v>
      </c>
      <c r="E1957" s="16" t="s">
        <v>3</v>
      </c>
      <c r="F1957" s="16" t="str">
        <f>VLOOKUP(A1957,BY_TRA_Demand_Drivers!$A$5:$B$95,2,FALSE)</f>
        <v>TFSN</v>
      </c>
      <c r="G1957" s="16">
        <f>VLOOKUP($D1957,'Growth rate'!$B$3:$T$93,19,FALSE)*VLOOKUP($F1957,BY_TRA_Demand_Drivers!$B$5:$J$100,7,FALSE)</f>
        <v>0</v>
      </c>
      <c r="H1957" s="16">
        <f>VLOOKUP($D1957,'Growth rate'!$B$3:$T$93,19,FALSE)*VLOOKUP($F1957,BY_TRA_Demand_Drivers!$B$5:$J$100,8,FALSE)</f>
        <v>0</v>
      </c>
      <c r="I1957" s="16">
        <f>VLOOKUP($D1957,'Growth rate'!$B$3:$T$93,19,FALSE)*VLOOKUP($F1957,BY_TRA_Demand_Drivers!$B$5:$J$100,9,FALSE)</f>
        <v>0</v>
      </c>
    </row>
    <row r="1958" spans="1:9">
      <c r="A1958" s="16">
        <f t="shared" si="29"/>
        <v>24</v>
      </c>
      <c r="B1958" s="16"/>
      <c r="C1958" s="16" t="s">
        <v>11</v>
      </c>
      <c r="D1958" s="16">
        <v>2087</v>
      </c>
      <c r="E1958" s="16" t="s">
        <v>3</v>
      </c>
      <c r="F1958" s="16" t="str">
        <f>VLOOKUP(A1958,BY_TRA_Demand_Drivers!$A$5:$B$95,2,FALSE)</f>
        <v>TFSN</v>
      </c>
      <c r="G1958" s="16">
        <f>VLOOKUP($D1958,'Growth rate'!$B$3:$T$93,19,FALSE)*VLOOKUP($F1958,BY_TRA_Demand_Drivers!$B$5:$J$100,7,FALSE)</f>
        <v>0</v>
      </c>
      <c r="H1958" s="16">
        <f>VLOOKUP($D1958,'Growth rate'!$B$3:$T$93,19,FALSE)*VLOOKUP($F1958,BY_TRA_Demand_Drivers!$B$5:$J$100,8,FALSE)</f>
        <v>0</v>
      </c>
      <c r="I1958" s="16">
        <f>VLOOKUP($D1958,'Growth rate'!$B$3:$T$93,19,FALSE)*VLOOKUP($F1958,BY_TRA_Demand_Drivers!$B$5:$J$100,9,FALSE)</f>
        <v>0</v>
      </c>
    </row>
    <row r="1959" spans="1:9">
      <c r="A1959" s="16">
        <f t="shared" si="29"/>
        <v>24</v>
      </c>
      <c r="B1959" s="16"/>
      <c r="C1959" s="16" t="s">
        <v>11</v>
      </c>
      <c r="D1959" s="16">
        <v>2088</v>
      </c>
      <c r="E1959" s="16" t="s">
        <v>3</v>
      </c>
      <c r="F1959" s="16" t="str">
        <f>VLOOKUP(A1959,BY_TRA_Demand_Drivers!$A$5:$B$95,2,FALSE)</f>
        <v>TFSN</v>
      </c>
      <c r="G1959" s="16">
        <f>VLOOKUP($D1959,'Growth rate'!$B$3:$T$93,19,FALSE)*VLOOKUP($F1959,BY_TRA_Demand_Drivers!$B$5:$J$100,7,FALSE)</f>
        <v>0</v>
      </c>
      <c r="H1959" s="16">
        <f>VLOOKUP($D1959,'Growth rate'!$B$3:$T$93,19,FALSE)*VLOOKUP($F1959,BY_TRA_Demand_Drivers!$B$5:$J$100,8,FALSE)</f>
        <v>0</v>
      </c>
      <c r="I1959" s="16">
        <f>VLOOKUP($D1959,'Growth rate'!$B$3:$T$93,19,FALSE)*VLOOKUP($F1959,BY_TRA_Demand_Drivers!$B$5:$J$100,9,FALSE)</f>
        <v>0</v>
      </c>
    </row>
    <row r="1960" spans="1:9">
      <c r="A1960" s="16">
        <f t="shared" si="29"/>
        <v>24</v>
      </c>
      <c r="B1960" s="16"/>
      <c r="C1960" s="16" t="s">
        <v>11</v>
      </c>
      <c r="D1960" s="16">
        <v>2089</v>
      </c>
      <c r="E1960" s="16" t="s">
        <v>3</v>
      </c>
      <c r="F1960" s="16" t="str">
        <f>VLOOKUP(A1960,BY_TRA_Demand_Drivers!$A$5:$B$95,2,FALSE)</f>
        <v>TFSN</v>
      </c>
      <c r="G1960" s="16">
        <f>VLOOKUP($D1960,'Growth rate'!$B$3:$T$93,19,FALSE)*VLOOKUP($F1960,BY_TRA_Demand_Drivers!$B$5:$J$100,7,FALSE)</f>
        <v>0</v>
      </c>
      <c r="H1960" s="16">
        <f>VLOOKUP($D1960,'Growth rate'!$B$3:$T$93,19,FALSE)*VLOOKUP($F1960,BY_TRA_Demand_Drivers!$B$5:$J$100,8,FALSE)</f>
        <v>0</v>
      </c>
      <c r="I1960" s="16">
        <f>VLOOKUP($D1960,'Growth rate'!$B$3:$T$93,19,FALSE)*VLOOKUP($F1960,BY_TRA_Demand_Drivers!$B$5:$J$100,9,FALSE)</f>
        <v>0</v>
      </c>
    </row>
    <row r="1961" spans="1:9">
      <c r="A1961" s="16">
        <f t="shared" si="29"/>
        <v>24</v>
      </c>
      <c r="B1961" s="16"/>
      <c r="C1961" s="16" t="s">
        <v>11</v>
      </c>
      <c r="D1961" s="16">
        <v>2090</v>
      </c>
      <c r="E1961" s="16" t="s">
        <v>3</v>
      </c>
      <c r="F1961" s="16" t="str">
        <f>VLOOKUP(A1961,BY_TRA_Demand_Drivers!$A$5:$B$95,2,FALSE)</f>
        <v>TFSN</v>
      </c>
      <c r="G1961" s="16">
        <f>VLOOKUP($D1961,'Growth rate'!$B$3:$T$93,19,FALSE)*VLOOKUP($F1961,BY_TRA_Demand_Drivers!$B$5:$J$100,7,FALSE)</f>
        <v>0</v>
      </c>
      <c r="H1961" s="16">
        <f>VLOOKUP($D1961,'Growth rate'!$B$3:$T$93,19,FALSE)*VLOOKUP($F1961,BY_TRA_Demand_Drivers!$B$5:$J$100,8,FALSE)</f>
        <v>0</v>
      </c>
      <c r="I1961" s="16">
        <f>VLOOKUP($D1961,'Growth rate'!$B$3:$T$93,19,FALSE)*VLOOKUP($F1961,BY_TRA_Demand_Drivers!$B$5:$J$100,9,FALSE)</f>
        <v>0</v>
      </c>
    </row>
    <row r="1962" spans="1:9">
      <c r="A1962" s="16">
        <f t="shared" si="29"/>
        <v>24</v>
      </c>
      <c r="B1962" s="16"/>
      <c r="C1962" s="16" t="s">
        <v>11</v>
      </c>
      <c r="D1962" s="16">
        <v>2091</v>
      </c>
      <c r="E1962" s="16" t="s">
        <v>3</v>
      </c>
      <c r="F1962" s="16" t="str">
        <f>VLOOKUP(A1962,BY_TRA_Demand_Drivers!$A$5:$B$95,2,FALSE)</f>
        <v>TFSN</v>
      </c>
      <c r="G1962" s="16">
        <f>VLOOKUP($D1962,'Growth rate'!$B$3:$T$93,19,FALSE)*VLOOKUP($F1962,BY_TRA_Demand_Drivers!$B$5:$J$100,7,FALSE)</f>
        <v>0</v>
      </c>
      <c r="H1962" s="16">
        <f>VLOOKUP($D1962,'Growth rate'!$B$3:$T$93,19,FALSE)*VLOOKUP($F1962,BY_TRA_Demand_Drivers!$B$5:$J$100,8,FALSE)</f>
        <v>0</v>
      </c>
      <c r="I1962" s="16">
        <f>VLOOKUP($D1962,'Growth rate'!$B$3:$T$93,19,FALSE)*VLOOKUP($F1962,BY_TRA_Demand_Drivers!$B$5:$J$100,9,FALSE)</f>
        <v>0</v>
      </c>
    </row>
    <row r="1963" spans="1:9">
      <c r="A1963" s="16">
        <f t="shared" si="29"/>
        <v>24</v>
      </c>
      <c r="B1963" s="16"/>
      <c r="C1963" s="16" t="s">
        <v>11</v>
      </c>
      <c r="D1963" s="16">
        <v>2092</v>
      </c>
      <c r="E1963" s="16" t="s">
        <v>3</v>
      </c>
      <c r="F1963" s="16" t="str">
        <f>VLOOKUP(A1963,BY_TRA_Demand_Drivers!$A$5:$B$95,2,FALSE)</f>
        <v>TFSN</v>
      </c>
      <c r="G1963" s="16">
        <f>VLOOKUP($D1963,'Growth rate'!$B$3:$T$93,19,FALSE)*VLOOKUP($F1963,BY_TRA_Demand_Drivers!$B$5:$J$100,7,FALSE)</f>
        <v>0</v>
      </c>
      <c r="H1963" s="16">
        <f>VLOOKUP($D1963,'Growth rate'!$B$3:$T$93,19,FALSE)*VLOOKUP($F1963,BY_TRA_Demand_Drivers!$B$5:$J$100,8,FALSE)</f>
        <v>0</v>
      </c>
      <c r="I1963" s="16">
        <f>VLOOKUP($D1963,'Growth rate'!$B$3:$T$93,19,FALSE)*VLOOKUP($F1963,BY_TRA_Demand_Drivers!$B$5:$J$100,9,FALSE)</f>
        <v>0</v>
      </c>
    </row>
    <row r="1964" spans="1:9">
      <c r="A1964" s="16">
        <f t="shared" si="29"/>
        <v>24</v>
      </c>
      <c r="B1964" s="16"/>
      <c r="C1964" s="16" t="s">
        <v>11</v>
      </c>
      <c r="D1964" s="16">
        <v>2093</v>
      </c>
      <c r="E1964" s="16" t="s">
        <v>3</v>
      </c>
      <c r="F1964" s="16" t="str">
        <f>VLOOKUP(A1964,BY_TRA_Demand_Drivers!$A$5:$B$95,2,FALSE)</f>
        <v>TFSN</v>
      </c>
      <c r="G1964" s="16">
        <f>VLOOKUP($D1964,'Growth rate'!$B$3:$T$93,19,FALSE)*VLOOKUP($F1964,BY_TRA_Demand_Drivers!$B$5:$J$100,7,FALSE)</f>
        <v>0</v>
      </c>
      <c r="H1964" s="16">
        <f>VLOOKUP($D1964,'Growth rate'!$B$3:$T$93,19,FALSE)*VLOOKUP($F1964,BY_TRA_Demand_Drivers!$B$5:$J$100,8,FALSE)</f>
        <v>0</v>
      </c>
      <c r="I1964" s="16">
        <f>VLOOKUP($D1964,'Growth rate'!$B$3:$T$93,19,FALSE)*VLOOKUP($F1964,BY_TRA_Demand_Drivers!$B$5:$J$100,9,FALSE)</f>
        <v>0</v>
      </c>
    </row>
    <row r="1965" spans="1:9">
      <c r="A1965" s="16">
        <f t="shared" ref="A1965:A2028" si="30">A1883+1</f>
        <v>24</v>
      </c>
      <c r="B1965" s="16"/>
      <c r="C1965" s="16" t="s">
        <v>11</v>
      </c>
      <c r="D1965" s="16">
        <v>2094</v>
      </c>
      <c r="E1965" s="16" t="s">
        <v>3</v>
      </c>
      <c r="F1965" s="16" t="str">
        <f>VLOOKUP(A1965,BY_TRA_Demand_Drivers!$A$5:$B$95,2,FALSE)</f>
        <v>TFSN</v>
      </c>
      <c r="G1965" s="16">
        <f>VLOOKUP($D1965,'Growth rate'!$B$3:$T$93,19,FALSE)*VLOOKUP($F1965,BY_TRA_Demand_Drivers!$B$5:$J$100,7,FALSE)</f>
        <v>0</v>
      </c>
      <c r="H1965" s="16">
        <f>VLOOKUP($D1965,'Growth rate'!$B$3:$T$93,19,FALSE)*VLOOKUP($F1965,BY_TRA_Demand_Drivers!$B$5:$J$100,8,FALSE)</f>
        <v>0</v>
      </c>
      <c r="I1965" s="16">
        <f>VLOOKUP($D1965,'Growth rate'!$B$3:$T$93,19,FALSE)*VLOOKUP($F1965,BY_TRA_Demand_Drivers!$B$5:$J$100,9,FALSE)</f>
        <v>0</v>
      </c>
    </row>
    <row r="1966" spans="1:9">
      <c r="A1966" s="16">
        <f t="shared" si="30"/>
        <v>24</v>
      </c>
      <c r="B1966" s="16"/>
      <c r="C1966" s="16" t="s">
        <v>11</v>
      </c>
      <c r="D1966" s="16">
        <v>2095</v>
      </c>
      <c r="E1966" s="16" t="s">
        <v>3</v>
      </c>
      <c r="F1966" s="16" t="str">
        <f>VLOOKUP(A1966,BY_TRA_Demand_Drivers!$A$5:$B$95,2,FALSE)</f>
        <v>TFSN</v>
      </c>
      <c r="G1966" s="16">
        <f>VLOOKUP($D1966,'Growth rate'!$B$3:$T$93,19,FALSE)*VLOOKUP($F1966,BY_TRA_Demand_Drivers!$B$5:$J$100,7,FALSE)</f>
        <v>0</v>
      </c>
      <c r="H1966" s="16">
        <f>VLOOKUP($D1966,'Growth rate'!$B$3:$T$93,19,FALSE)*VLOOKUP($F1966,BY_TRA_Demand_Drivers!$B$5:$J$100,8,FALSE)</f>
        <v>0</v>
      </c>
      <c r="I1966" s="16">
        <f>VLOOKUP($D1966,'Growth rate'!$B$3:$T$93,19,FALSE)*VLOOKUP($F1966,BY_TRA_Demand_Drivers!$B$5:$J$100,9,FALSE)</f>
        <v>0</v>
      </c>
    </row>
    <row r="1967" spans="1:9">
      <c r="A1967" s="16">
        <f t="shared" si="30"/>
        <v>24</v>
      </c>
      <c r="B1967" s="16"/>
      <c r="C1967" s="16" t="s">
        <v>11</v>
      </c>
      <c r="D1967" s="16">
        <v>2096</v>
      </c>
      <c r="E1967" s="16" t="s">
        <v>3</v>
      </c>
      <c r="F1967" s="16" t="str">
        <f>VLOOKUP(A1967,BY_TRA_Demand_Drivers!$A$5:$B$95,2,FALSE)</f>
        <v>TFSN</v>
      </c>
      <c r="G1967" s="16">
        <f>VLOOKUP($D1967,'Growth rate'!$B$3:$T$93,19,FALSE)*VLOOKUP($F1967,BY_TRA_Demand_Drivers!$B$5:$J$100,7,FALSE)</f>
        <v>0</v>
      </c>
      <c r="H1967" s="16">
        <f>VLOOKUP($D1967,'Growth rate'!$B$3:$T$93,19,FALSE)*VLOOKUP($F1967,BY_TRA_Demand_Drivers!$B$5:$J$100,8,FALSE)</f>
        <v>0</v>
      </c>
      <c r="I1967" s="16">
        <f>VLOOKUP($D1967,'Growth rate'!$B$3:$T$93,19,FALSE)*VLOOKUP($F1967,BY_TRA_Demand_Drivers!$B$5:$J$100,9,FALSE)</f>
        <v>0</v>
      </c>
    </row>
    <row r="1968" spans="1:9">
      <c r="A1968" s="16">
        <f t="shared" si="30"/>
        <v>24</v>
      </c>
      <c r="B1968" s="16"/>
      <c r="C1968" s="16" t="s">
        <v>11</v>
      </c>
      <c r="D1968" s="16">
        <v>2097</v>
      </c>
      <c r="E1968" s="16" t="s">
        <v>3</v>
      </c>
      <c r="F1968" s="16" t="str">
        <f>VLOOKUP(A1968,BY_TRA_Demand_Drivers!$A$5:$B$95,2,FALSE)</f>
        <v>TFSN</v>
      </c>
      <c r="G1968" s="16">
        <f>VLOOKUP($D1968,'Growth rate'!$B$3:$T$93,19,FALSE)*VLOOKUP($F1968,BY_TRA_Demand_Drivers!$B$5:$J$100,7,FALSE)</f>
        <v>0</v>
      </c>
      <c r="H1968" s="16">
        <f>VLOOKUP($D1968,'Growth rate'!$B$3:$T$93,19,FALSE)*VLOOKUP($F1968,BY_TRA_Demand_Drivers!$B$5:$J$100,8,FALSE)</f>
        <v>0</v>
      </c>
      <c r="I1968" s="16">
        <f>VLOOKUP($D1968,'Growth rate'!$B$3:$T$93,19,FALSE)*VLOOKUP($F1968,BY_TRA_Demand_Drivers!$B$5:$J$100,9,FALSE)</f>
        <v>0</v>
      </c>
    </row>
    <row r="1969" spans="1:9">
      <c r="A1969" s="16">
        <f t="shared" si="30"/>
        <v>24</v>
      </c>
      <c r="B1969" s="16"/>
      <c r="C1969" s="16" t="s">
        <v>11</v>
      </c>
      <c r="D1969" s="16">
        <v>2098</v>
      </c>
      <c r="E1969" s="16" t="s">
        <v>3</v>
      </c>
      <c r="F1969" s="16" t="str">
        <f>VLOOKUP(A1969,BY_TRA_Demand_Drivers!$A$5:$B$95,2,FALSE)</f>
        <v>TFSN</v>
      </c>
      <c r="G1969" s="16">
        <f>VLOOKUP($D1969,'Growth rate'!$B$3:$T$93,19,FALSE)*VLOOKUP($F1969,BY_TRA_Demand_Drivers!$B$5:$J$100,7,FALSE)</f>
        <v>0</v>
      </c>
      <c r="H1969" s="16">
        <f>VLOOKUP($D1969,'Growth rate'!$B$3:$T$93,19,FALSE)*VLOOKUP($F1969,BY_TRA_Demand_Drivers!$B$5:$J$100,8,FALSE)</f>
        <v>0</v>
      </c>
      <c r="I1969" s="16">
        <f>VLOOKUP($D1969,'Growth rate'!$B$3:$T$93,19,FALSE)*VLOOKUP($F1969,BY_TRA_Demand_Drivers!$B$5:$J$100,9,FALSE)</f>
        <v>0</v>
      </c>
    </row>
    <row r="1970" spans="1:9">
      <c r="A1970" s="16">
        <f t="shared" si="30"/>
        <v>24</v>
      </c>
      <c r="B1970" s="16"/>
      <c r="C1970" s="16" t="s">
        <v>11</v>
      </c>
      <c r="D1970" s="16">
        <v>2099</v>
      </c>
      <c r="E1970" s="16" t="s">
        <v>3</v>
      </c>
      <c r="F1970" s="16" t="str">
        <f>VLOOKUP(A1970,BY_TRA_Demand_Drivers!$A$5:$B$95,2,FALSE)</f>
        <v>TFSN</v>
      </c>
      <c r="G1970" s="16">
        <f>VLOOKUP($D1970,'Growth rate'!$B$3:$T$93,19,FALSE)*VLOOKUP($F1970,BY_TRA_Demand_Drivers!$B$5:$J$100,7,FALSE)</f>
        <v>0</v>
      </c>
      <c r="H1970" s="16">
        <f>VLOOKUP($D1970,'Growth rate'!$B$3:$T$93,19,FALSE)*VLOOKUP($F1970,BY_TRA_Demand_Drivers!$B$5:$J$100,8,FALSE)</f>
        <v>0</v>
      </c>
      <c r="I1970" s="16">
        <f>VLOOKUP($D1970,'Growth rate'!$B$3:$T$93,19,FALSE)*VLOOKUP($F1970,BY_TRA_Demand_Drivers!$B$5:$J$100,9,FALSE)</f>
        <v>0</v>
      </c>
    </row>
    <row r="1971" spans="1:9">
      <c r="A1971" s="16">
        <f t="shared" si="30"/>
        <v>24</v>
      </c>
      <c r="B1971" s="16"/>
      <c r="C1971" s="16" t="s">
        <v>11</v>
      </c>
      <c r="D1971" s="16">
        <v>2100</v>
      </c>
      <c r="E1971" s="16" t="s">
        <v>3</v>
      </c>
      <c r="F1971" s="16" t="str">
        <f>VLOOKUP(A1971,BY_TRA_Demand_Drivers!$A$5:$B$95,2,FALSE)</f>
        <v>TFSN</v>
      </c>
      <c r="G1971" s="16">
        <f>VLOOKUP($D1971,'Growth rate'!$B$3:$T$93,19,FALSE)*VLOOKUP($F1971,BY_TRA_Demand_Drivers!$B$5:$J$100,7,FALSE)</f>
        <v>0</v>
      </c>
      <c r="H1971" s="16">
        <f>VLOOKUP($D1971,'Growth rate'!$B$3:$T$93,19,FALSE)*VLOOKUP($F1971,BY_TRA_Demand_Drivers!$B$5:$J$100,8,FALSE)</f>
        <v>0</v>
      </c>
      <c r="I1971" s="16">
        <f>VLOOKUP($D1971,'Growth rate'!$B$3:$T$93,19,FALSE)*VLOOKUP($F1971,BY_TRA_Demand_Drivers!$B$5:$J$100,9,FALSE)</f>
        <v>0</v>
      </c>
    </row>
    <row r="1972" spans="1:9">
      <c r="A1972" s="16">
        <f t="shared" si="30"/>
        <v>25</v>
      </c>
      <c r="B1972" s="16"/>
      <c r="C1972" s="16" t="s">
        <v>11</v>
      </c>
      <c r="D1972" s="16">
        <v>2019</v>
      </c>
      <c r="E1972" s="16" t="s">
        <v>3</v>
      </c>
      <c r="F1972" s="16" t="str">
        <f>VLOOKUP(A1972,BY_TRA_Demand_Drivers!$A$5:$B$95,2,FALSE)</f>
        <v>TFSI</v>
      </c>
      <c r="G1972" s="16">
        <f>VLOOKUP($D1972,'Growth rate'!$B$3:$T$93,19,FALSE)*VLOOKUP($F1972,BY_TRA_Demand_Drivers!$B$5:$J$100,7,FALSE)</f>
        <v>6684801.551</v>
      </c>
      <c r="H1972" s="16">
        <f>VLOOKUP($D1972,'Growth rate'!$B$3:$T$93,19,FALSE)*VLOOKUP($F1972,BY_TRA_Demand_Drivers!$B$5:$J$100,8,FALSE)</f>
        <v>0</v>
      </c>
      <c r="I1972" s="16">
        <f>VLOOKUP($D1972,'Growth rate'!$B$3:$T$93,19,FALSE)*VLOOKUP($F1972,BY_TRA_Demand_Drivers!$B$5:$J$100,9,FALSE)</f>
        <v>0</v>
      </c>
    </row>
    <row r="1973" spans="1:9">
      <c r="A1973" s="16">
        <f t="shared" si="30"/>
        <v>25</v>
      </c>
      <c r="B1973" s="16"/>
      <c r="C1973" s="16" t="s">
        <v>11</v>
      </c>
      <c r="D1973" s="16">
        <v>2020</v>
      </c>
      <c r="E1973" s="16" t="s">
        <v>3</v>
      </c>
      <c r="F1973" s="16" t="str">
        <f>VLOOKUP(A1973,BY_TRA_Demand_Drivers!$A$5:$B$95,2,FALSE)</f>
        <v>TFSI</v>
      </c>
      <c r="G1973" s="16">
        <f>VLOOKUP($D1973,'Growth rate'!$B$3:$T$93,19,FALSE)*VLOOKUP($F1973,BY_TRA_Demand_Drivers!$B$5:$J$100,7,FALSE)</f>
        <v>6771036.0238727918</v>
      </c>
      <c r="H1973" s="16">
        <f>VLOOKUP($D1973,'Growth rate'!$B$3:$T$93,19,FALSE)*VLOOKUP($F1973,BY_TRA_Demand_Drivers!$B$5:$J$100,8,FALSE)</f>
        <v>0</v>
      </c>
      <c r="I1973" s="16">
        <f>VLOOKUP($D1973,'Growth rate'!$B$3:$T$93,19,FALSE)*VLOOKUP($F1973,BY_TRA_Demand_Drivers!$B$5:$J$100,9,FALSE)</f>
        <v>0</v>
      </c>
    </row>
    <row r="1974" spans="1:9">
      <c r="A1974" s="16">
        <f t="shared" si="30"/>
        <v>25</v>
      </c>
      <c r="B1974" s="16"/>
      <c r="C1974" s="16" t="s">
        <v>11</v>
      </c>
      <c r="D1974" s="16">
        <v>2021</v>
      </c>
      <c r="E1974" s="16" t="s">
        <v>3</v>
      </c>
      <c r="F1974" s="16" t="str">
        <f>VLOOKUP(A1974,BY_TRA_Demand_Drivers!$A$5:$B$95,2,FALSE)</f>
        <v>TFSI</v>
      </c>
      <c r="G1974" s="16">
        <f>VLOOKUP($D1974,'Growth rate'!$B$3:$T$93,19,FALSE)*VLOOKUP($F1974,BY_TRA_Demand_Drivers!$B$5:$J$100,7,FALSE)</f>
        <v>6857270.4967455827</v>
      </c>
      <c r="H1974" s="16">
        <f>VLOOKUP($D1974,'Growth rate'!$B$3:$T$93,19,FALSE)*VLOOKUP($F1974,BY_TRA_Demand_Drivers!$B$5:$J$100,8,FALSE)</f>
        <v>0</v>
      </c>
      <c r="I1974" s="16">
        <f>VLOOKUP($D1974,'Growth rate'!$B$3:$T$93,19,FALSE)*VLOOKUP($F1974,BY_TRA_Demand_Drivers!$B$5:$J$100,9,FALSE)</f>
        <v>0</v>
      </c>
    </row>
    <row r="1975" spans="1:9">
      <c r="A1975" s="16">
        <f t="shared" si="30"/>
        <v>25</v>
      </c>
      <c r="B1975" s="16"/>
      <c r="C1975" s="16" t="s">
        <v>11</v>
      </c>
      <c r="D1975" s="16">
        <v>2022</v>
      </c>
      <c r="E1975" s="16" t="s">
        <v>3</v>
      </c>
      <c r="F1975" s="16" t="str">
        <f>VLOOKUP(A1975,BY_TRA_Demand_Drivers!$A$5:$B$95,2,FALSE)</f>
        <v>TFSI</v>
      </c>
      <c r="G1975" s="16">
        <f>VLOOKUP($D1975,'Growth rate'!$B$3:$T$93,19,FALSE)*VLOOKUP($F1975,BY_TRA_Demand_Drivers!$B$5:$J$100,7,FALSE)</f>
        <v>6943504.9696183745</v>
      </c>
      <c r="H1975" s="16">
        <f>VLOOKUP($D1975,'Growth rate'!$B$3:$T$93,19,FALSE)*VLOOKUP($F1975,BY_TRA_Demand_Drivers!$B$5:$J$100,8,FALSE)</f>
        <v>0</v>
      </c>
      <c r="I1975" s="16">
        <f>VLOOKUP($D1975,'Growth rate'!$B$3:$T$93,19,FALSE)*VLOOKUP($F1975,BY_TRA_Demand_Drivers!$B$5:$J$100,9,FALSE)</f>
        <v>0</v>
      </c>
    </row>
    <row r="1976" spans="1:9">
      <c r="A1976" s="16">
        <f t="shared" si="30"/>
        <v>25</v>
      </c>
      <c r="B1976" s="16"/>
      <c r="C1976" s="16" t="s">
        <v>11</v>
      </c>
      <c r="D1976" s="16">
        <v>2023</v>
      </c>
      <c r="E1976" s="16" t="s">
        <v>3</v>
      </c>
      <c r="F1976" s="16" t="str">
        <f>VLOOKUP(A1976,BY_TRA_Demand_Drivers!$A$5:$B$95,2,FALSE)</f>
        <v>TFSI</v>
      </c>
      <c r="G1976" s="16">
        <f>VLOOKUP($D1976,'Growth rate'!$B$3:$T$93,19,FALSE)*VLOOKUP($F1976,BY_TRA_Demand_Drivers!$B$5:$J$100,7,FALSE)</f>
        <v>7029739.4424911672</v>
      </c>
      <c r="H1976" s="16">
        <f>VLOOKUP($D1976,'Growth rate'!$B$3:$T$93,19,FALSE)*VLOOKUP($F1976,BY_TRA_Demand_Drivers!$B$5:$J$100,8,FALSE)</f>
        <v>0</v>
      </c>
      <c r="I1976" s="16">
        <f>VLOOKUP($D1976,'Growth rate'!$B$3:$T$93,19,FALSE)*VLOOKUP($F1976,BY_TRA_Demand_Drivers!$B$5:$J$100,9,FALSE)</f>
        <v>0</v>
      </c>
    </row>
    <row r="1977" spans="1:9">
      <c r="A1977" s="16">
        <f t="shared" si="30"/>
        <v>25</v>
      </c>
      <c r="B1977" s="16"/>
      <c r="C1977" s="16" t="s">
        <v>11</v>
      </c>
      <c r="D1977" s="16">
        <v>2024</v>
      </c>
      <c r="E1977" s="16" t="s">
        <v>3</v>
      </c>
      <c r="F1977" s="16" t="str">
        <f>VLOOKUP(A1977,BY_TRA_Demand_Drivers!$A$5:$B$95,2,FALSE)</f>
        <v>TFSI</v>
      </c>
      <c r="G1977" s="16">
        <f>VLOOKUP($D1977,'Growth rate'!$B$3:$T$93,19,FALSE)*VLOOKUP($F1977,BY_TRA_Demand_Drivers!$B$5:$J$100,7,FALSE)</f>
        <v>7115973.9153639572</v>
      </c>
      <c r="H1977" s="16">
        <f>VLOOKUP($D1977,'Growth rate'!$B$3:$T$93,19,FALSE)*VLOOKUP($F1977,BY_TRA_Demand_Drivers!$B$5:$J$100,8,FALSE)</f>
        <v>0</v>
      </c>
      <c r="I1977" s="16">
        <f>VLOOKUP($D1977,'Growth rate'!$B$3:$T$93,19,FALSE)*VLOOKUP($F1977,BY_TRA_Demand_Drivers!$B$5:$J$100,9,FALSE)</f>
        <v>0</v>
      </c>
    </row>
    <row r="1978" spans="1:9">
      <c r="A1978" s="16">
        <f t="shared" si="30"/>
        <v>25</v>
      </c>
      <c r="B1978" s="16"/>
      <c r="C1978" s="16" t="s">
        <v>11</v>
      </c>
      <c r="D1978" s="16">
        <v>2025</v>
      </c>
      <c r="E1978" s="16" t="s">
        <v>3</v>
      </c>
      <c r="F1978" s="16" t="str">
        <f>VLOOKUP(A1978,BY_TRA_Demand_Drivers!$A$5:$B$95,2,FALSE)</f>
        <v>TFSI</v>
      </c>
      <c r="G1978" s="16">
        <f>VLOOKUP($D1978,'Growth rate'!$B$3:$T$93,19,FALSE)*VLOOKUP($F1978,BY_TRA_Demand_Drivers!$B$5:$J$100,7,FALSE)</f>
        <v>7202208.3882367499</v>
      </c>
      <c r="H1978" s="16">
        <f>VLOOKUP($D1978,'Growth rate'!$B$3:$T$93,19,FALSE)*VLOOKUP($F1978,BY_TRA_Demand_Drivers!$B$5:$J$100,8,FALSE)</f>
        <v>0</v>
      </c>
      <c r="I1978" s="16">
        <f>VLOOKUP($D1978,'Growth rate'!$B$3:$T$93,19,FALSE)*VLOOKUP($F1978,BY_TRA_Demand_Drivers!$B$5:$J$100,9,FALSE)</f>
        <v>0</v>
      </c>
    </row>
    <row r="1979" spans="1:9">
      <c r="A1979" s="16">
        <f t="shared" si="30"/>
        <v>25</v>
      </c>
      <c r="B1979" s="16"/>
      <c r="C1979" s="16" t="s">
        <v>11</v>
      </c>
      <c r="D1979" s="16">
        <v>2026</v>
      </c>
      <c r="E1979" s="16" t="s">
        <v>3</v>
      </c>
      <c r="F1979" s="16" t="str">
        <f>VLOOKUP(A1979,BY_TRA_Demand_Drivers!$A$5:$B$95,2,FALSE)</f>
        <v>TFSI</v>
      </c>
      <c r="G1979" s="16">
        <f>VLOOKUP($D1979,'Growth rate'!$B$3:$T$93,19,FALSE)*VLOOKUP($F1979,BY_TRA_Demand_Drivers!$B$5:$J$100,7,FALSE)</f>
        <v>7288442.8611095417</v>
      </c>
      <c r="H1979" s="16">
        <f>VLOOKUP($D1979,'Growth rate'!$B$3:$T$93,19,FALSE)*VLOOKUP($F1979,BY_TRA_Demand_Drivers!$B$5:$J$100,8,FALSE)</f>
        <v>0</v>
      </c>
      <c r="I1979" s="16">
        <f>VLOOKUP($D1979,'Growth rate'!$B$3:$T$93,19,FALSE)*VLOOKUP($F1979,BY_TRA_Demand_Drivers!$B$5:$J$100,9,FALSE)</f>
        <v>0</v>
      </c>
    </row>
    <row r="1980" spans="1:9">
      <c r="A1980" s="16">
        <f t="shared" si="30"/>
        <v>25</v>
      </c>
      <c r="B1980" s="16"/>
      <c r="C1980" s="16" t="s">
        <v>11</v>
      </c>
      <c r="D1980" s="16">
        <v>2027</v>
      </c>
      <c r="E1980" s="16" t="s">
        <v>3</v>
      </c>
      <c r="F1980" s="16" t="str">
        <f>VLOOKUP(A1980,BY_TRA_Demand_Drivers!$A$5:$B$95,2,FALSE)</f>
        <v>TFSI</v>
      </c>
      <c r="G1980" s="16">
        <f>VLOOKUP($D1980,'Growth rate'!$B$3:$T$93,19,FALSE)*VLOOKUP($F1980,BY_TRA_Demand_Drivers!$B$5:$J$100,7,FALSE)</f>
        <v>7374677.3339823326</v>
      </c>
      <c r="H1980" s="16">
        <f>VLOOKUP($D1980,'Growth rate'!$B$3:$T$93,19,FALSE)*VLOOKUP($F1980,BY_TRA_Demand_Drivers!$B$5:$J$100,8,FALSE)</f>
        <v>0</v>
      </c>
      <c r="I1980" s="16">
        <f>VLOOKUP($D1980,'Growth rate'!$B$3:$T$93,19,FALSE)*VLOOKUP($F1980,BY_TRA_Demand_Drivers!$B$5:$J$100,9,FALSE)</f>
        <v>0</v>
      </c>
    </row>
    <row r="1981" spans="1:9">
      <c r="A1981" s="16">
        <f t="shared" si="30"/>
        <v>25</v>
      </c>
      <c r="B1981" s="16"/>
      <c r="C1981" s="16" t="s">
        <v>11</v>
      </c>
      <c r="D1981" s="16">
        <v>2028</v>
      </c>
      <c r="E1981" s="16" t="s">
        <v>3</v>
      </c>
      <c r="F1981" s="16" t="str">
        <f>VLOOKUP(A1981,BY_TRA_Demand_Drivers!$A$5:$B$95,2,FALSE)</f>
        <v>TFSI</v>
      </c>
      <c r="G1981" s="16">
        <f>VLOOKUP($D1981,'Growth rate'!$B$3:$T$93,19,FALSE)*VLOOKUP($F1981,BY_TRA_Demand_Drivers!$B$5:$J$100,7,FALSE)</f>
        <v>7460911.8068551244</v>
      </c>
      <c r="H1981" s="16">
        <f>VLOOKUP($D1981,'Growth rate'!$B$3:$T$93,19,FALSE)*VLOOKUP($F1981,BY_TRA_Demand_Drivers!$B$5:$J$100,8,FALSE)</f>
        <v>0</v>
      </c>
      <c r="I1981" s="16">
        <f>VLOOKUP($D1981,'Growth rate'!$B$3:$T$93,19,FALSE)*VLOOKUP($F1981,BY_TRA_Demand_Drivers!$B$5:$J$100,9,FALSE)</f>
        <v>0</v>
      </c>
    </row>
    <row r="1982" spans="1:9">
      <c r="A1982" s="16">
        <f t="shared" si="30"/>
        <v>25</v>
      </c>
      <c r="B1982" s="16"/>
      <c r="C1982" s="16" t="s">
        <v>11</v>
      </c>
      <c r="D1982" s="16">
        <v>2029</v>
      </c>
      <c r="E1982" s="16" t="s">
        <v>3</v>
      </c>
      <c r="F1982" s="16" t="str">
        <f>VLOOKUP(A1982,BY_TRA_Demand_Drivers!$A$5:$B$95,2,FALSE)</f>
        <v>TFSI</v>
      </c>
      <c r="G1982" s="16">
        <f>VLOOKUP($D1982,'Growth rate'!$B$3:$T$93,19,FALSE)*VLOOKUP($F1982,BY_TRA_Demand_Drivers!$B$5:$J$100,7,FALSE)</f>
        <v>7547146.2797279153</v>
      </c>
      <c r="H1982" s="16">
        <f>VLOOKUP($D1982,'Growth rate'!$B$3:$T$93,19,FALSE)*VLOOKUP($F1982,BY_TRA_Demand_Drivers!$B$5:$J$100,8,FALSE)</f>
        <v>0</v>
      </c>
      <c r="I1982" s="16">
        <f>VLOOKUP($D1982,'Growth rate'!$B$3:$T$93,19,FALSE)*VLOOKUP($F1982,BY_TRA_Demand_Drivers!$B$5:$J$100,9,FALSE)</f>
        <v>0</v>
      </c>
    </row>
    <row r="1983" spans="1:9">
      <c r="A1983" s="16">
        <f t="shared" si="30"/>
        <v>25</v>
      </c>
      <c r="B1983" s="16"/>
      <c r="C1983" s="16" t="s">
        <v>11</v>
      </c>
      <c r="D1983" s="16">
        <v>2030</v>
      </c>
      <c r="E1983" s="16" t="s">
        <v>3</v>
      </c>
      <c r="F1983" s="16" t="str">
        <f>VLOOKUP(A1983,BY_TRA_Demand_Drivers!$A$5:$B$95,2,FALSE)</f>
        <v>TFSI</v>
      </c>
      <c r="G1983" s="16">
        <f>VLOOKUP($D1983,'Growth rate'!$B$3:$T$93,19,FALSE)*VLOOKUP($F1983,BY_TRA_Demand_Drivers!$B$5:$J$100,7,FALSE)</f>
        <v>7633380.7526007071</v>
      </c>
      <c r="H1983" s="16">
        <f>VLOOKUP($D1983,'Growth rate'!$B$3:$T$93,19,FALSE)*VLOOKUP($F1983,BY_TRA_Demand_Drivers!$B$5:$J$100,8,FALSE)</f>
        <v>0</v>
      </c>
      <c r="I1983" s="16">
        <f>VLOOKUP($D1983,'Growth rate'!$B$3:$T$93,19,FALSE)*VLOOKUP($F1983,BY_TRA_Demand_Drivers!$B$5:$J$100,9,FALSE)</f>
        <v>0</v>
      </c>
    </row>
    <row r="1984" spans="1:9">
      <c r="A1984" s="16">
        <f t="shared" si="30"/>
        <v>25</v>
      </c>
      <c r="B1984" s="16"/>
      <c r="C1984" s="16" t="s">
        <v>11</v>
      </c>
      <c r="D1984" s="16">
        <v>2031</v>
      </c>
      <c r="E1984" s="16" t="s">
        <v>3</v>
      </c>
      <c r="F1984" s="16" t="str">
        <f>VLOOKUP(A1984,BY_TRA_Demand_Drivers!$A$5:$B$95,2,FALSE)</f>
        <v>TFSI</v>
      </c>
      <c r="G1984" s="16">
        <f>VLOOKUP($D1984,'Growth rate'!$B$3:$T$93,19,FALSE)*VLOOKUP($F1984,BY_TRA_Demand_Drivers!$B$5:$J$100,7,FALSE)</f>
        <v>7719615.2254734999</v>
      </c>
      <c r="H1984" s="16">
        <f>VLOOKUP($D1984,'Growth rate'!$B$3:$T$93,19,FALSE)*VLOOKUP($F1984,BY_TRA_Demand_Drivers!$B$5:$J$100,8,FALSE)</f>
        <v>0</v>
      </c>
      <c r="I1984" s="16">
        <f>VLOOKUP($D1984,'Growth rate'!$B$3:$T$93,19,FALSE)*VLOOKUP($F1984,BY_TRA_Demand_Drivers!$B$5:$J$100,9,FALSE)</f>
        <v>0</v>
      </c>
    </row>
    <row r="1985" spans="1:9">
      <c r="A1985" s="16">
        <f t="shared" si="30"/>
        <v>25</v>
      </c>
      <c r="B1985" s="16"/>
      <c r="C1985" s="16" t="s">
        <v>11</v>
      </c>
      <c r="D1985" s="16">
        <v>2032</v>
      </c>
      <c r="E1985" s="16" t="s">
        <v>3</v>
      </c>
      <c r="F1985" s="16" t="str">
        <f>VLOOKUP(A1985,BY_TRA_Demand_Drivers!$A$5:$B$95,2,FALSE)</f>
        <v>TFSI</v>
      </c>
      <c r="G1985" s="16">
        <f>VLOOKUP($D1985,'Growth rate'!$B$3:$T$93,19,FALSE)*VLOOKUP($F1985,BY_TRA_Demand_Drivers!$B$5:$J$100,7,FALSE)</f>
        <v>7805849.6983462898</v>
      </c>
      <c r="H1985" s="16">
        <f>VLOOKUP($D1985,'Growth rate'!$B$3:$T$93,19,FALSE)*VLOOKUP($F1985,BY_TRA_Demand_Drivers!$B$5:$J$100,8,FALSE)</f>
        <v>0</v>
      </c>
      <c r="I1985" s="16">
        <f>VLOOKUP($D1985,'Growth rate'!$B$3:$T$93,19,FALSE)*VLOOKUP($F1985,BY_TRA_Demand_Drivers!$B$5:$J$100,9,FALSE)</f>
        <v>0</v>
      </c>
    </row>
    <row r="1986" spans="1:9">
      <c r="A1986" s="16">
        <f t="shared" si="30"/>
        <v>25</v>
      </c>
      <c r="B1986" s="16"/>
      <c r="C1986" s="16" t="s">
        <v>11</v>
      </c>
      <c r="D1986" s="16">
        <v>2033</v>
      </c>
      <c r="E1986" s="16" t="s">
        <v>3</v>
      </c>
      <c r="F1986" s="16" t="str">
        <f>VLOOKUP(A1986,BY_TRA_Demand_Drivers!$A$5:$B$95,2,FALSE)</f>
        <v>TFSI</v>
      </c>
      <c r="G1986" s="16">
        <f>VLOOKUP($D1986,'Growth rate'!$B$3:$T$93,19,FALSE)*VLOOKUP($F1986,BY_TRA_Demand_Drivers!$B$5:$J$100,7,FALSE)</f>
        <v>7892084.1712190825</v>
      </c>
      <c r="H1986" s="16">
        <f>VLOOKUP($D1986,'Growth rate'!$B$3:$T$93,19,FALSE)*VLOOKUP($F1986,BY_TRA_Demand_Drivers!$B$5:$J$100,8,FALSE)</f>
        <v>0</v>
      </c>
      <c r="I1986" s="16">
        <f>VLOOKUP($D1986,'Growth rate'!$B$3:$T$93,19,FALSE)*VLOOKUP($F1986,BY_TRA_Demand_Drivers!$B$5:$J$100,9,FALSE)</f>
        <v>0</v>
      </c>
    </row>
    <row r="1987" spans="1:9">
      <c r="A1987" s="16">
        <f t="shared" si="30"/>
        <v>25</v>
      </c>
      <c r="B1987" s="16"/>
      <c r="C1987" s="16" t="s">
        <v>11</v>
      </c>
      <c r="D1987" s="16">
        <v>2034</v>
      </c>
      <c r="E1987" s="16" t="s">
        <v>3</v>
      </c>
      <c r="F1987" s="16" t="str">
        <f>VLOOKUP(A1987,BY_TRA_Demand_Drivers!$A$5:$B$95,2,FALSE)</f>
        <v>TFSI</v>
      </c>
      <c r="G1987" s="16">
        <f>VLOOKUP($D1987,'Growth rate'!$B$3:$T$93,19,FALSE)*VLOOKUP($F1987,BY_TRA_Demand_Drivers!$B$5:$J$100,7,FALSE)</f>
        <v>7978318.6440918744</v>
      </c>
      <c r="H1987" s="16">
        <f>VLOOKUP($D1987,'Growth rate'!$B$3:$T$93,19,FALSE)*VLOOKUP($F1987,BY_TRA_Demand_Drivers!$B$5:$J$100,8,FALSE)</f>
        <v>0</v>
      </c>
      <c r="I1987" s="16">
        <f>VLOOKUP($D1987,'Growth rate'!$B$3:$T$93,19,FALSE)*VLOOKUP($F1987,BY_TRA_Demand_Drivers!$B$5:$J$100,9,FALSE)</f>
        <v>0</v>
      </c>
    </row>
    <row r="1988" spans="1:9">
      <c r="A1988" s="16">
        <f t="shared" si="30"/>
        <v>25</v>
      </c>
      <c r="B1988" s="16"/>
      <c r="C1988" s="16" t="s">
        <v>11</v>
      </c>
      <c r="D1988" s="16">
        <v>2035</v>
      </c>
      <c r="E1988" s="16" t="s">
        <v>3</v>
      </c>
      <c r="F1988" s="16" t="str">
        <f>VLOOKUP(A1988,BY_TRA_Demand_Drivers!$A$5:$B$95,2,FALSE)</f>
        <v>TFSI</v>
      </c>
      <c r="G1988" s="16">
        <f>VLOOKUP($D1988,'Growth rate'!$B$3:$T$93,19,FALSE)*VLOOKUP($F1988,BY_TRA_Demand_Drivers!$B$5:$J$100,7,FALSE)</f>
        <v>8064553.1169646652</v>
      </c>
      <c r="H1988" s="16">
        <f>VLOOKUP($D1988,'Growth rate'!$B$3:$T$93,19,FALSE)*VLOOKUP($F1988,BY_TRA_Demand_Drivers!$B$5:$J$100,8,FALSE)</f>
        <v>0</v>
      </c>
      <c r="I1988" s="16">
        <f>VLOOKUP($D1988,'Growth rate'!$B$3:$T$93,19,FALSE)*VLOOKUP($F1988,BY_TRA_Demand_Drivers!$B$5:$J$100,9,FALSE)</f>
        <v>0</v>
      </c>
    </row>
    <row r="1989" spans="1:9">
      <c r="A1989" s="16">
        <f t="shared" si="30"/>
        <v>25</v>
      </c>
      <c r="B1989" s="16"/>
      <c r="C1989" s="16" t="s">
        <v>11</v>
      </c>
      <c r="D1989" s="16">
        <v>2036</v>
      </c>
      <c r="E1989" s="16" t="s">
        <v>3</v>
      </c>
      <c r="F1989" s="16" t="str">
        <f>VLOOKUP(A1989,BY_TRA_Demand_Drivers!$A$5:$B$95,2,FALSE)</f>
        <v>TFSI</v>
      </c>
      <c r="G1989" s="16">
        <f>VLOOKUP($D1989,'Growth rate'!$B$3:$T$93,19,FALSE)*VLOOKUP($F1989,BY_TRA_Demand_Drivers!$B$5:$J$100,7,FALSE)</f>
        <v>8150787.5898374571</v>
      </c>
      <c r="H1989" s="16">
        <f>VLOOKUP($D1989,'Growth rate'!$B$3:$T$93,19,FALSE)*VLOOKUP($F1989,BY_TRA_Demand_Drivers!$B$5:$J$100,8,FALSE)</f>
        <v>0</v>
      </c>
      <c r="I1989" s="16">
        <f>VLOOKUP($D1989,'Growth rate'!$B$3:$T$93,19,FALSE)*VLOOKUP($F1989,BY_TRA_Demand_Drivers!$B$5:$J$100,9,FALSE)</f>
        <v>0</v>
      </c>
    </row>
    <row r="1990" spans="1:9">
      <c r="A1990" s="16">
        <f t="shared" si="30"/>
        <v>25</v>
      </c>
      <c r="B1990" s="16"/>
      <c r="C1990" s="16" t="s">
        <v>11</v>
      </c>
      <c r="D1990" s="16">
        <v>2037</v>
      </c>
      <c r="E1990" s="16" t="s">
        <v>3</v>
      </c>
      <c r="F1990" s="16" t="str">
        <f>VLOOKUP(A1990,BY_TRA_Demand_Drivers!$A$5:$B$95,2,FALSE)</f>
        <v>TFSI</v>
      </c>
      <c r="G1990" s="16">
        <f>VLOOKUP($D1990,'Growth rate'!$B$3:$T$93,19,FALSE)*VLOOKUP($F1990,BY_TRA_Demand_Drivers!$B$5:$J$100,7,FALSE)</f>
        <v>8237022.0627102489</v>
      </c>
      <c r="H1990" s="16">
        <f>VLOOKUP($D1990,'Growth rate'!$B$3:$T$93,19,FALSE)*VLOOKUP($F1990,BY_TRA_Demand_Drivers!$B$5:$J$100,8,FALSE)</f>
        <v>0</v>
      </c>
      <c r="I1990" s="16">
        <f>VLOOKUP($D1990,'Growth rate'!$B$3:$T$93,19,FALSE)*VLOOKUP($F1990,BY_TRA_Demand_Drivers!$B$5:$J$100,9,FALSE)</f>
        <v>0</v>
      </c>
    </row>
    <row r="1991" spans="1:9">
      <c r="A1991" s="16">
        <f t="shared" si="30"/>
        <v>25</v>
      </c>
      <c r="B1991" s="16"/>
      <c r="C1991" s="16" t="s">
        <v>11</v>
      </c>
      <c r="D1991" s="16">
        <v>2038</v>
      </c>
      <c r="E1991" s="16" t="s">
        <v>3</v>
      </c>
      <c r="F1991" s="16" t="str">
        <f>VLOOKUP(A1991,BY_TRA_Demand_Drivers!$A$5:$B$95,2,FALSE)</f>
        <v>TFSI</v>
      </c>
      <c r="G1991" s="16">
        <f>VLOOKUP($D1991,'Growth rate'!$B$3:$T$93,19,FALSE)*VLOOKUP($F1991,BY_TRA_Demand_Drivers!$B$5:$J$100,7,FALSE)</f>
        <v>8323256.5355830397</v>
      </c>
      <c r="H1991" s="16">
        <f>VLOOKUP($D1991,'Growth rate'!$B$3:$T$93,19,FALSE)*VLOOKUP($F1991,BY_TRA_Demand_Drivers!$B$5:$J$100,8,FALSE)</f>
        <v>0</v>
      </c>
      <c r="I1991" s="16">
        <f>VLOOKUP($D1991,'Growth rate'!$B$3:$T$93,19,FALSE)*VLOOKUP($F1991,BY_TRA_Demand_Drivers!$B$5:$J$100,9,FALSE)</f>
        <v>0</v>
      </c>
    </row>
    <row r="1992" spans="1:9">
      <c r="A1992" s="16">
        <f t="shared" si="30"/>
        <v>25</v>
      </c>
      <c r="B1992" s="16"/>
      <c r="C1992" s="16" t="s">
        <v>11</v>
      </c>
      <c r="D1992" s="16">
        <v>2039</v>
      </c>
      <c r="E1992" s="16" t="s">
        <v>3</v>
      </c>
      <c r="F1992" s="16" t="str">
        <f>VLOOKUP(A1992,BY_TRA_Demand_Drivers!$A$5:$B$95,2,FALSE)</f>
        <v>TFSI</v>
      </c>
      <c r="G1992" s="16">
        <f>VLOOKUP($D1992,'Growth rate'!$B$3:$T$93,19,FALSE)*VLOOKUP($F1992,BY_TRA_Demand_Drivers!$B$5:$J$100,7,FALSE)</f>
        <v>8409491.0084558316</v>
      </c>
      <c r="H1992" s="16">
        <f>VLOOKUP($D1992,'Growth rate'!$B$3:$T$93,19,FALSE)*VLOOKUP($F1992,BY_TRA_Demand_Drivers!$B$5:$J$100,8,FALSE)</f>
        <v>0</v>
      </c>
      <c r="I1992" s="16">
        <f>VLOOKUP($D1992,'Growth rate'!$B$3:$T$93,19,FALSE)*VLOOKUP($F1992,BY_TRA_Demand_Drivers!$B$5:$J$100,9,FALSE)</f>
        <v>0</v>
      </c>
    </row>
    <row r="1993" spans="1:9">
      <c r="A1993" s="16">
        <f t="shared" si="30"/>
        <v>25</v>
      </c>
      <c r="B1993" s="16"/>
      <c r="C1993" s="16" t="s">
        <v>11</v>
      </c>
      <c r="D1993" s="16">
        <v>2040</v>
      </c>
      <c r="E1993" s="16" t="s">
        <v>3</v>
      </c>
      <c r="F1993" s="16" t="str">
        <f>VLOOKUP(A1993,BY_TRA_Demand_Drivers!$A$5:$B$95,2,FALSE)</f>
        <v>TFSI</v>
      </c>
      <c r="G1993" s="16">
        <f>VLOOKUP($D1993,'Growth rate'!$B$3:$T$93,19,FALSE)*VLOOKUP($F1993,BY_TRA_Demand_Drivers!$B$5:$J$100,7,FALSE)</f>
        <v>8495725.4813286234</v>
      </c>
      <c r="H1993" s="16">
        <f>VLOOKUP($D1993,'Growth rate'!$B$3:$T$93,19,FALSE)*VLOOKUP($F1993,BY_TRA_Demand_Drivers!$B$5:$J$100,8,FALSE)</f>
        <v>0</v>
      </c>
      <c r="I1993" s="16">
        <f>VLOOKUP($D1993,'Growth rate'!$B$3:$T$93,19,FALSE)*VLOOKUP($F1993,BY_TRA_Demand_Drivers!$B$5:$J$100,9,FALSE)</f>
        <v>0</v>
      </c>
    </row>
    <row r="1994" spans="1:9">
      <c r="A1994" s="16">
        <f t="shared" si="30"/>
        <v>25</v>
      </c>
      <c r="B1994" s="16"/>
      <c r="C1994" s="16" t="s">
        <v>11</v>
      </c>
      <c r="D1994" s="16">
        <v>2041</v>
      </c>
      <c r="E1994" s="16" t="s">
        <v>3</v>
      </c>
      <c r="F1994" s="16" t="str">
        <f>VLOOKUP(A1994,BY_TRA_Demand_Drivers!$A$5:$B$95,2,FALSE)</f>
        <v>TFSI</v>
      </c>
      <c r="G1994" s="16">
        <f>VLOOKUP($D1994,'Growth rate'!$B$3:$T$93,19,FALSE)*VLOOKUP($F1994,BY_TRA_Demand_Drivers!$B$5:$J$100,7,FALSE)</f>
        <v>8581959.9542014152</v>
      </c>
      <c r="H1994" s="16">
        <f>VLOOKUP($D1994,'Growth rate'!$B$3:$T$93,19,FALSE)*VLOOKUP($F1994,BY_TRA_Demand_Drivers!$B$5:$J$100,8,FALSE)</f>
        <v>0</v>
      </c>
      <c r="I1994" s="16">
        <f>VLOOKUP($D1994,'Growth rate'!$B$3:$T$93,19,FALSE)*VLOOKUP($F1994,BY_TRA_Demand_Drivers!$B$5:$J$100,9,FALSE)</f>
        <v>0</v>
      </c>
    </row>
    <row r="1995" spans="1:9">
      <c r="A1995" s="16">
        <f t="shared" si="30"/>
        <v>25</v>
      </c>
      <c r="B1995" s="16"/>
      <c r="C1995" s="16" t="s">
        <v>11</v>
      </c>
      <c r="D1995" s="16">
        <v>2042</v>
      </c>
      <c r="E1995" s="16" t="s">
        <v>3</v>
      </c>
      <c r="F1995" s="16" t="str">
        <f>VLOOKUP(A1995,BY_TRA_Demand_Drivers!$A$5:$B$95,2,FALSE)</f>
        <v>TFSI</v>
      </c>
      <c r="G1995" s="16">
        <f>VLOOKUP($D1995,'Growth rate'!$B$3:$T$93,19,FALSE)*VLOOKUP($F1995,BY_TRA_Demand_Drivers!$B$5:$J$100,7,FALSE)</f>
        <v>8668194.427074207</v>
      </c>
      <c r="H1995" s="16">
        <f>VLOOKUP($D1995,'Growth rate'!$B$3:$T$93,19,FALSE)*VLOOKUP($F1995,BY_TRA_Demand_Drivers!$B$5:$J$100,8,FALSE)</f>
        <v>0</v>
      </c>
      <c r="I1995" s="16">
        <f>VLOOKUP($D1995,'Growth rate'!$B$3:$T$93,19,FALSE)*VLOOKUP($F1995,BY_TRA_Demand_Drivers!$B$5:$J$100,9,FALSE)</f>
        <v>0</v>
      </c>
    </row>
    <row r="1996" spans="1:9">
      <c r="A1996" s="16">
        <f t="shared" si="30"/>
        <v>25</v>
      </c>
      <c r="B1996" s="16"/>
      <c r="C1996" s="16" t="s">
        <v>11</v>
      </c>
      <c r="D1996" s="16">
        <v>2043</v>
      </c>
      <c r="E1996" s="16" t="s">
        <v>3</v>
      </c>
      <c r="F1996" s="16" t="str">
        <f>VLOOKUP(A1996,BY_TRA_Demand_Drivers!$A$5:$B$95,2,FALSE)</f>
        <v>TFSI</v>
      </c>
      <c r="G1996" s="16">
        <f>VLOOKUP($D1996,'Growth rate'!$B$3:$T$93,19,FALSE)*VLOOKUP($F1996,BY_TRA_Demand_Drivers!$B$5:$J$100,7,FALSE)</f>
        <v>8754428.8999469988</v>
      </c>
      <c r="H1996" s="16">
        <f>VLOOKUP($D1996,'Growth rate'!$B$3:$T$93,19,FALSE)*VLOOKUP($F1996,BY_TRA_Demand_Drivers!$B$5:$J$100,8,FALSE)</f>
        <v>0</v>
      </c>
      <c r="I1996" s="16">
        <f>VLOOKUP($D1996,'Growth rate'!$B$3:$T$93,19,FALSE)*VLOOKUP($F1996,BY_TRA_Demand_Drivers!$B$5:$J$100,9,FALSE)</f>
        <v>0</v>
      </c>
    </row>
    <row r="1997" spans="1:9">
      <c r="A1997" s="16">
        <f t="shared" si="30"/>
        <v>25</v>
      </c>
      <c r="B1997" s="16"/>
      <c r="C1997" s="16" t="s">
        <v>11</v>
      </c>
      <c r="D1997" s="16">
        <v>2044</v>
      </c>
      <c r="E1997" s="16" t="s">
        <v>3</v>
      </c>
      <c r="F1997" s="16" t="str">
        <f>VLOOKUP(A1997,BY_TRA_Demand_Drivers!$A$5:$B$95,2,FALSE)</f>
        <v>TFSI</v>
      </c>
      <c r="G1997" s="16">
        <f>VLOOKUP($D1997,'Growth rate'!$B$3:$T$93,19,FALSE)*VLOOKUP($F1997,BY_TRA_Demand_Drivers!$B$5:$J$100,7,FALSE)</f>
        <v>8840663.3728197888</v>
      </c>
      <c r="H1997" s="16">
        <f>VLOOKUP($D1997,'Growth rate'!$B$3:$T$93,19,FALSE)*VLOOKUP($F1997,BY_TRA_Demand_Drivers!$B$5:$J$100,8,FALSE)</f>
        <v>0</v>
      </c>
      <c r="I1997" s="16">
        <f>VLOOKUP($D1997,'Growth rate'!$B$3:$T$93,19,FALSE)*VLOOKUP($F1997,BY_TRA_Demand_Drivers!$B$5:$J$100,9,FALSE)</f>
        <v>0</v>
      </c>
    </row>
    <row r="1998" spans="1:9">
      <c r="A1998" s="16">
        <f t="shared" si="30"/>
        <v>25</v>
      </c>
      <c r="B1998" s="16"/>
      <c r="C1998" s="16" t="s">
        <v>11</v>
      </c>
      <c r="D1998" s="16">
        <v>2045</v>
      </c>
      <c r="E1998" s="16" t="s">
        <v>3</v>
      </c>
      <c r="F1998" s="16" t="str">
        <f>VLOOKUP(A1998,BY_TRA_Demand_Drivers!$A$5:$B$95,2,FALSE)</f>
        <v>TFSI</v>
      </c>
      <c r="G1998" s="16">
        <f>VLOOKUP($D1998,'Growth rate'!$B$3:$T$93,19,FALSE)*VLOOKUP($F1998,BY_TRA_Demand_Drivers!$B$5:$J$100,7,FALSE)</f>
        <v>8926897.8456925824</v>
      </c>
      <c r="H1998" s="16">
        <f>VLOOKUP($D1998,'Growth rate'!$B$3:$T$93,19,FALSE)*VLOOKUP($F1998,BY_TRA_Demand_Drivers!$B$5:$J$100,8,FALSE)</f>
        <v>0</v>
      </c>
      <c r="I1998" s="16">
        <f>VLOOKUP($D1998,'Growth rate'!$B$3:$T$93,19,FALSE)*VLOOKUP($F1998,BY_TRA_Demand_Drivers!$B$5:$J$100,9,FALSE)</f>
        <v>0</v>
      </c>
    </row>
    <row r="1999" spans="1:9">
      <c r="A1999" s="16">
        <f t="shared" si="30"/>
        <v>25</v>
      </c>
      <c r="B1999" s="16"/>
      <c r="C1999" s="16" t="s">
        <v>11</v>
      </c>
      <c r="D1999" s="16">
        <v>2046</v>
      </c>
      <c r="E1999" s="16" t="s">
        <v>3</v>
      </c>
      <c r="F1999" s="16" t="str">
        <f>VLOOKUP(A1999,BY_TRA_Demand_Drivers!$A$5:$B$95,2,FALSE)</f>
        <v>TFSI</v>
      </c>
      <c r="G1999" s="16">
        <f>VLOOKUP($D1999,'Growth rate'!$B$3:$T$93,19,FALSE)*VLOOKUP($F1999,BY_TRA_Demand_Drivers!$B$5:$J$100,7,FALSE)</f>
        <v>9013132.3185653742</v>
      </c>
      <c r="H1999" s="16">
        <f>VLOOKUP($D1999,'Growth rate'!$B$3:$T$93,19,FALSE)*VLOOKUP($F1999,BY_TRA_Demand_Drivers!$B$5:$J$100,8,FALSE)</f>
        <v>0</v>
      </c>
      <c r="I1999" s="16">
        <f>VLOOKUP($D1999,'Growth rate'!$B$3:$T$93,19,FALSE)*VLOOKUP($F1999,BY_TRA_Demand_Drivers!$B$5:$J$100,9,FALSE)</f>
        <v>0</v>
      </c>
    </row>
    <row r="2000" spans="1:9">
      <c r="A2000" s="16">
        <f t="shared" si="30"/>
        <v>25</v>
      </c>
      <c r="B2000" s="16"/>
      <c r="C2000" s="16" t="s">
        <v>11</v>
      </c>
      <c r="D2000" s="16">
        <v>2047</v>
      </c>
      <c r="E2000" s="16" t="s">
        <v>3</v>
      </c>
      <c r="F2000" s="16" t="str">
        <f>VLOOKUP(A2000,BY_TRA_Demand_Drivers!$A$5:$B$95,2,FALSE)</f>
        <v>TFSI</v>
      </c>
      <c r="G2000" s="16">
        <f>VLOOKUP($D2000,'Growth rate'!$B$3:$T$93,19,FALSE)*VLOOKUP($F2000,BY_TRA_Demand_Drivers!$B$5:$J$100,7,FALSE)</f>
        <v>9099366.7914381642</v>
      </c>
      <c r="H2000" s="16">
        <f>VLOOKUP($D2000,'Growth rate'!$B$3:$T$93,19,FALSE)*VLOOKUP($F2000,BY_TRA_Demand_Drivers!$B$5:$J$100,8,FALSE)</f>
        <v>0</v>
      </c>
      <c r="I2000" s="16">
        <f>VLOOKUP($D2000,'Growth rate'!$B$3:$T$93,19,FALSE)*VLOOKUP($F2000,BY_TRA_Demand_Drivers!$B$5:$J$100,9,FALSE)</f>
        <v>0</v>
      </c>
    </row>
    <row r="2001" spans="1:9">
      <c r="A2001" s="16">
        <f t="shared" si="30"/>
        <v>25</v>
      </c>
      <c r="B2001" s="16"/>
      <c r="C2001" s="16" t="s">
        <v>11</v>
      </c>
      <c r="D2001" s="16">
        <v>2048</v>
      </c>
      <c r="E2001" s="16" t="s">
        <v>3</v>
      </c>
      <c r="F2001" s="16" t="str">
        <f>VLOOKUP(A2001,BY_TRA_Demand_Drivers!$A$5:$B$95,2,FALSE)</f>
        <v>TFSI</v>
      </c>
      <c r="G2001" s="16">
        <f>VLOOKUP($D2001,'Growth rate'!$B$3:$T$93,19,FALSE)*VLOOKUP($F2001,BY_TRA_Demand_Drivers!$B$5:$J$100,7,FALSE)</f>
        <v>9185601.264310956</v>
      </c>
      <c r="H2001" s="16">
        <f>VLOOKUP($D2001,'Growth rate'!$B$3:$T$93,19,FALSE)*VLOOKUP($F2001,BY_TRA_Demand_Drivers!$B$5:$J$100,8,FALSE)</f>
        <v>0</v>
      </c>
      <c r="I2001" s="16">
        <f>VLOOKUP($D2001,'Growth rate'!$B$3:$T$93,19,FALSE)*VLOOKUP($F2001,BY_TRA_Demand_Drivers!$B$5:$J$100,9,FALSE)</f>
        <v>0</v>
      </c>
    </row>
    <row r="2002" spans="1:9">
      <c r="A2002" s="16">
        <f t="shared" si="30"/>
        <v>25</v>
      </c>
      <c r="B2002" s="16"/>
      <c r="C2002" s="16" t="s">
        <v>11</v>
      </c>
      <c r="D2002" s="16">
        <v>2049</v>
      </c>
      <c r="E2002" s="16" t="s">
        <v>3</v>
      </c>
      <c r="F2002" s="16" t="str">
        <f>VLOOKUP(A2002,BY_TRA_Demand_Drivers!$A$5:$B$95,2,FALSE)</f>
        <v>TFSI</v>
      </c>
      <c r="G2002" s="16">
        <f>VLOOKUP($D2002,'Growth rate'!$B$3:$T$93,19,FALSE)*VLOOKUP($F2002,BY_TRA_Demand_Drivers!$B$5:$J$100,7,FALSE)</f>
        <v>9271835.7371837497</v>
      </c>
      <c r="H2002" s="16">
        <f>VLOOKUP($D2002,'Growth rate'!$B$3:$T$93,19,FALSE)*VLOOKUP($F2002,BY_TRA_Demand_Drivers!$B$5:$J$100,8,FALSE)</f>
        <v>0</v>
      </c>
      <c r="I2002" s="16">
        <f>VLOOKUP($D2002,'Growth rate'!$B$3:$T$93,19,FALSE)*VLOOKUP($F2002,BY_TRA_Demand_Drivers!$B$5:$J$100,9,FALSE)</f>
        <v>0</v>
      </c>
    </row>
    <row r="2003" spans="1:9">
      <c r="A2003" s="16">
        <f t="shared" si="30"/>
        <v>25</v>
      </c>
      <c r="B2003" s="16"/>
      <c r="C2003" s="16" t="s">
        <v>11</v>
      </c>
      <c r="D2003" s="16">
        <v>2050</v>
      </c>
      <c r="E2003" s="16" t="s">
        <v>3</v>
      </c>
      <c r="F2003" s="16" t="str">
        <f>VLOOKUP(A2003,BY_TRA_Demand_Drivers!$A$5:$B$95,2,FALSE)</f>
        <v>TFSI</v>
      </c>
      <c r="G2003" s="16">
        <f>VLOOKUP($D2003,'Growth rate'!$B$3:$T$93,19,FALSE)*VLOOKUP($F2003,BY_TRA_Demand_Drivers!$B$5:$J$100,7,FALSE)</f>
        <v>9358070.2100565396</v>
      </c>
      <c r="H2003" s="16">
        <f>VLOOKUP($D2003,'Growth rate'!$B$3:$T$93,19,FALSE)*VLOOKUP($F2003,BY_TRA_Demand_Drivers!$B$5:$J$100,8,FALSE)</f>
        <v>0</v>
      </c>
      <c r="I2003" s="16">
        <f>VLOOKUP($D2003,'Growth rate'!$B$3:$T$93,19,FALSE)*VLOOKUP($F2003,BY_TRA_Demand_Drivers!$B$5:$J$100,9,FALSE)</f>
        <v>0</v>
      </c>
    </row>
    <row r="2004" spans="1:9">
      <c r="A2004" s="16">
        <f t="shared" si="30"/>
        <v>25</v>
      </c>
      <c r="B2004" s="16"/>
      <c r="C2004" s="16" t="s">
        <v>11</v>
      </c>
      <c r="D2004" s="16">
        <v>2051</v>
      </c>
      <c r="E2004" s="16" t="s">
        <v>3</v>
      </c>
      <c r="F2004" s="16" t="str">
        <f>VLOOKUP(A2004,BY_TRA_Demand_Drivers!$A$5:$B$95,2,FALSE)</f>
        <v>TFSI</v>
      </c>
      <c r="G2004" s="16">
        <f>VLOOKUP($D2004,'Growth rate'!$B$3:$T$93,19,FALSE)*VLOOKUP($F2004,BY_TRA_Demand_Drivers!$B$5:$J$100,7,FALSE)</f>
        <v>9459551.2448756341</v>
      </c>
      <c r="H2004" s="16">
        <f>VLOOKUP($D2004,'Growth rate'!$B$3:$T$93,19,FALSE)*VLOOKUP($F2004,BY_TRA_Demand_Drivers!$B$5:$J$100,8,FALSE)</f>
        <v>0</v>
      </c>
      <c r="I2004" s="16">
        <f>VLOOKUP($D2004,'Growth rate'!$B$3:$T$93,19,FALSE)*VLOOKUP($F2004,BY_TRA_Demand_Drivers!$B$5:$J$100,9,FALSE)</f>
        <v>0</v>
      </c>
    </row>
    <row r="2005" spans="1:9">
      <c r="A2005" s="16">
        <f t="shared" si="30"/>
        <v>25</v>
      </c>
      <c r="B2005" s="16"/>
      <c r="C2005" s="16" t="s">
        <v>11</v>
      </c>
      <c r="D2005" s="16">
        <v>2052</v>
      </c>
      <c r="E2005" s="16" t="s">
        <v>3</v>
      </c>
      <c r="F2005" s="16" t="str">
        <f>VLOOKUP(A2005,BY_TRA_Demand_Drivers!$A$5:$B$95,2,FALSE)</f>
        <v>TFSI</v>
      </c>
      <c r="G2005" s="16">
        <f>VLOOKUP($D2005,'Growth rate'!$B$3:$T$93,19,FALSE)*VLOOKUP($F2005,BY_TRA_Demand_Drivers!$B$5:$J$100,7,FALSE)</f>
        <v>9561032.2796947341</v>
      </c>
      <c r="H2005" s="16">
        <f>VLOOKUP($D2005,'Growth rate'!$B$3:$T$93,19,FALSE)*VLOOKUP($F2005,BY_TRA_Demand_Drivers!$B$5:$J$100,8,FALSE)</f>
        <v>0</v>
      </c>
      <c r="I2005" s="16">
        <f>VLOOKUP($D2005,'Growth rate'!$B$3:$T$93,19,FALSE)*VLOOKUP($F2005,BY_TRA_Demand_Drivers!$B$5:$J$100,9,FALSE)</f>
        <v>0</v>
      </c>
    </row>
    <row r="2006" spans="1:9">
      <c r="A2006" s="16">
        <f t="shared" si="30"/>
        <v>25</v>
      </c>
      <c r="B2006" s="16"/>
      <c r="C2006" s="16" t="s">
        <v>11</v>
      </c>
      <c r="D2006" s="16">
        <v>2053</v>
      </c>
      <c r="E2006" s="16" t="s">
        <v>3</v>
      </c>
      <c r="F2006" s="16" t="str">
        <f>VLOOKUP(A2006,BY_TRA_Demand_Drivers!$A$5:$B$95,2,FALSE)</f>
        <v>TFSI</v>
      </c>
      <c r="G2006" s="16">
        <f>VLOOKUP($D2006,'Growth rate'!$B$3:$T$93,19,FALSE)*VLOOKUP($F2006,BY_TRA_Demand_Drivers!$B$5:$J$100,7,FALSE)</f>
        <v>9662513.3145138286</v>
      </c>
      <c r="H2006" s="16">
        <f>VLOOKUP($D2006,'Growth rate'!$B$3:$T$93,19,FALSE)*VLOOKUP($F2006,BY_TRA_Demand_Drivers!$B$5:$J$100,8,FALSE)</f>
        <v>0</v>
      </c>
      <c r="I2006" s="16">
        <f>VLOOKUP($D2006,'Growth rate'!$B$3:$T$93,19,FALSE)*VLOOKUP($F2006,BY_TRA_Demand_Drivers!$B$5:$J$100,9,FALSE)</f>
        <v>0</v>
      </c>
    </row>
    <row r="2007" spans="1:9">
      <c r="A2007" s="16">
        <f t="shared" si="30"/>
        <v>25</v>
      </c>
      <c r="B2007" s="16"/>
      <c r="C2007" s="16" t="s">
        <v>11</v>
      </c>
      <c r="D2007" s="16">
        <v>2054</v>
      </c>
      <c r="E2007" s="16" t="s">
        <v>3</v>
      </c>
      <c r="F2007" s="16" t="str">
        <f>VLOOKUP(A2007,BY_TRA_Demand_Drivers!$A$5:$B$95,2,FALSE)</f>
        <v>TFSI</v>
      </c>
      <c r="G2007" s="16">
        <f>VLOOKUP($D2007,'Growth rate'!$B$3:$T$93,19,FALSE)*VLOOKUP($F2007,BY_TRA_Demand_Drivers!$B$5:$J$100,7,FALSE)</f>
        <v>9763994.3493329268</v>
      </c>
      <c r="H2007" s="16">
        <f>VLOOKUP($D2007,'Growth rate'!$B$3:$T$93,19,FALSE)*VLOOKUP($F2007,BY_TRA_Demand_Drivers!$B$5:$J$100,8,FALSE)</f>
        <v>0</v>
      </c>
      <c r="I2007" s="16">
        <f>VLOOKUP($D2007,'Growth rate'!$B$3:$T$93,19,FALSE)*VLOOKUP($F2007,BY_TRA_Demand_Drivers!$B$5:$J$100,9,FALSE)</f>
        <v>0</v>
      </c>
    </row>
    <row r="2008" spans="1:9">
      <c r="A2008" s="16">
        <f t="shared" si="30"/>
        <v>25</v>
      </c>
      <c r="B2008" s="16"/>
      <c r="C2008" s="16" t="s">
        <v>11</v>
      </c>
      <c r="D2008" s="16">
        <v>2055</v>
      </c>
      <c r="E2008" s="16" t="s">
        <v>3</v>
      </c>
      <c r="F2008" s="16" t="str">
        <f>VLOOKUP(A2008,BY_TRA_Demand_Drivers!$A$5:$B$95,2,FALSE)</f>
        <v>TFSI</v>
      </c>
      <c r="G2008" s="16">
        <f>VLOOKUP($D2008,'Growth rate'!$B$3:$T$93,19,FALSE)*VLOOKUP($F2008,BY_TRA_Demand_Drivers!$B$5:$J$100,7,FALSE)</f>
        <v>9865475.3841520231</v>
      </c>
      <c r="H2008" s="16">
        <f>VLOOKUP($D2008,'Growth rate'!$B$3:$T$93,19,FALSE)*VLOOKUP($F2008,BY_TRA_Demand_Drivers!$B$5:$J$100,8,FALSE)</f>
        <v>0</v>
      </c>
      <c r="I2008" s="16">
        <f>VLOOKUP($D2008,'Growth rate'!$B$3:$T$93,19,FALSE)*VLOOKUP($F2008,BY_TRA_Demand_Drivers!$B$5:$J$100,9,FALSE)</f>
        <v>0</v>
      </c>
    </row>
    <row r="2009" spans="1:9">
      <c r="A2009" s="16">
        <f t="shared" si="30"/>
        <v>25</v>
      </c>
      <c r="B2009" s="16"/>
      <c r="C2009" s="16" t="s">
        <v>11</v>
      </c>
      <c r="D2009" s="16">
        <v>2056</v>
      </c>
      <c r="E2009" s="16" t="s">
        <v>3</v>
      </c>
      <c r="F2009" s="16" t="str">
        <f>VLOOKUP(A2009,BY_TRA_Demand_Drivers!$A$5:$B$95,2,FALSE)</f>
        <v>TFSI</v>
      </c>
      <c r="G2009" s="16">
        <f>VLOOKUP($D2009,'Growth rate'!$B$3:$T$93,19,FALSE)*VLOOKUP($F2009,BY_TRA_Demand_Drivers!$B$5:$J$100,7,FALSE)</f>
        <v>9979107.9249105267</v>
      </c>
      <c r="H2009" s="16">
        <f>VLOOKUP($D2009,'Growth rate'!$B$3:$T$93,19,FALSE)*VLOOKUP($F2009,BY_TRA_Demand_Drivers!$B$5:$J$100,8,FALSE)</f>
        <v>0</v>
      </c>
      <c r="I2009" s="16">
        <f>VLOOKUP($D2009,'Growth rate'!$B$3:$T$93,19,FALSE)*VLOOKUP($F2009,BY_TRA_Demand_Drivers!$B$5:$J$100,9,FALSE)</f>
        <v>0</v>
      </c>
    </row>
    <row r="2010" spans="1:9">
      <c r="A2010" s="16">
        <f t="shared" si="30"/>
        <v>25</v>
      </c>
      <c r="B2010" s="16"/>
      <c r="C2010" s="16" t="s">
        <v>11</v>
      </c>
      <c r="D2010" s="16">
        <v>2057</v>
      </c>
      <c r="E2010" s="16" t="s">
        <v>3</v>
      </c>
      <c r="F2010" s="16" t="str">
        <f>VLOOKUP(A2010,BY_TRA_Demand_Drivers!$A$5:$B$95,2,FALSE)</f>
        <v>TFSI</v>
      </c>
      <c r="G2010" s="16">
        <f>VLOOKUP($D2010,'Growth rate'!$B$3:$T$93,19,FALSE)*VLOOKUP($F2010,BY_TRA_Demand_Drivers!$B$5:$J$100,7,FALSE)</f>
        <v>10092740.465669025</v>
      </c>
      <c r="H2010" s="16">
        <f>VLOOKUP($D2010,'Growth rate'!$B$3:$T$93,19,FALSE)*VLOOKUP($F2010,BY_TRA_Demand_Drivers!$B$5:$J$100,8,FALSE)</f>
        <v>0</v>
      </c>
      <c r="I2010" s="16">
        <f>VLOOKUP($D2010,'Growth rate'!$B$3:$T$93,19,FALSE)*VLOOKUP($F2010,BY_TRA_Demand_Drivers!$B$5:$J$100,9,FALSE)</f>
        <v>0</v>
      </c>
    </row>
    <row r="2011" spans="1:9">
      <c r="A2011" s="16">
        <f t="shared" si="30"/>
        <v>25</v>
      </c>
      <c r="B2011" s="16"/>
      <c r="C2011" s="16" t="s">
        <v>11</v>
      </c>
      <c r="D2011" s="16">
        <v>2058</v>
      </c>
      <c r="E2011" s="16" t="s">
        <v>3</v>
      </c>
      <c r="F2011" s="16" t="str">
        <f>VLOOKUP(A2011,BY_TRA_Demand_Drivers!$A$5:$B$95,2,FALSE)</f>
        <v>TFSI</v>
      </c>
      <c r="G2011" s="16">
        <f>VLOOKUP($D2011,'Growth rate'!$B$3:$T$93,19,FALSE)*VLOOKUP($F2011,BY_TRA_Demand_Drivers!$B$5:$J$100,7,FALSE)</f>
        <v>10206373.006427528</v>
      </c>
      <c r="H2011" s="16">
        <f>VLOOKUP($D2011,'Growth rate'!$B$3:$T$93,19,FALSE)*VLOOKUP($F2011,BY_TRA_Demand_Drivers!$B$5:$J$100,8,FALSE)</f>
        <v>0</v>
      </c>
      <c r="I2011" s="16">
        <f>VLOOKUP($D2011,'Growth rate'!$B$3:$T$93,19,FALSE)*VLOOKUP($F2011,BY_TRA_Demand_Drivers!$B$5:$J$100,9,FALSE)</f>
        <v>0</v>
      </c>
    </row>
    <row r="2012" spans="1:9">
      <c r="A2012" s="16">
        <f t="shared" si="30"/>
        <v>25</v>
      </c>
      <c r="B2012" s="16"/>
      <c r="C2012" s="16" t="s">
        <v>11</v>
      </c>
      <c r="D2012" s="16">
        <v>2059</v>
      </c>
      <c r="E2012" s="16" t="s">
        <v>3</v>
      </c>
      <c r="F2012" s="16" t="str">
        <f>VLOOKUP(A2012,BY_TRA_Demand_Drivers!$A$5:$B$95,2,FALSE)</f>
        <v>TFSI</v>
      </c>
      <c r="G2012" s="16">
        <f>VLOOKUP($D2012,'Growth rate'!$B$3:$T$93,19,FALSE)*VLOOKUP($F2012,BY_TRA_Demand_Drivers!$B$5:$J$100,7,FALSE)</f>
        <v>10320005.54718603</v>
      </c>
      <c r="H2012" s="16">
        <f>VLOOKUP($D2012,'Growth rate'!$B$3:$T$93,19,FALSE)*VLOOKUP($F2012,BY_TRA_Demand_Drivers!$B$5:$J$100,8,FALSE)</f>
        <v>0</v>
      </c>
      <c r="I2012" s="16">
        <f>VLOOKUP($D2012,'Growth rate'!$B$3:$T$93,19,FALSE)*VLOOKUP($F2012,BY_TRA_Demand_Drivers!$B$5:$J$100,9,FALSE)</f>
        <v>0</v>
      </c>
    </row>
    <row r="2013" spans="1:9">
      <c r="A2013" s="16">
        <f t="shared" si="30"/>
        <v>25</v>
      </c>
      <c r="B2013" s="16"/>
      <c r="C2013" s="16" t="s">
        <v>11</v>
      </c>
      <c r="D2013" s="16">
        <v>2060</v>
      </c>
      <c r="E2013" s="16" t="s">
        <v>3</v>
      </c>
      <c r="F2013" s="16" t="str">
        <f>VLOOKUP(A2013,BY_TRA_Demand_Drivers!$A$5:$B$95,2,FALSE)</f>
        <v>TFSI</v>
      </c>
      <c r="G2013" s="16">
        <f>VLOOKUP($D2013,'Growth rate'!$B$3:$T$93,19,FALSE)*VLOOKUP($F2013,BY_TRA_Demand_Drivers!$B$5:$J$100,7,FALSE)</f>
        <v>10433638.087944532</v>
      </c>
      <c r="H2013" s="16">
        <f>VLOOKUP($D2013,'Growth rate'!$B$3:$T$93,19,FALSE)*VLOOKUP($F2013,BY_TRA_Demand_Drivers!$B$5:$J$100,8,FALSE)</f>
        <v>0</v>
      </c>
      <c r="I2013" s="16">
        <f>VLOOKUP($D2013,'Growth rate'!$B$3:$T$93,19,FALSE)*VLOOKUP($F2013,BY_TRA_Demand_Drivers!$B$5:$J$100,9,FALSE)</f>
        <v>0</v>
      </c>
    </row>
    <row r="2014" spans="1:9">
      <c r="A2014" s="16">
        <f t="shared" si="30"/>
        <v>25</v>
      </c>
      <c r="B2014" s="16"/>
      <c r="C2014" s="16" t="s">
        <v>11</v>
      </c>
      <c r="D2014" s="16">
        <v>2061</v>
      </c>
      <c r="E2014" s="16" t="s">
        <v>3</v>
      </c>
      <c r="F2014" s="16" t="str">
        <f>VLOOKUP(A2014,BY_TRA_Demand_Drivers!$A$5:$B$95,2,FALSE)</f>
        <v>TFSI</v>
      </c>
      <c r="G2014" s="16">
        <f>VLOOKUP($D2014,'Growth rate'!$B$3:$T$93,19,FALSE)*VLOOKUP($F2014,BY_TRA_Demand_Drivers!$B$5:$J$100,7,FALSE)</f>
        <v>10550126.422246328</v>
      </c>
      <c r="H2014" s="16">
        <f>VLOOKUP($D2014,'Growth rate'!$B$3:$T$93,19,FALSE)*VLOOKUP($F2014,BY_TRA_Demand_Drivers!$B$5:$J$100,8,FALSE)</f>
        <v>0</v>
      </c>
      <c r="I2014" s="16">
        <f>VLOOKUP($D2014,'Growth rate'!$B$3:$T$93,19,FALSE)*VLOOKUP($F2014,BY_TRA_Demand_Drivers!$B$5:$J$100,9,FALSE)</f>
        <v>0</v>
      </c>
    </row>
    <row r="2015" spans="1:9">
      <c r="A2015" s="16">
        <f t="shared" si="30"/>
        <v>25</v>
      </c>
      <c r="B2015" s="16"/>
      <c r="C2015" s="16" t="s">
        <v>11</v>
      </c>
      <c r="D2015" s="16">
        <v>2062</v>
      </c>
      <c r="E2015" s="16" t="s">
        <v>3</v>
      </c>
      <c r="F2015" s="16" t="str">
        <f>VLOOKUP(A2015,BY_TRA_Demand_Drivers!$A$5:$B$95,2,FALSE)</f>
        <v>TFSI</v>
      </c>
      <c r="G2015" s="16">
        <f>VLOOKUP($D2015,'Growth rate'!$B$3:$T$93,19,FALSE)*VLOOKUP($F2015,BY_TRA_Demand_Drivers!$B$5:$J$100,7,FALSE)</f>
        <v>10666614.756548123</v>
      </c>
      <c r="H2015" s="16">
        <f>VLOOKUP($D2015,'Growth rate'!$B$3:$T$93,19,FALSE)*VLOOKUP($F2015,BY_TRA_Demand_Drivers!$B$5:$J$100,8,FALSE)</f>
        <v>0</v>
      </c>
      <c r="I2015" s="16">
        <f>VLOOKUP($D2015,'Growth rate'!$B$3:$T$93,19,FALSE)*VLOOKUP($F2015,BY_TRA_Demand_Drivers!$B$5:$J$100,9,FALSE)</f>
        <v>0</v>
      </c>
    </row>
    <row r="2016" spans="1:9">
      <c r="A2016" s="16">
        <f t="shared" si="30"/>
        <v>25</v>
      </c>
      <c r="B2016" s="16"/>
      <c r="C2016" s="16" t="s">
        <v>11</v>
      </c>
      <c r="D2016" s="16">
        <v>2063</v>
      </c>
      <c r="E2016" s="16" t="s">
        <v>3</v>
      </c>
      <c r="F2016" s="16" t="str">
        <f>VLOOKUP(A2016,BY_TRA_Demand_Drivers!$A$5:$B$95,2,FALSE)</f>
        <v>TFSI</v>
      </c>
      <c r="G2016" s="16">
        <f>VLOOKUP($D2016,'Growth rate'!$B$3:$T$93,19,FALSE)*VLOOKUP($F2016,BY_TRA_Demand_Drivers!$B$5:$J$100,7,FALSE)</f>
        <v>10783103.090849919</v>
      </c>
      <c r="H2016" s="16">
        <f>VLOOKUP($D2016,'Growth rate'!$B$3:$T$93,19,FALSE)*VLOOKUP($F2016,BY_TRA_Demand_Drivers!$B$5:$J$100,8,FALSE)</f>
        <v>0</v>
      </c>
      <c r="I2016" s="16">
        <f>VLOOKUP($D2016,'Growth rate'!$B$3:$T$93,19,FALSE)*VLOOKUP($F2016,BY_TRA_Demand_Drivers!$B$5:$J$100,9,FALSE)</f>
        <v>0</v>
      </c>
    </row>
    <row r="2017" spans="1:9">
      <c r="A2017" s="16">
        <f t="shared" si="30"/>
        <v>25</v>
      </c>
      <c r="B2017" s="16"/>
      <c r="C2017" s="16" t="s">
        <v>11</v>
      </c>
      <c r="D2017" s="16">
        <v>2064</v>
      </c>
      <c r="E2017" s="16" t="s">
        <v>3</v>
      </c>
      <c r="F2017" s="16" t="str">
        <f>VLOOKUP(A2017,BY_TRA_Demand_Drivers!$A$5:$B$95,2,FALSE)</f>
        <v>TFSI</v>
      </c>
      <c r="G2017" s="16">
        <f>VLOOKUP($D2017,'Growth rate'!$B$3:$T$93,19,FALSE)*VLOOKUP($F2017,BY_TRA_Demand_Drivers!$B$5:$J$100,7,FALSE)</f>
        <v>10899591.425151715</v>
      </c>
      <c r="H2017" s="16">
        <f>VLOOKUP($D2017,'Growth rate'!$B$3:$T$93,19,FALSE)*VLOOKUP($F2017,BY_TRA_Demand_Drivers!$B$5:$J$100,8,FALSE)</f>
        <v>0</v>
      </c>
      <c r="I2017" s="16">
        <f>VLOOKUP($D2017,'Growth rate'!$B$3:$T$93,19,FALSE)*VLOOKUP($F2017,BY_TRA_Demand_Drivers!$B$5:$J$100,9,FALSE)</f>
        <v>0</v>
      </c>
    </row>
    <row r="2018" spans="1:9">
      <c r="A2018" s="16">
        <f t="shared" si="30"/>
        <v>25</v>
      </c>
      <c r="B2018" s="16"/>
      <c r="C2018" s="16" t="s">
        <v>11</v>
      </c>
      <c r="D2018" s="16">
        <v>2065</v>
      </c>
      <c r="E2018" s="16" t="s">
        <v>3</v>
      </c>
      <c r="F2018" s="16" t="str">
        <f>VLOOKUP(A2018,BY_TRA_Demand_Drivers!$A$5:$B$95,2,FALSE)</f>
        <v>TFSI</v>
      </c>
      <c r="G2018" s="16">
        <f>VLOOKUP($D2018,'Growth rate'!$B$3:$T$93,19,FALSE)*VLOOKUP($F2018,BY_TRA_Demand_Drivers!$B$5:$J$100,7,FALSE)</f>
        <v>11016079.759453509</v>
      </c>
      <c r="H2018" s="16">
        <f>VLOOKUP($D2018,'Growth rate'!$B$3:$T$93,19,FALSE)*VLOOKUP($F2018,BY_TRA_Demand_Drivers!$B$5:$J$100,8,FALSE)</f>
        <v>0</v>
      </c>
      <c r="I2018" s="16">
        <f>VLOOKUP($D2018,'Growth rate'!$B$3:$T$93,19,FALSE)*VLOOKUP($F2018,BY_TRA_Demand_Drivers!$B$5:$J$100,9,FALSE)</f>
        <v>0</v>
      </c>
    </row>
    <row r="2019" spans="1:9">
      <c r="A2019" s="16">
        <f t="shared" si="30"/>
        <v>25</v>
      </c>
      <c r="B2019" s="16"/>
      <c r="C2019" s="16" t="s">
        <v>11</v>
      </c>
      <c r="D2019" s="16">
        <v>2066</v>
      </c>
      <c r="E2019" s="16" t="s">
        <v>3</v>
      </c>
      <c r="F2019" s="16" t="str">
        <f>VLOOKUP(A2019,BY_TRA_Demand_Drivers!$A$5:$B$95,2,FALSE)</f>
        <v>TFSI</v>
      </c>
      <c r="G2019" s="16">
        <f>VLOOKUP($D2019,'Growth rate'!$B$3:$T$93,19,FALSE)*VLOOKUP($F2019,BY_TRA_Demand_Drivers!$B$5:$J$100,7,FALSE)</f>
        <v>11136632.091252524</v>
      </c>
      <c r="H2019" s="16">
        <f>VLOOKUP($D2019,'Growth rate'!$B$3:$T$93,19,FALSE)*VLOOKUP($F2019,BY_TRA_Demand_Drivers!$B$5:$J$100,8,FALSE)</f>
        <v>0</v>
      </c>
      <c r="I2019" s="16">
        <f>VLOOKUP($D2019,'Growth rate'!$B$3:$T$93,19,FALSE)*VLOOKUP($F2019,BY_TRA_Demand_Drivers!$B$5:$J$100,9,FALSE)</f>
        <v>0</v>
      </c>
    </row>
    <row r="2020" spans="1:9">
      <c r="A2020" s="16">
        <f t="shared" si="30"/>
        <v>25</v>
      </c>
      <c r="B2020" s="16"/>
      <c r="C2020" s="16" t="s">
        <v>11</v>
      </c>
      <c r="D2020" s="16">
        <v>2067</v>
      </c>
      <c r="E2020" s="16" t="s">
        <v>3</v>
      </c>
      <c r="F2020" s="16" t="str">
        <f>VLOOKUP(A2020,BY_TRA_Demand_Drivers!$A$5:$B$95,2,FALSE)</f>
        <v>TFSI</v>
      </c>
      <c r="G2020" s="16">
        <f>VLOOKUP($D2020,'Growth rate'!$B$3:$T$93,19,FALSE)*VLOOKUP($F2020,BY_TRA_Demand_Drivers!$B$5:$J$100,7,FALSE)</f>
        <v>11257184.423051536</v>
      </c>
      <c r="H2020" s="16">
        <f>VLOOKUP($D2020,'Growth rate'!$B$3:$T$93,19,FALSE)*VLOOKUP($F2020,BY_TRA_Demand_Drivers!$B$5:$J$100,8,FALSE)</f>
        <v>0</v>
      </c>
      <c r="I2020" s="16">
        <f>VLOOKUP($D2020,'Growth rate'!$B$3:$T$93,19,FALSE)*VLOOKUP($F2020,BY_TRA_Demand_Drivers!$B$5:$J$100,9,FALSE)</f>
        <v>0</v>
      </c>
    </row>
    <row r="2021" spans="1:9">
      <c r="A2021" s="16">
        <f t="shared" si="30"/>
        <v>25</v>
      </c>
      <c r="B2021" s="16"/>
      <c r="C2021" s="16" t="s">
        <v>11</v>
      </c>
      <c r="D2021" s="16">
        <v>2068</v>
      </c>
      <c r="E2021" s="16" t="s">
        <v>3</v>
      </c>
      <c r="F2021" s="16" t="str">
        <f>VLOOKUP(A2021,BY_TRA_Demand_Drivers!$A$5:$B$95,2,FALSE)</f>
        <v>TFSI</v>
      </c>
      <c r="G2021" s="16">
        <f>VLOOKUP($D2021,'Growth rate'!$B$3:$T$93,19,FALSE)*VLOOKUP($F2021,BY_TRA_Demand_Drivers!$B$5:$J$100,7,FALSE)</f>
        <v>11377736.75485055</v>
      </c>
      <c r="H2021" s="16">
        <f>VLOOKUP($D2021,'Growth rate'!$B$3:$T$93,19,FALSE)*VLOOKUP($F2021,BY_TRA_Demand_Drivers!$B$5:$J$100,8,FALSE)</f>
        <v>0</v>
      </c>
      <c r="I2021" s="16">
        <f>VLOOKUP($D2021,'Growth rate'!$B$3:$T$93,19,FALSE)*VLOOKUP($F2021,BY_TRA_Demand_Drivers!$B$5:$J$100,9,FALSE)</f>
        <v>0</v>
      </c>
    </row>
    <row r="2022" spans="1:9">
      <c r="A2022" s="16">
        <f t="shared" si="30"/>
        <v>25</v>
      </c>
      <c r="B2022" s="16"/>
      <c r="C2022" s="16" t="s">
        <v>11</v>
      </c>
      <c r="D2022" s="16">
        <v>2069</v>
      </c>
      <c r="E2022" s="16" t="s">
        <v>3</v>
      </c>
      <c r="F2022" s="16" t="str">
        <f>VLOOKUP(A2022,BY_TRA_Demand_Drivers!$A$5:$B$95,2,FALSE)</f>
        <v>TFSI</v>
      </c>
      <c r="G2022" s="16">
        <f>VLOOKUP($D2022,'Growth rate'!$B$3:$T$93,19,FALSE)*VLOOKUP($F2022,BY_TRA_Demand_Drivers!$B$5:$J$100,7,FALSE)</f>
        <v>11498289.086649561</v>
      </c>
      <c r="H2022" s="16">
        <f>VLOOKUP($D2022,'Growth rate'!$B$3:$T$93,19,FALSE)*VLOOKUP($F2022,BY_TRA_Demand_Drivers!$B$5:$J$100,8,FALSE)</f>
        <v>0</v>
      </c>
      <c r="I2022" s="16">
        <f>VLOOKUP($D2022,'Growth rate'!$B$3:$T$93,19,FALSE)*VLOOKUP($F2022,BY_TRA_Demand_Drivers!$B$5:$J$100,9,FALSE)</f>
        <v>0</v>
      </c>
    </row>
    <row r="2023" spans="1:9">
      <c r="A2023" s="16">
        <f t="shared" si="30"/>
        <v>25</v>
      </c>
      <c r="B2023" s="16"/>
      <c r="C2023" s="16" t="s">
        <v>11</v>
      </c>
      <c r="D2023" s="16">
        <v>2070</v>
      </c>
      <c r="E2023" s="16" t="s">
        <v>3</v>
      </c>
      <c r="F2023" s="16" t="str">
        <f>VLOOKUP(A2023,BY_TRA_Demand_Drivers!$A$5:$B$95,2,FALSE)</f>
        <v>TFSI</v>
      </c>
      <c r="G2023" s="16">
        <f>VLOOKUP($D2023,'Growth rate'!$B$3:$T$93,19,FALSE)*VLOOKUP($F2023,BY_TRA_Demand_Drivers!$B$5:$J$100,7,FALSE)</f>
        <v>11618841.418448577</v>
      </c>
      <c r="H2023" s="16">
        <f>VLOOKUP($D2023,'Growth rate'!$B$3:$T$93,19,FALSE)*VLOOKUP($F2023,BY_TRA_Demand_Drivers!$B$5:$J$100,8,FALSE)</f>
        <v>0</v>
      </c>
      <c r="I2023" s="16">
        <f>VLOOKUP($D2023,'Growth rate'!$B$3:$T$93,19,FALSE)*VLOOKUP($F2023,BY_TRA_Demand_Drivers!$B$5:$J$100,9,FALSE)</f>
        <v>0</v>
      </c>
    </row>
    <row r="2024" spans="1:9">
      <c r="A2024" s="16">
        <f t="shared" si="30"/>
        <v>25</v>
      </c>
      <c r="B2024" s="16"/>
      <c r="C2024" s="16" t="s">
        <v>11</v>
      </c>
      <c r="D2024" s="16">
        <v>2071</v>
      </c>
      <c r="E2024" s="16" t="s">
        <v>3</v>
      </c>
      <c r="F2024" s="16" t="str">
        <f>VLOOKUP(A2024,BY_TRA_Demand_Drivers!$A$5:$B$95,2,FALSE)</f>
        <v>TFSI</v>
      </c>
      <c r="G2024" s="16">
        <f>VLOOKUP($D2024,'Growth rate'!$B$3:$T$93,19,FALSE)*VLOOKUP($F2024,BY_TRA_Demand_Drivers!$B$5:$J$100,7,FALSE)</f>
        <v>11739168.730251938</v>
      </c>
      <c r="H2024" s="16">
        <f>VLOOKUP($D2024,'Growth rate'!$B$3:$T$93,19,FALSE)*VLOOKUP($F2024,BY_TRA_Demand_Drivers!$B$5:$J$100,8,FALSE)</f>
        <v>0</v>
      </c>
      <c r="I2024" s="16">
        <f>VLOOKUP($D2024,'Growth rate'!$B$3:$T$93,19,FALSE)*VLOOKUP($F2024,BY_TRA_Demand_Drivers!$B$5:$J$100,9,FALSE)</f>
        <v>0</v>
      </c>
    </row>
    <row r="2025" spans="1:9">
      <c r="A2025" s="16">
        <f t="shared" si="30"/>
        <v>25</v>
      </c>
      <c r="B2025" s="16"/>
      <c r="C2025" s="16" t="s">
        <v>11</v>
      </c>
      <c r="D2025" s="16">
        <v>2072</v>
      </c>
      <c r="E2025" s="16" t="s">
        <v>3</v>
      </c>
      <c r="F2025" s="16" t="str">
        <f>VLOOKUP(A2025,BY_TRA_Demand_Drivers!$A$5:$B$95,2,FALSE)</f>
        <v>TFSI</v>
      </c>
      <c r="G2025" s="16">
        <f>VLOOKUP($D2025,'Growth rate'!$B$3:$T$93,19,FALSE)*VLOOKUP($F2025,BY_TRA_Demand_Drivers!$B$5:$J$100,7,FALSE)</f>
        <v>11859496.0420553</v>
      </c>
      <c r="H2025" s="16">
        <f>VLOOKUP($D2025,'Growth rate'!$B$3:$T$93,19,FALSE)*VLOOKUP($F2025,BY_TRA_Demand_Drivers!$B$5:$J$100,8,FALSE)</f>
        <v>0</v>
      </c>
      <c r="I2025" s="16">
        <f>VLOOKUP($D2025,'Growth rate'!$B$3:$T$93,19,FALSE)*VLOOKUP($F2025,BY_TRA_Demand_Drivers!$B$5:$J$100,9,FALSE)</f>
        <v>0</v>
      </c>
    </row>
    <row r="2026" spans="1:9">
      <c r="A2026" s="16">
        <f t="shared" si="30"/>
        <v>25</v>
      </c>
      <c r="B2026" s="16"/>
      <c r="C2026" s="16" t="s">
        <v>11</v>
      </c>
      <c r="D2026" s="16">
        <v>2073</v>
      </c>
      <c r="E2026" s="16" t="s">
        <v>3</v>
      </c>
      <c r="F2026" s="16" t="str">
        <f>VLOOKUP(A2026,BY_TRA_Demand_Drivers!$A$5:$B$95,2,FALSE)</f>
        <v>TFSI</v>
      </c>
      <c r="G2026" s="16">
        <f>VLOOKUP($D2026,'Growth rate'!$B$3:$T$93,19,FALSE)*VLOOKUP($F2026,BY_TRA_Demand_Drivers!$B$5:$J$100,7,FALSE)</f>
        <v>11979823.353858659</v>
      </c>
      <c r="H2026" s="16">
        <f>VLOOKUP($D2026,'Growth rate'!$B$3:$T$93,19,FALSE)*VLOOKUP($F2026,BY_TRA_Demand_Drivers!$B$5:$J$100,8,FALSE)</f>
        <v>0</v>
      </c>
      <c r="I2026" s="16">
        <f>VLOOKUP($D2026,'Growth rate'!$B$3:$T$93,19,FALSE)*VLOOKUP($F2026,BY_TRA_Demand_Drivers!$B$5:$J$100,9,FALSE)</f>
        <v>0</v>
      </c>
    </row>
    <row r="2027" spans="1:9">
      <c r="A2027" s="16">
        <f t="shared" si="30"/>
        <v>25</v>
      </c>
      <c r="B2027" s="16"/>
      <c r="C2027" s="16" t="s">
        <v>11</v>
      </c>
      <c r="D2027" s="16">
        <v>2074</v>
      </c>
      <c r="E2027" s="16" t="s">
        <v>3</v>
      </c>
      <c r="F2027" s="16" t="str">
        <f>VLOOKUP(A2027,BY_TRA_Demand_Drivers!$A$5:$B$95,2,FALSE)</f>
        <v>TFSI</v>
      </c>
      <c r="G2027" s="16">
        <f>VLOOKUP($D2027,'Growth rate'!$B$3:$T$93,19,FALSE)*VLOOKUP($F2027,BY_TRA_Demand_Drivers!$B$5:$J$100,7,FALSE)</f>
        <v>12100150.665662022</v>
      </c>
      <c r="H2027" s="16">
        <f>VLOOKUP($D2027,'Growth rate'!$B$3:$T$93,19,FALSE)*VLOOKUP($F2027,BY_TRA_Demand_Drivers!$B$5:$J$100,8,FALSE)</f>
        <v>0</v>
      </c>
      <c r="I2027" s="16">
        <f>VLOOKUP($D2027,'Growth rate'!$B$3:$T$93,19,FALSE)*VLOOKUP($F2027,BY_TRA_Demand_Drivers!$B$5:$J$100,9,FALSE)</f>
        <v>0</v>
      </c>
    </row>
    <row r="2028" spans="1:9">
      <c r="A2028" s="16">
        <f t="shared" si="30"/>
        <v>25</v>
      </c>
      <c r="B2028" s="16"/>
      <c r="C2028" s="16" t="s">
        <v>11</v>
      </c>
      <c r="D2028" s="16">
        <v>2075</v>
      </c>
      <c r="E2028" s="16" t="s">
        <v>3</v>
      </c>
      <c r="F2028" s="16" t="str">
        <f>VLOOKUP(A2028,BY_TRA_Demand_Drivers!$A$5:$B$95,2,FALSE)</f>
        <v>TFSI</v>
      </c>
      <c r="G2028" s="16">
        <f>VLOOKUP($D2028,'Growth rate'!$B$3:$T$93,19,FALSE)*VLOOKUP($F2028,BY_TRA_Demand_Drivers!$B$5:$J$100,7,FALSE)</f>
        <v>12220477.977465384</v>
      </c>
      <c r="H2028" s="16">
        <f>VLOOKUP($D2028,'Growth rate'!$B$3:$T$93,19,FALSE)*VLOOKUP($F2028,BY_TRA_Demand_Drivers!$B$5:$J$100,8,FALSE)</f>
        <v>0</v>
      </c>
      <c r="I2028" s="16">
        <f>VLOOKUP($D2028,'Growth rate'!$B$3:$T$93,19,FALSE)*VLOOKUP($F2028,BY_TRA_Demand_Drivers!$B$5:$J$100,9,FALSE)</f>
        <v>0</v>
      </c>
    </row>
    <row r="2029" spans="1:9">
      <c r="A2029" s="16">
        <f t="shared" ref="A2029:A2053" si="31">A1947+1</f>
        <v>25</v>
      </c>
      <c r="B2029" s="16"/>
      <c r="C2029" s="16" t="s">
        <v>11</v>
      </c>
      <c r="D2029" s="16">
        <v>2076</v>
      </c>
      <c r="E2029" s="16" t="s">
        <v>3</v>
      </c>
      <c r="F2029" s="16" t="str">
        <f>VLOOKUP(A2029,BY_TRA_Demand_Drivers!$A$5:$B$95,2,FALSE)</f>
        <v>TFSI</v>
      </c>
      <c r="G2029" s="16">
        <f>VLOOKUP($D2029,'Growth rate'!$B$3:$T$93,19,FALSE)*VLOOKUP($F2029,BY_TRA_Demand_Drivers!$B$5:$J$100,7,FALSE)</f>
        <v>12338825.709950943</v>
      </c>
      <c r="H2029" s="16">
        <f>VLOOKUP($D2029,'Growth rate'!$B$3:$T$93,19,FALSE)*VLOOKUP($F2029,BY_TRA_Demand_Drivers!$B$5:$J$100,8,FALSE)</f>
        <v>0</v>
      </c>
      <c r="I2029" s="16">
        <f>VLOOKUP($D2029,'Growth rate'!$B$3:$T$93,19,FALSE)*VLOOKUP($F2029,BY_TRA_Demand_Drivers!$B$5:$J$100,9,FALSE)</f>
        <v>0</v>
      </c>
    </row>
    <row r="2030" spans="1:9">
      <c r="A2030" s="16">
        <f t="shared" si="31"/>
        <v>25</v>
      </c>
      <c r="B2030" s="16"/>
      <c r="C2030" s="16" t="s">
        <v>11</v>
      </c>
      <c r="D2030" s="16">
        <v>2077</v>
      </c>
      <c r="E2030" s="16" t="s">
        <v>3</v>
      </c>
      <c r="F2030" s="16" t="str">
        <f>VLOOKUP(A2030,BY_TRA_Demand_Drivers!$A$5:$B$95,2,FALSE)</f>
        <v>TFSI</v>
      </c>
      <c r="G2030" s="16">
        <f>VLOOKUP($D2030,'Growth rate'!$B$3:$T$93,19,FALSE)*VLOOKUP($F2030,BY_TRA_Demand_Drivers!$B$5:$J$100,7,FALSE)</f>
        <v>12457173.4424365</v>
      </c>
      <c r="H2030" s="16">
        <f>VLOOKUP($D2030,'Growth rate'!$B$3:$T$93,19,FALSE)*VLOOKUP($F2030,BY_TRA_Demand_Drivers!$B$5:$J$100,8,FALSE)</f>
        <v>0</v>
      </c>
      <c r="I2030" s="16">
        <f>VLOOKUP($D2030,'Growth rate'!$B$3:$T$93,19,FALSE)*VLOOKUP($F2030,BY_TRA_Demand_Drivers!$B$5:$J$100,9,FALSE)</f>
        <v>0</v>
      </c>
    </row>
    <row r="2031" spans="1:9">
      <c r="A2031" s="16">
        <f t="shared" si="31"/>
        <v>25</v>
      </c>
      <c r="B2031" s="16"/>
      <c r="C2031" s="16" t="s">
        <v>11</v>
      </c>
      <c r="D2031" s="16">
        <v>2078</v>
      </c>
      <c r="E2031" s="16" t="s">
        <v>3</v>
      </c>
      <c r="F2031" s="16" t="str">
        <f>VLOOKUP(A2031,BY_TRA_Demand_Drivers!$A$5:$B$95,2,FALSE)</f>
        <v>TFSI</v>
      </c>
      <c r="G2031" s="16">
        <f>VLOOKUP($D2031,'Growth rate'!$B$3:$T$93,19,FALSE)*VLOOKUP($F2031,BY_TRA_Demand_Drivers!$B$5:$J$100,7,FALSE)</f>
        <v>12575521.174922056</v>
      </c>
      <c r="H2031" s="16">
        <f>VLOOKUP($D2031,'Growth rate'!$B$3:$T$93,19,FALSE)*VLOOKUP($F2031,BY_TRA_Demand_Drivers!$B$5:$J$100,8,FALSE)</f>
        <v>0</v>
      </c>
      <c r="I2031" s="16">
        <f>VLOOKUP($D2031,'Growth rate'!$B$3:$T$93,19,FALSE)*VLOOKUP($F2031,BY_TRA_Demand_Drivers!$B$5:$J$100,9,FALSE)</f>
        <v>0</v>
      </c>
    </row>
    <row r="2032" spans="1:9">
      <c r="A2032" s="16">
        <f t="shared" si="31"/>
        <v>25</v>
      </c>
      <c r="B2032" s="16"/>
      <c r="C2032" s="16" t="s">
        <v>11</v>
      </c>
      <c r="D2032" s="16">
        <v>2079</v>
      </c>
      <c r="E2032" s="16" t="s">
        <v>3</v>
      </c>
      <c r="F2032" s="16" t="str">
        <f>VLOOKUP(A2032,BY_TRA_Demand_Drivers!$A$5:$B$95,2,FALSE)</f>
        <v>TFSI</v>
      </c>
      <c r="G2032" s="16">
        <f>VLOOKUP($D2032,'Growth rate'!$B$3:$T$93,19,FALSE)*VLOOKUP($F2032,BY_TRA_Demand_Drivers!$B$5:$J$100,7,FALSE)</f>
        <v>12693868.907407617</v>
      </c>
      <c r="H2032" s="16">
        <f>VLOOKUP($D2032,'Growth rate'!$B$3:$T$93,19,FALSE)*VLOOKUP($F2032,BY_TRA_Demand_Drivers!$B$5:$J$100,8,FALSE)</f>
        <v>0</v>
      </c>
      <c r="I2032" s="16">
        <f>VLOOKUP($D2032,'Growth rate'!$B$3:$T$93,19,FALSE)*VLOOKUP($F2032,BY_TRA_Demand_Drivers!$B$5:$J$100,9,FALSE)</f>
        <v>0</v>
      </c>
    </row>
    <row r="2033" spans="1:9">
      <c r="A2033" s="16">
        <f t="shared" si="31"/>
        <v>25</v>
      </c>
      <c r="B2033" s="16"/>
      <c r="C2033" s="16" t="s">
        <v>11</v>
      </c>
      <c r="D2033" s="16">
        <v>2080</v>
      </c>
      <c r="E2033" s="16" t="s">
        <v>3</v>
      </c>
      <c r="F2033" s="16" t="str">
        <f>VLOOKUP(A2033,BY_TRA_Demand_Drivers!$A$5:$B$95,2,FALSE)</f>
        <v>TFSI</v>
      </c>
      <c r="G2033" s="16">
        <f>VLOOKUP($D2033,'Growth rate'!$B$3:$T$93,19,FALSE)*VLOOKUP($F2033,BY_TRA_Demand_Drivers!$B$5:$J$100,7,FALSE)</f>
        <v>12812216.639893174</v>
      </c>
      <c r="H2033" s="16">
        <f>VLOOKUP($D2033,'Growth rate'!$B$3:$T$93,19,FALSE)*VLOOKUP($F2033,BY_TRA_Demand_Drivers!$B$5:$J$100,8,FALSE)</f>
        <v>0</v>
      </c>
      <c r="I2033" s="16">
        <f>VLOOKUP($D2033,'Growth rate'!$B$3:$T$93,19,FALSE)*VLOOKUP($F2033,BY_TRA_Demand_Drivers!$B$5:$J$100,9,FALSE)</f>
        <v>0</v>
      </c>
    </row>
    <row r="2034" spans="1:9">
      <c r="A2034" s="16">
        <f t="shared" si="31"/>
        <v>25</v>
      </c>
      <c r="B2034" s="16"/>
      <c r="C2034" s="16" t="s">
        <v>11</v>
      </c>
      <c r="D2034" s="16">
        <v>2081</v>
      </c>
      <c r="E2034" s="16" t="s">
        <v>3</v>
      </c>
      <c r="F2034" s="16" t="str">
        <f>VLOOKUP(A2034,BY_TRA_Demand_Drivers!$A$5:$B$95,2,FALSE)</f>
        <v>TFSI</v>
      </c>
      <c r="G2034" s="16">
        <f>VLOOKUP($D2034,'Growth rate'!$B$3:$T$93,19,FALSE)*VLOOKUP($F2034,BY_TRA_Demand_Drivers!$B$5:$J$100,7,FALSE)</f>
        <v>12925720.902207186</v>
      </c>
      <c r="H2034" s="16">
        <f>VLOOKUP($D2034,'Growth rate'!$B$3:$T$93,19,FALSE)*VLOOKUP($F2034,BY_TRA_Demand_Drivers!$B$5:$J$100,8,FALSE)</f>
        <v>0</v>
      </c>
      <c r="I2034" s="16">
        <f>VLOOKUP($D2034,'Growth rate'!$B$3:$T$93,19,FALSE)*VLOOKUP($F2034,BY_TRA_Demand_Drivers!$B$5:$J$100,9,FALSE)</f>
        <v>0</v>
      </c>
    </row>
    <row r="2035" spans="1:9">
      <c r="A2035" s="16">
        <f t="shared" si="31"/>
        <v>25</v>
      </c>
      <c r="B2035" s="16"/>
      <c r="C2035" s="16" t="s">
        <v>11</v>
      </c>
      <c r="D2035" s="16">
        <v>2082</v>
      </c>
      <c r="E2035" s="16" t="s">
        <v>3</v>
      </c>
      <c r="F2035" s="16" t="str">
        <f>VLOOKUP(A2035,BY_TRA_Demand_Drivers!$A$5:$B$95,2,FALSE)</f>
        <v>TFSI</v>
      </c>
      <c r="G2035" s="16">
        <f>VLOOKUP($D2035,'Growth rate'!$B$3:$T$93,19,FALSE)*VLOOKUP($F2035,BY_TRA_Demand_Drivers!$B$5:$J$100,7,FALSE)</f>
        <v>13039225.164521197</v>
      </c>
      <c r="H2035" s="16">
        <f>VLOOKUP($D2035,'Growth rate'!$B$3:$T$93,19,FALSE)*VLOOKUP($F2035,BY_TRA_Demand_Drivers!$B$5:$J$100,8,FALSE)</f>
        <v>0</v>
      </c>
      <c r="I2035" s="16">
        <f>VLOOKUP($D2035,'Growth rate'!$B$3:$T$93,19,FALSE)*VLOOKUP($F2035,BY_TRA_Demand_Drivers!$B$5:$J$100,9,FALSE)</f>
        <v>0</v>
      </c>
    </row>
    <row r="2036" spans="1:9">
      <c r="A2036" s="16">
        <f t="shared" si="31"/>
        <v>25</v>
      </c>
      <c r="B2036" s="16"/>
      <c r="C2036" s="16" t="s">
        <v>11</v>
      </c>
      <c r="D2036" s="16">
        <v>2083</v>
      </c>
      <c r="E2036" s="16" t="s">
        <v>3</v>
      </c>
      <c r="F2036" s="16" t="str">
        <f>VLOOKUP(A2036,BY_TRA_Demand_Drivers!$A$5:$B$95,2,FALSE)</f>
        <v>TFSI</v>
      </c>
      <c r="G2036" s="16">
        <f>VLOOKUP($D2036,'Growth rate'!$B$3:$T$93,19,FALSE)*VLOOKUP($F2036,BY_TRA_Demand_Drivers!$B$5:$J$100,7,FALSE)</f>
        <v>13152729.426835204</v>
      </c>
      <c r="H2036" s="16">
        <f>VLOOKUP($D2036,'Growth rate'!$B$3:$T$93,19,FALSE)*VLOOKUP($F2036,BY_TRA_Demand_Drivers!$B$5:$J$100,8,FALSE)</f>
        <v>0</v>
      </c>
      <c r="I2036" s="16">
        <f>VLOOKUP($D2036,'Growth rate'!$B$3:$T$93,19,FALSE)*VLOOKUP($F2036,BY_TRA_Demand_Drivers!$B$5:$J$100,9,FALSE)</f>
        <v>0</v>
      </c>
    </row>
    <row r="2037" spans="1:9">
      <c r="A2037" s="16">
        <f t="shared" si="31"/>
        <v>25</v>
      </c>
      <c r="B2037" s="16"/>
      <c r="C2037" s="16" t="s">
        <v>11</v>
      </c>
      <c r="D2037" s="16">
        <v>2084</v>
      </c>
      <c r="E2037" s="16" t="s">
        <v>3</v>
      </c>
      <c r="F2037" s="16" t="str">
        <f>VLOOKUP(A2037,BY_TRA_Demand_Drivers!$A$5:$B$95,2,FALSE)</f>
        <v>TFSI</v>
      </c>
      <c r="G2037" s="16">
        <f>VLOOKUP($D2037,'Growth rate'!$B$3:$T$93,19,FALSE)*VLOOKUP($F2037,BY_TRA_Demand_Drivers!$B$5:$J$100,7,FALSE)</f>
        <v>13266233.689149216</v>
      </c>
      <c r="H2037" s="16">
        <f>VLOOKUP($D2037,'Growth rate'!$B$3:$T$93,19,FALSE)*VLOOKUP($F2037,BY_TRA_Demand_Drivers!$B$5:$J$100,8,FALSE)</f>
        <v>0</v>
      </c>
      <c r="I2037" s="16">
        <f>VLOOKUP($D2037,'Growth rate'!$B$3:$T$93,19,FALSE)*VLOOKUP($F2037,BY_TRA_Demand_Drivers!$B$5:$J$100,9,FALSE)</f>
        <v>0</v>
      </c>
    </row>
    <row r="2038" spans="1:9">
      <c r="A2038" s="16">
        <f t="shared" si="31"/>
        <v>25</v>
      </c>
      <c r="B2038" s="16"/>
      <c r="C2038" s="16" t="s">
        <v>11</v>
      </c>
      <c r="D2038" s="16">
        <v>2085</v>
      </c>
      <c r="E2038" s="16" t="s">
        <v>3</v>
      </c>
      <c r="F2038" s="16" t="str">
        <f>VLOOKUP(A2038,BY_TRA_Demand_Drivers!$A$5:$B$95,2,FALSE)</f>
        <v>TFSI</v>
      </c>
      <c r="G2038" s="16">
        <f>VLOOKUP($D2038,'Growth rate'!$B$3:$T$93,19,FALSE)*VLOOKUP($F2038,BY_TRA_Demand_Drivers!$B$5:$J$100,7,FALSE)</f>
        <v>13379737.951463228</v>
      </c>
      <c r="H2038" s="16">
        <f>VLOOKUP($D2038,'Growth rate'!$B$3:$T$93,19,FALSE)*VLOOKUP($F2038,BY_TRA_Demand_Drivers!$B$5:$J$100,8,FALSE)</f>
        <v>0</v>
      </c>
      <c r="I2038" s="16">
        <f>VLOOKUP($D2038,'Growth rate'!$B$3:$T$93,19,FALSE)*VLOOKUP($F2038,BY_TRA_Demand_Drivers!$B$5:$J$100,9,FALSE)</f>
        <v>0</v>
      </c>
    </row>
    <row r="2039" spans="1:9">
      <c r="A2039" s="16">
        <f t="shared" si="31"/>
        <v>25</v>
      </c>
      <c r="B2039" s="16"/>
      <c r="C2039" s="16" t="s">
        <v>11</v>
      </c>
      <c r="D2039" s="16">
        <v>2086</v>
      </c>
      <c r="E2039" s="16" t="s">
        <v>3</v>
      </c>
      <c r="F2039" s="16" t="str">
        <f>VLOOKUP(A2039,BY_TRA_Demand_Drivers!$A$5:$B$95,2,FALSE)</f>
        <v>TFSI</v>
      </c>
      <c r="G2039" s="16">
        <f>VLOOKUP($D2039,'Growth rate'!$B$3:$T$93,19,FALSE)*VLOOKUP($F2039,BY_TRA_Demand_Drivers!$B$5:$J$100,7,FALSE)</f>
        <v>13488751.189697364</v>
      </c>
      <c r="H2039" s="16">
        <f>VLOOKUP($D2039,'Growth rate'!$B$3:$T$93,19,FALSE)*VLOOKUP($F2039,BY_TRA_Demand_Drivers!$B$5:$J$100,8,FALSE)</f>
        <v>0</v>
      </c>
      <c r="I2039" s="16">
        <f>VLOOKUP($D2039,'Growth rate'!$B$3:$T$93,19,FALSE)*VLOOKUP($F2039,BY_TRA_Demand_Drivers!$B$5:$J$100,9,FALSE)</f>
        <v>0</v>
      </c>
    </row>
    <row r="2040" spans="1:9">
      <c r="A2040" s="16">
        <f t="shared" si="31"/>
        <v>25</v>
      </c>
      <c r="B2040" s="16"/>
      <c r="C2040" s="16" t="s">
        <v>11</v>
      </c>
      <c r="D2040" s="16">
        <v>2087</v>
      </c>
      <c r="E2040" s="16" t="s">
        <v>3</v>
      </c>
      <c r="F2040" s="16" t="str">
        <f>VLOOKUP(A2040,BY_TRA_Demand_Drivers!$A$5:$B$95,2,FALSE)</f>
        <v>TFSI</v>
      </c>
      <c r="G2040" s="16">
        <f>VLOOKUP($D2040,'Growth rate'!$B$3:$T$93,19,FALSE)*VLOOKUP($F2040,BY_TRA_Demand_Drivers!$B$5:$J$100,7,FALSE)</f>
        <v>13597764.427931502</v>
      </c>
      <c r="H2040" s="16">
        <f>VLOOKUP($D2040,'Growth rate'!$B$3:$T$93,19,FALSE)*VLOOKUP($F2040,BY_TRA_Demand_Drivers!$B$5:$J$100,8,FALSE)</f>
        <v>0</v>
      </c>
      <c r="I2040" s="16">
        <f>VLOOKUP($D2040,'Growth rate'!$B$3:$T$93,19,FALSE)*VLOOKUP($F2040,BY_TRA_Demand_Drivers!$B$5:$J$100,9,FALSE)</f>
        <v>0</v>
      </c>
    </row>
    <row r="2041" spans="1:9">
      <c r="A2041" s="16">
        <f t="shared" si="31"/>
        <v>25</v>
      </c>
      <c r="B2041" s="16"/>
      <c r="C2041" s="16" t="s">
        <v>11</v>
      </c>
      <c r="D2041" s="16">
        <v>2088</v>
      </c>
      <c r="E2041" s="16" t="s">
        <v>3</v>
      </c>
      <c r="F2041" s="16" t="str">
        <f>VLOOKUP(A2041,BY_TRA_Demand_Drivers!$A$5:$B$95,2,FALSE)</f>
        <v>TFSI</v>
      </c>
      <c r="G2041" s="16">
        <f>VLOOKUP($D2041,'Growth rate'!$B$3:$T$93,19,FALSE)*VLOOKUP($F2041,BY_TRA_Demand_Drivers!$B$5:$J$100,7,FALSE)</f>
        <v>13706777.666165639</v>
      </c>
      <c r="H2041" s="16">
        <f>VLOOKUP($D2041,'Growth rate'!$B$3:$T$93,19,FALSE)*VLOOKUP($F2041,BY_TRA_Demand_Drivers!$B$5:$J$100,8,FALSE)</f>
        <v>0</v>
      </c>
      <c r="I2041" s="16">
        <f>VLOOKUP($D2041,'Growth rate'!$B$3:$T$93,19,FALSE)*VLOOKUP($F2041,BY_TRA_Demand_Drivers!$B$5:$J$100,9,FALSE)</f>
        <v>0</v>
      </c>
    </row>
    <row r="2042" spans="1:9">
      <c r="A2042" s="16">
        <f t="shared" si="31"/>
        <v>25</v>
      </c>
      <c r="B2042" s="16"/>
      <c r="C2042" s="16" t="s">
        <v>11</v>
      </c>
      <c r="D2042" s="16">
        <v>2089</v>
      </c>
      <c r="E2042" s="16" t="s">
        <v>3</v>
      </c>
      <c r="F2042" s="16" t="str">
        <f>VLOOKUP(A2042,BY_TRA_Demand_Drivers!$A$5:$B$95,2,FALSE)</f>
        <v>TFSI</v>
      </c>
      <c r="G2042" s="16">
        <f>VLOOKUP($D2042,'Growth rate'!$B$3:$T$93,19,FALSE)*VLOOKUP($F2042,BY_TRA_Demand_Drivers!$B$5:$J$100,7,FALSE)</f>
        <v>13815790.904399775</v>
      </c>
      <c r="H2042" s="16">
        <f>VLOOKUP($D2042,'Growth rate'!$B$3:$T$93,19,FALSE)*VLOOKUP($F2042,BY_TRA_Demand_Drivers!$B$5:$J$100,8,FALSE)</f>
        <v>0</v>
      </c>
      <c r="I2042" s="16">
        <f>VLOOKUP($D2042,'Growth rate'!$B$3:$T$93,19,FALSE)*VLOOKUP($F2042,BY_TRA_Demand_Drivers!$B$5:$J$100,9,FALSE)</f>
        <v>0</v>
      </c>
    </row>
    <row r="2043" spans="1:9">
      <c r="A2043" s="16">
        <f t="shared" si="31"/>
        <v>25</v>
      </c>
      <c r="B2043" s="16"/>
      <c r="C2043" s="16" t="s">
        <v>11</v>
      </c>
      <c r="D2043" s="16">
        <v>2090</v>
      </c>
      <c r="E2043" s="16" t="s">
        <v>3</v>
      </c>
      <c r="F2043" s="16" t="str">
        <f>VLOOKUP(A2043,BY_TRA_Demand_Drivers!$A$5:$B$95,2,FALSE)</f>
        <v>TFSI</v>
      </c>
      <c r="G2043" s="16">
        <f>VLOOKUP($D2043,'Growth rate'!$B$3:$T$93,19,FALSE)*VLOOKUP($F2043,BY_TRA_Demand_Drivers!$B$5:$J$100,7,FALSE)</f>
        <v>13924804.142633911</v>
      </c>
      <c r="H2043" s="16">
        <f>VLOOKUP($D2043,'Growth rate'!$B$3:$T$93,19,FALSE)*VLOOKUP($F2043,BY_TRA_Demand_Drivers!$B$5:$J$100,8,FALSE)</f>
        <v>0</v>
      </c>
      <c r="I2043" s="16">
        <f>VLOOKUP($D2043,'Growth rate'!$B$3:$T$93,19,FALSE)*VLOOKUP($F2043,BY_TRA_Demand_Drivers!$B$5:$J$100,9,FALSE)</f>
        <v>0</v>
      </c>
    </row>
    <row r="2044" spans="1:9">
      <c r="A2044" s="16">
        <f t="shared" si="31"/>
        <v>25</v>
      </c>
      <c r="B2044" s="16"/>
      <c r="C2044" s="16" t="s">
        <v>11</v>
      </c>
      <c r="D2044" s="16">
        <v>2091</v>
      </c>
      <c r="E2044" s="16" t="s">
        <v>3</v>
      </c>
      <c r="F2044" s="16" t="str">
        <f>VLOOKUP(A2044,BY_TRA_Demand_Drivers!$A$5:$B$95,2,FALSE)</f>
        <v>TFSI</v>
      </c>
      <c r="G2044" s="16">
        <f>VLOOKUP($D2044,'Growth rate'!$B$3:$T$93,19,FALSE)*VLOOKUP($F2044,BY_TRA_Demand_Drivers!$B$5:$J$100,7,FALSE)</f>
        <v>14031289.315310845</v>
      </c>
      <c r="H2044" s="16">
        <f>VLOOKUP($D2044,'Growth rate'!$B$3:$T$93,19,FALSE)*VLOOKUP($F2044,BY_TRA_Demand_Drivers!$B$5:$J$100,8,FALSE)</f>
        <v>0</v>
      </c>
      <c r="I2044" s="16">
        <f>VLOOKUP($D2044,'Growth rate'!$B$3:$T$93,19,FALSE)*VLOOKUP($F2044,BY_TRA_Demand_Drivers!$B$5:$J$100,9,FALSE)</f>
        <v>0</v>
      </c>
    </row>
    <row r="2045" spans="1:9">
      <c r="A2045" s="16">
        <f t="shared" si="31"/>
        <v>25</v>
      </c>
      <c r="B2045" s="16"/>
      <c r="C2045" s="16" t="s">
        <v>11</v>
      </c>
      <c r="D2045" s="16">
        <v>2092</v>
      </c>
      <c r="E2045" s="16" t="s">
        <v>3</v>
      </c>
      <c r="F2045" s="16" t="str">
        <f>VLOOKUP(A2045,BY_TRA_Demand_Drivers!$A$5:$B$95,2,FALSE)</f>
        <v>TFSI</v>
      </c>
      <c r="G2045" s="16">
        <f>VLOOKUP($D2045,'Growth rate'!$B$3:$T$93,19,FALSE)*VLOOKUP($F2045,BY_TRA_Demand_Drivers!$B$5:$J$100,7,FALSE)</f>
        <v>14137774.487987777</v>
      </c>
      <c r="H2045" s="16">
        <f>VLOOKUP($D2045,'Growth rate'!$B$3:$T$93,19,FALSE)*VLOOKUP($F2045,BY_TRA_Demand_Drivers!$B$5:$J$100,8,FALSE)</f>
        <v>0</v>
      </c>
      <c r="I2045" s="16">
        <f>VLOOKUP($D2045,'Growth rate'!$B$3:$T$93,19,FALSE)*VLOOKUP($F2045,BY_TRA_Demand_Drivers!$B$5:$J$100,9,FALSE)</f>
        <v>0</v>
      </c>
    </row>
    <row r="2046" spans="1:9">
      <c r="A2046" s="16">
        <f t="shared" si="31"/>
        <v>25</v>
      </c>
      <c r="B2046" s="16"/>
      <c r="C2046" s="16" t="s">
        <v>11</v>
      </c>
      <c r="D2046" s="16">
        <v>2093</v>
      </c>
      <c r="E2046" s="16" t="s">
        <v>3</v>
      </c>
      <c r="F2046" s="16" t="str">
        <f>VLOOKUP(A2046,BY_TRA_Demand_Drivers!$A$5:$B$95,2,FALSE)</f>
        <v>TFSI</v>
      </c>
      <c r="G2046" s="16">
        <f>VLOOKUP($D2046,'Growth rate'!$B$3:$T$93,19,FALSE)*VLOOKUP($F2046,BY_TRA_Demand_Drivers!$B$5:$J$100,7,FALSE)</f>
        <v>14244259.660664713</v>
      </c>
      <c r="H2046" s="16">
        <f>VLOOKUP($D2046,'Growth rate'!$B$3:$T$93,19,FALSE)*VLOOKUP($F2046,BY_TRA_Demand_Drivers!$B$5:$J$100,8,FALSE)</f>
        <v>0</v>
      </c>
      <c r="I2046" s="16">
        <f>VLOOKUP($D2046,'Growth rate'!$B$3:$T$93,19,FALSE)*VLOOKUP($F2046,BY_TRA_Demand_Drivers!$B$5:$J$100,9,FALSE)</f>
        <v>0</v>
      </c>
    </row>
    <row r="2047" spans="1:9">
      <c r="A2047" s="16">
        <f t="shared" si="31"/>
        <v>25</v>
      </c>
      <c r="B2047" s="16"/>
      <c r="C2047" s="16" t="s">
        <v>11</v>
      </c>
      <c r="D2047" s="16">
        <v>2094</v>
      </c>
      <c r="E2047" s="16" t="s">
        <v>3</v>
      </c>
      <c r="F2047" s="16" t="str">
        <f>VLOOKUP(A2047,BY_TRA_Demand_Drivers!$A$5:$B$95,2,FALSE)</f>
        <v>TFSI</v>
      </c>
      <c r="G2047" s="16">
        <f>VLOOKUP($D2047,'Growth rate'!$B$3:$T$93,19,FALSE)*VLOOKUP($F2047,BY_TRA_Demand_Drivers!$B$5:$J$100,7,FALSE)</f>
        <v>14350744.833341647</v>
      </c>
      <c r="H2047" s="16">
        <f>VLOOKUP($D2047,'Growth rate'!$B$3:$T$93,19,FALSE)*VLOOKUP($F2047,BY_TRA_Demand_Drivers!$B$5:$J$100,8,FALSE)</f>
        <v>0</v>
      </c>
      <c r="I2047" s="16">
        <f>VLOOKUP($D2047,'Growth rate'!$B$3:$T$93,19,FALSE)*VLOOKUP($F2047,BY_TRA_Demand_Drivers!$B$5:$J$100,9,FALSE)</f>
        <v>0</v>
      </c>
    </row>
    <row r="2048" spans="1:9">
      <c r="A2048" s="16">
        <f t="shared" si="31"/>
        <v>25</v>
      </c>
      <c r="B2048" s="16"/>
      <c r="C2048" s="16" t="s">
        <v>11</v>
      </c>
      <c r="D2048" s="16">
        <v>2095</v>
      </c>
      <c r="E2048" s="16" t="s">
        <v>3</v>
      </c>
      <c r="F2048" s="16" t="str">
        <f>VLOOKUP(A2048,BY_TRA_Demand_Drivers!$A$5:$B$95,2,FALSE)</f>
        <v>TFSI</v>
      </c>
      <c r="G2048" s="16">
        <f>VLOOKUP($D2048,'Growth rate'!$B$3:$T$93,19,FALSE)*VLOOKUP($F2048,BY_TRA_Demand_Drivers!$B$5:$J$100,7,FALSE)</f>
        <v>14457230.006018579</v>
      </c>
      <c r="H2048" s="16">
        <f>VLOOKUP($D2048,'Growth rate'!$B$3:$T$93,19,FALSE)*VLOOKUP($F2048,BY_TRA_Demand_Drivers!$B$5:$J$100,8,FALSE)</f>
        <v>0</v>
      </c>
      <c r="I2048" s="16">
        <f>VLOOKUP($D2048,'Growth rate'!$B$3:$T$93,19,FALSE)*VLOOKUP($F2048,BY_TRA_Demand_Drivers!$B$5:$J$100,9,FALSE)</f>
        <v>0</v>
      </c>
    </row>
    <row r="2049" spans="1:9">
      <c r="A2049" s="16">
        <f t="shared" si="31"/>
        <v>25</v>
      </c>
      <c r="B2049" s="16"/>
      <c r="C2049" s="16" t="s">
        <v>11</v>
      </c>
      <c r="D2049" s="16">
        <v>2096</v>
      </c>
      <c r="E2049" s="16" t="s">
        <v>3</v>
      </c>
      <c r="F2049" s="16" t="str">
        <f>VLOOKUP(A2049,BY_TRA_Demand_Drivers!$A$5:$B$95,2,FALSE)</f>
        <v>TFSI</v>
      </c>
      <c r="G2049" s="16">
        <f>VLOOKUP($D2049,'Growth rate'!$B$3:$T$93,19,FALSE)*VLOOKUP($F2049,BY_TRA_Demand_Drivers!$B$5:$J$100,7,FALSE)</f>
        <v>14560159.60705968</v>
      </c>
      <c r="H2049" s="16">
        <f>VLOOKUP($D2049,'Growth rate'!$B$3:$T$93,19,FALSE)*VLOOKUP($F2049,BY_TRA_Demand_Drivers!$B$5:$J$100,8,FALSE)</f>
        <v>0</v>
      </c>
      <c r="I2049" s="16">
        <f>VLOOKUP($D2049,'Growth rate'!$B$3:$T$93,19,FALSE)*VLOOKUP($F2049,BY_TRA_Demand_Drivers!$B$5:$J$100,9,FALSE)</f>
        <v>0</v>
      </c>
    </row>
    <row r="2050" spans="1:9">
      <c r="A2050" s="16">
        <f t="shared" si="31"/>
        <v>25</v>
      </c>
      <c r="B2050" s="16"/>
      <c r="C2050" s="16" t="s">
        <v>11</v>
      </c>
      <c r="D2050" s="16">
        <v>2097</v>
      </c>
      <c r="E2050" s="16" t="s">
        <v>3</v>
      </c>
      <c r="F2050" s="16" t="str">
        <f>VLOOKUP(A2050,BY_TRA_Demand_Drivers!$A$5:$B$95,2,FALSE)</f>
        <v>TFSI</v>
      </c>
      <c r="G2050" s="16">
        <f>VLOOKUP($D2050,'Growth rate'!$B$3:$T$93,19,FALSE)*VLOOKUP($F2050,BY_TRA_Demand_Drivers!$B$5:$J$100,7,FALSE)</f>
        <v>14663089.208100783</v>
      </c>
      <c r="H2050" s="16">
        <f>VLOOKUP($D2050,'Growth rate'!$B$3:$T$93,19,FALSE)*VLOOKUP($F2050,BY_TRA_Demand_Drivers!$B$5:$J$100,8,FALSE)</f>
        <v>0</v>
      </c>
      <c r="I2050" s="16">
        <f>VLOOKUP($D2050,'Growth rate'!$B$3:$T$93,19,FALSE)*VLOOKUP($F2050,BY_TRA_Demand_Drivers!$B$5:$J$100,9,FALSE)</f>
        <v>0</v>
      </c>
    </row>
    <row r="2051" spans="1:9">
      <c r="A2051" s="16">
        <f t="shared" si="31"/>
        <v>25</v>
      </c>
      <c r="B2051" s="16"/>
      <c r="C2051" s="16" t="s">
        <v>11</v>
      </c>
      <c r="D2051" s="16">
        <v>2098</v>
      </c>
      <c r="E2051" s="16" t="s">
        <v>3</v>
      </c>
      <c r="F2051" s="16" t="str">
        <f>VLOOKUP(A2051,BY_TRA_Demand_Drivers!$A$5:$B$95,2,FALSE)</f>
        <v>TFSI</v>
      </c>
      <c r="G2051" s="16">
        <f>VLOOKUP($D2051,'Growth rate'!$B$3:$T$93,19,FALSE)*VLOOKUP($F2051,BY_TRA_Demand_Drivers!$B$5:$J$100,7,FALSE)</f>
        <v>14766018.809141885</v>
      </c>
      <c r="H2051" s="16">
        <f>VLOOKUP($D2051,'Growth rate'!$B$3:$T$93,19,FALSE)*VLOOKUP($F2051,BY_TRA_Demand_Drivers!$B$5:$J$100,8,FALSE)</f>
        <v>0</v>
      </c>
      <c r="I2051" s="16">
        <f>VLOOKUP($D2051,'Growth rate'!$B$3:$T$93,19,FALSE)*VLOOKUP($F2051,BY_TRA_Demand_Drivers!$B$5:$J$100,9,FALSE)</f>
        <v>0</v>
      </c>
    </row>
    <row r="2052" spans="1:9">
      <c r="A2052" s="16">
        <f t="shared" si="31"/>
        <v>25</v>
      </c>
      <c r="B2052" s="16"/>
      <c r="C2052" s="16" t="s">
        <v>11</v>
      </c>
      <c r="D2052" s="16">
        <v>2099</v>
      </c>
      <c r="E2052" s="16" t="s">
        <v>3</v>
      </c>
      <c r="F2052" s="16" t="str">
        <f>VLOOKUP(A2052,BY_TRA_Demand_Drivers!$A$5:$B$95,2,FALSE)</f>
        <v>TFSI</v>
      </c>
      <c r="G2052" s="16">
        <f>VLOOKUP($D2052,'Growth rate'!$B$3:$T$93,19,FALSE)*VLOOKUP($F2052,BY_TRA_Demand_Drivers!$B$5:$J$100,7,FALSE)</f>
        <v>14868948.41018299</v>
      </c>
      <c r="H2052" s="16">
        <f>VLOOKUP($D2052,'Growth rate'!$B$3:$T$93,19,FALSE)*VLOOKUP($F2052,BY_TRA_Demand_Drivers!$B$5:$J$100,8,FALSE)</f>
        <v>0</v>
      </c>
      <c r="I2052" s="16">
        <f>VLOOKUP($D2052,'Growth rate'!$B$3:$T$93,19,FALSE)*VLOOKUP($F2052,BY_TRA_Demand_Drivers!$B$5:$J$100,9,FALSE)</f>
        <v>0</v>
      </c>
    </row>
    <row r="2053" spans="1:9">
      <c r="A2053" s="16">
        <f t="shared" si="31"/>
        <v>25</v>
      </c>
      <c r="B2053" s="16"/>
      <c r="C2053" s="16" t="s">
        <v>11</v>
      </c>
      <c r="D2053" s="16">
        <v>2100</v>
      </c>
      <c r="E2053" s="16" t="s">
        <v>3</v>
      </c>
      <c r="F2053" s="16" t="str">
        <f>VLOOKUP(A2053,BY_TRA_Demand_Drivers!$A$5:$B$95,2,FALSE)</f>
        <v>TFSI</v>
      </c>
      <c r="G2053" s="16">
        <f>VLOOKUP($D2053,'Growth rate'!$B$3:$T$93,19,FALSE)*VLOOKUP($F2053,BY_TRA_Demand_Drivers!$B$5:$J$100,7,FALSE)</f>
        <v>14971878.011224089</v>
      </c>
      <c r="H2053" s="16">
        <f>VLOOKUP($D2053,'Growth rate'!$B$3:$T$93,19,FALSE)*VLOOKUP($F2053,BY_TRA_Demand_Drivers!$B$5:$J$100,8,FALSE)</f>
        <v>0</v>
      </c>
      <c r="I2053" s="16">
        <f>VLOOKUP($D2053,'Growth rate'!$B$3:$T$93,19,FALSE)*VLOOKUP($F2053,BY_TRA_Demand_Drivers!$B$5:$J$100,9,FALSE)</f>
        <v>0</v>
      </c>
    </row>
    <row r="2054" spans="1:9">
      <c r="B2054" s="16"/>
      <c r="C2054" s="16"/>
      <c r="D2054" s="16"/>
      <c r="E2054" s="16"/>
      <c r="F2054" s="16"/>
      <c r="G2054" s="16"/>
      <c r="H2054" s="16"/>
      <c r="I2054" s="16"/>
    </row>
    <row r="2055" spans="1:9">
      <c r="B2055" s="16"/>
      <c r="C2055" s="16"/>
      <c r="D2055" s="16"/>
      <c r="E2055" s="16"/>
      <c r="F2055" s="16"/>
      <c r="G2055" s="16"/>
      <c r="H2055" s="16"/>
      <c r="I2055" s="16"/>
    </row>
    <row r="2056" spans="1:9">
      <c r="B2056" s="16"/>
      <c r="C2056" s="16"/>
      <c r="D2056" s="16"/>
      <c r="E2056" s="16"/>
      <c r="F2056" s="16"/>
      <c r="G2056" s="16"/>
      <c r="H2056" s="16"/>
      <c r="I2056" s="16"/>
    </row>
    <row r="2057" spans="1:9">
      <c r="B2057" s="16"/>
      <c r="C2057" s="16"/>
      <c r="D2057" s="16"/>
      <c r="E2057" s="16"/>
      <c r="F2057" s="16"/>
      <c r="G2057" s="16"/>
      <c r="H2057" s="16"/>
      <c r="I2057" s="16"/>
    </row>
    <row r="2058" spans="1:9">
      <c r="B2058" s="16"/>
      <c r="C2058" s="16"/>
      <c r="D2058" s="16"/>
      <c r="E2058" s="16"/>
      <c r="F2058" s="16"/>
      <c r="G2058" s="16"/>
      <c r="H2058" s="16"/>
      <c r="I2058" s="16"/>
    </row>
    <row r="2059" spans="1:9">
      <c r="B2059" s="16"/>
      <c r="C2059" s="16"/>
      <c r="D2059" s="16"/>
      <c r="E2059" s="16"/>
      <c r="F2059" s="16"/>
      <c r="G2059" s="16"/>
      <c r="H2059" s="16"/>
      <c r="I2059" s="16"/>
    </row>
    <row r="2060" spans="1:9">
      <c r="B2060" s="16"/>
      <c r="C2060" s="16"/>
      <c r="D2060" s="16"/>
      <c r="E2060" s="16"/>
      <c r="F2060" s="16"/>
      <c r="G2060" s="16"/>
      <c r="H2060" s="16"/>
      <c r="I2060" s="16"/>
    </row>
    <row r="2061" spans="1:9">
      <c r="B2061" s="16"/>
      <c r="C2061" s="16"/>
      <c r="D2061" s="16"/>
      <c r="E2061" s="16"/>
      <c r="F2061" s="16"/>
      <c r="G2061" s="16"/>
      <c r="H2061" s="16"/>
      <c r="I2061" s="16"/>
    </row>
    <row r="2062" spans="1:9">
      <c r="B2062" s="16"/>
      <c r="C2062" s="16"/>
      <c r="D2062" s="16"/>
      <c r="E2062" s="16"/>
      <c r="F2062" s="16"/>
      <c r="G2062" s="16"/>
      <c r="H2062" s="16"/>
      <c r="I2062" s="16"/>
    </row>
    <row r="2063" spans="1:9">
      <c r="B2063" s="16"/>
      <c r="C2063" s="16"/>
      <c r="D2063" s="16"/>
      <c r="E2063" s="16"/>
      <c r="F2063" s="16"/>
      <c r="G2063" s="16"/>
      <c r="H2063" s="16"/>
      <c r="I2063" s="16"/>
    </row>
    <row r="2064" spans="1:9">
      <c r="B2064" s="16"/>
      <c r="C2064" s="16"/>
      <c r="D2064" s="16"/>
      <c r="E2064" s="16"/>
      <c r="F2064" s="16"/>
      <c r="G2064" s="16"/>
      <c r="H2064" s="16"/>
      <c r="I2064" s="16"/>
    </row>
    <row r="2065" spans="2:9">
      <c r="B2065" s="16"/>
      <c r="C2065" s="16"/>
      <c r="D2065" s="16"/>
      <c r="E2065" s="16"/>
      <c r="F2065" s="16"/>
      <c r="G2065" s="16"/>
      <c r="H2065" s="16"/>
      <c r="I2065" s="16"/>
    </row>
    <row r="2066" spans="2:9">
      <c r="B2066" s="16"/>
      <c r="C2066" s="16"/>
      <c r="D2066" s="16"/>
      <c r="E2066" s="16"/>
      <c r="F2066" s="16"/>
      <c r="G2066" s="16"/>
      <c r="H2066" s="16"/>
      <c r="I2066" s="16"/>
    </row>
    <row r="2067" spans="2:9">
      <c r="B2067" s="16"/>
      <c r="C2067" s="16"/>
      <c r="D2067" s="16"/>
      <c r="E2067" s="16"/>
      <c r="F2067" s="16"/>
      <c r="G2067" s="16"/>
      <c r="H2067" s="16"/>
      <c r="I2067" s="16"/>
    </row>
    <row r="2068" spans="2:9">
      <c r="B2068" s="16"/>
      <c r="C2068" s="16"/>
      <c r="D2068" s="16"/>
      <c r="E2068" s="16"/>
      <c r="F2068" s="16"/>
      <c r="G2068" s="16"/>
      <c r="H2068" s="16"/>
      <c r="I2068" s="16"/>
    </row>
    <row r="2069" spans="2:9">
      <c r="B2069" s="16"/>
      <c r="C2069" s="16"/>
      <c r="D2069" s="16"/>
      <c r="E2069" s="16"/>
      <c r="F2069" s="16"/>
      <c r="G2069" s="16"/>
      <c r="H2069" s="16"/>
      <c r="I2069" s="16"/>
    </row>
    <row r="2070" spans="2:9">
      <c r="B2070" s="16"/>
      <c r="C2070" s="16"/>
      <c r="D2070" s="16"/>
      <c r="E2070" s="16"/>
      <c r="F2070" s="16"/>
      <c r="G2070" s="16"/>
      <c r="H2070" s="16"/>
      <c r="I2070" s="16"/>
    </row>
    <row r="2071" spans="2:9">
      <c r="B2071" s="16"/>
      <c r="C2071" s="16"/>
      <c r="D2071" s="16"/>
      <c r="E2071" s="16"/>
      <c r="F2071" s="16"/>
      <c r="G2071" s="16"/>
      <c r="H2071" s="16"/>
      <c r="I2071" s="16"/>
    </row>
    <row r="2072" spans="2:9">
      <c r="B2072" s="16"/>
      <c r="C2072" s="16"/>
      <c r="D2072" s="16"/>
      <c r="E2072" s="16"/>
      <c r="F2072" s="16"/>
      <c r="G2072" s="16"/>
      <c r="H2072" s="16"/>
      <c r="I2072" s="16"/>
    </row>
    <row r="2073" spans="2:9">
      <c r="B2073" s="16"/>
      <c r="C2073" s="16"/>
      <c r="D2073" s="16"/>
      <c r="E2073" s="16"/>
      <c r="F2073" s="16"/>
      <c r="G2073" s="16"/>
      <c r="H2073" s="16"/>
      <c r="I2073" s="16"/>
    </row>
    <row r="2074" spans="2:9">
      <c r="B2074" s="16"/>
      <c r="C2074" s="16"/>
      <c r="D2074" s="16"/>
      <c r="E2074" s="16"/>
      <c r="F2074" s="16"/>
      <c r="G2074" s="16"/>
      <c r="H2074" s="16"/>
      <c r="I2074" s="16"/>
    </row>
    <row r="2075" spans="2:9">
      <c r="B2075" s="16"/>
      <c r="C2075" s="16"/>
      <c r="D2075" s="16"/>
      <c r="E2075" s="16"/>
      <c r="F2075" s="16"/>
      <c r="G2075" s="16"/>
      <c r="H2075" s="16"/>
      <c r="I2075" s="16"/>
    </row>
    <row r="2076" spans="2:9">
      <c r="B2076" s="16"/>
      <c r="C2076" s="16"/>
      <c r="D2076" s="16"/>
      <c r="E2076" s="16"/>
      <c r="F2076" s="16"/>
      <c r="G2076" s="16"/>
      <c r="H2076" s="16"/>
      <c r="I2076" s="16"/>
    </row>
    <row r="2077" spans="2:9">
      <c r="B2077" s="16"/>
      <c r="C2077" s="16"/>
      <c r="D2077" s="16"/>
      <c r="E2077" s="16"/>
      <c r="F2077" s="16"/>
      <c r="G2077" s="16"/>
      <c r="H2077" s="16"/>
      <c r="I2077" s="16"/>
    </row>
    <row r="2078" spans="2:9">
      <c r="B2078" s="16"/>
      <c r="C2078" s="16"/>
      <c r="D2078" s="16"/>
      <c r="E2078" s="16"/>
      <c r="F2078" s="16"/>
      <c r="G2078" s="16"/>
      <c r="H2078" s="16"/>
      <c r="I2078" s="16"/>
    </row>
    <row r="2079" spans="2:9">
      <c r="B2079" s="16"/>
      <c r="C2079" s="16"/>
      <c r="D2079" s="16"/>
      <c r="E2079" s="16"/>
      <c r="F2079" s="16"/>
      <c r="G2079" s="16"/>
      <c r="H2079" s="16"/>
      <c r="I2079" s="16"/>
    </row>
    <row r="2080" spans="2:9">
      <c r="B2080" s="16"/>
      <c r="C2080" s="16"/>
      <c r="D2080" s="16"/>
      <c r="E2080" s="16"/>
      <c r="F2080" s="16"/>
      <c r="G2080" s="16"/>
      <c r="H2080" s="16"/>
      <c r="I2080" s="16"/>
    </row>
    <row r="2081" spans="2:9">
      <c r="B2081" s="16"/>
      <c r="C2081" s="16"/>
      <c r="D2081" s="16"/>
      <c r="E2081" s="16"/>
      <c r="F2081" s="16"/>
      <c r="G2081" s="16"/>
      <c r="H2081" s="16"/>
      <c r="I2081" s="16"/>
    </row>
    <row r="2082" spans="2:9">
      <c r="B2082" s="16"/>
      <c r="C2082" s="16"/>
      <c r="D2082" s="16"/>
      <c r="E2082" s="16"/>
      <c r="F2082" s="16"/>
      <c r="G2082" s="16"/>
      <c r="H2082" s="16"/>
      <c r="I2082" s="16"/>
    </row>
    <row r="2083" spans="2:9">
      <c r="B2083" s="16"/>
      <c r="C2083" s="16"/>
      <c r="D2083" s="16"/>
      <c r="E2083" s="16"/>
      <c r="F2083" s="16"/>
      <c r="G2083" s="16"/>
      <c r="H2083" s="16"/>
      <c r="I2083" s="16"/>
    </row>
    <row r="2084" spans="2:9">
      <c r="B2084" s="16"/>
      <c r="C2084" s="16"/>
      <c r="D2084" s="16"/>
      <c r="E2084" s="16"/>
      <c r="F2084" s="16"/>
      <c r="G2084" s="16"/>
      <c r="H2084" s="16"/>
      <c r="I2084" s="16"/>
    </row>
    <row r="2085" spans="2:9">
      <c r="B2085" s="16"/>
      <c r="C2085" s="16"/>
      <c r="D2085" s="16"/>
      <c r="E2085" s="16"/>
      <c r="F2085" s="16"/>
      <c r="G2085" s="16"/>
      <c r="H2085" s="16"/>
      <c r="I2085" s="16"/>
    </row>
    <row r="2086" spans="2:9">
      <c r="B2086" s="16"/>
      <c r="C2086" s="16"/>
      <c r="D2086" s="16"/>
      <c r="E2086" s="16"/>
      <c r="F2086" s="16"/>
      <c r="G2086" s="16"/>
      <c r="H2086" s="16"/>
      <c r="I2086" s="16"/>
    </row>
    <row r="2087" spans="2:9">
      <c r="B2087" s="16"/>
      <c r="C2087" s="16"/>
      <c r="D2087" s="16"/>
      <c r="E2087" s="16"/>
      <c r="F2087" s="16"/>
      <c r="G2087" s="16"/>
      <c r="H2087" s="16"/>
      <c r="I2087" s="16"/>
    </row>
    <row r="2088" spans="2:9">
      <c r="B2088" s="16"/>
      <c r="C2088" s="16"/>
      <c r="D2088" s="16"/>
      <c r="E2088" s="16"/>
      <c r="F2088" s="16"/>
      <c r="G2088" s="16"/>
      <c r="H2088" s="16"/>
      <c r="I2088" s="16"/>
    </row>
    <row r="2089" spans="2:9">
      <c r="B2089" s="16"/>
      <c r="C2089" s="16"/>
      <c r="D2089" s="16"/>
      <c r="E2089" s="16"/>
      <c r="F2089" s="16"/>
      <c r="G2089" s="16"/>
      <c r="H2089" s="16"/>
      <c r="I2089" s="16"/>
    </row>
    <row r="2090" spans="2:9">
      <c r="B2090" s="16"/>
      <c r="C2090" s="16"/>
      <c r="D2090" s="16"/>
      <c r="E2090" s="16"/>
      <c r="F2090" s="16"/>
      <c r="G2090" s="16"/>
      <c r="H2090" s="16"/>
      <c r="I2090" s="16"/>
    </row>
    <row r="2091" spans="2:9">
      <c r="B2091" s="16"/>
      <c r="C2091" s="16"/>
      <c r="D2091" s="16"/>
      <c r="E2091" s="16"/>
      <c r="F2091" s="16"/>
      <c r="G2091" s="16"/>
      <c r="H2091" s="16"/>
      <c r="I2091" s="16"/>
    </row>
    <row r="2092" spans="2:9">
      <c r="B2092" s="16"/>
      <c r="C2092" s="16"/>
      <c r="D2092" s="16"/>
      <c r="E2092" s="16"/>
      <c r="F2092" s="16"/>
      <c r="G2092" s="16"/>
      <c r="H2092" s="16"/>
      <c r="I2092" s="16"/>
    </row>
    <row r="2093" spans="2:9">
      <c r="B2093" s="16"/>
      <c r="C2093" s="16"/>
      <c r="D2093" s="16"/>
      <c r="E2093" s="16"/>
      <c r="F2093" s="16"/>
      <c r="G2093" s="16"/>
      <c r="H2093" s="16"/>
      <c r="I2093" s="16"/>
    </row>
    <row r="2094" spans="2:9">
      <c r="B2094" s="16"/>
      <c r="C2094" s="16"/>
      <c r="D2094" s="16"/>
      <c r="E2094" s="16"/>
      <c r="F2094" s="16"/>
      <c r="G2094" s="16"/>
      <c r="H2094" s="16"/>
      <c r="I2094" s="16"/>
    </row>
    <row r="2095" spans="2:9">
      <c r="B2095" s="16"/>
      <c r="C2095" s="16"/>
      <c r="D2095" s="16"/>
      <c r="E2095" s="16"/>
      <c r="F2095" s="16"/>
      <c r="G2095" s="16"/>
      <c r="H2095" s="16"/>
      <c r="I2095" s="16"/>
    </row>
    <row r="2096" spans="2:9">
      <c r="B2096" s="16"/>
      <c r="C2096" s="16"/>
      <c r="D2096" s="16"/>
      <c r="E2096" s="16"/>
      <c r="F2096" s="16"/>
      <c r="G2096" s="16"/>
      <c r="H2096" s="16"/>
      <c r="I2096" s="16"/>
    </row>
    <row r="2097" spans="2:9">
      <c r="B2097" s="16"/>
      <c r="C2097" s="16"/>
      <c r="D2097" s="16"/>
      <c r="E2097" s="16"/>
      <c r="F2097" s="16"/>
      <c r="G2097" s="16"/>
      <c r="H2097" s="16"/>
      <c r="I2097" s="16"/>
    </row>
    <row r="2098" spans="2:9">
      <c r="B2098" s="16"/>
      <c r="C2098" s="16"/>
      <c r="D2098" s="16"/>
      <c r="E2098" s="16"/>
      <c r="F2098" s="16"/>
      <c r="G2098" s="16"/>
      <c r="H2098" s="16"/>
      <c r="I2098" s="16"/>
    </row>
    <row r="2099" spans="2:9">
      <c r="B2099" s="16"/>
      <c r="C2099" s="16"/>
      <c r="D2099" s="16"/>
      <c r="E2099" s="16"/>
      <c r="F2099" s="16"/>
      <c r="G2099" s="16"/>
      <c r="H2099" s="16"/>
      <c r="I2099" s="16"/>
    </row>
    <row r="2100" spans="2:9">
      <c r="B2100" s="16"/>
      <c r="C2100" s="16"/>
      <c r="D2100" s="16"/>
      <c r="E2100" s="16"/>
      <c r="F2100" s="16"/>
      <c r="G2100" s="16"/>
      <c r="H2100" s="16"/>
      <c r="I2100" s="16"/>
    </row>
    <row r="2101" spans="2:9">
      <c r="B2101" s="16"/>
      <c r="C2101" s="16"/>
      <c r="D2101" s="16"/>
      <c r="E2101" s="16"/>
      <c r="F2101" s="16"/>
      <c r="G2101" s="16"/>
      <c r="H2101" s="16"/>
      <c r="I2101" s="16"/>
    </row>
    <row r="2102" spans="2:9">
      <c r="B2102" s="16"/>
      <c r="C2102" s="16"/>
      <c r="D2102" s="16"/>
      <c r="E2102" s="16"/>
      <c r="F2102" s="16"/>
      <c r="G2102" s="16"/>
      <c r="H2102" s="16"/>
      <c r="I2102" s="16"/>
    </row>
    <row r="2103" spans="2:9">
      <c r="B2103" s="16"/>
      <c r="C2103" s="16"/>
      <c r="D2103" s="16"/>
      <c r="E2103" s="16"/>
      <c r="F2103" s="16"/>
      <c r="G2103" s="16"/>
      <c r="H2103" s="16"/>
      <c r="I2103" s="16"/>
    </row>
    <row r="2104" spans="2:9">
      <c r="B2104" s="16"/>
      <c r="C2104" s="16"/>
      <c r="D2104" s="16"/>
      <c r="E2104" s="16"/>
      <c r="F2104" s="16"/>
      <c r="G2104" s="16"/>
      <c r="H2104" s="16"/>
      <c r="I2104" s="16"/>
    </row>
    <row r="2105" spans="2:9">
      <c r="B2105" s="16"/>
      <c r="C2105" s="16"/>
      <c r="D2105" s="16"/>
      <c r="E2105" s="16"/>
      <c r="F2105" s="16"/>
      <c r="G2105" s="16"/>
      <c r="H2105" s="16"/>
      <c r="I2105" s="16"/>
    </row>
    <row r="2106" spans="2:9">
      <c r="B2106" s="16"/>
      <c r="C2106" s="16"/>
      <c r="D2106" s="16"/>
      <c r="E2106" s="16"/>
      <c r="F2106" s="16"/>
      <c r="G2106" s="16"/>
      <c r="H2106" s="16"/>
      <c r="I2106" s="16"/>
    </row>
    <row r="2107" spans="2:9">
      <c r="B2107" s="16"/>
      <c r="C2107" s="16"/>
      <c r="D2107" s="16"/>
      <c r="E2107" s="16"/>
      <c r="F2107" s="16"/>
      <c r="G2107" s="16"/>
      <c r="H2107" s="16"/>
      <c r="I2107" s="16"/>
    </row>
    <row r="2108" spans="2:9">
      <c r="B2108" s="16"/>
      <c r="C2108" s="16"/>
      <c r="D2108" s="16"/>
      <c r="E2108" s="16"/>
      <c r="F2108" s="16"/>
      <c r="G2108" s="16"/>
      <c r="H2108" s="16"/>
      <c r="I2108" s="16"/>
    </row>
    <row r="2109" spans="2:9">
      <c r="B2109" s="16"/>
      <c r="C2109" s="16"/>
      <c r="D2109" s="16"/>
      <c r="E2109" s="16"/>
      <c r="F2109" s="16"/>
      <c r="G2109" s="16"/>
      <c r="H2109" s="16"/>
      <c r="I2109" s="16"/>
    </row>
    <row r="2110" spans="2:9">
      <c r="B2110" s="16"/>
      <c r="C2110" s="16"/>
      <c r="D2110" s="16"/>
      <c r="E2110" s="16"/>
      <c r="F2110" s="16"/>
      <c r="G2110" s="16"/>
      <c r="H2110" s="16"/>
      <c r="I2110" s="16"/>
    </row>
    <row r="2111" spans="2:9">
      <c r="B2111" s="16"/>
      <c r="C2111" s="16"/>
      <c r="D2111" s="16"/>
      <c r="E2111" s="16"/>
      <c r="F2111" s="16"/>
      <c r="G2111" s="16"/>
      <c r="H2111" s="16"/>
      <c r="I2111" s="16"/>
    </row>
    <row r="2112" spans="2:9">
      <c r="B2112" s="16"/>
      <c r="C2112" s="16"/>
      <c r="D2112" s="16"/>
      <c r="E2112" s="16"/>
      <c r="F2112" s="16"/>
      <c r="G2112" s="16"/>
      <c r="H2112" s="16"/>
      <c r="I2112" s="16"/>
    </row>
    <row r="2113" spans="2:9">
      <c r="B2113" s="16"/>
      <c r="C2113" s="16"/>
      <c r="D2113" s="16"/>
      <c r="E2113" s="16"/>
      <c r="F2113" s="16"/>
      <c r="G2113" s="16"/>
      <c r="H2113" s="16"/>
      <c r="I2113" s="16"/>
    </row>
    <row r="2114" spans="2:9">
      <c r="B2114" s="16"/>
      <c r="C2114" s="16"/>
      <c r="D2114" s="16"/>
      <c r="E2114" s="16"/>
      <c r="F2114" s="16"/>
      <c r="G2114" s="16"/>
      <c r="H2114" s="16"/>
      <c r="I2114" s="16"/>
    </row>
    <row r="2115" spans="2:9">
      <c r="B2115" s="16"/>
      <c r="C2115" s="16"/>
      <c r="D2115" s="16"/>
      <c r="E2115" s="16"/>
      <c r="F2115" s="16"/>
      <c r="G2115" s="16"/>
      <c r="H2115" s="16"/>
      <c r="I2115" s="16"/>
    </row>
    <row r="2116" spans="2:9">
      <c r="B2116" s="16"/>
      <c r="C2116" s="16"/>
      <c r="D2116" s="16"/>
      <c r="E2116" s="16"/>
      <c r="F2116" s="16"/>
      <c r="G2116" s="16"/>
      <c r="H2116" s="16"/>
      <c r="I2116" s="16"/>
    </row>
    <row r="2117" spans="2:9">
      <c r="B2117" s="16"/>
      <c r="C2117" s="16"/>
      <c r="D2117" s="16"/>
      <c r="E2117" s="16"/>
      <c r="F2117" s="16"/>
      <c r="G2117" s="16"/>
      <c r="H2117" s="16"/>
      <c r="I2117" s="16"/>
    </row>
    <row r="2118" spans="2:9">
      <c r="B2118" s="16"/>
      <c r="C2118" s="16"/>
      <c r="D2118" s="16"/>
      <c r="E2118" s="16"/>
      <c r="F2118" s="16"/>
      <c r="G2118" s="16"/>
      <c r="H2118" s="16"/>
      <c r="I2118" s="16"/>
    </row>
    <row r="2119" spans="2:9">
      <c r="B2119" s="16"/>
      <c r="C2119" s="16"/>
      <c r="D2119" s="16"/>
      <c r="E2119" s="16"/>
      <c r="F2119" s="16"/>
      <c r="G2119" s="16"/>
      <c r="H2119" s="16"/>
      <c r="I2119" s="16"/>
    </row>
    <row r="2120" spans="2:9">
      <c r="B2120" s="16"/>
      <c r="C2120" s="16"/>
      <c r="D2120" s="16"/>
      <c r="E2120" s="16"/>
      <c r="F2120" s="16"/>
      <c r="G2120" s="16"/>
      <c r="H2120" s="16"/>
      <c r="I2120" s="16"/>
    </row>
    <row r="2121" spans="2:9">
      <c r="B2121" s="16"/>
      <c r="C2121" s="16"/>
      <c r="D2121" s="16"/>
      <c r="E2121" s="16"/>
      <c r="F2121" s="16"/>
      <c r="G2121" s="16"/>
      <c r="H2121" s="16"/>
      <c r="I2121" s="16"/>
    </row>
    <row r="2122" spans="2:9">
      <c r="B2122" s="16"/>
      <c r="C2122" s="16"/>
      <c r="D2122" s="16"/>
      <c r="E2122" s="16"/>
      <c r="F2122" s="16"/>
      <c r="G2122" s="16"/>
      <c r="H2122" s="16"/>
      <c r="I2122" s="16"/>
    </row>
    <row r="2123" spans="2:9">
      <c r="B2123" s="16"/>
      <c r="C2123" s="16"/>
      <c r="D2123" s="16"/>
      <c r="E2123" s="16"/>
      <c r="F2123" s="16"/>
      <c r="G2123" s="16"/>
      <c r="H2123" s="16"/>
      <c r="I2123" s="16"/>
    </row>
    <row r="2124" spans="2:9">
      <c r="B2124" s="16"/>
      <c r="C2124" s="16"/>
      <c r="D2124" s="16"/>
      <c r="E2124" s="16"/>
      <c r="F2124" s="16"/>
      <c r="G2124" s="16"/>
      <c r="H2124" s="16"/>
      <c r="I2124" s="16"/>
    </row>
    <row r="2125" spans="2:9">
      <c r="B2125" s="16"/>
      <c r="C2125" s="16"/>
      <c r="D2125" s="16"/>
      <c r="E2125" s="16"/>
      <c r="F2125" s="16"/>
      <c r="G2125" s="16"/>
      <c r="H2125" s="16"/>
      <c r="I2125" s="16"/>
    </row>
    <row r="2126" spans="2:9">
      <c r="B2126" s="16"/>
      <c r="C2126" s="16"/>
      <c r="D2126" s="16"/>
      <c r="E2126" s="16"/>
      <c r="F2126" s="16"/>
      <c r="G2126" s="16"/>
      <c r="H2126" s="16"/>
      <c r="I2126" s="16"/>
    </row>
    <row r="2127" spans="2:9">
      <c r="B2127" s="16"/>
      <c r="C2127" s="16"/>
      <c r="D2127" s="16"/>
      <c r="E2127" s="16"/>
      <c r="F2127" s="16"/>
      <c r="G2127" s="16"/>
      <c r="H2127" s="16"/>
      <c r="I2127" s="16"/>
    </row>
    <row r="2128" spans="2:9">
      <c r="B2128" s="16"/>
      <c r="C2128" s="16"/>
      <c r="D2128" s="16"/>
      <c r="E2128" s="16"/>
      <c r="F2128" s="16"/>
      <c r="G2128" s="16"/>
      <c r="H2128" s="16"/>
      <c r="I2128" s="16"/>
    </row>
    <row r="2129" spans="2:9">
      <c r="B2129" s="16"/>
      <c r="C2129" s="16"/>
      <c r="D2129" s="16"/>
      <c r="E2129" s="16"/>
      <c r="F2129" s="16"/>
      <c r="G2129" s="16"/>
      <c r="H2129" s="16"/>
      <c r="I2129" s="16"/>
    </row>
    <row r="2130" spans="2:9">
      <c r="B2130" s="16"/>
      <c r="C2130" s="16"/>
      <c r="D2130" s="16"/>
      <c r="E2130" s="16"/>
      <c r="F2130" s="16"/>
      <c r="G2130" s="16"/>
      <c r="H2130" s="16"/>
      <c r="I2130" s="16"/>
    </row>
    <row r="2131" spans="2:9">
      <c r="B2131" s="16"/>
      <c r="C2131" s="16"/>
      <c r="D2131" s="16"/>
      <c r="E2131" s="16"/>
      <c r="F2131" s="16"/>
      <c r="G2131" s="16"/>
      <c r="H2131" s="16"/>
      <c r="I2131" s="16"/>
    </row>
    <row r="2132" spans="2:9">
      <c r="B2132" s="16"/>
      <c r="C2132" s="16"/>
      <c r="D2132" s="16"/>
      <c r="E2132" s="16"/>
      <c r="F2132" s="16"/>
      <c r="G2132" s="16"/>
      <c r="H2132" s="16"/>
      <c r="I2132" s="16"/>
    </row>
    <row r="2133" spans="2:9">
      <c r="B2133" s="16"/>
      <c r="C2133" s="16"/>
      <c r="D2133" s="16"/>
      <c r="E2133" s="16"/>
      <c r="F2133" s="16"/>
      <c r="G2133" s="16"/>
      <c r="H2133" s="16"/>
      <c r="I2133" s="16"/>
    </row>
    <row r="2134" spans="2:9">
      <c r="B2134" s="16"/>
      <c r="C2134" s="16"/>
      <c r="D2134" s="16"/>
      <c r="E2134" s="16"/>
      <c r="F2134" s="16"/>
      <c r="G2134" s="16"/>
      <c r="H2134" s="16"/>
      <c r="I2134" s="16"/>
    </row>
    <row r="2135" spans="2:9">
      <c r="B2135" s="16"/>
      <c r="C2135" s="16"/>
      <c r="D2135" s="16"/>
      <c r="E2135" s="16"/>
      <c r="F2135" s="16"/>
      <c r="G2135" s="16"/>
      <c r="H2135" s="16"/>
      <c r="I2135" s="16"/>
    </row>
    <row r="2136" spans="2:9">
      <c r="B2136" s="16"/>
      <c r="C2136" s="16"/>
      <c r="D2136" s="16"/>
      <c r="E2136" s="16"/>
      <c r="F2136" s="16"/>
      <c r="G2136" s="16"/>
      <c r="H2136" s="16"/>
      <c r="I2136" s="16"/>
    </row>
    <row r="2137" spans="2:9">
      <c r="B2137" s="16"/>
      <c r="C2137" s="16"/>
      <c r="D2137" s="16"/>
      <c r="E2137" s="16"/>
      <c r="F2137" s="16"/>
      <c r="G2137" s="16"/>
      <c r="H2137" s="16"/>
      <c r="I2137" s="16"/>
    </row>
    <row r="2138" spans="2:9">
      <c r="B2138" s="16"/>
      <c r="C2138" s="16"/>
      <c r="D2138" s="16"/>
      <c r="E2138" s="16"/>
      <c r="F2138" s="16"/>
      <c r="G2138" s="16"/>
      <c r="H2138" s="16"/>
      <c r="I2138" s="16"/>
    </row>
    <row r="2139" spans="2:9">
      <c r="B2139" s="16"/>
      <c r="C2139" s="16"/>
      <c r="D2139" s="16"/>
      <c r="E2139" s="16"/>
      <c r="F2139" s="16"/>
      <c r="G2139" s="16"/>
      <c r="H2139" s="16"/>
      <c r="I2139" s="16"/>
    </row>
    <row r="2140" spans="2:9">
      <c r="B2140" s="16"/>
      <c r="C2140" s="16"/>
      <c r="D2140" s="16"/>
      <c r="E2140" s="16"/>
      <c r="F2140" s="16"/>
      <c r="G2140" s="16"/>
      <c r="H2140" s="16"/>
      <c r="I2140" s="16"/>
    </row>
    <row r="2141" spans="2:9">
      <c r="B2141" s="16"/>
      <c r="C2141" s="16"/>
      <c r="D2141" s="16"/>
      <c r="E2141" s="16"/>
      <c r="F2141" s="16"/>
      <c r="G2141" s="16"/>
      <c r="H2141" s="16"/>
      <c r="I2141" s="16"/>
    </row>
    <row r="2142" spans="2:9">
      <c r="B2142" s="16"/>
      <c r="C2142" s="16"/>
      <c r="D2142" s="16"/>
      <c r="E2142" s="16"/>
      <c r="F2142" s="16"/>
      <c r="G2142" s="16"/>
      <c r="H2142" s="16"/>
      <c r="I2142" s="16"/>
    </row>
    <row r="2143" spans="2:9">
      <c r="B2143" s="16"/>
      <c r="C2143" s="16"/>
      <c r="D2143" s="16"/>
      <c r="E2143" s="16"/>
      <c r="F2143" s="16"/>
      <c r="G2143" s="16"/>
      <c r="H2143" s="16"/>
      <c r="I2143" s="16"/>
    </row>
    <row r="2144" spans="2:9">
      <c r="B2144" s="16"/>
      <c r="C2144" s="16"/>
      <c r="D2144" s="16"/>
      <c r="E2144" s="16"/>
      <c r="F2144" s="16"/>
      <c r="G2144" s="16"/>
      <c r="H2144" s="16"/>
      <c r="I2144" s="16"/>
    </row>
    <row r="2145" spans="2:9">
      <c r="B2145" s="16"/>
      <c r="C2145" s="16"/>
      <c r="D2145" s="16"/>
      <c r="E2145" s="16"/>
      <c r="F2145" s="16"/>
      <c r="G2145" s="16"/>
      <c r="H2145" s="16"/>
      <c r="I2145" s="16"/>
    </row>
    <row r="2146" spans="2:9">
      <c r="B2146" s="16"/>
      <c r="C2146" s="16"/>
      <c r="D2146" s="16"/>
      <c r="E2146" s="16"/>
      <c r="F2146" s="16"/>
      <c r="G2146" s="16"/>
      <c r="H2146" s="16"/>
      <c r="I2146" s="16"/>
    </row>
    <row r="2147" spans="2:9">
      <c r="B2147" s="16"/>
      <c r="C2147" s="16"/>
      <c r="D2147" s="16"/>
      <c r="E2147" s="16"/>
      <c r="F2147" s="16"/>
      <c r="G2147" s="16"/>
      <c r="H2147" s="16"/>
      <c r="I2147" s="16"/>
    </row>
    <row r="2148" spans="2:9">
      <c r="B2148" s="16"/>
      <c r="C2148" s="16"/>
      <c r="D2148" s="16"/>
      <c r="E2148" s="16"/>
      <c r="F2148" s="16"/>
      <c r="G2148" s="16"/>
      <c r="H2148" s="16"/>
      <c r="I2148" s="16"/>
    </row>
    <row r="2149" spans="2:9">
      <c r="B2149" s="16"/>
      <c r="C2149" s="16"/>
      <c r="D2149" s="16"/>
      <c r="E2149" s="16"/>
      <c r="F2149" s="16"/>
      <c r="G2149" s="16"/>
      <c r="H2149" s="16"/>
      <c r="I2149" s="16"/>
    </row>
    <row r="2150" spans="2:9">
      <c r="B2150" s="16"/>
      <c r="C2150" s="16"/>
      <c r="D2150" s="16"/>
      <c r="E2150" s="16"/>
      <c r="F2150" s="16"/>
      <c r="G2150" s="16"/>
      <c r="H2150" s="16"/>
      <c r="I2150" s="16"/>
    </row>
    <row r="2151" spans="2:9">
      <c r="B2151" s="16"/>
      <c r="C2151" s="16"/>
      <c r="D2151" s="16"/>
      <c r="E2151" s="16"/>
      <c r="F2151" s="16"/>
      <c r="G2151" s="16"/>
      <c r="H2151" s="16"/>
      <c r="I2151" s="16"/>
    </row>
    <row r="2152" spans="2:9">
      <c r="B2152" s="16"/>
      <c r="C2152" s="16"/>
      <c r="D2152" s="16"/>
      <c r="E2152" s="16"/>
      <c r="F2152" s="16"/>
      <c r="G2152" s="16"/>
      <c r="H2152" s="16"/>
      <c r="I2152" s="16"/>
    </row>
    <row r="2153" spans="2:9">
      <c r="B2153" s="16"/>
      <c r="C2153" s="16"/>
      <c r="D2153" s="16"/>
      <c r="E2153" s="16"/>
      <c r="F2153" s="16"/>
      <c r="G2153" s="16"/>
      <c r="H2153" s="16"/>
      <c r="I2153" s="16"/>
    </row>
    <row r="2154" spans="2:9">
      <c r="B2154" s="16"/>
      <c r="C2154" s="16"/>
      <c r="D2154" s="16"/>
      <c r="E2154" s="16"/>
      <c r="F2154" s="16"/>
      <c r="G2154" s="16"/>
      <c r="H2154" s="16"/>
      <c r="I2154" s="16"/>
    </row>
    <row r="2155" spans="2:9">
      <c r="B2155" s="16"/>
      <c r="C2155" s="16"/>
      <c r="D2155" s="16"/>
      <c r="E2155" s="16"/>
      <c r="F2155" s="16"/>
      <c r="G2155" s="16"/>
      <c r="H2155" s="16"/>
      <c r="I2155" s="16"/>
    </row>
    <row r="2156" spans="2:9">
      <c r="B2156" s="16"/>
      <c r="C2156" s="16"/>
      <c r="D2156" s="16"/>
      <c r="E2156" s="16"/>
      <c r="F2156" s="16"/>
      <c r="G2156" s="16"/>
      <c r="H2156" s="16"/>
      <c r="I2156" s="16"/>
    </row>
    <row r="2157" spans="2:9">
      <c r="B2157" s="16"/>
      <c r="C2157" s="16"/>
      <c r="D2157" s="16"/>
      <c r="E2157" s="16"/>
      <c r="F2157" s="16"/>
      <c r="G2157" s="16"/>
      <c r="H2157" s="16"/>
      <c r="I2157" s="16"/>
    </row>
    <row r="2158" spans="2:9">
      <c r="B2158" s="16"/>
      <c r="C2158" s="16"/>
      <c r="D2158" s="16"/>
      <c r="E2158" s="16"/>
      <c r="F2158" s="16"/>
      <c r="G2158" s="16"/>
      <c r="H2158" s="16"/>
      <c r="I2158" s="16"/>
    </row>
    <row r="2159" spans="2:9">
      <c r="B2159" s="16"/>
      <c r="C2159" s="16"/>
      <c r="D2159" s="16"/>
      <c r="E2159" s="16"/>
      <c r="F2159" s="16"/>
      <c r="G2159" s="16"/>
      <c r="H2159" s="16"/>
      <c r="I2159" s="16"/>
    </row>
    <row r="2160" spans="2:9">
      <c r="B2160" s="16"/>
      <c r="C2160" s="16"/>
      <c r="D2160" s="16"/>
      <c r="E2160" s="16"/>
      <c r="F2160" s="16"/>
      <c r="G2160" s="16"/>
      <c r="H2160" s="16"/>
      <c r="I2160" s="16"/>
    </row>
    <row r="2161" spans="2:9">
      <c r="B2161" s="16"/>
      <c r="C2161" s="16"/>
      <c r="D2161" s="16"/>
      <c r="E2161" s="16"/>
      <c r="F2161" s="16"/>
      <c r="G2161" s="16"/>
      <c r="H2161" s="16"/>
      <c r="I2161" s="16"/>
    </row>
    <row r="2162" spans="2:9">
      <c r="B2162" s="16"/>
      <c r="C2162" s="16"/>
      <c r="D2162" s="16"/>
      <c r="E2162" s="16"/>
      <c r="F2162" s="16"/>
      <c r="G2162" s="16"/>
      <c r="H2162" s="16"/>
      <c r="I2162" s="16"/>
    </row>
    <row r="2163" spans="2:9">
      <c r="B2163" s="16"/>
      <c r="C2163" s="16"/>
      <c r="D2163" s="16"/>
      <c r="E2163" s="16"/>
      <c r="F2163" s="16"/>
      <c r="G2163" s="16"/>
      <c r="H2163" s="16"/>
      <c r="I2163" s="16"/>
    </row>
    <row r="2164" spans="2:9">
      <c r="B2164" s="16"/>
      <c r="C2164" s="16"/>
      <c r="D2164" s="16"/>
      <c r="E2164" s="16"/>
      <c r="F2164" s="16"/>
      <c r="G2164" s="16"/>
      <c r="H2164" s="16"/>
      <c r="I2164" s="16"/>
    </row>
    <row r="2165" spans="2:9">
      <c r="B2165" s="16"/>
      <c r="C2165" s="16"/>
      <c r="D2165" s="16"/>
      <c r="E2165" s="16"/>
      <c r="F2165" s="16"/>
      <c r="G2165" s="16"/>
      <c r="H2165" s="16"/>
      <c r="I2165" s="16"/>
    </row>
    <row r="2166" spans="2:9">
      <c r="B2166" s="16"/>
      <c r="C2166" s="16"/>
      <c r="D2166" s="16"/>
      <c r="E2166" s="16"/>
      <c r="F2166" s="16"/>
      <c r="G2166" s="16"/>
      <c r="H2166" s="16"/>
      <c r="I2166" s="16"/>
    </row>
    <row r="2167" spans="2:9">
      <c r="B2167" s="16"/>
      <c r="C2167" s="16"/>
      <c r="D2167" s="16"/>
      <c r="E2167" s="16"/>
      <c r="F2167" s="16"/>
      <c r="G2167" s="16"/>
      <c r="H2167" s="16"/>
      <c r="I2167" s="16"/>
    </row>
    <row r="2168" spans="2:9">
      <c r="B2168" s="16"/>
      <c r="C2168" s="16"/>
      <c r="D2168" s="16"/>
      <c r="E2168" s="16"/>
      <c r="F2168" s="16"/>
      <c r="G2168" s="16"/>
      <c r="H2168" s="16"/>
      <c r="I2168" s="16"/>
    </row>
    <row r="2169" spans="2:9">
      <c r="B2169" s="16"/>
      <c r="C2169" s="16"/>
      <c r="D2169" s="16"/>
      <c r="E2169" s="16"/>
      <c r="F2169" s="16"/>
      <c r="G2169" s="16"/>
      <c r="H2169" s="16"/>
      <c r="I2169" s="16"/>
    </row>
    <row r="2170" spans="2:9">
      <c r="B2170" s="16"/>
      <c r="C2170" s="16"/>
      <c r="D2170" s="16"/>
      <c r="E2170" s="16"/>
      <c r="F2170" s="16"/>
      <c r="G2170" s="16"/>
      <c r="H2170" s="16"/>
      <c r="I2170" s="16"/>
    </row>
    <row r="2171" spans="2:9">
      <c r="B2171" s="16"/>
      <c r="C2171" s="16"/>
      <c r="D2171" s="16"/>
      <c r="E2171" s="16"/>
      <c r="F2171" s="16"/>
      <c r="G2171" s="16"/>
      <c r="H2171" s="16"/>
      <c r="I2171" s="16"/>
    </row>
    <row r="2172" spans="2:9">
      <c r="B2172" s="16"/>
      <c r="C2172" s="16"/>
      <c r="D2172" s="16"/>
      <c r="E2172" s="16"/>
      <c r="F2172" s="16"/>
      <c r="G2172" s="16"/>
      <c r="H2172" s="16"/>
      <c r="I2172" s="16"/>
    </row>
    <row r="2173" spans="2:9">
      <c r="B2173" s="16"/>
      <c r="C2173" s="16"/>
      <c r="D2173" s="16"/>
      <c r="E2173" s="16"/>
      <c r="F2173" s="16"/>
      <c r="G2173" s="16"/>
      <c r="H2173" s="16"/>
      <c r="I2173" s="16"/>
    </row>
    <row r="2174" spans="2:9">
      <c r="B2174" s="16"/>
      <c r="C2174" s="16"/>
      <c r="D2174" s="16"/>
      <c r="E2174" s="16"/>
      <c r="F2174" s="16"/>
      <c r="G2174" s="16"/>
      <c r="H2174" s="16"/>
      <c r="I2174" s="16"/>
    </row>
    <row r="2175" spans="2:9">
      <c r="B2175" s="16"/>
      <c r="C2175" s="16"/>
      <c r="D2175" s="16"/>
      <c r="E2175" s="16"/>
      <c r="F2175" s="16"/>
      <c r="G2175" s="16"/>
      <c r="H2175" s="16"/>
      <c r="I2175" s="16"/>
    </row>
    <row r="2176" spans="2:9">
      <c r="B2176" s="16"/>
      <c r="C2176" s="16"/>
      <c r="D2176" s="16"/>
      <c r="E2176" s="16"/>
      <c r="F2176" s="16"/>
      <c r="G2176" s="16"/>
      <c r="H2176" s="16"/>
      <c r="I2176" s="16"/>
    </row>
    <row r="2177" spans="2:9">
      <c r="B2177" s="16"/>
      <c r="C2177" s="16"/>
      <c r="D2177" s="16"/>
      <c r="E2177" s="16"/>
      <c r="F2177" s="16"/>
      <c r="G2177" s="16"/>
      <c r="H2177" s="16"/>
      <c r="I2177" s="16"/>
    </row>
    <row r="2178" spans="2:9">
      <c r="B2178" s="16"/>
      <c r="C2178" s="16"/>
      <c r="D2178" s="16"/>
      <c r="E2178" s="16"/>
      <c r="F2178" s="16"/>
      <c r="G2178" s="16"/>
      <c r="H2178" s="16"/>
      <c r="I2178" s="16"/>
    </row>
    <row r="2179" spans="2:9">
      <c r="B2179" s="16"/>
      <c r="C2179" s="16"/>
      <c r="D2179" s="16"/>
      <c r="E2179" s="16"/>
      <c r="F2179" s="16"/>
      <c r="G2179" s="16"/>
      <c r="H2179" s="16"/>
      <c r="I2179" s="16"/>
    </row>
    <row r="2180" spans="2:9">
      <c r="B2180" s="16"/>
      <c r="C2180" s="16"/>
      <c r="D2180" s="16"/>
      <c r="E2180" s="16"/>
      <c r="F2180" s="16"/>
      <c r="G2180" s="16"/>
      <c r="H2180" s="16"/>
      <c r="I2180" s="16"/>
    </row>
    <row r="2181" spans="2:9">
      <c r="B2181" s="16"/>
      <c r="C2181" s="16"/>
      <c r="D2181" s="16"/>
      <c r="E2181" s="16"/>
      <c r="F2181" s="16"/>
      <c r="G2181" s="16"/>
      <c r="H2181" s="16"/>
      <c r="I2181" s="16"/>
    </row>
    <row r="2182" spans="2:9">
      <c r="B2182" s="16"/>
      <c r="C2182" s="16"/>
      <c r="D2182" s="16"/>
      <c r="E2182" s="16"/>
      <c r="F2182" s="16"/>
      <c r="G2182" s="16"/>
      <c r="H2182" s="16"/>
      <c r="I2182" s="16"/>
    </row>
    <row r="2183" spans="2:9">
      <c r="B2183" s="16"/>
      <c r="C2183" s="16"/>
      <c r="D2183" s="16"/>
      <c r="E2183" s="16"/>
      <c r="F2183" s="16"/>
      <c r="G2183" s="16"/>
      <c r="H2183" s="16"/>
      <c r="I2183" s="16"/>
    </row>
    <row r="2184" spans="2:9">
      <c r="B2184" s="16"/>
      <c r="C2184" s="16"/>
      <c r="D2184" s="16"/>
      <c r="E2184" s="16"/>
      <c r="F2184" s="16"/>
      <c r="G2184" s="16"/>
      <c r="H2184" s="16"/>
      <c r="I2184" s="16"/>
    </row>
    <row r="2185" spans="2:9">
      <c r="B2185" s="16"/>
      <c r="C2185" s="16"/>
      <c r="D2185" s="16"/>
      <c r="E2185" s="16"/>
      <c r="F2185" s="16"/>
      <c r="G2185" s="16"/>
      <c r="H2185" s="16"/>
      <c r="I2185" s="16"/>
    </row>
    <row r="2186" spans="2:9">
      <c r="B2186" s="16"/>
      <c r="C2186" s="16"/>
      <c r="D2186" s="16"/>
      <c r="E2186" s="16"/>
      <c r="F2186" s="16"/>
      <c r="G2186" s="16"/>
      <c r="H2186" s="16"/>
      <c r="I2186" s="16"/>
    </row>
    <row r="2187" spans="2:9">
      <c r="B2187" s="16"/>
      <c r="C2187" s="16"/>
      <c r="D2187" s="16"/>
      <c r="E2187" s="16"/>
      <c r="F2187" s="16"/>
      <c r="G2187" s="16"/>
      <c r="H2187" s="16"/>
      <c r="I2187" s="16"/>
    </row>
    <row r="2188" spans="2:9">
      <c r="B2188" s="16"/>
      <c r="C2188" s="16"/>
      <c r="D2188" s="16"/>
      <c r="E2188" s="16"/>
      <c r="F2188" s="16"/>
      <c r="G2188" s="16"/>
      <c r="H2188" s="16"/>
      <c r="I2188" s="16"/>
    </row>
    <row r="2189" spans="2:9">
      <c r="B2189" s="16"/>
      <c r="C2189" s="16"/>
      <c r="D2189" s="16"/>
      <c r="E2189" s="16"/>
      <c r="F2189" s="16"/>
      <c r="G2189" s="16"/>
      <c r="H2189" s="16"/>
      <c r="I2189" s="16"/>
    </row>
    <row r="2190" spans="2:9">
      <c r="B2190" s="16"/>
      <c r="C2190" s="16"/>
      <c r="D2190" s="16"/>
      <c r="E2190" s="16"/>
      <c r="F2190" s="16"/>
      <c r="G2190" s="16"/>
      <c r="H2190" s="16"/>
      <c r="I2190" s="16"/>
    </row>
    <row r="2191" spans="2:9">
      <c r="B2191" s="16"/>
      <c r="C2191" s="16"/>
      <c r="D2191" s="16"/>
      <c r="E2191" s="16"/>
      <c r="F2191" s="16"/>
      <c r="G2191" s="16"/>
      <c r="H2191" s="16"/>
      <c r="I2191" s="16"/>
    </row>
    <row r="2192" spans="2:9">
      <c r="B2192" s="16"/>
      <c r="C2192" s="16"/>
      <c r="D2192" s="16"/>
      <c r="E2192" s="16"/>
      <c r="F2192" s="16"/>
      <c r="G2192" s="16"/>
      <c r="H2192" s="16"/>
      <c r="I2192" s="16"/>
    </row>
    <row r="2193" spans="2:9">
      <c r="B2193" s="16"/>
      <c r="C2193" s="16"/>
      <c r="D2193" s="16"/>
      <c r="E2193" s="16"/>
      <c r="F2193" s="16"/>
      <c r="G2193" s="16"/>
      <c r="H2193" s="16"/>
      <c r="I2193" s="16"/>
    </row>
    <row r="2194" spans="2:9">
      <c r="B2194" s="16"/>
      <c r="C2194" s="16"/>
      <c r="D2194" s="16"/>
      <c r="E2194" s="16"/>
      <c r="F2194" s="16"/>
      <c r="G2194" s="16"/>
      <c r="H2194" s="16"/>
      <c r="I2194" s="16"/>
    </row>
    <row r="2195" spans="2:9">
      <c r="B2195" s="16"/>
      <c r="C2195" s="16"/>
      <c r="D2195" s="16"/>
      <c r="E2195" s="16"/>
      <c r="F2195" s="16"/>
      <c r="G2195" s="16"/>
      <c r="H2195" s="16"/>
      <c r="I2195" s="16"/>
    </row>
    <row r="2196" spans="2:9">
      <c r="B2196" s="16"/>
      <c r="C2196" s="16"/>
      <c r="D2196" s="16"/>
      <c r="E2196" s="16"/>
      <c r="F2196" s="16"/>
      <c r="G2196" s="16"/>
      <c r="H2196" s="16"/>
      <c r="I2196" s="16"/>
    </row>
    <row r="2197" spans="2:9">
      <c r="B2197" s="16"/>
      <c r="C2197" s="16"/>
      <c r="D2197" s="16"/>
      <c r="E2197" s="16"/>
      <c r="F2197" s="16"/>
      <c r="G2197" s="16"/>
      <c r="H2197" s="16"/>
      <c r="I2197" s="16"/>
    </row>
    <row r="2198" spans="2:9">
      <c r="B2198" s="16"/>
      <c r="C2198" s="16"/>
      <c r="D2198" s="16"/>
      <c r="E2198" s="16"/>
      <c r="F2198" s="16"/>
      <c r="G2198" s="16"/>
      <c r="H2198" s="16"/>
      <c r="I2198" s="16"/>
    </row>
    <row r="2199" spans="2:9">
      <c r="B2199" s="16"/>
      <c r="C2199" s="16"/>
      <c r="D2199" s="16"/>
      <c r="E2199" s="16"/>
      <c r="F2199" s="16"/>
      <c r="G2199" s="16"/>
      <c r="H2199" s="16"/>
      <c r="I2199" s="16"/>
    </row>
    <row r="2200" spans="2:9">
      <c r="B2200" s="16"/>
      <c r="C2200" s="16"/>
      <c r="D2200" s="16"/>
      <c r="E2200" s="16"/>
      <c r="F2200" s="16"/>
      <c r="G2200" s="16"/>
      <c r="H2200" s="16"/>
      <c r="I2200" s="16"/>
    </row>
    <row r="2201" spans="2:9">
      <c r="B2201" s="16"/>
      <c r="C2201" s="16"/>
      <c r="D2201" s="16"/>
      <c r="E2201" s="16"/>
      <c r="F2201" s="16"/>
      <c r="G2201" s="16"/>
      <c r="H2201" s="16"/>
      <c r="I2201" s="16"/>
    </row>
    <row r="2202" spans="2:9">
      <c r="B2202" s="16"/>
      <c r="C2202" s="16"/>
      <c r="D2202" s="16"/>
      <c r="E2202" s="16"/>
      <c r="F2202" s="16"/>
      <c r="G2202" s="16"/>
      <c r="H2202" s="16"/>
      <c r="I2202" s="16"/>
    </row>
    <row r="2203" spans="2:9">
      <c r="B2203" s="16"/>
      <c r="C2203" s="16"/>
      <c r="D2203" s="16"/>
      <c r="E2203" s="16"/>
      <c r="F2203" s="16"/>
      <c r="G2203" s="16"/>
      <c r="H2203" s="16"/>
      <c r="I2203" s="16"/>
    </row>
    <row r="2204" spans="2:9">
      <c r="B2204" s="16"/>
      <c r="C2204" s="16"/>
      <c r="D2204" s="16"/>
      <c r="E2204" s="16"/>
      <c r="F2204" s="16"/>
      <c r="G2204" s="16"/>
      <c r="H2204" s="16"/>
      <c r="I2204" s="16"/>
    </row>
    <row r="2205" spans="2:9">
      <c r="B2205" s="16"/>
      <c r="C2205" s="16"/>
      <c r="D2205" s="16"/>
      <c r="E2205" s="16"/>
      <c r="F2205" s="16"/>
      <c r="G2205" s="16"/>
      <c r="H2205" s="16"/>
      <c r="I2205" s="16"/>
    </row>
    <row r="2206" spans="2:9">
      <c r="B2206" s="16"/>
      <c r="C2206" s="16"/>
      <c r="D2206" s="16"/>
      <c r="E2206" s="16"/>
      <c r="F2206" s="16"/>
      <c r="G2206" s="16"/>
      <c r="H2206" s="16"/>
      <c r="I2206" s="16"/>
    </row>
    <row r="2207" spans="2:9">
      <c r="B2207" s="16"/>
      <c r="C2207" s="16"/>
      <c r="D2207" s="16"/>
      <c r="E2207" s="16"/>
      <c r="F2207" s="16"/>
      <c r="G2207" s="16"/>
      <c r="H2207" s="16"/>
      <c r="I2207" s="16"/>
    </row>
    <row r="2208" spans="2:9">
      <c r="B2208" s="16"/>
      <c r="C2208" s="16"/>
      <c r="D2208" s="16"/>
      <c r="E2208" s="16"/>
      <c r="F2208" s="16"/>
      <c r="G2208" s="16"/>
      <c r="H2208" s="16"/>
      <c r="I2208" s="16"/>
    </row>
    <row r="2209" spans="2:9">
      <c r="B2209" s="16"/>
      <c r="C2209" s="16"/>
      <c r="D2209" s="16"/>
      <c r="E2209" s="16"/>
      <c r="F2209" s="16"/>
      <c r="G2209" s="16"/>
      <c r="H2209" s="16"/>
      <c r="I2209" s="16"/>
    </row>
    <row r="2210" spans="2:9">
      <c r="B2210" s="16"/>
      <c r="C2210" s="16"/>
      <c r="D2210" s="16"/>
      <c r="E2210" s="16"/>
      <c r="F2210" s="16"/>
      <c r="G2210" s="16"/>
      <c r="H2210" s="16"/>
      <c r="I2210" s="16"/>
    </row>
    <row r="2211" spans="2:9">
      <c r="B2211" s="16"/>
      <c r="C2211" s="16"/>
      <c r="D2211" s="16"/>
      <c r="E2211" s="16"/>
      <c r="F2211" s="16"/>
      <c r="G2211" s="16"/>
      <c r="H2211" s="16"/>
      <c r="I2211" s="16"/>
    </row>
    <row r="2212" spans="2:9">
      <c r="B2212" s="16"/>
      <c r="C2212" s="16"/>
      <c r="D2212" s="16"/>
      <c r="E2212" s="16"/>
      <c r="F2212" s="16"/>
      <c r="G2212" s="16"/>
      <c r="H2212" s="16"/>
      <c r="I2212" s="16"/>
    </row>
    <row r="2213" spans="2:9">
      <c r="B2213" s="16"/>
      <c r="C2213" s="16"/>
      <c r="D2213" s="16"/>
      <c r="E2213" s="16"/>
      <c r="F2213" s="16"/>
      <c r="G2213" s="16"/>
      <c r="H2213" s="16"/>
      <c r="I2213" s="16"/>
    </row>
    <row r="2214" spans="2:9">
      <c r="B2214" s="16"/>
      <c r="C2214" s="16"/>
      <c r="D2214" s="16"/>
      <c r="E2214" s="16"/>
      <c r="F2214" s="16"/>
      <c r="G2214" s="16"/>
      <c r="H2214" s="16"/>
      <c r="I2214" s="16"/>
    </row>
    <row r="2215" spans="2:9">
      <c r="B2215" s="16"/>
      <c r="C2215" s="16"/>
      <c r="D2215" s="16"/>
      <c r="E2215" s="16"/>
      <c r="F2215" s="16"/>
      <c r="G2215" s="16"/>
      <c r="H2215" s="16"/>
      <c r="I2215" s="16"/>
    </row>
    <row r="2216" spans="2:9">
      <c r="B2216" s="16"/>
      <c r="C2216" s="16"/>
      <c r="D2216" s="16"/>
      <c r="E2216" s="16"/>
      <c r="F2216" s="16"/>
      <c r="G2216" s="16"/>
      <c r="H2216" s="16"/>
      <c r="I2216" s="16"/>
    </row>
    <row r="2217" spans="2:9">
      <c r="B2217" s="16"/>
      <c r="C2217" s="16"/>
      <c r="D2217" s="16"/>
      <c r="E2217" s="16"/>
      <c r="F2217" s="16"/>
      <c r="G2217" s="16"/>
      <c r="H2217" s="16"/>
      <c r="I2217" s="16"/>
    </row>
  </sheetData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905"/>
  <sheetViews>
    <sheetView workbookViewId="0">
      <selection activeCell="F4" sqref="F4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BY_COM_Demand_Drivers!$J$5</f>
        <v>CHUDB</v>
      </c>
      <c r="F4" s="16">
        <f>VLOOKUP($C4,'Growth rate'!$B$3:$T$93,7,FALSE)*VLOOKUP($E4,BY_COM_Demand_Drivers!$A$5:$I$100,7,FALSE)</f>
        <v>539.60708248989897</v>
      </c>
      <c r="G4" s="16">
        <f>VLOOKUP($C4,'Growth rate'!$B$3:$T$93,7,FALSE)*VLOOKUP($E4,BY_COM_Demand_Drivers!$A$5:$I$100,8,FALSE)</f>
        <v>0</v>
      </c>
      <c r="H4" s="16">
        <f>VLOOKUP($C4,'Growth rate'!$B$3:$T$93,7,FALSE)*VLOOKUP($E4,BY_COM_Demand_Drivers!$A$5:$I$100,9,FALSE)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BY_COM_Demand_Drivers!$J$5</f>
        <v>CHUDB</v>
      </c>
      <c r="F5" s="16">
        <f>VLOOKUP($C5,'Growth rate'!$B$3:$T$93,7,FALSE)*VLOOKUP($E5,BY_COM_Demand_Drivers!$A$5:$I$100,7,FALSE)</f>
        <v>546.56805686766199</v>
      </c>
      <c r="G5" s="16">
        <f>VLOOKUP($C5,'Growth rate'!$B$3:$T$93,7,FALSE)*VLOOKUP($E5,BY_COM_Demand_Drivers!$A$5:$I$100,8,FALSE)</f>
        <v>0</v>
      </c>
      <c r="H5" s="16">
        <f>VLOOKUP($C5,'Growth rate'!$B$3:$T$93,7,FALSE)*VLOOKUP($E5,BY_COM_Demand_Drivers!$A$5:$I$100,9,FALSE)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BY_COM_Demand_Drivers!$J$5</f>
        <v>CHUDB</v>
      </c>
      <c r="F6" s="16">
        <f>VLOOKUP($C6,'Growth rate'!$B$3:$T$93,7,FALSE)*VLOOKUP($E6,BY_COM_Demand_Drivers!$A$5:$I$100,7,FALSE)</f>
        <v>553.5290312454249</v>
      </c>
      <c r="G6" s="16">
        <f>VLOOKUP($C6,'Growth rate'!$B$3:$T$93,7,FALSE)*VLOOKUP($E6,BY_COM_Demand_Drivers!$A$5:$I$100,8,FALSE)</f>
        <v>0</v>
      </c>
      <c r="H6" s="16">
        <f>VLOOKUP($C6,'Growth rate'!$B$3:$T$93,7,FALSE)*VLOOKUP($E6,BY_COM_Demand_Drivers!$A$5:$I$100,9,FALSE)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BY_COM_Demand_Drivers!$J$5</f>
        <v>CHUDB</v>
      </c>
      <c r="F7" s="16">
        <f>VLOOKUP($C7,'Growth rate'!$B$3:$T$93,7,FALSE)*VLOOKUP($E7,BY_COM_Demand_Drivers!$A$5:$I$100,7,FALSE)</f>
        <v>560.49000562318804</v>
      </c>
      <c r="G7" s="16">
        <f>VLOOKUP($C7,'Growth rate'!$B$3:$T$93,7,FALSE)*VLOOKUP($E7,BY_COM_Demand_Drivers!$A$5:$I$100,8,FALSE)</f>
        <v>0</v>
      </c>
      <c r="H7" s="16">
        <f>VLOOKUP($C7,'Growth rate'!$B$3:$T$93,7,FALSE)*VLOOKUP($E7,BY_COM_Demand_Drivers!$A$5:$I$100,9,FALSE)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BY_COM_Demand_Drivers!$J$5</f>
        <v>CHUDB</v>
      </c>
      <c r="F8" s="16">
        <f>VLOOKUP($C8,'Growth rate'!$B$3:$T$93,7,FALSE)*VLOOKUP($E8,BY_COM_Demand_Drivers!$A$5:$I$100,7,FALSE)</f>
        <v>567.45098000095106</v>
      </c>
      <c r="G8" s="16">
        <f>VLOOKUP($C8,'Growth rate'!$B$3:$T$93,7,FALSE)*VLOOKUP($E8,BY_COM_Demand_Drivers!$A$5:$I$100,8,FALSE)</f>
        <v>0</v>
      </c>
      <c r="H8" s="16">
        <f>VLOOKUP($C8,'Growth rate'!$B$3:$T$93,7,FALSE)*VLOOKUP($E8,BY_COM_Demand_Drivers!$A$5:$I$100,9,FALSE)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BY_COM_Demand_Drivers!$J$5</f>
        <v>CHUDB</v>
      </c>
      <c r="F9" s="16">
        <f>VLOOKUP($C9,'Growth rate'!$B$3:$T$93,7,FALSE)*VLOOKUP($E9,BY_COM_Demand_Drivers!$A$5:$I$100,7,FALSE)</f>
        <v>574.41195437871397</v>
      </c>
      <c r="G9" s="16">
        <f>VLOOKUP($C9,'Growth rate'!$B$3:$T$93,7,FALSE)*VLOOKUP($E9,BY_COM_Demand_Drivers!$A$5:$I$100,8,FALSE)</f>
        <v>0</v>
      </c>
      <c r="H9" s="16">
        <f>VLOOKUP($C9,'Growth rate'!$B$3:$T$93,7,FALSE)*VLOOKUP($E9,BY_COM_Demand_Drivers!$A$5:$I$100,9,FALSE)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BY_COM_Demand_Drivers!$J$5</f>
        <v>CHUDB</v>
      </c>
      <c r="F10" s="16">
        <f>VLOOKUP($C10,'Growth rate'!$B$3:$T$93,7,FALSE)*VLOOKUP($E10,BY_COM_Demand_Drivers!$A$5:$I$100,7,FALSE)</f>
        <v>581.37292875647699</v>
      </c>
      <c r="G10" s="16">
        <f>VLOOKUP($C10,'Growth rate'!$B$3:$T$93,7,FALSE)*VLOOKUP($E10,BY_COM_Demand_Drivers!$A$5:$I$100,8,FALSE)</f>
        <v>0</v>
      </c>
      <c r="H10" s="16">
        <f>VLOOKUP($C10,'Growth rate'!$B$3:$T$93,7,FALSE)*VLOOKUP($E10,BY_COM_Demand_Drivers!$A$5:$I$100,9,FALSE)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BY_COM_Demand_Drivers!$J$5</f>
        <v>CHUDB</v>
      </c>
      <c r="F11" s="16">
        <f>VLOOKUP($C11,'Growth rate'!$B$3:$T$93,7,FALSE)*VLOOKUP($E11,BY_COM_Demand_Drivers!$A$5:$I$100,7,FALSE)</f>
        <v>588.33390313424013</v>
      </c>
      <c r="G11" s="16">
        <f>VLOOKUP($C11,'Growth rate'!$B$3:$T$93,7,FALSE)*VLOOKUP($E11,BY_COM_Demand_Drivers!$A$5:$I$100,8,FALSE)</f>
        <v>0</v>
      </c>
      <c r="H11" s="16">
        <f>VLOOKUP($C11,'Growth rate'!$B$3:$T$93,7,FALSE)*VLOOKUP($E11,BY_COM_Demand_Drivers!$A$5:$I$100,9,FALSE)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BY_COM_Demand_Drivers!$J$5</f>
        <v>CHUDB</v>
      </c>
      <c r="F12" s="16">
        <f>VLOOKUP($C12,'Growth rate'!$B$3:$T$93,7,FALSE)*VLOOKUP($E12,BY_COM_Demand_Drivers!$A$5:$I$100,7,FALSE)</f>
        <v>595.29487751200304</v>
      </c>
      <c r="G12" s="16">
        <f>VLOOKUP($C12,'Growth rate'!$B$3:$T$93,7,FALSE)*VLOOKUP($E12,BY_COM_Demand_Drivers!$A$5:$I$100,8,FALSE)</f>
        <v>0</v>
      </c>
      <c r="H12" s="16">
        <f>VLOOKUP($C12,'Growth rate'!$B$3:$T$93,7,FALSE)*VLOOKUP($E12,BY_COM_Demand_Drivers!$A$5:$I$100,9,FALSE)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BY_COM_Demand_Drivers!$J$5</f>
        <v>CHUDB</v>
      </c>
      <c r="F13" s="16">
        <f>VLOOKUP($C13,'Growth rate'!$B$3:$T$93,7,FALSE)*VLOOKUP($E13,BY_COM_Demand_Drivers!$A$5:$I$100,7,FALSE)</f>
        <v>602.25585188976606</v>
      </c>
      <c r="G13" s="16">
        <f>VLOOKUP($C13,'Growth rate'!$B$3:$T$93,7,FALSE)*VLOOKUP($E13,BY_COM_Demand_Drivers!$A$5:$I$100,8,FALSE)</f>
        <v>0</v>
      </c>
      <c r="H13" s="16">
        <f>VLOOKUP($C13,'Growth rate'!$B$3:$T$93,7,FALSE)*VLOOKUP($E13,BY_COM_Demand_Drivers!$A$5:$I$100,9,FALSE)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BY_COM_Demand_Drivers!$J$5</f>
        <v>CHUDB</v>
      </c>
      <c r="F14" s="16">
        <f>VLOOKUP($C14,'Growth rate'!$B$3:$T$93,7,FALSE)*VLOOKUP($E14,BY_COM_Demand_Drivers!$A$5:$I$100,7,FALSE)</f>
        <v>609.21682626752897</v>
      </c>
      <c r="G14" s="16">
        <f>VLOOKUP($C14,'Growth rate'!$B$3:$T$93,7,FALSE)*VLOOKUP($E14,BY_COM_Demand_Drivers!$A$5:$I$100,8,FALSE)</f>
        <v>0</v>
      </c>
      <c r="H14" s="16">
        <f>VLOOKUP($C14,'Growth rate'!$B$3:$T$93,7,FALSE)*VLOOKUP($E14,BY_COM_Demand_Drivers!$A$5:$I$100,9,FALSE)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BY_COM_Demand_Drivers!$J$5</f>
        <v>CHUDB</v>
      </c>
      <c r="F15" s="16">
        <f>VLOOKUP($C15,'Growth rate'!$B$3:$T$93,7,FALSE)*VLOOKUP($E15,BY_COM_Demand_Drivers!$A$5:$I$100,7,FALSE)</f>
        <v>616.177800645292</v>
      </c>
      <c r="G15" s="16">
        <f>VLOOKUP($C15,'Growth rate'!$B$3:$T$93,7,FALSE)*VLOOKUP($E15,BY_COM_Demand_Drivers!$A$5:$I$100,8,FALSE)</f>
        <v>0</v>
      </c>
      <c r="H15" s="16">
        <f>VLOOKUP($C15,'Growth rate'!$B$3:$T$93,7,FALSE)*VLOOKUP($E15,BY_COM_Demand_Drivers!$A$5:$I$100,9,FALSE)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BY_COM_Demand_Drivers!$J$5</f>
        <v>CHUDB</v>
      </c>
      <c r="F16" s="16">
        <f>VLOOKUP($C16,'Growth rate'!$B$3:$T$93,7,FALSE)*VLOOKUP($E16,BY_COM_Demand_Drivers!$A$5:$I$100,7,FALSE)</f>
        <v>623.13877502305513</v>
      </c>
      <c r="G16" s="16">
        <f>VLOOKUP($C16,'Growth rate'!$B$3:$T$93,7,FALSE)*VLOOKUP($E16,BY_COM_Demand_Drivers!$A$5:$I$100,8,FALSE)</f>
        <v>0</v>
      </c>
      <c r="H16" s="16">
        <f>VLOOKUP($C16,'Growth rate'!$B$3:$T$93,7,FALSE)*VLOOKUP($E16,BY_COM_Demand_Drivers!$A$5:$I$100,9,FALSE)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BY_COM_Demand_Drivers!$J$5</f>
        <v>CHUDB</v>
      </c>
      <c r="F17" s="16">
        <f>VLOOKUP($C17,'Growth rate'!$B$3:$T$93,7,FALSE)*VLOOKUP($E17,BY_COM_Demand_Drivers!$A$5:$I$100,7,FALSE)</f>
        <v>630.09974940081804</v>
      </c>
      <c r="G17" s="16">
        <f>VLOOKUP($C17,'Growth rate'!$B$3:$T$93,7,FALSE)*VLOOKUP($E17,BY_COM_Demand_Drivers!$A$5:$I$100,8,FALSE)</f>
        <v>0</v>
      </c>
      <c r="H17" s="16">
        <f>VLOOKUP($C17,'Growth rate'!$B$3:$T$93,7,FALSE)*VLOOKUP($E17,BY_COM_Demand_Drivers!$A$5:$I$100,9,FALSE)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BY_COM_Demand_Drivers!$J$5</f>
        <v>CHUDB</v>
      </c>
      <c r="F18" s="16">
        <f>VLOOKUP($C18,'Growth rate'!$B$3:$T$93,7,FALSE)*VLOOKUP($E18,BY_COM_Demand_Drivers!$A$5:$I$100,7,FALSE)</f>
        <v>637.06072377858106</v>
      </c>
      <c r="G18" s="16">
        <f>VLOOKUP($C18,'Growth rate'!$B$3:$T$93,7,FALSE)*VLOOKUP($E18,BY_COM_Demand_Drivers!$A$5:$I$100,8,FALSE)</f>
        <v>0</v>
      </c>
      <c r="H18" s="16">
        <f>VLOOKUP($C18,'Growth rate'!$B$3:$T$93,7,FALSE)*VLOOKUP($E18,BY_COM_Demand_Drivers!$A$5:$I$100,9,FALSE)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BY_COM_Demand_Drivers!$J$5</f>
        <v>CHUDB</v>
      </c>
      <c r="F19" s="16">
        <f>VLOOKUP($C19,'Growth rate'!$B$3:$T$93,7,FALSE)*VLOOKUP($E19,BY_COM_Demand_Drivers!$A$5:$I$100,7,FALSE)</f>
        <v>644.02169815634409</v>
      </c>
      <c r="G19" s="16">
        <f>VLOOKUP($C19,'Growth rate'!$B$3:$T$93,7,FALSE)*VLOOKUP($E19,BY_COM_Demand_Drivers!$A$5:$I$100,8,FALSE)</f>
        <v>0</v>
      </c>
      <c r="H19" s="16">
        <f>VLOOKUP($C19,'Growth rate'!$B$3:$T$93,7,FALSE)*VLOOKUP($E19,BY_COM_Demand_Drivers!$A$5:$I$100,9,FALSE)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BY_COM_Demand_Drivers!$J$5</f>
        <v>CHUDB</v>
      </c>
      <c r="F20" s="16">
        <f>VLOOKUP($C20,'Growth rate'!$B$3:$T$93,7,FALSE)*VLOOKUP($E20,BY_COM_Demand_Drivers!$A$5:$I$100,7,FALSE)</f>
        <v>650.982672534107</v>
      </c>
      <c r="G20" s="16">
        <f>VLOOKUP($C20,'Growth rate'!$B$3:$T$93,7,FALSE)*VLOOKUP($E20,BY_COM_Demand_Drivers!$A$5:$I$100,8,FALSE)</f>
        <v>0</v>
      </c>
      <c r="H20" s="16">
        <f>VLOOKUP($C20,'Growth rate'!$B$3:$T$93,7,FALSE)*VLOOKUP($E20,BY_COM_Demand_Drivers!$A$5:$I$100,9,FALSE)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BY_COM_Demand_Drivers!$J$5</f>
        <v>CHUDB</v>
      </c>
      <c r="F21" s="16">
        <f>VLOOKUP($C21,'Growth rate'!$B$3:$T$93,7,FALSE)*VLOOKUP($E21,BY_COM_Demand_Drivers!$A$5:$I$100,7,FALSE)</f>
        <v>657.94364691187013</v>
      </c>
      <c r="G21" s="16">
        <f>VLOOKUP($C21,'Growth rate'!$B$3:$T$93,7,FALSE)*VLOOKUP($E21,BY_COM_Demand_Drivers!$A$5:$I$100,8,FALSE)</f>
        <v>0</v>
      </c>
      <c r="H21" s="16">
        <f>VLOOKUP($C21,'Growth rate'!$B$3:$T$93,7,FALSE)*VLOOKUP($E21,BY_COM_Demand_Drivers!$A$5:$I$100,9,FALSE)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BY_COM_Demand_Drivers!$J$5</f>
        <v>CHUDB</v>
      </c>
      <c r="F22" s="16">
        <f>VLOOKUP($C22,'Growth rate'!$B$3:$T$93,7,FALSE)*VLOOKUP($E22,BY_COM_Demand_Drivers!$A$5:$I$100,7,FALSE)</f>
        <v>664.90462128963316</v>
      </c>
      <c r="G22" s="16">
        <f>VLOOKUP($C22,'Growth rate'!$B$3:$T$93,7,FALSE)*VLOOKUP($E22,BY_COM_Demand_Drivers!$A$5:$I$100,8,FALSE)</f>
        <v>0</v>
      </c>
      <c r="H22" s="16">
        <f>VLOOKUP($C22,'Growth rate'!$B$3:$T$93,7,FALSE)*VLOOKUP($E22,BY_COM_Demand_Drivers!$A$5:$I$100,9,FALSE)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BY_COM_Demand_Drivers!$J$5</f>
        <v>CHUDB</v>
      </c>
      <c r="F23" s="16">
        <f>VLOOKUP($C23,'Growth rate'!$B$3:$T$93,7,FALSE)*VLOOKUP($E23,BY_COM_Demand_Drivers!$A$5:$I$100,7,FALSE)</f>
        <v>671.86559566739606</v>
      </c>
      <c r="G23" s="16">
        <f>VLOOKUP($C23,'Growth rate'!$B$3:$T$93,7,FALSE)*VLOOKUP($E23,BY_COM_Demand_Drivers!$A$5:$I$100,8,FALSE)</f>
        <v>0</v>
      </c>
      <c r="H23" s="16">
        <f>VLOOKUP($C23,'Growth rate'!$B$3:$T$93,7,FALSE)*VLOOKUP($E23,BY_COM_Demand_Drivers!$A$5:$I$100,9,FALSE)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BY_COM_Demand_Drivers!$J$5</f>
        <v>CHUDB</v>
      </c>
      <c r="F24" s="16">
        <f>VLOOKUP($C24,'Growth rate'!$B$3:$T$93,7,FALSE)*VLOOKUP($E24,BY_COM_Demand_Drivers!$A$5:$I$100,7,FALSE)</f>
        <v>678.82657004515909</v>
      </c>
      <c r="G24" s="16">
        <f>VLOOKUP($C24,'Growth rate'!$B$3:$T$93,7,FALSE)*VLOOKUP($E24,BY_COM_Demand_Drivers!$A$5:$I$100,8,FALSE)</f>
        <v>0</v>
      </c>
      <c r="H24" s="16">
        <f>VLOOKUP($C24,'Growth rate'!$B$3:$T$93,7,FALSE)*VLOOKUP($E24,BY_COM_Demand_Drivers!$A$5:$I$100,9,FALSE)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BY_COM_Demand_Drivers!$J$5</f>
        <v>CHUDB</v>
      </c>
      <c r="F25" s="16">
        <f>VLOOKUP($C25,'Growth rate'!$B$3:$T$93,7,FALSE)*VLOOKUP($E25,BY_COM_Demand_Drivers!$A$5:$I$100,7,FALSE)</f>
        <v>685.78754442292222</v>
      </c>
      <c r="G25" s="16">
        <f>VLOOKUP($C25,'Growth rate'!$B$3:$T$93,7,FALSE)*VLOOKUP($E25,BY_COM_Demand_Drivers!$A$5:$I$100,8,FALSE)</f>
        <v>0</v>
      </c>
      <c r="H25" s="16">
        <f>VLOOKUP($C25,'Growth rate'!$B$3:$T$93,7,FALSE)*VLOOKUP($E25,BY_COM_Demand_Drivers!$A$5:$I$100,9,FALSE)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BY_COM_Demand_Drivers!$J$5</f>
        <v>CHUDB</v>
      </c>
      <c r="F26" s="16">
        <f>VLOOKUP($C26,'Growth rate'!$B$3:$T$93,7,FALSE)*VLOOKUP($E26,BY_COM_Demand_Drivers!$A$5:$I$100,7,FALSE)</f>
        <v>692.74851880068513</v>
      </c>
      <c r="G26" s="16">
        <f>VLOOKUP($C26,'Growth rate'!$B$3:$T$93,7,FALSE)*VLOOKUP($E26,BY_COM_Demand_Drivers!$A$5:$I$100,8,FALSE)</f>
        <v>0</v>
      </c>
      <c r="H26" s="16">
        <f>VLOOKUP($C26,'Growth rate'!$B$3:$T$93,7,FALSE)*VLOOKUP($E26,BY_COM_Demand_Drivers!$A$5:$I$100,9,FALSE)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BY_COM_Demand_Drivers!$J$5</f>
        <v>CHUDB</v>
      </c>
      <c r="F27" s="16">
        <f>VLOOKUP($C27,'Growth rate'!$B$3:$T$93,7,FALSE)*VLOOKUP($E27,BY_COM_Demand_Drivers!$A$5:$I$100,7,FALSE)</f>
        <v>699.70949317844816</v>
      </c>
      <c r="G27" s="16">
        <f>VLOOKUP($C27,'Growth rate'!$B$3:$T$93,7,FALSE)*VLOOKUP($E27,BY_COM_Demand_Drivers!$A$5:$I$100,8,FALSE)</f>
        <v>0</v>
      </c>
      <c r="H27" s="16">
        <f>VLOOKUP($C27,'Growth rate'!$B$3:$T$93,7,FALSE)*VLOOKUP($E27,BY_COM_Demand_Drivers!$A$5:$I$100,9,FALSE)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BY_COM_Demand_Drivers!$J$5</f>
        <v>CHUDB</v>
      </c>
      <c r="F28" s="16">
        <f>VLOOKUP($C28,'Growth rate'!$B$3:$T$93,7,FALSE)*VLOOKUP($E28,BY_COM_Demand_Drivers!$A$5:$I$100,7,FALSE)</f>
        <v>706.67046755621118</v>
      </c>
      <c r="G28" s="16">
        <f>VLOOKUP($C28,'Growth rate'!$B$3:$T$93,7,FALSE)*VLOOKUP($E28,BY_COM_Demand_Drivers!$A$5:$I$100,8,FALSE)</f>
        <v>0</v>
      </c>
      <c r="H28" s="16">
        <f>VLOOKUP($C28,'Growth rate'!$B$3:$T$93,7,FALSE)*VLOOKUP($E28,BY_COM_Demand_Drivers!$A$5:$I$100,9,FALSE)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BY_COM_Demand_Drivers!$J$5</f>
        <v>CHUDB</v>
      </c>
      <c r="F29" s="16">
        <f>VLOOKUP($C29,'Growth rate'!$B$3:$T$93,7,FALSE)*VLOOKUP($E29,BY_COM_Demand_Drivers!$A$5:$I$100,7,FALSE)</f>
        <v>713.63144193397409</v>
      </c>
      <c r="G29" s="16">
        <f>VLOOKUP($C29,'Growth rate'!$B$3:$T$93,7,FALSE)*VLOOKUP($E29,BY_COM_Demand_Drivers!$A$5:$I$100,8,FALSE)</f>
        <v>0</v>
      </c>
      <c r="H29" s="16">
        <f>VLOOKUP($C29,'Growth rate'!$B$3:$T$93,7,FALSE)*VLOOKUP($E29,BY_COM_Demand_Drivers!$A$5:$I$100,9,FALSE)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BY_COM_Demand_Drivers!$J$5</f>
        <v>CHUDB</v>
      </c>
      <c r="F30" s="16">
        <f>VLOOKUP($C30,'Growth rate'!$B$3:$T$93,7,FALSE)*VLOOKUP($E30,BY_COM_Demand_Drivers!$A$5:$I$100,7,FALSE)</f>
        <v>720.59241631173722</v>
      </c>
      <c r="G30" s="16">
        <f>VLOOKUP($C30,'Growth rate'!$B$3:$T$93,7,FALSE)*VLOOKUP($E30,BY_COM_Demand_Drivers!$A$5:$I$100,8,FALSE)</f>
        <v>0</v>
      </c>
      <c r="H30" s="16">
        <f>VLOOKUP($C30,'Growth rate'!$B$3:$T$93,7,FALSE)*VLOOKUP($E30,BY_COM_Demand_Drivers!$A$5:$I$100,9,FALSE)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BY_COM_Demand_Drivers!$J$5</f>
        <v>CHUDB</v>
      </c>
      <c r="F31" s="16">
        <f>VLOOKUP($C31,'Growth rate'!$B$3:$T$93,7,FALSE)*VLOOKUP($E31,BY_COM_Demand_Drivers!$A$5:$I$100,7,FALSE)</f>
        <v>727.55339068950025</v>
      </c>
      <c r="G31" s="16">
        <f>VLOOKUP($C31,'Growth rate'!$B$3:$T$93,7,FALSE)*VLOOKUP($E31,BY_COM_Demand_Drivers!$A$5:$I$100,8,FALSE)</f>
        <v>0</v>
      </c>
      <c r="H31" s="16">
        <f>VLOOKUP($C31,'Growth rate'!$B$3:$T$93,7,FALSE)*VLOOKUP($E31,BY_COM_Demand_Drivers!$A$5:$I$100,9,FALSE)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BY_COM_Demand_Drivers!$J$5</f>
        <v>CHUDB</v>
      </c>
      <c r="F32" s="16">
        <f>VLOOKUP($C32,'Growth rate'!$B$3:$T$93,7,FALSE)*VLOOKUP($E32,BY_COM_Demand_Drivers!$A$5:$I$100,7,FALSE)</f>
        <v>734.51436506726316</v>
      </c>
      <c r="G32" s="16">
        <f>VLOOKUP($C32,'Growth rate'!$B$3:$T$93,7,FALSE)*VLOOKUP($E32,BY_COM_Demand_Drivers!$A$5:$I$100,8,FALSE)</f>
        <v>0</v>
      </c>
      <c r="H32" s="16">
        <f>VLOOKUP($C32,'Growth rate'!$B$3:$T$93,7,FALSE)*VLOOKUP($E32,BY_COM_Demand_Drivers!$A$5:$I$100,9,FALSE)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BY_COM_Demand_Drivers!$J$5</f>
        <v>CHUDB</v>
      </c>
      <c r="F33" s="16">
        <f>VLOOKUP($C33,'Growth rate'!$B$3:$T$93,7,FALSE)*VLOOKUP($E33,BY_COM_Demand_Drivers!$A$5:$I$100,7,FALSE)</f>
        <v>741.47533944502618</v>
      </c>
      <c r="G33" s="16">
        <f>VLOOKUP($C33,'Growth rate'!$B$3:$T$93,7,FALSE)*VLOOKUP($E33,BY_COM_Demand_Drivers!$A$5:$I$100,8,FALSE)</f>
        <v>0</v>
      </c>
      <c r="H33" s="16">
        <f>VLOOKUP($C33,'Growth rate'!$B$3:$T$93,7,FALSE)*VLOOKUP($E33,BY_COM_Demand_Drivers!$A$5:$I$100,9,FALSE)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BY_COM_Demand_Drivers!$J$5</f>
        <v>CHUDB</v>
      </c>
      <c r="F34" s="16">
        <f>VLOOKUP($C34,'Growth rate'!$B$3:$T$93,7,FALSE)*VLOOKUP($E34,BY_COM_Demand_Drivers!$A$5:$I$100,7,FALSE)</f>
        <v>748.4363138227892</v>
      </c>
      <c r="G34" s="16">
        <f>VLOOKUP($C34,'Growth rate'!$B$3:$T$93,7,FALSE)*VLOOKUP($E34,BY_COM_Demand_Drivers!$A$5:$I$100,8,FALSE)</f>
        <v>0</v>
      </c>
      <c r="H34" s="16">
        <f>VLOOKUP($C34,'Growth rate'!$B$3:$T$93,7,FALSE)*VLOOKUP($E34,BY_COM_Demand_Drivers!$A$5:$I$100,9,FALSE)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BY_COM_Demand_Drivers!$J$5</f>
        <v>CHUDB</v>
      </c>
      <c r="F35" s="16">
        <f>VLOOKUP($C35,'Growth rate'!$B$3:$T$93,7,FALSE)*VLOOKUP($E35,BY_COM_Demand_Drivers!$A$5:$I$100,7,FALSE)</f>
        <v>755.39728820055223</v>
      </c>
      <c r="G35" s="16">
        <f>VLOOKUP($C35,'Growth rate'!$B$3:$T$93,7,FALSE)*VLOOKUP($E35,BY_COM_Demand_Drivers!$A$5:$I$100,8,FALSE)</f>
        <v>0</v>
      </c>
      <c r="H35" s="16">
        <f>VLOOKUP($C35,'Growth rate'!$B$3:$T$93,7,FALSE)*VLOOKUP($E35,BY_COM_Demand_Drivers!$A$5:$I$100,9,FALSE)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BY_COM_Demand_Drivers!$J$5</f>
        <v>CHUDB</v>
      </c>
      <c r="F36" s="16">
        <f>VLOOKUP($C36,'Growth rate'!$B$3:$T$93,7,FALSE)*VLOOKUP($E36,BY_COM_Demand_Drivers!$A$5:$I$100,7,FALSE)</f>
        <v>763.58898764129265</v>
      </c>
      <c r="G36" s="16">
        <f>VLOOKUP($C36,'Growth rate'!$B$3:$T$93,7,FALSE)*VLOOKUP($E36,BY_COM_Demand_Drivers!$A$5:$I$100,8,FALSE)</f>
        <v>0</v>
      </c>
      <c r="H36" s="16">
        <f>VLOOKUP($C36,'Growth rate'!$B$3:$T$93,7,FALSE)*VLOOKUP($E36,BY_COM_Demand_Drivers!$A$5:$I$100,9,FALSE)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BY_COM_Demand_Drivers!$J$5</f>
        <v>CHUDB</v>
      </c>
      <c r="F37" s="16">
        <f>VLOOKUP($C37,'Growth rate'!$B$3:$T$93,7,FALSE)*VLOOKUP($E37,BY_COM_Demand_Drivers!$A$5:$I$100,7,FALSE)</f>
        <v>771.78068708203341</v>
      </c>
      <c r="G37" s="16">
        <f>VLOOKUP($C37,'Growth rate'!$B$3:$T$93,7,FALSE)*VLOOKUP($E37,BY_COM_Demand_Drivers!$A$5:$I$100,8,FALSE)</f>
        <v>0</v>
      </c>
      <c r="H37" s="16">
        <f>VLOOKUP($C37,'Growth rate'!$B$3:$T$93,7,FALSE)*VLOOKUP($E37,BY_COM_Demand_Drivers!$A$5:$I$100,9,FALSE)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BY_COM_Demand_Drivers!$J$5</f>
        <v>CHUDB</v>
      </c>
      <c r="F38" s="16">
        <f>VLOOKUP($C38,'Growth rate'!$B$3:$T$93,7,FALSE)*VLOOKUP($E38,BY_COM_Demand_Drivers!$A$5:$I$100,7,FALSE)</f>
        <v>779.97238652277395</v>
      </c>
      <c r="G38" s="16">
        <f>VLOOKUP($C38,'Growth rate'!$B$3:$T$93,7,FALSE)*VLOOKUP($E38,BY_COM_Demand_Drivers!$A$5:$I$100,8,FALSE)</f>
        <v>0</v>
      </c>
      <c r="H38" s="16">
        <f>VLOOKUP($C38,'Growth rate'!$B$3:$T$93,7,FALSE)*VLOOKUP($E38,BY_COM_Demand_Drivers!$A$5:$I$100,9,FALSE)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BY_COM_Demand_Drivers!$J$5</f>
        <v>CHUDB</v>
      </c>
      <c r="F39" s="16">
        <f>VLOOKUP($C39,'Growth rate'!$B$3:$T$93,7,FALSE)*VLOOKUP($E39,BY_COM_Demand_Drivers!$A$5:$I$100,7,FALSE)</f>
        <v>788.16408596351471</v>
      </c>
      <c r="G39" s="16">
        <f>VLOOKUP($C39,'Growth rate'!$B$3:$T$93,7,FALSE)*VLOOKUP($E39,BY_COM_Demand_Drivers!$A$5:$I$100,8,FALSE)</f>
        <v>0</v>
      </c>
      <c r="H39" s="16">
        <f>VLOOKUP($C39,'Growth rate'!$B$3:$T$93,7,FALSE)*VLOOKUP($E39,BY_COM_Demand_Drivers!$A$5:$I$100,9,FALSE)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BY_COM_Demand_Drivers!$J$5</f>
        <v>CHUDB</v>
      </c>
      <c r="F40" s="16">
        <f>VLOOKUP($C40,'Growth rate'!$B$3:$T$93,7,FALSE)*VLOOKUP($E40,BY_COM_Demand_Drivers!$A$5:$I$100,7,FALSE)</f>
        <v>796.35578540425524</v>
      </c>
      <c r="G40" s="16">
        <f>VLOOKUP($C40,'Growth rate'!$B$3:$T$93,7,FALSE)*VLOOKUP($E40,BY_COM_Demand_Drivers!$A$5:$I$100,8,FALSE)</f>
        <v>0</v>
      </c>
      <c r="H40" s="16">
        <f>VLOOKUP($C40,'Growth rate'!$B$3:$T$93,7,FALSE)*VLOOKUP($E40,BY_COM_Demand_Drivers!$A$5:$I$100,9,FALSE)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BY_COM_Demand_Drivers!$J$5</f>
        <v>CHUDB</v>
      </c>
      <c r="F41" s="16">
        <f>VLOOKUP($C41,'Growth rate'!$B$3:$T$93,7,FALSE)*VLOOKUP($E41,BY_COM_Demand_Drivers!$A$5:$I$100,7,FALSE)</f>
        <v>805.52837240280837</v>
      </c>
      <c r="G41" s="16">
        <f>VLOOKUP($C41,'Growth rate'!$B$3:$T$93,7,FALSE)*VLOOKUP($E41,BY_COM_Demand_Drivers!$A$5:$I$100,8,FALSE)</f>
        <v>0</v>
      </c>
      <c r="H41" s="16">
        <f>VLOOKUP($C41,'Growth rate'!$B$3:$T$93,7,FALSE)*VLOOKUP($E41,BY_COM_Demand_Drivers!$A$5:$I$100,9,FALSE)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BY_COM_Demand_Drivers!$J$5</f>
        <v>CHUDB</v>
      </c>
      <c r="F42" s="16">
        <f>VLOOKUP($C42,'Growth rate'!$B$3:$T$93,7,FALSE)*VLOOKUP($E42,BY_COM_Demand_Drivers!$A$5:$I$100,7,FALSE)</f>
        <v>814.70095940136116</v>
      </c>
      <c r="G42" s="16">
        <f>VLOOKUP($C42,'Growth rate'!$B$3:$T$93,7,FALSE)*VLOOKUP($E42,BY_COM_Demand_Drivers!$A$5:$I$100,8,FALSE)</f>
        <v>0</v>
      </c>
      <c r="H42" s="16">
        <f>VLOOKUP($C42,'Growth rate'!$B$3:$T$93,7,FALSE)*VLOOKUP($E42,BY_COM_Demand_Drivers!$A$5:$I$100,9,FALSE)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BY_COM_Demand_Drivers!$J$5</f>
        <v>CHUDB</v>
      </c>
      <c r="F43" s="16">
        <f>VLOOKUP($C43,'Growth rate'!$B$3:$T$93,7,FALSE)*VLOOKUP($E43,BY_COM_Demand_Drivers!$A$5:$I$100,7,FALSE)</f>
        <v>823.87354639991429</v>
      </c>
      <c r="G43" s="16">
        <f>VLOOKUP($C43,'Growth rate'!$B$3:$T$93,7,FALSE)*VLOOKUP($E43,BY_COM_Demand_Drivers!$A$5:$I$100,8,FALSE)</f>
        <v>0</v>
      </c>
      <c r="H43" s="16">
        <f>VLOOKUP($C43,'Growth rate'!$B$3:$T$93,7,FALSE)*VLOOKUP($E43,BY_COM_Demand_Drivers!$A$5:$I$100,9,FALSE)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BY_COM_Demand_Drivers!$J$5</f>
        <v>CHUDB</v>
      </c>
      <c r="F44" s="16">
        <f>VLOOKUP($C44,'Growth rate'!$B$3:$T$93,7,FALSE)*VLOOKUP($E44,BY_COM_Demand_Drivers!$A$5:$I$100,7,FALSE)</f>
        <v>833.04613339846719</v>
      </c>
      <c r="G44" s="16">
        <f>VLOOKUP($C44,'Growth rate'!$B$3:$T$93,7,FALSE)*VLOOKUP($E44,BY_COM_Demand_Drivers!$A$5:$I$100,8,FALSE)</f>
        <v>0</v>
      </c>
      <c r="H44" s="16">
        <f>VLOOKUP($C44,'Growth rate'!$B$3:$T$93,7,FALSE)*VLOOKUP($E44,BY_COM_Demand_Drivers!$A$5:$I$100,9,FALSE)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BY_COM_Demand_Drivers!$J$5</f>
        <v>CHUDB</v>
      </c>
      <c r="F45" s="16">
        <f>VLOOKUP($C45,'Growth rate'!$B$3:$T$93,7,FALSE)*VLOOKUP($E45,BY_COM_Demand_Drivers!$A$5:$I$100,7,FALSE)</f>
        <v>842.21872039702032</v>
      </c>
      <c r="G45" s="16">
        <f>VLOOKUP($C45,'Growth rate'!$B$3:$T$93,7,FALSE)*VLOOKUP($E45,BY_COM_Demand_Drivers!$A$5:$I$100,8,FALSE)</f>
        <v>0</v>
      </c>
      <c r="H45" s="16">
        <f>VLOOKUP($C45,'Growth rate'!$B$3:$T$93,7,FALSE)*VLOOKUP($E45,BY_COM_Demand_Drivers!$A$5:$I$100,9,FALSE)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BY_COM_Demand_Drivers!$J$5</f>
        <v>CHUDB</v>
      </c>
      <c r="F46" s="16">
        <f>VLOOKUP($C46,'Growth rate'!$B$3:$T$93,7,FALSE)*VLOOKUP($E46,BY_COM_Demand_Drivers!$A$5:$I$100,7,FALSE)</f>
        <v>851.62183128028903</v>
      </c>
      <c r="G46" s="16">
        <f>VLOOKUP($C46,'Growth rate'!$B$3:$T$93,7,FALSE)*VLOOKUP($E46,BY_COM_Demand_Drivers!$A$5:$I$100,8,FALSE)</f>
        <v>0</v>
      </c>
      <c r="H46" s="16">
        <f>VLOOKUP($C46,'Growth rate'!$B$3:$T$93,7,FALSE)*VLOOKUP($E46,BY_COM_Demand_Drivers!$A$5:$I$100,9,FALSE)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BY_COM_Demand_Drivers!$J$5</f>
        <v>CHUDB</v>
      </c>
      <c r="F47" s="16">
        <f>VLOOKUP($C47,'Growth rate'!$B$3:$T$93,7,FALSE)*VLOOKUP($E47,BY_COM_Demand_Drivers!$A$5:$I$100,7,FALSE)</f>
        <v>861.02494216355785</v>
      </c>
      <c r="G47" s="16">
        <f>VLOOKUP($C47,'Growth rate'!$B$3:$T$93,7,FALSE)*VLOOKUP($E47,BY_COM_Demand_Drivers!$A$5:$I$100,8,FALSE)</f>
        <v>0</v>
      </c>
      <c r="H47" s="16">
        <f>VLOOKUP($C47,'Growth rate'!$B$3:$T$93,7,FALSE)*VLOOKUP($E47,BY_COM_Demand_Drivers!$A$5:$I$100,9,FALSE)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BY_COM_Demand_Drivers!$J$5</f>
        <v>CHUDB</v>
      </c>
      <c r="F48" s="16">
        <f>VLOOKUP($C48,'Growth rate'!$B$3:$T$93,7,FALSE)*VLOOKUP($E48,BY_COM_Demand_Drivers!$A$5:$I$100,7,FALSE)</f>
        <v>870.42805304682668</v>
      </c>
      <c r="G48" s="16">
        <f>VLOOKUP($C48,'Growth rate'!$B$3:$T$93,7,FALSE)*VLOOKUP($E48,BY_COM_Demand_Drivers!$A$5:$I$100,8,FALSE)</f>
        <v>0</v>
      </c>
      <c r="H48" s="16">
        <f>VLOOKUP($C48,'Growth rate'!$B$3:$T$93,7,FALSE)*VLOOKUP($E48,BY_COM_Demand_Drivers!$A$5:$I$100,9,FALSE)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BY_COM_Demand_Drivers!$J$5</f>
        <v>CHUDB</v>
      </c>
      <c r="F49" s="16">
        <f>VLOOKUP($C49,'Growth rate'!$B$3:$T$93,7,FALSE)*VLOOKUP($E49,BY_COM_Demand_Drivers!$A$5:$I$100,7,FALSE)</f>
        <v>879.83116393009539</v>
      </c>
      <c r="G49" s="16">
        <f>VLOOKUP($C49,'Growth rate'!$B$3:$T$93,7,FALSE)*VLOOKUP($E49,BY_COM_Demand_Drivers!$A$5:$I$100,8,FALSE)</f>
        <v>0</v>
      </c>
      <c r="H49" s="16">
        <f>VLOOKUP($C49,'Growth rate'!$B$3:$T$93,7,FALSE)*VLOOKUP($E49,BY_COM_Demand_Drivers!$A$5:$I$100,9,FALSE)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BY_COM_Demand_Drivers!$J$5</f>
        <v>CHUDB</v>
      </c>
      <c r="F50" s="16">
        <f>VLOOKUP($C50,'Growth rate'!$B$3:$T$93,7,FALSE)*VLOOKUP($E50,BY_COM_Demand_Drivers!$A$5:$I$100,7,FALSE)</f>
        <v>889.2342748133641</v>
      </c>
      <c r="G50" s="16">
        <f>VLOOKUP($C50,'Growth rate'!$B$3:$T$93,7,FALSE)*VLOOKUP($E50,BY_COM_Demand_Drivers!$A$5:$I$100,8,FALSE)</f>
        <v>0</v>
      </c>
      <c r="H50" s="16">
        <f>VLOOKUP($C50,'Growth rate'!$B$3:$T$93,7,FALSE)*VLOOKUP($E50,BY_COM_Demand_Drivers!$A$5:$I$100,9,FALSE)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BY_COM_Demand_Drivers!$J$5</f>
        <v>CHUDB</v>
      </c>
      <c r="F51" s="16">
        <f>VLOOKUP($C51,'Growth rate'!$B$3:$T$93,7,FALSE)*VLOOKUP($E51,BY_COM_Demand_Drivers!$A$5:$I$100,7,FALSE)</f>
        <v>898.9654375940587</v>
      </c>
      <c r="G51" s="16">
        <f>VLOOKUP($C51,'Growth rate'!$B$3:$T$93,7,FALSE)*VLOOKUP($E51,BY_COM_Demand_Drivers!$A$5:$I$100,8,FALSE)</f>
        <v>0</v>
      </c>
      <c r="H51" s="16">
        <f>VLOOKUP($C51,'Growth rate'!$B$3:$T$93,7,FALSE)*VLOOKUP($E51,BY_COM_Demand_Drivers!$A$5:$I$100,9,FALSE)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BY_COM_Demand_Drivers!$J$5</f>
        <v>CHUDB</v>
      </c>
      <c r="F52" s="16">
        <f>VLOOKUP($C52,'Growth rate'!$B$3:$T$93,7,FALSE)*VLOOKUP($E52,BY_COM_Demand_Drivers!$A$5:$I$100,7,FALSE)</f>
        <v>908.69660037475296</v>
      </c>
      <c r="G52" s="16">
        <f>VLOOKUP($C52,'Growth rate'!$B$3:$T$93,7,FALSE)*VLOOKUP($E52,BY_COM_Demand_Drivers!$A$5:$I$100,8,FALSE)</f>
        <v>0</v>
      </c>
      <c r="H52" s="16">
        <f>VLOOKUP($C52,'Growth rate'!$B$3:$T$93,7,FALSE)*VLOOKUP($E52,BY_COM_Demand_Drivers!$A$5:$I$100,9,FALSE)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BY_COM_Demand_Drivers!$J$5</f>
        <v>CHUDB</v>
      </c>
      <c r="F53" s="16">
        <f>VLOOKUP($C53,'Growth rate'!$B$3:$T$93,7,FALSE)*VLOOKUP($E53,BY_COM_Demand_Drivers!$A$5:$I$100,7,FALSE)</f>
        <v>918.42776315544745</v>
      </c>
      <c r="G53" s="16">
        <f>VLOOKUP($C53,'Growth rate'!$B$3:$T$93,7,FALSE)*VLOOKUP($E53,BY_COM_Demand_Drivers!$A$5:$I$100,8,FALSE)</f>
        <v>0</v>
      </c>
      <c r="H53" s="16">
        <f>VLOOKUP($C53,'Growth rate'!$B$3:$T$93,7,FALSE)*VLOOKUP($E53,BY_COM_Demand_Drivers!$A$5:$I$100,9,FALSE)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BY_COM_Demand_Drivers!$J$5</f>
        <v>CHUDB</v>
      </c>
      <c r="F54" s="16">
        <f>VLOOKUP($C54,'Growth rate'!$B$3:$T$93,7,FALSE)*VLOOKUP($E54,BY_COM_Demand_Drivers!$A$5:$I$100,7,FALSE)</f>
        <v>928.15892593614183</v>
      </c>
      <c r="G54" s="16">
        <f>VLOOKUP($C54,'Growth rate'!$B$3:$T$93,7,FALSE)*VLOOKUP($E54,BY_COM_Demand_Drivers!$A$5:$I$100,8,FALSE)</f>
        <v>0</v>
      </c>
      <c r="H54" s="16">
        <f>VLOOKUP($C54,'Growth rate'!$B$3:$T$93,7,FALSE)*VLOOKUP($E54,BY_COM_Demand_Drivers!$A$5:$I$100,9,FALSE)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BY_COM_Demand_Drivers!$J$5</f>
        <v>CHUDB</v>
      </c>
      <c r="F55" s="16">
        <f>VLOOKUP($C55,'Growth rate'!$B$3:$T$93,7,FALSE)*VLOOKUP($E55,BY_COM_Demand_Drivers!$A$5:$I$100,7,FALSE)</f>
        <v>937.89008871683643</v>
      </c>
      <c r="G55" s="16">
        <f>VLOOKUP($C55,'Growth rate'!$B$3:$T$93,7,FALSE)*VLOOKUP($E55,BY_COM_Demand_Drivers!$A$5:$I$100,8,FALSE)</f>
        <v>0</v>
      </c>
      <c r="H55" s="16">
        <f>VLOOKUP($C55,'Growth rate'!$B$3:$T$93,7,FALSE)*VLOOKUP($E55,BY_COM_Demand_Drivers!$A$5:$I$100,9,FALSE)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BY_COM_Demand_Drivers!$J$5</f>
        <v>CHUDB</v>
      </c>
      <c r="F56" s="16">
        <f>VLOOKUP($C56,'Growth rate'!$B$3:$T$93,7,FALSE)*VLOOKUP($E56,BY_COM_Demand_Drivers!$A$5:$I$100,7,FALSE)</f>
        <v>947.60308755019014</v>
      </c>
      <c r="G56" s="16">
        <f>VLOOKUP($C56,'Growth rate'!$B$3:$T$93,7,FALSE)*VLOOKUP($E56,BY_COM_Demand_Drivers!$A$5:$I$100,8,FALSE)</f>
        <v>0</v>
      </c>
      <c r="H56" s="16">
        <f>VLOOKUP($C56,'Growth rate'!$B$3:$T$93,7,FALSE)*VLOOKUP($E56,BY_COM_Demand_Drivers!$A$5:$I$100,9,FALSE)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BY_COM_Demand_Drivers!$J$5</f>
        <v>CHUDB</v>
      </c>
      <c r="F57" s="16">
        <f>VLOOKUP($C57,'Growth rate'!$B$3:$T$93,7,FALSE)*VLOOKUP($E57,BY_COM_Demand_Drivers!$A$5:$I$100,7,FALSE)</f>
        <v>957.31608638354385</v>
      </c>
      <c r="G57" s="16">
        <f>VLOOKUP($C57,'Growth rate'!$B$3:$T$93,7,FALSE)*VLOOKUP($E57,BY_COM_Demand_Drivers!$A$5:$I$100,8,FALSE)</f>
        <v>0</v>
      </c>
      <c r="H57" s="16">
        <f>VLOOKUP($C57,'Growth rate'!$B$3:$T$93,7,FALSE)*VLOOKUP($E57,BY_COM_Demand_Drivers!$A$5:$I$100,9,FALSE)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BY_COM_Demand_Drivers!$J$5</f>
        <v>CHUDB</v>
      </c>
      <c r="F58" s="16">
        <f>VLOOKUP($C58,'Growth rate'!$B$3:$T$93,7,FALSE)*VLOOKUP($E58,BY_COM_Demand_Drivers!$A$5:$I$100,7,FALSE)</f>
        <v>967.02908521689756</v>
      </c>
      <c r="G58" s="16">
        <f>VLOOKUP($C58,'Growth rate'!$B$3:$T$93,7,FALSE)*VLOOKUP($E58,BY_COM_Demand_Drivers!$A$5:$I$100,8,FALSE)</f>
        <v>0</v>
      </c>
      <c r="H58" s="16">
        <f>VLOOKUP($C58,'Growth rate'!$B$3:$T$93,7,FALSE)*VLOOKUP($E58,BY_COM_Demand_Drivers!$A$5:$I$100,9,FALSE)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BY_COM_Demand_Drivers!$J$5</f>
        <v>CHUDB</v>
      </c>
      <c r="F59" s="16">
        <f>VLOOKUP($C59,'Growth rate'!$B$3:$T$93,7,FALSE)*VLOOKUP($E59,BY_COM_Demand_Drivers!$A$5:$I$100,7,FALSE)</f>
        <v>976.74208405025138</v>
      </c>
      <c r="G59" s="16">
        <f>VLOOKUP($C59,'Growth rate'!$B$3:$T$93,7,FALSE)*VLOOKUP($E59,BY_COM_Demand_Drivers!$A$5:$I$100,8,FALSE)</f>
        <v>0</v>
      </c>
      <c r="H59" s="16">
        <f>VLOOKUP($C59,'Growth rate'!$B$3:$T$93,7,FALSE)*VLOOKUP($E59,BY_COM_Demand_Drivers!$A$5:$I$100,9,FALSE)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BY_COM_Demand_Drivers!$J$5</f>
        <v>CHUDB</v>
      </c>
      <c r="F60" s="16">
        <f>VLOOKUP($C60,'Growth rate'!$B$3:$T$93,7,FALSE)*VLOOKUP($E60,BY_COM_Demand_Drivers!$A$5:$I$100,7,FALSE)</f>
        <v>986.45508288360509</v>
      </c>
      <c r="G60" s="16">
        <f>VLOOKUP($C60,'Growth rate'!$B$3:$T$93,7,FALSE)*VLOOKUP($E60,BY_COM_Demand_Drivers!$A$5:$I$100,8,FALSE)</f>
        <v>0</v>
      </c>
      <c r="H60" s="16">
        <f>VLOOKUP($C60,'Growth rate'!$B$3:$T$93,7,FALSE)*VLOOKUP($E60,BY_COM_Demand_Drivers!$A$5:$I$100,9,FALSE)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BY_COM_Demand_Drivers!$J$5</f>
        <v>CHUDB</v>
      </c>
      <c r="F61" s="16">
        <f>VLOOKUP($C61,'Growth rate'!$B$3:$T$93,7,FALSE)*VLOOKUP($E61,BY_COM_Demand_Drivers!$A$5:$I$100,7,FALSE)</f>
        <v>996.0082871423424</v>
      </c>
      <c r="G61" s="16">
        <f>VLOOKUP($C61,'Growth rate'!$B$3:$T$93,7,FALSE)*VLOOKUP($E61,BY_COM_Demand_Drivers!$A$5:$I$100,8,FALSE)</f>
        <v>0</v>
      </c>
      <c r="H61" s="16">
        <f>VLOOKUP($C61,'Growth rate'!$B$3:$T$93,7,FALSE)*VLOOKUP($E61,BY_COM_Demand_Drivers!$A$5:$I$100,9,FALSE)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BY_COM_Demand_Drivers!$J$5</f>
        <v>CHUDB</v>
      </c>
      <c r="F62" s="16">
        <f>VLOOKUP($C62,'Growth rate'!$B$3:$T$93,7,FALSE)*VLOOKUP($E62,BY_COM_Demand_Drivers!$A$5:$I$100,7,FALSE)</f>
        <v>1005.5614914010798</v>
      </c>
      <c r="G62" s="16">
        <f>VLOOKUP($C62,'Growth rate'!$B$3:$T$93,7,FALSE)*VLOOKUP($E62,BY_COM_Demand_Drivers!$A$5:$I$100,8,FALSE)</f>
        <v>0</v>
      </c>
      <c r="H62" s="16">
        <f>VLOOKUP($C62,'Growth rate'!$B$3:$T$93,7,FALSE)*VLOOKUP($E62,BY_COM_Demand_Drivers!$A$5:$I$100,9,FALSE)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BY_COM_Demand_Drivers!$J$5</f>
        <v>CHUDB</v>
      </c>
      <c r="F63" s="16">
        <f>VLOOKUP($C63,'Growth rate'!$B$3:$T$93,7,FALSE)*VLOOKUP($E63,BY_COM_Demand_Drivers!$A$5:$I$100,7,FALSE)</f>
        <v>1015.114695659817</v>
      </c>
      <c r="G63" s="16">
        <f>VLOOKUP($C63,'Growth rate'!$B$3:$T$93,7,FALSE)*VLOOKUP($E63,BY_COM_Demand_Drivers!$A$5:$I$100,8,FALSE)</f>
        <v>0</v>
      </c>
      <c r="H63" s="16">
        <f>VLOOKUP($C63,'Growth rate'!$B$3:$T$93,7,FALSE)*VLOOKUP($E63,BY_COM_Demand_Drivers!$A$5:$I$100,9,FALSE)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BY_COM_Demand_Drivers!$J$5</f>
        <v>CHUDB</v>
      </c>
      <c r="F64" s="16">
        <f>VLOOKUP($C64,'Growth rate'!$B$3:$T$93,7,FALSE)*VLOOKUP($E64,BY_COM_Demand_Drivers!$A$5:$I$100,7,FALSE)</f>
        <v>1024.6678999185544</v>
      </c>
      <c r="G64" s="16">
        <f>VLOOKUP($C64,'Growth rate'!$B$3:$T$93,7,FALSE)*VLOOKUP($E64,BY_COM_Demand_Drivers!$A$5:$I$100,8,FALSE)</f>
        <v>0</v>
      </c>
      <c r="H64" s="16">
        <f>VLOOKUP($C64,'Growth rate'!$B$3:$T$93,7,FALSE)*VLOOKUP($E64,BY_COM_Demand_Drivers!$A$5:$I$100,9,FALSE)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BY_COM_Demand_Drivers!$J$5</f>
        <v>CHUDB</v>
      </c>
      <c r="F65" s="16">
        <f>VLOOKUP($C65,'Growth rate'!$B$3:$T$93,7,FALSE)*VLOOKUP($E65,BY_COM_Demand_Drivers!$A$5:$I$100,7,FALSE)</f>
        <v>1034.2211041772916</v>
      </c>
      <c r="G65" s="16">
        <f>VLOOKUP($C65,'Growth rate'!$B$3:$T$93,7,FALSE)*VLOOKUP($E65,BY_COM_Demand_Drivers!$A$5:$I$100,8,FALSE)</f>
        <v>0</v>
      </c>
      <c r="H65" s="16">
        <f>VLOOKUP($C65,'Growth rate'!$B$3:$T$93,7,FALSE)*VLOOKUP($E65,BY_COM_Demand_Drivers!$A$5:$I$100,9,FALSE)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BY_COM_Demand_Drivers!$J$5</f>
        <v>CHUDB</v>
      </c>
      <c r="F66" s="16">
        <f>VLOOKUP($C66,'Growth rate'!$B$3:$T$93,7,FALSE)*VLOOKUP($E66,BY_COM_Demand_Drivers!$A$5:$I$100,7,FALSE)</f>
        <v>1043.383336349804</v>
      </c>
      <c r="G66" s="16">
        <f>VLOOKUP($C66,'Growth rate'!$B$3:$T$93,7,FALSE)*VLOOKUP($E66,BY_COM_Demand_Drivers!$A$5:$I$100,8,FALSE)</f>
        <v>0</v>
      </c>
      <c r="H66" s="16">
        <f>VLOOKUP($C66,'Growth rate'!$B$3:$T$93,7,FALSE)*VLOOKUP($E66,BY_COM_Demand_Drivers!$A$5:$I$100,9,FALSE)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BY_COM_Demand_Drivers!$J$5</f>
        <v>CHUDB</v>
      </c>
      <c r="F67" s="16">
        <f>VLOOKUP($C67,'Growth rate'!$B$3:$T$93,7,FALSE)*VLOOKUP($E67,BY_COM_Demand_Drivers!$A$5:$I$100,7,FALSE)</f>
        <v>1052.5455685223162</v>
      </c>
      <c r="G67" s="16">
        <f>VLOOKUP($C67,'Growth rate'!$B$3:$T$93,7,FALSE)*VLOOKUP($E67,BY_COM_Demand_Drivers!$A$5:$I$100,8,FALSE)</f>
        <v>0</v>
      </c>
      <c r="H67" s="16">
        <f>VLOOKUP($C67,'Growth rate'!$B$3:$T$93,7,FALSE)*VLOOKUP($E67,BY_COM_Demand_Drivers!$A$5:$I$100,9,FALSE)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BY_COM_Demand_Drivers!$J$5</f>
        <v>CHUDB</v>
      </c>
      <c r="F68" s="16">
        <f>VLOOKUP($C68,'Growth rate'!$B$3:$T$93,7,FALSE)*VLOOKUP($E68,BY_COM_Demand_Drivers!$A$5:$I$100,7,FALSE)</f>
        <v>1061.7078006948282</v>
      </c>
      <c r="G68" s="16">
        <f>VLOOKUP($C68,'Growth rate'!$B$3:$T$93,7,FALSE)*VLOOKUP($E68,BY_COM_Demand_Drivers!$A$5:$I$100,8,FALSE)</f>
        <v>0</v>
      </c>
      <c r="H68" s="16">
        <f>VLOOKUP($C68,'Growth rate'!$B$3:$T$93,7,FALSE)*VLOOKUP($E68,BY_COM_Demand_Drivers!$A$5:$I$100,9,FALSE)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BY_COM_Demand_Drivers!$J$5</f>
        <v>CHUDB</v>
      </c>
      <c r="F69" s="16">
        <f>VLOOKUP($C69,'Growth rate'!$B$3:$T$93,7,FALSE)*VLOOKUP($E69,BY_COM_Demand_Drivers!$A$5:$I$100,7,FALSE)</f>
        <v>1070.8700328673403</v>
      </c>
      <c r="G69" s="16">
        <f>VLOOKUP($C69,'Growth rate'!$B$3:$T$93,7,FALSE)*VLOOKUP($E69,BY_COM_Demand_Drivers!$A$5:$I$100,8,FALSE)</f>
        <v>0</v>
      </c>
      <c r="H69" s="16">
        <f>VLOOKUP($C69,'Growth rate'!$B$3:$T$93,7,FALSE)*VLOOKUP($E69,BY_COM_Demand_Drivers!$A$5:$I$100,9,FALSE)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BY_COM_Demand_Drivers!$J$5</f>
        <v>CHUDB</v>
      </c>
      <c r="F70" s="16">
        <f>VLOOKUP($C70,'Growth rate'!$B$3:$T$93,7,FALSE)*VLOOKUP($E70,BY_COM_Demand_Drivers!$A$5:$I$100,7,FALSE)</f>
        <v>1080.0322650398525</v>
      </c>
      <c r="G70" s="16">
        <f>VLOOKUP($C70,'Growth rate'!$B$3:$T$93,7,FALSE)*VLOOKUP($E70,BY_COM_Demand_Drivers!$A$5:$I$100,8,FALSE)</f>
        <v>0</v>
      </c>
      <c r="H70" s="16">
        <f>VLOOKUP($C70,'Growth rate'!$B$3:$T$93,7,FALSE)*VLOOKUP($E70,BY_COM_Demand_Drivers!$A$5:$I$100,9,FALSE)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BY_COM_Demand_Drivers!$J$5</f>
        <v>CHUDB</v>
      </c>
      <c r="F71" s="16">
        <f>VLOOKUP($C71,'Growth rate'!$B$3:$T$93,7,FALSE)*VLOOKUP($E71,BY_COM_Demand_Drivers!$A$5:$I$100,7,FALSE)</f>
        <v>1088.8319750966903</v>
      </c>
      <c r="G71" s="16">
        <f>VLOOKUP($C71,'Growth rate'!$B$3:$T$93,7,FALSE)*VLOOKUP($E71,BY_COM_Demand_Drivers!$A$5:$I$100,8,FALSE)</f>
        <v>0</v>
      </c>
      <c r="H71" s="16">
        <f>VLOOKUP($C71,'Growth rate'!$B$3:$T$93,7,FALSE)*VLOOKUP($E71,BY_COM_Demand_Drivers!$A$5:$I$100,9,FALSE)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BY_COM_Demand_Drivers!$J$5</f>
        <v>CHUDB</v>
      </c>
      <c r="F72" s="16">
        <f>VLOOKUP($C72,'Growth rate'!$B$3:$T$93,7,FALSE)*VLOOKUP($E72,BY_COM_Demand_Drivers!$A$5:$I$100,7,FALSE)</f>
        <v>1097.6316851535282</v>
      </c>
      <c r="G72" s="16">
        <f>VLOOKUP($C72,'Growth rate'!$B$3:$T$93,7,FALSE)*VLOOKUP($E72,BY_COM_Demand_Drivers!$A$5:$I$100,8,FALSE)</f>
        <v>0</v>
      </c>
      <c r="H72" s="16">
        <f>VLOOKUP($C72,'Growth rate'!$B$3:$T$93,7,FALSE)*VLOOKUP($E72,BY_COM_Demand_Drivers!$A$5:$I$100,9,FALSE)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BY_COM_Demand_Drivers!$J$5</f>
        <v>CHUDB</v>
      </c>
      <c r="F73" s="16">
        <f>VLOOKUP($C73,'Growth rate'!$B$3:$T$93,7,FALSE)*VLOOKUP($E73,BY_COM_Demand_Drivers!$A$5:$I$100,7,FALSE)</f>
        <v>1106.4313952103657</v>
      </c>
      <c r="G73" s="16">
        <f>VLOOKUP($C73,'Growth rate'!$B$3:$T$93,7,FALSE)*VLOOKUP($E73,BY_COM_Demand_Drivers!$A$5:$I$100,8,FALSE)</f>
        <v>0</v>
      </c>
      <c r="H73" s="16">
        <f>VLOOKUP($C73,'Growth rate'!$B$3:$T$93,7,FALSE)*VLOOKUP($E73,BY_COM_Demand_Drivers!$A$5:$I$100,9,FALSE)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BY_COM_Demand_Drivers!$J$5</f>
        <v>CHUDB</v>
      </c>
      <c r="F74" s="16">
        <f>VLOOKUP($C74,'Growth rate'!$B$3:$T$93,7,FALSE)*VLOOKUP($E74,BY_COM_Demand_Drivers!$A$5:$I$100,7,FALSE)</f>
        <v>1115.2311052672035</v>
      </c>
      <c r="G74" s="16">
        <f>VLOOKUP($C74,'Growth rate'!$B$3:$T$93,7,FALSE)*VLOOKUP($E74,BY_COM_Demand_Drivers!$A$5:$I$100,8,FALSE)</f>
        <v>0</v>
      </c>
      <c r="H74" s="16">
        <f>VLOOKUP($C74,'Growth rate'!$B$3:$T$93,7,FALSE)*VLOOKUP($E74,BY_COM_Demand_Drivers!$A$5:$I$100,9,FALSE)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BY_COM_Demand_Drivers!$J$5</f>
        <v>CHUDB</v>
      </c>
      <c r="F75" s="16">
        <f>VLOOKUP($C75,'Growth rate'!$B$3:$T$93,7,FALSE)*VLOOKUP($E75,BY_COM_Demand_Drivers!$A$5:$I$100,7,FALSE)</f>
        <v>1124.030815324041</v>
      </c>
      <c r="G75" s="16">
        <f>VLOOKUP($C75,'Growth rate'!$B$3:$T$93,7,FALSE)*VLOOKUP($E75,BY_COM_Demand_Drivers!$A$5:$I$100,8,FALSE)</f>
        <v>0</v>
      </c>
      <c r="H75" s="16">
        <f>VLOOKUP($C75,'Growth rate'!$B$3:$T$93,7,FALSE)*VLOOKUP($E75,BY_COM_Demand_Drivers!$A$5:$I$100,9,FALSE)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BY_COM_Demand_Drivers!$J$5</f>
        <v>CHUDB</v>
      </c>
      <c r="F76" s="16">
        <f>VLOOKUP($C76,'Growth rate'!$B$3:$T$93,7,FALSE)*VLOOKUP($E76,BY_COM_Demand_Drivers!$A$5:$I$100,7,FALSE)</f>
        <v>1132.6264561846194</v>
      </c>
      <c r="G76" s="16">
        <f>VLOOKUP($C76,'Growth rate'!$B$3:$T$93,7,FALSE)*VLOOKUP($E76,BY_COM_Demand_Drivers!$A$5:$I$100,8,FALSE)</f>
        <v>0</v>
      </c>
      <c r="H76" s="16">
        <f>VLOOKUP($C76,'Growth rate'!$B$3:$T$93,7,FALSE)*VLOOKUP($E76,BY_COM_Demand_Drivers!$A$5:$I$100,9,FALSE)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BY_COM_Demand_Drivers!$J$5</f>
        <v>CHUDB</v>
      </c>
      <c r="F77" s="16">
        <f>VLOOKUP($C77,'Growth rate'!$B$3:$T$93,7,FALSE)*VLOOKUP($E77,BY_COM_Demand_Drivers!$A$5:$I$100,7,FALSE)</f>
        <v>1141.2220970451976</v>
      </c>
      <c r="G77" s="16">
        <f>VLOOKUP($C77,'Growth rate'!$B$3:$T$93,7,FALSE)*VLOOKUP($E77,BY_COM_Demand_Drivers!$A$5:$I$100,8,FALSE)</f>
        <v>0</v>
      </c>
      <c r="H77" s="16">
        <f>VLOOKUP($C77,'Growth rate'!$B$3:$T$93,7,FALSE)*VLOOKUP($E77,BY_COM_Demand_Drivers!$A$5:$I$100,9,FALSE)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BY_COM_Demand_Drivers!$J$5</f>
        <v>CHUDB</v>
      </c>
      <c r="F78" s="16">
        <f>VLOOKUP($C78,'Growth rate'!$B$3:$T$93,7,FALSE)*VLOOKUP($E78,BY_COM_Demand_Drivers!$A$5:$I$100,7,FALSE)</f>
        <v>1149.8177379057763</v>
      </c>
      <c r="G78" s="16">
        <f>VLOOKUP($C78,'Growth rate'!$B$3:$T$93,7,FALSE)*VLOOKUP($E78,BY_COM_Demand_Drivers!$A$5:$I$100,8,FALSE)</f>
        <v>0</v>
      </c>
      <c r="H78" s="16">
        <f>VLOOKUP($C78,'Growth rate'!$B$3:$T$93,7,FALSE)*VLOOKUP($E78,BY_COM_Demand_Drivers!$A$5:$I$100,9,FALSE)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BY_COM_Demand_Drivers!$J$5</f>
        <v>CHUDB</v>
      </c>
      <c r="F79" s="16">
        <f>VLOOKUP($C79,'Growth rate'!$B$3:$T$93,7,FALSE)*VLOOKUP($E79,BY_COM_Demand_Drivers!$A$5:$I$100,7,FALSE)</f>
        <v>1158.4133787663545</v>
      </c>
      <c r="G79" s="16">
        <f>VLOOKUP($C79,'Growth rate'!$B$3:$T$93,7,FALSE)*VLOOKUP($E79,BY_COM_Demand_Drivers!$A$5:$I$100,8,FALSE)</f>
        <v>0</v>
      </c>
      <c r="H79" s="16">
        <f>VLOOKUP($C79,'Growth rate'!$B$3:$T$93,7,FALSE)*VLOOKUP($E79,BY_COM_Demand_Drivers!$A$5:$I$100,9,FALSE)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BY_COM_Demand_Drivers!$J$5</f>
        <v>CHUDB</v>
      </c>
      <c r="F80" s="16">
        <f>VLOOKUP($C80,'Growth rate'!$B$3:$T$93,7,FALSE)*VLOOKUP($E80,BY_COM_Demand_Drivers!$A$5:$I$100,7,FALSE)</f>
        <v>1167.0090196269327</v>
      </c>
      <c r="G80" s="16">
        <f>VLOOKUP($C80,'Growth rate'!$B$3:$T$93,7,FALSE)*VLOOKUP($E80,BY_COM_Demand_Drivers!$A$5:$I$100,8,FALSE)</f>
        <v>0</v>
      </c>
      <c r="H80" s="16">
        <f>VLOOKUP($C80,'Growth rate'!$B$3:$T$93,7,FALSE)*VLOOKUP($E80,BY_COM_Demand_Drivers!$A$5:$I$100,9,FALSE)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BY_COM_Demand_Drivers!$J$5</f>
        <v>CHUDB</v>
      </c>
      <c r="F81" s="16">
        <f>VLOOKUP($C81,'Growth rate'!$B$3:$T$93,7,FALSE)*VLOOKUP($E81,BY_COM_Demand_Drivers!$A$5:$I$100,7,FALSE)</f>
        <v>1175.317649478679</v>
      </c>
      <c r="G81" s="16">
        <f>VLOOKUP($C81,'Growth rate'!$B$3:$T$93,7,FALSE)*VLOOKUP($E81,BY_COM_Demand_Drivers!$A$5:$I$100,8,FALSE)</f>
        <v>0</v>
      </c>
      <c r="H81" s="16">
        <f>VLOOKUP($C81,'Growth rate'!$B$3:$T$93,7,FALSE)*VLOOKUP($E81,BY_COM_Demand_Drivers!$A$5:$I$100,9,FALSE)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BY_COM_Demand_Drivers!$J$5</f>
        <v>CHUDB</v>
      </c>
      <c r="F82" s="16">
        <f>VLOOKUP($C82,'Growth rate'!$B$3:$T$93,7,FALSE)*VLOOKUP($E82,BY_COM_Demand_Drivers!$A$5:$I$100,7,FALSE)</f>
        <v>1183.6262793304254</v>
      </c>
      <c r="G82" s="16">
        <f>VLOOKUP($C82,'Growth rate'!$B$3:$T$93,7,FALSE)*VLOOKUP($E82,BY_COM_Demand_Drivers!$A$5:$I$100,8,FALSE)</f>
        <v>0</v>
      </c>
      <c r="H82" s="16">
        <f>VLOOKUP($C82,'Growth rate'!$B$3:$T$93,7,FALSE)*VLOOKUP($E82,BY_COM_Demand_Drivers!$A$5:$I$100,9,FALSE)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BY_COM_Demand_Drivers!$J$5</f>
        <v>CHUDB</v>
      </c>
      <c r="F83" s="16">
        <f>VLOOKUP($C83,'Growth rate'!$B$3:$T$93,7,FALSE)*VLOOKUP($E83,BY_COM_Demand_Drivers!$A$5:$I$100,7,FALSE)</f>
        <v>1191.9349091821716</v>
      </c>
      <c r="G83" s="16">
        <f>VLOOKUP($C83,'Growth rate'!$B$3:$T$93,7,FALSE)*VLOOKUP($E83,BY_COM_Demand_Drivers!$A$5:$I$100,8,FALSE)</f>
        <v>0</v>
      </c>
      <c r="H83" s="16">
        <f>VLOOKUP($C83,'Growth rate'!$B$3:$T$93,7,FALSE)*VLOOKUP($E83,BY_COM_Demand_Drivers!$A$5:$I$100,9,FALSE)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BY_COM_Demand_Drivers!$J$5</f>
        <v>CHUDB</v>
      </c>
      <c r="F84" s="16">
        <f>VLOOKUP($C84,'Growth rate'!$B$3:$T$93,7,FALSE)*VLOOKUP($E84,BY_COM_Demand_Drivers!$A$5:$I$100,7,FALSE)</f>
        <v>1200.2435390339178</v>
      </c>
      <c r="G84" s="16">
        <f>VLOOKUP($C84,'Growth rate'!$B$3:$T$93,7,FALSE)*VLOOKUP($E84,BY_COM_Demand_Drivers!$A$5:$I$100,8,FALSE)</f>
        <v>0</v>
      </c>
      <c r="H84" s="16">
        <f>VLOOKUP($C84,'Growth rate'!$B$3:$T$93,7,FALSE)*VLOOKUP($E84,BY_COM_Demand_Drivers!$A$5:$I$100,9,FALSE)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BY_COM_Demand_Drivers!$J$5</f>
        <v>CHUDB</v>
      </c>
      <c r="F85" s="16">
        <f>VLOOKUP($C85,'Growth rate'!$B$3:$T$93,7,FALSE)*VLOOKUP($E85,BY_COM_Demand_Drivers!$A$5:$I$100,7,FALSE)</f>
        <v>1208.5521688856641</v>
      </c>
      <c r="G85" s="16">
        <f>VLOOKUP($C85,'Growth rate'!$B$3:$T$93,7,FALSE)*VLOOKUP($E85,BY_COM_Demand_Drivers!$A$5:$I$100,8,FALSE)</f>
        <v>0</v>
      </c>
      <c r="H85" s="16">
        <f>VLOOKUP($C85,'Growth rate'!$B$3:$T$93,7,FALSE)*VLOOKUP($E85,BY_COM_Demand_Drivers!$A$5:$I$100,9,FALSE)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BY_COM_Demand_Drivers!$J$6</f>
        <v>CHRDB</v>
      </c>
      <c r="F86" s="16">
        <f>VLOOKUP($C86,'Growth rate'!$B$3:$T$93,7,FALSE)*VLOOKUP($E86,BY_COM_Demand_Drivers!$A$5:$I$100,7,FALSE)</f>
        <v>410.83199999999999</v>
      </c>
      <c r="G86" s="16">
        <f>VLOOKUP($C86,'Growth rate'!$B$3:$T$93,7,FALSE)*VLOOKUP($E86,BY_COM_Demand_Drivers!$A$5:$I$100,8,FALSE)</f>
        <v>0</v>
      </c>
      <c r="H86" s="16">
        <f>VLOOKUP($C86,'Growth rate'!$B$3:$T$93,7,FALSE)*VLOOKUP($E86,BY_COM_Demand_Drivers!$A$5:$I$100,9,FALSE)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BY_COM_Demand_Drivers!$J$6</f>
        <v>CHRDB</v>
      </c>
      <c r="F87" s="16">
        <f>VLOOKUP($C87,'Growth rate'!$B$3:$T$93,7,FALSE)*VLOOKUP($E87,BY_COM_Demand_Drivers!$A$5:$I$100,7,FALSE)</f>
        <v>416.13176554860854</v>
      </c>
      <c r="G87" s="16">
        <f>VLOOKUP($C87,'Growth rate'!$B$3:$T$93,7,FALSE)*VLOOKUP($E87,BY_COM_Demand_Drivers!$A$5:$I$100,8,FALSE)</f>
        <v>0</v>
      </c>
      <c r="H87" s="16">
        <f>VLOOKUP($C87,'Growth rate'!$B$3:$T$93,7,FALSE)*VLOOKUP($E87,BY_COM_Demand_Drivers!$A$5:$I$100,9,FALSE)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BY_COM_Demand_Drivers!$J$6</f>
        <v>CHRDB</v>
      </c>
      <c r="F88" s="16">
        <f>VLOOKUP($C88,'Growth rate'!$B$3:$T$93,7,FALSE)*VLOOKUP($E88,BY_COM_Demand_Drivers!$A$5:$I$100,7,FALSE)</f>
        <v>421.43153109721703</v>
      </c>
      <c r="G88" s="16">
        <f>VLOOKUP($C88,'Growth rate'!$B$3:$T$93,7,FALSE)*VLOOKUP($E88,BY_COM_Demand_Drivers!$A$5:$I$100,8,FALSE)</f>
        <v>0</v>
      </c>
      <c r="H88" s="16">
        <f>VLOOKUP($C88,'Growth rate'!$B$3:$T$93,7,FALSE)*VLOOKUP($E88,BY_COM_Demand_Drivers!$A$5:$I$100,9,FALSE)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BY_COM_Demand_Drivers!$J$6</f>
        <v>CHRDB</v>
      </c>
      <c r="F89" s="16">
        <f>VLOOKUP($C89,'Growth rate'!$B$3:$T$93,7,FALSE)*VLOOKUP($E89,BY_COM_Demand_Drivers!$A$5:$I$100,7,FALSE)</f>
        <v>426.73129664582564</v>
      </c>
      <c r="G89" s="16">
        <f>VLOOKUP($C89,'Growth rate'!$B$3:$T$93,7,FALSE)*VLOOKUP($E89,BY_COM_Demand_Drivers!$A$5:$I$100,8,FALSE)</f>
        <v>0</v>
      </c>
      <c r="H89" s="16">
        <f>VLOOKUP($C89,'Growth rate'!$B$3:$T$93,7,FALSE)*VLOOKUP($E89,BY_COM_Demand_Drivers!$A$5:$I$100,9,FALSE)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BY_COM_Demand_Drivers!$J$6</f>
        <v>CHRDB</v>
      </c>
      <c r="F90" s="16">
        <f>VLOOKUP($C90,'Growth rate'!$B$3:$T$93,7,FALSE)*VLOOKUP($E90,BY_COM_Demand_Drivers!$A$5:$I$100,7,FALSE)</f>
        <v>432.03106219443418</v>
      </c>
      <c r="G90" s="16">
        <f>VLOOKUP($C90,'Growth rate'!$B$3:$T$93,7,FALSE)*VLOOKUP($E90,BY_COM_Demand_Drivers!$A$5:$I$100,8,FALSE)</f>
        <v>0</v>
      </c>
      <c r="H90" s="16">
        <f>VLOOKUP($C90,'Growth rate'!$B$3:$T$93,7,FALSE)*VLOOKUP($E90,BY_COM_Demand_Drivers!$A$5:$I$100,9,FALSE)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BY_COM_Demand_Drivers!$J$6</f>
        <v>CHRDB</v>
      </c>
      <c r="F91" s="16">
        <f>VLOOKUP($C91,'Growth rate'!$B$3:$T$93,7,FALSE)*VLOOKUP($E91,BY_COM_Demand_Drivers!$A$5:$I$100,7,FALSE)</f>
        <v>437.33082774304268</v>
      </c>
      <c r="G91" s="16">
        <f>VLOOKUP($C91,'Growth rate'!$B$3:$T$93,7,FALSE)*VLOOKUP($E91,BY_COM_Demand_Drivers!$A$5:$I$100,8,FALSE)</f>
        <v>0</v>
      </c>
      <c r="H91" s="16">
        <f>VLOOKUP($C91,'Growth rate'!$B$3:$T$93,7,FALSE)*VLOOKUP($E91,BY_COM_Demand_Drivers!$A$5:$I$100,9,FALSE)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BY_COM_Demand_Drivers!$J$6</f>
        <v>CHRDB</v>
      </c>
      <c r="F92" s="16">
        <f>VLOOKUP($C92,'Growth rate'!$B$3:$T$93,7,FALSE)*VLOOKUP($E92,BY_COM_Demand_Drivers!$A$5:$I$100,7,FALSE)</f>
        <v>442.63059329165122</v>
      </c>
      <c r="G92" s="16">
        <f>VLOOKUP($C92,'Growth rate'!$B$3:$T$93,7,FALSE)*VLOOKUP($E92,BY_COM_Demand_Drivers!$A$5:$I$100,8,FALSE)</f>
        <v>0</v>
      </c>
      <c r="H92" s="16">
        <f>VLOOKUP($C92,'Growth rate'!$B$3:$T$93,7,FALSE)*VLOOKUP($E92,BY_COM_Demand_Drivers!$A$5:$I$100,9,FALSE)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BY_COM_Demand_Drivers!$J$6</f>
        <v>CHRDB</v>
      </c>
      <c r="F93" s="16">
        <f>VLOOKUP($C93,'Growth rate'!$B$3:$T$93,7,FALSE)*VLOOKUP($E93,BY_COM_Demand_Drivers!$A$5:$I$100,7,FALSE)</f>
        <v>447.93035884025977</v>
      </c>
      <c r="G93" s="16">
        <f>VLOOKUP($C93,'Growth rate'!$B$3:$T$93,7,FALSE)*VLOOKUP($E93,BY_COM_Demand_Drivers!$A$5:$I$100,8,FALSE)</f>
        <v>0</v>
      </c>
      <c r="H93" s="16">
        <f>VLOOKUP($C93,'Growth rate'!$B$3:$T$93,7,FALSE)*VLOOKUP($E93,BY_COM_Demand_Drivers!$A$5:$I$100,9,FALSE)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BY_COM_Demand_Drivers!$J$6</f>
        <v>CHRDB</v>
      </c>
      <c r="F94" s="16">
        <f>VLOOKUP($C94,'Growth rate'!$B$3:$T$93,7,FALSE)*VLOOKUP($E94,BY_COM_Demand_Drivers!$A$5:$I$100,7,FALSE)</f>
        <v>453.23012438886826</v>
      </c>
      <c r="G94" s="16">
        <f>VLOOKUP($C94,'Growth rate'!$B$3:$T$93,7,FALSE)*VLOOKUP($E94,BY_COM_Demand_Drivers!$A$5:$I$100,8,FALSE)</f>
        <v>0</v>
      </c>
      <c r="H94" s="16">
        <f>VLOOKUP($C94,'Growth rate'!$B$3:$T$93,7,FALSE)*VLOOKUP($E94,BY_COM_Demand_Drivers!$A$5:$I$100,9,FALSE)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BY_COM_Demand_Drivers!$J$6</f>
        <v>CHRDB</v>
      </c>
      <c r="F95" s="16">
        <f>VLOOKUP($C95,'Growth rate'!$B$3:$T$93,7,FALSE)*VLOOKUP($E95,BY_COM_Demand_Drivers!$A$5:$I$100,7,FALSE)</f>
        <v>458.52988993747687</v>
      </c>
      <c r="G95" s="16">
        <f>VLOOKUP($C95,'Growth rate'!$B$3:$T$93,7,FALSE)*VLOOKUP($E95,BY_COM_Demand_Drivers!$A$5:$I$100,8,FALSE)</f>
        <v>0</v>
      </c>
      <c r="H95" s="16">
        <f>VLOOKUP($C95,'Growth rate'!$B$3:$T$93,7,FALSE)*VLOOKUP($E95,BY_COM_Demand_Drivers!$A$5:$I$100,9,FALSE)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BY_COM_Demand_Drivers!$J$6</f>
        <v>CHRDB</v>
      </c>
      <c r="F96" s="16">
        <f>VLOOKUP($C96,'Growth rate'!$B$3:$T$93,7,FALSE)*VLOOKUP($E96,BY_COM_Demand_Drivers!$A$5:$I$100,7,FALSE)</f>
        <v>463.8296554860853</v>
      </c>
      <c r="G96" s="16">
        <f>VLOOKUP($C96,'Growth rate'!$B$3:$T$93,7,FALSE)*VLOOKUP($E96,BY_COM_Demand_Drivers!$A$5:$I$100,8,FALSE)</f>
        <v>0</v>
      </c>
      <c r="H96" s="16">
        <f>VLOOKUP($C96,'Growth rate'!$B$3:$T$93,7,FALSE)*VLOOKUP($E96,BY_COM_Demand_Drivers!$A$5:$I$100,9,FALSE)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BY_COM_Demand_Drivers!$J$6</f>
        <v>CHRDB</v>
      </c>
      <c r="F97" s="16">
        <f>VLOOKUP($C97,'Growth rate'!$B$3:$T$93,7,FALSE)*VLOOKUP($E97,BY_COM_Demand_Drivers!$A$5:$I$100,7,FALSE)</f>
        <v>469.12942103469391</v>
      </c>
      <c r="G97" s="16">
        <f>VLOOKUP($C97,'Growth rate'!$B$3:$T$93,7,FALSE)*VLOOKUP($E97,BY_COM_Demand_Drivers!$A$5:$I$100,8,FALSE)</f>
        <v>0</v>
      </c>
      <c r="H97" s="16">
        <f>VLOOKUP($C97,'Growth rate'!$B$3:$T$93,7,FALSE)*VLOOKUP($E97,BY_COM_Demand_Drivers!$A$5:$I$100,9,FALSE)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BY_COM_Demand_Drivers!$J$6</f>
        <v>CHRDB</v>
      </c>
      <c r="F98" s="16">
        <f>VLOOKUP($C98,'Growth rate'!$B$3:$T$93,7,FALSE)*VLOOKUP($E98,BY_COM_Demand_Drivers!$A$5:$I$100,7,FALSE)</f>
        <v>474.42918658330245</v>
      </c>
      <c r="G98" s="16">
        <f>VLOOKUP($C98,'Growth rate'!$B$3:$T$93,7,FALSE)*VLOOKUP($E98,BY_COM_Demand_Drivers!$A$5:$I$100,8,FALSE)</f>
        <v>0</v>
      </c>
      <c r="H98" s="16">
        <f>VLOOKUP($C98,'Growth rate'!$B$3:$T$93,7,FALSE)*VLOOKUP($E98,BY_COM_Demand_Drivers!$A$5:$I$100,9,FALSE)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BY_COM_Demand_Drivers!$J$6</f>
        <v>CHRDB</v>
      </c>
      <c r="F99" s="16">
        <f>VLOOKUP($C99,'Growth rate'!$B$3:$T$93,7,FALSE)*VLOOKUP($E99,BY_COM_Demand_Drivers!$A$5:$I$100,7,FALSE)</f>
        <v>479.72895213191094</v>
      </c>
      <c r="G99" s="16">
        <f>VLOOKUP($C99,'Growth rate'!$B$3:$T$93,7,FALSE)*VLOOKUP($E99,BY_COM_Demand_Drivers!$A$5:$I$100,8,FALSE)</f>
        <v>0</v>
      </c>
      <c r="H99" s="16">
        <f>VLOOKUP($C99,'Growth rate'!$B$3:$T$93,7,FALSE)*VLOOKUP($E99,BY_COM_Demand_Drivers!$A$5:$I$100,9,FALSE)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BY_COM_Demand_Drivers!$J$6</f>
        <v>CHRDB</v>
      </c>
      <c r="F100" s="16">
        <f>VLOOKUP($C100,'Growth rate'!$B$3:$T$93,7,FALSE)*VLOOKUP($E100,BY_COM_Demand_Drivers!$A$5:$I$100,7,FALSE)</f>
        <v>485.02871768051949</v>
      </c>
      <c r="G100" s="16">
        <f>VLOOKUP($C100,'Growth rate'!$B$3:$T$93,7,FALSE)*VLOOKUP($E100,BY_COM_Demand_Drivers!$A$5:$I$100,8,FALSE)</f>
        <v>0</v>
      </c>
      <c r="H100" s="16">
        <f>VLOOKUP($C100,'Growth rate'!$B$3:$T$93,7,FALSE)*VLOOKUP($E100,BY_COM_Demand_Drivers!$A$5:$I$100,9,FALSE)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BY_COM_Demand_Drivers!$J$6</f>
        <v>CHRDB</v>
      </c>
      <c r="F101" s="16">
        <f>VLOOKUP($C101,'Growth rate'!$B$3:$T$93,7,FALSE)*VLOOKUP($E101,BY_COM_Demand_Drivers!$A$5:$I$100,7,FALSE)</f>
        <v>490.3284832291281</v>
      </c>
      <c r="G101" s="16">
        <f>VLOOKUP($C101,'Growth rate'!$B$3:$T$93,7,FALSE)*VLOOKUP($E101,BY_COM_Demand_Drivers!$A$5:$I$100,8,FALSE)</f>
        <v>0</v>
      </c>
      <c r="H101" s="16">
        <f>VLOOKUP($C101,'Growth rate'!$B$3:$T$93,7,FALSE)*VLOOKUP($E101,BY_COM_Demand_Drivers!$A$5:$I$100,9,FALSE)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BY_COM_Demand_Drivers!$J$6</f>
        <v>CHRDB</v>
      </c>
      <c r="F102" s="16">
        <f>VLOOKUP($C102,'Growth rate'!$B$3:$T$93,7,FALSE)*VLOOKUP($E102,BY_COM_Demand_Drivers!$A$5:$I$100,7,FALSE)</f>
        <v>495.62824877773659</v>
      </c>
      <c r="G102" s="16">
        <f>VLOOKUP($C102,'Growth rate'!$B$3:$T$93,7,FALSE)*VLOOKUP($E102,BY_COM_Demand_Drivers!$A$5:$I$100,8,FALSE)</f>
        <v>0</v>
      </c>
      <c r="H102" s="16">
        <f>VLOOKUP($C102,'Growth rate'!$B$3:$T$93,7,FALSE)*VLOOKUP($E102,BY_COM_Demand_Drivers!$A$5:$I$100,9,FALSE)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BY_COM_Demand_Drivers!$J$6</f>
        <v>CHRDB</v>
      </c>
      <c r="F103" s="16">
        <f>VLOOKUP($C103,'Growth rate'!$B$3:$T$93,7,FALSE)*VLOOKUP($E103,BY_COM_Demand_Drivers!$A$5:$I$100,7,FALSE)</f>
        <v>500.92801432634514</v>
      </c>
      <c r="G103" s="16">
        <f>VLOOKUP($C103,'Growth rate'!$B$3:$T$93,7,FALSE)*VLOOKUP($E103,BY_COM_Demand_Drivers!$A$5:$I$100,8,FALSE)</f>
        <v>0</v>
      </c>
      <c r="H103" s="16">
        <f>VLOOKUP($C103,'Growth rate'!$B$3:$T$93,7,FALSE)*VLOOKUP($E103,BY_COM_Demand_Drivers!$A$5:$I$100,9,FALSE)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BY_COM_Demand_Drivers!$J$6</f>
        <v>CHRDB</v>
      </c>
      <c r="F104" s="16">
        <f>VLOOKUP($C104,'Growth rate'!$B$3:$T$93,7,FALSE)*VLOOKUP($E104,BY_COM_Demand_Drivers!$A$5:$I$100,7,FALSE)</f>
        <v>506.22777987495368</v>
      </c>
      <c r="G104" s="16">
        <f>VLOOKUP($C104,'Growth rate'!$B$3:$T$93,7,FALSE)*VLOOKUP($E104,BY_COM_Demand_Drivers!$A$5:$I$100,8,FALSE)</f>
        <v>0</v>
      </c>
      <c r="H104" s="16">
        <f>VLOOKUP($C104,'Growth rate'!$B$3:$T$93,7,FALSE)*VLOOKUP($E104,BY_COM_Demand_Drivers!$A$5:$I$100,9,FALSE)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BY_COM_Demand_Drivers!$J$6</f>
        <v>CHRDB</v>
      </c>
      <c r="F105" s="16">
        <f>VLOOKUP($C105,'Growth rate'!$B$3:$T$93,7,FALSE)*VLOOKUP($E105,BY_COM_Demand_Drivers!$A$5:$I$100,7,FALSE)</f>
        <v>511.52754542356217</v>
      </c>
      <c r="G105" s="16">
        <f>VLOOKUP($C105,'Growth rate'!$B$3:$T$93,7,FALSE)*VLOOKUP($E105,BY_COM_Demand_Drivers!$A$5:$I$100,8,FALSE)</f>
        <v>0</v>
      </c>
      <c r="H105" s="16">
        <f>VLOOKUP($C105,'Growth rate'!$B$3:$T$93,7,FALSE)*VLOOKUP($E105,BY_COM_Demand_Drivers!$A$5:$I$100,9,FALSE)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BY_COM_Demand_Drivers!$J$6</f>
        <v>CHRDB</v>
      </c>
      <c r="F106" s="16">
        <f>VLOOKUP($C106,'Growth rate'!$B$3:$T$93,7,FALSE)*VLOOKUP($E106,BY_COM_Demand_Drivers!$A$5:$I$100,7,FALSE)</f>
        <v>516.82731097217072</v>
      </c>
      <c r="G106" s="16">
        <f>VLOOKUP($C106,'Growth rate'!$B$3:$T$93,7,FALSE)*VLOOKUP($E106,BY_COM_Demand_Drivers!$A$5:$I$100,8,FALSE)</f>
        <v>0</v>
      </c>
      <c r="H106" s="16">
        <f>VLOOKUP($C106,'Growth rate'!$B$3:$T$93,7,FALSE)*VLOOKUP($E106,BY_COM_Demand_Drivers!$A$5:$I$100,9,FALSE)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BY_COM_Demand_Drivers!$J$6</f>
        <v>CHRDB</v>
      </c>
      <c r="F107" s="16">
        <f>VLOOKUP($C107,'Growth rate'!$B$3:$T$93,7,FALSE)*VLOOKUP($E107,BY_COM_Demand_Drivers!$A$5:$I$100,7,FALSE)</f>
        <v>522.12707652077927</v>
      </c>
      <c r="G107" s="16">
        <f>VLOOKUP($C107,'Growth rate'!$B$3:$T$93,7,FALSE)*VLOOKUP($E107,BY_COM_Demand_Drivers!$A$5:$I$100,8,FALSE)</f>
        <v>0</v>
      </c>
      <c r="H107" s="16">
        <f>VLOOKUP($C107,'Growth rate'!$B$3:$T$93,7,FALSE)*VLOOKUP($E107,BY_COM_Demand_Drivers!$A$5:$I$100,9,FALSE)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BY_COM_Demand_Drivers!$J$6</f>
        <v>CHRDB</v>
      </c>
      <c r="F108" s="16">
        <f>VLOOKUP($C108,'Growth rate'!$B$3:$T$93,7,FALSE)*VLOOKUP($E108,BY_COM_Demand_Drivers!$A$5:$I$100,7,FALSE)</f>
        <v>527.42684206938782</v>
      </c>
      <c r="G108" s="16">
        <f>VLOOKUP($C108,'Growth rate'!$B$3:$T$93,7,FALSE)*VLOOKUP($E108,BY_COM_Demand_Drivers!$A$5:$I$100,8,FALSE)</f>
        <v>0</v>
      </c>
      <c r="H108" s="16">
        <f>VLOOKUP($C108,'Growth rate'!$B$3:$T$93,7,FALSE)*VLOOKUP($E108,BY_COM_Demand_Drivers!$A$5:$I$100,9,FALSE)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BY_COM_Demand_Drivers!$J$6</f>
        <v>CHRDB</v>
      </c>
      <c r="F109" s="16">
        <f>VLOOKUP($C109,'Growth rate'!$B$3:$T$93,7,FALSE)*VLOOKUP($E109,BY_COM_Demand_Drivers!$A$5:$I$100,7,FALSE)</f>
        <v>532.72660761799636</v>
      </c>
      <c r="G109" s="16">
        <f>VLOOKUP($C109,'Growth rate'!$B$3:$T$93,7,FALSE)*VLOOKUP($E109,BY_COM_Demand_Drivers!$A$5:$I$100,8,FALSE)</f>
        <v>0</v>
      </c>
      <c r="H109" s="16">
        <f>VLOOKUP($C109,'Growth rate'!$B$3:$T$93,7,FALSE)*VLOOKUP($E109,BY_COM_Demand_Drivers!$A$5:$I$100,9,FALSE)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BY_COM_Demand_Drivers!$J$6</f>
        <v>CHRDB</v>
      </c>
      <c r="F110" s="16">
        <f>VLOOKUP($C110,'Growth rate'!$B$3:$T$93,7,FALSE)*VLOOKUP($E110,BY_COM_Demand_Drivers!$A$5:$I$100,7,FALSE)</f>
        <v>538.02637316660491</v>
      </c>
      <c r="G110" s="16">
        <f>VLOOKUP($C110,'Growth rate'!$B$3:$T$93,7,FALSE)*VLOOKUP($E110,BY_COM_Demand_Drivers!$A$5:$I$100,8,FALSE)</f>
        <v>0</v>
      </c>
      <c r="H110" s="16">
        <f>VLOOKUP($C110,'Growth rate'!$B$3:$T$93,7,FALSE)*VLOOKUP($E110,BY_COM_Demand_Drivers!$A$5:$I$100,9,FALSE)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BY_COM_Demand_Drivers!$J$6</f>
        <v>CHRDB</v>
      </c>
      <c r="F111" s="16">
        <f>VLOOKUP($C111,'Growth rate'!$B$3:$T$93,7,FALSE)*VLOOKUP($E111,BY_COM_Demand_Drivers!$A$5:$I$100,7,FALSE)</f>
        <v>543.32613871521346</v>
      </c>
      <c r="G111" s="16">
        <f>VLOOKUP($C111,'Growth rate'!$B$3:$T$93,7,FALSE)*VLOOKUP($E111,BY_COM_Demand_Drivers!$A$5:$I$100,8,FALSE)</f>
        <v>0</v>
      </c>
      <c r="H111" s="16">
        <f>VLOOKUP($C111,'Growth rate'!$B$3:$T$93,7,FALSE)*VLOOKUP($E111,BY_COM_Demand_Drivers!$A$5:$I$100,9,FALSE)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BY_COM_Demand_Drivers!$J$6</f>
        <v>CHRDB</v>
      </c>
      <c r="F112" s="16">
        <f>VLOOKUP($C112,'Growth rate'!$B$3:$T$93,7,FALSE)*VLOOKUP($E112,BY_COM_Demand_Drivers!$A$5:$I$100,7,FALSE)</f>
        <v>548.62590426382201</v>
      </c>
      <c r="G112" s="16">
        <f>VLOOKUP($C112,'Growth rate'!$B$3:$T$93,7,FALSE)*VLOOKUP($E112,BY_COM_Demand_Drivers!$A$5:$I$100,8,FALSE)</f>
        <v>0</v>
      </c>
      <c r="H112" s="16">
        <f>VLOOKUP($C112,'Growth rate'!$B$3:$T$93,7,FALSE)*VLOOKUP($E112,BY_COM_Demand_Drivers!$A$5:$I$100,9,FALSE)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BY_COM_Demand_Drivers!$J$6</f>
        <v>CHRDB</v>
      </c>
      <c r="F113" s="16">
        <f>VLOOKUP($C113,'Growth rate'!$B$3:$T$93,7,FALSE)*VLOOKUP($E113,BY_COM_Demand_Drivers!$A$5:$I$100,7,FALSE)</f>
        <v>553.92566981243056</v>
      </c>
      <c r="G113" s="16">
        <f>VLOOKUP($C113,'Growth rate'!$B$3:$T$93,7,FALSE)*VLOOKUP($E113,BY_COM_Demand_Drivers!$A$5:$I$100,8,FALSE)</f>
        <v>0</v>
      </c>
      <c r="H113" s="16">
        <f>VLOOKUP($C113,'Growth rate'!$B$3:$T$93,7,FALSE)*VLOOKUP($E113,BY_COM_Demand_Drivers!$A$5:$I$100,9,FALSE)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BY_COM_Demand_Drivers!$J$6</f>
        <v>CHRDB</v>
      </c>
      <c r="F114" s="16">
        <f>VLOOKUP($C114,'Growth rate'!$B$3:$T$93,7,FALSE)*VLOOKUP($E114,BY_COM_Demand_Drivers!$A$5:$I$100,7,FALSE)</f>
        <v>559.22543536103899</v>
      </c>
      <c r="G114" s="16">
        <f>VLOOKUP($C114,'Growth rate'!$B$3:$T$93,7,FALSE)*VLOOKUP($E114,BY_COM_Demand_Drivers!$A$5:$I$100,8,FALSE)</f>
        <v>0</v>
      </c>
      <c r="H114" s="16">
        <f>VLOOKUP($C114,'Growth rate'!$B$3:$T$93,7,FALSE)*VLOOKUP($E114,BY_COM_Demand_Drivers!$A$5:$I$100,9,FALSE)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BY_COM_Demand_Drivers!$J$6</f>
        <v>CHRDB</v>
      </c>
      <c r="F115" s="16">
        <f>VLOOKUP($C115,'Growth rate'!$B$3:$T$93,7,FALSE)*VLOOKUP($E115,BY_COM_Demand_Drivers!$A$5:$I$100,7,FALSE)</f>
        <v>564.52520090964765</v>
      </c>
      <c r="G115" s="16">
        <f>VLOOKUP($C115,'Growth rate'!$B$3:$T$93,7,FALSE)*VLOOKUP($E115,BY_COM_Demand_Drivers!$A$5:$I$100,8,FALSE)</f>
        <v>0</v>
      </c>
      <c r="H115" s="16">
        <f>VLOOKUP($C115,'Growth rate'!$B$3:$T$93,7,FALSE)*VLOOKUP($E115,BY_COM_Demand_Drivers!$A$5:$I$100,9,FALSE)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BY_COM_Demand_Drivers!$J$6</f>
        <v>CHRDB</v>
      </c>
      <c r="F116" s="16">
        <f>VLOOKUP($C116,'Growth rate'!$B$3:$T$93,7,FALSE)*VLOOKUP($E116,BY_COM_Demand_Drivers!$A$5:$I$100,7,FALSE)</f>
        <v>569.8249664582562</v>
      </c>
      <c r="G116" s="16">
        <f>VLOOKUP($C116,'Growth rate'!$B$3:$T$93,7,FALSE)*VLOOKUP($E116,BY_COM_Demand_Drivers!$A$5:$I$100,8,FALSE)</f>
        <v>0</v>
      </c>
      <c r="H116" s="16">
        <f>VLOOKUP($C116,'Growth rate'!$B$3:$T$93,7,FALSE)*VLOOKUP($E116,BY_COM_Demand_Drivers!$A$5:$I$100,9,FALSE)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BY_COM_Demand_Drivers!$J$6</f>
        <v>CHRDB</v>
      </c>
      <c r="F117" s="16">
        <f>VLOOKUP($C117,'Growth rate'!$B$3:$T$93,7,FALSE)*VLOOKUP($E117,BY_COM_Demand_Drivers!$A$5:$I$100,7,FALSE)</f>
        <v>575.12473200686463</v>
      </c>
      <c r="G117" s="16">
        <f>VLOOKUP($C117,'Growth rate'!$B$3:$T$93,7,FALSE)*VLOOKUP($E117,BY_COM_Demand_Drivers!$A$5:$I$100,8,FALSE)</f>
        <v>0</v>
      </c>
      <c r="H117" s="16">
        <f>VLOOKUP($C117,'Growth rate'!$B$3:$T$93,7,FALSE)*VLOOKUP($E117,BY_COM_Demand_Drivers!$A$5:$I$100,9,FALSE)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BY_COM_Demand_Drivers!$J$6</f>
        <v>CHRDB</v>
      </c>
      <c r="F118" s="16">
        <f>VLOOKUP($C118,'Growth rate'!$B$3:$T$93,7,FALSE)*VLOOKUP($E118,BY_COM_Demand_Drivers!$A$5:$I$100,7,FALSE)</f>
        <v>581.36151498070808</v>
      </c>
      <c r="G118" s="16">
        <f>VLOOKUP($C118,'Growth rate'!$B$3:$T$93,7,FALSE)*VLOOKUP($E118,BY_COM_Demand_Drivers!$A$5:$I$100,8,FALSE)</f>
        <v>0</v>
      </c>
      <c r="H118" s="16">
        <f>VLOOKUP($C118,'Growth rate'!$B$3:$T$93,7,FALSE)*VLOOKUP($E118,BY_COM_Demand_Drivers!$A$5:$I$100,9,FALSE)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BY_COM_Demand_Drivers!$J$6</f>
        <v>CHRDB</v>
      </c>
      <c r="F119" s="16">
        <f>VLOOKUP($C119,'Growth rate'!$B$3:$T$93,7,FALSE)*VLOOKUP($E119,BY_COM_Demand_Drivers!$A$5:$I$100,7,FALSE)</f>
        <v>587.59829795455164</v>
      </c>
      <c r="G119" s="16">
        <f>VLOOKUP($C119,'Growth rate'!$B$3:$T$93,7,FALSE)*VLOOKUP($E119,BY_COM_Demand_Drivers!$A$5:$I$100,8,FALSE)</f>
        <v>0</v>
      </c>
      <c r="H119" s="16">
        <f>VLOOKUP($C119,'Growth rate'!$B$3:$T$93,7,FALSE)*VLOOKUP($E119,BY_COM_Demand_Drivers!$A$5:$I$100,9,FALSE)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BY_COM_Demand_Drivers!$J$6</f>
        <v>CHRDB</v>
      </c>
      <c r="F120" s="16">
        <f>VLOOKUP($C120,'Growth rate'!$B$3:$T$93,7,FALSE)*VLOOKUP($E120,BY_COM_Demand_Drivers!$A$5:$I$100,7,FALSE)</f>
        <v>593.83508092839497</v>
      </c>
      <c r="G120" s="16">
        <f>VLOOKUP($C120,'Growth rate'!$B$3:$T$93,7,FALSE)*VLOOKUP($E120,BY_COM_Demand_Drivers!$A$5:$I$100,8,FALSE)</f>
        <v>0</v>
      </c>
      <c r="H120" s="16">
        <f>VLOOKUP($C120,'Growth rate'!$B$3:$T$93,7,FALSE)*VLOOKUP($E120,BY_COM_Demand_Drivers!$A$5:$I$100,9,FALSE)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BY_COM_Demand_Drivers!$J$6</f>
        <v>CHRDB</v>
      </c>
      <c r="F121" s="16">
        <f>VLOOKUP($C121,'Growth rate'!$B$3:$T$93,7,FALSE)*VLOOKUP($E121,BY_COM_Demand_Drivers!$A$5:$I$100,7,FALSE)</f>
        <v>600.07186390223853</v>
      </c>
      <c r="G121" s="16">
        <f>VLOOKUP($C121,'Growth rate'!$B$3:$T$93,7,FALSE)*VLOOKUP($E121,BY_COM_Demand_Drivers!$A$5:$I$100,8,FALSE)</f>
        <v>0</v>
      </c>
      <c r="H121" s="16">
        <f>VLOOKUP($C121,'Growth rate'!$B$3:$T$93,7,FALSE)*VLOOKUP($E121,BY_COM_Demand_Drivers!$A$5:$I$100,9,FALSE)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BY_COM_Demand_Drivers!$J$6</f>
        <v>CHRDB</v>
      </c>
      <c r="F122" s="16">
        <f>VLOOKUP($C122,'Growth rate'!$B$3:$T$93,7,FALSE)*VLOOKUP($E122,BY_COM_Demand_Drivers!$A$5:$I$100,7,FALSE)</f>
        <v>606.30864687608198</v>
      </c>
      <c r="G122" s="16">
        <f>VLOOKUP($C122,'Growth rate'!$B$3:$T$93,7,FALSE)*VLOOKUP($E122,BY_COM_Demand_Drivers!$A$5:$I$100,8,FALSE)</f>
        <v>0</v>
      </c>
      <c r="H122" s="16">
        <f>VLOOKUP($C122,'Growth rate'!$B$3:$T$93,7,FALSE)*VLOOKUP($E122,BY_COM_Demand_Drivers!$A$5:$I$100,9,FALSE)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BY_COM_Demand_Drivers!$J$6</f>
        <v>CHRDB</v>
      </c>
      <c r="F123" s="16">
        <f>VLOOKUP($C123,'Growth rate'!$B$3:$T$93,7,FALSE)*VLOOKUP($E123,BY_COM_Demand_Drivers!$A$5:$I$100,7,FALSE)</f>
        <v>613.29223249619861</v>
      </c>
      <c r="G123" s="16">
        <f>VLOOKUP($C123,'Growth rate'!$B$3:$T$93,7,FALSE)*VLOOKUP($E123,BY_COM_Demand_Drivers!$A$5:$I$100,8,FALSE)</f>
        <v>0</v>
      </c>
      <c r="H123" s="16">
        <f>VLOOKUP($C123,'Growth rate'!$B$3:$T$93,7,FALSE)*VLOOKUP($E123,BY_COM_Demand_Drivers!$A$5:$I$100,9,FALSE)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BY_COM_Demand_Drivers!$J$6</f>
        <v>CHRDB</v>
      </c>
      <c r="F124" s="16">
        <f>VLOOKUP($C124,'Growth rate'!$B$3:$T$93,7,FALSE)*VLOOKUP($E124,BY_COM_Demand_Drivers!$A$5:$I$100,7,FALSE)</f>
        <v>620.27581811631512</v>
      </c>
      <c r="G124" s="16">
        <f>VLOOKUP($C124,'Growth rate'!$B$3:$T$93,7,FALSE)*VLOOKUP($E124,BY_COM_Demand_Drivers!$A$5:$I$100,8,FALSE)</f>
        <v>0</v>
      </c>
      <c r="H124" s="16">
        <f>VLOOKUP($C124,'Growth rate'!$B$3:$T$93,7,FALSE)*VLOOKUP($E124,BY_COM_Demand_Drivers!$A$5:$I$100,9,FALSE)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BY_COM_Demand_Drivers!$J$6</f>
        <v>CHRDB</v>
      </c>
      <c r="F125" s="16">
        <f>VLOOKUP($C125,'Growth rate'!$B$3:$T$93,7,FALSE)*VLOOKUP($E125,BY_COM_Demand_Drivers!$A$5:$I$100,7,FALSE)</f>
        <v>627.25940373643175</v>
      </c>
      <c r="G125" s="16">
        <f>VLOOKUP($C125,'Growth rate'!$B$3:$T$93,7,FALSE)*VLOOKUP($E125,BY_COM_Demand_Drivers!$A$5:$I$100,8,FALSE)</f>
        <v>0</v>
      </c>
      <c r="H125" s="16">
        <f>VLOOKUP($C125,'Growth rate'!$B$3:$T$93,7,FALSE)*VLOOKUP($E125,BY_COM_Demand_Drivers!$A$5:$I$100,9,FALSE)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BY_COM_Demand_Drivers!$J$6</f>
        <v>CHRDB</v>
      </c>
      <c r="F126" s="16">
        <f>VLOOKUP($C126,'Growth rate'!$B$3:$T$93,7,FALSE)*VLOOKUP($E126,BY_COM_Demand_Drivers!$A$5:$I$100,7,FALSE)</f>
        <v>634.24298935654838</v>
      </c>
      <c r="G126" s="16">
        <f>VLOOKUP($C126,'Growth rate'!$B$3:$T$93,7,FALSE)*VLOOKUP($E126,BY_COM_Demand_Drivers!$A$5:$I$100,8,FALSE)</f>
        <v>0</v>
      </c>
      <c r="H126" s="16">
        <f>VLOOKUP($C126,'Growth rate'!$B$3:$T$93,7,FALSE)*VLOOKUP($E126,BY_COM_Demand_Drivers!$A$5:$I$100,9,FALSE)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BY_COM_Demand_Drivers!$J$6</f>
        <v>CHRDB</v>
      </c>
      <c r="F127" s="16">
        <f>VLOOKUP($C127,'Growth rate'!$B$3:$T$93,7,FALSE)*VLOOKUP($E127,BY_COM_Demand_Drivers!$A$5:$I$100,7,FALSE)</f>
        <v>641.22657497666501</v>
      </c>
      <c r="G127" s="16">
        <f>VLOOKUP($C127,'Growth rate'!$B$3:$T$93,7,FALSE)*VLOOKUP($E127,BY_COM_Demand_Drivers!$A$5:$I$100,8,FALSE)</f>
        <v>0</v>
      </c>
      <c r="H127" s="16">
        <f>VLOOKUP($C127,'Growth rate'!$B$3:$T$93,7,FALSE)*VLOOKUP($E127,BY_COM_Demand_Drivers!$A$5:$I$100,9,FALSE)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BY_COM_Demand_Drivers!$J$6</f>
        <v>CHRDB</v>
      </c>
      <c r="F128" s="16">
        <f>VLOOKUP($C128,'Growth rate'!$B$3:$T$93,7,FALSE)*VLOOKUP($E128,BY_COM_Demand_Drivers!$A$5:$I$100,7,FALSE)</f>
        <v>648.38567087394199</v>
      </c>
      <c r="G128" s="16">
        <f>VLOOKUP($C128,'Growth rate'!$B$3:$T$93,7,FALSE)*VLOOKUP($E128,BY_COM_Demand_Drivers!$A$5:$I$100,8,FALSE)</f>
        <v>0</v>
      </c>
      <c r="H128" s="16">
        <f>VLOOKUP($C128,'Growth rate'!$B$3:$T$93,7,FALSE)*VLOOKUP($E128,BY_COM_Demand_Drivers!$A$5:$I$100,9,FALSE)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BY_COM_Demand_Drivers!$J$6</f>
        <v>CHRDB</v>
      </c>
      <c r="F129" s="16">
        <f>VLOOKUP($C129,'Growth rate'!$B$3:$T$93,7,FALSE)*VLOOKUP($E129,BY_COM_Demand_Drivers!$A$5:$I$100,7,FALSE)</f>
        <v>655.54476677121909</v>
      </c>
      <c r="G129" s="16">
        <f>VLOOKUP($C129,'Growth rate'!$B$3:$T$93,7,FALSE)*VLOOKUP($E129,BY_COM_Demand_Drivers!$A$5:$I$100,8,FALSE)</f>
        <v>0</v>
      </c>
      <c r="H129" s="16">
        <f>VLOOKUP($C129,'Growth rate'!$B$3:$T$93,7,FALSE)*VLOOKUP($E129,BY_COM_Demand_Drivers!$A$5:$I$100,9,FALSE)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BY_COM_Demand_Drivers!$J$6</f>
        <v>CHRDB</v>
      </c>
      <c r="F130" s="16">
        <f>VLOOKUP($C130,'Growth rate'!$B$3:$T$93,7,FALSE)*VLOOKUP($E130,BY_COM_Demand_Drivers!$A$5:$I$100,7,FALSE)</f>
        <v>662.70386266849619</v>
      </c>
      <c r="G130" s="16">
        <f>VLOOKUP($C130,'Growth rate'!$B$3:$T$93,7,FALSE)*VLOOKUP($E130,BY_COM_Demand_Drivers!$A$5:$I$100,8,FALSE)</f>
        <v>0</v>
      </c>
      <c r="H130" s="16">
        <f>VLOOKUP($C130,'Growth rate'!$B$3:$T$93,7,FALSE)*VLOOKUP($E130,BY_COM_Demand_Drivers!$A$5:$I$100,9,FALSE)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BY_COM_Demand_Drivers!$J$6</f>
        <v>CHRDB</v>
      </c>
      <c r="F131" s="16">
        <f>VLOOKUP($C131,'Growth rate'!$B$3:$T$93,7,FALSE)*VLOOKUP($E131,BY_COM_Demand_Drivers!$A$5:$I$100,7,FALSE)</f>
        <v>669.86295856577317</v>
      </c>
      <c r="G131" s="16">
        <f>VLOOKUP($C131,'Growth rate'!$B$3:$T$93,7,FALSE)*VLOOKUP($E131,BY_COM_Demand_Drivers!$A$5:$I$100,8,FALSE)</f>
        <v>0</v>
      </c>
      <c r="H131" s="16">
        <f>VLOOKUP($C131,'Growth rate'!$B$3:$T$93,7,FALSE)*VLOOKUP($E131,BY_COM_Demand_Drivers!$A$5:$I$100,9,FALSE)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BY_COM_Demand_Drivers!$J$6</f>
        <v>CHRDB</v>
      </c>
      <c r="F132" s="16">
        <f>VLOOKUP($C132,'Growth rate'!$B$3:$T$93,7,FALSE)*VLOOKUP($E132,BY_COM_Demand_Drivers!$A$5:$I$100,7,FALSE)</f>
        <v>677.02205446305015</v>
      </c>
      <c r="G132" s="16">
        <f>VLOOKUP($C132,'Growth rate'!$B$3:$T$93,7,FALSE)*VLOOKUP($E132,BY_COM_Demand_Drivers!$A$5:$I$100,8,FALSE)</f>
        <v>0</v>
      </c>
      <c r="H132" s="16">
        <f>VLOOKUP($C132,'Growth rate'!$B$3:$T$93,7,FALSE)*VLOOKUP($E132,BY_COM_Demand_Drivers!$A$5:$I$100,9,FALSE)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BY_COM_Demand_Drivers!$J$6</f>
        <v>CHRDB</v>
      </c>
      <c r="F133" s="16">
        <f>VLOOKUP($C133,'Growth rate'!$B$3:$T$93,7,FALSE)*VLOOKUP($E133,BY_COM_Demand_Drivers!$A$5:$I$100,7,FALSE)</f>
        <v>684.4309139781459</v>
      </c>
      <c r="G133" s="16">
        <f>VLOOKUP($C133,'Growth rate'!$B$3:$T$93,7,FALSE)*VLOOKUP($E133,BY_COM_Demand_Drivers!$A$5:$I$100,8,FALSE)</f>
        <v>0</v>
      </c>
      <c r="H133" s="16">
        <f>VLOOKUP($C133,'Growth rate'!$B$3:$T$93,7,FALSE)*VLOOKUP($E133,BY_COM_Demand_Drivers!$A$5:$I$100,9,FALSE)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BY_COM_Demand_Drivers!$J$6</f>
        <v>CHRDB</v>
      </c>
      <c r="F134" s="16">
        <f>VLOOKUP($C134,'Growth rate'!$B$3:$T$93,7,FALSE)*VLOOKUP($E134,BY_COM_Demand_Drivers!$A$5:$I$100,7,FALSE)</f>
        <v>691.83977349324141</v>
      </c>
      <c r="G134" s="16">
        <f>VLOOKUP($C134,'Growth rate'!$B$3:$T$93,7,FALSE)*VLOOKUP($E134,BY_COM_Demand_Drivers!$A$5:$I$100,8,FALSE)</f>
        <v>0</v>
      </c>
      <c r="H134" s="16">
        <f>VLOOKUP($C134,'Growth rate'!$B$3:$T$93,7,FALSE)*VLOOKUP($E134,BY_COM_Demand_Drivers!$A$5:$I$100,9,FALSE)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BY_COM_Demand_Drivers!$J$6</f>
        <v>CHRDB</v>
      </c>
      <c r="F135" s="16">
        <f>VLOOKUP($C135,'Growth rate'!$B$3:$T$93,7,FALSE)*VLOOKUP($E135,BY_COM_Demand_Drivers!$A$5:$I$100,7,FALSE)</f>
        <v>699.24863300833692</v>
      </c>
      <c r="G135" s="16">
        <f>VLOOKUP($C135,'Growth rate'!$B$3:$T$93,7,FALSE)*VLOOKUP($E135,BY_COM_Demand_Drivers!$A$5:$I$100,8,FALSE)</f>
        <v>0</v>
      </c>
      <c r="H135" s="16">
        <f>VLOOKUP($C135,'Growth rate'!$B$3:$T$93,7,FALSE)*VLOOKUP($E135,BY_COM_Demand_Drivers!$A$5:$I$100,9,FALSE)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BY_COM_Demand_Drivers!$J$6</f>
        <v>CHRDB</v>
      </c>
      <c r="F136" s="16">
        <f>VLOOKUP($C136,'Growth rate'!$B$3:$T$93,7,FALSE)*VLOOKUP($E136,BY_COM_Demand_Drivers!$A$5:$I$100,7,FALSE)</f>
        <v>706.65749252343244</v>
      </c>
      <c r="G136" s="16">
        <f>VLOOKUP($C136,'Growth rate'!$B$3:$T$93,7,FALSE)*VLOOKUP($E136,BY_COM_Demand_Drivers!$A$5:$I$100,8,FALSE)</f>
        <v>0</v>
      </c>
      <c r="H136" s="16">
        <f>VLOOKUP($C136,'Growth rate'!$B$3:$T$93,7,FALSE)*VLOOKUP($E136,BY_COM_Demand_Drivers!$A$5:$I$100,9,FALSE)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BY_COM_Demand_Drivers!$J$6</f>
        <v>CHRDB</v>
      </c>
      <c r="F137" s="16">
        <f>VLOOKUP($C137,'Growth rate'!$B$3:$T$93,7,FALSE)*VLOOKUP($E137,BY_COM_Demand_Drivers!$A$5:$I$100,7,FALSE)</f>
        <v>714.06635203852818</v>
      </c>
      <c r="G137" s="16">
        <f>VLOOKUP($C137,'Growth rate'!$B$3:$T$93,7,FALSE)*VLOOKUP($E137,BY_COM_Demand_Drivers!$A$5:$I$100,8,FALSE)</f>
        <v>0</v>
      </c>
      <c r="H137" s="16">
        <f>VLOOKUP($C137,'Growth rate'!$B$3:$T$93,7,FALSE)*VLOOKUP($E137,BY_COM_Demand_Drivers!$A$5:$I$100,9,FALSE)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BY_COM_Demand_Drivers!$J$6</f>
        <v>CHRDB</v>
      </c>
      <c r="F138" s="16">
        <f>VLOOKUP($C138,'Growth rate'!$B$3:$T$93,7,FALSE)*VLOOKUP($E138,BY_COM_Demand_Drivers!$A$5:$I$100,7,FALSE)</f>
        <v>721.4613823600198</v>
      </c>
      <c r="G138" s="16">
        <f>VLOOKUP($C138,'Growth rate'!$B$3:$T$93,7,FALSE)*VLOOKUP($E138,BY_COM_Demand_Drivers!$A$5:$I$100,8,FALSE)</f>
        <v>0</v>
      </c>
      <c r="H138" s="16">
        <f>VLOOKUP($C138,'Growth rate'!$B$3:$T$93,7,FALSE)*VLOOKUP($E138,BY_COM_Demand_Drivers!$A$5:$I$100,9,FALSE)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BY_COM_Demand_Drivers!$J$6</f>
        <v>CHRDB</v>
      </c>
      <c r="F139" s="16">
        <f>VLOOKUP($C139,'Growth rate'!$B$3:$T$93,7,FALSE)*VLOOKUP($E139,BY_COM_Demand_Drivers!$A$5:$I$100,7,FALSE)</f>
        <v>728.8564126815113</v>
      </c>
      <c r="G139" s="16">
        <f>VLOOKUP($C139,'Growth rate'!$B$3:$T$93,7,FALSE)*VLOOKUP($E139,BY_COM_Demand_Drivers!$A$5:$I$100,8,FALSE)</f>
        <v>0</v>
      </c>
      <c r="H139" s="16">
        <f>VLOOKUP($C139,'Growth rate'!$B$3:$T$93,7,FALSE)*VLOOKUP($E139,BY_COM_Demand_Drivers!$A$5:$I$100,9,FALSE)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BY_COM_Demand_Drivers!$J$6</f>
        <v>CHRDB</v>
      </c>
      <c r="F140" s="16">
        <f>VLOOKUP($C140,'Growth rate'!$B$3:$T$93,7,FALSE)*VLOOKUP($E140,BY_COM_Demand_Drivers!$A$5:$I$100,7,FALSE)</f>
        <v>736.25144300300281</v>
      </c>
      <c r="G140" s="16">
        <f>VLOOKUP($C140,'Growth rate'!$B$3:$T$93,7,FALSE)*VLOOKUP($E140,BY_COM_Demand_Drivers!$A$5:$I$100,8,FALSE)</f>
        <v>0</v>
      </c>
      <c r="H140" s="16">
        <f>VLOOKUP($C140,'Growth rate'!$B$3:$T$93,7,FALSE)*VLOOKUP($E140,BY_COM_Demand_Drivers!$A$5:$I$100,9,FALSE)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BY_COM_Demand_Drivers!$J$6</f>
        <v>CHRDB</v>
      </c>
      <c r="F141" s="16">
        <f>VLOOKUP($C141,'Growth rate'!$B$3:$T$93,7,FALSE)*VLOOKUP($E141,BY_COM_Demand_Drivers!$A$5:$I$100,7,FALSE)</f>
        <v>743.64647332449431</v>
      </c>
      <c r="G141" s="16">
        <f>VLOOKUP($C141,'Growth rate'!$B$3:$T$93,7,FALSE)*VLOOKUP($E141,BY_COM_Demand_Drivers!$A$5:$I$100,8,FALSE)</f>
        <v>0</v>
      </c>
      <c r="H141" s="16">
        <f>VLOOKUP($C141,'Growth rate'!$B$3:$T$93,7,FALSE)*VLOOKUP($E141,BY_COM_Demand_Drivers!$A$5:$I$100,9,FALSE)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BY_COM_Demand_Drivers!$J$6</f>
        <v>CHRDB</v>
      </c>
      <c r="F142" s="16">
        <f>VLOOKUP($C142,'Growth rate'!$B$3:$T$93,7,FALSE)*VLOOKUP($E142,BY_COM_Demand_Drivers!$A$5:$I$100,7,FALSE)</f>
        <v>751.04150364598581</v>
      </c>
      <c r="G142" s="16">
        <f>VLOOKUP($C142,'Growth rate'!$B$3:$T$93,7,FALSE)*VLOOKUP($E142,BY_COM_Demand_Drivers!$A$5:$I$100,8,FALSE)</f>
        <v>0</v>
      </c>
      <c r="H142" s="16">
        <f>VLOOKUP($C142,'Growth rate'!$B$3:$T$93,7,FALSE)*VLOOKUP($E142,BY_COM_Demand_Drivers!$A$5:$I$100,9,FALSE)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BY_COM_Demand_Drivers!$J$6</f>
        <v>CHRDB</v>
      </c>
      <c r="F143" s="16">
        <f>VLOOKUP($C143,'Growth rate'!$B$3:$T$93,7,FALSE)*VLOOKUP($E143,BY_COM_Demand_Drivers!$A$5:$I$100,7,FALSE)</f>
        <v>758.31487373207813</v>
      </c>
      <c r="G143" s="16">
        <f>VLOOKUP($C143,'Growth rate'!$B$3:$T$93,7,FALSE)*VLOOKUP($E143,BY_COM_Demand_Drivers!$A$5:$I$100,8,FALSE)</f>
        <v>0</v>
      </c>
      <c r="H143" s="16">
        <f>VLOOKUP($C143,'Growth rate'!$B$3:$T$93,7,FALSE)*VLOOKUP($E143,BY_COM_Demand_Drivers!$A$5:$I$100,9,FALSE)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BY_COM_Demand_Drivers!$J$6</f>
        <v>CHRDB</v>
      </c>
      <c r="F144" s="16">
        <f>VLOOKUP($C144,'Growth rate'!$B$3:$T$93,7,FALSE)*VLOOKUP($E144,BY_COM_Demand_Drivers!$A$5:$I$100,7,FALSE)</f>
        <v>765.58824381817044</v>
      </c>
      <c r="G144" s="16">
        <f>VLOOKUP($C144,'Growth rate'!$B$3:$T$93,7,FALSE)*VLOOKUP($E144,BY_COM_Demand_Drivers!$A$5:$I$100,8,FALSE)</f>
        <v>0</v>
      </c>
      <c r="H144" s="16">
        <f>VLOOKUP($C144,'Growth rate'!$B$3:$T$93,7,FALSE)*VLOOKUP($E144,BY_COM_Demand_Drivers!$A$5:$I$100,9,FALSE)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BY_COM_Demand_Drivers!$J$6</f>
        <v>CHRDB</v>
      </c>
      <c r="F145" s="16">
        <f>VLOOKUP($C145,'Growth rate'!$B$3:$T$93,7,FALSE)*VLOOKUP($E145,BY_COM_Demand_Drivers!$A$5:$I$100,7,FALSE)</f>
        <v>772.86161390426275</v>
      </c>
      <c r="G145" s="16">
        <f>VLOOKUP($C145,'Growth rate'!$B$3:$T$93,7,FALSE)*VLOOKUP($E145,BY_COM_Demand_Drivers!$A$5:$I$100,8,FALSE)</f>
        <v>0</v>
      </c>
      <c r="H145" s="16">
        <f>VLOOKUP($C145,'Growth rate'!$B$3:$T$93,7,FALSE)*VLOOKUP($E145,BY_COM_Demand_Drivers!$A$5:$I$100,9,FALSE)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BY_COM_Demand_Drivers!$J$6</f>
        <v>CHRDB</v>
      </c>
      <c r="F146" s="16">
        <f>VLOOKUP($C146,'Growth rate'!$B$3:$T$93,7,FALSE)*VLOOKUP($E146,BY_COM_Demand_Drivers!$A$5:$I$100,7,FALSE)</f>
        <v>780.13498399035518</v>
      </c>
      <c r="G146" s="16">
        <f>VLOOKUP($C146,'Growth rate'!$B$3:$T$93,7,FALSE)*VLOOKUP($E146,BY_COM_Demand_Drivers!$A$5:$I$100,8,FALSE)</f>
        <v>0</v>
      </c>
      <c r="H146" s="16">
        <f>VLOOKUP($C146,'Growth rate'!$B$3:$T$93,7,FALSE)*VLOOKUP($E146,BY_COM_Demand_Drivers!$A$5:$I$100,9,FALSE)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BY_COM_Demand_Drivers!$J$6</f>
        <v>CHRDB</v>
      </c>
      <c r="F147" s="16">
        <f>VLOOKUP($C147,'Growth rate'!$B$3:$T$93,7,FALSE)*VLOOKUP($E147,BY_COM_Demand_Drivers!$A$5:$I$100,7,FALSE)</f>
        <v>787.40835407644738</v>
      </c>
      <c r="G147" s="16">
        <f>VLOOKUP($C147,'Growth rate'!$B$3:$T$93,7,FALSE)*VLOOKUP($E147,BY_COM_Demand_Drivers!$A$5:$I$100,8,FALSE)</f>
        <v>0</v>
      </c>
      <c r="H147" s="16">
        <f>VLOOKUP($C147,'Growth rate'!$B$3:$T$93,7,FALSE)*VLOOKUP($E147,BY_COM_Demand_Drivers!$A$5:$I$100,9,FALSE)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BY_COM_Demand_Drivers!$J$6</f>
        <v>CHRDB</v>
      </c>
      <c r="F148" s="16">
        <f>VLOOKUP($C148,'Growth rate'!$B$3:$T$93,7,FALSE)*VLOOKUP($E148,BY_COM_Demand_Drivers!$A$5:$I$100,7,FALSE)</f>
        <v>794.38405600854355</v>
      </c>
      <c r="G148" s="16">
        <f>VLOOKUP($C148,'Growth rate'!$B$3:$T$93,7,FALSE)*VLOOKUP($E148,BY_COM_Demand_Drivers!$A$5:$I$100,8,FALSE)</f>
        <v>0</v>
      </c>
      <c r="H148" s="16">
        <f>VLOOKUP($C148,'Growth rate'!$B$3:$T$93,7,FALSE)*VLOOKUP($E148,BY_COM_Demand_Drivers!$A$5:$I$100,9,FALSE)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BY_COM_Demand_Drivers!$J$6</f>
        <v>CHRDB</v>
      </c>
      <c r="F149" s="16">
        <f>VLOOKUP($C149,'Growth rate'!$B$3:$T$93,7,FALSE)*VLOOKUP($E149,BY_COM_Demand_Drivers!$A$5:$I$100,7,FALSE)</f>
        <v>801.35975794063961</v>
      </c>
      <c r="G149" s="16">
        <f>VLOOKUP($C149,'Growth rate'!$B$3:$T$93,7,FALSE)*VLOOKUP($E149,BY_COM_Demand_Drivers!$A$5:$I$100,8,FALSE)</f>
        <v>0</v>
      </c>
      <c r="H149" s="16">
        <f>VLOOKUP($C149,'Growth rate'!$B$3:$T$93,7,FALSE)*VLOOKUP($E149,BY_COM_Demand_Drivers!$A$5:$I$100,9,FALSE)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BY_COM_Demand_Drivers!$J$6</f>
        <v>CHRDB</v>
      </c>
      <c r="F150" s="16">
        <f>VLOOKUP($C150,'Growth rate'!$B$3:$T$93,7,FALSE)*VLOOKUP($E150,BY_COM_Demand_Drivers!$A$5:$I$100,7,FALSE)</f>
        <v>808.33545987273544</v>
      </c>
      <c r="G150" s="16">
        <f>VLOOKUP($C150,'Growth rate'!$B$3:$T$93,7,FALSE)*VLOOKUP($E150,BY_COM_Demand_Drivers!$A$5:$I$100,8,FALSE)</f>
        <v>0</v>
      </c>
      <c r="H150" s="16">
        <f>VLOOKUP($C150,'Growth rate'!$B$3:$T$93,7,FALSE)*VLOOKUP($E150,BY_COM_Demand_Drivers!$A$5:$I$100,9,FALSE)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BY_COM_Demand_Drivers!$J$6</f>
        <v>CHRDB</v>
      </c>
      <c r="F151" s="16">
        <f>VLOOKUP($C151,'Growth rate'!$B$3:$T$93,7,FALSE)*VLOOKUP($E151,BY_COM_Demand_Drivers!$A$5:$I$100,7,FALSE)</f>
        <v>815.31116180483161</v>
      </c>
      <c r="G151" s="16">
        <f>VLOOKUP($C151,'Growth rate'!$B$3:$T$93,7,FALSE)*VLOOKUP($E151,BY_COM_Demand_Drivers!$A$5:$I$100,8,FALSE)</f>
        <v>0</v>
      </c>
      <c r="H151" s="16">
        <f>VLOOKUP($C151,'Growth rate'!$B$3:$T$93,7,FALSE)*VLOOKUP($E151,BY_COM_Demand_Drivers!$A$5:$I$100,9,FALSE)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BY_COM_Demand_Drivers!$J$6</f>
        <v>CHRDB</v>
      </c>
      <c r="F152" s="16">
        <f>VLOOKUP($C152,'Growth rate'!$B$3:$T$93,7,FALSE)*VLOOKUP($E152,BY_COM_Demand_Drivers!$A$5:$I$100,7,FALSE)</f>
        <v>822.28686373692778</v>
      </c>
      <c r="G152" s="16">
        <f>VLOOKUP($C152,'Growth rate'!$B$3:$T$93,7,FALSE)*VLOOKUP($E152,BY_COM_Demand_Drivers!$A$5:$I$100,8,FALSE)</f>
        <v>0</v>
      </c>
      <c r="H152" s="16">
        <f>VLOOKUP($C152,'Growth rate'!$B$3:$T$93,7,FALSE)*VLOOKUP($E152,BY_COM_Demand_Drivers!$A$5:$I$100,9,FALSE)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BY_COM_Demand_Drivers!$J$6</f>
        <v>CHRDB</v>
      </c>
      <c r="F153" s="16">
        <f>VLOOKUP($C153,'Growth rate'!$B$3:$T$93,7,FALSE)*VLOOKUP($E153,BY_COM_Demand_Drivers!$A$5:$I$100,7,FALSE)</f>
        <v>828.98655801334303</v>
      </c>
      <c r="G153" s="16">
        <f>VLOOKUP($C153,'Growth rate'!$B$3:$T$93,7,FALSE)*VLOOKUP($E153,BY_COM_Demand_Drivers!$A$5:$I$100,8,FALSE)</f>
        <v>0</v>
      </c>
      <c r="H153" s="16">
        <f>VLOOKUP($C153,'Growth rate'!$B$3:$T$93,7,FALSE)*VLOOKUP($E153,BY_COM_Demand_Drivers!$A$5:$I$100,9,FALSE)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BY_COM_Demand_Drivers!$J$6</f>
        <v>CHRDB</v>
      </c>
      <c r="F154" s="16">
        <f>VLOOKUP($C154,'Growth rate'!$B$3:$T$93,7,FALSE)*VLOOKUP($E154,BY_COM_Demand_Drivers!$A$5:$I$100,7,FALSE)</f>
        <v>835.6862522897585</v>
      </c>
      <c r="G154" s="16">
        <f>VLOOKUP($C154,'Growth rate'!$B$3:$T$93,7,FALSE)*VLOOKUP($E154,BY_COM_Demand_Drivers!$A$5:$I$100,8,FALSE)</f>
        <v>0</v>
      </c>
      <c r="H154" s="16">
        <f>VLOOKUP($C154,'Growth rate'!$B$3:$T$93,7,FALSE)*VLOOKUP($E154,BY_COM_Demand_Drivers!$A$5:$I$100,9,FALSE)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BY_COM_Demand_Drivers!$J$6</f>
        <v>CHRDB</v>
      </c>
      <c r="F155" s="16">
        <f>VLOOKUP($C155,'Growth rate'!$B$3:$T$93,7,FALSE)*VLOOKUP($E155,BY_COM_Demand_Drivers!$A$5:$I$100,7,FALSE)</f>
        <v>842.38594656617386</v>
      </c>
      <c r="G155" s="16">
        <f>VLOOKUP($C155,'Growth rate'!$B$3:$T$93,7,FALSE)*VLOOKUP($E155,BY_COM_Demand_Drivers!$A$5:$I$100,8,FALSE)</f>
        <v>0</v>
      </c>
      <c r="H155" s="16">
        <f>VLOOKUP($C155,'Growth rate'!$B$3:$T$93,7,FALSE)*VLOOKUP($E155,BY_COM_Demand_Drivers!$A$5:$I$100,9,FALSE)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BY_COM_Demand_Drivers!$J$6</f>
        <v>CHRDB</v>
      </c>
      <c r="F156" s="16">
        <f>VLOOKUP($C156,'Growth rate'!$B$3:$T$93,7,FALSE)*VLOOKUP($E156,BY_COM_Demand_Drivers!$A$5:$I$100,7,FALSE)</f>
        <v>849.0856408425891</v>
      </c>
      <c r="G156" s="16">
        <f>VLOOKUP($C156,'Growth rate'!$B$3:$T$93,7,FALSE)*VLOOKUP($E156,BY_COM_Demand_Drivers!$A$5:$I$100,8,FALSE)</f>
        <v>0</v>
      </c>
      <c r="H156" s="16">
        <f>VLOOKUP($C156,'Growth rate'!$B$3:$T$93,7,FALSE)*VLOOKUP($E156,BY_COM_Demand_Drivers!$A$5:$I$100,9,FALSE)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BY_COM_Demand_Drivers!$J$6</f>
        <v>CHRDB</v>
      </c>
      <c r="F157" s="16">
        <f>VLOOKUP($C157,'Growth rate'!$B$3:$T$93,7,FALSE)*VLOOKUP($E157,BY_COM_Demand_Drivers!$A$5:$I$100,7,FALSE)</f>
        <v>855.78533511900434</v>
      </c>
      <c r="G157" s="16">
        <f>VLOOKUP($C157,'Growth rate'!$B$3:$T$93,7,FALSE)*VLOOKUP($E157,BY_COM_Demand_Drivers!$A$5:$I$100,8,FALSE)</f>
        <v>0</v>
      </c>
      <c r="H157" s="16">
        <f>VLOOKUP($C157,'Growth rate'!$B$3:$T$93,7,FALSE)*VLOOKUP($E157,BY_COM_Demand_Drivers!$A$5:$I$100,9,FALSE)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BY_COM_Demand_Drivers!$J$6</f>
        <v>CHRDB</v>
      </c>
      <c r="F158" s="16">
        <f>VLOOKUP($C158,'Growth rate'!$B$3:$T$93,7,FALSE)*VLOOKUP($E158,BY_COM_Demand_Drivers!$A$5:$I$100,7,FALSE)</f>
        <v>862.32966050061054</v>
      </c>
      <c r="G158" s="16">
        <f>VLOOKUP($C158,'Growth rate'!$B$3:$T$93,7,FALSE)*VLOOKUP($E158,BY_COM_Demand_Drivers!$A$5:$I$100,8,FALSE)</f>
        <v>0</v>
      </c>
      <c r="H158" s="16">
        <f>VLOOKUP($C158,'Growth rate'!$B$3:$T$93,7,FALSE)*VLOOKUP($E158,BY_COM_Demand_Drivers!$A$5:$I$100,9,FALSE)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BY_COM_Demand_Drivers!$J$6</f>
        <v>CHRDB</v>
      </c>
      <c r="F159" s="16">
        <f>VLOOKUP($C159,'Growth rate'!$B$3:$T$93,7,FALSE)*VLOOKUP($E159,BY_COM_Demand_Drivers!$A$5:$I$100,7,FALSE)</f>
        <v>868.87398588221674</v>
      </c>
      <c r="G159" s="16">
        <f>VLOOKUP($C159,'Growth rate'!$B$3:$T$93,7,FALSE)*VLOOKUP($E159,BY_COM_Demand_Drivers!$A$5:$I$100,8,FALSE)</f>
        <v>0</v>
      </c>
      <c r="H159" s="16">
        <f>VLOOKUP($C159,'Growth rate'!$B$3:$T$93,7,FALSE)*VLOOKUP($E159,BY_COM_Demand_Drivers!$A$5:$I$100,9,FALSE)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BY_COM_Demand_Drivers!$J$6</f>
        <v>CHRDB</v>
      </c>
      <c r="F160" s="16">
        <f>VLOOKUP($C160,'Growth rate'!$B$3:$T$93,7,FALSE)*VLOOKUP($E160,BY_COM_Demand_Drivers!$A$5:$I$100,7,FALSE)</f>
        <v>875.41831126382306</v>
      </c>
      <c r="G160" s="16">
        <f>VLOOKUP($C160,'Growth rate'!$B$3:$T$93,7,FALSE)*VLOOKUP($E160,BY_COM_Demand_Drivers!$A$5:$I$100,8,FALSE)</f>
        <v>0</v>
      </c>
      <c r="H160" s="16">
        <f>VLOOKUP($C160,'Growth rate'!$B$3:$T$93,7,FALSE)*VLOOKUP($E160,BY_COM_Demand_Drivers!$A$5:$I$100,9,FALSE)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BY_COM_Demand_Drivers!$J$6</f>
        <v>CHRDB</v>
      </c>
      <c r="F161" s="16">
        <f>VLOOKUP($C161,'Growth rate'!$B$3:$T$93,7,FALSE)*VLOOKUP($E161,BY_COM_Demand_Drivers!$A$5:$I$100,7,FALSE)</f>
        <v>881.96263664542926</v>
      </c>
      <c r="G161" s="16">
        <f>VLOOKUP($C161,'Growth rate'!$B$3:$T$93,7,FALSE)*VLOOKUP($E161,BY_COM_Demand_Drivers!$A$5:$I$100,8,FALSE)</f>
        <v>0</v>
      </c>
      <c r="H161" s="16">
        <f>VLOOKUP($C161,'Growth rate'!$B$3:$T$93,7,FALSE)*VLOOKUP($E161,BY_COM_Demand_Drivers!$A$5:$I$100,9,FALSE)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BY_COM_Demand_Drivers!$J$6</f>
        <v>CHRDB</v>
      </c>
      <c r="F162" s="16">
        <f>VLOOKUP($C162,'Growth rate'!$B$3:$T$93,7,FALSE)*VLOOKUP($E162,BY_COM_Demand_Drivers!$A$5:$I$100,7,FALSE)</f>
        <v>888.50696202703546</v>
      </c>
      <c r="G162" s="16">
        <f>VLOOKUP($C162,'Growth rate'!$B$3:$T$93,7,FALSE)*VLOOKUP($E162,BY_COM_Demand_Drivers!$A$5:$I$100,8,FALSE)</f>
        <v>0</v>
      </c>
      <c r="H162" s="16">
        <f>VLOOKUP($C162,'Growth rate'!$B$3:$T$93,7,FALSE)*VLOOKUP($E162,BY_COM_Demand_Drivers!$A$5:$I$100,9,FALSE)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BY_COM_Demand_Drivers!$J$6</f>
        <v>CHRDB</v>
      </c>
      <c r="F163" s="16">
        <f>VLOOKUP($C163,'Growth rate'!$B$3:$T$93,7,FALSE)*VLOOKUP($E163,BY_COM_Demand_Drivers!$A$5:$I$100,7,FALSE)</f>
        <v>894.83277043470491</v>
      </c>
      <c r="G163" s="16">
        <f>VLOOKUP($C163,'Growth rate'!$B$3:$T$93,7,FALSE)*VLOOKUP($E163,BY_COM_Demand_Drivers!$A$5:$I$100,8,FALSE)</f>
        <v>0</v>
      </c>
      <c r="H163" s="16">
        <f>VLOOKUP($C163,'Growth rate'!$B$3:$T$93,7,FALSE)*VLOOKUP($E163,BY_COM_Demand_Drivers!$A$5:$I$100,9,FALSE)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BY_COM_Demand_Drivers!$J$6</f>
        <v>CHRDB</v>
      </c>
      <c r="F164" s="16">
        <f>VLOOKUP($C164,'Growth rate'!$B$3:$T$93,7,FALSE)*VLOOKUP($E164,BY_COM_Demand_Drivers!$A$5:$I$100,7,FALSE)</f>
        <v>901.15857884237448</v>
      </c>
      <c r="G164" s="16">
        <f>VLOOKUP($C164,'Growth rate'!$B$3:$T$93,7,FALSE)*VLOOKUP($E164,BY_COM_Demand_Drivers!$A$5:$I$100,8,FALSE)</f>
        <v>0</v>
      </c>
      <c r="H164" s="16">
        <f>VLOOKUP($C164,'Growth rate'!$B$3:$T$93,7,FALSE)*VLOOKUP($E164,BY_COM_Demand_Drivers!$A$5:$I$100,9,FALSE)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BY_COM_Demand_Drivers!$J$6</f>
        <v>CHRDB</v>
      </c>
      <c r="F165" s="16">
        <f>VLOOKUP($C165,'Growth rate'!$B$3:$T$93,7,FALSE)*VLOOKUP($E165,BY_COM_Demand_Drivers!$A$5:$I$100,7,FALSE)</f>
        <v>907.48438725004394</v>
      </c>
      <c r="G165" s="16">
        <f>VLOOKUP($C165,'Growth rate'!$B$3:$T$93,7,FALSE)*VLOOKUP($E165,BY_COM_Demand_Drivers!$A$5:$I$100,8,FALSE)</f>
        <v>0</v>
      </c>
      <c r="H165" s="16">
        <f>VLOOKUP($C165,'Growth rate'!$B$3:$T$93,7,FALSE)*VLOOKUP($E165,BY_COM_Demand_Drivers!$A$5:$I$100,9,FALSE)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BY_COM_Demand_Drivers!$J$6</f>
        <v>CHRDB</v>
      </c>
      <c r="F166" s="16">
        <f>VLOOKUP($C166,'Growth rate'!$B$3:$T$93,7,FALSE)*VLOOKUP($E166,BY_COM_Demand_Drivers!$A$5:$I$100,7,FALSE)</f>
        <v>913.81019565771351</v>
      </c>
      <c r="G166" s="16">
        <f>VLOOKUP($C166,'Growth rate'!$B$3:$T$93,7,FALSE)*VLOOKUP($E166,BY_COM_Demand_Drivers!$A$5:$I$100,8,FALSE)</f>
        <v>0</v>
      </c>
      <c r="H166" s="16">
        <f>VLOOKUP($C166,'Growth rate'!$B$3:$T$93,7,FALSE)*VLOOKUP($E166,BY_COM_Demand_Drivers!$A$5:$I$100,9,FALSE)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BY_COM_Demand_Drivers!$J$6</f>
        <v>CHRDB</v>
      </c>
      <c r="F167" s="16">
        <f>VLOOKUP($C167,'Growth rate'!$B$3:$T$93,7,FALSE)*VLOOKUP($E167,BY_COM_Demand_Drivers!$A$5:$I$100,7,FALSE)</f>
        <v>920.13600406538296</v>
      </c>
      <c r="G167" s="16">
        <f>VLOOKUP($C167,'Growth rate'!$B$3:$T$93,7,FALSE)*VLOOKUP($E167,BY_COM_Demand_Drivers!$A$5:$I$100,8,FALSE)</f>
        <v>0</v>
      </c>
      <c r="H167" s="16">
        <f>VLOOKUP($C167,'Growth rate'!$B$3:$T$93,7,FALSE)*VLOOKUP($E167,BY_COM_Demand_Drivers!$A$5:$I$100,9,FALSE)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BY_COM_Demand_Drivers!$J$7</f>
        <v>CHUMB</v>
      </c>
      <c r="F168" s="16">
        <f>VLOOKUP($C168,'Growth rate'!$B$3:$T$93,7,FALSE)*VLOOKUP($E168,BY_COM_Demand_Drivers!$A$5:$I$100,7,FALSE)</f>
        <v>378.392917510102</v>
      </c>
      <c r="G168" s="16">
        <f>VLOOKUP($C168,'Growth rate'!$B$3:$T$93,7,FALSE)*VLOOKUP($E168,BY_COM_Demand_Drivers!$A$5:$I$100,8,FALSE)</f>
        <v>0</v>
      </c>
      <c r="H168" s="16">
        <f>VLOOKUP($C168,'Growth rate'!$B$3:$T$93,7,FALSE)*VLOOKUP($E168,BY_COM_Demand_Drivers!$A$5:$I$100,9,FALSE)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BY_COM_Demand_Drivers!$J$7</f>
        <v>CHUMB</v>
      </c>
      <c r="F169" s="16">
        <f>VLOOKUP($C169,'Growth rate'!$B$3:$T$93,7,FALSE)*VLOOKUP($E169,BY_COM_Demand_Drivers!$A$5:$I$100,7,FALSE)</f>
        <v>383.27421630877768</v>
      </c>
      <c r="G169" s="16">
        <f>VLOOKUP($C169,'Growth rate'!$B$3:$T$93,7,FALSE)*VLOOKUP($E169,BY_COM_Demand_Drivers!$A$5:$I$100,8,FALSE)</f>
        <v>0</v>
      </c>
      <c r="H169" s="16">
        <f>VLOOKUP($C169,'Growth rate'!$B$3:$T$93,7,FALSE)*VLOOKUP($E169,BY_COM_Demand_Drivers!$A$5:$I$100,9,FALSE)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BY_COM_Demand_Drivers!$J$7</f>
        <v>CHUMB</v>
      </c>
      <c r="F170" s="16">
        <f>VLOOKUP($C170,'Growth rate'!$B$3:$T$93,7,FALSE)*VLOOKUP($E170,BY_COM_Demand_Drivers!$A$5:$I$100,7,FALSE)</f>
        <v>388.15551510745325</v>
      </c>
      <c r="G170" s="16">
        <f>VLOOKUP($C170,'Growth rate'!$B$3:$T$93,7,FALSE)*VLOOKUP($E170,BY_COM_Demand_Drivers!$A$5:$I$100,8,FALSE)</f>
        <v>0</v>
      </c>
      <c r="H170" s="16">
        <f>VLOOKUP($C170,'Growth rate'!$B$3:$T$93,7,FALSE)*VLOOKUP($E170,BY_COM_Demand_Drivers!$A$5:$I$100,9,FALSE)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BY_COM_Demand_Drivers!$J$7</f>
        <v>CHUMB</v>
      </c>
      <c r="F171" s="16">
        <f>VLOOKUP($C171,'Growth rate'!$B$3:$T$93,7,FALSE)*VLOOKUP($E171,BY_COM_Demand_Drivers!$A$5:$I$100,7,FALSE)</f>
        <v>393.03681390612894</v>
      </c>
      <c r="G171" s="16">
        <f>VLOOKUP($C171,'Growth rate'!$B$3:$T$93,7,FALSE)*VLOOKUP($E171,BY_COM_Demand_Drivers!$A$5:$I$100,8,FALSE)</f>
        <v>0</v>
      </c>
      <c r="H171" s="16">
        <f>VLOOKUP($C171,'Growth rate'!$B$3:$T$93,7,FALSE)*VLOOKUP($E171,BY_COM_Demand_Drivers!$A$5:$I$100,9,FALSE)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BY_COM_Demand_Drivers!$J$7</f>
        <v>CHUMB</v>
      </c>
      <c r="F172" s="16">
        <f>VLOOKUP($C172,'Growth rate'!$B$3:$T$93,7,FALSE)*VLOOKUP($E172,BY_COM_Demand_Drivers!$A$5:$I$100,7,FALSE)</f>
        <v>397.91811270480457</v>
      </c>
      <c r="G172" s="16">
        <f>VLOOKUP($C172,'Growth rate'!$B$3:$T$93,7,FALSE)*VLOOKUP($E172,BY_COM_Demand_Drivers!$A$5:$I$100,8,FALSE)</f>
        <v>0</v>
      </c>
      <c r="H172" s="16">
        <f>VLOOKUP($C172,'Growth rate'!$B$3:$T$93,7,FALSE)*VLOOKUP($E172,BY_COM_Demand_Drivers!$A$5:$I$100,9,FALSE)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BY_COM_Demand_Drivers!$J$7</f>
        <v>CHUMB</v>
      </c>
      <c r="F173" s="16">
        <f>VLOOKUP($C173,'Growth rate'!$B$3:$T$93,7,FALSE)*VLOOKUP($E173,BY_COM_Demand_Drivers!$A$5:$I$100,7,FALSE)</f>
        <v>402.7994115034802</v>
      </c>
      <c r="G173" s="16">
        <f>VLOOKUP($C173,'Growth rate'!$B$3:$T$93,7,FALSE)*VLOOKUP($E173,BY_COM_Demand_Drivers!$A$5:$I$100,8,FALSE)</f>
        <v>0</v>
      </c>
      <c r="H173" s="16">
        <f>VLOOKUP($C173,'Growth rate'!$B$3:$T$93,7,FALSE)*VLOOKUP($E173,BY_COM_Demand_Drivers!$A$5:$I$100,9,FALSE)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BY_COM_Demand_Drivers!$J$7</f>
        <v>CHUMB</v>
      </c>
      <c r="F174" s="16">
        <f>VLOOKUP($C174,'Growth rate'!$B$3:$T$93,7,FALSE)*VLOOKUP($E174,BY_COM_Demand_Drivers!$A$5:$I$100,7,FALSE)</f>
        <v>407.68071030215583</v>
      </c>
      <c r="G174" s="16">
        <f>VLOOKUP($C174,'Growth rate'!$B$3:$T$93,7,FALSE)*VLOOKUP($E174,BY_COM_Demand_Drivers!$A$5:$I$100,8,FALSE)</f>
        <v>0</v>
      </c>
      <c r="H174" s="16">
        <f>VLOOKUP($C174,'Growth rate'!$B$3:$T$93,7,FALSE)*VLOOKUP($E174,BY_COM_Demand_Drivers!$A$5:$I$100,9,FALSE)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BY_COM_Demand_Drivers!$J$7</f>
        <v>CHUMB</v>
      </c>
      <c r="F175" s="16">
        <f>VLOOKUP($C175,'Growth rate'!$B$3:$T$93,7,FALSE)*VLOOKUP($E175,BY_COM_Demand_Drivers!$A$5:$I$100,7,FALSE)</f>
        <v>412.56200910083152</v>
      </c>
      <c r="G175" s="16">
        <f>VLOOKUP($C175,'Growth rate'!$B$3:$T$93,7,FALSE)*VLOOKUP($E175,BY_COM_Demand_Drivers!$A$5:$I$100,8,FALSE)</f>
        <v>0</v>
      </c>
      <c r="H175" s="16">
        <f>VLOOKUP($C175,'Growth rate'!$B$3:$T$93,7,FALSE)*VLOOKUP($E175,BY_COM_Demand_Drivers!$A$5:$I$100,9,FALSE)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BY_COM_Demand_Drivers!$J$7</f>
        <v>CHUMB</v>
      </c>
      <c r="F176" s="16">
        <f>VLOOKUP($C176,'Growth rate'!$B$3:$T$93,7,FALSE)*VLOOKUP($E176,BY_COM_Demand_Drivers!$A$5:$I$100,7,FALSE)</f>
        <v>417.44330789950709</v>
      </c>
      <c r="G176" s="16">
        <f>VLOOKUP($C176,'Growth rate'!$B$3:$T$93,7,FALSE)*VLOOKUP($E176,BY_COM_Demand_Drivers!$A$5:$I$100,8,FALSE)</f>
        <v>0</v>
      </c>
      <c r="H176" s="16">
        <f>VLOOKUP($C176,'Growth rate'!$B$3:$T$93,7,FALSE)*VLOOKUP($E176,BY_COM_Demand_Drivers!$A$5:$I$100,9,FALSE)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BY_COM_Demand_Drivers!$J$7</f>
        <v>CHUMB</v>
      </c>
      <c r="F177" s="16">
        <f>VLOOKUP($C177,'Growth rate'!$B$3:$T$93,7,FALSE)*VLOOKUP($E177,BY_COM_Demand_Drivers!$A$5:$I$100,7,FALSE)</f>
        <v>422.32460669818278</v>
      </c>
      <c r="G177" s="16">
        <f>VLOOKUP($C177,'Growth rate'!$B$3:$T$93,7,FALSE)*VLOOKUP($E177,BY_COM_Demand_Drivers!$A$5:$I$100,8,FALSE)</f>
        <v>0</v>
      </c>
      <c r="H177" s="16">
        <f>VLOOKUP($C177,'Growth rate'!$B$3:$T$93,7,FALSE)*VLOOKUP($E177,BY_COM_Demand_Drivers!$A$5:$I$100,9,FALSE)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BY_COM_Demand_Drivers!$J$7</f>
        <v>CHUMB</v>
      </c>
      <c r="F178" s="16">
        <f>VLOOKUP($C178,'Growth rate'!$B$3:$T$93,7,FALSE)*VLOOKUP($E178,BY_COM_Demand_Drivers!$A$5:$I$100,7,FALSE)</f>
        <v>427.20590549685835</v>
      </c>
      <c r="G178" s="16">
        <f>VLOOKUP($C178,'Growth rate'!$B$3:$T$93,7,FALSE)*VLOOKUP($E178,BY_COM_Demand_Drivers!$A$5:$I$100,8,FALSE)</f>
        <v>0</v>
      </c>
      <c r="H178" s="16">
        <f>VLOOKUP($C178,'Growth rate'!$B$3:$T$93,7,FALSE)*VLOOKUP($E178,BY_COM_Demand_Drivers!$A$5:$I$100,9,FALSE)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BY_COM_Demand_Drivers!$J$7</f>
        <v>CHUMB</v>
      </c>
      <c r="F179" s="16">
        <f>VLOOKUP($C179,'Growth rate'!$B$3:$T$93,7,FALSE)*VLOOKUP($E179,BY_COM_Demand_Drivers!$A$5:$I$100,7,FALSE)</f>
        <v>432.08720429553404</v>
      </c>
      <c r="G179" s="16">
        <f>VLOOKUP($C179,'Growth rate'!$B$3:$T$93,7,FALSE)*VLOOKUP($E179,BY_COM_Demand_Drivers!$A$5:$I$100,8,FALSE)</f>
        <v>0</v>
      </c>
      <c r="H179" s="16">
        <f>VLOOKUP($C179,'Growth rate'!$B$3:$T$93,7,FALSE)*VLOOKUP($E179,BY_COM_Demand_Drivers!$A$5:$I$100,9,FALSE)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BY_COM_Demand_Drivers!$J$7</f>
        <v>CHUMB</v>
      </c>
      <c r="F180" s="16">
        <f>VLOOKUP($C180,'Growth rate'!$B$3:$T$93,7,FALSE)*VLOOKUP($E180,BY_COM_Demand_Drivers!$A$5:$I$100,7,FALSE)</f>
        <v>436.96850309420972</v>
      </c>
      <c r="G180" s="16">
        <f>VLOOKUP($C180,'Growth rate'!$B$3:$T$93,7,FALSE)*VLOOKUP($E180,BY_COM_Demand_Drivers!$A$5:$I$100,8,FALSE)</f>
        <v>0</v>
      </c>
      <c r="H180" s="16">
        <f>VLOOKUP($C180,'Growth rate'!$B$3:$T$93,7,FALSE)*VLOOKUP($E180,BY_COM_Demand_Drivers!$A$5:$I$100,9,FALSE)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BY_COM_Demand_Drivers!$J$7</f>
        <v>CHUMB</v>
      </c>
      <c r="F181" s="16">
        <f>VLOOKUP($C181,'Growth rate'!$B$3:$T$93,7,FALSE)*VLOOKUP($E181,BY_COM_Demand_Drivers!$A$5:$I$100,7,FALSE)</f>
        <v>441.8498018928853</v>
      </c>
      <c r="G181" s="16">
        <f>VLOOKUP($C181,'Growth rate'!$B$3:$T$93,7,FALSE)*VLOOKUP($E181,BY_COM_Demand_Drivers!$A$5:$I$100,8,FALSE)</f>
        <v>0</v>
      </c>
      <c r="H181" s="16">
        <f>VLOOKUP($C181,'Growth rate'!$B$3:$T$93,7,FALSE)*VLOOKUP($E181,BY_COM_Demand_Drivers!$A$5:$I$100,9,FALSE)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BY_COM_Demand_Drivers!$J$7</f>
        <v>CHUMB</v>
      </c>
      <c r="F182" s="16">
        <f>VLOOKUP($C182,'Growth rate'!$B$3:$T$93,7,FALSE)*VLOOKUP($E182,BY_COM_Demand_Drivers!$A$5:$I$100,7,FALSE)</f>
        <v>446.73110069156098</v>
      </c>
      <c r="G182" s="16">
        <f>VLOOKUP($C182,'Growth rate'!$B$3:$T$93,7,FALSE)*VLOOKUP($E182,BY_COM_Demand_Drivers!$A$5:$I$100,8,FALSE)</f>
        <v>0</v>
      </c>
      <c r="H182" s="16">
        <f>VLOOKUP($C182,'Growth rate'!$B$3:$T$93,7,FALSE)*VLOOKUP($E182,BY_COM_Demand_Drivers!$A$5:$I$100,9,FALSE)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BY_COM_Demand_Drivers!$J$7</f>
        <v>CHUMB</v>
      </c>
      <c r="F183" s="16">
        <f>VLOOKUP($C183,'Growth rate'!$B$3:$T$93,7,FALSE)*VLOOKUP($E183,BY_COM_Demand_Drivers!$A$5:$I$100,7,FALSE)</f>
        <v>451.61239949023661</v>
      </c>
      <c r="G183" s="16">
        <f>VLOOKUP($C183,'Growth rate'!$B$3:$T$93,7,FALSE)*VLOOKUP($E183,BY_COM_Demand_Drivers!$A$5:$I$100,8,FALSE)</f>
        <v>0</v>
      </c>
      <c r="H183" s="16">
        <f>VLOOKUP($C183,'Growth rate'!$B$3:$T$93,7,FALSE)*VLOOKUP($E183,BY_COM_Demand_Drivers!$A$5:$I$100,9,FALSE)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BY_COM_Demand_Drivers!$J$7</f>
        <v>CHUMB</v>
      </c>
      <c r="F184" s="16">
        <f>VLOOKUP($C184,'Growth rate'!$B$3:$T$93,7,FALSE)*VLOOKUP($E184,BY_COM_Demand_Drivers!$A$5:$I$100,7,FALSE)</f>
        <v>456.49369828891224</v>
      </c>
      <c r="G184" s="16">
        <f>VLOOKUP($C184,'Growth rate'!$B$3:$T$93,7,FALSE)*VLOOKUP($E184,BY_COM_Demand_Drivers!$A$5:$I$100,8,FALSE)</f>
        <v>0</v>
      </c>
      <c r="H184" s="16">
        <f>VLOOKUP($C184,'Growth rate'!$B$3:$T$93,7,FALSE)*VLOOKUP($E184,BY_COM_Demand_Drivers!$A$5:$I$100,9,FALSE)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BY_COM_Demand_Drivers!$J$7</f>
        <v>CHUMB</v>
      </c>
      <c r="F185" s="16">
        <f>VLOOKUP($C185,'Growth rate'!$B$3:$T$93,7,FALSE)*VLOOKUP($E185,BY_COM_Demand_Drivers!$A$5:$I$100,7,FALSE)</f>
        <v>461.37499708758787</v>
      </c>
      <c r="G185" s="16">
        <f>VLOOKUP($C185,'Growth rate'!$B$3:$T$93,7,FALSE)*VLOOKUP($E185,BY_COM_Demand_Drivers!$A$5:$I$100,8,FALSE)</f>
        <v>0</v>
      </c>
      <c r="H185" s="16">
        <f>VLOOKUP($C185,'Growth rate'!$B$3:$T$93,7,FALSE)*VLOOKUP($E185,BY_COM_Demand_Drivers!$A$5:$I$100,9,FALSE)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BY_COM_Demand_Drivers!$J$7</f>
        <v>CHUMB</v>
      </c>
      <c r="F186" s="16">
        <f>VLOOKUP($C186,'Growth rate'!$B$3:$T$93,7,FALSE)*VLOOKUP($E186,BY_COM_Demand_Drivers!$A$5:$I$100,7,FALSE)</f>
        <v>466.25629588626356</v>
      </c>
      <c r="G186" s="16">
        <f>VLOOKUP($C186,'Growth rate'!$B$3:$T$93,7,FALSE)*VLOOKUP($E186,BY_COM_Demand_Drivers!$A$5:$I$100,8,FALSE)</f>
        <v>0</v>
      </c>
      <c r="H186" s="16">
        <f>VLOOKUP($C186,'Growth rate'!$B$3:$T$93,7,FALSE)*VLOOKUP($E186,BY_COM_Demand_Drivers!$A$5:$I$100,9,FALSE)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BY_COM_Demand_Drivers!$J$7</f>
        <v>CHUMB</v>
      </c>
      <c r="F187" s="16">
        <f>VLOOKUP($C187,'Growth rate'!$B$3:$T$93,7,FALSE)*VLOOKUP($E187,BY_COM_Demand_Drivers!$A$5:$I$100,7,FALSE)</f>
        <v>471.13759468493913</v>
      </c>
      <c r="G187" s="16">
        <f>VLOOKUP($C187,'Growth rate'!$B$3:$T$93,7,FALSE)*VLOOKUP($E187,BY_COM_Demand_Drivers!$A$5:$I$100,8,FALSE)</f>
        <v>0</v>
      </c>
      <c r="H187" s="16">
        <f>VLOOKUP($C187,'Growth rate'!$B$3:$T$93,7,FALSE)*VLOOKUP($E187,BY_COM_Demand_Drivers!$A$5:$I$100,9,FALSE)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BY_COM_Demand_Drivers!$J$7</f>
        <v>CHUMB</v>
      </c>
      <c r="F188" s="16">
        <f>VLOOKUP($C188,'Growth rate'!$B$3:$T$93,7,FALSE)*VLOOKUP($E188,BY_COM_Demand_Drivers!$A$5:$I$100,7,FALSE)</f>
        <v>476.01889348361482</v>
      </c>
      <c r="G188" s="16">
        <f>VLOOKUP($C188,'Growth rate'!$B$3:$T$93,7,FALSE)*VLOOKUP($E188,BY_COM_Demand_Drivers!$A$5:$I$100,8,FALSE)</f>
        <v>0</v>
      </c>
      <c r="H188" s="16">
        <f>VLOOKUP($C188,'Growth rate'!$B$3:$T$93,7,FALSE)*VLOOKUP($E188,BY_COM_Demand_Drivers!$A$5:$I$100,9,FALSE)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BY_COM_Demand_Drivers!$J$7</f>
        <v>CHUMB</v>
      </c>
      <c r="F189" s="16">
        <f>VLOOKUP($C189,'Growth rate'!$B$3:$T$93,7,FALSE)*VLOOKUP($E189,BY_COM_Demand_Drivers!$A$5:$I$100,7,FALSE)</f>
        <v>480.9001922822905</v>
      </c>
      <c r="G189" s="16">
        <f>VLOOKUP($C189,'Growth rate'!$B$3:$T$93,7,FALSE)*VLOOKUP($E189,BY_COM_Demand_Drivers!$A$5:$I$100,8,FALSE)</f>
        <v>0</v>
      </c>
      <c r="H189" s="16">
        <f>VLOOKUP($C189,'Growth rate'!$B$3:$T$93,7,FALSE)*VLOOKUP($E189,BY_COM_Demand_Drivers!$A$5:$I$100,9,FALSE)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BY_COM_Demand_Drivers!$J$7</f>
        <v>CHUMB</v>
      </c>
      <c r="F190" s="16">
        <f>VLOOKUP($C190,'Growth rate'!$B$3:$T$93,7,FALSE)*VLOOKUP($E190,BY_COM_Demand_Drivers!$A$5:$I$100,7,FALSE)</f>
        <v>485.78149108096608</v>
      </c>
      <c r="G190" s="16">
        <f>VLOOKUP($C190,'Growth rate'!$B$3:$T$93,7,FALSE)*VLOOKUP($E190,BY_COM_Demand_Drivers!$A$5:$I$100,8,FALSE)</f>
        <v>0</v>
      </c>
      <c r="H190" s="16">
        <f>VLOOKUP($C190,'Growth rate'!$B$3:$T$93,7,FALSE)*VLOOKUP($E190,BY_COM_Demand_Drivers!$A$5:$I$100,9,FALSE)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BY_COM_Demand_Drivers!$J$7</f>
        <v>CHUMB</v>
      </c>
      <c r="F191" s="16">
        <f>VLOOKUP($C191,'Growth rate'!$B$3:$T$93,7,FALSE)*VLOOKUP($E191,BY_COM_Demand_Drivers!$A$5:$I$100,7,FALSE)</f>
        <v>490.66278987964176</v>
      </c>
      <c r="G191" s="16">
        <f>VLOOKUP($C191,'Growth rate'!$B$3:$T$93,7,FALSE)*VLOOKUP($E191,BY_COM_Demand_Drivers!$A$5:$I$100,8,FALSE)</f>
        <v>0</v>
      </c>
      <c r="H191" s="16">
        <f>VLOOKUP($C191,'Growth rate'!$B$3:$T$93,7,FALSE)*VLOOKUP($E191,BY_COM_Demand_Drivers!$A$5:$I$100,9,FALSE)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BY_COM_Demand_Drivers!$J$7</f>
        <v>CHUMB</v>
      </c>
      <c r="F192" s="16">
        <f>VLOOKUP($C192,'Growth rate'!$B$3:$T$93,7,FALSE)*VLOOKUP($E192,BY_COM_Demand_Drivers!$A$5:$I$100,7,FALSE)</f>
        <v>495.54408867831739</v>
      </c>
      <c r="G192" s="16">
        <f>VLOOKUP($C192,'Growth rate'!$B$3:$T$93,7,FALSE)*VLOOKUP($E192,BY_COM_Demand_Drivers!$A$5:$I$100,8,FALSE)</f>
        <v>0</v>
      </c>
      <c r="H192" s="16">
        <f>VLOOKUP($C192,'Growth rate'!$B$3:$T$93,7,FALSE)*VLOOKUP($E192,BY_COM_Demand_Drivers!$A$5:$I$100,9,FALSE)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BY_COM_Demand_Drivers!$J$7</f>
        <v>CHUMB</v>
      </c>
      <c r="F193" s="16">
        <f>VLOOKUP($C193,'Growth rate'!$B$3:$T$93,7,FALSE)*VLOOKUP($E193,BY_COM_Demand_Drivers!$A$5:$I$100,7,FALSE)</f>
        <v>500.42538747699297</v>
      </c>
      <c r="G193" s="16">
        <f>VLOOKUP($C193,'Growth rate'!$B$3:$T$93,7,FALSE)*VLOOKUP($E193,BY_COM_Demand_Drivers!$A$5:$I$100,8,FALSE)</f>
        <v>0</v>
      </c>
      <c r="H193" s="16">
        <f>VLOOKUP($C193,'Growth rate'!$B$3:$T$93,7,FALSE)*VLOOKUP($E193,BY_COM_Demand_Drivers!$A$5:$I$100,9,FALSE)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BY_COM_Demand_Drivers!$J$7</f>
        <v>CHUMB</v>
      </c>
      <c r="F194" s="16">
        <f>VLOOKUP($C194,'Growth rate'!$B$3:$T$93,7,FALSE)*VLOOKUP($E194,BY_COM_Demand_Drivers!$A$5:$I$100,7,FALSE)</f>
        <v>505.30668627566865</v>
      </c>
      <c r="G194" s="16">
        <f>VLOOKUP($C194,'Growth rate'!$B$3:$T$93,7,FALSE)*VLOOKUP($E194,BY_COM_Demand_Drivers!$A$5:$I$100,8,FALSE)</f>
        <v>0</v>
      </c>
      <c r="H194" s="16">
        <f>VLOOKUP($C194,'Growth rate'!$B$3:$T$93,7,FALSE)*VLOOKUP($E194,BY_COM_Demand_Drivers!$A$5:$I$100,9,FALSE)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BY_COM_Demand_Drivers!$J$7</f>
        <v>CHUMB</v>
      </c>
      <c r="F195" s="16">
        <f>VLOOKUP($C195,'Growth rate'!$B$3:$T$93,7,FALSE)*VLOOKUP($E195,BY_COM_Demand_Drivers!$A$5:$I$100,7,FALSE)</f>
        <v>510.18798507434434</v>
      </c>
      <c r="G195" s="16">
        <f>VLOOKUP($C195,'Growth rate'!$B$3:$T$93,7,FALSE)*VLOOKUP($E195,BY_COM_Demand_Drivers!$A$5:$I$100,8,FALSE)</f>
        <v>0</v>
      </c>
      <c r="H195" s="16">
        <f>VLOOKUP($C195,'Growth rate'!$B$3:$T$93,7,FALSE)*VLOOKUP($E195,BY_COM_Demand_Drivers!$A$5:$I$100,9,FALSE)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BY_COM_Demand_Drivers!$J$7</f>
        <v>CHUMB</v>
      </c>
      <c r="F196" s="16">
        <f>VLOOKUP($C196,'Growth rate'!$B$3:$T$93,7,FALSE)*VLOOKUP($E196,BY_COM_Demand_Drivers!$A$5:$I$100,7,FALSE)</f>
        <v>515.06928387301991</v>
      </c>
      <c r="G196" s="16">
        <f>VLOOKUP($C196,'Growth rate'!$B$3:$T$93,7,FALSE)*VLOOKUP($E196,BY_COM_Demand_Drivers!$A$5:$I$100,8,FALSE)</f>
        <v>0</v>
      </c>
      <c r="H196" s="16">
        <f>VLOOKUP($C196,'Growth rate'!$B$3:$T$93,7,FALSE)*VLOOKUP($E196,BY_COM_Demand_Drivers!$A$5:$I$100,9,FALSE)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BY_COM_Demand_Drivers!$J$7</f>
        <v>CHUMB</v>
      </c>
      <c r="F197" s="16">
        <f>VLOOKUP($C197,'Growth rate'!$B$3:$T$93,7,FALSE)*VLOOKUP($E197,BY_COM_Demand_Drivers!$A$5:$I$100,7,FALSE)</f>
        <v>519.95058267169554</v>
      </c>
      <c r="G197" s="16">
        <f>VLOOKUP($C197,'Growth rate'!$B$3:$T$93,7,FALSE)*VLOOKUP($E197,BY_COM_Demand_Drivers!$A$5:$I$100,8,FALSE)</f>
        <v>0</v>
      </c>
      <c r="H197" s="16">
        <f>VLOOKUP($C197,'Growth rate'!$B$3:$T$93,7,FALSE)*VLOOKUP($E197,BY_COM_Demand_Drivers!$A$5:$I$100,9,FALSE)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BY_COM_Demand_Drivers!$J$7</f>
        <v>CHUMB</v>
      </c>
      <c r="F198" s="16">
        <f>VLOOKUP($C198,'Growth rate'!$B$3:$T$93,7,FALSE)*VLOOKUP($E198,BY_COM_Demand_Drivers!$A$5:$I$100,7,FALSE)</f>
        <v>524.83188147037129</v>
      </c>
      <c r="G198" s="16">
        <f>VLOOKUP($C198,'Growth rate'!$B$3:$T$93,7,FALSE)*VLOOKUP($E198,BY_COM_Demand_Drivers!$A$5:$I$100,8,FALSE)</f>
        <v>0</v>
      </c>
      <c r="H198" s="16">
        <f>VLOOKUP($C198,'Growth rate'!$B$3:$T$93,7,FALSE)*VLOOKUP($E198,BY_COM_Demand_Drivers!$A$5:$I$100,9,FALSE)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BY_COM_Demand_Drivers!$J$7</f>
        <v>CHUMB</v>
      </c>
      <c r="F199" s="16">
        <f>VLOOKUP($C199,'Growth rate'!$B$3:$T$93,7,FALSE)*VLOOKUP($E199,BY_COM_Demand_Drivers!$A$5:$I$100,7,FALSE)</f>
        <v>529.7131802690468</v>
      </c>
      <c r="G199" s="16">
        <f>VLOOKUP($C199,'Growth rate'!$B$3:$T$93,7,FALSE)*VLOOKUP($E199,BY_COM_Demand_Drivers!$A$5:$I$100,8,FALSE)</f>
        <v>0</v>
      </c>
      <c r="H199" s="16">
        <f>VLOOKUP($C199,'Growth rate'!$B$3:$T$93,7,FALSE)*VLOOKUP($E199,BY_COM_Demand_Drivers!$A$5:$I$100,9,FALSE)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BY_COM_Demand_Drivers!$J$7</f>
        <v>CHUMB</v>
      </c>
      <c r="F200" s="16">
        <f>VLOOKUP($C200,'Growth rate'!$B$3:$T$93,7,FALSE)*VLOOKUP($E200,BY_COM_Demand_Drivers!$A$5:$I$100,7,FALSE)</f>
        <v>535.45751008111097</v>
      </c>
      <c r="G200" s="16">
        <f>VLOOKUP($C200,'Growth rate'!$B$3:$T$93,7,FALSE)*VLOOKUP($E200,BY_COM_Demand_Drivers!$A$5:$I$100,8,FALSE)</f>
        <v>0</v>
      </c>
      <c r="H200" s="16">
        <f>VLOOKUP($C200,'Growth rate'!$B$3:$T$93,7,FALSE)*VLOOKUP($E200,BY_COM_Demand_Drivers!$A$5:$I$100,9,FALSE)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BY_COM_Demand_Drivers!$J$7</f>
        <v>CHUMB</v>
      </c>
      <c r="F201" s="16">
        <f>VLOOKUP($C201,'Growth rate'!$B$3:$T$93,7,FALSE)*VLOOKUP($E201,BY_COM_Demand_Drivers!$A$5:$I$100,7,FALSE)</f>
        <v>541.20183989317525</v>
      </c>
      <c r="G201" s="16">
        <f>VLOOKUP($C201,'Growth rate'!$B$3:$T$93,7,FALSE)*VLOOKUP($E201,BY_COM_Demand_Drivers!$A$5:$I$100,8,FALSE)</f>
        <v>0</v>
      </c>
      <c r="H201" s="16">
        <f>VLOOKUP($C201,'Growth rate'!$B$3:$T$93,7,FALSE)*VLOOKUP($E201,BY_COM_Demand_Drivers!$A$5:$I$100,9,FALSE)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BY_COM_Demand_Drivers!$J$7</f>
        <v>CHUMB</v>
      </c>
      <c r="F202" s="16">
        <f>VLOOKUP($C202,'Growth rate'!$B$3:$T$93,7,FALSE)*VLOOKUP($E202,BY_COM_Demand_Drivers!$A$5:$I$100,7,FALSE)</f>
        <v>546.94616970523941</v>
      </c>
      <c r="G202" s="16">
        <f>VLOOKUP($C202,'Growth rate'!$B$3:$T$93,7,FALSE)*VLOOKUP($E202,BY_COM_Demand_Drivers!$A$5:$I$100,8,FALSE)</f>
        <v>0</v>
      </c>
      <c r="H202" s="16">
        <f>VLOOKUP($C202,'Growth rate'!$B$3:$T$93,7,FALSE)*VLOOKUP($E202,BY_COM_Demand_Drivers!$A$5:$I$100,9,FALSE)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BY_COM_Demand_Drivers!$J$7</f>
        <v>CHUMB</v>
      </c>
      <c r="F203" s="16">
        <f>VLOOKUP($C203,'Growth rate'!$B$3:$T$93,7,FALSE)*VLOOKUP($E203,BY_COM_Demand_Drivers!$A$5:$I$100,7,FALSE)</f>
        <v>552.69049951730369</v>
      </c>
      <c r="G203" s="16">
        <f>VLOOKUP($C203,'Growth rate'!$B$3:$T$93,7,FALSE)*VLOOKUP($E203,BY_COM_Demand_Drivers!$A$5:$I$100,8,FALSE)</f>
        <v>0</v>
      </c>
      <c r="H203" s="16">
        <f>VLOOKUP($C203,'Growth rate'!$B$3:$T$93,7,FALSE)*VLOOKUP($E203,BY_COM_Demand_Drivers!$A$5:$I$100,9,FALSE)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BY_COM_Demand_Drivers!$J$7</f>
        <v>CHUMB</v>
      </c>
      <c r="F204" s="16">
        <f>VLOOKUP($C204,'Growth rate'!$B$3:$T$93,7,FALSE)*VLOOKUP($E204,BY_COM_Demand_Drivers!$A$5:$I$100,7,FALSE)</f>
        <v>558.43482932936786</v>
      </c>
      <c r="G204" s="16">
        <f>VLOOKUP($C204,'Growth rate'!$B$3:$T$93,7,FALSE)*VLOOKUP($E204,BY_COM_Demand_Drivers!$A$5:$I$100,8,FALSE)</f>
        <v>0</v>
      </c>
      <c r="H204" s="16">
        <f>VLOOKUP($C204,'Growth rate'!$B$3:$T$93,7,FALSE)*VLOOKUP($E204,BY_COM_Demand_Drivers!$A$5:$I$100,9,FALSE)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BY_COM_Demand_Drivers!$J$7</f>
        <v>CHUMB</v>
      </c>
      <c r="F205" s="16">
        <f>VLOOKUP($C205,'Growth rate'!$B$3:$T$93,7,FALSE)*VLOOKUP($E205,BY_COM_Demand_Drivers!$A$5:$I$100,7,FALSE)</f>
        <v>564.86699463654338</v>
      </c>
      <c r="G205" s="16">
        <f>VLOOKUP($C205,'Growth rate'!$B$3:$T$93,7,FALSE)*VLOOKUP($E205,BY_COM_Demand_Drivers!$A$5:$I$100,8,FALSE)</f>
        <v>0</v>
      </c>
      <c r="H205" s="16">
        <f>VLOOKUP($C205,'Growth rate'!$B$3:$T$93,7,FALSE)*VLOOKUP($E205,BY_COM_Demand_Drivers!$A$5:$I$100,9,FALSE)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BY_COM_Demand_Drivers!$J$7</f>
        <v>CHUMB</v>
      </c>
      <c r="F206" s="16">
        <f>VLOOKUP($C206,'Growth rate'!$B$3:$T$93,7,FALSE)*VLOOKUP($E206,BY_COM_Demand_Drivers!$A$5:$I$100,7,FALSE)</f>
        <v>571.29915994371868</v>
      </c>
      <c r="G206" s="16">
        <f>VLOOKUP($C206,'Growth rate'!$B$3:$T$93,7,FALSE)*VLOOKUP($E206,BY_COM_Demand_Drivers!$A$5:$I$100,8,FALSE)</f>
        <v>0</v>
      </c>
      <c r="H206" s="16">
        <f>VLOOKUP($C206,'Growth rate'!$B$3:$T$93,7,FALSE)*VLOOKUP($E206,BY_COM_Demand_Drivers!$A$5:$I$100,9,FALSE)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BY_COM_Demand_Drivers!$J$7</f>
        <v>CHUMB</v>
      </c>
      <c r="F207" s="16">
        <f>VLOOKUP($C207,'Growth rate'!$B$3:$T$93,7,FALSE)*VLOOKUP($E207,BY_COM_Demand_Drivers!$A$5:$I$100,7,FALSE)</f>
        <v>577.73132525089432</v>
      </c>
      <c r="G207" s="16">
        <f>VLOOKUP($C207,'Growth rate'!$B$3:$T$93,7,FALSE)*VLOOKUP($E207,BY_COM_Demand_Drivers!$A$5:$I$100,8,FALSE)</f>
        <v>0</v>
      </c>
      <c r="H207" s="16">
        <f>VLOOKUP($C207,'Growth rate'!$B$3:$T$93,7,FALSE)*VLOOKUP($E207,BY_COM_Demand_Drivers!$A$5:$I$100,9,FALSE)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BY_COM_Demand_Drivers!$J$7</f>
        <v>CHUMB</v>
      </c>
      <c r="F208" s="16">
        <f>VLOOKUP($C208,'Growth rate'!$B$3:$T$93,7,FALSE)*VLOOKUP($E208,BY_COM_Demand_Drivers!$A$5:$I$100,7,FALSE)</f>
        <v>584.16349055806973</v>
      </c>
      <c r="G208" s="16">
        <f>VLOOKUP($C208,'Growth rate'!$B$3:$T$93,7,FALSE)*VLOOKUP($E208,BY_COM_Demand_Drivers!$A$5:$I$100,8,FALSE)</f>
        <v>0</v>
      </c>
      <c r="H208" s="16">
        <f>VLOOKUP($C208,'Growth rate'!$B$3:$T$93,7,FALSE)*VLOOKUP($E208,BY_COM_Demand_Drivers!$A$5:$I$100,9,FALSE)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BY_COM_Demand_Drivers!$J$7</f>
        <v>CHUMB</v>
      </c>
      <c r="F209" s="16">
        <f>VLOOKUP($C209,'Growth rate'!$B$3:$T$93,7,FALSE)*VLOOKUP($E209,BY_COM_Demand_Drivers!$A$5:$I$100,7,FALSE)</f>
        <v>590.59565586524525</v>
      </c>
      <c r="G209" s="16">
        <f>VLOOKUP($C209,'Growth rate'!$B$3:$T$93,7,FALSE)*VLOOKUP($E209,BY_COM_Demand_Drivers!$A$5:$I$100,8,FALSE)</f>
        <v>0</v>
      </c>
      <c r="H209" s="16">
        <f>VLOOKUP($C209,'Growth rate'!$B$3:$T$93,7,FALSE)*VLOOKUP($E209,BY_COM_Demand_Drivers!$A$5:$I$100,9,FALSE)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BY_COM_Demand_Drivers!$J$7</f>
        <v>CHUMB</v>
      </c>
      <c r="F210" s="16">
        <f>VLOOKUP($C210,'Growth rate'!$B$3:$T$93,7,FALSE)*VLOOKUP($E210,BY_COM_Demand_Drivers!$A$5:$I$100,7,FALSE)</f>
        <v>597.18947324876274</v>
      </c>
      <c r="G210" s="16">
        <f>VLOOKUP($C210,'Growth rate'!$B$3:$T$93,7,FALSE)*VLOOKUP($E210,BY_COM_Demand_Drivers!$A$5:$I$100,8,FALSE)</f>
        <v>0</v>
      </c>
      <c r="H210" s="16">
        <f>VLOOKUP($C210,'Growth rate'!$B$3:$T$93,7,FALSE)*VLOOKUP($E210,BY_COM_Demand_Drivers!$A$5:$I$100,9,FALSE)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BY_COM_Demand_Drivers!$J$7</f>
        <v>CHUMB</v>
      </c>
      <c r="F211" s="16">
        <f>VLOOKUP($C211,'Growth rate'!$B$3:$T$93,7,FALSE)*VLOOKUP($E211,BY_COM_Demand_Drivers!$A$5:$I$100,7,FALSE)</f>
        <v>603.78329063228023</v>
      </c>
      <c r="G211" s="16">
        <f>VLOOKUP($C211,'Growth rate'!$B$3:$T$93,7,FALSE)*VLOOKUP($E211,BY_COM_Demand_Drivers!$A$5:$I$100,8,FALSE)</f>
        <v>0</v>
      </c>
      <c r="H211" s="16">
        <f>VLOOKUP($C211,'Growth rate'!$B$3:$T$93,7,FALSE)*VLOOKUP($E211,BY_COM_Demand_Drivers!$A$5:$I$100,9,FALSE)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BY_COM_Demand_Drivers!$J$7</f>
        <v>CHUMB</v>
      </c>
      <c r="F212" s="16">
        <f>VLOOKUP($C212,'Growth rate'!$B$3:$T$93,7,FALSE)*VLOOKUP($E212,BY_COM_Demand_Drivers!$A$5:$I$100,7,FALSE)</f>
        <v>610.37710801579783</v>
      </c>
      <c r="G212" s="16">
        <f>VLOOKUP($C212,'Growth rate'!$B$3:$T$93,7,FALSE)*VLOOKUP($E212,BY_COM_Demand_Drivers!$A$5:$I$100,8,FALSE)</f>
        <v>0</v>
      </c>
      <c r="H212" s="16">
        <f>VLOOKUP($C212,'Growth rate'!$B$3:$T$93,7,FALSE)*VLOOKUP($E212,BY_COM_Demand_Drivers!$A$5:$I$100,9,FALSE)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BY_COM_Demand_Drivers!$J$7</f>
        <v>CHUMB</v>
      </c>
      <c r="F213" s="16">
        <f>VLOOKUP($C213,'Growth rate'!$B$3:$T$93,7,FALSE)*VLOOKUP($E213,BY_COM_Demand_Drivers!$A$5:$I$100,7,FALSE)</f>
        <v>616.97092539931521</v>
      </c>
      <c r="G213" s="16">
        <f>VLOOKUP($C213,'Growth rate'!$B$3:$T$93,7,FALSE)*VLOOKUP($E213,BY_COM_Demand_Drivers!$A$5:$I$100,8,FALSE)</f>
        <v>0</v>
      </c>
      <c r="H213" s="16">
        <f>VLOOKUP($C213,'Growth rate'!$B$3:$T$93,7,FALSE)*VLOOKUP($E213,BY_COM_Demand_Drivers!$A$5:$I$100,9,FALSE)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BY_COM_Demand_Drivers!$J$7</f>
        <v>CHUMB</v>
      </c>
      <c r="F214" s="16">
        <f>VLOOKUP($C214,'Growth rate'!$B$3:$T$93,7,FALSE)*VLOOKUP($E214,BY_COM_Demand_Drivers!$A$5:$I$100,7,FALSE)</f>
        <v>623.5647427828327</v>
      </c>
      <c r="G214" s="16">
        <f>VLOOKUP($C214,'Growth rate'!$B$3:$T$93,7,FALSE)*VLOOKUP($E214,BY_COM_Demand_Drivers!$A$5:$I$100,8,FALSE)</f>
        <v>0</v>
      </c>
      <c r="H214" s="16">
        <f>VLOOKUP($C214,'Growth rate'!$B$3:$T$93,7,FALSE)*VLOOKUP($E214,BY_COM_Demand_Drivers!$A$5:$I$100,9,FALSE)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BY_COM_Demand_Drivers!$J$7</f>
        <v>CHUMB</v>
      </c>
      <c r="F215" s="16">
        <f>VLOOKUP($C215,'Growth rate'!$B$3:$T$93,7,FALSE)*VLOOKUP($E215,BY_COM_Demand_Drivers!$A$5:$I$100,7,FALSE)</f>
        <v>630.38860257793033</v>
      </c>
      <c r="G215" s="16">
        <f>VLOOKUP($C215,'Growth rate'!$B$3:$T$93,7,FALSE)*VLOOKUP($E215,BY_COM_Demand_Drivers!$A$5:$I$100,8,FALSE)</f>
        <v>0</v>
      </c>
      <c r="H215" s="16">
        <f>VLOOKUP($C215,'Growth rate'!$B$3:$T$93,7,FALSE)*VLOOKUP($E215,BY_COM_Demand_Drivers!$A$5:$I$100,9,FALSE)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BY_COM_Demand_Drivers!$J$7</f>
        <v>CHUMB</v>
      </c>
      <c r="F216" s="16">
        <f>VLOOKUP($C216,'Growth rate'!$B$3:$T$93,7,FALSE)*VLOOKUP($E216,BY_COM_Demand_Drivers!$A$5:$I$100,7,FALSE)</f>
        <v>637.21246237302773</v>
      </c>
      <c r="G216" s="16">
        <f>VLOOKUP($C216,'Growth rate'!$B$3:$T$93,7,FALSE)*VLOOKUP($E216,BY_COM_Demand_Drivers!$A$5:$I$100,8,FALSE)</f>
        <v>0</v>
      </c>
      <c r="H216" s="16">
        <f>VLOOKUP($C216,'Growth rate'!$B$3:$T$93,7,FALSE)*VLOOKUP($E216,BY_COM_Demand_Drivers!$A$5:$I$100,9,FALSE)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BY_COM_Demand_Drivers!$J$7</f>
        <v>CHUMB</v>
      </c>
      <c r="F217" s="16">
        <f>VLOOKUP($C217,'Growth rate'!$B$3:$T$93,7,FALSE)*VLOOKUP($E217,BY_COM_Demand_Drivers!$A$5:$I$100,7,FALSE)</f>
        <v>644.03632216812525</v>
      </c>
      <c r="G217" s="16">
        <f>VLOOKUP($C217,'Growth rate'!$B$3:$T$93,7,FALSE)*VLOOKUP($E217,BY_COM_Demand_Drivers!$A$5:$I$100,8,FALSE)</f>
        <v>0</v>
      </c>
      <c r="H217" s="16">
        <f>VLOOKUP($C217,'Growth rate'!$B$3:$T$93,7,FALSE)*VLOOKUP($E217,BY_COM_Demand_Drivers!$A$5:$I$100,9,FALSE)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BY_COM_Demand_Drivers!$J$7</f>
        <v>CHUMB</v>
      </c>
      <c r="F218" s="16">
        <f>VLOOKUP($C218,'Growth rate'!$B$3:$T$93,7,FALSE)*VLOOKUP($E218,BY_COM_Demand_Drivers!$A$5:$I$100,7,FALSE)</f>
        <v>650.86018196322266</v>
      </c>
      <c r="G218" s="16">
        <f>VLOOKUP($C218,'Growth rate'!$B$3:$T$93,7,FALSE)*VLOOKUP($E218,BY_COM_Demand_Drivers!$A$5:$I$100,8,FALSE)</f>
        <v>0</v>
      </c>
      <c r="H218" s="16">
        <f>VLOOKUP($C218,'Growth rate'!$B$3:$T$93,7,FALSE)*VLOOKUP($E218,BY_COM_Demand_Drivers!$A$5:$I$100,9,FALSE)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BY_COM_Demand_Drivers!$J$7</f>
        <v>CHUMB</v>
      </c>
      <c r="F219" s="16">
        <f>VLOOKUP($C219,'Growth rate'!$B$3:$T$93,7,FALSE)*VLOOKUP($E219,BY_COM_Demand_Drivers!$A$5:$I$100,7,FALSE)</f>
        <v>657.68404175832029</v>
      </c>
      <c r="G219" s="16">
        <f>VLOOKUP($C219,'Growth rate'!$B$3:$T$93,7,FALSE)*VLOOKUP($E219,BY_COM_Demand_Drivers!$A$5:$I$100,8,FALSE)</f>
        <v>0</v>
      </c>
      <c r="H219" s="16">
        <f>VLOOKUP($C219,'Growth rate'!$B$3:$T$93,7,FALSE)*VLOOKUP($E219,BY_COM_Demand_Drivers!$A$5:$I$100,9,FALSE)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BY_COM_Demand_Drivers!$J$7</f>
        <v>CHUMB</v>
      </c>
      <c r="F220" s="16">
        <f>VLOOKUP($C220,'Growth rate'!$B$3:$T$93,7,FALSE)*VLOOKUP($E220,BY_COM_Demand_Drivers!$A$5:$I$100,7,FALSE)</f>
        <v>664.49516430579683</v>
      </c>
      <c r="G220" s="16">
        <f>VLOOKUP($C220,'Growth rate'!$B$3:$T$93,7,FALSE)*VLOOKUP($E220,BY_COM_Demand_Drivers!$A$5:$I$100,8,FALSE)</f>
        <v>0</v>
      </c>
      <c r="H220" s="16">
        <f>VLOOKUP($C220,'Growth rate'!$B$3:$T$93,7,FALSE)*VLOOKUP($E220,BY_COM_Demand_Drivers!$A$5:$I$100,9,FALSE)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BY_COM_Demand_Drivers!$J$7</f>
        <v>CHUMB</v>
      </c>
      <c r="F221" s="16">
        <f>VLOOKUP($C221,'Growth rate'!$B$3:$T$93,7,FALSE)*VLOOKUP($E221,BY_COM_Demand_Drivers!$A$5:$I$100,7,FALSE)</f>
        <v>671.30628685327326</v>
      </c>
      <c r="G221" s="16">
        <f>VLOOKUP($C221,'Growth rate'!$B$3:$T$93,7,FALSE)*VLOOKUP($E221,BY_COM_Demand_Drivers!$A$5:$I$100,8,FALSE)</f>
        <v>0</v>
      </c>
      <c r="H221" s="16">
        <f>VLOOKUP($C221,'Growth rate'!$B$3:$T$93,7,FALSE)*VLOOKUP($E221,BY_COM_Demand_Drivers!$A$5:$I$100,9,FALSE)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BY_COM_Demand_Drivers!$J$7</f>
        <v>CHUMB</v>
      </c>
      <c r="F222" s="16">
        <f>VLOOKUP($C222,'Growth rate'!$B$3:$T$93,7,FALSE)*VLOOKUP($E222,BY_COM_Demand_Drivers!$A$5:$I$100,7,FALSE)</f>
        <v>678.11740940074969</v>
      </c>
      <c r="G222" s="16">
        <f>VLOOKUP($C222,'Growth rate'!$B$3:$T$93,7,FALSE)*VLOOKUP($E222,BY_COM_Demand_Drivers!$A$5:$I$100,8,FALSE)</f>
        <v>0</v>
      </c>
      <c r="H222" s="16">
        <f>VLOOKUP($C222,'Growth rate'!$B$3:$T$93,7,FALSE)*VLOOKUP($E222,BY_COM_Demand_Drivers!$A$5:$I$100,9,FALSE)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BY_COM_Demand_Drivers!$J$7</f>
        <v>CHUMB</v>
      </c>
      <c r="F223" s="16">
        <f>VLOOKUP($C223,'Growth rate'!$B$3:$T$93,7,FALSE)*VLOOKUP($E223,BY_COM_Demand_Drivers!$A$5:$I$100,7,FALSE)</f>
        <v>684.92853194822612</v>
      </c>
      <c r="G223" s="16">
        <f>VLOOKUP($C223,'Growth rate'!$B$3:$T$93,7,FALSE)*VLOOKUP($E223,BY_COM_Demand_Drivers!$A$5:$I$100,8,FALSE)</f>
        <v>0</v>
      </c>
      <c r="H223" s="16">
        <f>VLOOKUP($C223,'Growth rate'!$B$3:$T$93,7,FALSE)*VLOOKUP($E223,BY_COM_Demand_Drivers!$A$5:$I$100,9,FALSE)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BY_COM_Demand_Drivers!$J$7</f>
        <v>CHUMB</v>
      </c>
      <c r="F224" s="16">
        <f>VLOOKUP($C224,'Growth rate'!$B$3:$T$93,7,FALSE)*VLOOKUP($E224,BY_COM_Demand_Drivers!$A$5:$I$100,7,FALSE)</f>
        <v>691.73965449570255</v>
      </c>
      <c r="G224" s="16">
        <f>VLOOKUP($C224,'Growth rate'!$B$3:$T$93,7,FALSE)*VLOOKUP($E224,BY_COM_Demand_Drivers!$A$5:$I$100,8,FALSE)</f>
        <v>0</v>
      </c>
      <c r="H224" s="16">
        <f>VLOOKUP($C224,'Growth rate'!$B$3:$T$93,7,FALSE)*VLOOKUP($E224,BY_COM_Demand_Drivers!$A$5:$I$100,9,FALSE)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BY_COM_Demand_Drivers!$J$7</f>
        <v>CHUMB</v>
      </c>
      <c r="F225" s="16">
        <f>VLOOKUP($C225,'Growth rate'!$B$3:$T$93,7,FALSE)*VLOOKUP($E225,BY_COM_Demand_Drivers!$A$5:$I$100,7,FALSE)</f>
        <v>698.43872303711896</v>
      </c>
      <c r="G225" s="16">
        <f>VLOOKUP($C225,'Growth rate'!$B$3:$T$93,7,FALSE)*VLOOKUP($E225,BY_COM_Demand_Drivers!$A$5:$I$100,8,FALSE)</f>
        <v>0</v>
      </c>
      <c r="H225" s="16">
        <f>VLOOKUP($C225,'Growth rate'!$B$3:$T$93,7,FALSE)*VLOOKUP($E225,BY_COM_Demand_Drivers!$A$5:$I$100,9,FALSE)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BY_COM_Demand_Drivers!$J$7</f>
        <v>CHUMB</v>
      </c>
      <c r="F226" s="16">
        <f>VLOOKUP($C226,'Growth rate'!$B$3:$T$93,7,FALSE)*VLOOKUP($E226,BY_COM_Demand_Drivers!$A$5:$I$100,7,FALSE)</f>
        <v>705.13779157853537</v>
      </c>
      <c r="G226" s="16">
        <f>VLOOKUP($C226,'Growth rate'!$B$3:$T$93,7,FALSE)*VLOOKUP($E226,BY_COM_Demand_Drivers!$A$5:$I$100,8,FALSE)</f>
        <v>0</v>
      </c>
      <c r="H226" s="16">
        <f>VLOOKUP($C226,'Growth rate'!$B$3:$T$93,7,FALSE)*VLOOKUP($E226,BY_COM_Demand_Drivers!$A$5:$I$100,9,FALSE)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BY_COM_Demand_Drivers!$J$7</f>
        <v>CHUMB</v>
      </c>
      <c r="F227" s="16">
        <f>VLOOKUP($C227,'Growth rate'!$B$3:$T$93,7,FALSE)*VLOOKUP($E227,BY_COM_Demand_Drivers!$A$5:$I$100,7,FALSE)</f>
        <v>711.83686011995167</v>
      </c>
      <c r="G227" s="16">
        <f>VLOOKUP($C227,'Growth rate'!$B$3:$T$93,7,FALSE)*VLOOKUP($E227,BY_COM_Demand_Drivers!$A$5:$I$100,8,FALSE)</f>
        <v>0</v>
      </c>
      <c r="H227" s="16">
        <f>VLOOKUP($C227,'Growth rate'!$B$3:$T$93,7,FALSE)*VLOOKUP($E227,BY_COM_Demand_Drivers!$A$5:$I$100,9,FALSE)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BY_COM_Demand_Drivers!$J$7</f>
        <v>CHUMB</v>
      </c>
      <c r="F228" s="16">
        <f>VLOOKUP($C228,'Growth rate'!$B$3:$T$93,7,FALSE)*VLOOKUP($E228,BY_COM_Demand_Drivers!$A$5:$I$100,7,FALSE)</f>
        <v>718.53592866136819</v>
      </c>
      <c r="G228" s="16">
        <f>VLOOKUP($C228,'Growth rate'!$B$3:$T$93,7,FALSE)*VLOOKUP($E228,BY_COM_Demand_Drivers!$A$5:$I$100,8,FALSE)</f>
        <v>0</v>
      </c>
      <c r="H228" s="16">
        <f>VLOOKUP($C228,'Growth rate'!$B$3:$T$93,7,FALSE)*VLOOKUP($E228,BY_COM_Demand_Drivers!$A$5:$I$100,9,FALSE)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BY_COM_Demand_Drivers!$J$7</f>
        <v>CHUMB</v>
      </c>
      <c r="F229" s="16">
        <f>VLOOKUP($C229,'Growth rate'!$B$3:$T$93,7,FALSE)*VLOOKUP($E229,BY_COM_Demand_Drivers!$A$5:$I$100,7,FALSE)</f>
        <v>725.23499720278448</v>
      </c>
      <c r="G229" s="16">
        <f>VLOOKUP($C229,'Growth rate'!$B$3:$T$93,7,FALSE)*VLOOKUP($E229,BY_COM_Demand_Drivers!$A$5:$I$100,8,FALSE)</f>
        <v>0</v>
      </c>
      <c r="H229" s="16">
        <f>VLOOKUP($C229,'Growth rate'!$B$3:$T$93,7,FALSE)*VLOOKUP($E229,BY_COM_Demand_Drivers!$A$5:$I$100,9,FALSE)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BY_COM_Demand_Drivers!$J$7</f>
        <v>CHUMB</v>
      </c>
      <c r="F230" s="16">
        <f>VLOOKUP($C230,'Growth rate'!$B$3:$T$93,7,FALSE)*VLOOKUP($E230,BY_COM_Demand_Drivers!$A$5:$I$100,7,FALSE)</f>
        <v>731.65990131387298</v>
      </c>
      <c r="G230" s="16">
        <f>VLOOKUP($C230,'Growth rate'!$B$3:$T$93,7,FALSE)*VLOOKUP($E230,BY_COM_Demand_Drivers!$A$5:$I$100,8,FALSE)</f>
        <v>0</v>
      </c>
      <c r="H230" s="16">
        <f>VLOOKUP($C230,'Growth rate'!$B$3:$T$93,7,FALSE)*VLOOKUP($E230,BY_COM_Demand_Drivers!$A$5:$I$100,9,FALSE)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BY_COM_Demand_Drivers!$J$7</f>
        <v>CHUMB</v>
      </c>
      <c r="F231" s="16">
        <f>VLOOKUP($C231,'Growth rate'!$B$3:$T$93,7,FALSE)*VLOOKUP($E231,BY_COM_Demand_Drivers!$A$5:$I$100,7,FALSE)</f>
        <v>738.08480542496147</v>
      </c>
      <c r="G231" s="16">
        <f>VLOOKUP($C231,'Growth rate'!$B$3:$T$93,7,FALSE)*VLOOKUP($E231,BY_COM_Demand_Drivers!$A$5:$I$100,8,FALSE)</f>
        <v>0</v>
      </c>
      <c r="H231" s="16">
        <f>VLOOKUP($C231,'Growth rate'!$B$3:$T$93,7,FALSE)*VLOOKUP($E231,BY_COM_Demand_Drivers!$A$5:$I$100,9,FALSE)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BY_COM_Demand_Drivers!$J$7</f>
        <v>CHUMB</v>
      </c>
      <c r="F232" s="16">
        <f>VLOOKUP($C232,'Growth rate'!$B$3:$T$93,7,FALSE)*VLOOKUP($E232,BY_COM_Demand_Drivers!$A$5:$I$100,7,FALSE)</f>
        <v>744.50970953604974</v>
      </c>
      <c r="G232" s="16">
        <f>VLOOKUP($C232,'Growth rate'!$B$3:$T$93,7,FALSE)*VLOOKUP($E232,BY_COM_Demand_Drivers!$A$5:$I$100,8,FALSE)</f>
        <v>0</v>
      </c>
      <c r="H232" s="16">
        <f>VLOOKUP($C232,'Growth rate'!$B$3:$T$93,7,FALSE)*VLOOKUP($E232,BY_COM_Demand_Drivers!$A$5:$I$100,9,FALSE)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BY_COM_Demand_Drivers!$J$7</f>
        <v>CHUMB</v>
      </c>
      <c r="F233" s="16">
        <f>VLOOKUP($C233,'Growth rate'!$B$3:$T$93,7,FALSE)*VLOOKUP($E233,BY_COM_Demand_Drivers!$A$5:$I$100,7,FALSE)</f>
        <v>750.93461364713812</v>
      </c>
      <c r="G233" s="16">
        <f>VLOOKUP($C233,'Growth rate'!$B$3:$T$93,7,FALSE)*VLOOKUP($E233,BY_COM_Demand_Drivers!$A$5:$I$100,8,FALSE)</f>
        <v>0</v>
      </c>
      <c r="H233" s="16">
        <f>VLOOKUP($C233,'Growth rate'!$B$3:$T$93,7,FALSE)*VLOOKUP($E233,BY_COM_Demand_Drivers!$A$5:$I$100,9,FALSE)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BY_COM_Demand_Drivers!$J$7</f>
        <v>CHUMB</v>
      </c>
      <c r="F234" s="16">
        <f>VLOOKUP($C234,'Growth rate'!$B$3:$T$93,7,FALSE)*VLOOKUP($E234,BY_COM_Demand_Drivers!$A$5:$I$100,7,FALSE)</f>
        <v>757.35951775822673</v>
      </c>
      <c r="G234" s="16">
        <f>VLOOKUP($C234,'Growth rate'!$B$3:$T$93,7,FALSE)*VLOOKUP($E234,BY_COM_Demand_Drivers!$A$5:$I$100,8,FALSE)</f>
        <v>0</v>
      </c>
      <c r="H234" s="16">
        <f>VLOOKUP($C234,'Growth rate'!$B$3:$T$93,7,FALSE)*VLOOKUP($E234,BY_COM_Demand_Drivers!$A$5:$I$100,9,FALSE)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BY_COM_Demand_Drivers!$J$7</f>
        <v>CHUMB</v>
      </c>
      <c r="F235" s="16">
        <f>VLOOKUP($C235,'Growth rate'!$B$3:$T$93,7,FALSE)*VLOOKUP($E235,BY_COM_Demand_Drivers!$A$5:$I$100,7,FALSE)</f>
        <v>763.53020763554525</v>
      </c>
      <c r="G235" s="16">
        <f>VLOOKUP($C235,'Growth rate'!$B$3:$T$93,7,FALSE)*VLOOKUP($E235,BY_COM_Demand_Drivers!$A$5:$I$100,8,FALSE)</f>
        <v>0</v>
      </c>
      <c r="H235" s="16">
        <f>VLOOKUP($C235,'Growth rate'!$B$3:$T$93,7,FALSE)*VLOOKUP($E235,BY_COM_Demand_Drivers!$A$5:$I$100,9,FALSE)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BY_COM_Demand_Drivers!$J$7</f>
        <v>CHUMB</v>
      </c>
      <c r="F236" s="16">
        <f>VLOOKUP($C236,'Growth rate'!$B$3:$T$93,7,FALSE)*VLOOKUP($E236,BY_COM_Demand_Drivers!$A$5:$I$100,7,FALSE)</f>
        <v>769.70089751286389</v>
      </c>
      <c r="G236" s="16">
        <f>VLOOKUP($C236,'Growth rate'!$B$3:$T$93,7,FALSE)*VLOOKUP($E236,BY_COM_Demand_Drivers!$A$5:$I$100,8,FALSE)</f>
        <v>0</v>
      </c>
      <c r="H236" s="16">
        <f>VLOOKUP($C236,'Growth rate'!$B$3:$T$93,7,FALSE)*VLOOKUP($E236,BY_COM_Demand_Drivers!$A$5:$I$100,9,FALSE)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BY_COM_Demand_Drivers!$J$7</f>
        <v>CHUMB</v>
      </c>
      <c r="F237" s="16">
        <f>VLOOKUP($C237,'Growth rate'!$B$3:$T$93,7,FALSE)*VLOOKUP($E237,BY_COM_Demand_Drivers!$A$5:$I$100,7,FALSE)</f>
        <v>775.87158739018241</v>
      </c>
      <c r="G237" s="16">
        <f>VLOOKUP($C237,'Growth rate'!$B$3:$T$93,7,FALSE)*VLOOKUP($E237,BY_COM_Demand_Drivers!$A$5:$I$100,8,FALSE)</f>
        <v>0</v>
      </c>
      <c r="H237" s="16">
        <f>VLOOKUP($C237,'Growth rate'!$B$3:$T$93,7,FALSE)*VLOOKUP($E237,BY_COM_Demand_Drivers!$A$5:$I$100,9,FALSE)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BY_COM_Demand_Drivers!$J$7</f>
        <v>CHUMB</v>
      </c>
      <c r="F238" s="16">
        <f>VLOOKUP($C238,'Growth rate'!$B$3:$T$93,7,FALSE)*VLOOKUP($E238,BY_COM_Demand_Drivers!$A$5:$I$100,7,FALSE)</f>
        <v>782.04227726750082</v>
      </c>
      <c r="G238" s="16">
        <f>VLOOKUP($C238,'Growth rate'!$B$3:$T$93,7,FALSE)*VLOOKUP($E238,BY_COM_Demand_Drivers!$A$5:$I$100,8,FALSE)</f>
        <v>0</v>
      </c>
      <c r="H238" s="16">
        <f>VLOOKUP($C238,'Growth rate'!$B$3:$T$93,7,FALSE)*VLOOKUP($E238,BY_COM_Demand_Drivers!$A$5:$I$100,9,FALSE)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BY_COM_Demand_Drivers!$J$7</f>
        <v>CHUMB</v>
      </c>
      <c r="F239" s="16">
        <f>VLOOKUP($C239,'Growth rate'!$B$3:$T$93,7,FALSE)*VLOOKUP($E239,BY_COM_Demand_Drivers!$A$5:$I$100,7,FALSE)</f>
        <v>788.21296714481934</v>
      </c>
      <c r="G239" s="16">
        <f>VLOOKUP($C239,'Growth rate'!$B$3:$T$93,7,FALSE)*VLOOKUP($E239,BY_COM_Demand_Drivers!$A$5:$I$100,8,FALSE)</f>
        <v>0</v>
      </c>
      <c r="H239" s="16">
        <f>VLOOKUP($C239,'Growth rate'!$B$3:$T$93,7,FALSE)*VLOOKUP($E239,BY_COM_Demand_Drivers!$A$5:$I$100,9,FALSE)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BY_COM_Demand_Drivers!$J$7</f>
        <v>CHUMB</v>
      </c>
      <c r="F240" s="16">
        <f>VLOOKUP($C240,'Growth rate'!$B$3:$T$93,7,FALSE)*VLOOKUP($E240,BY_COM_Demand_Drivers!$A$5:$I$100,7,FALSE)</f>
        <v>794.24055597500148</v>
      </c>
      <c r="G240" s="16">
        <f>VLOOKUP($C240,'Growth rate'!$B$3:$T$93,7,FALSE)*VLOOKUP($E240,BY_COM_Demand_Drivers!$A$5:$I$100,8,FALSE)</f>
        <v>0</v>
      </c>
      <c r="H240" s="16">
        <f>VLOOKUP($C240,'Growth rate'!$B$3:$T$93,7,FALSE)*VLOOKUP($E240,BY_COM_Demand_Drivers!$A$5:$I$100,9,FALSE)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BY_COM_Demand_Drivers!$J$7</f>
        <v>CHUMB</v>
      </c>
      <c r="F241" s="16">
        <f>VLOOKUP($C241,'Growth rate'!$B$3:$T$93,7,FALSE)*VLOOKUP($E241,BY_COM_Demand_Drivers!$A$5:$I$100,7,FALSE)</f>
        <v>800.26814480518351</v>
      </c>
      <c r="G241" s="16">
        <f>VLOOKUP($C241,'Growth rate'!$B$3:$T$93,7,FALSE)*VLOOKUP($E241,BY_COM_Demand_Drivers!$A$5:$I$100,8,FALSE)</f>
        <v>0</v>
      </c>
      <c r="H241" s="16">
        <f>VLOOKUP($C241,'Growth rate'!$B$3:$T$93,7,FALSE)*VLOOKUP($E241,BY_COM_Demand_Drivers!$A$5:$I$100,9,FALSE)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BY_COM_Demand_Drivers!$J$7</f>
        <v>CHUMB</v>
      </c>
      <c r="F242" s="16">
        <f>VLOOKUP($C242,'Growth rate'!$B$3:$T$93,7,FALSE)*VLOOKUP($E242,BY_COM_Demand_Drivers!$A$5:$I$100,7,FALSE)</f>
        <v>806.29573363536588</v>
      </c>
      <c r="G242" s="16">
        <f>VLOOKUP($C242,'Growth rate'!$B$3:$T$93,7,FALSE)*VLOOKUP($E242,BY_COM_Demand_Drivers!$A$5:$I$100,8,FALSE)</f>
        <v>0</v>
      </c>
      <c r="H242" s="16">
        <f>VLOOKUP($C242,'Growth rate'!$B$3:$T$93,7,FALSE)*VLOOKUP($E242,BY_COM_Demand_Drivers!$A$5:$I$100,9,FALSE)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BY_COM_Demand_Drivers!$J$7</f>
        <v>CHUMB</v>
      </c>
      <c r="F243" s="16">
        <f>VLOOKUP($C243,'Growth rate'!$B$3:$T$93,7,FALSE)*VLOOKUP($E243,BY_COM_Demand_Drivers!$A$5:$I$100,7,FALSE)</f>
        <v>812.3233224655479</v>
      </c>
      <c r="G243" s="16">
        <f>VLOOKUP($C243,'Growth rate'!$B$3:$T$93,7,FALSE)*VLOOKUP($E243,BY_COM_Demand_Drivers!$A$5:$I$100,8,FALSE)</f>
        <v>0</v>
      </c>
      <c r="H243" s="16">
        <f>VLOOKUP($C243,'Growth rate'!$B$3:$T$93,7,FALSE)*VLOOKUP($E243,BY_COM_Demand_Drivers!$A$5:$I$100,9,FALSE)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BY_COM_Demand_Drivers!$J$7</f>
        <v>CHUMB</v>
      </c>
      <c r="F244" s="16">
        <f>VLOOKUP($C244,'Growth rate'!$B$3:$T$93,7,FALSE)*VLOOKUP($E244,BY_COM_Demand_Drivers!$A$5:$I$100,7,FALSE)</f>
        <v>818.35091129573004</v>
      </c>
      <c r="G244" s="16">
        <f>VLOOKUP($C244,'Growth rate'!$B$3:$T$93,7,FALSE)*VLOOKUP($E244,BY_COM_Demand_Drivers!$A$5:$I$100,8,FALSE)</f>
        <v>0</v>
      </c>
      <c r="H244" s="16">
        <f>VLOOKUP($C244,'Growth rate'!$B$3:$T$93,7,FALSE)*VLOOKUP($E244,BY_COM_Demand_Drivers!$A$5:$I$100,9,FALSE)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BY_COM_Demand_Drivers!$J$7</f>
        <v>CHUMB</v>
      </c>
      <c r="F245" s="16">
        <f>VLOOKUP($C245,'Growth rate'!$B$3:$T$93,7,FALSE)*VLOOKUP($E245,BY_COM_Demand_Drivers!$A$5:$I$100,7,FALSE)</f>
        <v>824.1772371393547</v>
      </c>
      <c r="G245" s="16">
        <f>VLOOKUP($C245,'Growth rate'!$B$3:$T$93,7,FALSE)*VLOOKUP($E245,BY_COM_Demand_Drivers!$A$5:$I$100,8,FALSE)</f>
        <v>0</v>
      </c>
      <c r="H245" s="16">
        <f>VLOOKUP($C245,'Growth rate'!$B$3:$T$93,7,FALSE)*VLOOKUP($E245,BY_COM_Demand_Drivers!$A$5:$I$100,9,FALSE)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BY_COM_Demand_Drivers!$J$7</f>
        <v>CHUMB</v>
      </c>
      <c r="F246" s="16">
        <f>VLOOKUP($C246,'Growth rate'!$B$3:$T$93,7,FALSE)*VLOOKUP($E246,BY_COM_Demand_Drivers!$A$5:$I$100,7,FALSE)</f>
        <v>830.00356298297936</v>
      </c>
      <c r="G246" s="16">
        <f>VLOOKUP($C246,'Growth rate'!$B$3:$T$93,7,FALSE)*VLOOKUP($E246,BY_COM_Demand_Drivers!$A$5:$I$100,8,FALSE)</f>
        <v>0</v>
      </c>
      <c r="H246" s="16">
        <f>VLOOKUP($C246,'Growth rate'!$B$3:$T$93,7,FALSE)*VLOOKUP($E246,BY_COM_Demand_Drivers!$A$5:$I$100,9,FALSE)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BY_COM_Demand_Drivers!$J$7</f>
        <v>CHUMB</v>
      </c>
      <c r="F247" s="16">
        <f>VLOOKUP($C247,'Growth rate'!$B$3:$T$93,7,FALSE)*VLOOKUP($E247,BY_COM_Demand_Drivers!$A$5:$I$100,7,FALSE)</f>
        <v>835.82988882660391</v>
      </c>
      <c r="G247" s="16">
        <f>VLOOKUP($C247,'Growth rate'!$B$3:$T$93,7,FALSE)*VLOOKUP($E247,BY_COM_Demand_Drivers!$A$5:$I$100,8,FALSE)</f>
        <v>0</v>
      </c>
      <c r="H247" s="16">
        <f>VLOOKUP($C247,'Growth rate'!$B$3:$T$93,7,FALSE)*VLOOKUP($E247,BY_COM_Demand_Drivers!$A$5:$I$100,9,FALSE)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BY_COM_Demand_Drivers!$J$7</f>
        <v>CHUMB</v>
      </c>
      <c r="F248" s="16">
        <f>VLOOKUP($C248,'Growth rate'!$B$3:$T$93,7,FALSE)*VLOOKUP($E248,BY_COM_Demand_Drivers!$A$5:$I$100,7,FALSE)</f>
        <v>841.65621467022856</v>
      </c>
      <c r="G248" s="16">
        <f>VLOOKUP($C248,'Growth rate'!$B$3:$T$93,7,FALSE)*VLOOKUP($E248,BY_COM_Demand_Drivers!$A$5:$I$100,8,FALSE)</f>
        <v>0</v>
      </c>
      <c r="H248" s="16">
        <f>VLOOKUP($C248,'Growth rate'!$B$3:$T$93,7,FALSE)*VLOOKUP($E248,BY_COM_Demand_Drivers!$A$5:$I$100,9,FALSE)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BY_COM_Demand_Drivers!$J$7</f>
        <v>CHUMB</v>
      </c>
      <c r="F249" s="16">
        <f>VLOOKUP($C249,'Growth rate'!$B$3:$T$93,7,FALSE)*VLOOKUP($E249,BY_COM_Demand_Drivers!$A$5:$I$100,7,FALSE)</f>
        <v>847.48254051385322</v>
      </c>
      <c r="G249" s="16">
        <f>VLOOKUP($C249,'Growth rate'!$B$3:$T$93,7,FALSE)*VLOOKUP($E249,BY_COM_Demand_Drivers!$A$5:$I$100,8,FALSE)</f>
        <v>0</v>
      </c>
      <c r="H249" s="16">
        <f>VLOOKUP($C249,'Growth rate'!$B$3:$T$93,7,FALSE)*VLOOKUP($E249,BY_COM_Demand_Drivers!$A$5:$I$100,9,FALSE)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BY_COM_Demand_Drivers!$J$8</f>
        <v>CHRMB</v>
      </c>
      <c r="F250" s="16">
        <f>VLOOKUP($C250,'Growth rate'!$B$3:$T$93,7,FALSE)*VLOOKUP($E250,BY_COM_Demand_Drivers!$A$5:$I$100,7,FALSE)</f>
        <v>21.167999999999999</v>
      </c>
      <c r="G250" s="16">
        <f>VLOOKUP($C250,'Growth rate'!$B$3:$T$93,7,FALSE)*VLOOKUP($E250,BY_COM_Demand_Drivers!$A$5:$I$100,8,FALSE)</f>
        <v>0</v>
      </c>
      <c r="H250" s="16">
        <f>VLOOKUP($C250,'Growth rate'!$B$3:$T$93,7,FALSE)*VLOOKUP($E250,BY_COM_Demand_Drivers!$A$5:$I$100,9,FALSE)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BY_COM_Demand_Drivers!$J$8</f>
        <v>CHRMB</v>
      </c>
      <c r="F251" s="16">
        <f>VLOOKUP($C251,'Growth rate'!$B$3:$T$93,7,FALSE)*VLOOKUP($E251,BY_COM_Demand_Drivers!$A$5:$I$100,7,FALSE)</f>
        <v>21.441068887362587</v>
      </c>
      <c r="G251" s="16">
        <f>VLOOKUP($C251,'Growth rate'!$B$3:$T$93,7,FALSE)*VLOOKUP($E251,BY_COM_Demand_Drivers!$A$5:$I$100,8,FALSE)</f>
        <v>0</v>
      </c>
      <c r="H251" s="16">
        <f>VLOOKUP($C251,'Growth rate'!$B$3:$T$93,7,FALSE)*VLOOKUP($E251,BY_COM_Demand_Drivers!$A$5:$I$100,9,FALSE)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BY_COM_Demand_Drivers!$J$8</f>
        <v>CHRMB</v>
      </c>
      <c r="F252" s="16">
        <f>VLOOKUP($C252,'Growth rate'!$B$3:$T$93,7,FALSE)*VLOOKUP($E252,BY_COM_Demand_Drivers!$A$5:$I$100,7,FALSE)</f>
        <v>21.714137774725167</v>
      </c>
      <c r="G252" s="16">
        <f>VLOOKUP($C252,'Growth rate'!$B$3:$T$93,7,FALSE)*VLOOKUP($E252,BY_COM_Demand_Drivers!$A$5:$I$100,8,FALSE)</f>
        <v>0</v>
      </c>
      <c r="H252" s="16">
        <f>VLOOKUP($C252,'Growth rate'!$B$3:$T$93,7,FALSE)*VLOOKUP($E252,BY_COM_Demand_Drivers!$A$5:$I$100,9,FALSE)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BY_COM_Demand_Drivers!$J$8</f>
        <v>CHRMB</v>
      </c>
      <c r="F253" s="16">
        <f>VLOOKUP($C253,'Growth rate'!$B$3:$T$93,7,FALSE)*VLOOKUP($E253,BY_COM_Demand_Drivers!$A$5:$I$100,7,FALSE)</f>
        <v>21.987206662087754</v>
      </c>
      <c r="G253" s="16">
        <f>VLOOKUP($C253,'Growth rate'!$B$3:$T$93,7,FALSE)*VLOOKUP($E253,BY_COM_Demand_Drivers!$A$5:$I$100,8,FALSE)</f>
        <v>0</v>
      </c>
      <c r="H253" s="16">
        <f>VLOOKUP($C253,'Growth rate'!$B$3:$T$93,7,FALSE)*VLOOKUP($E253,BY_COM_Demand_Drivers!$A$5:$I$100,9,FALSE)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BY_COM_Demand_Drivers!$J$8</f>
        <v>CHRMB</v>
      </c>
      <c r="F254" s="16">
        <f>VLOOKUP($C254,'Growth rate'!$B$3:$T$93,7,FALSE)*VLOOKUP($E254,BY_COM_Demand_Drivers!$A$5:$I$100,7,FALSE)</f>
        <v>22.260275549450341</v>
      </c>
      <c r="G254" s="16">
        <f>VLOOKUP($C254,'Growth rate'!$B$3:$T$93,7,FALSE)*VLOOKUP($E254,BY_COM_Demand_Drivers!$A$5:$I$100,8,FALSE)</f>
        <v>0</v>
      </c>
      <c r="H254" s="16">
        <f>VLOOKUP($C254,'Growth rate'!$B$3:$T$93,7,FALSE)*VLOOKUP($E254,BY_COM_Demand_Drivers!$A$5:$I$100,9,FALSE)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BY_COM_Demand_Drivers!$J$8</f>
        <v>CHRMB</v>
      </c>
      <c r="F255" s="16">
        <f>VLOOKUP($C255,'Growth rate'!$B$3:$T$93,7,FALSE)*VLOOKUP($E255,BY_COM_Demand_Drivers!$A$5:$I$100,7,FALSE)</f>
        <v>22.533344436812921</v>
      </c>
      <c r="G255" s="16">
        <f>VLOOKUP($C255,'Growth rate'!$B$3:$T$93,7,FALSE)*VLOOKUP($E255,BY_COM_Demand_Drivers!$A$5:$I$100,8,FALSE)</f>
        <v>0</v>
      </c>
      <c r="H255" s="16">
        <f>VLOOKUP($C255,'Growth rate'!$B$3:$T$93,7,FALSE)*VLOOKUP($E255,BY_COM_Demand_Drivers!$A$5:$I$100,9,FALSE)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BY_COM_Demand_Drivers!$J$8</f>
        <v>CHRMB</v>
      </c>
      <c r="F256" s="16">
        <f>VLOOKUP($C256,'Growth rate'!$B$3:$T$93,7,FALSE)*VLOOKUP($E256,BY_COM_Demand_Drivers!$A$5:$I$100,7,FALSE)</f>
        <v>22.806413324175509</v>
      </c>
      <c r="G256" s="16">
        <f>VLOOKUP($C256,'Growth rate'!$B$3:$T$93,7,FALSE)*VLOOKUP($E256,BY_COM_Demand_Drivers!$A$5:$I$100,8,FALSE)</f>
        <v>0</v>
      </c>
      <c r="H256" s="16">
        <f>VLOOKUP($C256,'Growth rate'!$B$3:$T$93,7,FALSE)*VLOOKUP($E256,BY_COM_Demand_Drivers!$A$5:$I$100,9,FALSE)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BY_COM_Demand_Drivers!$J$8</f>
        <v>CHRMB</v>
      </c>
      <c r="F257" s="16">
        <f>VLOOKUP($C257,'Growth rate'!$B$3:$T$93,7,FALSE)*VLOOKUP($E257,BY_COM_Demand_Drivers!$A$5:$I$100,7,FALSE)</f>
        <v>23.079482211538096</v>
      </c>
      <c r="G257" s="16">
        <f>VLOOKUP($C257,'Growth rate'!$B$3:$T$93,7,FALSE)*VLOOKUP($E257,BY_COM_Demand_Drivers!$A$5:$I$100,8,FALSE)</f>
        <v>0</v>
      </c>
      <c r="H257" s="16">
        <f>VLOOKUP($C257,'Growth rate'!$B$3:$T$93,7,FALSE)*VLOOKUP($E257,BY_COM_Demand_Drivers!$A$5:$I$100,9,FALSE)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BY_COM_Demand_Drivers!$J$8</f>
        <v>CHRMB</v>
      </c>
      <c r="F258" s="16">
        <f>VLOOKUP($C258,'Growth rate'!$B$3:$T$93,7,FALSE)*VLOOKUP($E258,BY_COM_Demand_Drivers!$A$5:$I$100,7,FALSE)</f>
        <v>23.35255109890068</v>
      </c>
      <c r="G258" s="16">
        <f>VLOOKUP($C258,'Growth rate'!$B$3:$T$93,7,FALSE)*VLOOKUP($E258,BY_COM_Demand_Drivers!$A$5:$I$100,8,FALSE)</f>
        <v>0</v>
      </c>
      <c r="H258" s="16">
        <f>VLOOKUP($C258,'Growth rate'!$B$3:$T$93,7,FALSE)*VLOOKUP($E258,BY_COM_Demand_Drivers!$A$5:$I$100,9,FALSE)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BY_COM_Demand_Drivers!$J$8</f>
        <v>CHRMB</v>
      </c>
      <c r="F259" s="16">
        <f>VLOOKUP($C259,'Growth rate'!$B$3:$T$93,7,FALSE)*VLOOKUP($E259,BY_COM_Demand_Drivers!$A$5:$I$100,7,FALSE)</f>
        <v>23.625619986263263</v>
      </c>
      <c r="G259" s="16">
        <f>VLOOKUP($C259,'Growth rate'!$B$3:$T$93,7,FALSE)*VLOOKUP($E259,BY_COM_Demand_Drivers!$A$5:$I$100,8,FALSE)</f>
        <v>0</v>
      </c>
      <c r="H259" s="16">
        <f>VLOOKUP($C259,'Growth rate'!$B$3:$T$93,7,FALSE)*VLOOKUP($E259,BY_COM_Demand_Drivers!$A$5:$I$100,9,FALSE)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BY_COM_Demand_Drivers!$J$8</f>
        <v>CHRMB</v>
      </c>
      <c r="F260" s="16">
        <f>VLOOKUP($C260,'Growth rate'!$B$3:$T$93,7,FALSE)*VLOOKUP($E260,BY_COM_Demand_Drivers!$A$5:$I$100,7,FALSE)</f>
        <v>23.898688873625847</v>
      </c>
      <c r="G260" s="16">
        <f>VLOOKUP($C260,'Growth rate'!$B$3:$T$93,7,FALSE)*VLOOKUP($E260,BY_COM_Demand_Drivers!$A$5:$I$100,8,FALSE)</f>
        <v>0</v>
      </c>
      <c r="H260" s="16">
        <f>VLOOKUP($C260,'Growth rate'!$B$3:$T$93,7,FALSE)*VLOOKUP($E260,BY_COM_Demand_Drivers!$A$5:$I$100,9,FALSE)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BY_COM_Demand_Drivers!$J$8</f>
        <v>CHRMB</v>
      </c>
      <c r="F261" s="16">
        <f>VLOOKUP($C261,'Growth rate'!$B$3:$T$93,7,FALSE)*VLOOKUP($E261,BY_COM_Demand_Drivers!$A$5:$I$100,7,FALSE)</f>
        <v>24.171757760988434</v>
      </c>
      <c r="G261" s="16">
        <f>VLOOKUP($C261,'Growth rate'!$B$3:$T$93,7,FALSE)*VLOOKUP($E261,BY_COM_Demand_Drivers!$A$5:$I$100,8,FALSE)</f>
        <v>0</v>
      </c>
      <c r="H261" s="16">
        <f>VLOOKUP($C261,'Growth rate'!$B$3:$T$93,7,FALSE)*VLOOKUP($E261,BY_COM_Demand_Drivers!$A$5:$I$100,9,FALSE)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BY_COM_Demand_Drivers!$J$8</f>
        <v>CHRMB</v>
      </c>
      <c r="F262" s="16">
        <f>VLOOKUP($C262,'Growth rate'!$B$3:$T$93,7,FALSE)*VLOOKUP($E262,BY_COM_Demand_Drivers!$A$5:$I$100,7,FALSE)</f>
        <v>24.444826648351022</v>
      </c>
      <c r="G262" s="16">
        <f>VLOOKUP($C262,'Growth rate'!$B$3:$T$93,7,FALSE)*VLOOKUP($E262,BY_COM_Demand_Drivers!$A$5:$I$100,8,FALSE)</f>
        <v>0</v>
      </c>
      <c r="H262" s="16">
        <f>VLOOKUP($C262,'Growth rate'!$B$3:$T$93,7,FALSE)*VLOOKUP($E262,BY_COM_Demand_Drivers!$A$5:$I$100,9,FALSE)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BY_COM_Demand_Drivers!$J$8</f>
        <v>CHRMB</v>
      </c>
      <c r="F263" s="16">
        <f>VLOOKUP($C263,'Growth rate'!$B$3:$T$93,7,FALSE)*VLOOKUP($E263,BY_COM_Demand_Drivers!$A$5:$I$100,7,FALSE)</f>
        <v>24.717895535713602</v>
      </c>
      <c r="G263" s="16">
        <f>VLOOKUP($C263,'Growth rate'!$B$3:$T$93,7,FALSE)*VLOOKUP($E263,BY_COM_Demand_Drivers!$A$5:$I$100,8,FALSE)</f>
        <v>0</v>
      </c>
      <c r="H263" s="16">
        <f>VLOOKUP($C263,'Growth rate'!$B$3:$T$93,7,FALSE)*VLOOKUP($E263,BY_COM_Demand_Drivers!$A$5:$I$100,9,FALSE)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BY_COM_Demand_Drivers!$J$8</f>
        <v>CHRMB</v>
      </c>
      <c r="F264" s="16">
        <f>VLOOKUP($C264,'Growth rate'!$B$3:$T$93,7,FALSE)*VLOOKUP($E264,BY_COM_Demand_Drivers!$A$5:$I$100,7,FALSE)</f>
        <v>24.990964423076189</v>
      </c>
      <c r="G264" s="16">
        <f>VLOOKUP($C264,'Growth rate'!$B$3:$T$93,7,FALSE)*VLOOKUP($E264,BY_COM_Demand_Drivers!$A$5:$I$100,8,FALSE)</f>
        <v>0</v>
      </c>
      <c r="H264" s="16">
        <f>VLOOKUP($C264,'Growth rate'!$B$3:$T$93,7,FALSE)*VLOOKUP($E264,BY_COM_Demand_Drivers!$A$5:$I$100,9,FALSE)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BY_COM_Demand_Drivers!$J$8</f>
        <v>CHRMB</v>
      </c>
      <c r="F265" s="16">
        <f>VLOOKUP($C265,'Growth rate'!$B$3:$T$93,7,FALSE)*VLOOKUP($E265,BY_COM_Demand_Drivers!$A$5:$I$100,7,FALSE)</f>
        <v>25.264033310438776</v>
      </c>
      <c r="G265" s="16">
        <f>VLOOKUP($C265,'Growth rate'!$B$3:$T$93,7,FALSE)*VLOOKUP($E265,BY_COM_Demand_Drivers!$A$5:$I$100,8,FALSE)</f>
        <v>0</v>
      </c>
      <c r="H265" s="16">
        <f>VLOOKUP($C265,'Growth rate'!$B$3:$T$93,7,FALSE)*VLOOKUP($E265,BY_COM_Demand_Drivers!$A$5:$I$100,9,FALSE)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BY_COM_Demand_Drivers!$J$8</f>
        <v>CHRMB</v>
      </c>
      <c r="F266" s="16">
        <f>VLOOKUP($C266,'Growth rate'!$B$3:$T$93,7,FALSE)*VLOOKUP($E266,BY_COM_Demand_Drivers!$A$5:$I$100,7,FALSE)</f>
        <v>25.537102197801357</v>
      </c>
      <c r="G266" s="16">
        <f>VLOOKUP($C266,'Growth rate'!$B$3:$T$93,7,FALSE)*VLOOKUP($E266,BY_COM_Demand_Drivers!$A$5:$I$100,8,FALSE)</f>
        <v>0</v>
      </c>
      <c r="H266" s="16">
        <f>VLOOKUP($C266,'Growth rate'!$B$3:$T$93,7,FALSE)*VLOOKUP($E266,BY_COM_Demand_Drivers!$A$5:$I$100,9,FALSE)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BY_COM_Demand_Drivers!$J$8</f>
        <v>CHRMB</v>
      </c>
      <c r="F267" s="16">
        <f>VLOOKUP($C267,'Growth rate'!$B$3:$T$93,7,FALSE)*VLOOKUP($E267,BY_COM_Demand_Drivers!$A$5:$I$100,7,FALSE)</f>
        <v>25.810171085163944</v>
      </c>
      <c r="G267" s="16">
        <f>VLOOKUP($C267,'Growth rate'!$B$3:$T$93,7,FALSE)*VLOOKUP($E267,BY_COM_Demand_Drivers!$A$5:$I$100,8,FALSE)</f>
        <v>0</v>
      </c>
      <c r="H267" s="16">
        <f>VLOOKUP($C267,'Growth rate'!$B$3:$T$93,7,FALSE)*VLOOKUP($E267,BY_COM_Demand_Drivers!$A$5:$I$100,9,FALSE)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BY_COM_Demand_Drivers!$J$8</f>
        <v>CHRMB</v>
      </c>
      <c r="F268" s="16">
        <f>VLOOKUP($C268,'Growth rate'!$B$3:$T$93,7,FALSE)*VLOOKUP($E268,BY_COM_Demand_Drivers!$A$5:$I$100,7,FALSE)</f>
        <v>26.083239972526531</v>
      </c>
      <c r="G268" s="16">
        <f>VLOOKUP($C268,'Growth rate'!$B$3:$T$93,7,FALSE)*VLOOKUP($E268,BY_COM_Demand_Drivers!$A$5:$I$100,8,FALSE)</f>
        <v>0</v>
      </c>
      <c r="H268" s="16">
        <f>VLOOKUP($C268,'Growth rate'!$B$3:$T$93,7,FALSE)*VLOOKUP($E268,BY_COM_Demand_Drivers!$A$5:$I$100,9,FALSE)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BY_COM_Demand_Drivers!$J$8</f>
        <v>CHRMB</v>
      </c>
      <c r="F269" s="16">
        <f>VLOOKUP($C269,'Growth rate'!$B$3:$T$93,7,FALSE)*VLOOKUP($E269,BY_COM_Demand_Drivers!$A$5:$I$100,7,FALSE)</f>
        <v>26.356308859889111</v>
      </c>
      <c r="G269" s="16">
        <f>VLOOKUP($C269,'Growth rate'!$B$3:$T$93,7,FALSE)*VLOOKUP($E269,BY_COM_Demand_Drivers!$A$5:$I$100,8,FALSE)</f>
        <v>0</v>
      </c>
      <c r="H269" s="16">
        <f>VLOOKUP($C269,'Growth rate'!$B$3:$T$93,7,FALSE)*VLOOKUP($E269,BY_COM_Demand_Drivers!$A$5:$I$100,9,FALSE)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BY_COM_Demand_Drivers!$J$8</f>
        <v>CHRMB</v>
      </c>
      <c r="F270" s="16">
        <f>VLOOKUP($C270,'Growth rate'!$B$3:$T$93,7,FALSE)*VLOOKUP($E270,BY_COM_Demand_Drivers!$A$5:$I$100,7,FALSE)</f>
        <v>26.629377747251699</v>
      </c>
      <c r="G270" s="16">
        <f>VLOOKUP($C270,'Growth rate'!$B$3:$T$93,7,FALSE)*VLOOKUP($E270,BY_COM_Demand_Drivers!$A$5:$I$100,8,FALSE)</f>
        <v>0</v>
      </c>
      <c r="H270" s="16">
        <f>VLOOKUP($C270,'Growth rate'!$B$3:$T$93,7,FALSE)*VLOOKUP($E270,BY_COM_Demand_Drivers!$A$5:$I$100,9,FALSE)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BY_COM_Demand_Drivers!$J$8</f>
        <v>CHRMB</v>
      </c>
      <c r="F271" s="16">
        <f>VLOOKUP($C271,'Growth rate'!$B$3:$T$93,7,FALSE)*VLOOKUP($E271,BY_COM_Demand_Drivers!$A$5:$I$100,7,FALSE)</f>
        <v>26.902446634614286</v>
      </c>
      <c r="G271" s="16">
        <f>VLOOKUP($C271,'Growth rate'!$B$3:$T$93,7,FALSE)*VLOOKUP($E271,BY_COM_Demand_Drivers!$A$5:$I$100,8,FALSE)</f>
        <v>0</v>
      </c>
      <c r="H271" s="16">
        <f>VLOOKUP($C271,'Growth rate'!$B$3:$T$93,7,FALSE)*VLOOKUP($E271,BY_COM_Demand_Drivers!$A$5:$I$100,9,FALSE)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BY_COM_Demand_Drivers!$J$8</f>
        <v>CHRMB</v>
      </c>
      <c r="F272" s="16">
        <f>VLOOKUP($C272,'Growth rate'!$B$3:$T$93,7,FALSE)*VLOOKUP($E272,BY_COM_Demand_Drivers!$A$5:$I$100,7,FALSE)</f>
        <v>27.17551552197687</v>
      </c>
      <c r="G272" s="16">
        <f>VLOOKUP($C272,'Growth rate'!$B$3:$T$93,7,FALSE)*VLOOKUP($E272,BY_COM_Demand_Drivers!$A$5:$I$100,8,FALSE)</f>
        <v>0</v>
      </c>
      <c r="H272" s="16">
        <f>VLOOKUP($C272,'Growth rate'!$B$3:$T$93,7,FALSE)*VLOOKUP($E272,BY_COM_Demand_Drivers!$A$5:$I$100,9,FALSE)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BY_COM_Demand_Drivers!$J$8</f>
        <v>CHRMB</v>
      </c>
      <c r="F273" s="16">
        <f>VLOOKUP($C273,'Growth rate'!$B$3:$T$93,7,FALSE)*VLOOKUP($E273,BY_COM_Demand_Drivers!$A$5:$I$100,7,FALSE)</f>
        <v>27.448584409339453</v>
      </c>
      <c r="G273" s="16">
        <f>VLOOKUP($C273,'Growth rate'!$B$3:$T$93,7,FALSE)*VLOOKUP($E273,BY_COM_Demand_Drivers!$A$5:$I$100,8,FALSE)</f>
        <v>0</v>
      </c>
      <c r="H273" s="16">
        <f>VLOOKUP($C273,'Growth rate'!$B$3:$T$93,7,FALSE)*VLOOKUP($E273,BY_COM_Demand_Drivers!$A$5:$I$100,9,FALSE)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BY_COM_Demand_Drivers!$J$8</f>
        <v>CHRMB</v>
      </c>
      <c r="F274" s="16">
        <f>VLOOKUP($C274,'Growth rate'!$B$3:$T$93,7,FALSE)*VLOOKUP($E274,BY_COM_Demand_Drivers!$A$5:$I$100,7,FALSE)</f>
        <v>27.721653296702041</v>
      </c>
      <c r="G274" s="16">
        <f>VLOOKUP($C274,'Growth rate'!$B$3:$T$93,7,FALSE)*VLOOKUP($E274,BY_COM_Demand_Drivers!$A$5:$I$100,8,FALSE)</f>
        <v>0</v>
      </c>
      <c r="H274" s="16">
        <f>VLOOKUP($C274,'Growth rate'!$B$3:$T$93,7,FALSE)*VLOOKUP($E274,BY_COM_Demand_Drivers!$A$5:$I$100,9,FALSE)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BY_COM_Demand_Drivers!$J$8</f>
        <v>CHRMB</v>
      </c>
      <c r="F275" s="16">
        <f>VLOOKUP($C275,'Growth rate'!$B$3:$T$93,7,FALSE)*VLOOKUP($E275,BY_COM_Demand_Drivers!$A$5:$I$100,7,FALSE)</f>
        <v>27.994722184064624</v>
      </c>
      <c r="G275" s="16">
        <f>VLOOKUP($C275,'Growth rate'!$B$3:$T$93,7,FALSE)*VLOOKUP($E275,BY_COM_Demand_Drivers!$A$5:$I$100,8,FALSE)</f>
        <v>0</v>
      </c>
      <c r="H275" s="16">
        <f>VLOOKUP($C275,'Growth rate'!$B$3:$T$93,7,FALSE)*VLOOKUP($E275,BY_COM_Demand_Drivers!$A$5:$I$100,9,FALSE)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BY_COM_Demand_Drivers!$J$8</f>
        <v>CHRMB</v>
      </c>
      <c r="F276" s="16">
        <f>VLOOKUP($C276,'Growth rate'!$B$3:$T$93,7,FALSE)*VLOOKUP($E276,BY_COM_Demand_Drivers!$A$5:$I$100,7,FALSE)</f>
        <v>28.267791071427212</v>
      </c>
      <c r="G276" s="16">
        <f>VLOOKUP($C276,'Growth rate'!$B$3:$T$93,7,FALSE)*VLOOKUP($E276,BY_COM_Demand_Drivers!$A$5:$I$100,8,FALSE)</f>
        <v>0</v>
      </c>
      <c r="H276" s="16">
        <f>VLOOKUP($C276,'Growth rate'!$B$3:$T$93,7,FALSE)*VLOOKUP($E276,BY_COM_Demand_Drivers!$A$5:$I$100,9,FALSE)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BY_COM_Demand_Drivers!$J$8</f>
        <v>CHRMB</v>
      </c>
      <c r="F277" s="16">
        <f>VLOOKUP($C277,'Growth rate'!$B$3:$T$93,7,FALSE)*VLOOKUP($E277,BY_COM_Demand_Drivers!$A$5:$I$100,7,FALSE)</f>
        <v>28.540859958789795</v>
      </c>
      <c r="G277" s="16">
        <f>VLOOKUP($C277,'Growth rate'!$B$3:$T$93,7,FALSE)*VLOOKUP($E277,BY_COM_Demand_Drivers!$A$5:$I$100,8,FALSE)</f>
        <v>0</v>
      </c>
      <c r="H277" s="16">
        <f>VLOOKUP($C277,'Growth rate'!$B$3:$T$93,7,FALSE)*VLOOKUP($E277,BY_COM_Demand_Drivers!$A$5:$I$100,9,FALSE)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BY_COM_Demand_Drivers!$J$8</f>
        <v>CHRMB</v>
      </c>
      <c r="F278" s="16">
        <f>VLOOKUP($C278,'Growth rate'!$B$3:$T$93,7,FALSE)*VLOOKUP($E278,BY_COM_Demand_Drivers!$A$5:$I$100,7,FALSE)</f>
        <v>28.813928846152379</v>
      </c>
      <c r="G278" s="16">
        <f>VLOOKUP($C278,'Growth rate'!$B$3:$T$93,7,FALSE)*VLOOKUP($E278,BY_COM_Demand_Drivers!$A$5:$I$100,8,FALSE)</f>
        <v>0</v>
      </c>
      <c r="H278" s="16">
        <f>VLOOKUP($C278,'Growth rate'!$B$3:$T$93,7,FALSE)*VLOOKUP($E278,BY_COM_Demand_Drivers!$A$5:$I$100,9,FALSE)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BY_COM_Demand_Drivers!$J$8</f>
        <v>CHRMB</v>
      </c>
      <c r="F279" s="16">
        <f>VLOOKUP($C279,'Growth rate'!$B$3:$T$93,7,FALSE)*VLOOKUP($E279,BY_COM_Demand_Drivers!$A$5:$I$100,7,FALSE)</f>
        <v>29.086997733514966</v>
      </c>
      <c r="G279" s="16">
        <f>VLOOKUP($C279,'Growth rate'!$B$3:$T$93,7,FALSE)*VLOOKUP($E279,BY_COM_Demand_Drivers!$A$5:$I$100,8,FALSE)</f>
        <v>0</v>
      </c>
      <c r="H279" s="16">
        <f>VLOOKUP($C279,'Growth rate'!$B$3:$T$93,7,FALSE)*VLOOKUP($E279,BY_COM_Demand_Drivers!$A$5:$I$100,9,FALSE)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BY_COM_Demand_Drivers!$J$8</f>
        <v>CHRMB</v>
      </c>
      <c r="F280" s="16">
        <f>VLOOKUP($C280,'Growth rate'!$B$3:$T$93,7,FALSE)*VLOOKUP($E280,BY_COM_Demand_Drivers!$A$5:$I$100,7,FALSE)</f>
        <v>29.36006662087755</v>
      </c>
      <c r="G280" s="16">
        <f>VLOOKUP($C280,'Growth rate'!$B$3:$T$93,7,FALSE)*VLOOKUP($E280,BY_COM_Demand_Drivers!$A$5:$I$100,8,FALSE)</f>
        <v>0</v>
      </c>
      <c r="H280" s="16">
        <f>VLOOKUP($C280,'Growth rate'!$B$3:$T$93,7,FALSE)*VLOOKUP($E280,BY_COM_Demand_Drivers!$A$5:$I$100,9,FALSE)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BY_COM_Demand_Drivers!$J$8</f>
        <v>CHRMB</v>
      </c>
      <c r="F281" s="16">
        <f>VLOOKUP($C281,'Growth rate'!$B$3:$T$93,7,FALSE)*VLOOKUP($E281,BY_COM_Demand_Drivers!$A$5:$I$100,7,FALSE)</f>
        <v>29.633135508240134</v>
      </c>
      <c r="G281" s="16">
        <f>VLOOKUP($C281,'Growth rate'!$B$3:$T$93,7,FALSE)*VLOOKUP($E281,BY_COM_Demand_Drivers!$A$5:$I$100,8,FALSE)</f>
        <v>0</v>
      </c>
      <c r="H281" s="16">
        <f>VLOOKUP($C281,'Growth rate'!$B$3:$T$93,7,FALSE)*VLOOKUP($E281,BY_COM_Demand_Drivers!$A$5:$I$100,9,FALSE)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BY_COM_Demand_Drivers!$J$8</f>
        <v>CHRMB</v>
      </c>
      <c r="F282" s="16">
        <f>VLOOKUP($C282,'Growth rate'!$B$3:$T$93,7,FALSE)*VLOOKUP($E282,BY_COM_Demand_Drivers!$A$5:$I$100,7,FALSE)</f>
        <v>29.954483947481275</v>
      </c>
      <c r="G282" s="16">
        <f>VLOOKUP($C282,'Growth rate'!$B$3:$T$93,7,FALSE)*VLOOKUP($E282,BY_COM_Demand_Drivers!$A$5:$I$100,8,FALSE)</f>
        <v>0</v>
      </c>
      <c r="H282" s="16">
        <f>VLOOKUP($C282,'Growth rate'!$B$3:$T$93,7,FALSE)*VLOOKUP($E282,BY_COM_Demand_Drivers!$A$5:$I$100,9,FALSE)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BY_COM_Demand_Drivers!$J$8</f>
        <v>CHRMB</v>
      </c>
      <c r="F283" s="16">
        <f>VLOOKUP($C283,'Growth rate'!$B$3:$T$93,7,FALSE)*VLOOKUP($E283,BY_COM_Demand_Drivers!$A$5:$I$100,7,FALSE)</f>
        <v>30.275832386722428</v>
      </c>
      <c r="G283" s="16">
        <f>VLOOKUP($C283,'Growth rate'!$B$3:$T$93,7,FALSE)*VLOOKUP($E283,BY_COM_Demand_Drivers!$A$5:$I$100,8,FALSE)</f>
        <v>0</v>
      </c>
      <c r="H283" s="16">
        <f>VLOOKUP($C283,'Growth rate'!$B$3:$T$93,7,FALSE)*VLOOKUP($E283,BY_COM_Demand_Drivers!$A$5:$I$100,9,FALSE)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BY_COM_Demand_Drivers!$J$8</f>
        <v>CHRMB</v>
      </c>
      <c r="F284" s="16">
        <f>VLOOKUP($C284,'Growth rate'!$B$3:$T$93,7,FALSE)*VLOOKUP($E284,BY_COM_Demand_Drivers!$A$5:$I$100,7,FALSE)</f>
        <v>30.597180825963569</v>
      </c>
      <c r="G284" s="16">
        <f>VLOOKUP($C284,'Growth rate'!$B$3:$T$93,7,FALSE)*VLOOKUP($E284,BY_COM_Demand_Drivers!$A$5:$I$100,8,FALSE)</f>
        <v>0</v>
      </c>
      <c r="H284" s="16">
        <f>VLOOKUP($C284,'Growth rate'!$B$3:$T$93,7,FALSE)*VLOOKUP($E284,BY_COM_Demand_Drivers!$A$5:$I$100,9,FALSE)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BY_COM_Demand_Drivers!$J$8</f>
        <v>CHRMB</v>
      </c>
      <c r="F285" s="16">
        <f>VLOOKUP($C285,'Growth rate'!$B$3:$T$93,7,FALSE)*VLOOKUP($E285,BY_COM_Demand_Drivers!$A$5:$I$100,7,FALSE)</f>
        <v>30.918529265204722</v>
      </c>
      <c r="G285" s="16">
        <f>VLOOKUP($C285,'Growth rate'!$B$3:$T$93,7,FALSE)*VLOOKUP($E285,BY_COM_Demand_Drivers!$A$5:$I$100,8,FALSE)</f>
        <v>0</v>
      </c>
      <c r="H285" s="16">
        <f>VLOOKUP($C285,'Growth rate'!$B$3:$T$93,7,FALSE)*VLOOKUP($E285,BY_COM_Demand_Drivers!$A$5:$I$100,9,FALSE)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BY_COM_Demand_Drivers!$J$8</f>
        <v>CHRMB</v>
      </c>
      <c r="F286" s="16">
        <f>VLOOKUP($C286,'Growth rate'!$B$3:$T$93,7,FALSE)*VLOOKUP($E286,BY_COM_Demand_Drivers!$A$5:$I$100,7,FALSE)</f>
        <v>31.239877704445863</v>
      </c>
      <c r="G286" s="16">
        <f>VLOOKUP($C286,'Growth rate'!$B$3:$T$93,7,FALSE)*VLOOKUP($E286,BY_COM_Demand_Drivers!$A$5:$I$100,8,FALSE)</f>
        <v>0</v>
      </c>
      <c r="H286" s="16">
        <f>VLOOKUP($C286,'Growth rate'!$B$3:$T$93,7,FALSE)*VLOOKUP($E286,BY_COM_Demand_Drivers!$A$5:$I$100,9,FALSE)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BY_COM_Demand_Drivers!$J$8</f>
        <v>CHRMB</v>
      </c>
      <c r="F287" s="16">
        <f>VLOOKUP($C287,'Growth rate'!$B$3:$T$93,7,FALSE)*VLOOKUP($E287,BY_COM_Demand_Drivers!$A$5:$I$100,7,FALSE)</f>
        <v>31.599704934083839</v>
      </c>
      <c r="G287" s="16">
        <f>VLOOKUP($C287,'Growth rate'!$B$3:$T$93,7,FALSE)*VLOOKUP($E287,BY_COM_Demand_Drivers!$A$5:$I$100,8,FALSE)</f>
        <v>0</v>
      </c>
      <c r="H287" s="16">
        <f>VLOOKUP($C287,'Growth rate'!$B$3:$T$93,7,FALSE)*VLOOKUP($E287,BY_COM_Demand_Drivers!$A$5:$I$100,9,FALSE)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BY_COM_Demand_Drivers!$J$8</f>
        <v>CHRMB</v>
      </c>
      <c r="F288" s="16">
        <f>VLOOKUP($C288,'Growth rate'!$B$3:$T$93,7,FALSE)*VLOOKUP($E288,BY_COM_Demand_Drivers!$A$5:$I$100,7,FALSE)</f>
        <v>31.959532163721807</v>
      </c>
      <c r="G288" s="16">
        <f>VLOOKUP($C288,'Growth rate'!$B$3:$T$93,7,FALSE)*VLOOKUP($E288,BY_COM_Demand_Drivers!$A$5:$I$100,8,FALSE)</f>
        <v>0</v>
      </c>
      <c r="H288" s="16">
        <f>VLOOKUP($C288,'Growth rate'!$B$3:$T$93,7,FALSE)*VLOOKUP($E288,BY_COM_Demand_Drivers!$A$5:$I$100,9,FALSE)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BY_COM_Demand_Drivers!$J$8</f>
        <v>CHRMB</v>
      </c>
      <c r="F289" s="16">
        <f>VLOOKUP($C289,'Growth rate'!$B$3:$T$93,7,FALSE)*VLOOKUP($E289,BY_COM_Demand_Drivers!$A$5:$I$100,7,FALSE)</f>
        <v>32.319359393359782</v>
      </c>
      <c r="G289" s="16">
        <f>VLOOKUP($C289,'Growth rate'!$B$3:$T$93,7,FALSE)*VLOOKUP($E289,BY_COM_Demand_Drivers!$A$5:$I$100,8,FALSE)</f>
        <v>0</v>
      </c>
      <c r="H289" s="16">
        <f>VLOOKUP($C289,'Growth rate'!$B$3:$T$93,7,FALSE)*VLOOKUP($E289,BY_COM_Demand_Drivers!$A$5:$I$100,9,FALSE)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BY_COM_Demand_Drivers!$J$8</f>
        <v>CHRMB</v>
      </c>
      <c r="F290" s="16">
        <f>VLOOKUP($C290,'Growth rate'!$B$3:$T$93,7,FALSE)*VLOOKUP($E290,BY_COM_Demand_Drivers!$A$5:$I$100,7,FALSE)</f>
        <v>32.679186622997754</v>
      </c>
      <c r="G290" s="16">
        <f>VLOOKUP($C290,'Growth rate'!$B$3:$T$93,7,FALSE)*VLOOKUP($E290,BY_COM_Demand_Drivers!$A$5:$I$100,8,FALSE)</f>
        <v>0</v>
      </c>
      <c r="H290" s="16">
        <f>VLOOKUP($C290,'Growth rate'!$B$3:$T$93,7,FALSE)*VLOOKUP($E290,BY_COM_Demand_Drivers!$A$5:$I$100,9,FALSE)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BY_COM_Demand_Drivers!$J$8</f>
        <v>CHRMB</v>
      </c>
      <c r="F291" s="16">
        <f>VLOOKUP($C291,'Growth rate'!$B$3:$T$93,7,FALSE)*VLOOKUP($E291,BY_COM_Demand_Drivers!$A$5:$I$100,7,FALSE)</f>
        <v>33.039013852635733</v>
      </c>
      <c r="G291" s="16">
        <f>VLOOKUP($C291,'Growth rate'!$B$3:$T$93,7,FALSE)*VLOOKUP($E291,BY_COM_Demand_Drivers!$A$5:$I$100,8,FALSE)</f>
        <v>0</v>
      </c>
      <c r="H291" s="16">
        <f>VLOOKUP($C291,'Growth rate'!$B$3:$T$93,7,FALSE)*VLOOKUP($E291,BY_COM_Demand_Drivers!$A$5:$I$100,9,FALSE)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BY_COM_Demand_Drivers!$J$8</f>
        <v>CHRMB</v>
      </c>
      <c r="F292" s="16">
        <f>VLOOKUP($C292,'Growth rate'!$B$3:$T$93,7,FALSE)*VLOOKUP($E292,BY_COM_Demand_Drivers!$A$5:$I$100,7,FALSE)</f>
        <v>33.407884198552217</v>
      </c>
      <c r="G292" s="16">
        <f>VLOOKUP($C292,'Growth rate'!$B$3:$T$93,7,FALSE)*VLOOKUP($E292,BY_COM_Demand_Drivers!$A$5:$I$100,8,FALSE)</f>
        <v>0</v>
      </c>
      <c r="H292" s="16">
        <f>VLOOKUP($C292,'Growth rate'!$B$3:$T$93,7,FALSE)*VLOOKUP($E292,BY_COM_Demand_Drivers!$A$5:$I$100,9,FALSE)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BY_COM_Demand_Drivers!$J$8</f>
        <v>CHRMB</v>
      </c>
      <c r="F293" s="16">
        <f>VLOOKUP($C293,'Growth rate'!$B$3:$T$93,7,FALSE)*VLOOKUP($E293,BY_COM_Demand_Drivers!$A$5:$I$100,7,FALSE)</f>
        <v>33.776754544468702</v>
      </c>
      <c r="G293" s="16">
        <f>VLOOKUP($C293,'Growth rate'!$B$3:$T$93,7,FALSE)*VLOOKUP($E293,BY_COM_Demand_Drivers!$A$5:$I$100,8,FALSE)</f>
        <v>0</v>
      </c>
      <c r="H293" s="16">
        <f>VLOOKUP($C293,'Growth rate'!$B$3:$T$93,7,FALSE)*VLOOKUP($E293,BY_COM_Demand_Drivers!$A$5:$I$100,9,FALSE)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BY_COM_Demand_Drivers!$J$8</f>
        <v>CHRMB</v>
      </c>
      <c r="F294" s="16">
        <f>VLOOKUP($C294,'Growth rate'!$B$3:$T$93,7,FALSE)*VLOOKUP($E294,BY_COM_Demand_Drivers!$A$5:$I$100,7,FALSE)</f>
        <v>34.145624890385186</v>
      </c>
      <c r="G294" s="16">
        <f>VLOOKUP($C294,'Growth rate'!$B$3:$T$93,7,FALSE)*VLOOKUP($E294,BY_COM_Demand_Drivers!$A$5:$I$100,8,FALSE)</f>
        <v>0</v>
      </c>
      <c r="H294" s="16">
        <f>VLOOKUP($C294,'Growth rate'!$B$3:$T$93,7,FALSE)*VLOOKUP($E294,BY_COM_Demand_Drivers!$A$5:$I$100,9,FALSE)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BY_COM_Demand_Drivers!$J$8</f>
        <v>CHRMB</v>
      </c>
      <c r="F295" s="16">
        <f>VLOOKUP($C295,'Growth rate'!$B$3:$T$93,7,FALSE)*VLOOKUP($E295,BY_COM_Demand_Drivers!$A$5:$I$100,7,FALSE)</f>
        <v>34.514495236301663</v>
      </c>
      <c r="G295" s="16">
        <f>VLOOKUP($C295,'Growth rate'!$B$3:$T$93,7,FALSE)*VLOOKUP($E295,BY_COM_Demand_Drivers!$A$5:$I$100,8,FALSE)</f>
        <v>0</v>
      </c>
      <c r="H295" s="16">
        <f>VLOOKUP($C295,'Growth rate'!$B$3:$T$93,7,FALSE)*VLOOKUP($E295,BY_COM_Demand_Drivers!$A$5:$I$100,9,FALSE)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BY_COM_Demand_Drivers!$J$8</f>
        <v>CHRMB</v>
      </c>
      <c r="F296" s="16">
        <f>VLOOKUP($C296,'Growth rate'!$B$3:$T$93,7,FALSE)*VLOOKUP($E296,BY_COM_Demand_Drivers!$A$5:$I$100,7,FALSE)</f>
        <v>34.883365582218147</v>
      </c>
      <c r="G296" s="16">
        <f>VLOOKUP($C296,'Growth rate'!$B$3:$T$93,7,FALSE)*VLOOKUP($E296,BY_COM_Demand_Drivers!$A$5:$I$100,8,FALSE)</f>
        <v>0</v>
      </c>
      <c r="H296" s="16">
        <f>VLOOKUP($C296,'Growth rate'!$B$3:$T$93,7,FALSE)*VLOOKUP($E296,BY_COM_Demand_Drivers!$A$5:$I$100,9,FALSE)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BY_COM_Demand_Drivers!$J$8</f>
        <v>CHRMB</v>
      </c>
      <c r="F297" s="16">
        <f>VLOOKUP($C297,'Growth rate'!$B$3:$T$93,7,FALSE)*VLOOKUP($E297,BY_COM_Demand_Drivers!$A$5:$I$100,7,FALSE)</f>
        <v>35.265104926318763</v>
      </c>
      <c r="G297" s="16">
        <f>VLOOKUP($C297,'Growth rate'!$B$3:$T$93,7,FALSE)*VLOOKUP($E297,BY_COM_Demand_Drivers!$A$5:$I$100,8,FALSE)</f>
        <v>0</v>
      </c>
      <c r="H297" s="16">
        <f>VLOOKUP($C297,'Growth rate'!$B$3:$T$93,7,FALSE)*VLOOKUP($E297,BY_COM_Demand_Drivers!$A$5:$I$100,9,FALSE)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BY_COM_Demand_Drivers!$J$8</f>
        <v>CHRMB</v>
      </c>
      <c r="F298" s="16">
        <f>VLOOKUP($C298,'Growth rate'!$B$3:$T$93,7,FALSE)*VLOOKUP($E298,BY_COM_Demand_Drivers!$A$5:$I$100,7,FALSE)</f>
        <v>35.646844270419379</v>
      </c>
      <c r="G298" s="16">
        <f>VLOOKUP($C298,'Growth rate'!$B$3:$T$93,7,FALSE)*VLOOKUP($E298,BY_COM_Demand_Drivers!$A$5:$I$100,8,FALSE)</f>
        <v>0</v>
      </c>
      <c r="H298" s="16">
        <f>VLOOKUP($C298,'Growth rate'!$B$3:$T$93,7,FALSE)*VLOOKUP($E298,BY_COM_Demand_Drivers!$A$5:$I$100,9,FALSE)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BY_COM_Demand_Drivers!$J$8</f>
        <v>CHRMB</v>
      </c>
      <c r="F299" s="16">
        <f>VLOOKUP($C299,'Growth rate'!$B$3:$T$93,7,FALSE)*VLOOKUP($E299,BY_COM_Demand_Drivers!$A$5:$I$100,7,FALSE)</f>
        <v>36.028583614519988</v>
      </c>
      <c r="G299" s="16">
        <f>VLOOKUP($C299,'Growth rate'!$B$3:$T$93,7,FALSE)*VLOOKUP($E299,BY_COM_Demand_Drivers!$A$5:$I$100,8,FALSE)</f>
        <v>0</v>
      </c>
      <c r="H299" s="16">
        <f>VLOOKUP($C299,'Growth rate'!$B$3:$T$93,7,FALSE)*VLOOKUP($E299,BY_COM_Demand_Drivers!$A$5:$I$100,9,FALSE)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BY_COM_Demand_Drivers!$J$8</f>
        <v>CHRMB</v>
      </c>
      <c r="F300" s="16">
        <f>VLOOKUP($C300,'Growth rate'!$B$3:$T$93,7,FALSE)*VLOOKUP($E300,BY_COM_Demand_Drivers!$A$5:$I$100,7,FALSE)</f>
        <v>36.410322958620604</v>
      </c>
      <c r="G300" s="16">
        <f>VLOOKUP($C300,'Growth rate'!$B$3:$T$93,7,FALSE)*VLOOKUP($E300,BY_COM_Demand_Drivers!$A$5:$I$100,8,FALSE)</f>
        <v>0</v>
      </c>
      <c r="H300" s="16">
        <f>VLOOKUP($C300,'Growth rate'!$B$3:$T$93,7,FALSE)*VLOOKUP($E300,BY_COM_Demand_Drivers!$A$5:$I$100,9,FALSE)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BY_COM_Demand_Drivers!$J$8</f>
        <v>CHRMB</v>
      </c>
      <c r="F301" s="16">
        <f>VLOOKUP($C301,'Growth rate'!$B$3:$T$93,7,FALSE)*VLOOKUP($E301,BY_COM_Demand_Drivers!$A$5:$I$100,7,FALSE)</f>
        <v>36.79206230272122</v>
      </c>
      <c r="G301" s="16">
        <f>VLOOKUP($C301,'Growth rate'!$B$3:$T$93,7,FALSE)*VLOOKUP($E301,BY_COM_Demand_Drivers!$A$5:$I$100,8,FALSE)</f>
        <v>0</v>
      </c>
      <c r="H301" s="16">
        <f>VLOOKUP($C301,'Growth rate'!$B$3:$T$93,7,FALSE)*VLOOKUP($E301,BY_COM_Demand_Drivers!$A$5:$I$100,9,FALSE)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BY_COM_Demand_Drivers!$J$8</f>
        <v>CHRMB</v>
      </c>
      <c r="F302" s="16">
        <f>VLOOKUP($C302,'Growth rate'!$B$3:$T$93,7,FALSE)*VLOOKUP($E302,BY_COM_Demand_Drivers!$A$5:$I$100,7,FALSE)</f>
        <v>37.173089101620363</v>
      </c>
      <c r="G302" s="16">
        <f>VLOOKUP($C302,'Growth rate'!$B$3:$T$93,7,FALSE)*VLOOKUP($E302,BY_COM_Demand_Drivers!$A$5:$I$100,8,FALSE)</f>
        <v>0</v>
      </c>
      <c r="H302" s="16">
        <f>VLOOKUP($C302,'Growth rate'!$B$3:$T$93,7,FALSE)*VLOOKUP($E302,BY_COM_Demand_Drivers!$A$5:$I$100,9,FALSE)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BY_COM_Demand_Drivers!$J$8</f>
        <v>CHRMB</v>
      </c>
      <c r="F303" s="16">
        <f>VLOOKUP($C303,'Growth rate'!$B$3:$T$93,7,FALSE)*VLOOKUP($E303,BY_COM_Demand_Drivers!$A$5:$I$100,7,FALSE)</f>
        <v>37.554115900519506</v>
      </c>
      <c r="G303" s="16">
        <f>VLOOKUP($C303,'Growth rate'!$B$3:$T$93,7,FALSE)*VLOOKUP($E303,BY_COM_Demand_Drivers!$A$5:$I$100,8,FALSE)</f>
        <v>0</v>
      </c>
      <c r="H303" s="16">
        <f>VLOOKUP($C303,'Growth rate'!$B$3:$T$93,7,FALSE)*VLOOKUP($E303,BY_COM_Demand_Drivers!$A$5:$I$100,9,FALSE)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BY_COM_Demand_Drivers!$J$8</f>
        <v>CHRMB</v>
      </c>
      <c r="F304" s="16">
        <f>VLOOKUP($C304,'Growth rate'!$B$3:$T$93,7,FALSE)*VLOOKUP($E304,BY_COM_Demand_Drivers!$A$5:$I$100,7,FALSE)</f>
        <v>37.935142699418648</v>
      </c>
      <c r="G304" s="16">
        <f>VLOOKUP($C304,'Growth rate'!$B$3:$T$93,7,FALSE)*VLOOKUP($E304,BY_COM_Demand_Drivers!$A$5:$I$100,8,FALSE)</f>
        <v>0</v>
      </c>
      <c r="H304" s="16">
        <f>VLOOKUP($C304,'Growth rate'!$B$3:$T$93,7,FALSE)*VLOOKUP($E304,BY_COM_Demand_Drivers!$A$5:$I$100,9,FALSE)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BY_COM_Demand_Drivers!$J$8</f>
        <v>CHRMB</v>
      </c>
      <c r="F305" s="16">
        <f>VLOOKUP($C305,'Growth rate'!$B$3:$T$93,7,FALSE)*VLOOKUP($E305,BY_COM_Demand_Drivers!$A$5:$I$100,7,FALSE)</f>
        <v>38.316169498317791</v>
      </c>
      <c r="G305" s="16">
        <f>VLOOKUP($C305,'Growth rate'!$B$3:$T$93,7,FALSE)*VLOOKUP($E305,BY_COM_Demand_Drivers!$A$5:$I$100,8,FALSE)</f>
        <v>0</v>
      </c>
      <c r="H305" s="16">
        <f>VLOOKUP($C305,'Growth rate'!$B$3:$T$93,7,FALSE)*VLOOKUP($E305,BY_COM_Demand_Drivers!$A$5:$I$100,9,FALSE)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BY_COM_Demand_Drivers!$J$8</f>
        <v>CHRMB</v>
      </c>
      <c r="F306" s="16">
        <f>VLOOKUP($C306,'Growth rate'!$B$3:$T$93,7,FALSE)*VLOOKUP($E306,BY_COM_Demand_Drivers!$A$5:$I$100,7,FALSE)</f>
        <v>38.697196297216934</v>
      </c>
      <c r="G306" s="16">
        <f>VLOOKUP($C306,'Growth rate'!$B$3:$T$93,7,FALSE)*VLOOKUP($E306,BY_COM_Demand_Drivers!$A$5:$I$100,8,FALSE)</f>
        <v>0</v>
      </c>
      <c r="H306" s="16">
        <f>VLOOKUP($C306,'Growth rate'!$B$3:$T$93,7,FALSE)*VLOOKUP($E306,BY_COM_Demand_Drivers!$A$5:$I$100,9,FALSE)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BY_COM_Demand_Drivers!$J$8</f>
        <v>CHRMB</v>
      </c>
      <c r="F307" s="16">
        <f>VLOOKUP($C307,'Growth rate'!$B$3:$T$93,7,FALSE)*VLOOKUP($E307,BY_COM_Demand_Drivers!$A$5:$I$100,7,FALSE)</f>
        <v>39.071954587667541</v>
      </c>
      <c r="G307" s="16">
        <f>VLOOKUP($C307,'Growth rate'!$B$3:$T$93,7,FALSE)*VLOOKUP($E307,BY_COM_Demand_Drivers!$A$5:$I$100,8,FALSE)</f>
        <v>0</v>
      </c>
      <c r="H307" s="16">
        <f>VLOOKUP($C307,'Growth rate'!$B$3:$T$93,7,FALSE)*VLOOKUP($E307,BY_COM_Demand_Drivers!$A$5:$I$100,9,FALSE)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BY_COM_Demand_Drivers!$J$8</f>
        <v>CHRMB</v>
      </c>
      <c r="F308" s="16">
        <f>VLOOKUP($C308,'Growth rate'!$B$3:$T$93,7,FALSE)*VLOOKUP($E308,BY_COM_Demand_Drivers!$A$5:$I$100,7,FALSE)</f>
        <v>39.446712878118142</v>
      </c>
      <c r="G308" s="16">
        <f>VLOOKUP($C308,'Growth rate'!$B$3:$T$93,7,FALSE)*VLOOKUP($E308,BY_COM_Demand_Drivers!$A$5:$I$100,8,FALSE)</f>
        <v>0</v>
      </c>
      <c r="H308" s="16">
        <f>VLOOKUP($C308,'Growth rate'!$B$3:$T$93,7,FALSE)*VLOOKUP($E308,BY_COM_Demand_Drivers!$A$5:$I$100,9,FALSE)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BY_COM_Demand_Drivers!$J$8</f>
        <v>CHRMB</v>
      </c>
      <c r="F309" s="16">
        <f>VLOOKUP($C309,'Growth rate'!$B$3:$T$93,7,FALSE)*VLOOKUP($E309,BY_COM_Demand_Drivers!$A$5:$I$100,7,FALSE)</f>
        <v>39.821471168568742</v>
      </c>
      <c r="G309" s="16">
        <f>VLOOKUP($C309,'Growth rate'!$B$3:$T$93,7,FALSE)*VLOOKUP($E309,BY_COM_Demand_Drivers!$A$5:$I$100,8,FALSE)</f>
        <v>0</v>
      </c>
      <c r="H309" s="16">
        <f>VLOOKUP($C309,'Growth rate'!$B$3:$T$93,7,FALSE)*VLOOKUP($E309,BY_COM_Demand_Drivers!$A$5:$I$100,9,FALSE)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BY_COM_Demand_Drivers!$J$8</f>
        <v>CHRMB</v>
      </c>
      <c r="F310" s="16">
        <f>VLOOKUP($C310,'Growth rate'!$B$3:$T$93,7,FALSE)*VLOOKUP($E310,BY_COM_Demand_Drivers!$A$5:$I$100,7,FALSE)</f>
        <v>40.196229459019349</v>
      </c>
      <c r="G310" s="16">
        <f>VLOOKUP($C310,'Growth rate'!$B$3:$T$93,7,FALSE)*VLOOKUP($E310,BY_COM_Demand_Drivers!$A$5:$I$100,8,FALSE)</f>
        <v>0</v>
      </c>
      <c r="H310" s="16">
        <f>VLOOKUP($C310,'Growth rate'!$B$3:$T$93,7,FALSE)*VLOOKUP($E310,BY_COM_Demand_Drivers!$A$5:$I$100,9,FALSE)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BY_COM_Demand_Drivers!$J$8</f>
        <v>CHRMB</v>
      </c>
      <c r="F311" s="16">
        <f>VLOOKUP($C311,'Growth rate'!$B$3:$T$93,7,FALSE)*VLOOKUP($E311,BY_COM_Demand_Drivers!$A$5:$I$100,7,FALSE)</f>
        <v>40.57098774946995</v>
      </c>
      <c r="G311" s="16">
        <f>VLOOKUP($C311,'Growth rate'!$B$3:$T$93,7,FALSE)*VLOOKUP($E311,BY_COM_Demand_Drivers!$A$5:$I$100,8,FALSE)</f>
        <v>0</v>
      </c>
      <c r="H311" s="16">
        <f>VLOOKUP($C311,'Growth rate'!$B$3:$T$93,7,FALSE)*VLOOKUP($E311,BY_COM_Demand_Drivers!$A$5:$I$100,9,FALSE)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BY_COM_Demand_Drivers!$J$8</f>
        <v>CHRMB</v>
      </c>
      <c r="F312" s="16">
        <f>VLOOKUP($C312,'Growth rate'!$B$3:$T$93,7,FALSE)*VLOOKUP($E312,BY_COM_Demand_Drivers!$A$5:$I$100,7,FALSE)</f>
        <v>40.930408774362391</v>
      </c>
      <c r="G312" s="16">
        <f>VLOOKUP($C312,'Growth rate'!$B$3:$T$93,7,FALSE)*VLOOKUP($E312,BY_COM_Demand_Drivers!$A$5:$I$100,8,FALSE)</f>
        <v>0</v>
      </c>
      <c r="H312" s="16">
        <f>VLOOKUP($C312,'Growth rate'!$B$3:$T$93,7,FALSE)*VLOOKUP($E312,BY_COM_Demand_Drivers!$A$5:$I$100,9,FALSE)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BY_COM_Demand_Drivers!$J$8</f>
        <v>CHRMB</v>
      </c>
      <c r="F313" s="16">
        <f>VLOOKUP($C313,'Growth rate'!$B$3:$T$93,7,FALSE)*VLOOKUP($E313,BY_COM_Demand_Drivers!$A$5:$I$100,7,FALSE)</f>
        <v>41.289829799254832</v>
      </c>
      <c r="G313" s="16">
        <f>VLOOKUP($C313,'Growth rate'!$B$3:$T$93,7,FALSE)*VLOOKUP($E313,BY_COM_Demand_Drivers!$A$5:$I$100,8,FALSE)</f>
        <v>0</v>
      </c>
      <c r="H313" s="16">
        <f>VLOOKUP($C313,'Growth rate'!$B$3:$T$93,7,FALSE)*VLOOKUP($E313,BY_COM_Demand_Drivers!$A$5:$I$100,9,FALSE)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BY_COM_Demand_Drivers!$J$8</f>
        <v>CHRMB</v>
      </c>
      <c r="F314" s="16">
        <f>VLOOKUP($C314,'Growth rate'!$B$3:$T$93,7,FALSE)*VLOOKUP($E314,BY_COM_Demand_Drivers!$A$5:$I$100,7,FALSE)</f>
        <v>41.649250824147252</v>
      </c>
      <c r="G314" s="16">
        <f>VLOOKUP($C314,'Growth rate'!$B$3:$T$93,7,FALSE)*VLOOKUP($E314,BY_COM_Demand_Drivers!$A$5:$I$100,8,FALSE)</f>
        <v>0</v>
      </c>
      <c r="H314" s="16">
        <f>VLOOKUP($C314,'Growth rate'!$B$3:$T$93,7,FALSE)*VLOOKUP($E314,BY_COM_Demand_Drivers!$A$5:$I$100,9,FALSE)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BY_COM_Demand_Drivers!$J$8</f>
        <v>CHRMB</v>
      </c>
      <c r="F315" s="16">
        <f>VLOOKUP($C315,'Growth rate'!$B$3:$T$93,7,FALSE)*VLOOKUP($E315,BY_COM_Demand_Drivers!$A$5:$I$100,7,FALSE)</f>
        <v>42.008671849039693</v>
      </c>
      <c r="G315" s="16">
        <f>VLOOKUP($C315,'Growth rate'!$B$3:$T$93,7,FALSE)*VLOOKUP($E315,BY_COM_Demand_Drivers!$A$5:$I$100,8,FALSE)</f>
        <v>0</v>
      </c>
      <c r="H315" s="16">
        <f>VLOOKUP($C315,'Growth rate'!$B$3:$T$93,7,FALSE)*VLOOKUP($E315,BY_COM_Demand_Drivers!$A$5:$I$100,9,FALSE)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BY_COM_Demand_Drivers!$J$8</f>
        <v>CHRMB</v>
      </c>
      <c r="F316" s="16">
        <f>VLOOKUP($C316,'Growth rate'!$B$3:$T$93,7,FALSE)*VLOOKUP($E316,BY_COM_Demand_Drivers!$A$5:$I$100,7,FALSE)</f>
        <v>42.368092873932135</v>
      </c>
      <c r="G316" s="16">
        <f>VLOOKUP($C316,'Growth rate'!$B$3:$T$93,7,FALSE)*VLOOKUP($E316,BY_COM_Demand_Drivers!$A$5:$I$100,8,FALSE)</f>
        <v>0</v>
      </c>
      <c r="H316" s="16">
        <f>VLOOKUP($C316,'Growth rate'!$B$3:$T$93,7,FALSE)*VLOOKUP($E316,BY_COM_Demand_Drivers!$A$5:$I$100,9,FALSE)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BY_COM_Demand_Drivers!$J$8</f>
        <v>CHRMB</v>
      </c>
      <c r="F317" s="16">
        <f>VLOOKUP($C317,'Growth rate'!$B$3:$T$93,7,FALSE)*VLOOKUP($E317,BY_COM_Demand_Drivers!$A$5:$I$100,7,FALSE)</f>
        <v>42.713292684178562</v>
      </c>
      <c r="G317" s="16">
        <f>VLOOKUP($C317,'Growth rate'!$B$3:$T$93,7,FALSE)*VLOOKUP($E317,BY_COM_Demand_Drivers!$A$5:$I$100,8,FALSE)</f>
        <v>0</v>
      </c>
      <c r="H317" s="16">
        <f>VLOOKUP($C317,'Growth rate'!$B$3:$T$93,7,FALSE)*VLOOKUP($E317,BY_COM_Demand_Drivers!$A$5:$I$100,9,FALSE)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BY_COM_Demand_Drivers!$J$8</f>
        <v>CHRMB</v>
      </c>
      <c r="F318" s="16">
        <f>VLOOKUP($C318,'Growth rate'!$B$3:$T$93,7,FALSE)*VLOOKUP($E318,BY_COM_Demand_Drivers!$A$5:$I$100,7,FALSE)</f>
        <v>43.058492494424989</v>
      </c>
      <c r="G318" s="16">
        <f>VLOOKUP($C318,'Growth rate'!$B$3:$T$93,7,FALSE)*VLOOKUP($E318,BY_COM_Demand_Drivers!$A$5:$I$100,8,FALSE)</f>
        <v>0</v>
      </c>
      <c r="H318" s="16">
        <f>VLOOKUP($C318,'Growth rate'!$B$3:$T$93,7,FALSE)*VLOOKUP($E318,BY_COM_Demand_Drivers!$A$5:$I$100,9,FALSE)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BY_COM_Demand_Drivers!$J$8</f>
        <v>CHRMB</v>
      </c>
      <c r="F319" s="16">
        <f>VLOOKUP($C319,'Growth rate'!$B$3:$T$93,7,FALSE)*VLOOKUP($E319,BY_COM_Demand_Drivers!$A$5:$I$100,7,FALSE)</f>
        <v>43.403692304671416</v>
      </c>
      <c r="G319" s="16">
        <f>VLOOKUP($C319,'Growth rate'!$B$3:$T$93,7,FALSE)*VLOOKUP($E319,BY_COM_Demand_Drivers!$A$5:$I$100,8,FALSE)</f>
        <v>0</v>
      </c>
      <c r="H319" s="16">
        <f>VLOOKUP($C319,'Growth rate'!$B$3:$T$93,7,FALSE)*VLOOKUP($E319,BY_COM_Demand_Drivers!$A$5:$I$100,9,FALSE)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BY_COM_Demand_Drivers!$J$8</f>
        <v>CHRMB</v>
      </c>
      <c r="F320" s="16">
        <f>VLOOKUP($C320,'Growth rate'!$B$3:$T$93,7,FALSE)*VLOOKUP($E320,BY_COM_Demand_Drivers!$A$5:$I$100,7,FALSE)</f>
        <v>43.748892114917837</v>
      </c>
      <c r="G320" s="16">
        <f>VLOOKUP($C320,'Growth rate'!$B$3:$T$93,7,FALSE)*VLOOKUP($E320,BY_COM_Demand_Drivers!$A$5:$I$100,8,FALSE)</f>
        <v>0</v>
      </c>
      <c r="H320" s="16">
        <f>VLOOKUP($C320,'Growth rate'!$B$3:$T$93,7,FALSE)*VLOOKUP($E320,BY_COM_Demand_Drivers!$A$5:$I$100,9,FALSE)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BY_COM_Demand_Drivers!$J$8</f>
        <v>CHRMB</v>
      </c>
      <c r="F321" s="16">
        <f>VLOOKUP($C321,'Growth rate'!$B$3:$T$93,7,FALSE)*VLOOKUP($E321,BY_COM_Demand_Drivers!$A$5:$I$100,7,FALSE)</f>
        <v>44.094091925164264</v>
      </c>
      <c r="G321" s="16">
        <f>VLOOKUP($C321,'Growth rate'!$B$3:$T$93,7,FALSE)*VLOOKUP($E321,BY_COM_Demand_Drivers!$A$5:$I$100,8,FALSE)</f>
        <v>0</v>
      </c>
      <c r="H321" s="16">
        <f>VLOOKUP($C321,'Growth rate'!$B$3:$T$93,7,FALSE)*VLOOKUP($E321,BY_COM_Demand_Drivers!$A$5:$I$100,9,FALSE)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BY_COM_Demand_Drivers!$J$8</f>
        <v>CHRMB</v>
      </c>
      <c r="F322" s="16">
        <f>VLOOKUP($C322,'Growth rate'!$B$3:$T$93,7,FALSE)*VLOOKUP($E322,BY_COM_Demand_Drivers!$A$5:$I$100,7,FALSE)</f>
        <v>44.431286398033564</v>
      </c>
      <c r="G322" s="16">
        <f>VLOOKUP($C322,'Growth rate'!$B$3:$T$93,7,FALSE)*VLOOKUP($E322,BY_COM_Demand_Drivers!$A$5:$I$100,8,FALSE)</f>
        <v>0</v>
      </c>
      <c r="H322" s="16">
        <f>VLOOKUP($C322,'Growth rate'!$B$3:$T$93,7,FALSE)*VLOOKUP($E322,BY_COM_Demand_Drivers!$A$5:$I$100,9,FALSE)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BY_COM_Demand_Drivers!$J$8</f>
        <v>CHRMB</v>
      </c>
      <c r="F323" s="16">
        <f>VLOOKUP($C323,'Growth rate'!$B$3:$T$93,7,FALSE)*VLOOKUP($E323,BY_COM_Demand_Drivers!$A$5:$I$100,7,FALSE)</f>
        <v>44.768480870902863</v>
      </c>
      <c r="G323" s="16">
        <f>VLOOKUP($C323,'Growth rate'!$B$3:$T$93,7,FALSE)*VLOOKUP($E323,BY_COM_Demand_Drivers!$A$5:$I$100,8,FALSE)</f>
        <v>0</v>
      </c>
      <c r="H323" s="16">
        <f>VLOOKUP($C323,'Growth rate'!$B$3:$T$93,7,FALSE)*VLOOKUP($E323,BY_COM_Demand_Drivers!$A$5:$I$100,9,FALSE)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BY_COM_Demand_Drivers!$J$8</f>
        <v>CHRMB</v>
      </c>
      <c r="F324" s="16">
        <f>VLOOKUP($C324,'Growth rate'!$B$3:$T$93,7,FALSE)*VLOOKUP($E324,BY_COM_Demand_Drivers!$A$5:$I$100,7,FALSE)</f>
        <v>45.10567534377217</v>
      </c>
      <c r="G324" s="16">
        <f>VLOOKUP($C324,'Growth rate'!$B$3:$T$93,7,FALSE)*VLOOKUP($E324,BY_COM_Demand_Drivers!$A$5:$I$100,8,FALSE)</f>
        <v>0</v>
      </c>
      <c r="H324" s="16">
        <f>VLOOKUP($C324,'Growth rate'!$B$3:$T$93,7,FALSE)*VLOOKUP($E324,BY_COM_Demand_Drivers!$A$5:$I$100,9,FALSE)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BY_COM_Demand_Drivers!$J$8</f>
        <v>CHRMB</v>
      </c>
      <c r="F325" s="16">
        <f>VLOOKUP($C325,'Growth rate'!$B$3:$T$93,7,FALSE)*VLOOKUP($E325,BY_COM_Demand_Drivers!$A$5:$I$100,7,FALSE)</f>
        <v>45.442869816641469</v>
      </c>
      <c r="G325" s="16">
        <f>VLOOKUP($C325,'Growth rate'!$B$3:$T$93,7,FALSE)*VLOOKUP($E325,BY_COM_Demand_Drivers!$A$5:$I$100,8,FALSE)</f>
        <v>0</v>
      </c>
      <c r="H325" s="16">
        <f>VLOOKUP($C325,'Growth rate'!$B$3:$T$93,7,FALSE)*VLOOKUP($E325,BY_COM_Demand_Drivers!$A$5:$I$100,9,FALSE)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BY_COM_Demand_Drivers!$J$8</f>
        <v>CHRMB</v>
      </c>
      <c r="F326" s="16">
        <f>VLOOKUP($C326,'Growth rate'!$B$3:$T$93,7,FALSE)*VLOOKUP($E326,BY_COM_Demand_Drivers!$A$5:$I$100,7,FALSE)</f>
        <v>45.780064289510761</v>
      </c>
      <c r="G326" s="16">
        <f>VLOOKUP($C326,'Growth rate'!$B$3:$T$93,7,FALSE)*VLOOKUP($E326,BY_COM_Demand_Drivers!$A$5:$I$100,8,FALSE)</f>
        <v>0</v>
      </c>
      <c r="H326" s="16">
        <f>VLOOKUP($C326,'Growth rate'!$B$3:$T$93,7,FALSE)*VLOOKUP($E326,BY_COM_Demand_Drivers!$A$5:$I$100,9,FALSE)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BY_COM_Demand_Drivers!$J$8</f>
        <v>CHRMB</v>
      </c>
      <c r="F327" s="16">
        <f>VLOOKUP($C327,'Growth rate'!$B$3:$T$93,7,FALSE)*VLOOKUP($E327,BY_COM_Demand_Drivers!$A$5:$I$100,7,FALSE)</f>
        <v>46.105999738486375</v>
      </c>
      <c r="G327" s="16">
        <f>VLOOKUP($C327,'Growth rate'!$B$3:$T$93,7,FALSE)*VLOOKUP($E327,BY_COM_Demand_Drivers!$A$5:$I$100,8,FALSE)</f>
        <v>0</v>
      </c>
      <c r="H327" s="16">
        <f>VLOOKUP($C327,'Growth rate'!$B$3:$T$93,7,FALSE)*VLOOKUP($E327,BY_COM_Demand_Drivers!$A$5:$I$100,9,FALSE)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BY_COM_Demand_Drivers!$J$8</f>
        <v>CHRMB</v>
      </c>
      <c r="F328" s="16">
        <f>VLOOKUP($C328,'Growth rate'!$B$3:$T$93,7,FALSE)*VLOOKUP($E328,BY_COM_Demand_Drivers!$A$5:$I$100,7,FALSE)</f>
        <v>46.431935187461988</v>
      </c>
      <c r="G328" s="16">
        <f>VLOOKUP($C328,'Growth rate'!$B$3:$T$93,7,FALSE)*VLOOKUP($E328,BY_COM_Demand_Drivers!$A$5:$I$100,8,FALSE)</f>
        <v>0</v>
      </c>
      <c r="H328" s="16">
        <f>VLOOKUP($C328,'Growth rate'!$B$3:$T$93,7,FALSE)*VLOOKUP($E328,BY_COM_Demand_Drivers!$A$5:$I$100,9,FALSE)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BY_COM_Demand_Drivers!$J$8</f>
        <v>CHRMB</v>
      </c>
      <c r="F329" s="16">
        <f>VLOOKUP($C329,'Growth rate'!$B$3:$T$93,7,FALSE)*VLOOKUP($E329,BY_COM_Demand_Drivers!$A$5:$I$100,7,FALSE)</f>
        <v>46.757870636437595</v>
      </c>
      <c r="G329" s="16">
        <f>VLOOKUP($C329,'Growth rate'!$B$3:$T$93,7,FALSE)*VLOOKUP($E329,BY_COM_Demand_Drivers!$A$5:$I$100,8,FALSE)</f>
        <v>0</v>
      </c>
      <c r="H329" s="16">
        <f>VLOOKUP($C329,'Growth rate'!$B$3:$T$93,7,FALSE)*VLOOKUP($E329,BY_COM_Demand_Drivers!$A$5:$I$100,9,FALSE)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BY_COM_Demand_Drivers!$J$8</f>
        <v>CHRMB</v>
      </c>
      <c r="F330" s="16">
        <f>VLOOKUP($C330,'Growth rate'!$B$3:$T$93,7,FALSE)*VLOOKUP($E330,BY_COM_Demand_Drivers!$A$5:$I$100,7,FALSE)</f>
        <v>47.083806085413208</v>
      </c>
      <c r="G330" s="16">
        <f>VLOOKUP($C330,'Growth rate'!$B$3:$T$93,7,FALSE)*VLOOKUP($E330,BY_COM_Demand_Drivers!$A$5:$I$100,8,FALSE)</f>
        <v>0</v>
      </c>
      <c r="H330" s="16">
        <f>VLOOKUP($C330,'Growth rate'!$B$3:$T$93,7,FALSE)*VLOOKUP($E330,BY_COM_Demand_Drivers!$A$5:$I$100,9,FALSE)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BY_COM_Demand_Drivers!$J$8</f>
        <v>CHRMB</v>
      </c>
      <c r="F331" s="16">
        <f>VLOOKUP($C331,'Growth rate'!$B$3:$T$93,7,FALSE)*VLOOKUP($E331,BY_COM_Demand_Drivers!$A$5:$I$100,7,FALSE)</f>
        <v>47.409741534388822</v>
      </c>
      <c r="G331" s="16">
        <f>VLOOKUP($C331,'Growth rate'!$B$3:$T$93,7,FALSE)*VLOOKUP($E331,BY_COM_Demand_Drivers!$A$5:$I$100,8,FALSE)</f>
        <v>0</v>
      </c>
      <c r="H331" s="16">
        <f>VLOOKUP($C331,'Growth rate'!$B$3:$T$93,7,FALSE)*VLOOKUP($E331,BY_COM_Demand_Drivers!$A$5:$I$100,9,FALSE)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BY_COM_Demand_Drivers!$J$9</f>
        <v>CCUDB</v>
      </c>
      <c r="F332" s="16">
        <f>VLOOKUP($C332,'Growth rate'!$B$3:$T$93,7,FALSE)*VLOOKUP($E332,BY_COM_Demand_Drivers!$A$5:$I$100,7,FALSE)</f>
        <v>539.60708248989897</v>
      </c>
      <c r="G332" s="16">
        <f>VLOOKUP($C332,'Growth rate'!$B$3:$T$93,7,FALSE)*VLOOKUP($E332,BY_COM_Demand_Drivers!$A$5:$I$100,8,FALSE)</f>
        <v>0</v>
      </c>
      <c r="H332" s="16">
        <f>VLOOKUP($C332,'Growth rate'!$B$3:$T$93,7,FALSE)*VLOOKUP($E332,BY_COM_Demand_Drivers!$A$5:$I$100,9,FALSE)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BY_COM_Demand_Drivers!$J$9</f>
        <v>CCUDB</v>
      </c>
      <c r="F333" s="16">
        <f>VLOOKUP($C333,'Growth rate'!$B$3:$T$93,7,FALSE)*VLOOKUP($E333,BY_COM_Demand_Drivers!$A$5:$I$100,7,FALSE)</f>
        <v>546.56805686766199</v>
      </c>
      <c r="G333" s="16">
        <f>VLOOKUP($C333,'Growth rate'!$B$3:$T$93,7,FALSE)*VLOOKUP($E333,BY_COM_Demand_Drivers!$A$5:$I$100,8,FALSE)</f>
        <v>0</v>
      </c>
      <c r="H333" s="16">
        <f>VLOOKUP($C333,'Growth rate'!$B$3:$T$93,7,FALSE)*VLOOKUP($E333,BY_COM_Demand_Drivers!$A$5:$I$100,9,FALSE)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BY_COM_Demand_Drivers!$J$9</f>
        <v>CCUDB</v>
      </c>
      <c r="F334" s="16">
        <f>VLOOKUP($C334,'Growth rate'!$B$3:$T$93,7,FALSE)*VLOOKUP($E334,BY_COM_Demand_Drivers!$A$5:$I$100,7,FALSE)</f>
        <v>553.5290312454249</v>
      </c>
      <c r="G334" s="16">
        <f>VLOOKUP($C334,'Growth rate'!$B$3:$T$93,7,FALSE)*VLOOKUP($E334,BY_COM_Demand_Drivers!$A$5:$I$100,8,FALSE)</f>
        <v>0</v>
      </c>
      <c r="H334" s="16">
        <f>VLOOKUP($C334,'Growth rate'!$B$3:$T$93,7,FALSE)*VLOOKUP($E334,BY_COM_Demand_Drivers!$A$5:$I$100,9,FALSE)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BY_COM_Demand_Drivers!$J$9</f>
        <v>CCUDB</v>
      </c>
      <c r="F335" s="16">
        <f>VLOOKUP($C335,'Growth rate'!$B$3:$T$93,7,FALSE)*VLOOKUP($E335,BY_COM_Demand_Drivers!$A$5:$I$100,7,FALSE)</f>
        <v>560.49000562318804</v>
      </c>
      <c r="G335" s="16">
        <f>VLOOKUP($C335,'Growth rate'!$B$3:$T$93,7,FALSE)*VLOOKUP($E335,BY_COM_Demand_Drivers!$A$5:$I$100,8,FALSE)</f>
        <v>0</v>
      </c>
      <c r="H335" s="16">
        <f>VLOOKUP($C335,'Growth rate'!$B$3:$T$93,7,FALSE)*VLOOKUP($E335,BY_COM_Demand_Drivers!$A$5:$I$100,9,FALSE)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BY_COM_Demand_Drivers!$J$9</f>
        <v>CCUDB</v>
      </c>
      <c r="F336" s="16">
        <f>VLOOKUP($C336,'Growth rate'!$B$3:$T$93,7,FALSE)*VLOOKUP($E336,BY_COM_Demand_Drivers!$A$5:$I$100,7,FALSE)</f>
        <v>567.45098000095106</v>
      </c>
      <c r="G336" s="16">
        <f>VLOOKUP($C336,'Growth rate'!$B$3:$T$93,7,FALSE)*VLOOKUP($E336,BY_COM_Demand_Drivers!$A$5:$I$100,8,FALSE)</f>
        <v>0</v>
      </c>
      <c r="H336" s="16">
        <f>VLOOKUP($C336,'Growth rate'!$B$3:$T$93,7,FALSE)*VLOOKUP($E336,BY_COM_Demand_Drivers!$A$5:$I$100,9,FALSE)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BY_COM_Demand_Drivers!$J$9</f>
        <v>CCUDB</v>
      </c>
      <c r="F337" s="16">
        <f>VLOOKUP($C337,'Growth rate'!$B$3:$T$93,7,FALSE)*VLOOKUP($E337,BY_COM_Demand_Drivers!$A$5:$I$100,7,FALSE)</f>
        <v>574.41195437871397</v>
      </c>
      <c r="G337" s="16">
        <f>VLOOKUP($C337,'Growth rate'!$B$3:$T$93,7,FALSE)*VLOOKUP($E337,BY_COM_Demand_Drivers!$A$5:$I$100,8,FALSE)</f>
        <v>0</v>
      </c>
      <c r="H337" s="16">
        <f>VLOOKUP($C337,'Growth rate'!$B$3:$T$93,7,FALSE)*VLOOKUP($E337,BY_COM_Demand_Drivers!$A$5:$I$100,9,FALSE)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BY_COM_Demand_Drivers!$J$9</f>
        <v>CCUDB</v>
      </c>
      <c r="F338" s="16">
        <f>VLOOKUP($C338,'Growth rate'!$B$3:$T$93,7,FALSE)*VLOOKUP($E338,BY_COM_Demand_Drivers!$A$5:$I$100,7,FALSE)</f>
        <v>581.37292875647699</v>
      </c>
      <c r="G338" s="16">
        <f>VLOOKUP($C338,'Growth rate'!$B$3:$T$93,7,FALSE)*VLOOKUP($E338,BY_COM_Demand_Drivers!$A$5:$I$100,8,FALSE)</f>
        <v>0</v>
      </c>
      <c r="H338" s="16">
        <f>VLOOKUP($C338,'Growth rate'!$B$3:$T$93,7,FALSE)*VLOOKUP($E338,BY_COM_Demand_Drivers!$A$5:$I$100,9,FALSE)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BY_COM_Demand_Drivers!$J$9</f>
        <v>CCUDB</v>
      </c>
      <c r="F339" s="16">
        <f>VLOOKUP($C339,'Growth rate'!$B$3:$T$93,7,FALSE)*VLOOKUP($E339,BY_COM_Demand_Drivers!$A$5:$I$100,7,FALSE)</f>
        <v>588.33390313424013</v>
      </c>
      <c r="G339" s="16">
        <f>VLOOKUP($C339,'Growth rate'!$B$3:$T$93,7,FALSE)*VLOOKUP($E339,BY_COM_Demand_Drivers!$A$5:$I$100,8,FALSE)</f>
        <v>0</v>
      </c>
      <c r="H339" s="16">
        <f>VLOOKUP($C339,'Growth rate'!$B$3:$T$93,7,FALSE)*VLOOKUP($E339,BY_COM_Demand_Drivers!$A$5:$I$100,9,FALSE)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BY_COM_Demand_Drivers!$J$9</f>
        <v>CCUDB</v>
      </c>
      <c r="F340" s="16">
        <f>VLOOKUP($C340,'Growth rate'!$B$3:$T$93,7,FALSE)*VLOOKUP($E340,BY_COM_Demand_Drivers!$A$5:$I$100,7,FALSE)</f>
        <v>595.29487751200304</v>
      </c>
      <c r="G340" s="16">
        <f>VLOOKUP($C340,'Growth rate'!$B$3:$T$93,7,FALSE)*VLOOKUP($E340,BY_COM_Demand_Drivers!$A$5:$I$100,8,FALSE)</f>
        <v>0</v>
      </c>
      <c r="H340" s="16">
        <f>VLOOKUP($C340,'Growth rate'!$B$3:$T$93,7,FALSE)*VLOOKUP($E340,BY_COM_Demand_Drivers!$A$5:$I$100,9,FALSE)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BY_COM_Demand_Drivers!$J$9</f>
        <v>CCUDB</v>
      </c>
      <c r="F341" s="16">
        <f>VLOOKUP($C341,'Growth rate'!$B$3:$T$93,7,FALSE)*VLOOKUP($E341,BY_COM_Demand_Drivers!$A$5:$I$100,7,FALSE)</f>
        <v>602.25585188976606</v>
      </c>
      <c r="G341" s="16">
        <f>VLOOKUP($C341,'Growth rate'!$B$3:$T$93,7,FALSE)*VLOOKUP($E341,BY_COM_Demand_Drivers!$A$5:$I$100,8,FALSE)</f>
        <v>0</v>
      </c>
      <c r="H341" s="16">
        <f>VLOOKUP($C341,'Growth rate'!$B$3:$T$93,7,FALSE)*VLOOKUP($E341,BY_COM_Demand_Drivers!$A$5:$I$100,9,FALSE)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BY_COM_Demand_Drivers!$J$9</f>
        <v>CCUDB</v>
      </c>
      <c r="F342" s="16">
        <f>VLOOKUP($C342,'Growth rate'!$B$3:$T$93,7,FALSE)*VLOOKUP($E342,BY_COM_Demand_Drivers!$A$5:$I$100,7,FALSE)</f>
        <v>609.21682626752897</v>
      </c>
      <c r="G342" s="16">
        <f>VLOOKUP($C342,'Growth rate'!$B$3:$T$93,7,FALSE)*VLOOKUP($E342,BY_COM_Demand_Drivers!$A$5:$I$100,8,FALSE)</f>
        <v>0</v>
      </c>
      <c r="H342" s="16">
        <f>VLOOKUP($C342,'Growth rate'!$B$3:$T$93,7,FALSE)*VLOOKUP($E342,BY_COM_Demand_Drivers!$A$5:$I$100,9,FALSE)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BY_COM_Demand_Drivers!$J$9</f>
        <v>CCUDB</v>
      </c>
      <c r="F343" s="16">
        <f>VLOOKUP($C343,'Growth rate'!$B$3:$T$93,7,FALSE)*VLOOKUP($E343,BY_COM_Demand_Drivers!$A$5:$I$100,7,FALSE)</f>
        <v>616.177800645292</v>
      </c>
      <c r="G343" s="16">
        <f>VLOOKUP($C343,'Growth rate'!$B$3:$T$93,7,FALSE)*VLOOKUP($E343,BY_COM_Demand_Drivers!$A$5:$I$100,8,FALSE)</f>
        <v>0</v>
      </c>
      <c r="H343" s="16">
        <f>VLOOKUP($C343,'Growth rate'!$B$3:$T$93,7,FALSE)*VLOOKUP($E343,BY_COM_Demand_Drivers!$A$5:$I$100,9,FALSE)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BY_COM_Demand_Drivers!$J$9</f>
        <v>CCUDB</v>
      </c>
      <c r="F344" s="16">
        <f>VLOOKUP($C344,'Growth rate'!$B$3:$T$93,7,FALSE)*VLOOKUP($E344,BY_COM_Demand_Drivers!$A$5:$I$100,7,FALSE)</f>
        <v>623.13877502305513</v>
      </c>
      <c r="G344" s="16">
        <f>VLOOKUP($C344,'Growth rate'!$B$3:$T$93,7,FALSE)*VLOOKUP($E344,BY_COM_Demand_Drivers!$A$5:$I$100,8,FALSE)</f>
        <v>0</v>
      </c>
      <c r="H344" s="16">
        <f>VLOOKUP($C344,'Growth rate'!$B$3:$T$93,7,FALSE)*VLOOKUP($E344,BY_COM_Demand_Drivers!$A$5:$I$100,9,FALSE)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BY_COM_Demand_Drivers!$J$9</f>
        <v>CCUDB</v>
      </c>
      <c r="F345" s="16">
        <f>VLOOKUP($C345,'Growth rate'!$B$3:$T$93,7,FALSE)*VLOOKUP($E345,BY_COM_Demand_Drivers!$A$5:$I$100,7,FALSE)</f>
        <v>630.09974940081804</v>
      </c>
      <c r="G345" s="16">
        <f>VLOOKUP($C345,'Growth rate'!$B$3:$T$93,7,FALSE)*VLOOKUP($E345,BY_COM_Demand_Drivers!$A$5:$I$100,8,FALSE)</f>
        <v>0</v>
      </c>
      <c r="H345" s="16">
        <f>VLOOKUP($C345,'Growth rate'!$B$3:$T$93,7,FALSE)*VLOOKUP($E345,BY_COM_Demand_Drivers!$A$5:$I$100,9,FALSE)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BY_COM_Demand_Drivers!$J$9</f>
        <v>CCUDB</v>
      </c>
      <c r="F346" s="16">
        <f>VLOOKUP($C346,'Growth rate'!$B$3:$T$93,7,FALSE)*VLOOKUP($E346,BY_COM_Demand_Drivers!$A$5:$I$100,7,FALSE)</f>
        <v>637.06072377858106</v>
      </c>
      <c r="G346" s="16">
        <f>VLOOKUP($C346,'Growth rate'!$B$3:$T$93,7,FALSE)*VLOOKUP($E346,BY_COM_Demand_Drivers!$A$5:$I$100,8,FALSE)</f>
        <v>0</v>
      </c>
      <c r="H346" s="16">
        <f>VLOOKUP($C346,'Growth rate'!$B$3:$T$93,7,FALSE)*VLOOKUP($E346,BY_COM_Demand_Drivers!$A$5:$I$100,9,FALSE)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BY_COM_Demand_Drivers!$J$9</f>
        <v>CCUDB</v>
      </c>
      <c r="F347" s="16">
        <f>VLOOKUP($C347,'Growth rate'!$B$3:$T$93,7,FALSE)*VLOOKUP($E347,BY_COM_Demand_Drivers!$A$5:$I$100,7,FALSE)</f>
        <v>644.02169815634409</v>
      </c>
      <c r="G347" s="16">
        <f>VLOOKUP($C347,'Growth rate'!$B$3:$T$93,7,FALSE)*VLOOKUP($E347,BY_COM_Demand_Drivers!$A$5:$I$100,8,FALSE)</f>
        <v>0</v>
      </c>
      <c r="H347" s="16">
        <f>VLOOKUP($C347,'Growth rate'!$B$3:$T$93,7,FALSE)*VLOOKUP($E347,BY_COM_Demand_Drivers!$A$5:$I$100,9,FALSE)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BY_COM_Demand_Drivers!$J$9</f>
        <v>CCUDB</v>
      </c>
      <c r="F348" s="16">
        <f>VLOOKUP($C348,'Growth rate'!$B$3:$T$93,7,FALSE)*VLOOKUP($E348,BY_COM_Demand_Drivers!$A$5:$I$100,7,FALSE)</f>
        <v>650.982672534107</v>
      </c>
      <c r="G348" s="16">
        <f>VLOOKUP($C348,'Growth rate'!$B$3:$T$93,7,FALSE)*VLOOKUP($E348,BY_COM_Demand_Drivers!$A$5:$I$100,8,FALSE)</f>
        <v>0</v>
      </c>
      <c r="H348" s="16">
        <f>VLOOKUP($C348,'Growth rate'!$B$3:$T$93,7,FALSE)*VLOOKUP($E348,BY_COM_Demand_Drivers!$A$5:$I$100,9,FALSE)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BY_COM_Demand_Drivers!$J$9</f>
        <v>CCUDB</v>
      </c>
      <c r="F349" s="16">
        <f>VLOOKUP($C349,'Growth rate'!$B$3:$T$93,7,FALSE)*VLOOKUP($E349,BY_COM_Demand_Drivers!$A$5:$I$100,7,FALSE)</f>
        <v>657.94364691187013</v>
      </c>
      <c r="G349" s="16">
        <f>VLOOKUP($C349,'Growth rate'!$B$3:$T$93,7,FALSE)*VLOOKUP($E349,BY_COM_Demand_Drivers!$A$5:$I$100,8,FALSE)</f>
        <v>0</v>
      </c>
      <c r="H349" s="16">
        <f>VLOOKUP($C349,'Growth rate'!$B$3:$T$93,7,FALSE)*VLOOKUP($E349,BY_COM_Demand_Drivers!$A$5:$I$100,9,FALSE)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BY_COM_Demand_Drivers!$J$9</f>
        <v>CCUDB</v>
      </c>
      <c r="F350" s="16">
        <f>VLOOKUP($C350,'Growth rate'!$B$3:$T$93,7,FALSE)*VLOOKUP($E350,BY_COM_Demand_Drivers!$A$5:$I$100,7,FALSE)</f>
        <v>664.90462128963316</v>
      </c>
      <c r="G350" s="16">
        <f>VLOOKUP($C350,'Growth rate'!$B$3:$T$93,7,FALSE)*VLOOKUP($E350,BY_COM_Demand_Drivers!$A$5:$I$100,8,FALSE)</f>
        <v>0</v>
      </c>
      <c r="H350" s="16">
        <f>VLOOKUP($C350,'Growth rate'!$B$3:$T$93,7,FALSE)*VLOOKUP($E350,BY_COM_Demand_Drivers!$A$5:$I$100,9,FALSE)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BY_COM_Demand_Drivers!$J$9</f>
        <v>CCUDB</v>
      </c>
      <c r="F351" s="16">
        <f>VLOOKUP($C351,'Growth rate'!$B$3:$T$93,7,FALSE)*VLOOKUP($E351,BY_COM_Demand_Drivers!$A$5:$I$100,7,FALSE)</f>
        <v>671.86559566739606</v>
      </c>
      <c r="G351" s="16">
        <f>VLOOKUP($C351,'Growth rate'!$B$3:$T$93,7,FALSE)*VLOOKUP($E351,BY_COM_Demand_Drivers!$A$5:$I$100,8,FALSE)</f>
        <v>0</v>
      </c>
      <c r="H351" s="16">
        <f>VLOOKUP($C351,'Growth rate'!$B$3:$T$93,7,FALSE)*VLOOKUP($E351,BY_COM_Demand_Drivers!$A$5:$I$100,9,FALSE)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BY_COM_Demand_Drivers!$J$9</f>
        <v>CCUDB</v>
      </c>
      <c r="F352" s="16">
        <f>VLOOKUP($C352,'Growth rate'!$B$3:$T$93,7,FALSE)*VLOOKUP($E352,BY_COM_Demand_Drivers!$A$5:$I$100,7,FALSE)</f>
        <v>678.82657004515909</v>
      </c>
      <c r="G352" s="16">
        <f>VLOOKUP($C352,'Growth rate'!$B$3:$T$93,7,FALSE)*VLOOKUP($E352,BY_COM_Demand_Drivers!$A$5:$I$100,8,FALSE)</f>
        <v>0</v>
      </c>
      <c r="H352" s="16">
        <f>VLOOKUP($C352,'Growth rate'!$B$3:$T$93,7,FALSE)*VLOOKUP($E352,BY_COM_Demand_Drivers!$A$5:$I$100,9,FALSE)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BY_COM_Demand_Drivers!$J$9</f>
        <v>CCUDB</v>
      </c>
      <c r="F353" s="16">
        <f>VLOOKUP($C353,'Growth rate'!$B$3:$T$93,7,FALSE)*VLOOKUP($E353,BY_COM_Demand_Drivers!$A$5:$I$100,7,FALSE)</f>
        <v>685.78754442292222</v>
      </c>
      <c r="G353" s="16">
        <f>VLOOKUP($C353,'Growth rate'!$B$3:$T$93,7,FALSE)*VLOOKUP($E353,BY_COM_Demand_Drivers!$A$5:$I$100,8,FALSE)</f>
        <v>0</v>
      </c>
      <c r="H353" s="16">
        <f>VLOOKUP($C353,'Growth rate'!$B$3:$T$93,7,FALSE)*VLOOKUP($E353,BY_COM_Demand_Drivers!$A$5:$I$100,9,FALSE)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BY_COM_Demand_Drivers!$J$9</f>
        <v>CCUDB</v>
      </c>
      <c r="F354" s="16">
        <f>VLOOKUP($C354,'Growth rate'!$B$3:$T$93,7,FALSE)*VLOOKUP($E354,BY_COM_Demand_Drivers!$A$5:$I$100,7,FALSE)</f>
        <v>692.74851880068513</v>
      </c>
      <c r="G354" s="16">
        <f>VLOOKUP($C354,'Growth rate'!$B$3:$T$93,7,FALSE)*VLOOKUP($E354,BY_COM_Demand_Drivers!$A$5:$I$100,8,FALSE)</f>
        <v>0</v>
      </c>
      <c r="H354" s="16">
        <f>VLOOKUP($C354,'Growth rate'!$B$3:$T$93,7,FALSE)*VLOOKUP($E354,BY_COM_Demand_Drivers!$A$5:$I$100,9,FALSE)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BY_COM_Demand_Drivers!$J$9</f>
        <v>CCUDB</v>
      </c>
      <c r="F355" s="16">
        <f>VLOOKUP($C355,'Growth rate'!$B$3:$T$93,7,FALSE)*VLOOKUP($E355,BY_COM_Demand_Drivers!$A$5:$I$100,7,FALSE)</f>
        <v>699.70949317844816</v>
      </c>
      <c r="G355" s="16">
        <f>VLOOKUP($C355,'Growth rate'!$B$3:$T$93,7,FALSE)*VLOOKUP($E355,BY_COM_Demand_Drivers!$A$5:$I$100,8,FALSE)</f>
        <v>0</v>
      </c>
      <c r="H355" s="16">
        <f>VLOOKUP($C355,'Growth rate'!$B$3:$T$93,7,FALSE)*VLOOKUP($E355,BY_COM_Demand_Drivers!$A$5:$I$100,9,FALSE)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BY_COM_Demand_Drivers!$J$9</f>
        <v>CCUDB</v>
      </c>
      <c r="F356" s="16">
        <f>VLOOKUP($C356,'Growth rate'!$B$3:$T$93,7,FALSE)*VLOOKUP($E356,BY_COM_Demand_Drivers!$A$5:$I$100,7,FALSE)</f>
        <v>706.67046755621118</v>
      </c>
      <c r="G356" s="16">
        <f>VLOOKUP($C356,'Growth rate'!$B$3:$T$93,7,FALSE)*VLOOKUP($E356,BY_COM_Demand_Drivers!$A$5:$I$100,8,FALSE)</f>
        <v>0</v>
      </c>
      <c r="H356" s="16">
        <f>VLOOKUP($C356,'Growth rate'!$B$3:$T$93,7,FALSE)*VLOOKUP($E356,BY_COM_Demand_Drivers!$A$5:$I$100,9,FALSE)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BY_COM_Demand_Drivers!$J$9</f>
        <v>CCUDB</v>
      </c>
      <c r="F357" s="16">
        <f>VLOOKUP($C357,'Growth rate'!$B$3:$T$93,7,FALSE)*VLOOKUP($E357,BY_COM_Demand_Drivers!$A$5:$I$100,7,FALSE)</f>
        <v>713.63144193397409</v>
      </c>
      <c r="G357" s="16">
        <f>VLOOKUP($C357,'Growth rate'!$B$3:$T$93,7,FALSE)*VLOOKUP($E357,BY_COM_Demand_Drivers!$A$5:$I$100,8,FALSE)</f>
        <v>0</v>
      </c>
      <c r="H357" s="16">
        <f>VLOOKUP($C357,'Growth rate'!$B$3:$T$93,7,FALSE)*VLOOKUP($E357,BY_COM_Demand_Drivers!$A$5:$I$100,9,FALSE)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BY_COM_Demand_Drivers!$J$9</f>
        <v>CCUDB</v>
      </c>
      <c r="F358" s="16">
        <f>VLOOKUP($C358,'Growth rate'!$B$3:$T$93,7,FALSE)*VLOOKUP($E358,BY_COM_Demand_Drivers!$A$5:$I$100,7,FALSE)</f>
        <v>720.59241631173722</v>
      </c>
      <c r="G358" s="16">
        <f>VLOOKUP($C358,'Growth rate'!$B$3:$T$93,7,FALSE)*VLOOKUP($E358,BY_COM_Demand_Drivers!$A$5:$I$100,8,FALSE)</f>
        <v>0</v>
      </c>
      <c r="H358" s="16">
        <f>VLOOKUP($C358,'Growth rate'!$B$3:$T$93,7,FALSE)*VLOOKUP($E358,BY_COM_Demand_Drivers!$A$5:$I$100,9,FALSE)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BY_COM_Demand_Drivers!$J$9</f>
        <v>CCUDB</v>
      </c>
      <c r="F359" s="16">
        <f>VLOOKUP($C359,'Growth rate'!$B$3:$T$93,7,FALSE)*VLOOKUP($E359,BY_COM_Demand_Drivers!$A$5:$I$100,7,FALSE)</f>
        <v>727.55339068950025</v>
      </c>
      <c r="G359" s="16">
        <f>VLOOKUP($C359,'Growth rate'!$B$3:$T$93,7,FALSE)*VLOOKUP($E359,BY_COM_Demand_Drivers!$A$5:$I$100,8,FALSE)</f>
        <v>0</v>
      </c>
      <c r="H359" s="16">
        <f>VLOOKUP($C359,'Growth rate'!$B$3:$T$93,7,FALSE)*VLOOKUP($E359,BY_COM_Demand_Drivers!$A$5:$I$100,9,FALSE)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BY_COM_Demand_Drivers!$J$9</f>
        <v>CCUDB</v>
      </c>
      <c r="F360" s="16">
        <f>VLOOKUP($C360,'Growth rate'!$B$3:$T$93,7,FALSE)*VLOOKUP($E360,BY_COM_Demand_Drivers!$A$5:$I$100,7,FALSE)</f>
        <v>734.51436506726316</v>
      </c>
      <c r="G360" s="16">
        <f>VLOOKUP($C360,'Growth rate'!$B$3:$T$93,7,FALSE)*VLOOKUP($E360,BY_COM_Demand_Drivers!$A$5:$I$100,8,FALSE)</f>
        <v>0</v>
      </c>
      <c r="H360" s="16">
        <f>VLOOKUP($C360,'Growth rate'!$B$3:$T$93,7,FALSE)*VLOOKUP($E360,BY_COM_Demand_Drivers!$A$5:$I$100,9,FALSE)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BY_COM_Demand_Drivers!$J$9</f>
        <v>CCUDB</v>
      </c>
      <c r="F361" s="16">
        <f>VLOOKUP($C361,'Growth rate'!$B$3:$T$93,7,FALSE)*VLOOKUP($E361,BY_COM_Demand_Drivers!$A$5:$I$100,7,FALSE)</f>
        <v>741.47533944502618</v>
      </c>
      <c r="G361" s="16">
        <f>VLOOKUP($C361,'Growth rate'!$B$3:$T$93,7,FALSE)*VLOOKUP($E361,BY_COM_Demand_Drivers!$A$5:$I$100,8,FALSE)</f>
        <v>0</v>
      </c>
      <c r="H361" s="16">
        <f>VLOOKUP($C361,'Growth rate'!$B$3:$T$93,7,FALSE)*VLOOKUP($E361,BY_COM_Demand_Drivers!$A$5:$I$100,9,FALSE)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BY_COM_Demand_Drivers!$J$9</f>
        <v>CCUDB</v>
      </c>
      <c r="F362" s="16">
        <f>VLOOKUP($C362,'Growth rate'!$B$3:$T$93,7,FALSE)*VLOOKUP($E362,BY_COM_Demand_Drivers!$A$5:$I$100,7,FALSE)</f>
        <v>748.4363138227892</v>
      </c>
      <c r="G362" s="16">
        <f>VLOOKUP($C362,'Growth rate'!$B$3:$T$93,7,FALSE)*VLOOKUP($E362,BY_COM_Demand_Drivers!$A$5:$I$100,8,FALSE)</f>
        <v>0</v>
      </c>
      <c r="H362" s="16">
        <f>VLOOKUP($C362,'Growth rate'!$B$3:$T$93,7,FALSE)*VLOOKUP($E362,BY_COM_Demand_Drivers!$A$5:$I$100,9,FALSE)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BY_COM_Demand_Drivers!$J$9</f>
        <v>CCUDB</v>
      </c>
      <c r="F363" s="16">
        <f>VLOOKUP($C363,'Growth rate'!$B$3:$T$93,7,FALSE)*VLOOKUP($E363,BY_COM_Demand_Drivers!$A$5:$I$100,7,FALSE)</f>
        <v>755.39728820055223</v>
      </c>
      <c r="G363" s="16">
        <f>VLOOKUP($C363,'Growth rate'!$B$3:$T$93,7,FALSE)*VLOOKUP($E363,BY_COM_Demand_Drivers!$A$5:$I$100,8,FALSE)</f>
        <v>0</v>
      </c>
      <c r="H363" s="16">
        <f>VLOOKUP($C363,'Growth rate'!$B$3:$T$93,7,FALSE)*VLOOKUP($E363,BY_COM_Demand_Drivers!$A$5:$I$100,9,FALSE)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BY_COM_Demand_Drivers!$J$9</f>
        <v>CCUDB</v>
      </c>
      <c r="F364" s="16">
        <f>VLOOKUP($C364,'Growth rate'!$B$3:$T$93,7,FALSE)*VLOOKUP($E364,BY_COM_Demand_Drivers!$A$5:$I$100,7,FALSE)</f>
        <v>763.58898764129265</v>
      </c>
      <c r="G364" s="16">
        <f>VLOOKUP($C364,'Growth rate'!$B$3:$T$93,7,FALSE)*VLOOKUP($E364,BY_COM_Demand_Drivers!$A$5:$I$100,8,FALSE)</f>
        <v>0</v>
      </c>
      <c r="H364" s="16">
        <f>VLOOKUP($C364,'Growth rate'!$B$3:$T$93,7,FALSE)*VLOOKUP($E364,BY_COM_Demand_Drivers!$A$5:$I$100,9,FALSE)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BY_COM_Demand_Drivers!$J$9</f>
        <v>CCUDB</v>
      </c>
      <c r="F365" s="16">
        <f>VLOOKUP($C365,'Growth rate'!$B$3:$T$93,7,FALSE)*VLOOKUP($E365,BY_COM_Demand_Drivers!$A$5:$I$100,7,FALSE)</f>
        <v>771.78068708203341</v>
      </c>
      <c r="G365" s="16">
        <f>VLOOKUP($C365,'Growth rate'!$B$3:$T$93,7,FALSE)*VLOOKUP($E365,BY_COM_Demand_Drivers!$A$5:$I$100,8,FALSE)</f>
        <v>0</v>
      </c>
      <c r="H365" s="16">
        <f>VLOOKUP($C365,'Growth rate'!$B$3:$T$93,7,FALSE)*VLOOKUP($E365,BY_COM_Demand_Drivers!$A$5:$I$100,9,FALSE)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BY_COM_Demand_Drivers!$J$9</f>
        <v>CCUDB</v>
      </c>
      <c r="F366" s="16">
        <f>VLOOKUP($C366,'Growth rate'!$B$3:$T$93,7,FALSE)*VLOOKUP($E366,BY_COM_Demand_Drivers!$A$5:$I$100,7,FALSE)</f>
        <v>779.97238652277395</v>
      </c>
      <c r="G366" s="16">
        <f>VLOOKUP($C366,'Growth rate'!$B$3:$T$93,7,FALSE)*VLOOKUP($E366,BY_COM_Demand_Drivers!$A$5:$I$100,8,FALSE)</f>
        <v>0</v>
      </c>
      <c r="H366" s="16">
        <f>VLOOKUP($C366,'Growth rate'!$B$3:$T$93,7,FALSE)*VLOOKUP($E366,BY_COM_Demand_Drivers!$A$5:$I$100,9,FALSE)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BY_COM_Demand_Drivers!$J$9</f>
        <v>CCUDB</v>
      </c>
      <c r="F367" s="16">
        <f>VLOOKUP($C367,'Growth rate'!$B$3:$T$93,7,FALSE)*VLOOKUP($E367,BY_COM_Demand_Drivers!$A$5:$I$100,7,FALSE)</f>
        <v>788.16408596351471</v>
      </c>
      <c r="G367" s="16">
        <f>VLOOKUP($C367,'Growth rate'!$B$3:$T$93,7,FALSE)*VLOOKUP($E367,BY_COM_Demand_Drivers!$A$5:$I$100,8,FALSE)</f>
        <v>0</v>
      </c>
      <c r="H367" s="16">
        <f>VLOOKUP($C367,'Growth rate'!$B$3:$T$93,7,FALSE)*VLOOKUP($E367,BY_COM_Demand_Drivers!$A$5:$I$100,9,FALSE)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BY_COM_Demand_Drivers!$J$9</f>
        <v>CCUDB</v>
      </c>
      <c r="F368" s="16">
        <f>VLOOKUP($C368,'Growth rate'!$B$3:$T$93,7,FALSE)*VLOOKUP($E368,BY_COM_Demand_Drivers!$A$5:$I$100,7,FALSE)</f>
        <v>796.35578540425524</v>
      </c>
      <c r="G368" s="16">
        <f>VLOOKUP($C368,'Growth rate'!$B$3:$T$93,7,FALSE)*VLOOKUP($E368,BY_COM_Demand_Drivers!$A$5:$I$100,8,FALSE)</f>
        <v>0</v>
      </c>
      <c r="H368" s="16">
        <f>VLOOKUP($C368,'Growth rate'!$B$3:$T$93,7,FALSE)*VLOOKUP($E368,BY_COM_Demand_Drivers!$A$5:$I$100,9,FALSE)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BY_COM_Demand_Drivers!$J$9</f>
        <v>CCUDB</v>
      </c>
      <c r="F369" s="16">
        <f>VLOOKUP($C369,'Growth rate'!$B$3:$T$93,7,FALSE)*VLOOKUP($E369,BY_COM_Demand_Drivers!$A$5:$I$100,7,FALSE)</f>
        <v>805.52837240280837</v>
      </c>
      <c r="G369" s="16">
        <f>VLOOKUP($C369,'Growth rate'!$B$3:$T$93,7,FALSE)*VLOOKUP($E369,BY_COM_Demand_Drivers!$A$5:$I$100,8,FALSE)</f>
        <v>0</v>
      </c>
      <c r="H369" s="16">
        <f>VLOOKUP($C369,'Growth rate'!$B$3:$T$93,7,FALSE)*VLOOKUP($E369,BY_COM_Demand_Drivers!$A$5:$I$100,9,FALSE)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BY_COM_Demand_Drivers!$J$9</f>
        <v>CCUDB</v>
      </c>
      <c r="F370" s="16">
        <f>VLOOKUP($C370,'Growth rate'!$B$3:$T$93,7,FALSE)*VLOOKUP($E370,BY_COM_Demand_Drivers!$A$5:$I$100,7,FALSE)</f>
        <v>814.70095940136116</v>
      </c>
      <c r="G370" s="16">
        <f>VLOOKUP($C370,'Growth rate'!$B$3:$T$93,7,FALSE)*VLOOKUP($E370,BY_COM_Demand_Drivers!$A$5:$I$100,8,FALSE)</f>
        <v>0</v>
      </c>
      <c r="H370" s="16">
        <f>VLOOKUP($C370,'Growth rate'!$B$3:$T$93,7,FALSE)*VLOOKUP($E370,BY_COM_Demand_Drivers!$A$5:$I$100,9,FALSE)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BY_COM_Demand_Drivers!$J$9</f>
        <v>CCUDB</v>
      </c>
      <c r="F371" s="16">
        <f>VLOOKUP($C371,'Growth rate'!$B$3:$T$93,7,FALSE)*VLOOKUP($E371,BY_COM_Demand_Drivers!$A$5:$I$100,7,FALSE)</f>
        <v>823.87354639991429</v>
      </c>
      <c r="G371" s="16">
        <f>VLOOKUP($C371,'Growth rate'!$B$3:$T$93,7,FALSE)*VLOOKUP($E371,BY_COM_Demand_Drivers!$A$5:$I$100,8,FALSE)</f>
        <v>0</v>
      </c>
      <c r="H371" s="16">
        <f>VLOOKUP($C371,'Growth rate'!$B$3:$T$93,7,FALSE)*VLOOKUP($E371,BY_COM_Demand_Drivers!$A$5:$I$100,9,FALSE)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BY_COM_Demand_Drivers!$J$9</f>
        <v>CCUDB</v>
      </c>
      <c r="F372" s="16">
        <f>VLOOKUP($C372,'Growth rate'!$B$3:$T$93,7,FALSE)*VLOOKUP($E372,BY_COM_Demand_Drivers!$A$5:$I$100,7,FALSE)</f>
        <v>833.04613339846719</v>
      </c>
      <c r="G372" s="16">
        <f>VLOOKUP($C372,'Growth rate'!$B$3:$T$93,7,FALSE)*VLOOKUP($E372,BY_COM_Demand_Drivers!$A$5:$I$100,8,FALSE)</f>
        <v>0</v>
      </c>
      <c r="H372" s="16">
        <f>VLOOKUP($C372,'Growth rate'!$B$3:$T$93,7,FALSE)*VLOOKUP($E372,BY_COM_Demand_Drivers!$A$5:$I$100,9,FALSE)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BY_COM_Demand_Drivers!$J$9</f>
        <v>CCUDB</v>
      </c>
      <c r="F373" s="16">
        <f>VLOOKUP($C373,'Growth rate'!$B$3:$T$93,7,FALSE)*VLOOKUP($E373,BY_COM_Demand_Drivers!$A$5:$I$100,7,FALSE)</f>
        <v>842.21872039702032</v>
      </c>
      <c r="G373" s="16">
        <f>VLOOKUP($C373,'Growth rate'!$B$3:$T$93,7,FALSE)*VLOOKUP($E373,BY_COM_Demand_Drivers!$A$5:$I$100,8,FALSE)</f>
        <v>0</v>
      </c>
      <c r="H373" s="16">
        <f>VLOOKUP($C373,'Growth rate'!$B$3:$T$93,7,FALSE)*VLOOKUP($E373,BY_COM_Demand_Drivers!$A$5:$I$100,9,FALSE)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BY_COM_Demand_Drivers!$J$9</f>
        <v>CCUDB</v>
      </c>
      <c r="F374" s="16">
        <f>VLOOKUP($C374,'Growth rate'!$B$3:$T$93,7,FALSE)*VLOOKUP($E374,BY_COM_Demand_Drivers!$A$5:$I$100,7,FALSE)</f>
        <v>851.62183128028903</v>
      </c>
      <c r="G374" s="16">
        <f>VLOOKUP($C374,'Growth rate'!$B$3:$T$93,7,FALSE)*VLOOKUP($E374,BY_COM_Demand_Drivers!$A$5:$I$100,8,FALSE)</f>
        <v>0</v>
      </c>
      <c r="H374" s="16">
        <f>VLOOKUP($C374,'Growth rate'!$B$3:$T$93,7,FALSE)*VLOOKUP($E374,BY_COM_Demand_Drivers!$A$5:$I$100,9,FALSE)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BY_COM_Demand_Drivers!$J$9</f>
        <v>CCUDB</v>
      </c>
      <c r="F375" s="16">
        <f>VLOOKUP($C375,'Growth rate'!$B$3:$T$93,7,FALSE)*VLOOKUP($E375,BY_COM_Demand_Drivers!$A$5:$I$100,7,FALSE)</f>
        <v>861.02494216355785</v>
      </c>
      <c r="G375" s="16">
        <f>VLOOKUP($C375,'Growth rate'!$B$3:$T$93,7,FALSE)*VLOOKUP($E375,BY_COM_Demand_Drivers!$A$5:$I$100,8,FALSE)</f>
        <v>0</v>
      </c>
      <c r="H375" s="16">
        <f>VLOOKUP($C375,'Growth rate'!$B$3:$T$93,7,FALSE)*VLOOKUP($E375,BY_COM_Demand_Drivers!$A$5:$I$100,9,FALSE)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BY_COM_Demand_Drivers!$J$9</f>
        <v>CCUDB</v>
      </c>
      <c r="F376" s="16">
        <f>VLOOKUP($C376,'Growth rate'!$B$3:$T$93,7,FALSE)*VLOOKUP($E376,BY_COM_Demand_Drivers!$A$5:$I$100,7,FALSE)</f>
        <v>870.42805304682668</v>
      </c>
      <c r="G376" s="16">
        <f>VLOOKUP($C376,'Growth rate'!$B$3:$T$93,7,FALSE)*VLOOKUP($E376,BY_COM_Demand_Drivers!$A$5:$I$100,8,FALSE)</f>
        <v>0</v>
      </c>
      <c r="H376" s="16">
        <f>VLOOKUP($C376,'Growth rate'!$B$3:$T$93,7,FALSE)*VLOOKUP($E376,BY_COM_Demand_Drivers!$A$5:$I$100,9,FALSE)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BY_COM_Demand_Drivers!$J$9</f>
        <v>CCUDB</v>
      </c>
      <c r="F377" s="16">
        <f>VLOOKUP($C377,'Growth rate'!$B$3:$T$93,7,FALSE)*VLOOKUP($E377,BY_COM_Demand_Drivers!$A$5:$I$100,7,FALSE)</f>
        <v>879.83116393009539</v>
      </c>
      <c r="G377" s="16">
        <f>VLOOKUP($C377,'Growth rate'!$B$3:$T$93,7,FALSE)*VLOOKUP($E377,BY_COM_Demand_Drivers!$A$5:$I$100,8,FALSE)</f>
        <v>0</v>
      </c>
      <c r="H377" s="16">
        <f>VLOOKUP($C377,'Growth rate'!$B$3:$T$93,7,FALSE)*VLOOKUP($E377,BY_COM_Demand_Drivers!$A$5:$I$100,9,FALSE)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BY_COM_Demand_Drivers!$J$9</f>
        <v>CCUDB</v>
      </c>
      <c r="F378" s="16">
        <f>VLOOKUP($C378,'Growth rate'!$B$3:$T$93,7,FALSE)*VLOOKUP($E378,BY_COM_Demand_Drivers!$A$5:$I$100,7,FALSE)</f>
        <v>889.2342748133641</v>
      </c>
      <c r="G378" s="16">
        <f>VLOOKUP($C378,'Growth rate'!$B$3:$T$93,7,FALSE)*VLOOKUP($E378,BY_COM_Demand_Drivers!$A$5:$I$100,8,FALSE)</f>
        <v>0</v>
      </c>
      <c r="H378" s="16">
        <f>VLOOKUP($C378,'Growth rate'!$B$3:$T$93,7,FALSE)*VLOOKUP($E378,BY_COM_Demand_Drivers!$A$5:$I$100,9,FALSE)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BY_COM_Demand_Drivers!$J$9</f>
        <v>CCUDB</v>
      </c>
      <c r="F379" s="16">
        <f>VLOOKUP($C379,'Growth rate'!$B$3:$T$93,7,FALSE)*VLOOKUP($E379,BY_COM_Demand_Drivers!$A$5:$I$100,7,FALSE)</f>
        <v>898.9654375940587</v>
      </c>
      <c r="G379" s="16">
        <f>VLOOKUP($C379,'Growth rate'!$B$3:$T$93,7,FALSE)*VLOOKUP($E379,BY_COM_Demand_Drivers!$A$5:$I$100,8,FALSE)</f>
        <v>0</v>
      </c>
      <c r="H379" s="16">
        <f>VLOOKUP($C379,'Growth rate'!$B$3:$T$93,7,FALSE)*VLOOKUP($E379,BY_COM_Demand_Drivers!$A$5:$I$100,9,FALSE)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BY_COM_Demand_Drivers!$J$9</f>
        <v>CCUDB</v>
      </c>
      <c r="F380" s="16">
        <f>VLOOKUP($C380,'Growth rate'!$B$3:$T$93,7,FALSE)*VLOOKUP($E380,BY_COM_Demand_Drivers!$A$5:$I$100,7,FALSE)</f>
        <v>908.69660037475296</v>
      </c>
      <c r="G380" s="16">
        <f>VLOOKUP($C380,'Growth rate'!$B$3:$T$93,7,FALSE)*VLOOKUP($E380,BY_COM_Demand_Drivers!$A$5:$I$100,8,FALSE)</f>
        <v>0</v>
      </c>
      <c r="H380" s="16">
        <f>VLOOKUP($C380,'Growth rate'!$B$3:$T$93,7,FALSE)*VLOOKUP($E380,BY_COM_Demand_Drivers!$A$5:$I$100,9,FALSE)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BY_COM_Demand_Drivers!$J$9</f>
        <v>CCUDB</v>
      </c>
      <c r="F381" s="16">
        <f>VLOOKUP($C381,'Growth rate'!$B$3:$T$93,7,FALSE)*VLOOKUP($E381,BY_COM_Demand_Drivers!$A$5:$I$100,7,FALSE)</f>
        <v>918.42776315544745</v>
      </c>
      <c r="G381" s="16">
        <f>VLOOKUP($C381,'Growth rate'!$B$3:$T$93,7,FALSE)*VLOOKUP($E381,BY_COM_Demand_Drivers!$A$5:$I$100,8,FALSE)</f>
        <v>0</v>
      </c>
      <c r="H381" s="16">
        <f>VLOOKUP($C381,'Growth rate'!$B$3:$T$93,7,FALSE)*VLOOKUP($E381,BY_COM_Demand_Drivers!$A$5:$I$100,9,FALSE)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BY_COM_Demand_Drivers!$J$9</f>
        <v>CCUDB</v>
      </c>
      <c r="F382" s="16">
        <f>VLOOKUP($C382,'Growth rate'!$B$3:$T$93,7,FALSE)*VLOOKUP($E382,BY_COM_Demand_Drivers!$A$5:$I$100,7,FALSE)</f>
        <v>928.15892593614183</v>
      </c>
      <c r="G382" s="16">
        <f>VLOOKUP($C382,'Growth rate'!$B$3:$T$93,7,FALSE)*VLOOKUP($E382,BY_COM_Demand_Drivers!$A$5:$I$100,8,FALSE)</f>
        <v>0</v>
      </c>
      <c r="H382" s="16">
        <f>VLOOKUP($C382,'Growth rate'!$B$3:$T$93,7,FALSE)*VLOOKUP($E382,BY_COM_Demand_Drivers!$A$5:$I$100,9,FALSE)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BY_COM_Demand_Drivers!$J$9</f>
        <v>CCUDB</v>
      </c>
      <c r="F383" s="16">
        <f>VLOOKUP($C383,'Growth rate'!$B$3:$T$93,7,FALSE)*VLOOKUP($E383,BY_COM_Demand_Drivers!$A$5:$I$100,7,FALSE)</f>
        <v>937.89008871683643</v>
      </c>
      <c r="G383" s="16">
        <f>VLOOKUP($C383,'Growth rate'!$B$3:$T$93,7,FALSE)*VLOOKUP($E383,BY_COM_Demand_Drivers!$A$5:$I$100,8,FALSE)</f>
        <v>0</v>
      </c>
      <c r="H383" s="16">
        <f>VLOOKUP($C383,'Growth rate'!$B$3:$T$93,7,FALSE)*VLOOKUP($E383,BY_COM_Demand_Drivers!$A$5:$I$100,9,FALSE)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BY_COM_Demand_Drivers!$J$9</f>
        <v>CCUDB</v>
      </c>
      <c r="F384" s="16">
        <f>VLOOKUP($C384,'Growth rate'!$B$3:$T$93,7,FALSE)*VLOOKUP($E384,BY_COM_Demand_Drivers!$A$5:$I$100,7,FALSE)</f>
        <v>947.60308755019014</v>
      </c>
      <c r="G384" s="16">
        <f>VLOOKUP($C384,'Growth rate'!$B$3:$T$93,7,FALSE)*VLOOKUP($E384,BY_COM_Demand_Drivers!$A$5:$I$100,8,FALSE)</f>
        <v>0</v>
      </c>
      <c r="H384" s="16">
        <f>VLOOKUP($C384,'Growth rate'!$B$3:$T$93,7,FALSE)*VLOOKUP($E384,BY_COM_Demand_Drivers!$A$5:$I$100,9,FALSE)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BY_COM_Demand_Drivers!$J$9</f>
        <v>CCUDB</v>
      </c>
      <c r="F385" s="16">
        <f>VLOOKUP($C385,'Growth rate'!$B$3:$T$93,7,FALSE)*VLOOKUP($E385,BY_COM_Demand_Drivers!$A$5:$I$100,7,FALSE)</f>
        <v>957.31608638354385</v>
      </c>
      <c r="G385" s="16">
        <f>VLOOKUP($C385,'Growth rate'!$B$3:$T$93,7,FALSE)*VLOOKUP($E385,BY_COM_Demand_Drivers!$A$5:$I$100,8,FALSE)</f>
        <v>0</v>
      </c>
      <c r="H385" s="16">
        <f>VLOOKUP($C385,'Growth rate'!$B$3:$T$93,7,FALSE)*VLOOKUP($E385,BY_COM_Demand_Drivers!$A$5:$I$100,9,FALSE)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BY_COM_Demand_Drivers!$J$9</f>
        <v>CCUDB</v>
      </c>
      <c r="F386" s="16">
        <f>VLOOKUP($C386,'Growth rate'!$B$3:$T$93,7,FALSE)*VLOOKUP($E386,BY_COM_Demand_Drivers!$A$5:$I$100,7,FALSE)</f>
        <v>967.02908521689756</v>
      </c>
      <c r="G386" s="16">
        <f>VLOOKUP($C386,'Growth rate'!$B$3:$T$93,7,FALSE)*VLOOKUP($E386,BY_COM_Demand_Drivers!$A$5:$I$100,8,FALSE)</f>
        <v>0</v>
      </c>
      <c r="H386" s="16">
        <f>VLOOKUP($C386,'Growth rate'!$B$3:$T$93,7,FALSE)*VLOOKUP($E386,BY_COM_Demand_Drivers!$A$5:$I$100,9,FALSE)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BY_COM_Demand_Drivers!$J$9</f>
        <v>CCUDB</v>
      </c>
      <c r="F387" s="16">
        <f>VLOOKUP($C387,'Growth rate'!$B$3:$T$93,7,FALSE)*VLOOKUP($E387,BY_COM_Demand_Drivers!$A$5:$I$100,7,FALSE)</f>
        <v>976.74208405025138</v>
      </c>
      <c r="G387" s="16">
        <f>VLOOKUP($C387,'Growth rate'!$B$3:$T$93,7,FALSE)*VLOOKUP($E387,BY_COM_Demand_Drivers!$A$5:$I$100,8,FALSE)</f>
        <v>0</v>
      </c>
      <c r="H387" s="16">
        <f>VLOOKUP($C387,'Growth rate'!$B$3:$T$93,7,FALSE)*VLOOKUP($E387,BY_COM_Demand_Drivers!$A$5:$I$100,9,FALSE)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BY_COM_Demand_Drivers!$J$9</f>
        <v>CCUDB</v>
      </c>
      <c r="F388" s="16">
        <f>VLOOKUP($C388,'Growth rate'!$B$3:$T$93,7,FALSE)*VLOOKUP($E388,BY_COM_Demand_Drivers!$A$5:$I$100,7,FALSE)</f>
        <v>986.45508288360509</v>
      </c>
      <c r="G388" s="16">
        <f>VLOOKUP($C388,'Growth rate'!$B$3:$T$93,7,FALSE)*VLOOKUP($E388,BY_COM_Demand_Drivers!$A$5:$I$100,8,FALSE)</f>
        <v>0</v>
      </c>
      <c r="H388" s="16">
        <f>VLOOKUP($C388,'Growth rate'!$B$3:$T$93,7,FALSE)*VLOOKUP($E388,BY_COM_Demand_Drivers!$A$5:$I$100,9,FALSE)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BY_COM_Demand_Drivers!$J$9</f>
        <v>CCUDB</v>
      </c>
      <c r="F389" s="16">
        <f>VLOOKUP($C389,'Growth rate'!$B$3:$T$93,7,FALSE)*VLOOKUP($E389,BY_COM_Demand_Drivers!$A$5:$I$100,7,FALSE)</f>
        <v>996.0082871423424</v>
      </c>
      <c r="G389" s="16">
        <f>VLOOKUP($C389,'Growth rate'!$B$3:$T$93,7,FALSE)*VLOOKUP($E389,BY_COM_Demand_Drivers!$A$5:$I$100,8,FALSE)</f>
        <v>0</v>
      </c>
      <c r="H389" s="16">
        <f>VLOOKUP($C389,'Growth rate'!$B$3:$T$93,7,FALSE)*VLOOKUP($E389,BY_COM_Demand_Drivers!$A$5:$I$100,9,FALSE)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BY_COM_Demand_Drivers!$J$9</f>
        <v>CCUDB</v>
      </c>
      <c r="F390" s="16">
        <f>VLOOKUP($C390,'Growth rate'!$B$3:$T$93,7,FALSE)*VLOOKUP($E390,BY_COM_Demand_Drivers!$A$5:$I$100,7,FALSE)</f>
        <v>1005.5614914010798</v>
      </c>
      <c r="G390" s="16">
        <f>VLOOKUP($C390,'Growth rate'!$B$3:$T$93,7,FALSE)*VLOOKUP($E390,BY_COM_Demand_Drivers!$A$5:$I$100,8,FALSE)</f>
        <v>0</v>
      </c>
      <c r="H390" s="16">
        <f>VLOOKUP($C390,'Growth rate'!$B$3:$T$93,7,FALSE)*VLOOKUP($E390,BY_COM_Demand_Drivers!$A$5:$I$100,9,FALSE)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BY_COM_Demand_Drivers!$J$9</f>
        <v>CCUDB</v>
      </c>
      <c r="F391" s="16">
        <f>VLOOKUP($C391,'Growth rate'!$B$3:$T$93,7,FALSE)*VLOOKUP($E391,BY_COM_Demand_Drivers!$A$5:$I$100,7,FALSE)</f>
        <v>1015.114695659817</v>
      </c>
      <c r="G391" s="16">
        <f>VLOOKUP($C391,'Growth rate'!$B$3:$T$93,7,FALSE)*VLOOKUP($E391,BY_COM_Demand_Drivers!$A$5:$I$100,8,FALSE)</f>
        <v>0</v>
      </c>
      <c r="H391" s="16">
        <f>VLOOKUP($C391,'Growth rate'!$B$3:$T$93,7,FALSE)*VLOOKUP($E391,BY_COM_Demand_Drivers!$A$5:$I$100,9,FALSE)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BY_COM_Demand_Drivers!$J$9</f>
        <v>CCUDB</v>
      </c>
      <c r="F392" s="16">
        <f>VLOOKUP($C392,'Growth rate'!$B$3:$T$93,7,FALSE)*VLOOKUP($E392,BY_COM_Demand_Drivers!$A$5:$I$100,7,FALSE)</f>
        <v>1024.6678999185544</v>
      </c>
      <c r="G392" s="16">
        <f>VLOOKUP($C392,'Growth rate'!$B$3:$T$93,7,FALSE)*VLOOKUP($E392,BY_COM_Demand_Drivers!$A$5:$I$100,8,FALSE)</f>
        <v>0</v>
      </c>
      <c r="H392" s="16">
        <f>VLOOKUP($C392,'Growth rate'!$B$3:$T$93,7,FALSE)*VLOOKUP($E392,BY_COM_Demand_Drivers!$A$5:$I$100,9,FALSE)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BY_COM_Demand_Drivers!$J$9</f>
        <v>CCUDB</v>
      </c>
      <c r="F393" s="16">
        <f>VLOOKUP($C393,'Growth rate'!$B$3:$T$93,7,FALSE)*VLOOKUP($E393,BY_COM_Demand_Drivers!$A$5:$I$100,7,FALSE)</f>
        <v>1034.2211041772916</v>
      </c>
      <c r="G393" s="16">
        <f>VLOOKUP($C393,'Growth rate'!$B$3:$T$93,7,FALSE)*VLOOKUP($E393,BY_COM_Demand_Drivers!$A$5:$I$100,8,FALSE)</f>
        <v>0</v>
      </c>
      <c r="H393" s="16">
        <f>VLOOKUP($C393,'Growth rate'!$B$3:$T$93,7,FALSE)*VLOOKUP($E393,BY_COM_Demand_Drivers!$A$5:$I$100,9,FALSE)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BY_COM_Demand_Drivers!$J$9</f>
        <v>CCUDB</v>
      </c>
      <c r="F394" s="16">
        <f>VLOOKUP($C394,'Growth rate'!$B$3:$T$93,7,FALSE)*VLOOKUP($E394,BY_COM_Demand_Drivers!$A$5:$I$100,7,FALSE)</f>
        <v>1043.383336349804</v>
      </c>
      <c r="G394" s="16">
        <f>VLOOKUP($C394,'Growth rate'!$B$3:$T$93,7,FALSE)*VLOOKUP($E394,BY_COM_Demand_Drivers!$A$5:$I$100,8,FALSE)</f>
        <v>0</v>
      </c>
      <c r="H394" s="16">
        <f>VLOOKUP($C394,'Growth rate'!$B$3:$T$93,7,FALSE)*VLOOKUP($E394,BY_COM_Demand_Drivers!$A$5:$I$100,9,FALSE)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BY_COM_Demand_Drivers!$J$9</f>
        <v>CCUDB</v>
      </c>
      <c r="F395" s="16">
        <f>VLOOKUP($C395,'Growth rate'!$B$3:$T$93,7,FALSE)*VLOOKUP($E395,BY_COM_Demand_Drivers!$A$5:$I$100,7,FALSE)</f>
        <v>1052.5455685223162</v>
      </c>
      <c r="G395" s="16">
        <f>VLOOKUP($C395,'Growth rate'!$B$3:$T$93,7,FALSE)*VLOOKUP($E395,BY_COM_Demand_Drivers!$A$5:$I$100,8,FALSE)</f>
        <v>0</v>
      </c>
      <c r="H395" s="16">
        <f>VLOOKUP($C395,'Growth rate'!$B$3:$T$93,7,FALSE)*VLOOKUP($E395,BY_COM_Demand_Drivers!$A$5:$I$100,9,FALSE)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BY_COM_Demand_Drivers!$J$9</f>
        <v>CCUDB</v>
      </c>
      <c r="F396" s="16">
        <f>VLOOKUP($C396,'Growth rate'!$B$3:$T$93,7,FALSE)*VLOOKUP($E396,BY_COM_Demand_Drivers!$A$5:$I$100,7,FALSE)</f>
        <v>1061.7078006948282</v>
      </c>
      <c r="G396" s="16">
        <f>VLOOKUP($C396,'Growth rate'!$B$3:$T$93,7,FALSE)*VLOOKUP($E396,BY_COM_Demand_Drivers!$A$5:$I$100,8,FALSE)</f>
        <v>0</v>
      </c>
      <c r="H396" s="16">
        <f>VLOOKUP($C396,'Growth rate'!$B$3:$T$93,7,FALSE)*VLOOKUP($E396,BY_COM_Demand_Drivers!$A$5:$I$100,9,FALSE)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BY_COM_Demand_Drivers!$J$9</f>
        <v>CCUDB</v>
      </c>
      <c r="F397" s="16">
        <f>VLOOKUP($C397,'Growth rate'!$B$3:$T$93,7,FALSE)*VLOOKUP($E397,BY_COM_Demand_Drivers!$A$5:$I$100,7,FALSE)</f>
        <v>1070.8700328673403</v>
      </c>
      <c r="G397" s="16">
        <f>VLOOKUP($C397,'Growth rate'!$B$3:$T$93,7,FALSE)*VLOOKUP($E397,BY_COM_Demand_Drivers!$A$5:$I$100,8,FALSE)</f>
        <v>0</v>
      </c>
      <c r="H397" s="16">
        <f>VLOOKUP($C397,'Growth rate'!$B$3:$T$93,7,FALSE)*VLOOKUP($E397,BY_COM_Demand_Drivers!$A$5:$I$100,9,FALSE)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BY_COM_Demand_Drivers!$J$9</f>
        <v>CCUDB</v>
      </c>
      <c r="F398" s="16">
        <f>VLOOKUP($C398,'Growth rate'!$B$3:$T$93,7,FALSE)*VLOOKUP($E398,BY_COM_Demand_Drivers!$A$5:$I$100,7,FALSE)</f>
        <v>1080.0322650398525</v>
      </c>
      <c r="G398" s="16">
        <f>VLOOKUP($C398,'Growth rate'!$B$3:$T$93,7,FALSE)*VLOOKUP($E398,BY_COM_Demand_Drivers!$A$5:$I$100,8,FALSE)</f>
        <v>0</v>
      </c>
      <c r="H398" s="16">
        <f>VLOOKUP($C398,'Growth rate'!$B$3:$T$93,7,FALSE)*VLOOKUP($E398,BY_COM_Demand_Drivers!$A$5:$I$100,9,FALSE)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BY_COM_Demand_Drivers!$J$9</f>
        <v>CCUDB</v>
      </c>
      <c r="F399" s="16">
        <f>VLOOKUP($C399,'Growth rate'!$B$3:$T$93,7,FALSE)*VLOOKUP($E399,BY_COM_Demand_Drivers!$A$5:$I$100,7,FALSE)</f>
        <v>1088.8319750966903</v>
      </c>
      <c r="G399" s="16">
        <f>VLOOKUP($C399,'Growth rate'!$B$3:$T$93,7,FALSE)*VLOOKUP($E399,BY_COM_Demand_Drivers!$A$5:$I$100,8,FALSE)</f>
        <v>0</v>
      </c>
      <c r="H399" s="16">
        <f>VLOOKUP($C399,'Growth rate'!$B$3:$T$93,7,FALSE)*VLOOKUP($E399,BY_COM_Demand_Drivers!$A$5:$I$100,9,FALSE)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BY_COM_Demand_Drivers!$J$9</f>
        <v>CCUDB</v>
      </c>
      <c r="F400" s="16">
        <f>VLOOKUP($C400,'Growth rate'!$B$3:$T$93,7,FALSE)*VLOOKUP($E400,BY_COM_Demand_Drivers!$A$5:$I$100,7,FALSE)</f>
        <v>1097.6316851535282</v>
      </c>
      <c r="G400" s="16">
        <f>VLOOKUP($C400,'Growth rate'!$B$3:$T$93,7,FALSE)*VLOOKUP($E400,BY_COM_Demand_Drivers!$A$5:$I$100,8,FALSE)</f>
        <v>0</v>
      </c>
      <c r="H400" s="16">
        <f>VLOOKUP($C400,'Growth rate'!$B$3:$T$93,7,FALSE)*VLOOKUP($E400,BY_COM_Demand_Drivers!$A$5:$I$100,9,FALSE)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BY_COM_Demand_Drivers!$J$9</f>
        <v>CCUDB</v>
      </c>
      <c r="F401" s="16">
        <f>VLOOKUP($C401,'Growth rate'!$B$3:$T$93,7,FALSE)*VLOOKUP($E401,BY_COM_Demand_Drivers!$A$5:$I$100,7,FALSE)</f>
        <v>1106.4313952103657</v>
      </c>
      <c r="G401" s="16">
        <f>VLOOKUP($C401,'Growth rate'!$B$3:$T$93,7,FALSE)*VLOOKUP($E401,BY_COM_Demand_Drivers!$A$5:$I$100,8,FALSE)</f>
        <v>0</v>
      </c>
      <c r="H401" s="16">
        <f>VLOOKUP($C401,'Growth rate'!$B$3:$T$93,7,FALSE)*VLOOKUP($E401,BY_COM_Demand_Drivers!$A$5:$I$100,9,FALSE)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BY_COM_Demand_Drivers!$J$9</f>
        <v>CCUDB</v>
      </c>
      <c r="F402" s="16">
        <f>VLOOKUP($C402,'Growth rate'!$B$3:$T$93,7,FALSE)*VLOOKUP($E402,BY_COM_Demand_Drivers!$A$5:$I$100,7,FALSE)</f>
        <v>1115.2311052672035</v>
      </c>
      <c r="G402" s="16">
        <f>VLOOKUP($C402,'Growth rate'!$B$3:$T$93,7,FALSE)*VLOOKUP($E402,BY_COM_Demand_Drivers!$A$5:$I$100,8,FALSE)</f>
        <v>0</v>
      </c>
      <c r="H402" s="16">
        <f>VLOOKUP($C402,'Growth rate'!$B$3:$T$93,7,FALSE)*VLOOKUP($E402,BY_COM_Demand_Drivers!$A$5:$I$100,9,FALSE)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BY_COM_Demand_Drivers!$J$9</f>
        <v>CCUDB</v>
      </c>
      <c r="F403" s="16">
        <f>VLOOKUP($C403,'Growth rate'!$B$3:$T$93,7,FALSE)*VLOOKUP($E403,BY_COM_Demand_Drivers!$A$5:$I$100,7,FALSE)</f>
        <v>1124.030815324041</v>
      </c>
      <c r="G403" s="16">
        <f>VLOOKUP($C403,'Growth rate'!$B$3:$T$93,7,FALSE)*VLOOKUP($E403,BY_COM_Demand_Drivers!$A$5:$I$100,8,FALSE)</f>
        <v>0</v>
      </c>
      <c r="H403" s="16">
        <f>VLOOKUP($C403,'Growth rate'!$B$3:$T$93,7,FALSE)*VLOOKUP($E403,BY_COM_Demand_Drivers!$A$5:$I$100,9,FALSE)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BY_COM_Demand_Drivers!$J$9</f>
        <v>CCUDB</v>
      </c>
      <c r="F404" s="16">
        <f>VLOOKUP($C404,'Growth rate'!$B$3:$T$93,7,FALSE)*VLOOKUP($E404,BY_COM_Demand_Drivers!$A$5:$I$100,7,FALSE)</f>
        <v>1132.6264561846194</v>
      </c>
      <c r="G404" s="16">
        <f>VLOOKUP($C404,'Growth rate'!$B$3:$T$93,7,FALSE)*VLOOKUP($E404,BY_COM_Demand_Drivers!$A$5:$I$100,8,FALSE)</f>
        <v>0</v>
      </c>
      <c r="H404" s="16">
        <f>VLOOKUP($C404,'Growth rate'!$B$3:$T$93,7,FALSE)*VLOOKUP($E404,BY_COM_Demand_Drivers!$A$5:$I$100,9,FALSE)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BY_COM_Demand_Drivers!$J$9</f>
        <v>CCUDB</v>
      </c>
      <c r="F405" s="16">
        <f>VLOOKUP($C405,'Growth rate'!$B$3:$T$93,7,FALSE)*VLOOKUP($E405,BY_COM_Demand_Drivers!$A$5:$I$100,7,FALSE)</f>
        <v>1141.2220970451976</v>
      </c>
      <c r="G405" s="16">
        <f>VLOOKUP($C405,'Growth rate'!$B$3:$T$93,7,FALSE)*VLOOKUP($E405,BY_COM_Demand_Drivers!$A$5:$I$100,8,FALSE)</f>
        <v>0</v>
      </c>
      <c r="H405" s="16">
        <f>VLOOKUP($C405,'Growth rate'!$B$3:$T$93,7,FALSE)*VLOOKUP($E405,BY_COM_Demand_Drivers!$A$5:$I$100,9,FALSE)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BY_COM_Demand_Drivers!$J$9</f>
        <v>CCUDB</v>
      </c>
      <c r="F406" s="16">
        <f>VLOOKUP($C406,'Growth rate'!$B$3:$T$93,7,FALSE)*VLOOKUP($E406,BY_COM_Demand_Drivers!$A$5:$I$100,7,FALSE)</f>
        <v>1149.8177379057763</v>
      </c>
      <c r="G406" s="16">
        <f>VLOOKUP($C406,'Growth rate'!$B$3:$T$93,7,FALSE)*VLOOKUP($E406,BY_COM_Demand_Drivers!$A$5:$I$100,8,FALSE)</f>
        <v>0</v>
      </c>
      <c r="H406" s="16">
        <f>VLOOKUP($C406,'Growth rate'!$B$3:$T$93,7,FALSE)*VLOOKUP($E406,BY_COM_Demand_Drivers!$A$5:$I$100,9,FALSE)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BY_COM_Demand_Drivers!$J$9</f>
        <v>CCUDB</v>
      </c>
      <c r="F407" s="16">
        <f>VLOOKUP($C407,'Growth rate'!$B$3:$T$93,7,FALSE)*VLOOKUP($E407,BY_COM_Demand_Drivers!$A$5:$I$100,7,FALSE)</f>
        <v>1158.4133787663545</v>
      </c>
      <c r="G407" s="16">
        <f>VLOOKUP($C407,'Growth rate'!$B$3:$T$93,7,FALSE)*VLOOKUP($E407,BY_COM_Demand_Drivers!$A$5:$I$100,8,FALSE)</f>
        <v>0</v>
      </c>
      <c r="H407" s="16">
        <f>VLOOKUP($C407,'Growth rate'!$B$3:$T$93,7,FALSE)*VLOOKUP($E407,BY_COM_Demand_Drivers!$A$5:$I$100,9,FALSE)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BY_COM_Demand_Drivers!$J$9</f>
        <v>CCUDB</v>
      </c>
      <c r="F408" s="16">
        <f>VLOOKUP($C408,'Growth rate'!$B$3:$T$93,7,FALSE)*VLOOKUP($E408,BY_COM_Demand_Drivers!$A$5:$I$100,7,FALSE)</f>
        <v>1167.0090196269327</v>
      </c>
      <c r="G408" s="16">
        <f>VLOOKUP($C408,'Growth rate'!$B$3:$T$93,7,FALSE)*VLOOKUP($E408,BY_COM_Demand_Drivers!$A$5:$I$100,8,FALSE)</f>
        <v>0</v>
      </c>
      <c r="H408" s="16">
        <f>VLOOKUP($C408,'Growth rate'!$B$3:$T$93,7,FALSE)*VLOOKUP($E408,BY_COM_Demand_Drivers!$A$5:$I$100,9,FALSE)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BY_COM_Demand_Drivers!$J$9</f>
        <v>CCUDB</v>
      </c>
      <c r="F409" s="16">
        <f>VLOOKUP($C409,'Growth rate'!$B$3:$T$93,7,FALSE)*VLOOKUP($E409,BY_COM_Demand_Drivers!$A$5:$I$100,7,FALSE)</f>
        <v>1175.317649478679</v>
      </c>
      <c r="G409" s="16">
        <f>VLOOKUP($C409,'Growth rate'!$B$3:$T$93,7,FALSE)*VLOOKUP($E409,BY_COM_Demand_Drivers!$A$5:$I$100,8,FALSE)</f>
        <v>0</v>
      </c>
      <c r="H409" s="16">
        <f>VLOOKUP($C409,'Growth rate'!$B$3:$T$93,7,FALSE)*VLOOKUP($E409,BY_COM_Demand_Drivers!$A$5:$I$100,9,FALSE)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BY_COM_Demand_Drivers!$J$9</f>
        <v>CCUDB</v>
      </c>
      <c r="F410" s="16">
        <f>VLOOKUP($C410,'Growth rate'!$B$3:$T$93,7,FALSE)*VLOOKUP($E410,BY_COM_Demand_Drivers!$A$5:$I$100,7,FALSE)</f>
        <v>1183.6262793304254</v>
      </c>
      <c r="G410" s="16">
        <f>VLOOKUP($C410,'Growth rate'!$B$3:$T$93,7,FALSE)*VLOOKUP($E410,BY_COM_Demand_Drivers!$A$5:$I$100,8,FALSE)</f>
        <v>0</v>
      </c>
      <c r="H410" s="16">
        <f>VLOOKUP($C410,'Growth rate'!$B$3:$T$93,7,FALSE)*VLOOKUP($E410,BY_COM_Demand_Drivers!$A$5:$I$100,9,FALSE)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BY_COM_Demand_Drivers!$J$9</f>
        <v>CCUDB</v>
      </c>
      <c r="F411" s="16">
        <f>VLOOKUP($C411,'Growth rate'!$B$3:$T$93,7,FALSE)*VLOOKUP($E411,BY_COM_Demand_Drivers!$A$5:$I$100,7,FALSE)</f>
        <v>1191.9349091821716</v>
      </c>
      <c r="G411" s="16">
        <f>VLOOKUP($C411,'Growth rate'!$B$3:$T$93,7,FALSE)*VLOOKUP($E411,BY_COM_Demand_Drivers!$A$5:$I$100,8,FALSE)</f>
        <v>0</v>
      </c>
      <c r="H411" s="16">
        <f>VLOOKUP($C411,'Growth rate'!$B$3:$T$93,7,FALSE)*VLOOKUP($E411,BY_COM_Demand_Drivers!$A$5:$I$100,9,FALSE)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BY_COM_Demand_Drivers!$J$9</f>
        <v>CCUDB</v>
      </c>
      <c r="F412" s="16">
        <f>VLOOKUP($C412,'Growth rate'!$B$3:$T$93,7,FALSE)*VLOOKUP($E412,BY_COM_Demand_Drivers!$A$5:$I$100,7,FALSE)</f>
        <v>1200.2435390339178</v>
      </c>
      <c r="G412" s="16">
        <f>VLOOKUP($C412,'Growth rate'!$B$3:$T$93,7,FALSE)*VLOOKUP($E412,BY_COM_Demand_Drivers!$A$5:$I$100,8,FALSE)</f>
        <v>0</v>
      </c>
      <c r="H412" s="16">
        <f>VLOOKUP($C412,'Growth rate'!$B$3:$T$93,7,FALSE)*VLOOKUP($E412,BY_COM_Demand_Drivers!$A$5:$I$100,9,FALSE)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BY_COM_Demand_Drivers!$J$9</f>
        <v>CCUDB</v>
      </c>
      <c r="F413" s="16">
        <f>VLOOKUP($C413,'Growth rate'!$B$3:$T$93,7,FALSE)*VLOOKUP($E413,BY_COM_Demand_Drivers!$A$5:$I$100,7,FALSE)</f>
        <v>1208.5521688856641</v>
      </c>
      <c r="G413" s="16">
        <f>VLOOKUP($C413,'Growth rate'!$B$3:$T$93,7,FALSE)*VLOOKUP($E413,BY_COM_Demand_Drivers!$A$5:$I$100,8,FALSE)</f>
        <v>0</v>
      </c>
      <c r="H413" s="16">
        <f>VLOOKUP($C413,'Growth rate'!$B$3:$T$93,7,FALSE)*VLOOKUP($E413,BY_COM_Demand_Drivers!$A$5:$I$100,9,FALSE)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BY_COM_Demand_Drivers!$J$10</f>
        <v>CCRDB</v>
      </c>
      <c r="F414" s="16">
        <f>VLOOKUP($C414,'Growth rate'!$B$3:$T$93,7,FALSE)*VLOOKUP($E414,BY_COM_Demand_Drivers!$A$5:$I$100,7,FALSE)</f>
        <v>410.83199999999999</v>
      </c>
      <c r="G414" s="16">
        <f>VLOOKUP($C414,'Growth rate'!$B$3:$T$93,7,FALSE)*VLOOKUP($E414,BY_COM_Demand_Drivers!$A$5:$I$100,8,FALSE)</f>
        <v>0</v>
      </c>
      <c r="H414" s="16">
        <f>VLOOKUP($C414,'Growth rate'!$B$3:$T$93,7,FALSE)*VLOOKUP($E414,BY_COM_Demand_Drivers!$A$5:$I$100,9,FALSE)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BY_COM_Demand_Drivers!$J$10</f>
        <v>CCRDB</v>
      </c>
      <c r="F415" s="16">
        <f>VLOOKUP($C415,'Growth rate'!$B$3:$T$93,7,FALSE)*VLOOKUP($E415,BY_COM_Demand_Drivers!$A$5:$I$100,7,FALSE)</f>
        <v>416.13176554860854</v>
      </c>
      <c r="G415" s="16">
        <f>VLOOKUP($C415,'Growth rate'!$B$3:$T$93,7,FALSE)*VLOOKUP($E415,BY_COM_Demand_Drivers!$A$5:$I$100,8,FALSE)</f>
        <v>0</v>
      </c>
      <c r="H415" s="16">
        <f>VLOOKUP($C415,'Growth rate'!$B$3:$T$93,7,FALSE)*VLOOKUP($E415,BY_COM_Demand_Drivers!$A$5:$I$100,9,FALSE)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BY_COM_Demand_Drivers!$J$10</f>
        <v>CCRDB</v>
      </c>
      <c r="F416" s="16">
        <f>VLOOKUP($C416,'Growth rate'!$B$3:$T$93,7,FALSE)*VLOOKUP($E416,BY_COM_Demand_Drivers!$A$5:$I$100,7,FALSE)</f>
        <v>421.43153109721703</v>
      </c>
      <c r="G416" s="16">
        <f>VLOOKUP($C416,'Growth rate'!$B$3:$T$93,7,FALSE)*VLOOKUP($E416,BY_COM_Demand_Drivers!$A$5:$I$100,8,FALSE)</f>
        <v>0</v>
      </c>
      <c r="H416" s="16">
        <f>VLOOKUP($C416,'Growth rate'!$B$3:$T$93,7,FALSE)*VLOOKUP($E416,BY_COM_Demand_Drivers!$A$5:$I$100,9,FALSE)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BY_COM_Demand_Drivers!$J$10</f>
        <v>CCRDB</v>
      </c>
      <c r="F417" s="16">
        <f>VLOOKUP($C417,'Growth rate'!$B$3:$T$93,7,FALSE)*VLOOKUP($E417,BY_COM_Demand_Drivers!$A$5:$I$100,7,FALSE)</f>
        <v>426.73129664582564</v>
      </c>
      <c r="G417" s="16">
        <f>VLOOKUP($C417,'Growth rate'!$B$3:$T$93,7,FALSE)*VLOOKUP($E417,BY_COM_Demand_Drivers!$A$5:$I$100,8,FALSE)</f>
        <v>0</v>
      </c>
      <c r="H417" s="16">
        <f>VLOOKUP($C417,'Growth rate'!$B$3:$T$93,7,FALSE)*VLOOKUP($E417,BY_COM_Demand_Drivers!$A$5:$I$100,9,FALSE)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BY_COM_Demand_Drivers!$J$10</f>
        <v>CCRDB</v>
      </c>
      <c r="F418" s="16">
        <f>VLOOKUP($C418,'Growth rate'!$B$3:$T$93,7,FALSE)*VLOOKUP($E418,BY_COM_Demand_Drivers!$A$5:$I$100,7,FALSE)</f>
        <v>432.03106219443418</v>
      </c>
      <c r="G418" s="16">
        <f>VLOOKUP($C418,'Growth rate'!$B$3:$T$93,7,FALSE)*VLOOKUP($E418,BY_COM_Demand_Drivers!$A$5:$I$100,8,FALSE)</f>
        <v>0</v>
      </c>
      <c r="H418" s="16">
        <f>VLOOKUP($C418,'Growth rate'!$B$3:$T$93,7,FALSE)*VLOOKUP($E418,BY_COM_Demand_Drivers!$A$5:$I$100,9,FALSE)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BY_COM_Demand_Drivers!$J$10</f>
        <v>CCRDB</v>
      </c>
      <c r="F419" s="16">
        <f>VLOOKUP($C419,'Growth rate'!$B$3:$T$93,7,FALSE)*VLOOKUP($E419,BY_COM_Demand_Drivers!$A$5:$I$100,7,FALSE)</f>
        <v>437.33082774304268</v>
      </c>
      <c r="G419" s="16">
        <f>VLOOKUP($C419,'Growth rate'!$B$3:$T$93,7,FALSE)*VLOOKUP($E419,BY_COM_Demand_Drivers!$A$5:$I$100,8,FALSE)</f>
        <v>0</v>
      </c>
      <c r="H419" s="16">
        <f>VLOOKUP($C419,'Growth rate'!$B$3:$T$93,7,FALSE)*VLOOKUP($E419,BY_COM_Demand_Drivers!$A$5:$I$100,9,FALSE)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BY_COM_Demand_Drivers!$J$10</f>
        <v>CCRDB</v>
      </c>
      <c r="F420" s="16">
        <f>VLOOKUP($C420,'Growth rate'!$B$3:$T$93,7,FALSE)*VLOOKUP($E420,BY_COM_Demand_Drivers!$A$5:$I$100,7,FALSE)</f>
        <v>442.63059329165122</v>
      </c>
      <c r="G420" s="16">
        <f>VLOOKUP($C420,'Growth rate'!$B$3:$T$93,7,FALSE)*VLOOKUP($E420,BY_COM_Demand_Drivers!$A$5:$I$100,8,FALSE)</f>
        <v>0</v>
      </c>
      <c r="H420" s="16">
        <f>VLOOKUP($C420,'Growth rate'!$B$3:$T$93,7,FALSE)*VLOOKUP($E420,BY_COM_Demand_Drivers!$A$5:$I$100,9,FALSE)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BY_COM_Demand_Drivers!$J$10</f>
        <v>CCRDB</v>
      </c>
      <c r="F421" s="16">
        <f>VLOOKUP($C421,'Growth rate'!$B$3:$T$93,7,FALSE)*VLOOKUP($E421,BY_COM_Demand_Drivers!$A$5:$I$100,7,FALSE)</f>
        <v>447.93035884025977</v>
      </c>
      <c r="G421" s="16">
        <f>VLOOKUP($C421,'Growth rate'!$B$3:$T$93,7,FALSE)*VLOOKUP($E421,BY_COM_Demand_Drivers!$A$5:$I$100,8,FALSE)</f>
        <v>0</v>
      </c>
      <c r="H421" s="16">
        <f>VLOOKUP($C421,'Growth rate'!$B$3:$T$93,7,FALSE)*VLOOKUP($E421,BY_COM_Demand_Drivers!$A$5:$I$100,9,FALSE)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BY_COM_Demand_Drivers!$J$10</f>
        <v>CCRDB</v>
      </c>
      <c r="F422" s="16">
        <f>VLOOKUP($C422,'Growth rate'!$B$3:$T$93,7,FALSE)*VLOOKUP($E422,BY_COM_Demand_Drivers!$A$5:$I$100,7,FALSE)</f>
        <v>453.23012438886826</v>
      </c>
      <c r="G422" s="16">
        <f>VLOOKUP($C422,'Growth rate'!$B$3:$T$93,7,FALSE)*VLOOKUP($E422,BY_COM_Demand_Drivers!$A$5:$I$100,8,FALSE)</f>
        <v>0</v>
      </c>
      <c r="H422" s="16">
        <f>VLOOKUP($C422,'Growth rate'!$B$3:$T$93,7,FALSE)*VLOOKUP($E422,BY_COM_Demand_Drivers!$A$5:$I$100,9,FALSE)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BY_COM_Demand_Drivers!$J$10</f>
        <v>CCRDB</v>
      </c>
      <c r="F423" s="16">
        <f>VLOOKUP($C423,'Growth rate'!$B$3:$T$93,7,FALSE)*VLOOKUP($E423,BY_COM_Demand_Drivers!$A$5:$I$100,7,FALSE)</f>
        <v>458.52988993747687</v>
      </c>
      <c r="G423" s="16">
        <f>VLOOKUP($C423,'Growth rate'!$B$3:$T$93,7,FALSE)*VLOOKUP($E423,BY_COM_Demand_Drivers!$A$5:$I$100,8,FALSE)</f>
        <v>0</v>
      </c>
      <c r="H423" s="16">
        <f>VLOOKUP($C423,'Growth rate'!$B$3:$T$93,7,FALSE)*VLOOKUP($E423,BY_COM_Demand_Drivers!$A$5:$I$100,9,FALSE)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BY_COM_Demand_Drivers!$J$10</f>
        <v>CCRDB</v>
      </c>
      <c r="F424" s="16">
        <f>VLOOKUP($C424,'Growth rate'!$B$3:$T$93,7,FALSE)*VLOOKUP($E424,BY_COM_Demand_Drivers!$A$5:$I$100,7,FALSE)</f>
        <v>463.8296554860853</v>
      </c>
      <c r="G424" s="16">
        <f>VLOOKUP($C424,'Growth rate'!$B$3:$T$93,7,FALSE)*VLOOKUP($E424,BY_COM_Demand_Drivers!$A$5:$I$100,8,FALSE)</f>
        <v>0</v>
      </c>
      <c r="H424" s="16">
        <f>VLOOKUP($C424,'Growth rate'!$B$3:$T$93,7,FALSE)*VLOOKUP($E424,BY_COM_Demand_Drivers!$A$5:$I$100,9,FALSE)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BY_COM_Demand_Drivers!$J$10</f>
        <v>CCRDB</v>
      </c>
      <c r="F425" s="16">
        <f>VLOOKUP($C425,'Growth rate'!$B$3:$T$93,7,FALSE)*VLOOKUP($E425,BY_COM_Demand_Drivers!$A$5:$I$100,7,FALSE)</f>
        <v>469.12942103469391</v>
      </c>
      <c r="G425" s="16">
        <f>VLOOKUP($C425,'Growth rate'!$B$3:$T$93,7,FALSE)*VLOOKUP($E425,BY_COM_Demand_Drivers!$A$5:$I$100,8,FALSE)</f>
        <v>0</v>
      </c>
      <c r="H425" s="16">
        <f>VLOOKUP($C425,'Growth rate'!$B$3:$T$93,7,FALSE)*VLOOKUP($E425,BY_COM_Demand_Drivers!$A$5:$I$100,9,FALSE)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BY_COM_Demand_Drivers!$J$10</f>
        <v>CCRDB</v>
      </c>
      <c r="F426" s="16">
        <f>VLOOKUP($C426,'Growth rate'!$B$3:$T$93,7,FALSE)*VLOOKUP($E426,BY_COM_Demand_Drivers!$A$5:$I$100,7,FALSE)</f>
        <v>474.42918658330245</v>
      </c>
      <c r="G426" s="16">
        <f>VLOOKUP($C426,'Growth rate'!$B$3:$T$93,7,FALSE)*VLOOKUP($E426,BY_COM_Demand_Drivers!$A$5:$I$100,8,FALSE)</f>
        <v>0</v>
      </c>
      <c r="H426" s="16">
        <f>VLOOKUP($C426,'Growth rate'!$B$3:$T$93,7,FALSE)*VLOOKUP($E426,BY_COM_Demand_Drivers!$A$5:$I$100,9,FALSE)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BY_COM_Demand_Drivers!$J$10</f>
        <v>CCRDB</v>
      </c>
      <c r="F427" s="16">
        <f>VLOOKUP($C427,'Growth rate'!$B$3:$T$93,7,FALSE)*VLOOKUP($E427,BY_COM_Demand_Drivers!$A$5:$I$100,7,FALSE)</f>
        <v>479.72895213191094</v>
      </c>
      <c r="G427" s="16">
        <f>VLOOKUP($C427,'Growth rate'!$B$3:$T$93,7,FALSE)*VLOOKUP($E427,BY_COM_Demand_Drivers!$A$5:$I$100,8,FALSE)</f>
        <v>0</v>
      </c>
      <c r="H427" s="16">
        <f>VLOOKUP($C427,'Growth rate'!$B$3:$T$93,7,FALSE)*VLOOKUP($E427,BY_COM_Demand_Drivers!$A$5:$I$100,9,FALSE)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BY_COM_Demand_Drivers!$J$10</f>
        <v>CCRDB</v>
      </c>
      <c r="F428" s="16">
        <f>VLOOKUP($C428,'Growth rate'!$B$3:$T$93,7,FALSE)*VLOOKUP($E428,BY_COM_Demand_Drivers!$A$5:$I$100,7,FALSE)</f>
        <v>485.02871768051949</v>
      </c>
      <c r="G428" s="16">
        <f>VLOOKUP($C428,'Growth rate'!$B$3:$T$93,7,FALSE)*VLOOKUP($E428,BY_COM_Demand_Drivers!$A$5:$I$100,8,FALSE)</f>
        <v>0</v>
      </c>
      <c r="H428" s="16">
        <f>VLOOKUP($C428,'Growth rate'!$B$3:$T$93,7,FALSE)*VLOOKUP($E428,BY_COM_Demand_Drivers!$A$5:$I$100,9,FALSE)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BY_COM_Demand_Drivers!$J$10</f>
        <v>CCRDB</v>
      </c>
      <c r="F429" s="16">
        <f>VLOOKUP($C429,'Growth rate'!$B$3:$T$93,7,FALSE)*VLOOKUP($E429,BY_COM_Demand_Drivers!$A$5:$I$100,7,FALSE)</f>
        <v>490.3284832291281</v>
      </c>
      <c r="G429" s="16">
        <f>VLOOKUP($C429,'Growth rate'!$B$3:$T$93,7,FALSE)*VLOOKUP($E429,BY_COM_Demand_Drivers!$A$5:$I$100,8,FALSE)</f>
        <v>0</v>
      </c>
      <c r="H429" s="16">
        <f>VLOOKUP($C429,'Growth rate'!$B$3:$T$93,7,FALSE)*VLOOKUP($E429,BY_COM_Demand_Drivers!$A$5:$I$100,9,FALSE)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BY_COM_Demand_Drivers!$J$10</f>
        <v>CCRDB</v>
      </c>
      <c r="F430" s="16">
        <f>VLOOKUP($C430,'Growth rate'!$B$3:$T$93,7,FALSE)*VLOOKUP($E430,BY_COM_Demand_Drivers!$A$5:$I$100,7,FALSE)</f>
        <v>495.62824877773659</v>
      </c>
      <c r="G430" s="16">
        <f>VLOOKUP($C430,'Growth rate'!$B$3:$T$93,7,FALSE)*VLOOKUP($E430,BY_COM_Demand_Drivers!$A$5:$I$100,8,FALSE)</f>
        <v>0</v>
      </c>
      <c r="H430" s="16">
        <f>VLOOKUP($C430,'Growth rate'!$B$3:$T$93,7,FALSE)*VLOOKUP($E430,BY_COM_Demand_Drivers!$A$5:$I$100,9,FALSE)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BY_COM_Demand_Drivers!$J$10</f>
        <v>CCRDB</v>
      </c>
      <c r="F431" s="16">
        <f>VLOOKUP($C431,'Growth rate'!$B$3:$T$93,7,FALSE)*VLOOKUP($E431,BY_COM_Demand_Drivers!$A$5:$I$100,7,FALSE)</f>
        <v>500.92801432634514</v>
      </c>
      <c r="G431" s="16">
        <f>VLOOKUP($C431,'Growth rate'!$B$3:$T$93,7,FALSE)*VLOOKUP($E431,BY_COM_Demand_Drivers!$A$5:$I$100,8,FALSE)</f>
        <v>0</v>
      </c>
      <c r="H431" s="16">
        <f>VLOOKUP($C431,'Growth rate'!$B$3:$T$93,7,FALSE)*VLOOKUP($E431,BY_COM_Demand_Drivers!$A$5:$I$100,9,FALSE)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BY_COM_Demand_Drivers!$J$10</f>
        <v>CCRDB</v>
      </c>
      <c r="F432" s="16">
        <f>VLOOKUP($C432,'Growth rate'!$B$3:$T$93,7,FALSE)*VLOOKUP($E432,BY_COM_Demand_Drivers!$A$5:$I$100,7,FALSE)</f>
        <v>506.22777987495368</v>
      </c>
      <c r="G432" s="16">
        <f>VLOOKUP($C432,'Growth rate'!$B$3:$T$93,7,FALSE)*VLOOKUP($E432,BY_COM_Demand_Drivers!$A$5:$I$100,8,FALSE)</f>
        <v>0</v>
      </c>
      <c r="H432" s="16">
        <f>VLOOKUP($C432,'Growth rate'!$B$3:$T$93,7,FALSE)*VLOOKUP($E432,BY_COM_Demand_Drivers!$A$5:$I$100,9,FALSE)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BY_COM_Demand_Drivers!$J$10</f>
        <v>CCRDB</v>
      </c>
      <c r="F433" s="16">
        <f>VLOOKUP($C433,'Growth rate'!$B$3:$T$93,7,FALSE)*VLOOKUP($E433,BY_COM_Demand_Drivers!$A$5:$I$100,7,FALSE)</f>
        <v>511.52754542356217</v>
      </c>
      <c r="G433" s="16">
        <f>VLOOKUP($C433,'Growth rate'!$B$3:$T$93,7,FALSE)*VLOOKUP($E433,BY_COM_Demand_Drivers!$A$5:$I$100,8,FALSE)</f>
        <v>0</v>
      </c>
      <c r="H433" s="16">
        <f>VLOOKUP($C433,'Growth rate'!$B$3:$T$93,7,FALSE)*VLOOKUP($E433,BY_COM_Demand_Drivers!$A$5:$I$100,9,FALSE)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BY_COM_Demand_Drivers!$J$10</f>
        <v>CCRDB</v>
      </c>
      <c r="F434" s="16">
        <f>VLOOKUP($C434,'Growth rate'!$B$3:$T$93,7,FALSE)*VLOOKUP($E434,BY_COM_Demand_Drivers!$A$5:$I$100,7,FALSE)</f>
        <v>516.82731097217072</v>
      </c>
      <c r="G434" s="16">
        <f>VLOOKUP($C434,'Growth rate'!$B$3:$T$93,7,FALSE)*VLOOKUP($E434,BY_COM_Demand_Drivers!$A$5:$I$100,8,FALSE)</f>
        <v>0</v>
      </c>
      <c r="H434" s="16">
        <f>VLOOKUP($C434,'Growth rate'!$B$3:$T$93,7,FALSE)*VLOOKUP($E434,BY_COM_Demand_Drivers!$A$5:$I$100,9,FALSE)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BY_COM_Demand_Drivers!$J$10</f>
        <v>CCRDB</v>
      </c>
      <c r="F435" s="16">
        <f>VLOOKUP($C435,'Growth rate'!$B$3:$T$93,7,FALSE)*VLOOKUP($E435,BY_COM_Demand_Drivers!$A$5:$I$100,7,FALSE)</f>
        <v>522.12707652077927</v>
      </c>
      <c r="G435" s="16">
        <f>VLOOKUP($C435,'Growth rate'!$B$3:$T$93,7,FALSE)*VLOOKUP($E435,BY_COM_Demand_Drivers!$A$5:$I$100,8,FALSE)</f>
        <v>0</v>
      </c>
      <c r="H435" s="16">
        <f>VLOOKUP($C435,'Growth rate'!$B$3:$T$93,7,FALSE)*VLOOKUP($E435,BY_COM_Demand_Drivers!$A$5:$I$100,9,FALSE)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BY_COM_Demand_Drivers!$J$10</f>
        <v>CCRDB</v>
      </c>
      <c r="F436" s="16">
        <f>VLOOKUP($C436,'Growth rate'!$B$3:$T$93,7,FALSE)*VLOOKUP($E436,BY_COM_Demand_Drivers!$A$5:$I$100,7,FALSE)</f>
        <v>527.42684206938782</v>
      </c>
      <c r="G436" s="16">
        <f>VLOOKUP($C436,'Growth rate'!$B$3:$T$93,7,FALSE)*VLOOKUP($E436,BY_COM_Demand_Drivers!$A$5:$I$100,8,FALSE)</f>
        <v>0</v>
      </c>
      <c r="H436" s="16">
        <f>VLOOKUP($C436,'Growth rate'!$B$3:$T$93,7,FALSE)*VLOOKUP($E436,BY_COM_Demand_Drivers!$A$5:$I$100,9,FALSE)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BY_COM_Demand_Drivers!$J$10</f>
        <v>CCRDB</v>
      </c>
      <c r="F437" s="16">
        <f>VLOOKUP($C437,'Growth rate'!$B$3:$T$93,7,FALSE)*VLOOKUP($E437,BY_COM_Demand_Drivers!$A$5:$I$100,7,FALSE)</f>
        <v>532.72660761799636</v>
      </c>
      <c r="G437" s="16">
        <f>VLOOKUP($C437,'Growth rate'!$B$3:$T$93,7,FALSE)*VLOOKUP($E437,BY_COM_Demand_Drivers!$A$5:$I$100,8,FALSE)</f>
        <v>0</v>
      </c>
      <c r="H437" s="16">
        <f>VLOOKUP($C437,'Growth rate'!$B$3:$T$93,7,FALSE)*VLOOKUP($E437,BY_COM_Demand_Drivers!$A$5:$I$100,9,FALSE)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BY_COM_Demand_Drivers!$J$10</f>
        <v>CCRDB</v>
      </c>
      <c r="F438" s="16">
        <f>VLOOKUP($C438,'Growth rate'!$B$3:$T$93,7,FALSE)*VLOOKUP($E438,BY_COM_Demand_Drivers!$A$5:$I$100,7,FALSE)</f>
        <v>538.02637316660491</v>
      </c>
      <c r="G438" s="16">
        <f>VLOOKUP($C438,'Growth rate'!$B$3:$T$93,7,FALSE)*VLOOKUP($E438,BY_COM_Demand_Drivers!$A$5:$I$100,8,FALSE)</f>
        <v>0</v>
      </c>
      <c r="H438" s="16">
        <f>VLOOKUP($C438,'Growth rate'!$B$3:$T$93,7,FALSE)*VLOOKUP($E438,BY_COM_Demand_Drivers!$A$5:$I$100,9,FALSE)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BY_COM_Demand_Drivers!$J$10</f>
        <v>CCRDB</v>
      </c>
      <c r="F439" s="16">
        <f>VLOOKUP($C439,'Growth rate'!$B$3:$T$93,7,FALSE)*VLOOKUP($E439,BY_COM_Demand_Drivers!$A$5:$I$100,7,FALSE)</f>
        <v>543.32613871521346</v>
      </c>
      <c r="G439" s="16">
        <f>VLOOKUP($C439,'Growth rate'!$B$3:$T$93,7,FALSE)*VLOOKUP($E439,BY_COM_Demand_Drivers!$A$5:$I$100,8,FALSE)</f>
        <v>0</v>
      </c>
      <c r="H439" s="16">
        <f>VLOOKUP($C439,'Growth rate'!$B$3:$T$93,7,FALSE)*VLOOKUP($E439,BY_COM_Demand_Drivers!$A$5:$I$100,9,FALSE)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BY_COM_Demand_Drivers!$J$10</f>
        <v>CCRDB</v>
      </c>
      <c r="F440" s="16">
        <f>VLOOKUP($C440,'Growth rate'!$B$3:$T$93,7,FALSE)*VLOOKUP($E440,BY_COM_Demand_Drivers!$A$5:$I$100,7,FALSE)</f>
        <v>548.62590426382201</v>
      </c>
      <c r="G440" s="16">
        <f>VLOOKUP($C440,'Growth rate'!$B$3:$T$93,7,FALSE)*VLOOKUP($E440,BY_COM_Demand_Drivers!$A$5:$I$100,8,FALSE)</f>
        <v>0</v>
      </c>
      <c r="H440" s="16">
        <f>VLOOKUP($C440,'Growth rate'!$B$3:$T$93,7,FALSE)*VLOOKUP($E440,BY_COM_Demand_Drivers!$A$5:$I$100,9,FALSE)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BY_COM_Demand_Drivers!$J$10</f>
        <v>CCRDB</v>
      </c>
      <c r="F441" s="16">
        <f>VLOOKUP($C441,'Growth rate'!$B$3:$T$93,7,FALSE)*VLOOKUP($E441,BY_COM_Demand_Drivers!$A$5:$I$100,7,FALSE)</f>
        <v>553.92566981243056</v>
      </c>
      <c r="G441" s="16">
        <f>VLOOKUP($C441,'Growth rate'!$B$3:$T$93,7,FALSE)*VLOOKUP($E441,BY_COM_Demand_Drivers!$A$5:$I$100,8,FALSE)</f>
        <v>0</v>
      </c>
      <c r="H441" s="16">
        <f>VLOOKUP($C441,'Growth rate'!$B$3:$T$93,7,FALSE)*VLOOKUP($E441,BY_COM_Demand_Drivers!$A$5:$I$100,9,FALSE)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BY_COM_Demand_Drivers!$J$10</f>
        <v>CCRDB</v>
      </c>
      <c r="F442" s="16">
        <f>VLOOKUP($C442,'Growth rate'!$B$3:$T$93,7,FALSE)*VLOOKUP($E442,BY_COM_Demand_Drivers!$A$5:$I$100,7,FALSE)</f>
        <v>559.22543536103899</v>
      </c>
      <c r="G442" s="16">
        <f>VLOOKUP($C442,'Growth rate'!$B$3:$T$93,7,FALSE)*VLOOKUP($E442,BY_COM_Demand_Drivers!$A$5:$I$100,8,FALSE)</f>
        <v>0</v>
      </c>
      <c r="H442" s="16">
        <f>VLOOKUP($C442,'Growth rate'!$B$3:$T$93,7,FALSE)*VLOOKUP($E442,BY_COM_Demand_Drivers!$A$5:$I$100,9,FALSE)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BY_COM_Demand_Drivers!$J$10</f>
        <v>CCRDB</v>
      </c>
      <c r="F443" s="16">
        <f>VLOOKUP($C443,'Growth rate'!$B$3:$T$93,7,FALSE)*VLOOKUP($E443,BY_COM_Demand_Drivers!$A$5:$I$100,7,FALSE)</f>
        <v>564.52520090964765</v>
      </c>
      <c r="G443" s="16">
        <f>VLOOKUP($C443,'Growth rate'!$B$3:$T$93,7,FALSE)*VLOOKUP($E443,BY_COM_Demand_Drivers!$A$5:$I$100,8,FALSE)</f>
        <v>0</v>
      </c>
      <c r="H443" s="16">
        <f>VLOOKUP($C443,'Growth rate'!$B$3:$T$93,7,FALSE)*VLOOKUP($E443,BY_COM_Demand_Drivers!$A$5:$I$100,9,FALSE)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BY_COM_Demand_Drivers!$J$10</f>
        <v>CCRDB</v>
      </c>
      <c r="F444" s="16">
        <f>VLOOKUP($C444,'Growth rate'!$B$3:$T$93,7,FALSE)*VLOOKUP($E444,BY_COM_Demand_Drivers!$A$5:$I$100,7,FALSE)</f>
        <v>569.8249664582562</v>
      </c>
      <c r="G444" s="16">
        <f>VLOOKUP($C444,'Growth rate'!$B$3:$T$93,7,FALSE)*VLOOKUP($E444,BY_COM_Demand_Drivers!$A$5:$I$100,8,FALSE)</f>
        <v>0</v>
      </c>
      <c r="H444" s="16">
        <f>VLOOKUP($C444,'Growth rate'!$B$3:$T$93,7,FALSE)*VLOOKUP($E444,BY_COM_Demand_Drivers!$A$5:$I$100,9,FALSE)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BY_COM_Demand_Drivers!$J$10</f>
        <v>CCRDB</v>
      </c>
      <c r="F445" s="16">
        <f>VLOOKUP($C445,'Growth rate'!$B$3:$T$93,7,FALSE)*VLOOKUP($E445,BY_COM_Demand_Drivers!$A$5:$I$100,7,FALSE)</f>
        <v>575.12473200686463</v>
      </c>
      <c r="G445" s="16">
        <f>VLOOKUP($C445,'Growth rate'!$B$3:$T$93,7,FALSE)*VLOOKUP($E445,BY_COM_Demand_Drivers!$A$5:$I$100,8,FALSE)</f>
        <v>0</v>
      </c>
      <c r="H445" s="16">
        <f>VLOOKUP($C445,'Growth rate'!$B$3:$T$93,7,FALSE)*VLOOKUP($E445,BY_COM_Demand_Drivers!$A$5:$I$100,9,FALSE)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BY_COM_Demand_Drivers!$J$10</f>
        <v>CCRDB</v>
      </c>
      <c r="F446" s="16">
        <f>VLOOKUP($C446,'Growth rate'!$B$3:$T$93,7,FALSE)*VLOOKUP($E446,BY_COM_Demand_Drivers!$A$5:$I$100,7,FALSE)</f>
        <v>581.36151498070808</v>
      </c>
      <c r="G446" s="16">
        <f>VLOOKUP($C446,'Growth rate'!$B$3:$T$93,7,FALSE)*VLOOKUP($E446,BY_COM_Demand_Drivers!$A$5:$I$100,8,FALSE)</f>
        <v>0</v>
      </c>
      <c r="H446" s="16">
        <f>VLOOKUP($C446,'Growth rate'!$B$3:$T$93,7,FALSE)*VLOOKUP($E446,BY_COM_Demand_Drivers!$A$5:$I$100,9,FALSE)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BY_COM_Demand_Drivers!$J$10</f>
        <v>CCRDB</v>
      </c>
      <c r="F447" s="16">
        <f>VLOOKUP($C447,'Growth rate'!$B$3:$T$93,7,FALSE)*VLOOKUP($E447,BY_COM_Demand_Drivers!$A$5:$I$100,7,FALSE)</f>
        <v>587.59829795455164</v>
      </c>
      <c r="G447" s="16">
        <f>VLOOKUP($C447,'Growth rate'!$B$3:$T$93,7,FALSE)*VLOOKUP($E447,BY_COM_Demand_Drivers!$A$5:$I$100,8,FALSE)</f>
        <v>0</v>
      </c>
      <c r="H447" s="16">
        <f>VLOOKUP($C447,'Growth rate'!$B$3:$T$93,7,FALSE)*VLOOKUP($E447,BY_COM_Demand_Drivers!$A$5:$I$100,9,FALSE)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BY_COM_Demand_Drivers!$J$10</f>
        <v>CCRDB</v>
      </c>
      <c r="F448" s="16">
        <f>VLOOKUP($C448,'Growth rate'!$B$3:$T$93,7,FALSE)*VLOOKUP($E448,BY_COM_Demand_Drivers!$A$5:$I$100,7,FALSE)</f>
        <v>593.83508092839497</v>
      </c>
      <c r="G448" s="16">
        <f>VLOOKUP($C448,'Growth rate'!$B$3:$T$93,7,FALSE)*VLOOKUP($E448,BY_COM_Demand_Drivers!$A$5:$I$100,8,FALSE)</f>
        <v>0</v>
      </c>
      <c r="H448" s="16">
        <f>VLOOKUP($C448,'Growth rate'!$B$3:$T$93,7,FALSE)*VLOOKUP($E448,BY_COM_Demand_Drivers!$A$5:$I$100,9,FALSE)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BY_COM_Demand_Drivers!$J$10</f>
        <v>CCRDB</v>
      </c>
      <c r="F449" s="16">
        <f>VLOOKUP($C449,'Growth rate'!$B$3:$T$93,7,FALSE)*VLOOKUP($E449,BY_COM_Demand_Drivers!$A$5:$I$100,7,FALSE)</f>
        <v>600.07186390223853</v>
      </c>
      <c r="G449" s="16">
        <f>VLOOKUP($C449,'Growth rate'!$B$3:$T$93,7,FALSE)*VLOOKUP($E449,BY_COM_Demand_Drivers!$A$5:$I$100,8,FALSE)</f>
        <v>0</v>
      </c>
      <c r="H449" s="16">
        <f>VLOOKUP($C449,'Growth rate'!$B$3:$T$93,7,FALSE)*VLOOKUP($E449,BY_COM_Demand_Drivers!$A$5:$I$100,9,FALSE)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BY_COM_Demand_Drivers!$J$10</f>
        <v>CCRDB</v>
      </c>
      <c r="F450" s="16">
        <f>VLOOKUP($C450,'Growth rate'!$B$3:$T$93,7,FALSE)*VLOOKUP($E450,BY_COM_Demand_Drivers!$A$5:$I$100,7,FALSE)</f>
        <v>606.30864687608198</v>
      </c>
      <c r="G450" s="16">
        <f>VLOOKUP($C450,'Growth rate'!$B$3:$T$93,7,FALSE)*VLOOKUP($E450,BY_COM_Demand_Drivers!$A$5:$I$100,8,FALSE)</f>
        <v>0</v>
      </c>
      <c r="H450" s="16">
        <f>VLOOKUP($C450,'Growth rate'!$B$3:$T$93,7,FALSE)*VLOOKUP($E450,BY_COM_Demand_Drivers!$A$5:$I$100,9,FALSE)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BY_COM_Demand_Drivers!$J$10</f>
        <v>CCRDB</v>
      </c>
      <c r="F451" s="16">
        <f>VLOOKUP($C451,'Growth rate'!$B$3:$T$93,7,FALSE)*VLOOKUP($E451,BY_COM_Demand_Drivers!$A$5:$I$100,7,FALSE)</f>
        <v>613.29223249619861</v>
      </c>
      <c r="G451" s="16">
        <f>VLOOKUP($C451,'Growth rate'!$B$3:$T$93,7,FALSE)*VLOOKUP($E451,BY_COM_Demand_Drivers!$A$5:$I$100,8,FALSE)</f>
        <v>0</v>
      </c>
      <c r="H451" s="16">
        <f>VLOOKUP($C451,'Growth rate'!$B$3:$T$93,7,FALSE)*VLOOKUP($E451,BY_COM_Demand_Drivers!$A$5:$I$100,9,FALSE)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BY_COM_Demand_Drivers!$J$10</f>
        <v>CCRDB</v>
      </c>
      <c r="F452" s="16">
        <f>VLOOKUP($C452,'Growth rate'!$B$3:$T$93,7,FALSE)*VLOOKUP($E452,BY_COM_Demand_Drivers!$A$5:$I$100,7,FALSE)</f>
        <v>620.27581811631512</v>
      </c>
      <c r="G452" s="16">
        <f>VLOOKUP($C452,'Growth rate'!$B$3:$T$93,7,FALSE)*VLOOKUP($E452,BY_COM_Demand_Drivers!$A$5:$I$100,8,FALSE)</f>
        <v>0</v>
      </c>
      <c r="H452" s="16">
        <f>VLOOKUP($C452,'Growth rate'!$B$3:$T$93,7,FALSE)*VLOOKUP($E452,BY_COM_Demand_Drivers!$A$5:$I$100,9,FALSE)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BY_COM_Demand_Drivers!$J$10</f>
        <v>CCRDB</v>
      </c>
      <c r="F453" s="16">
        <f>VLOOKUP($C453,'Growth rate'!$B$3:$T$93,7,FALSE)*VLOOKUP($E453,BY_COM_Demand_Drivers!$A$5:$I$100,7,FALSE)</f>
        <v>627.25940373643175</v>
      </c>
      <c r="G453" s="16">
        <f>VLOOKUP($C453,'Growth rate'!$B$3:$T$93,7,FALSE)*VLOOKUP($E453,BY_COM_Demand_Drivers!$A$5:$I$100,8,FALSE)</f>
        <v>0</v>
      </c>
      <c r="H453" s="16">
        <f>VLOOKUP($C453,'Growth rate'!$B$3:$T$93,7,FALSE)*VLOOKUP($E453,BY_COM_Demand_Drivers!$A$5:$I$100,9,FALSE)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BY_COM_Demand_Drivers!$J$10</f>
        <v>CCRDB</v>
      </c>
      <c r="F454" s="16">
        <f>VLOOKUP($C454,'Growth rate'!$B$3:$T$93,7,FALSE)*VLOOKUP($E454,BY_COM_Demand_Drivers!$A$5:$I$100,7,FALSE)</f>
        <v>634.24298935654838</v>
      </c>
      <c r="G454" s="16">
        <f>VLOOKUP($C454,'Growth rate'!$B$3:$T$93,7,FALSE)*VLOOKUP($E454,BY_COM_Demand_Drivers!$A$5:$I$100,8,FALSE)</f>
        <v>0</v>
      </c>
      <c r="H454" s="16">
        <f>VLOOKUP($C454,'Growth rate'!$B$3:$T$93,7,FALSE)*VLOOKUP($E454,BY_COM_Demand_Drivers!$A$5:$I$100,9,FALSE)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BY_COM_Demand_Drivers!$J$10</f>
        <v>CCRDB</v>
      </c>
      <c r="F455" s="16">
        <f>VLOOKUP($C455,'Growth rate'!$B$3:$T$93,7,FALSE)*VLOOKUP($E455,BY_COM_Demand_Drivers!$A$5:$I$100,7,FALSE)</f>
        <v>641.22657497666501</v>
      </c>
      <c r="G455" s="16">
        <f>VLOOKUP($C455,'Growth rate'!$B$3:$T$93,7,FALSE)*VLOOKUP($E455,BY_COM_Demand_Drivers!$A$5:$I$100,8,FALSE)</f>
        <v>0</v>
      </c>
      <c r="H455" s="16">
        <f>VLOOKUP($C455,'Growth rate'!$B$3:$T$93,7,FALSE)*VLOOKUP($E455,BY_COM_Demand_Drivers!$A$5:$I$100,9,FALSE)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BY_COM_Demand_Drivers!$J$10</f>
        <v>CCRDB</v>
      </c>
      <c r="F456" s="16">
        <f>VLOOKUP($C456,'Growth rate'!$B$3:$T$93,7,FALSE)*VLOOKUP($E456,BY_COM_Demand_Drivers!$A$5:$I$100,7,FALSE)</f>
        <v>648.38567087394199</v>
      </c>
      <c r="G456" s="16">
        <f>VLOOKUP($C456,'Growth rate'!$B$3:$T$93,7,FALSE)*VLOOKUP($E456,BY_COM_Demand_Drivers!$A$5:$I$100,8,FALSE)</f>
        <v>0</v>
      </c>
      <c r="H456" s="16">
        <f>VLOOKUP($C456,'Growth rate'!$B$3:$T$93,7,FALSE)*VLOOKUP($E456,BY_COM_Demand_Drivers!$A$5:$I$100,9,FALSE)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BY_COM_Demand_Drivers!$J$10</f>
        <v>CCRDB</v>
      </c>
      <c r="F457" s="16">
        <f>VLOOKUP($C457,'Growth rate'!$B$3:$T$93,7,FALSE)*VLOOKUP($E457,BY_COM_Demand_Drivers!$A$5:$I$100,7,FALSE)</f>
        <v>655.54476677121909</v>
      </c>
      <c r="G457" s="16">
        <f>VLOOKUP($C457,'Growth rate'!$B$3:$T$93,7,FALSE)*VLOOKUP($E457,BY_COM_Demand_Drivers!$A$5:$I$100,8,FALSE)</f>
        <v>0</v>
      </c>
      <c r="H457" s="16">
        <f>VLOOKUP($C457,'Growth rate'!$B$3:$T$93,7,FALSE)*VLOOKUP($E457,BY_COM_Demand_Drivers!$A$5:$I$100,9,FALSE)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BY_COM_Demand_Drivers!$J$10</f>
        <v>CCRDB</v>
      </c>
      <c r="F458" s="16">
        <f>VLOOKUP($C458,'Growth rate'!$B$3:$T$93,7,FALSE)*VLOOKUP($E458,BY_COM_Demand_Drivers!$A$5:$I$100,7,FALSE)</f>
        <v>662.70386266849619</v>
      </c>
      <c r="G458" s="16">
        <f>VLOOKUP($C458,'Growth rate'!$B$3:$T$93,7,FALSE)*VLOOKUP($E458,BY_COM_Demand_Drivers!$A$5:$I$100,8,FALSE)</f>
        <v>0</v>
      </c>
      <c r="H458" s="16">
        <f>VLOOKUP($C458,'Growth rate'!$B$3:$T$93,7,FALSE)*VLOOKUP($E458,BY_COM_Demand_Drivers!$A$5:$I$100,9,FALSE)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BY_COM_Demand_Drivers!$J$10</f>
        <v>CCRDB</v>
      </c>
      <c r="F459" s="16">
        <f>VLOOKUP($C459,'Growth rate'!$B$3:$T$93,7,FALSE)*VLOOKUP($E459,BY_COM_Demand_Drivers!$A$5:$I$100,7,FALSE)</f>
        <v>669.86295856577317</v>
      </c>
      <c r="G459" s="16">
        <f>VLOOKUP($C459,'Growth rate'!$B$3:$T$93,7,FALSE)*VLOOKUP($E459,BY_COM_Demand_Drivers!$A$5:$I$100,8,FALSE)</f>
        <v>0</v>
      </c>
      <c r="H459" s="16">
        <f>VLOOKUP($C459,'Growth rate'!$B$3:$T$93,7,FALSE)*VLOOKUP($E459,BY_COM_Demand_Drivers!$A$5:$I$100,9,FALSE)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BY_COM_Demand_Drivers!$J$10</f>
        <v>CCRDB</v>
      </c>
      <c r="F460" s="16">
        <f>VLOOKUP($C460,'Growth rate'!$B$3:$T$93,7,FALSE)*VLOOKUP($E460,BY_COM_Demand_Drivers!$A$5:$I$100,7,FALSE)</f>
        <v>677.02205446305015</v>
      </c>
      <c r="G460" s="16">
        <f>VLOOKUP($C460,'Growth rate'!$B$3:$T$93,7,FALSE)*VLOOKUP($E460,BY_COM_Demand_Drivers!$A$5:$I$100,8,FALSE)</f>
        <v>0</v>
      </c>
      <c r="H460" s="16">
        <f>VLOOKUP($C460,'Growth rate'!$B$3:$T$93,7,FALSE)*VLOOKUP($E460,BY_COM_Demand_Drivers!$A$5:$I$100,9,FALSE)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BY_COM_Demand_Drivers!$J$10</f>
        <v>CCRDB</v>
      </c>
      <c r="F461" s="16">
        <f>VLOOKUP($C461,'Growth rate'!$B$3:$T$93,7,FALSE)*VLOOKUP($E461,BY_COM_Demand_Drivers!$A$5:$I$100,7,FALSE)</f>
        <v>684.4309139781459</v>
      </c>
      <c r="G461" s="16">
        <f>VLOOKUP($C461,'Growth rate'!$B$3:$T$93,7,FALSE)*VLOOKUP($E461,BY_COM_Demand_Drivers!$A$5:$I$100,8,FALSE)</f>
        <v>0</v>
      </c>
      <c r="H461" s="16">
        <f>VLOOKUP($C461,'Growth rate'!$B$3:$T$93,7,FALSE)*VLOOKUP($E461,BY_COM_Demand_Drivers!$A$5:$I$100,9,FALSE)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BY_COM_Demand_Drivers!$J$10</f>
        <v>CCRDB</v>
      </c>
      <c r="F462" s="16">
        <f>VLOOKUP($C462,'Growth rate'!$B$3:$T$93,7,FALSE)*VLOOKUP($E462,BY_COM_Demand_Drivers!$A$5:$I$100,7,FALSE)</f>
        <v>691.83977349324141</v>
      </c>
      <c r="G462" s="16">
        <f>VLOOKUP($C462,'Growth rate'!$B$3:$T$93,7,FALSE)*VLOOKUP($E462,BY_COM_Demand_Drivers!$A$5:$I$100,8,FALSE)</f>
        <v>0</v>
      </c>
      <c r="H462" s="16">
        <f>VLOOKUP($C462,'Growth rate'!$B$3:$T$93,7,FALSE)*VLOOKUP($E462,BY_COM_Demand_Drivers!$A$5:$I$100,9,FALSE)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BY_COM_Demand_Drivers!$J$10</f>
        <v>CCRDB</v>
      </c>
      <c r="F463" s="16">
        <f>VLOOKUP($C463,'Growth rate'!$B$3:$T$93,7,FALSE)*VLOOKUP($E463,BY_COM_Demand_Drivers!$A$5:$I$100,7,FALSE)</f>
        <v>699.24863300833692</v>
      </c>
      <c r="G463" s="16">
        <f>VLOOKUP($C463,'Growth rate'!$B$3:$T$93,7,FALSE)*VLOOKUP($E463,BY_COM_Demand_Drivers!$A$5:$I$100,8,FALSE)</f>
        <v>0</v>
      </c>
      <c r="H463" s="16">
        <f>VLOOKUP($C463,'Growth rate'!$B$3:$T$93,7,FALSE)*VLOOKUP($E463,BY_COM_Demand_Drivers!$A$5:$I$100,9,FALSE)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BY_COM_Demand_Drivers!$J$10</f>
        <v>CCRDB</v>
      </c>
      <c r="F464" s="16">
        <f>VLOOKUP($C464,'Growth rate'!$B$3:$T$93,7,FALSE)*VLOOKUP($E464,BY_COM_Demand_Drivers!$A$5:$I$100,7,FALSE)</f>
        <v>706.65749252343244</v>
      </c>
      <c r="G464" s="16">
        <f>VLOOKUP($C464,'Growth rate'!$B$3:$T$93,7,FALSE)*VLOOKUP($E464,BY_COM_Demand_Drivers!$A$5:$I$100,8,FALSE)</f>
        <v>0</v>
      </c>
      <c r="H464" s="16">
        <f>VLOOKUP($C464,'Growth rate'!$B$3:$T$93,7,FALSE)*VLOOKUP($E464,BY_COM_Demand_Drivers!$A$5:$I$100,9,FALSE)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BY_COM_Demand_Drivers!$J$10</f>
        <v>CCRDB</v>
      </c>
      <c r="F465" s="16">
        <f>VLOOKUP($C465,'Growth rate'!$B$3:$T$93,7,FALSE)*VLOOKUP($E465,BY_COM_Demand_Drivers!$A$5:$I$100,7,FALSE)</f>
        <v>714.06635203852818</v>
      </c>
      <c r="G465" s="16">
        <f>VLOOKUP($C465,'Growth rate'!$B$3:$T$93,7,FALSE)*VLOOKUP($E465,BY_COM_Demand_Drivers!$A$5:$I$100,8,FALSE)</f>
        <v>0</v>
      </c>
      <c r="H465" s="16">
        <f>VLOOKUP($C465,'Growth rate'!$B$3:$T$93,7,FALSE)*VLOOKUP($E465,BY_COM_Demand_Drivers!$A$5:$I$100,9,FALSE)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BY_COM_Demand_Drivers!$J$10</f>
        <v>CCRDB</v>
      </c>
      <c r="F466" s="16">
        <f>VLOOKUP($C466,'Growth rate'!$B$3:$T$93,7,FALSE)*VLOOKUP($E466,BY_COM_Demand_Drivers!$A$5:$I$100,7,FALSE)</f>
        <v>721.4613823600198</v>
      </c>
      <c r="G466" s="16">
        <f>VLOOKUP($C466,'Growth rate'!$B$3:$T$93,7,FALSE)*VLOOKUP($E466,BY_COM_Demand_Drivers!$A$5:$I$100,8,FALSE)</f>
        <v>0</v>
      </c>
      <c r="H466" s="16">
        <f>VLOOKUP($C466,'Growth rate'!$B$3:$T$93,7,FALSE)*VLOOKUP($E466,BY_COM_Demand_Drivers!$A$5:$I$100,9,FALSE)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BY_COM_Demand_Drivers!$J$10</f>
        <v>CCRDB</v>
      </c>
      <c r="F467" s="16">
        <f>VLOOKUP($C467,'Growth rate'!$B$3:$T$93,7,FALSE)*VLOOKUP($E467,BY_COM_Demand_Drivers!$A$5:$I$100,7,FALSE)</f>
        <v>728.8564126815113</v>
      </c>
      <c r="G467" s="16">
        <f>VLOOKUP($C467,'Growth rate'!$B$3:$T$93,7,FALSE)*VLOOKUP($E467,BY_COM_Demand_Drivers!$A$5:$I$100,8,FALSE)</f>
        <v>0</v>
      </c>
      <c r="H467" s="16">
        <f>VLOOKUP($C467,'Growth rate'!$B$3:$T$93,7,FALSE)*VLOOKUP($E467,BY_COM_Demand_Drivers!$A$5:$I$100,9,FALSE)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BY_COM_Demand_Drivers!$J$10</f>
        <v>CCRDB</v>
      </c>
      <c r="F468" s="16">
        <f>VLOOKUP($C468,'Growth rate'!$B$3:$T$93,7,FALSE)*VLOOKUP($E468,BY_COM_Demand_Drivers!$A$5:$I$100,7,FALSE)</f>
        <v>736.25144300300281</v>
      </c>
      <c r="G468" s="16">
        <f>VLOOKUP($C468,'Growth rate'!$B$3:$T$93,7,FALSE)*VLOOKUP($E468,BY_COM_Demand_Drivers!$A$5:$I$100,8,FALSE)</f>
        <v>0</v>
      </c>
      <c r="H468" s="16">
        <f>VLOOKUP($C468,'Growth rate'!$B$3:$T$93,7,FALSE)*VLOOKUP($E468,BY_COM_Demand_Drivers!$A$5:$I$100,9,FALSE)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BY_COM_Demand_Drivers!$J$10</f>
        <v>CCRDB</v>
      </c>
      <c r="F469" s="16">
        <f>VLOOKUP($C469,'Growth rate'!$B$3:$T$93,7,FALSE)*VLOOKUP($E469,BY_COM_Demand_Drivers!$A$5:$I$100,7,FALSE)</f>
        <v>743.64647332449431</v>
      </c>
      <c r="G469" s="16">
        <f>VLOOKUP($C469,'Growth rate'!$B$3:$T$93,7,FALSE)*VLOOKUP($E469,BY_COM_Demand_Drivers!$A$5:$I$100,8,FALSE)</f>
        <v>0</v>
      </c>
      <c r="H469" s="16">
        <f>VLOOKUP($C469,'Growth rate'!$B$3:$T$93,7,FALSE)*VLOOKUP($E469,BY_COM_Demand_Drivers!$A$5:$I$100,9,FALSE)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BY_COM_Demand_Drivers!$J$10</f>
        <v>CCRDB</v>
      </c>
      <c r="F470" s="16">
        <f>VLOOKUP($C470,'Growth rate'!$B$3:$T$93,7,FALSE)*VLOOKUP($E470,BY_COM_Demand_Drivers!$A$5:$I$100,7,FALSE)</f>
        <v>751.04150364598581</v>
      </c>
      <c r="G470" s="16">
        <f>VLOOKUP($C470,'Growth rate'!$B$3:$T$93,7,FALSE)*VLOOKUP($E470,BY_COM_Demand_Drivers!$A$5:$I$100,8,FALSE)</f>
        <v>0</v>
      </c>
      <c r="H470" s="16">
        <f>VLOOKUP($C470,'Growth rate'!$B$3:$T$93,7,FALSE)*VLOOKUP($E470,BY_COM_Demand_Drivers!$A$5:$I$100,9,FALSE)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BY_COM_Demand_Drivers!$J$10</f>
        <v>CCRDB</v>
      </c>
      <c r="F471" s="16">
        <f>VLOOKUP($C471,'Growth rate'!$B$3:$T$93,7,FALSE)*VLOOKUP($E471,BY_COM_Demand_Drivers!$A$5:$I$100,7,FALSE)</f>
        <v>758.31487373207813</v>
      </c>
      <c r="G471" s="16">
        <f>VLOOKUP($C471,'Growth rate'!$B$3:$T$93,7,FALSE)*VLOOKUP($E471,BY_COM_Demand_Drivers!$A$5:$I$100,8,FALSE)</f>
        <v>0</v>
      </c>
      <c r="H471" s="16">
        <f>VLOOKUP($C471,'Growth rate'!$B$3:$T$93,7,FALSE)*VLOOKUP($E471,BY_COM_Demand_Drivers!$A$5:$I$100,9,FALSE)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BY_COM_Demand_Drivers!$J$10</f>
        <v>CCRDB</v>
      </c>
      <c r="F472" s="16">
        <f>VLOOKUP($C472,'Growth rate'!$B$3:$T$93,7,FALSE)*VLOOKUP($E472,BY_COM_Demand_Drivers!$A$5:$I$100,7,FALSE)</f>
        <v>765.58824381817044</v>
      </c>
      <c r="G472" s="16">
        <f>VLOOKUP($C472,'Growth rate'!$B$3:$T$93,7,FALSE)*VLOOKUP($E472,BY_COM_Demand_Drivers!$A$5:$I$100,8,FALSE)</f>
        <v>0</v>
      </c>
      <c r="H472" s="16">
        <f>VLOOKUP($C472,'Growth rate'!$B$3:$T$93,7,FALSE)*VLOOKUP($E472,BY_COM_Demand_Drivers!$A$5:$I$100,9,FALSE)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BY_COM_Demand_Drivers!$J$10</f>
        <v>CCRDB</v>
      </c>
      <c r="F473" s="16">
        <f>VLOOKUP($C473,'Growth rate'!$B$3:$T$93,7,FALSE)*VLOOKUP($E473,BY_COM_Demand_Drivers!$A$5:$I$100,7,FALSE)</f>
        <v>772.86161390426275</v>
      </c>
      <c r="G473" s="16">
        <f>VLOOKUP($C473,'Growth rate'!$B$3:$T$93,7,FALSE)*VLOOKUP($E473,BY_COM_Demand_Drivers!$A$5:$I$100,8,FALSE)</f>
        <v>0</v>
      </c>
      <c r="H473" s="16">
        <f>VLOOKUP($C473,'Growth rate'!$B$3:$T$93,7,FALSE)*VLOOKUP($E473,BY_COM_Demand_Drivers!$A$5:$I$100,9,FALSE)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BY_COM_Demand_Drivers!$J$10</f>
        <v>CCRDB</v>
      </c>
      <c r="F474" s="16">
        <f>VLOOKUP($C474,'Growth rate'!$B$3:$T$93,7,FALSE)*VLOOKUP($E474,BY_COM_Demand_Drivers!$A$5:$I$100,7,FALSE)</f>
        <v>780.13498399035518</v>
      </c>
      <c r="G474" s="16">
        <f>VLOOKUP($C474,'Growth rate'!$B$3:$T$93,7,FALSE)*VLOOKUP($E474,BY_COM_Demand_Drivers!$A$5:$I$100,8,FALSE)</f>
        <v>0</v>
      </c>
      <c r="H474" s="16">
        <f>VLOOKUP($C474,'Growth rate'!$B$3:$T$93,7,FALSE)*VLOOKUP($E474,BY_COM_Demand_Drivers!$A$5:$I$100,9,FALSE)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BY_COM_Demand_Drivers!$J$10</f>
        <v>CCRDB</v>
      </c>
      <c r="F475" s="16">
        <f>VLOOKUP($C475,'Growth rate'!$B$3:$T$93,7,FALSE)*VLOOKUP($E475,BY_COM_Demand_Drivers!$A$5:$I$100,7,FALSE)</f>
        <v>787.40835407644738</v>
      </c>
      <c r="G475" s="16">
        <f>VLOOKUP($C475,'Growth rate'!$B$3:$T$93,7,FALSE)*VLOOKUP($E475,BY_COM_Demand_Drivers!$A$5:$I$100,8,FALSE)</f>
        <v>0</v>
      </c>
      <c r="H475" s="16">
        <f>VLOOKUP($C475,'Growth rate'!$B$3:$T$93,7,FALSE)*VLOOKUP($E475,BY_COM_Demand_Drivers!$A$5:$I$100,9,FALSE)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BY_COM_Demand_Drivers!$J$10</f>
        <v>CCRDB</v>
      </c>
      <c r="F476" s="16">
        <f>VLOOKUP($C476,'Growth rate'!$B$3:$T$93,7,FALSE)*VLOOKUP($E476,BY_COM_Demand_Drivers!$A$5:$I$100,7,FALSE)</f>
        <v>794.38405600854355</v>
      </c>
      <c r="G476" s="16">
        <f>VLOOKUP($C476,'Growth rate'!$B$3:$T$93,7,FALSE)*VLOOKUP($E476,BY_COM_Demand_Drivers!$A$5:$I$100,8,FALSE)</f>
        <v>0</v>
      </c>
      <c r="H476" s="16">
        <f>VLOOKUP($C476,'Growth rate'!$B$3:$T$93,7,FALSE)*VLOOKUP($E476,BY_COM_Demand_Drivers!$A$5:$I$100,9,FALSE)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BY_COM_Demand_Drivers!$J$10</f>
        <v>CCRDB</v>
      </c>
      <c r="F477" s="16">
        <f>VLOOKUP($C477,'Growth rate'!$B$3:$T$93,7,FALSE)*VLOOKUP($E477,BY_COM_Demand_Drivers!$A$5:$I$100,7,FALSE)</f>
        <v>801.35975794063961</v>
      </c>
      <c r="G477" s="16">
        <f>VLOOKUP($C477,'Growth rate'!$B$3:$T$93,7,FALSE)*VLOOKUP($E477,BY_COM_Demand_Drivers!$A$5:$I$100,8,FALSE)</f>
        <v>0</v>
      </c>
      <c r="H477" s="16">
        <f>VLOOKUP($C477,'Growth rate'!$B$3:$T$93,7,FALSE)*VLOOKUP($E477,BY_COM_Demand_Drivers!$A$5:$I$100,9,FALSE)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BY_COM_Demand_Drivers!$J$10</f>
        <v>CCRDB</v>
      </c>
      <c r="F478" s="16">
        <f>VLOOKUP($C478,'Growth rate'!$B$3:$T$93,7,FALSE)*VLOOKUP($E478,BY_COM_Demand_Drivers!$A$5:$I$100,7,FALSE)</f>
        <v>808.33545987273544</v>
      </c>
      <c r="G478" s="16">
        <f>VLOOKUP($C478,'Growth rate'!$B$3:$T$93,7,FALSE)*VLOOKUP($E478,BY_COM_Demand_Drivers!$A$5:$I$100,8,FALSE)</f>
        <v>0</v>
      </c>
      <c r="H478" s="16">
        <f>VLOOKUP($C478,'Growth rate'!$B$3:$T$93,7,FALSE)*VLOOKUP($E478,BY_COM_Demand_Drivers!$A$5:$I$100,9,FALSE)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BY_COM_Demand_Drivers!$J$10</f>
        <v>CCRDB</v>
      </c>
      <c r="F479" s="16">
        <f>VLOOKUP($C479,'Growth rate'!$B$3:$T$93,7,FALSE)*VLOOKUP($E479,BY_COM_Demand_Drivers!$A$5:$I$100,7,FALSE)</f>
        <v>815.31116180483161</v>
      </c>
      <c r="G479" s="16">
        <f>VLOOKUP($C479,'Growth rate'!$B$3:$T$93,7,FALSE)*VLOOKUP($E479,BY_COM_Demand_Drivers!$A$5:$I$100,8,FALSE)</f>
        <v>0</v>
      </c>
      <c r="H479" s="16">
        <f>VLOOKUP($C479,'Growth rate'!$B$3:$T$93,7,FALSE)*VLOOKUP($E479,BY_COM_Demand_Drivers!$A$5:$I$100,9,FALSE)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BY_COM_Demand_Drivers!$J$10</f>
        <v>CCRDB</v>
      </c>
      <c r="F480" s="16">
        <f>VLOOKUP($C480,'Growth rate'!$B$3:$T$93,7,FALSE)*VLOOKUP($E480,BY_COM_Demand_Drivers!$A$5:$I$100,7,FALSE)</f>
        <v>822.28686373692778</v>
      </c>
      <c r="G480" s="16">
        <f>VLOOKUP($C480,'Growth rate'!$B$3:$T$93,7,FALSE)*VLOOKUP($E480,BY_COM_Demand_Drivers!$A$5:$I$100,8,FALSE)</f>
        <v>0</v>
      </c>
      <c r="H480" s="16">
        <f>VLOOKUP($C480,'Growth rate'!$B$3:$T$93,7,FALSE)*VLOOKUP($E480,BY_COM_Demand_Drivers!$A$5:$I$100,9,FALSE)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BY_COM_Demand_Drivers!$J$10</f>
        <v>CCRDB</v>
      </c>
      <c r="F481" s="16">
        <f>VLOOKUP($C481,'Growth rate'!$B$3:$T$93,7,FALSE)*VLOOKUP($E481,BY_COM_Demand_Drivers!$A$5:$I$100,7,FALSE)</f>
        <v>828.98655801334303</v>
      </c>
      <c r="G481" s="16">
        <f>VLOOKUP($C481,'Growth rate'!$B$3:$T$93,7,FALSE)*VLOOKUP($E481,BY_COM_Demand_Drivers!$A$5:$I$100,8,FALSE)</f>
        <v>0</v>
      </c>
      <c r="H481" s="16">
        <f>VLOOKUP($C481,'Growth rate'!$B$3:$T$93,7,FALSE)*VLOOKUP($E481,BY_COM_Demand_Drivers!$A$5:$I$100,9,FALSE)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BY_COM_Demand_Drivers!$J$10</f>
        <v>CCRDB</v>
      </c>
      <c r="F482" s="16">
        <f>VLOOKUP($C482,'Growth rate'!$B$3:$T$93,7,FALSE)*VLOOKUP($E482,BY_COM_Demand_Drivers!$A$5:$I$100,7,FALSE)</f>
        <v>835.6862522897585</v>
      </c>
      <c r="G482" s="16">
        <f>VLOOKUP($C482,'Growth rate'!$B$3:$T$93,7,FALSE)*VLOOKUP($E482,BY_COM_Demand_Drivers!$A$5:$I$100,8,FALSE)</f>
        <v>0</v>
      </c>
      <c r="H482" s="16">
        <f>VLOOKUP($C482,'Growth rate'!$B$3:$T$93,7,FALSE)*VLOOKUP($E482,BY_COM_Demand_Drivers!$A$5:$I$100,9,FALSE)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BY_COM_Demand_Drivers!$J$10</f>
        <v>CCRDB</v>
      </c>
      <c r="F483" s="16">
        <f>VLOOKUP($C483,'Growth rate'!$B$3:$T$93,7,FALSE)*VLOOKUP($E483,BY_COM_Demand_Drivers!$A$5:$I$100,7,FALSE)</f>
        <v>842.38594656617386</v>
      </c>
      <c r="G483" s="16">
        <f>VLOOKUP($C483,'Growth rate'!$B$3:$T$93,7,FALSE)*VLOOKUP($E483,BY_COM_Demand_Drivers!$A$5:$I$100,8,FALSE)</f>
        <v>0</v>
      </c>
      <c r="H483" s="16">
        <f>VLOOKUP($C483,'Growth rate'!$B$3:$T$93,7,FALSE)*VLOOKUP($E483,BY_COM_Demand_Drivers!$A$5:$I$100,9,FALSE)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BY_COM_Demand_Drivers!$J$10</f>
        <v>CCRDB</v>
      </c>
      <c r="F484" s="16">
        <f>VLOOKUP($C484,'Growth rate'!$B$3:$T$93,7,FALSE)*VLOOKUP($E484,BY_COM_Demand_Drivers!$A$5:$I$100,7,FALSE)</f>
        <v>849.0856408425891</v>
      </c>
      <c r="G484" s="16">
        <f>VLOOKUP($C484,'Growth rate'!$B$3:$T$93,7,FALSE)*VLOOKUP($E484,BY_COM_Demand_Drivers!$A$5:$I$100,8,FALSE)</f>
        <v>0</v>
      </c>
      <c r="H484" s="16">
        <f>VLOOKUP($C484,'Growth rate'!$B$3:$T$93,7,FALSE)*VLOOKUP($E484,BY_COM_Demand_Drivers!$A$5:$I$100,9,FALSE)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BY_COM_Demand_Drivers!$J$10</f>
        <v>CCRDB</v>
      </c>
      <c r="F485" s="16">
        <f>VLOOKUP($C485,'Growth rate'!$B$3:$T$93,7,FALSE)*VLOOKUP($E485,BY_COM_Demand_Drivers!$A$5:$I$100,7,FALSE)</f>
        <v>855.78533511900434</v>
      </c>
      <c r="G485" s="16">
        <f>VLOOKUP($C485,'Growth rate'!$B$3:$T$93,7,FALSE)*VLOOKUP($E485,BY_COM_Demand_Drivers!$A$5:$I$100,8,FALSE)</f>
        <v>0</v>
      </c>
      <c r="H485" s="16">
        <f>VLOOKUP($C485,'Growth rate'!$B$3:$T$93,7,FALSE)*VLOOKUP($E485,BY_COM_Demand_Drivers!$A$5:$I$100,9,FALSE)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BY_COM_Demand_Drivers!$J$10</f>
        <v>CCRDB</v>
      </c>
      <c r="F486" s="16">
        <f>VLOOKUP($C486,'Growth rate'!$B$3:$T$93,7,FALSE)*VLOOKUP($E486,BY_COM_Demand_Drivers!$A$5:$I$100,7,FALSE)</f>
        <v>862.32966050061054</v>
      </c>
      <c r="G486" s="16">
        <f>VLOOKUP($C486,'Growth rate'!$B$3:$T$93,7,FALSE)*VLOOKUP($E486,BY_COM_Demand_Drivers!$A$5:$I$100,8,FALSE)</f>
        <v>0</v>
      </c>
      <c r="H486" s="16">
        <f>VLOOKUP($C486,'Growth rate'!$B$3:$T$93,7,FALSE)*VLOOKUP($E486,BY_COM_Demand_Drivers!$A$5:$I$100,9,FALSE)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BY_COM_Demand_Drivers!$J$10</f>
        <v>CCRDB</v>
      </c>
      <c r="F487" s="16">
        <f>VLOOKUP($C487,'Growth rate'!$B$3:$T$93,7,FALSE)*VLOOKUP($E487,BY_COM_Demand_Drivers!$A$5:$I$100,7,FALSE)</f>
        <v>868.87398588221674</v>
      </c>
      <c r="G487" s="16">
        <f>VLOOKUP($C487,'Growth rate'!$B$3:$T$93,7,FALSE)*VLOOKUP($E487,BY_COM_Demand_Drivers!$A$5:$I$100,8,FALSE)</f>
        <v>0</v>
      </c>
      <c r="H487" s="16">
        <f>VLOOKUP($C487,'Growth rate'!$B$3:$T$93,7,FALSE)*VLOOKUP($E487,BY_COM_Demand_Drivers!$A$5:$I$100,9,FALSE)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BY_COM_Demand_Drivers!$J$10</f>
        <v>CCRDB</v>
      </c>
      <c r="F488" s="16">
        <f>VLOOKUP($C488,'Growth rate'!$B$3:$T$93,7,FALSE)*VLOOKUP($E488,BY_COM_Demand_Drivers!$A$5:$I$100,7,FALSE)</f>
        <v>875.41831126382306</v>
      </c>
      <c r="G488" s="16">
        <f>VLOOKUP($C488,'Growth rate'!$B$3:$T$93,7,FALSE)*VLOOKUP($E488,BY_COM_Demand_Drivers!$A$5:$I$100,8,FALSE)</f>
        <v>0</v>
      </c>
      <c r="H488" s="16">
        <f>VLOOKUP($C488,'Growth rate'!$B$3:$T$93,7,FALSE)*VLOOKUP($E488,BY_COM_Demand_Drivers!$A$5:$I$100,9,FALSE)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BY_COM_Demand_Drivers!$J$10</f>
        <v>CCRDB</v>
      </c>
      <c r="F489" s="16">
        <f>VLOOKUP($C489,'Growth rate'!$B$3:$T$93,7,FALSE)*VLOOKUP($E489,BY_COM_Demand_Drivers!$A$5:$I$100,7,FALSE)</f>
        <v>881.96263664542926</v>
      </c>
      <c r="G489" s="16">
        <f>VLOOKUP($C489,'Growth rate'!$B$3:$T$93,7,FALSE)*VLOOKUP($E489,BY_COM_Demand_Drivers!$A$5:$I$100,8,FALSE)</f>
        <v>0</v>
      </c>
      <c r="H489" s="16">
        <f>VLOOKUP($C489,'Growth rate'!$B$3:$T$93,7,FALSE)*VLOOKUP($E489,BY_COM_Demand_Drivers!$A$5:$I$100,9,FALSE)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BY_COM_Demand_Drivers!$J$10</f>
        <v>CCRDB</v>
      </c>
      <c r="F490" s="16">
        <f>VLOOKUP($C490,'Growth rate'!$B$3:$T$93,7,FALSE)*VLOOKUP($E490,BY_COM_Demand_Drivers!$A$5:$I$100,7,FALSE)</f>
        <v>888.50696202703546</v>
      </c>
      <c r="G490" s="16">
        <f>VLOOKUP($C490,'Growth rate'!$B$3:$T$93,7,FALSE)*VLOOKUP($E490,BY_COM_Demand_Drivers!$A$5:$I$100,8,FALSE)</f>
        <v>0</v>
      </c>
      <c r="H490" s="16">
        <f>VLOOKUP($C490,'Growth rate'!$B$3:$T$93,7,FALSE)*VLOOKUP($E490,BY_COM_Demand_Drivers!$A$5:$I$100,9,FALSE)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BY_COM_Demand_Drivers!$J$10</f>
        <v>CCRDB</v>
      </c>
      <c r="F491" s="16">
        <f>VLOOKUP($C491,'Growth rate'!$B$3:$T$93,7,FALSE)*VLOOKUP($E491,BY_COM_Demand_Drivers!$A$5:$I$100,7,FALSE)</f>
        <v>894.83277043470491</v>
      </c>
      <c r="G491" s="16">
        <f>VLOOKUP($C491,'Growth rate'!$B$3:$T$93,7,FALSE)*VLOOKUP($E491,BY_COM_Demand_Drivers!$A$5:$I$100,8,FALSE)</f>
        <v>0</v>
      </c>
      <c r="H491" s="16">
        <f>VLOOKUP($C491,'Growth rate'!$B$3:$T$93,7,FALSE)*VLOOKUP($E491,BY_COM_Demand_Drivers!$A$5:$I$100,9,FALSE)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BY_COM_Demand_Drivers!$J$10</f>
        <v>CCRDB</v>
      </c>
      <c r="F492" s="16">
        <f>VLOOKUP($C492,'Growth rate'!$B$3:$T$93,7,FALSE)*VLOOKUP($E492,BY_COM_Demand_Drivers!$A$5:$I$100,7,FALSE)</f>
        <v>901.15857884237448</v>
      </c>
      <c r="G492" s="16">
        <f>VLOOKUP($C492,'Growth rate'!$B$3:$T$93,7,FALSE)*VLOOKUP($E492,BY_COM_Demand_Drivers!$A$5:$I$100,8,FALSE)</f>
        <v>0</v>
      </c>
      <c r="H492" s="16">
        <f>VLOOKUP($C492,'Growth rate'!$B$3:$T$93,7,FALSE)*VLOOKUP($E492,BY_COM_Demand_Drivers!$A$5:$I$100,9,FALSE)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BY_COM_Demand_Drivers!$J$10</f>
        <v>CCRDB</v>
      </c>
      <c r="F493" s="16">
        <f>VLOOKUP($C493,'Growth rate'!$B$3:$T$93,7,FALSE)*VLOOKUP($E493,BY_COM_Demand_Drivers!$A$5:$I$100,7,FALSE)</f>
        <v>907.48438725004394</v>
      </c>
      <c r="G493" s="16">
        <f>VLOOKUP($C493,'Growth rate'!$B$3:$T$93,7,FALSE)*VLOOKUP($E493,BY_COM_Demand_Drivers!$A$5:$I$100,8,FALSE)</f>
        <v>0</v>
      </c>
      <c r="H493" s="16">
        <f>VLOOKUP($C493,'Growth rate'!$B$3:$T$93,7,FALSE)*VLOOKUP($E493,BY_COM_Demand_Drivers!$A$5:$I$100,9,FALSE)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BY_COM_Demand_Drivers!$J$10</f>
        <v>CCRDB</v>
      </c>
      <c r="F494" s="16">
        <f>VLOOKUP($C494,'Growth rate'!$B$3:$T$93,7,FALSE)*VLOOKUP($E494,BY_COM_Demand_Drivers!$A$5:$I$100,7,FALSE)</f>
        <v>913.81019565771351</v>
      </c>
      <c r="G494" s="16">
        <f>VLOOKUP($C494,'Growth rate'!$B$3:$T$93,7,FALSE)*VLOOKUP($E494,BY_COM_Demand_Drivers!$A$5:$I$100,8,FALSE)</f>
        <v>0</v>
      </c>
      <c r="H494" s="16">
        <f>VLOOKUP($C494,'Growth rate'!$B$3:$T$93,7,FALSE)*VLOOKUP($E494,BY_COM_Demand_Drivers!$A$5:$I$100,9,FALSE)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BY_COM_Demand_Drivers!$J$10</f>
        <v>CCRDB</v>
      </c>
      <c r="F495" s="16">
        <f>VLOOKUP($C495,'Growth rate'!$B$3:$T$93,7,FALSE)*VLOOKUP($E495,BY_COM_Demand_Drivers!$A$5:$I$100,7,FALSE)</f>
        <v>920.13600406538296</v>
      </c>
      <c r="G495" s="16">
        <f>VLOOKUP($C495,'Growth rate'!$B$3:$T$93,7,FALSE)*VLOOKUP($E495,BY_COM_Demand_Drivers!$A$5:$I$100,8,FALSE)</f>
        <v>0</v>
      </c>
      <c r="H495" s="16">
        <f>VLOOKUP($C495,'Growth rate'!$B$3:$T$93,7,FALSE)*VLOOKUP($E495,BY_COM_Demand_Drivers!$A$5:$I$100,9,FALSE)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BY_COM_Demand_Drivers!$J$11</f>
        <v>CCUMB</v>
      </c>
      <c r="F496" s="16">
        <f>VLOOKUP($C496,'Growth rate'!$B$3:$T$93,7,FALSE)*VLOOKUP($E496,BY_COM_Demand_Drivers!$A$5:$I$100,7,FALSE)</f>
        <v>378.392917510102</v>
      </c>
      <c r="G496" s="16">
        <f>VLOOKUP($C496,'Growth rate'!$B$3:$T$93,7,FALSE)*VLOOKUP($E496,BY_COM_Demand_Drivers!$A$5:$I$100,8,FALSE)</f>
        <v>0</v>
      </c>
      <c r="H496" s="16">
        <f>VLOOKUP($C496,'Growth rate'!$B$3:$T$93,7,FALSE)*VLOOKUP($E496,BY_COM_Demand_Drivers!$A$5:$I$100,9,FALSE)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BY_COM_Demand_Drivers!$J$11</f>
        <v>CCUMB</v>
      </c>
      <c r="F497" s="16">
        <f>VLOOKUP($C497,'Growth rate'!$B$3:$T$93,7,FALSE)*VLOOKUP($E497,BY_COM_Demand_Drivers!$A$5:$I$100,7,FALSE)</f>
        <v>383.27421630877768</v>
      </c>
      <c r="G497" s="16">
        <f>VLOOKUP($C497,'Growth rate'!$B$3:$T$93,7,FALSE)*VLOOKUP($E497,BY_COM_Demand_Drivers!$A$5:$I$100,8,FALSE)</f>
        <v>0</v>
      </c>
      <c r="H497" s="16">
        <f>VLOOKUP($C497,'Growth rate'!$B$3:$T$93,7,FALSE)*VLOOKUP($E497,BY_COM_Demand_Drivers!$A$5:$I$100,9,FALSE)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BY_COM_Demand_Drivers!$J$11</f>
        <v>CCUMB</v>
      </c>
      <c r="F498" s="16">
        <f>VLOOKUP($C498,'Growth rate'!$B$3:$T$93,7,FALSE)*VLOOKUP($E498,BY_COM_Demand_Drivers!$A$5:$I$100,7,FALSE)</f>
        <v>388.15551510745325</v>
      </c>
      <c r="G498" s="16">
        <f>VLOOKUP($C498,'Growth rate'!$B$3:$T$93,7,FALSE)*VLOOKUP($E498,BY_COM_Demand_Drivers!$A$5:$I$100,8,FALSE)</f>
        <v>0</v>
      </c>
      <c r="H498" s="16">
        <f>VLOOKUP($C498,'Growth rate'!$B$3:$T$93,7,FALSE)*VLOOKUP($E498,BY_COM_Demand_Drivers!$A$5:$I$100,9,FALSE)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BY_COM_Demand_Drivers!$J$11</f>
        <v>CCUMB</v>
      </c>
      <c r="F499" s="16">
        <f>VLOOKUP($C499,'Growth rate'!$B$3:$T$93,7,FALSE)*VLOOKUP($E499,BY_COM_Demand_Drivers!$A$5:$I$100,7,FALSE)</f>
        <v>393.03681390612894</v>
      </c>
      <c r="G499" s="16">
        <f>VLOOKUP($C499,'Growth rate'!$B$3:$T$93,7,FALSE)*VLOOKUP($E499,BY_COM_Demand_Drivers!$A$5:$I$100,8,FALSE)</f>
        <v>0</v>
      </c>
      <c r="H499" s="16">
        <f>VLOOKUP($C499,'Growth rate'!$B$3:$T$93,7,FALSE)*VLOOKUP($E499,BY_COM_Demand_Drivers!$A$5:$I$100,9,FALSE)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BY_COM_Demand_Drivers!$J$11</f>
        <v>CCUMB</v>
      </c>
      <c r="F500" s="16">
        <f>VLOOKUP($C500,'Growth rate'!$B$3:$T$93,7,FALSE)*VLOOKUP($E500,BY_COM_Demand_Drivers!$A$5:$I$100,7,FALSE)</f>
        <v>397.91811270480457</v>
      </c>
      <c r="G500" s="16">
        <f>VLOOKUP($C500,'Growth rate'!$B$3:$T$93,7,FALSE)*VLOOKUP($E500,BY_COM_Demand_Drivers!$A$5:$I$100,8,FALSE)</f>
        <v>0</v>
      </c>
      <c r="H500" s="16">
        <f>VLOOKUP($C500,'Growth rate'!$B$3:$T$93,7,FALSE)*VLOOKUP($E500,BY_COM_Demand_Drivers!$A$5:$I$100,9,FALSE)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BY_COM_Demand_Drivers!$J$11</f>
        <v>CCUMB</v>
      </c>
      <c r="F501" s="16">
        <f>VLOOKUP($C501,'Growth rate'!$B$3:$T$93,7,FALSE)*VLOOKUP($E501,BY_COM_Demand_Drivers!$A$5:$I$100,7,FALSE)</f>
        <v>402.7994115034802</v>
      </c>
      <c r="G501" s="16">
        <f>VLOOKUP($C501,'Growth rate'!$B$3:$T$93,7,FALSE)*VLOOKUP($E501,BY_COM_Demand_Drivers!$A$5:$I$100,8,FALSE)</f>
        <v>0</v>
      </c>
      <c r="H501" s="16">
        <f>VLOOKUP($C501,'Growth rate'!$B$3:$T$93,7,FALSE)*VLOOKUP($E501,BY_COM_Demand_Drivers!$A$5:$I$100,9,FALSE)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BY_COM_Demand_Drivers!$J$11</f>
        <v>CCUMB</v>
      </c>
      <c r="F502" s="16">
        <f>VLOOKUP($C502,'Growth rate'!$B$3:$T$93,7,FALSE)*VLOOKUP($E502,BY_COM_Demand_Drivers!$A$5:$I$100,7,FALSE)</f>
        <v>407.68071030215583</v>
      </c>
      <c r="G502" s="16">
        <f>VLOOKUP($C502,'Growth rate'!$B$3:$T$93,7,FALSE)*VLOOKUP($E502,BY_COM_Demand_Drivers!$A$5:$I$100,8,FALSE)</f>
        <v>0</v>
      </c>
      <c r="H502" s="16">
        <f>VLOOKUP($C502,'Growth rate'!$B$3:$T$93,7,FALSE)*VLOOKUP($E502,BY_COM_Demand_Drivers!$A$5:$I$100,9,FALSE)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BY_COM_Demand_Drivers!$J$11</f>
        <v>CCUMB</v>
      </c>
      <c r="F503" s="16">
        <f>VLOOKUP($C503,'Growth rate'!$B$3:$T$93,7,FALSE)*VLOOKUP($E503,BY_COM_Demand_Drivers!$A$5:$I$100,7,FALSE)</f>
        <v>412.56200910083152</v>
      </c>
      <c r="G503" s="16">
        <f>VLOOKUP($C503,'Growth rate'!$B$3:$T$93,7,FALSE)*VLOOKUP($E503,BY_COM_Demand_Drivers!$A$5:$I$100,8,FALSE)</f>
        <v>0</v>
      </c>
      <c r="H503" s="16">
        <f>VLOOKUP($C503,'Growth rate'!$B$3:$T$93,7,FALSE)*VLOOKUP($E503,BY_COM_Demand_Drivers!$A$5:$I$100,9,FALSE)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BY_COM_Demand_Drivers!$J$11</f>
        <v>CCUMB</v>
      </c>
      <c r="F504" s="16">
        <f>VLOOKUP($C504,'Growth rate'!$B$3:$T$93,7,FALSE)*VLOOKUP($E504,BY_COM_Demand_Drivers!$A$5:$I$100,7,FALSE)</f>
        <v>417.44330789950709</v>
      </c>
      <c r="G504" s="16">
        <f>VLOOKUP($C504,'Growth rate'!$B$3:$T$93,7,FALSE)*VLOOKUP($E504,BY_COM_Demand_Drivers!$A$5:$I$100,8,FALSE)</f>
        <v>0</v>
      </c>
      <c r="H504" s="16">
        <f>VLOOKUP($C504,'Growth rate'!$B$3:$T$93,7,FALSE)*VLOOKUP($E504,BY_COM_Demand_Drivers!$A$5:$I$100,9,FALSE)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BY_COM_Demand_Drivers!$J$11</f>
        <v>CCUMB</v>
      </c>
      <c r="F505" s="16">
        <f>VLOOKUP($C505,'Growth rate'!$B$3:$T$93,7,FALSE)*VLOOKUP($E505,BY_COM_Demand_Drivers!$A$5:$I$100,7,FALSE)</f>
        <v>422.32460669818278</v>
      </c>
      <c r="G505" s="16">
        <f>VLOOKUP($C505,'Growth rate'!$B$3:$T$93,7,FALSE)*VLOOKUP($E505,BY_COM_Demand_Drivers!$A$5:$I$100,8,FALSE)</f>
        <v>0</v>
      </c>
      <c r="H505" s="16">
        <f>VLOOKUP($C505,'Growth rate'!$B$3:$T$93,7,FALSE)*VLOOKUP($E505,BY_COM_Demand_Drivers!$A$5:$I$100,9,FALSE)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BY_COM_Demand_Drivers!$J$11</f>
        <v>CCUMB</v>
      </c>
      <c r="F506" s="16">
        <f>VLOOKUP($C506,'Growth rate'!$B$3:$T$93,7,FALSE)*VLOOKUP($E506,BY_COM_Demand_Drivers!$A$5:$I$100,7,FALSE)</f>
        <v>427.20590549685835</v>
      </c>
      <c r="G506" s="16">
        <f>VLOOKUP($C506,'Growth rate'!$B$3:$T$93,7,FALSE)*VLOOKUP($E506,BY_COM_Demand_Drivers!$A$5:$I$100,8,FALSE)</f>
        <v>0</v>
      </c>
      <c r="H506" s="16">
        <f>VLOOKUP($C506,'Growth rate'!$B$3:$T$93,7,FALSE)*VLOOKUP($E506,BY_COM_Demand_Drivers!$A$5:$I$100,9,FALSE)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BY_COM_Demand_Drivers!$J$11</f>
        <v>CCUMB</v>
      </c>
      <c r="F507" s="16">
        <f>VLOOKUP($C507,'Growth rate'!$B$3:$T$93,7,FALSE)*VLOOKUP($E507,BY_COM_Demand_Drivers!$A$5:$I$100,7,FALSE)</f>
        <v>432.08720429553404</v>
      </c>
      <c r="G507" s="16">
        <f>VLOOKUP($C507,'Growth rate'!$B$3:$T$93,7,FALSE)*VLOOKUP($E507,BY_COM_Demand_Drivers!$A$5:$I$100,8,FALSE)</f>
        <v>0</v>
      </c>
      <c r="H507" s="16">
        <f>VLOOKUP($C507,'Growth rate'!$B$3:$T$93,7,FALSE)*VLOOKUP($E507,BY_COM_Demand_Drivers!$A$5:$I$100,9,FALSE)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BY_COM_Demand_Drivers!$J$11</f>
        <v>CCUMB</v>
      </c>
      <c r="F508" s="16">
        <f>VLOOKUP($C508,'Growth rate'!$B$3:$T$93,7,FALSE)*VLOOKUP($E508,BY_COM_Demand_Drivers!$A$5:$I$100,7,FALSE)</f>
        <v>436.96850309420972</v>
      </c>
      <c r="G508" s="16">
        <f>VLOOKUP($C508,'Growth rate'!$B$3:$T$93,7,FALSE)*VLOOKUP($E508,BY_COM_Demand_Drivers!$A$5:$I$100,8,FALSE)</f>
        <v>0</v>
      </c>
      <c r="H508" s="16">
        <f>VLOOKUP($C508,'Growth rate'!$B$3:$T$93,7,FALSE)*VLOOKUP($E508,BY_COM_Demand_Drivers!$A$5:$I$100,9,FALSE)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BY_COM_Demand_Drivers!$J$11</f>
        <v>CCUMB</v>
      </c>
      <c r="F509" s="16">
        <f>VLOOKUP($C509,'Growth rate'!$B$3:$T$93,7,FALSE)*VLOOKUP($E509,BY_COM_Demand_Drivers!$A$5:$I$100,7,FALSE)</f>
        <v>441.8498018928853</v>
      </c>
      <c r="G509" s="16">
        <f>VLOOKUP($C509,'Growth rate'!$B$3:$T$93,7,FALSE)*VLOOKUP($E509,BY_COM_Demand_Drivers!$A$5:$I$100,8,FALSE)</f>
        <v>0</v>
      </c>
      <c r="H509" s="16">
        <f>VLOOKUP($C509,'Growth rate'!$B$3:$T$93,7,FALSE)*VLOOKUP($E509,BY_COM_Demand_Drivers!$A$5:$I$100,9,FALSE)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BY_COM_Demand_Drivers!$J$11</f>
        <v>CCUMB</v>
      </c>
      <c r="F510" s="16">
        <f>VLOOKUP($C510,'Growth rate'!$B$3:$T$93,7,FALSE)*VLOOKUP($E510,BY_COM_Demand_Drivers!$A$5:$I$100,7,FALSE)</f>
        <v>446.73110069156098</v>
      </c>
      <c r="G510" s="16">
        <f>VLOOKUP($C510,'Growth rate'!$B$3:$T$93,7,FALSE)*VLOOKUP($E510,BY_COM_Demand_Drivers!$A$5:$I$100,8,FALSE)</f>
        <v>0</v>
      </c>
      <c r="H510" s="16">
        <f>VLOOKUP($C510,'Growth rate'!$B$3:$T$93,7,FALSE)*VLOOKUP($E510,BY_COM_Demand_Drivers!$A$5:$I$100,9,FALSE)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BY_COM_Demand_Drivers!$J$11</f>
        <v>CCUMB</v>
      </c>
      <c r="F511" s="16">
        <f>VLOOKUP($C511,'Growth rate'!$B$3:$T$93,7,FALSE)*VLOOKUP($E511,BY_COM_Demand_Drivers!$A$5:$I$100,7,FALSE)</f>
        <v>451.61239949023661</v>
      </c>
      <c r="G511" s="16">
        <f>VLOOKUP($C511,'Growth rate'!$B$3:$T$93,7,FALSE)*VLOOKUP($E511,BY_COM_Demand_Drivers!$A$5:$I$100,8,FALSE)</f>
        <v>0</v>
      </c>
      <c r="H511" s="16">
        <f>VLOOKUP($C511,'Growth rate'!$B$3:$T$93,7,FALSE)*VLOOKUP($E511,BY_COM_Demand_Drivers!$A$5:$I$100,9,FALSE)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BY_COM_Demand_Drivers!$J$11</f>
        <v>CCUMB</v>
      </c>
      <c r="F512" s="16">
        <f>VLOOKUP($C512,'Growth rate'!$B$3:$T$93,7,FALSE)*VLOOKUP($E512,BY_COM_Demand_Drivers!$A$5:$I$100,7,FALSE)</f>
        <v>456.49369828891224</v>
      </c>
      <c r="G512" s="16">
        <f>VLOOKUP($C512,'Growth rate'!$B$3:$T$93,7,FALSE)*VLOOKUP($E512,BY_COM_Demand_Drivers!$A$5:$I$100,8,FALSE)</f>
        <v>0</v>
      </c>
      <c r="H512" s="16">
        <f>VLOOKUP($C512,'Growth rate'!$B$3:$T$93,7,FALSE)*VLOOKUP($E512,BY_COM_Demand_Drivers!$A$5:$I$100,9,FALSE)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BY_COM_Demand_Drivers!$J$11</f>
        <v>CCUMB</v>
      </c>
      <c r="F513" s="16">
        <f>VLOOKUP($C513,'Growth rate'!$B$3:$T$93,7,FALSE)*VLOOKUP($E513,BY_COM_Demand_Drivers!$A$5:$I$100,7,FALSE)</f>
        <v>461.37499708758787</v>
      </c>
      <c r="G513" s="16">
        <f>VLOOKUP($C513,'Growth rate'!$B$3:$T$93,7,FALSE)*VLOOKUP($E513,BY_COM_Demand_Drivers!$A$5:$I$100,8,FALSE)</f>
        <v>0</v>
      </c>
      <c r="H513" s="16">
        <f>VLOOKUP($C513,'Growth rate'!$B$3:$T$93,7,FALSE)*VLOOKUP($E513,BY_COM_Demand_Drivers!$A$5:$I$100,9,FALSE)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BY_COM_Demand_Drivers!$J$11</f>
        <v>CCUMB</v>
      </c>
      <c r="F514" s="16">
        <f>VLOOKUP($C514,'Growth rate'!$B$3:$T$93,7,FALSE)*VLOOKUP($E514,BY_COM_Demand_Drivers!$A$5:$I$100,7,FALSE)</f>
        <v>466.25629588626356</v>
      </c>
      <c r="G514" s="16">
        <f>VLOOKUP($C514,'Growth rate'!$B$3:$T$93,7,FALSE)*VLOOKUP($E514,BY_COM_Demand_Drivers!$A$5:$I$100,8,FALSE)</f>
        <v>0</v>
      </c>
      <c r="H514" s="16">
        <f>VLOOKUP($C514,'Growth rate'!$B$3:$T$93,7,FALSE)*VLOOKUP($E514,BY_COM_Demand_Drivers!$A$5:$I$100,9,FALSE)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BY_COM_Demand_Drivers!$J$11</f>
        <v>CCUMB</v>
      </c>
      <c r="F515" s="16">
        <f>VLOOKUP($C515,'Growth rate'!$B$3:$T$93,7,FALSE)*VLOOKUP($E515,BY_COM_Demand_Drivers!$A$5:$I$100,7,FALSE)</f>
        <v>471.13759468493913</v>
      </c>
      <c r="G515" s="16">
        <f>VLOOKUP($C515,'Growth rate'!$B$3:$T$93,7,FALSE)*VLOOKUP($E515,BY_COM_Demand_Drivers!$A$5:$I$100,8,FALSE)</f>
        <v>0</v>
      </c>
      <c r="H515" s="16">
        <f>VLOOKUP($C515,'Growth rate'!$B$3:$T$93,7,FALSE)*VLOOKUP($E515,BY_COM_Demand_Drivers!$A$5:$I$100,9,FALSE)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BY_COM_Demand_Drivers!$J$11</f>
        <v>CCUMB</v>
      </c>
      <c r="F516" s="16">
        <f>VLOOKUP($C516,'Growth rate'!$B$3:$T$93,7,FALSE)*VLOOKUP($E516,BY_COM_Demand_Drivers!$A$5:$I$100,7,FALSE)</f>
        <v>476.01889348361482</v>
      </c>
      <c r="G516" s="16">
        <f>VLOOKUP($C516,'Growth rate'!$B$3:$T$93,7,FALSE)*VLOOKUP($E516,BY_COM_Demand_Drivers!$A$5:$I$100,8,FALSE)</f>
        <v>0</v>
      </c>
      <c r="H516" s="16">
        <f>VLOOKUP($C516,'Growth rate'!$B$3:$T$93,7,FALSE)*VLOOKUP($E516,BY_COM_Demand_Drivers!$A$5:$I$100,9,FALSE)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BY_COM_Demand_Drivers!$J$11</f>
        <v>CCUMB</v>
      </c>
      <c r="F517" s="16">
        <f>VLOOKUP($C517,'Growth rate'!$B$3:$T$93,7,FALSE)*VLOOKUP($E517,BY_COM_Demand_Drivers!$A$5:$I$100,7,FALSE)</f>
        <v>480.9001922822905</v>
      </c>
      <c r="G517" s="16">
        <f>VLOOKUP($C517,'Growth rate'!$B$3:$T$93,7,FALSE)*VLOOKUP($E517,BY_COM_Demand_Drivers!$A$5:$I$100,8,FALSE)</f>
        <v>0</v>
      </c>
      <c r="H517" s="16">
        <f>VLOOKUP($C517,'Growth rate'!$B$3:$T$93,7,FALSE)*VLOOKUP($E517,BY_COM_Demand_Drivers!$A$5:$I$100,9,FALSE)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BY_COM_Demand_Drivers!$J$11</f>
        <v>CCUMB</v>
      </c>
      <c r="F518" s="16">
        <f>VLOOKUP($C518,'Growth rate'!$B$3:$T$93,7,FALSE)*VLOOKUP($E518,BY_COM_Demand_Drivers!$A$5:$I$100,7,FALSE)</f>
        <v>485.78149108096608</v>
      </c>
      <c r="G518" s="16">
        <f>VLOOKUP($C518,'Growth rate'!$B$3:$T$93,7,FALSE)*VLOOKUP($E518,BY_COM_Demand_Drivers!$A$5:$I$100,8,FALSE)</f>
        <v>0</v>
      </c>
      <c r="H518" s="16">
        <f>VLOOKUP($C518,'Growth rate'!$B$3:$T$93,7,FALSE)*VLOOKUP($E518,BY_COM_Demand_Drivers!$A$5:$I$100,9,FALSE)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BY_COM_Demand_Drivers!$J$11</f>
        <v>CCUMB</v>
      </c>
      <c r="F519" s="16">
        <f>VLOOKUP($C519,'Growth rate'!$B$3:$T$93,7,FALSE)*VLOOKUP($E519,BY_COM_Demand_Drivers!$A$5:$I$100,7,FALSE)</f>
        <v>490.66278987964176</v>
      </c>
      <c r="G519" s="16">
        <f>VLOOKUP($C519,'Growth rate'!$B$3:$T$93,7,FALSE)*VLOOKUP($E519,BY_COM_Demand_Drivers!$A$5:$I$100,8,FALSE)</f>
        <v>0</v>
      </c>
      <c r="H519" s="16">
        <f>VLOOKUP($C519,'Growth rate'!$B$3:$T$93,7,FALSE)*VLOOKUP($E519,BY_COM_Demand_Drivers!$A$5:$I$100,9,FALSE)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BY_COM_Demand_Drivers!$J$11</f>
        <v>CCUMB</v>
      </c>
      <c r="F520" s="16">
        <f>VLOOKUP($C520,'Growth rate'!$B$3:$T$93,7,FALSE)*VLOOKUP($E520,BY_COM_Demand_Drivers!$A$5:$I$100,7,FALSE)</f>
        <v>495.54408867831739</v>
      </c>
      <c r="G520" s="16">
        <f>VLOOKUP($C520,'Growth rate'!$B$3:$T$93,7,FALSE)*VLOOKUP($E520,BY_COM_Demand_Drivers!$A$5:$I$100,8,FALSE)</f>
        <v>0</v>
      </c>
      <c r="H520" s="16">
        <f>VLOOKUP($C520,'Growth rate'!$B$3:$T$93,7,FALSE)*VLOOKUP($E520,BY_COM_Demand_Drivers!$A$5:$I$100,9,FALSE)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BY_COM_Demand_Drivers!$J$11</f>
        <v>CCUMB</v>
      </c>
      <c r="F521" s="16">
        <f>VLOOKUP($C521,'Growth rate'!$B$3:$T$93,7,FALSE)*VLOOKUP($E521,BY_COM_Demand_Drivers!$A$5:$I$100,7,FALSE)</f>
        <v>500.42538747699297</v>
      </c>
      <c r="G521" s="16">
        <f>VLOOKUP($C521,'Growth rate'!$B$3:$T$93,7,FALSE)*VLOOKUP($E521,BY_COM_Demand_Drivers!$A$5:$I$100,8,FALSE)</f>
        <v>0</v>
      </c>
      <c r="H521" s="16">
        <f>VLOOKUP($C521,'Growth rate'!$B$3:$T$93,7,FALSE)*VLOOKUP($E521,BY_COM_Demand_Drivers!$A$5:$I$100,9,FALSE)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BY_COM_Demand_Drivers!$J$11</f>
        <v>CCUMB</v>
      </c>
      <c r="F522" s="16">
        <f>VLOOKUP($C522,'Growth rate'!$B$3:$T$93,7,FALSE)*VLOOKUP($E522,BY_COM_Demand_Drivers!$A$5:$I$100,7,FALSE)</f>
        <v>505.30668627566865</v>
      </c>
      <c r="G522" s="16">
        <f>VLOOKUP($C522,'Growth rate'!$B$3:$T$93,7,FALSE)*VLOOKUP($E522,BY_COM_Demand_Drivers!$A$5:$I$100,8,FALSE)</f>
        <v>0</v>
      </c>
      <c r="H522" s="16">
        <f>VLOOKUP($C522,'Growth rate'!$B$3:$T$93,7,FALSE)*VLOOKUP($E522,BY_COM_Demand_Drivers!$A$5:$I$100,9,FALSE)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BY_COM_Demand_Drivers!$J$11</f>
        <v>CCUMB</v>
      </c>
      <c r="F523" s="16">
        <f>VLOOKUP($C523,'Growth rate'!$B$3:$T$93,7,FALSE)*VLOOKUP($E523,BY_COM_Demand_Drivers!$A$5:$I$100,7,FALSE)</f>
        <v>510.18798507434434</v>
      </c>
      <c r="G523" s="16">
        <f>VLOOKUP($C523,'Growth rate'!$B$3:$T$93,7,FALSE)*VLOOKUP($E523,BY_COM_Demand_Drivers!$A$5:$I$100,8,FALSE)</f>
        <v>0</v>
      </c>
      <c r="H523" s="16">
        <f>VLOOKUP($C523,'Growth rate'!$B$3:$T$93,7,FALSE)*VLOOKUP($E523,BY_COM_Demand_Drivers!$A$5:$I$100,9,FALSE)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BY_COM_Demand_Drivers!$J$11</f>
        <v>CCUMB</v>
      </c>
      <c r="F524" s="16">
        <f>VLOOKUP($C524,'Growth rate'!$B$3:$T$93,7,FALSE)*VLOOKUP($E524,BY_COM_Demand_Drivers!$A$5:$I$100,7,FALSE)</f>
        <v>515.06928387301991</v>
      </c>
      <c r="G524" s="16">
        <f>VLOOKUP($C524,'Growth rate'!$B$3:$T$93,7,FALSE)*VLOOKUP($E524,BY_COM_Demand_Drivers!$A$5:$I$100,8,FALSE)</f>
        <v>0</v>
      </c>
      <c r="H524" s="16">
        <f>VLOOKUP($C524,'Growth rate'!$B$3:$T$93,7,FALSE)*VLOOKUP($E524,BY_COM_Demand_Drivers!$A$5:$I$100,9,FALSE)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BY_COM_Demand_Drivers!$J$11</f>
        <v>CCUMB</v>
      </c>
      <c r="F525" s="16">
        <f>VLOOKUP($C525,'Growth rate'!$B$3:$T$93,7,FALSE)*VLOOKUP($E525,BY_COM_Demand_Drivers!$A$5:$I$100,7,FALSE)</f>
        <v>519.95058267169554</v>
      </c>
      <c r="G525" s="16">
        <f>VLOOKUP($C525,'Growth rate'!$B$3:$T$93,7,FALSE)*VLOOKUP($E525,BY_COM_Demand_Drivers!$A$5:$I$100,8,FALSE)</f>
        <v>0</v>
      </c>
      <c r="H525" s="16">
        <f>VLOOKUP($C525,'Growth rate'!$B$3:$T$93,7,FALSE)*VLOOKUP($E525,BY_COM_Demand_Drivers!$A$5:$I$100,9,FALSE)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BY_COM_Demand_Drivers!$J$11</f>
        <v>CCUMB</v>
      </c>
      <c r="F526" s="16">
        <f>VLOOKUP($C526,'Growth rate'!$B$3:$T$93,7,FALSE)*VLOOKUP($E526,BY_COM_Demand_Drivers!$A$5:$I$100,7,FALSE)</f>
        <v>524.83188147037129</v>
      </c>
      <c r="G526" s="16">
        <f>VLOOKUP($C526,'Growth rate'!$B$3:$T$93,7,FALSE)*VLOOKUP($E526,BY_COM_Demand_Drivers!$A$5:$I$100,8,FALSE)</f>
        <v>0</v>
      </c>
      <c r="H526" s="16">
        <f>VLOOKUP($C526,'Growth rate'!$B$3:$T$93,7,FALSE)*VLOOKUP($E526,BY_COM_Demand_Drivers!$A$5:$I$100,9,FALSE)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BY_COM_Demand_Drivers!$J$11</f>
        <v>CCUMB</v>
      </c>
      <c r="F527" s="16">
        <f>VLOOKUP($C527,'Growth rate'!$B$3:$T$93,7,FALSE)*VLOOKUP($E527,BY_COM_Demand_Drivers!$A$5:$I$100,7,FALSE)</f>
        <v>529.7131802690468</v>
      </c>
      <c r="G527" s="16">
        <f>VLOOKUP($C527,'Growth rate'!$B$3:$T$93,7,FALSE)*VLOOKUP($E527,BY_COM_Demand_Drivers!$A$5:$I$100,8,FALSE)</f>
        <v>0</v>
      </c>
      <c r="H527" s="16">
        <f>VLOOKUP($C527,'Growth rate'!$B$3:$T$93,7,FALSE)*VLOOKUP($E527,BY_COM_Demand_Drivers!$A$5:$I$100,9,FALSE)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BY_COM_Demand_Drivers!$J$11</f>
        <v>CCUMB</v>
      </c>
      <c r="F528" s="16">
        <f>VLOOKUP($C528,'Growth rate'!$B$3:$T$93,7,FALSE)*VLOOKUP($E528,BY_COM_Demand_Drivers!$A$5:$I$100,7,FALSE)</f>
        <v>535.45751008111097</v>
      </c>
      <c r="G528" s="16">
        <f>VLOOKUP($C528,'Growth rate'!$B$3:$T$93,7,FALSE)*VLOOKUP($E528,BY_COM_Demand_Drivers!$A$5:$I$100,8,FALSE)</f>
        <v>0</v>
      </c>
      <c r="H528" s="16">
        <f>VLOOKUP($C528,'Growth rate'!$B$3:$T$93,7,FALSE)*VLOOKUP($E528,BY_COM_Demand_Drivers!$A$5:$I$100,9,FALSE)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BY_COM_Demand_Drivers!$J$11</f>
        <v>CCUMB</v>
      </c>
      <c r="F529" s="16">
        <f>VLOOKUP($C529,'Growth rate'!$B$3:$T$93,7,FALSE)*VLOOKUP($E529,BY_COM_Demand_Drivers!$A$5:$I$100,7,FALSE)</f>
        <v>541.20183989317525</v>
      </c>
      <c r="G529" s="16">
        <f>VLOOKUP($C529,'Growth rate'!$B$3:$T$93,7,FALSE)*VLOOKUP($E529,BY_COM_Demand_Drivers!$A$5:$I$100,8,FALSE)</f>
        <v>0</v>
      </c>
      <c r="H529" s="16">
        <f>VLOOKUP($C529,'Growth rate'!$B$3:$T$93,7,FALSE)*VLOOKUP($E529,BY_COM_Demand_Drivers!$A$5:$I$100,9,FALSE)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BY_COM_Demand_Drivers!$J$11</f>
        <v>CCUMB</v>
      </c>
      <c r="F530" s="16">
        <f>VLOOKUP($C530,'Growth rate'!$B$3:$T$93,7,FALSE)*VLOOKUP($E530,BY_COM_Demand_Drivers!$A$5:$I$100,7,FALSE)</f>
        <v>546.94616970523941</v>
      </c>
      <c r="G530" s="16">
        <f>VLOOKUP($C530,'Growth rate'!$B$3:$T$93,7,FALSE)*VLOOKUP($E530,BY_COM_Demand_Drivers!$A$5:$I$100,8,FALSE)</f>
        <v>0</v>
      </c>
      <c r="H530" s="16">
        <f>VLOOKUP($C530,'Growth rate'!$B$3:$T$93,7,FALSE)*VLOOKUP($E530,BY_COM_Demand_Drivers!$A$5:$I$100,9,FALSE)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BY_COM_Demand_Drivers!$J$11</f>
        <v>CCUMB</v>
      </c>
      <c r="F531" s="16">
        <f>VLOOKUP($C531,'Growth rate'!$B$3:$T$93,7,FALSE)*VLOOKUP($E531,BY_COM_Demand_Drivers!$A$5:$I$100,7,FALSE)</f>
        <v>552.69049951730369</v>
      </c>
      <c r="G531" s="16">
        <f>VLOOKUP($C531,'Growth rate'!$B$3:$T$93,7,FALSE)*VLOOKUP($E531,BY_COM_Demand_Drivers!$A$5:$I$100,8,FALSE)</f>
        <v>0</v>
      </c>
      <c r="H531" s="16">
        <f>VLOOKUP($C531,'Growth rate'!$B$3:$T$93,7,FALSE)*VLOOKUP($E531,BY_COM_Demand_Drivers!$A$5:$I$100,9,FALSE)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BY_COM_Demand_Drivers!$J$11</f>
        <v>CCUMB</v>
      </c>
      <c r="F532" s="16">
        <f>VLOOKUP($C532,'Growth rate'!$B$3:$T$93,7,FALSE)*VLOOKUP($E532,BY_COM_Demand_Drivers!$A$5:$I$100,7,FALSE)</f>
        <v>558.43482932936786</v>
      </c>
      <c r="G532" s="16">
        <f>VLOOKUP($C532,'Growth rate'!$B$3:$T$93,7,FALSE)*VLOOKUP($E532,BY_COM_Demand_Drivers!$A$5:$I$100,8,FALSE)</f>
        <v>0</v>
      </c>
      <c r="H532" s="16">
        <f>VLOOKUP($C532,'Growth rate'!$B$3:$T$93,7,FALSE)*VLOOKUP($E532,BY_COM_Demand_Drivers!$A$5:$I$100,9,FALSE)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BY_COM_Demand_Drivers!$J$11</f>
        <v>CCUMB</v>
      </c>
      <c r="F533" s="16">
        <f>VLOOKUP($C533,'Growth rate'!$B$3:$T$93,7,FALSE)*VLOOKUP($E533,BY_COM_Demand_Drivers!$A$5:$I$100,7,FALSE)</f>
        <v>564.86699463654338</v>
      </c>
      <c r="G533" s="16">
        <f>VLOOKUP($C533,'Growth rate'!$B$3:$T$93,7,FALSE)*VLOOKUP($E533,BY_COM_Demand_Drivers!$A$5:$I$100,8,FALSE)</f>
        <v>0</v>
      </c>
      <c r="H533" s="16">
        <f>VLOOKUP($C533,'Growth rate'!$B$3:$T$93,7,FALSE)*VLOOKUP($E533,BY_COM_Demand_Drivers!$A$5:$I$100,9,FALSE)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BY_COM_Demand_Drivers!$J$11</f>
        <v>CCUMB</v>
      </c>
      <c r="F534" s="16">
        <f>VLOOKUP($C534,'Growth rate'!$B$3:$T$93,7,FALSE)*VLOOKUP($E534,BY_COM_Demand_Drivers!$A$5:$I$100,7,FALSE)</f>
        <v>571.29915994371868</v>
      </c>
      <c r="G534" s="16">
        <f>VLOOKUP($C534,'Growth rate'!$B$3:$T$93,7,FALSE)*VLOOKUP($E534,BY_COM_Demand_Drivers!$A$5:$I$100,8,FALSE)</f>
        <v>0</v>
      </c>
      <c r="H534" s="16">
        <f>VLOOKUP($C534,'Growth rate'!$B$3:$T$93,7,FALSE)*VLOOKUP($E534,BY_COM_Demand_Drivers!$A$5:$I$100,9,FALSE)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BY_COM_Demand_Drivers!$J$11</f>
        <v>CCUMB</v>
      </c>
      <c r="F535" s="16">
        <f>VLOOKUP($C535,'Growth rate'!$B$3:$T$93,7,FALSE)*VLOOKUP($E535,BY_COM_Demand_Drivers!$A$5:$I$100,7,FALSE)</f>
        <v>577.73132525089432</v>
      </c>
      <c r="G535" s="16">
        <f>VLOOKUP($C535,'Growth rate'!$B$3:$T$93,7,FALSE)*VLOOKUP($E535,BY_COM_Demand_Drivers!$A$5:$I$100,8,FALSE)</f>
        <v>0</v>
      </c>
      <c r="H535" s="16">
        <f>VLOOKUP($C535,'Growth rate'!$B$3:$T$93,7,FALSE)*VLOOKUP($E535,BY_COM_Demand_Drivers!$A$5:$I$100,9,FALSE)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BY_COM_Demand_Drivers!$J$11</f>
        <v>CCUMB</v>
      </c>
      <c r="F536" s="16">
        <f>VLOOKUP($C536,'Growth rate'!$B$3:$T$93,7,FALSE)*VLOOKUP($E536,BY_COM_Demand_Drivers!$A$5:$I$100,7,FALSE)</f>
        <v>584.16349055806973</v>
      </c>
      <c r="G536" s="16">
        <f>VLOOKUP($C536,'Growth rate'!$B$3:$T$93,7,FALSE)*VLOOKUP($E536,BY_COM_Demand_Drivers!$A$5:$I$100,8,FALSE)</f>
        <v>0</v>
      </c>
      <c r="H536" s="16">
        <f>VLOOKUP($C536,'Growth rate'!$B$3:$T$93,7,FALSE)*VLOOKUP($E536,BY_COM_Demand_Drivers!$A$5:$I$100,9,FALSE)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BY_COM_Demand_Drivers!$J$11</f>
        <v>CCUMB</v>
      </c>
      <c r="F537" s="16">
        <f>VLOOKUP($C537,'Growth rate'!$B$3:$T$93,7,FALSE)*VLOOKUP($E537,BY_COM_Demand_Drivers!$A$5:$I$100,7,FALSE)</f>
        <v>590.59565586524525</v>
      </c>
      <c r="G537" s="16">
        <f>VLOOKUP($C537,'Growth rate'!$B$3:$T$93,7,FALSE)*VLOOKUP($E537,BY_COM_Demand_Drivers!$A$5:$I$100,8,FALSE)</f>
        <v>0</v>
      </c>
      <c r="H537" s="16">
        <f>VLOOKUP($C537,'Growth rate'!$B$3:$T$93,7,FALSE)*VLOOKUP($E537,BY_COM_Demand_Drivers!$A$5:$I$100,9,FALSE)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BY_COM_Demand_Drivers!$J$11</f>
        <v>CCUMB</v>
      </c>
      <c r="F538" s="16">
        <f>VLOOKUP($C538,'Growth rate'!$B$3:$T$93,7,FALSE)*VLOOKUP($E538,BY_COM_Demand_Drivers!$A$5:$I$100,7,FALSE)</f>
        <v>597.18947324876274</v>
      </c>
      <c r="G538" s="16">
        <f>VLOOKUP($C538,'Growth rate'!$B$3:$T$93,7,FALSE)*VLOOKUP($E538,BY_COM_Demand_Drivers!$A$5:$I$100,8,FALSE)</f>
        <v>0</v>
      </c>
      <c r="H538" s="16">
        <f>VLOOKUP($C538,'Growth rate'!$B$3:$T$93,7,FALSE)*VLOOKUP($E538,BY_COM_Demand_Drivers!$A$5:$I$100,9,FALSE)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BY_COM_Demand_Drivers!$J$11</f>
        <v>CCUMB</v>
      </c>
      <c r="F539" s="16">
        <f>VLOOKUP($C539,'Growth rate'!$B$3:$T$93,7,FALSE)*VLOOKUP($E539,BY_COM_Demand_Drivers!$A$5:$I$100,7,FALSE)</f>
        <v>603.78329063228023</v>
      </c>
      <c r="G539" s="16">
        <f>VLOOKUP($C539,'Growth rate'!$B$3:$T$93,7,FALSE)*VLOOKUP($E539,BY_COM_Demand_Drivers!$A$5:$I$100,8,FALSE)</f>
        <v>0</v>
      </c>
      <c r="H539" s="16">
        <f>VLOOKUP($C539,'Growth rate'!$B$3:$T$93,7,FALSE)*VLOOKUP($E539,BY_COM_Demand_Drivers!$A$5:$I$100,9,FALSE)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BY_COM_Demand_Drivers!$J$11</f>
        <v>CCUMB</v>
      </c>
      <c r="F540" s="16">
        <f>VLOOKUP($C540,'Growth rate'!$B$3:$T$93,7,FALSE)*VLOOKUP($E540,BY_COM_Demand_Drivers!$A$5:$I$100,7,FALSE)</f>
        <v>610.37710801579783</v>
      </c>
      <c r="G540" s="16">
        <f>VLOOKUP($C540,'Growth rate'!$B$3:$T$93,7,FALSE)*VLOOKUP($E540,BY_COM_Demand_Drivers!$A$5:$I$100,8,FALSE)</f>
        <v>0</v>
      </c>
      <c r="H540" s="16">
        <f>VLOOKUP($C540,'Growth rate'!$B$3:$T$93,7,FALSE)*VLOOKUP($E540,BY_COM_Demand_Drivers!$A$5:$I$100,9,FALSE)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BY_COM_Demand_Drivers!$J$11</f>
        <v>CCUMB</v>
      </c>
      <c r="F541" s="16">
        <f>VLOOKUP($C541,'Growth rate'!$B$3:$T$93,7,FALSE)*VLOOKUP($E541,BY_COM_Demand_Drivers!$A$5:$I$100,7,FALSE)</f>
        <v>616.97092539931521</v>
      </c>
      <c r="G541" s="16">
        <f>VLOOKUP($C541,'Growth rate'!$B$3:$T$93,7,FALSE)*VLOOKUP($E541,BY_COM_Demand_Drivers!$A$5:$I$100,8,FALSE)</f>
        <v>0</v>
      </c>
      <c r="H541" s="16">
        <f>VLOOKUP($C541,'Growth rate'!$B$3:$T$93,7,FALSE)*VLOOKUP($E541,BY_COM_Demand_Drivers!$A$5:$I$100,9,FALSE)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BY_COM_Demand_Drivers!$J$11</f>
        <v>CCUMB</v>
      </c>
      <c r="F542" s="16">
        <f>VLOOKUP($C542,'Growth rate'!$B$3:$T$93,7,FALSE)*VLOOKUP($E542,BY_COM_Demand_Drivers!$A$5:$I$100,7,FALSE)</f>
        <v>623.5647427828327</v>
      </c>
      <c r="G542" s="16">
        <f>VLOOKUP($C542,'Growth rate'!$B$3:$T$93,7,FALSE)*VLOOKUP($E542,BY_COM_Demand_Drivers!$A$5:$I$100,8,FALSE)</f>
        <v>0</v>
      </c>
      <c r="H542" s="16">
        <f>VLOOKUP($C542,'Growth rate'!$B$3:$T$93,7,FALSE)*VLOOKUP($E542,BY_COM_Demand_Drivers!$A$5:$I$100,9,FALSE)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BY_COM_Demand_Drivers!$J$11</f>
        <v>CCUMB</v>
      </c>
      <c r="F543" s="16">
        <f>VLOOKUP($C543,'Growth rate'!$B$3:$T$93,7,FALSE)*VLOOKUP($E543,BY_COM_Demand_Drivers!$A$5:$I$100,7,FALSE)</f>
        <v>630.38860257793033</v>
      </c>
      <c r="G543" s="16">
        <f>VLOOKUP($C543,'Growth rate'!$B$3:$T$93,7,FALSE)*VLOOKUP($E543,BY_COM_Demand_Drivers!$A$5:$I$100,8,FALSE)</f>
        <v>0</v>
      </c>
      <c r="H543" s="16">
        <f>VLOOKUP($C543,'Growth rate'!$B$3:$T$93,7,FALSE)*VLOOKUP($E543,BY_COM_Demand_Drivers!$A$5:$I$100,9,FALSE)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BY_COM_Demand_Drivers!$J$11</f>
        <v>CCUMB</v>
      </c>
      <c r="F544" s="16">
        <f>VLOOKUP($C544,'Growth rate'!$B$3:$T$93,7,FALSE)*VLOOKUP($E544,BY_COM_Demand_Drivers!$A$5:$I$100,7,FALSE)</f>
        <v>637.21246237302773</v>
      </c>
      <c r="G544" s="16">
        <f>VLOOKUP($C544,'Growth rate'!$B$3:$T$93,7,FALSE)*VLOOKUP($E544,BY_COM_Demand_Drivers!$A$5:$I$100,8,FALSE)</f>
        <v>0</v>
      </c>
      <c r="H544" s="16">
        <f>VLOOKUP($C544,'Growth rate'!$B$3:$T$93,7,FALSE)*VLOOKUP($E544,BY_COM_Demand_Drivers!$A$5:$I$100,9,FALSE)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BY_COM_Demand_Drivers!$J$11</f>
        <v>CCUMB</v>
      </c>
      <c r="F545" s="16">
        <f>VLOOKUP($C545,'Growth rate'!$B$3:$T$93,7,FALSE)*VLOOKUP($E545,BY_COM_Demand_Drivers!$A$5:$I$100,7,FALSE)</f>
        <v>644.03632216812525</v>
      </c>
      <c r="G545" s="16">
        <f>VLOOKUP($C545,'Growth rate'!$B$3:$T$93,7,FALSE)*VLOOKUP($E545,BY_COM_Demand_Drivers!$A$5:$I$100,8,FALSE)</f>
        <v>0</v>
      </c>
      <c r="H545" s="16">
        <f>VLOOKUP($C545,'Growth rate'!$B$3:$T$93,7,FALSE)*VLOOKUP($E545,BY_COM_Demand_Drivers!$A$5:$I$100,9,FALSE)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BY_COM_Demand_Drivers!$J$11</f>
        <v>CCUMB</v>
      </c>
      <c r="F546" s="16">
        <f>VLOOKUP($C546,'Growth rate'!$B$3:$T$93,7,FALSE)*VLOOKUP($E546,BY_COM_Demand_Drivers!$A$5:$I$100,7,FALSE)</f>
        <v>650.86018196322266</v>
      </c>
      <c r="G546" s="16">
        <f>VLOOKUP($C546,'Growth rate'!$B$3:$T$93,7,FALSE)*VLOOKUP($E546,BY_COM_Demand_Drivers!$A$5:$I$100,8,FALSE)</f>
        <v>0</v>
      </c>
      <c r="H546" s="16">
        <f>VLOOKUP($C546,'Growth rate'!$B$3:$T$93,7,FALSE)*VLOOKUP($E546,BY_COM_Demand_Drivers!$A$5:$I$100,9,FALSE)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BY_COM_Demand_Drivers!$J$11</f>
        <v>CCUMB</v>
      </c>
      <c r="F547" s="16">
        <f>VLOOKUP($C547,'Growth rate'!$B$3:$T$93,7,FALSE)*VLOOKUP($E547,BY_COM_Demand_Drivers!$A$5:$I$100,7,FALSE)</f>
        <v>657.68404175832029</v>
      </c>
      <c r="G547" s="16">
        <f>VLOOKUP($C547,'Growth rate'!$B$3:$T$93,7,FALSE)*VLOOKUP($E547,BY_COM_Demand_Drivers!$A$5:$I$100,8,FALSE)</f>
        <v>0</v>
      </c>
      <c r="H547" s="16">
        <f>VLOOKUP($C547,'Growth rate'!$B$3:$T$93,7,FALSE)*VLOOKUP($E547,BY_COM_Demand_Drivers!$A$5:$I$100,9,FALSE)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BY_COM_Demand_Drivers!$J$11</f>
        <v>CCUMB</v>
      </c>
      <c r="F548" s="16">
        <f>VLOOKUP($C548,'Growth rate'!$B$3:$T$93,7,FALSE)*VLOOKUP($E548,BY_COM_Demand_Drivers!$A$5:$I$100,7,FALSE)</f>
        <v>664.49516430579683</v>
      </c>
      <c r="G548" s="16">
        <f>VLOOKUP($C548,'Growth rate'!$B$3:$T$93,7,FALSE)*VLOOKUP($E548,BY_COM_Demand_Drivers!$A$5:$I$100,8,FALSE)</f>
        <v>0</v>
      </c>
      <c r="H548" s="16">
        <f>VLOOKUP($C548,'Growth rate'!$B$3:$T$93,7,FALSE)*VLOOKUP($E548,BY_COM_Demand_Drivers!$A$5:$I$100,9,FALSE)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BY_COM_Demand_Drivers!$J$11</f>
        <v>CCUMB</v>
      </c>
      <c r="F549" s="16">
        <f>VLOOKUP($C549,'Growth rate'!$B$3:$T$93,7,FALSE)*VLOOKUP($E549,BY_COM_Demand_Drivers!$A$5:$I$100,7,FALSE)</f>
        <v>671.30628685327326</v>
      </c>
      <c r="G549" s="16">
        <f>VLOOKUP($C549,'Growth rate'!$B$3:$T$93,7,FALSE)*VLOOKUP($E549,BY_COM_Demand_Drivers!$A$5:$I$100,8,FALSE)</f>
        <v>0</v>
      </c>
      <c r="H549" s="16">
        <f>VLOOKUP($C549,'Growth rate'!$B$3:$T$93,7,FALSE)*VLOOKUP($E549,BY_COM_Demand_Drivers!$A$5:$I$100,9,FALSE)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BY_COM_Demand_Drivers!$J$11</f>
        <v>CCUMB</v>
      </c>
      <c r="F550" s="16">
        <f>VLOOKUP($C550,'Growth rate'!$B$3:$T$93,7,FALSE)*VLOOKUP($E550,BY_COM_Demand_Drivers!$A$5:$I$100,7,FALSE)</f>
        <v>678.11740940074969</v>
      </c>
      <c r="G550" s="16">
        <f>VLOOKUP($C550,'Growth rate'!$B$3:$T$93,7,FALSE)*VLOOKUP($E550,BY_COM_Demand_Drivers!$A$5:$I$100,8,FALSE)</f>
        <v>0</v>
      </c>
      <c r="H550" s="16">
        <f>VLOOKUP($C550,'Growth rate'!$B$3:$T$93,7,FALSE)*VLOOKUP($E550,BY_COM_Demand_Drivers!$A$5:$I$100,9,FALSE)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BY_COM_Demand_Drivers!$J$11</f>
        <v>CCUMB</v>
      </c>
      <c r="F551" s="16">
        <f>VLOOKUP($C551,'Growth rate'!$B$3:$T$93,7,FALSE)*VLOOKUP($E551,BY_COM_Demand_Drivers!$A$5:$I$100,7,FALSE)</f>
        <v>684.92853194822612</v>
      </c>
      <c r="G551" s="16">
        <f>VLOOKUP($C551,'Growth rate'!$B$3:$T$93,7,FALSE)*VLOOKUP($E551,BY_COM_Demand_Drivers!$A$5:$I$100,8,FALSE)</f>
        <v>0</v>
      </c>
      <c r="H551" s="16">
        <f>VLOOKUP($C551,'Growth rate'!$B$3:$T$93,7,FALSE)*VLOOKUP($E551,BY_COM_Demand_Drivers!$A$5:$I$100,9,FALSE)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BY_COM_Demand_Drivers!$J$11</f>
        <v>CCUMB</v>
      </c>
      <c r="F552" s="16">
        <f>VLOOKUP($C552,'Growth rate'!$B$3:$T$93,7,FALSE)*VLOOKUP($E552,BY_COM_Demand_Drivers!$A$5:$I$100,7,FALSE)</f>
        <v>691.73965449570255</v>
      </c>
      <c r="G552" s="16">
        <f>VLOOKUP($C552,'Growth rate'!$B$3:$T$93,7,FALSE)*VLOOKUP($E552,BY_COM_Demand_Drivers!$A$5:$I$100,8,FALSE)</f>
        <v>0</v>
      </c>
      <c r="H552" s="16">
        <f>VLOOKUP($C552,'Growth rate'!$B$3:$T$93,7,FALSE)*VLOOKUP($E552,BY_COM_Demand_Drivers!$A$5:$I$100,9,FALSE)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BY_COM_Demand_Drivers!$J$11</f>
        <v>CCUMB</v>
      </c>
      <c r="F553" s="16">
        <f>VLOOKUP($C553,'Growth rate'!$B$3:$T$93,7,FALSE)*VLOOKUP($E553,BY_COM_Demand_Drivers!$A$5:$I$100,7,FALSE)</f>
        <v>698.43872303711896</v>
      </c>
      <c r="G553" s="16">
        <f>VLOOKUP($C553,'Growth rate'!$B$3:$T$93,7,FALSE)*VLOOKUP($E553,BY_COM_Demand_Drivers!$A$5:$I$100,8,FALSE)</f>
        <v>0</v>
      </c>
      <c r="H553" s="16">
        <f>VLOOKUP($C553,'Growth rate'!$B$3:$T$93,7,FALSE)*VLOOKUP($E553,BY_COM_Demand_Drivers!$A$5:$I$100,9,FALSE)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BY_COM_Demand_Drivers!$J$11</f>
        <v>CCUMB</v>
      </c>
      <c r="F554" s="16">
        <f>VLOOKUP($C554,'Growth rate'!$B$3:$T$93,7,FALSE)*VLOOKUP($E554,BY_COM_Demand_Drivers!$A$5:$I$100,7,FALSE)</f>
        <v>705.13779157853537</v>
      </c>
      <c r="G554" s="16">
        <f>VLOOKUP($C554,'Growth rate'!$B$3:$T$93,7,FALSE)*VLOOKUP($E554,BY_COM_Demand_Drivers!$A$5:$I$100,8,FALSE)</f>
        <v>0</v>
      </c>
      <c r="H554" s="16">
        <f>VLOOKUP($C554,'Growth rate'!$B$3:$T$93,7,FALSE)*VLOOKUP($E554,BY_COM_Demand_Drivers!$A$5:$I$100,9,FALSE)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BY_COM_Demand_Drivers!$J$11</f>
        <v>CCUMB</v>
      </c>
      <c r="F555" s="16">
        <f>VLOOKUP($C555,'Growth rate'!$B$3:$T$93,7,FALSE)*VLOOKUP($E555,BY_COM_Demand_Drivers!$A$5:$I$100,7,FALSE)</f>
        <v>711.83686011995167</v>
      </c>
      <c r="G555" s="16">
        <f>VLOOKUP($C555,'Growth rate'!$B$3:$T$93,7,FALSE)*VLOOKUP($E555,BY_COM_Demand_Drivers!$A$5:$I$100,8,FALSE)</f>
        <v>0</v>
      </c>
      <c r="H555" s="16">
        <f>VLOOKUP($C555,'Growth rate'!$B$3:$T$93,7,FALSE)*VLOOKUP($E555,BY_COM_Demand_Drivers!$A$5:$I$100,9,FALSE)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BY_COM_Demand_Drivers!$J$11</f>
        <v>CCUMB</v>
      </c>
      <c r="F556" s="16">
        <f>VLOOKUP($C556,'Growth rate'!$B$3:$T$93,7,FALSE)*VLOOKUP($E556,BY_COM_Demand_Drivers!$A$5:$I$100,7,FALSE)</f>
        <v>718.53592866136819</v>
      </c>
      <c r="G556" s="16">
        <f>VLOOKUP($C556,'Growth rate'!$B$3:$T$93,7,FALSE)*VLOOKUP($E556,BY_COM_Demand_Drivers!$A$5:$I$100,8,FALSE)</f>
        <v>0</v>
      </c>
      <c r="H556" s="16">
        <f>VLOOKUP($C556,'Growth rate'!$B$3:$T$93,7,FALSE)*VLOOKUP($E556,BY_COM_Demand_Drivers!$A$5:$I$100,9,FALSE)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BY_COM_Demand_Drivers!$J$11</f>
        <v>CCUMB</v>
      </c>
      <c r="F557" s="16">
        <f>VLOOKUP($C557,'Growth rate'!$B$3:$T$93,7,FALSE)*VLOOKUP($E557,BY_COM_Demand_Drivers!$A$5:$I$100,7,FALSE)</f>
        <v>725.23499720278448</v>
      </c>
      <c r="G557" s="16">
        <f>VLOOKUP($C557,'Growth rate'!$B$3:$T$93,7,FALSE)*VLOOKUP($E557,BY_COM_Demand_Drivers!$A$5:$I$100,8,FALSE)</f>
        <v>0</v>
      </c>
      <c r="H557" s="16">
        <f>VLOOKUP($C557,'Growth rate'!$B$3:$T$93,7,FALSE)*VLOOKUP($E557,BY_COM_Demand_Drivers!$A$5:$I$100,9,FALSE)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BY_COM_Demand_Drivers!$J$11</f>
        <v>CCUMB</v>
      </c>
      <c r="F558" s="16">
        <f>VLOOKUP($C558,'Growth rate'!$B$3:$T$93,7,FALSE)*VLOOKUP($E558,BY_COM_Demand_Drivers!$A$5:$I$100,7,FALSE)</f>
        <v>731.65990131387298</v>
      </c>
      <c r="G558" s="16">
        <f>VLOOKUP($C558,'Growth rate'!$B$3:$T$93,7,FALSE)*VLOOKUP($E558,BY_COM_Demand_Drivers!$A$5:$I$100,8,FALSE)</f>
        <v>0</v>
      </c>
      <c r="H558" s="16">
        <f>VLOOKUP($C558,'Growth rate'!$B$3:$T$93,7,FALSE)*VLOOKUP($E558,BY_COM_Demand_Drivers!$A$5:$I$100,9,FALSE)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BY_COM_Demand_Drivers!$J$11</f>
        <v>CCUMB</v>
      </c>
      <c r="F559" s="16">
        <f>VLOOKUP($C559,'Growth rate'!$B$3:$T$93,7,FALSE)*VLOOKUP($E559,BY_COM_Demand_Drivers!$A$5:$I$100,7,FALSE)</f>
        <v>738.08480542496147</v>
      </c>
      <c r="G559" s="16">
        <f>VLOOKUP($C559,'Growth rate'!$B$3:$T$93,7,FALSE)*VLOOKUP($E559,BY_COM_Demand_Drivers!$A$5:$I$100,8,FALSE)</f>
        <v>0</v>
      </c>
      <c r="H559" s="16">
        <f>VLOOKUP($C559,'Growth rate'!$B$3:$T$93,7,FALSE)*VLOOKUP($E559,BY_COM_Demand_Drivers!$A$5:$I$100,9,FALSE)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BY_COM_Demand_Drivers!$J$11</f>
        <v>CCUMB</v>
      </c>
      <c r="F560" s="16">
        <f>VLOOKUP($C560,'Growth rate'!$B$3:$T$93,7,FALSE)*VLOOKUP($E560,BY_COM_Demand_Drivers!$A$5:$I$100,7,FALSE)</f>
        <v>744.50970953604974</v>
      </c>
      <c r="G560" s="16">
        <f>VLOOKUP($C560,'Growth rate'!$B$3:$T$93,7,FALSE)*VLOOKUP($E560,BY_COM_Demand_Drivers!$A$5:$I$100,8,FALSE)</f>
        <v>0</v>
      </c>
      <c r="H560" s="16">
        <f>VLOOKUP($C560,'Growth rate'!$B$3:$T$93,7,FALSE)*VLOOKUP($E560,BY_COM_Demand_Drivers!$A$5:$I$100,9,FALSE)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BY_COM_Demand_Drivers!$J$11</f>
        <v>CCUMB</v>
      </c>
      <c r="F561" s="16">
        <f>VLOOKUP($C561,'Growth rate'!$B$3:$T$93,7,FALSE)*VLOOKUP($E561,BY_COM_Demand_Drivers!$A$5:$I$100,7,FALSE)</f>
        <v>750.93461364713812</v>
      </c>
      <c r="G561" s="16">
        <f>VLOOKUP($C561,'Growth rate'!$B$3:$T$93,7,FALSE)*VLOOKUP($E561,BY_COM_Demand_Drivers!$A$5:$I$100,8,FALSE)</f>
        <v>0</v>
      </c>
      <c r="H561" s="16">
        <f>VLOOKUP($C561,'Growth rate'!$B$3:$T$93,7,FALSE)*VLOOKUP($E561,BY_COM_Demand_Drivers!$A$5:$I$100,9,FALSE)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BY_COM_Demand_Drivers!$J$11</f>
        <v>CCUMB</v>
      </c>
      <c r="F562" s="16">
        <f>VLOOKUP($C562,'Growth rate'!$B$3:$T$93,7,FALSE)*VLOOKUP($E562,BY_COM_Demand_Drivers!$A$5:$I$100,7,FALSE)</f>
        <v>757.35951775822673</v>
      </c>
      <c r="G562" s="16">
        <f>VLOOKUP($C562,'Growth rate'!$B$3:$T$93,7,FALSE)*VLOOKUP($E562,BY_COM_Demand_Drivers!$A$5:$I$100,8,FALSE)</f>
        <v>0</v>
      </c>
      <c r="H562" s="16">
        <f>VLOOKUP($C562,'Growth rate'!$B$3:$T$93,7,FALSE)*VLOOKUP($E562,BY_COM_Demand_Drivers!$A$5:$I$100,9,FALSE)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BY_COM_Demand_Drivers!$J$11</f>
        <v>CCUMB</v>
      </c>
      <c r="F563" s="16">
        <f>VLOOKUP($C563,'Growth rate'!$B$3:$T$93,7,FALSE)*VLOOKUP($E563,BY_COM_Demand_Drivers!$A$5:$I$100,7,FALSE)</f>
        <v>763.53020763554525</v>
      </c>
      <c r="G563" s="16">
        <f>VLOOKUP($C563,'Growth rate'!$B$3:$T$93,7,FALSE)*VLOOKUP($E563,BY_COM_Demand_Drivers!$A$5:$I$100,8,FALSE)</f>
        <v>0</v>
      </c>
      <c r="H563" s="16">
        <f>VLOOKUP($C563,'Growth rate'!$B$3:$T$93,7,FALSE)*VLOOKUP($E563,BY_COM_Demand_Drivers!$A$5:$I$100,9,FALSE)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BY_COM_Demand_Drivers!$J$11</f>
        <v>CCUMB</v>
      </c>
      <c r="F564" s="16">
        <f>VLOOKUP($C564,'Growth rate'!$B$3:$T$93,7,FALSE)*VLOOKUP($E564,BY_COM_Demand_Drivers!$A$5:$I$100,7,FALSE)</f>
        <v>769.70089751286389</v>
      </c>
      <c r="G564" s="16">
        <f>VLOOKUP($C564,'Growth rate'!$B$3:$T$93,7,FALSE)*VLOOKUP($E564,BY_COM_Demand_Drivers!$A$5:$I$100,8,FALSE)</f>
        <v>0</v>
      </c>
      <c r="H564" s="16">
        <f>VLOOKUP($C564,'Growth rate'!$B$3:$T$93,7,FALSE)*VLOOKUP($E564,BY_COM_Demand_Drivers!$A$5:$I$100,9,FALSE)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BY_COM_Demand_Drivers!$J$11</f>
        <v>CCUMB</v>
      </c>
      <c r="F565" s="16">
        <f>VLOOKUP($C565,'Growth rate'!$B$3:$T$93,7,FALSE)*VLOOKUP($E565,BY_COM_Demand_Drivers!$A$5:$I$100,7,FALSE)</f>
        <v>775.87158739018241</v>
      </c>
      <c r="G565" s="16">
        <f>VLOOKUP($C565,'Growth rate'!$B$3:$T$93,7,FALSE)*VLOOKUP($E565,BY_COM_Demand_Drivers!$A$5:$I$100,8,FALSE)</f>
        <v>0</v>
      </c>
      <c r="H565" s="16">
        <f>VLOOKUP($C565,'Growth rate'!$B$3:$T$93,7,FALSE)*VLOOKUP($E565,BY_COM_Demand_Drivers!$A$5:$I$100,9,FALSE)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BY_COM_Demand_Drivers!$J$11</f>
        <v>CCUMB</v>
      </c>
      <c r="F566" s="16">
        <f>VLOOKUP($C566,'Growth rate'!$B$3:$T$93,7,FALSE)*VLOOKUP($E566,BY_COM_Demand_Drivers!$A$5:$I$100,7,FALSE)</f>
        <v>782.04227726750082</v>
      </c>
      <c r="G566" s="16">
        <f>VLOOKUP($C566,'Growth rate'!$B$3:$T$93,7,FALSE)*VLOOKUP($E566,BY_COM_Demand_Drivers!$A$5:$I$100,8,FALSE)</f>
        <v>0</v>
      </c>
      <c r="H566" s="16">
        <f>VLOOKUP($C566,'Growth rate'!$B$3:$T$93,7,FALSE)*VLOOKUP($E566,BY_COM_Demand_Drivers!$A$5:$I$100,9,FALSE)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BY_COM_Demand_Drivers!$J$11</f>
        <v>CCUMB</v>
      </c>
      <c r="F567" s="16">
        <f>VLOOKUP($C567,'Growth rate'!$B$3:$T$93,7,FALSE)*VLOOKUP($E567,BY_COM_Demand_Drivers!$A$5:$I$100,7,FALSE)</f>
        <v>788.21296714481934</v>
      </c>
      <c r="G567" s="16">
        <f>VLOOKUP($C567,'Growth rate'!$B$3:$T$93,7,FALSE)*VLOOKUP($E567,BY_COM_Demand_Drivers!$A$5:$I$100,8,FALSE)</f>
        <v>0</v>
      </c>
      <c r="H567" s="16">
        <f>VLOOKUP($C567,'Growth rate'!$B$3:$T$93,7,FALSE)*VLOOKUP($E567,BY_COM_Demand_Drivers!$A$5:$I$100,9,FALSE)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BY_COM_Demand_Drivers!$J$11</f>
        <v>CCUMB</v>
      </c>
      <c r="F568" s="16">
        <f>VLOOKUP($C568,'Growth rate'!$B$3:$T$93,7,FALSE)*VLOOKUP($E568,BY_COM_Demand_Drivers!$A$5:$I$100,7,FALSE)</f>
        <v>794.24055597500148</v>
      </c>
      <c r="G568" s="16">
        <f>VLOOKUP($C568,'Growth rate'!$B$3:$T$93,7,FALSE)*VLOOKUP($E568,BY_COM_Demand_Drivers!$A$5:$I$100,8,FALSE)</f>
        <v>0</v>
      </c>
      <c r="H568" s="16">
        <f>VLOOKUP($C568,'Growth rate'!$B$3:$T$93,7,FALSE)*VLOOKUP($E568,BY_COM_Demand_Drivers!$A$5:$I$100,9,FALSE)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BY_COM_Demand_Drivers!$J$11</f>
        <v>CCUMB</v>
      </c>
      <c r="F569" s="16">
        <f>VLOOKUP($C569,'Growth rate'!$B$3:$T$93,7,FALSE)*VLOOKUP($E569,BY_COM_Demand_Drivers!$A$5:$I$100,7,FALSE)</f>
        <v>800.26814480518351</v>
      </c>
      <c r="G569" s="16">
        <f>VLOOKUP($C569,'Growth rate'!$B$3:$T$93,7,FALSE)*VLOOKUP($E569,BY_COM_Demand_Drivers!$A$5:$I$100,8,FALSE)</f>
        <v>0</v>
      </c>
      <c r="H569" s="16">
        <f>VLOOKUP($C569,'Growth rate'!$B$3:$T$93,7,FALSE)*VLOOKUP($E569,BY_COM_Demand_Drivers!$A$5:$I$100,9,FALSE)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BY_COM_Demand_Drivers!$J$11</f>
        <v>CCUMB</v>
      </c>
      <c r="F570" s="16">
        <f>VLOOKUP($C570,'Growth rate'!$B$3:$T$93,7,FALSE)*VLOOKUP($E570,BY_COM_Demand_Drivers!$A$5:$I$100,7,FALSE)</f>
        <v>806.29573363536588</v>
      </c>
      <c r="G570" s="16">
        <f>VLOOKUP($C570,'Growth rate'!$B$3:$T$93,7,FALSE)*VLOOKUP($E570,BY_COM_Demand_Drivers!$A$5:$I$100,8,FALSE)</f>
        <v>0</v>
      </c>
      <c r="H570" s="16">
        <f>VLOOKUP($C570,'Growth rate'!$B$3:$T$93,7,FALSE)*VLOOKUP($E570,BY_COM_Demand_Drivers!$A$5:$I$100,9,FALSE)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BY_COM_Demand_Drivers!$J$11</f>
        <v>CCUMB</v>
      </c>
      <c r="F571" s="16">
        <f>VLOOKUP($C571,'Growth rate'!$B$3:$T$93,7,FALSE)*VLOOKUP($E571,BY_COM_Demand_Drivers!$A$5:$I$100,7,FALSE)</f>
        <v>812.3233224655479</v>
      </c>
      <c r="G571" s="16">
        <f>VLOOKUP($C571,'Growth rate'!$B$3:$T$93,7,FALSE)*VLOOKUP($E571,BY_COM_Demand_Drivers!$A$5:$I$100,8,FALSE)</f>
        <v>0</v>
      </c>
      <c r="H571" s="16">
        <f>VLOOKUP($C571,'Growth rate'!$B$3:$T$93,7,FALSE)*VLOOKUP($E571,BY_COM_Demand_Drivers!$A$5:$I$100,9,FALSE)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BY_COM_Demand_Drivers!$J$11</f>
        <v>CCUMB</v>
      </c>
      <c r="F572" s="16">
        <f>VLOOKUP($C572,'Growth rate'!$B$3:$T$93,7,FALSE)*VLOOKUP($E572,BY_COM_Demand_Drivers!$A$5:$I$100,7,FALSE)</f>
        <v>818.35091129573004</v>
      </c>
      <c r="G572" s="16">
        <f>VLOOKUP($C572,'Growth rate'!$B$3:$T$93,7,FALSE)*VLOOKUP($E572,BY_COM_Demand_Drivers!$A$5:$I$100,8,FALSE)</f>
        <v>0</v>
      </c>
      <c r="H572" s="16">
        <f>VLOOKUP($C572,'Growth rate'!$B$3:$T$93,7,FALSE)*VLOOKUP($E572,BY_COM_Demand_Drivers!$A$5:$I$100,9,FALSE)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BY_COM_Demand_Drivers!$J$11</f>
        <v>CCUMB</v>
      </c>
      <c r="F573" s="16">
        <f>VLOOKUP($C573,'Growth rate'!$B$3:$T$93,7,FALSE)*VLOOKUP($E573,BY_COM_Demand_Drivers!$A$5:$I$100,7,FALSE)</f>
        <v>824.1772371393547</v>
      </c>
      <c r="G573" s="16">
        <f>VLOOKUP($C573,'Growth rate'!$B$3:$T$93,7,FALSE)*VLOOKUP($E573,BY_COM_Demand_Drivers!$A$5:$I$100,8,FALSE)</f>
        <v>0</v>
      </c>
      <c r="H573" s="16">
        <f>VLOOKUP($C573,'Growth rate'!$B$3:$T$93,7,FALSE)*VLOOKUP($E573,BY_COM_Demand_Drivers!$A$5:$I$100,9,FALSE)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BY_COM_Demand_Drivers!$J$11</f>
        <v>CCUMB</v>
      </c>
      <c r="F574" s="16">
        <f>VLOOKUP($C574,'Growth rate'!$B$3:$T$93,7,FALSE)*VLOOKUP($E574,BY_COM_Demand_Drivers!$A$5:$I$100,7,FALSE)</f>
        <v>830.00356298297936</v>
      </c>
      <c r="G574" s="16">
        <f>VLOOKUP($C574,'Growth rate'!$B$3:$T$93,7,FALSE)*VLOOKUP($E574,BY_COM_Demand_Drivers!$A$5:$I$100,8,FALSE)</f>
        <v>0</v>
      </c>
      <c r="H574" s="16">
        <f>VLOOKUP($C574,'Growth rate'!$B$3:$T$93,7,FALSE)*VLOOKUP($E574,BY_COM_Demand_Drivers!$A$5:$I$100,9,FALSE)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BY_COM_Demand_Drivers!$J$11</f>
        <v>CCUMB</v>
      </c>
      <c r="F575" s="16">
        <f>VLOOKUP($C575,'Growth rate'!$B$3:$T$93,7,FALSE)*VLOOKUP($E575,BY_COM_Demand_Drivers!$A$5:$I$100,7,FALSE)</f>
        <v>835.82988882660391</v>
      </c>
      <c r="G575" s="16">
        <f>VLOOKUP($C575,'Growth rate'!$B$3:$T$93,7,FALSE)*VLOOKUP($E575,BY_COM_Demand_Drivers!$A$5:$I$100,8,FALSE)</f>
        <v>0</v>
      </c>
      <c r="H575" s="16">
        <f>VLOOKUP($C575,'Growth rate'!$B$3:$T$93,7,FALSE)*VLOOKUP($E575,BY_COM_Demand_Drivers!$A$5:$I$100,9,FALSE)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BY_COM_Demand_Drivers!$J$11</f>
        <v>CCUMB</v>
      </c>
      <c r="F576" s="16">
        <f>VLOOKUP($C576,'Growth rate'!$B$3:$T$93,7,FALSE)*VLOOKUP($E576,BY_COM_Demand_Drivers!$A$5:$I$100,7,FALSE)</f>
        <v>841.65621467022856</v>
      </c>
      <c r="G576" s="16">
        <f>VLOOKUP($C576,'Growth rate'!$B$3:$T$93,7,FALSE)*VLOOKUP($E576,BY_COM_Demand_Drivers!$A$5:$I$100,8,FALSE)</f>
        <v>0</v>
      </c>
      <c r="H576" s="16">
        <f>VLOOKUP($C576,'Growth rate'!$B$3:$T$93,7,FALSE)*VLOOKUP($E576,BY_COM_Demand_Drivers!$A$5:$I$100,9,FALSE)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BY_COM_Demand_Drivers!$J$11</f>
        <v>CCUMB</v>
      </c>
      <c r="F577" s="16">
        <f>VLOOKUP($C577,'Growth rate'!$B$3:$T$93,7,FALSE)*VLOOKUP($E577,BY_COM_Demand_Drivers!$A$5:$I$100,7,FALSE)</f>
        <v>847.48254051385322</v>
      </c>
      <c r="G577" s="16">
        <f>VLOOKUP($C577,'Growth rate'!$B$3:$T$93,7,FALSE)*VLOOKUP($E577,BY_COM_Demand_Drivers!$A$5:$I$100,8,FALSE)</f>
        <v>0</v>
      </c>
      <c r="H577" s="16">
        <f>VLOOKUP($C577,'Growth rate'!$B$3:$T$93,7,FALSE)*VLOOKUP($E577,BY_COM_Demand_Drivers!$A$5:$I$100,9,FALSE)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BY_COM_Demand_Drivers!$J$12</f>
        <v>CCRMB</v>
      </c>
      <c r="F578" s="16">
        <f>VLOOKUP($C578,'Growth rate'!$B$3:$T$93,7,FALSE)*VLOOKUP($E578,BY_COM_Demand_Drivers!$A$5:$I$100,7,FALSE)</f>
        <v>21.167999999999999</v>
      </c>
      <c r="G578" s="16">
        <f>VLOOKUP($C578,'Growth rate'!$B$3:$T$93,7,FALSE)*VLOOKUP($E578,BY_COM_Demand_Drivers!$A$5:$I$100,8,FALSE)</f>
        <v>0</v>
      </c>
      <c r="H578" s="16">
        <f>VLOOKUP($C578,'Growth rate'!$B$3:$T$93,7,FALSE)*VLOOKUP($E578,BY_COM_Demand_Drivers!$A$5:$I$100,9,FALSE)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BY_COM_Demand_Drivers!$J$12</f>
        <v>CCRMB</v>
      </c>
      <c r="F579" s="16">
        <f>VLOOKUP($C579,'Growth rate'!$B$3:$T$93,7,FALSE)*VLOOKUP($E579,BY_COM_Demand_Drivers!$A$5:$I$100,7,FALSE)</f>
        <v>21.441068887362587</v>
      </c>
      <c r="G579" s="16">
        <f>VLOOKUP($C579,'Growth rate'!$B$3:$T$93,7,FALSE)*VLOOKUP($E579,BY_COM_Demand_Drivers!$A$5:$I$100,8,FALSE)</f>
        <v>0</v>
      </c>
      <c r="H579" s="16">
        <f>VLOOKUP($C579,'Growth rate'!$B$3:$T$93,7,FALSE)*VLOOKUP($E579,BY_COM_Demand_Drivers!$A$5:$I$100,9,FALSE)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BY_COM_Demand_Drivers!$J$12</f>
        <v>CCRMB</v>
      </c>
      <c r="F580" s="16">
        <f>VLOOKUP($C580,'Growth rate'!$B$3:$T$93,7,FALSE)*VLOOKUP($E580,BY_COM_Demand_Drivers!$A$5:$I$100,7,FALSE)</f>
        <v>21.714137774725167</v>
      </c>
      <c r="G580" s="16">
        <f>VLOOKUP($C580,'Growth rate'!$B$3:$T$93,7,FALSE)*VLOOKUP($E580,BY_COM_Demand_Drivers!$A$5:$I$100,8,FALSE)</f>
        <v>0</v>
      </c>
      <c r="H580" s="16">
        <f>VLOOKUP($C580,'Growth rate'!$B$3:$T$93,7,FALSE)*VLOOKUP($E580,BY_COM_Demand_Drivers!$A$5:$I$100,9,FALSE)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BY_COM_Demand_Drivers!$J$12</f>
        <v>CCRMB</v>
      </c>
      <c r="F581" s="16">
        <f>VLOOKUP($C581,'Growth rate'!$B$3:$T$93,7,FALSE)*VLOOKUP($E581,BY_COM_Demand_Drivers!$A$5:$I$100,7,FALSE)</f>
        <v>21.987206662087754</v>
      </c>
      <c r="G581" s="16">
        <f>VLOOKUP($C581,'Growth rate'!$B$3:$T$93,7,FALSE)*VLOOKUP($E581,BY_COM_Demand_Drivers!$A$5:$I$100,8,FALSE)</f>
        <v>0</v>
      </c>
      <c r="H581" s="16">
        <f>VLOOKUP($C581,'Growth rate'!$B$3:$T$93,7,FALSE)*VLOOKUP($E581,BY_COM_Demand_Drivers!$A$5:$I$100,9,FALSE)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BY_COM_Demand_Drivers!$J$12</f>
        <v>CCRMB</v>
      </c>
      <c r="F582" s="16">
        <f>VLOOKUP($C582,'Growth rate'!$B$3:$T$93,7,FALSE)*VLOOKUP($E582,BY_COM_Demand_Drivers!$A$5:$I$100,7,FALSE)</f>
        <v>22.260275549450341</v>
      </c>
      <c r="G582" s="16">
        <f>VLOOKUP($C582,'Growth rate'!$B$3:$T$93,7,FALSE)*VLOOKUP($E582,BY_COM_Demand_Drivers!$A$5:$I$100,8,FALSE)</f>
        <v>0</v>
      </c>
      <c r="H582" s="16">
        <f>VLOOKUP($C582,'Growth rate'!$B$3:$T$93,7,FALSE)*VLOOKUP($E582,BY_COM_Demand_Drivers!$A$5:$I$100,9,FALSE)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BY_COM_Demand_Drivers!$J$12</f>
        <v>CCRMB</v>
      </c>
      <c r="F583" s="16">
        <f>VLOOKUP($C583,'Growth rate'!$B$3:$T$93,7,FALSE)*VLOOKUP($E583,BY_COM_Demand_Drivers!$A$5:$I$100,7,FALSE)</f>
        <v>22.533344436812921</v>
      </c>
      <c r="G583" s="16">
        <f>VLOOKUP($C583,'Growth rate'!$B$3:$T$93,7,FALSE)*VLOOKUP($E583,BY_COM_Demand_Drivers!$A$5:$I$100,8,FALSE)</f>
        <v>0</v>
      </c>
      <c r="H583" s="16">
        <f>VLOOKUP($C583,'Growth rate'!$B$3:$T$93,7,FALSE)*VLOOKUP($E583,BY_COM_Demand_Drivers!$A$5:$I$100,9,FALSE)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BY_COM_Demand_Drivers!$J$12</f>
        <v>CCRMB</v>
      </c>
      <c r="F584" s="16">
        <f>VLOOKUP($C584,'Growth rate'!$B$3:$T$93,7,FALSE)*VLOOKUP($E584,BY_COM_Demand_Drivers!$A$5:$I$100,7,FALSE)</f>
        <v>22.806413324175509</v>
      </c>
      <c r="G584" s="16">
        <f>VLOOKUP($C584,'Growth rate'!$B$3:$T$93,7,FALSE)*VLOOKUP($E584,BY_COM_Demand_Drivers!$A$5:$I$100,8,FALSE)</f>
        <v>0</v>
      </c>
      <c r="H584" s="16">
        <f>VLOOKUP($C584,'Growth rate'!$B$3:$T$93,7,FALSE)*VLOOKUP($E584,BY_COM_Demand_Drivers!$A$5:$I$100,9,FALSE)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BY_COM_Demand_Drivers!$J$12</f>
        <v>CCRMB</v>
      </c>
      <c r="F585" s="16">
        <f>VLOOKUP($C585,'Growth rate'!$B$3:$T$93,7,FALSE)*VLOOKUP($E585,BY_COM_Demand_Drivers!$A$5:$I$100,7,FALSE)</f>
        <v>23.079482211538096</v>
      </c>
      <c r="G585" s="16">
        <f>VLOOKUP($C585,'Growth rate'!$B$3:$T$93,7,FALSE)*VLOOKUP($E585,BY_COM_Demand_Drivers!$A$5:$I$100,8,FALSE)</f>
        <v>0</v>
      </c>
      <c r="H585" s="16">
        <f>VLOOKUP($C585,'Growth rate'!$B$3:$T$93,7,FALSE)*VLOOKUP($E585,BY_COM_Demand_Drivers!$A$5:$I$100,9,FALSE)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BY_COM_Demand_Drivers!$J$12</f>
        <v>CCRMB</v>
      </c>
      <c r="F586" s="16">
        <f>VLOOKUP($C586,'Growth rate'!$B$3:$T$93,7,FALSE)*VLOOKUP($E586,BY_COM_Demand_Drivers!$A$5:$I$100,7,FALSE)</f>
        <v>23.35255109890068</v>
      </c>
      <c r="G586" s="16">
        <f>VLOOKUP($C586,'Growth rate'!$B$3:$T$93,7,FALSE)*VLOOKUP($E586,BY_COM_Demand_Drivers!$A$5:$I$100,8,FALSE)</f>
        <v>0</v>
      </c>
      <c r="H586" s="16">
        <f>VLOOKUP($C586,'Growth rate'!$B$3:$T$93,7,FALSE)*VLOOKUP($E586,BY_COM_Demand_Drivers!$A$5:$I$100,9,FALSE)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BY_COM_Demand_Drivers!$J$12</f>
        <v>CCRMB</v>
      </c>
      <c r="F587" s="16">
        <f>VLOOKUP($C587,'Growth rate'!$B$3:$T$93,7,FALSE)*VLOOKUP($E587,BY_COM_Demand_Drivers!$A$5:$I$100,7,FALSE)</f>
        <v>23.625619986263263</v>
      </c>
      <c r="G587" s="16">
        <f>VLOOKUP($C587,'Growth rate'!$B$3:$T$93,7,FALSE)*VLOOKUP($E587,BY_COM_Demand_Drivers!$A$5:$I$100,8,FALSE)</f>
        <v>0</v>
      </c>
      <c r="H587" s="16">
        <f>VLOOKUP($C587,'Growth rate'!$B$3:$T$93,7,FALSE)*VLOOKUP($E587,BY_COM_Demand_Drivers!$A$5:$I$100,9,FALSE)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BY_COM_Demand_Drivers!$J$12</f>
        <v>CCRMB</v>
      </c>
      <c r="F588" s="16">
        <f>VLOOKUP($C588,'Growth rate'!$B$3:$T$93,7,FALSE)*VLOOKUP($E588,BY_COM_Demand_Drivers!$A$5:$I$100,7,FALSE)</f>
        <v>23.898688873625847</v>
      </c>
      <c r="G588" s="16">
        <f>VLOOKUP($C588,'Growth rate'!$B$3:$T$93,7,FALSE)*VLOOKUP($E588,BY_COM_Demand_Drivers!$A$5:$I$100,8,FALSE)</f>
        <v>0</v>
      </c>
      <c r="H588" s="16">
        <f>VLOOKUP($C588,'Growth rate'!$B$3:$T$93,7,FALSE)*VLOOKUP($E588,BY_COM_Demand_Drivers!$A$5:$I$100,9,FALSE)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BY_COM_Demand_Drivers!$J$12</f>
        <v>CCRMB</v>
      </c>
      <c r="F589" s="16">
        <f>VLOOKUP($C589,'Growth rate'!$B$3:$T$93,7,FALSE)*VLOOKUP($E589,BY_COM_Demand_Drivers!$A$5:$I$100,7,FALSE)</f>
        <v>24.171757760988434</v>
      </c>
      <c r="G589" s="16">
        <f>VLOOKUP($C589,'Growth rate'!$B$3:$T$93,7,FALSE)*VLOOKUP($E589,BY_COM_Demand_Drivers!$A$5:$I$100,8,FALSE)</f>
        <v>0</v>
      </c>
      <c r="H589" s="16">
        <f>VLOOKUP($C589,'Growth rate'!$B$3:$T$93,7,FALSE)*VLOOKUP($E589,BY_COM_Demand_Drivers!$A$5:$I$100,9,FALSE)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BY_COM_Demand_Drivers!$J$12</f>
        <v>CCRMB</v>
      </c>
      <c r="F590" s="16">
        <f>VLOOKUP($C590,'Growth rate'!$B$3:$T$93,7,FALSE)*VLOOKUP($E590,BY_COM_Demand_Drivers!$A$5:$I$100,7,FALSE)</f>
        <v>24.444826648351022</v>
      </c>
      <c r="G590" s="16">
        <f>VLOOKUP($C590,'Growth rate'!$B$3:$T$93,7,FALSE)*VLOOKUP($E590,BY_COM_Demand_Drivers!$A$5:$I$100,8,FALSE)</f>
        <v>0</v>
      </c>
      <c r="H590" s="16">
        <f>VLOOKUP($C590,'Growth rate'!$B$3:$T$93,7,FALSE)*VLOOKUP($E590,BY_COM_Demand_Drivers!$A$5:$I$100,9,FALSE)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BY_COM_Demand_Drivers!$J$12</f>
        <v>CCRMB</v>
      </c>
      <c r="F591" s="16">
        <f>VLOOKUP($C591,'Growth rate'!$B$3:$T$93,7,FALSE)*VLOOKUP($E591,BY_COM_Demand_Drivers!$A$5:$I$100,7,FALSE)</f>
        <v>24.717895535713602</v>
      </c>
      <c r="G591" s="16">
        <f>VLOOKUP($C591,'Growth rate'!$B$3:$T$93,7,FALSE)*VLOOKUP($E591,BY_COM_Demand_Drivers!$A$5:$I$100,8,FALSE)</f>
        <v>0</v>
      </c>
      <c r="H591" s="16">
        <f>VLOOKUP($C591,'Growth rate'!$B$3:$T$93,7,FALSE)*VLOOKUP($E591,BY_COM_Demand_Drivers!$A$5:$I$100,9,FALSE)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BY_COM_Demand_Drivers!$J$12</f>
        <v>CCRMB</v>
      </c>
      <c r="F592" s="16">
        <f>VLOOKUP($C592,'Growth rate'!$B$3:$T$93,7,FALSE)*VLOOKUP($E592,BY_COM_Demand_Drivers!$A$5:$I$100,7,FALSE)</f>
        <v>24.990964423076189</v>
      </c>
      <c r="G592" s="16">
        <f>VLOOKUP($C592,'Growth rate'!$B$3:$T$93,7,FALSE)*VLOOKUP($E592,BY_COM_Demand_Drivers!$A$5:$I$100,8,FALSE)</f>
        <v>0</v>
      </c>
      <c r="H592" s="16">
        <f>VLOOKUP($C592,'Growth rate'!$B$3:$T$93,7,FALSE)*VLOOKUP($E592,BY_COM_Demand_Drivers!$A$5:$I$100,9,FALSE)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BY_COM_Demand_Drivers!$J$12</f>
        <v>CCRMB</v>
      </c>
      <c r="F593" s="16">
        <f>VLOOKUP($C593,'Growth rate'!$B$3:$T$93,7,FALSE)*VLOOKUP($E593,BY_COM_Demand_Drivers!$A$5:$I$100,7,FALSE)</f>
        <v>25.264033310438776</v>
      </c>
      <c r="G593" s="16">
        <f>VLOOKUP($C593,'Growth rate'!$B$3:$T$93,7,FALSE)*VLOOKUP($E593,BY_COM_Demand_Drivers!$A$5:$I$100,8,FALSE)</f>
        <v>0</v>
      </c>
      <c r="H593" s="16">
        <f>VLOOKUP($C593,'Growth rate'!$B$3:$T$93,7,FALSE)*VLOOKUP($E593,BY_COM_Demand_Drivers!$A$5:$I$100,9,FALSE)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BY_COM_Demand_Drivers!$J$12</f>
        <v>CCRMB</v>
      </c>
      <c r="F594" s="16">
        <f>VLOOKUP($C594,'Growth rate'!$B$3:$T$93,7,FALSE)*VLOOKUP($E594,BY_COM_Demand_Drivers!$A$5:$I$100,7,FALSE)</f>
        <v>25.537102197801357</v>
      </c>
      <c r="G594" s="16">
        <f>VLOOKUP($C594,'Growth rate'!$B$3:$T$93,7,FALSE)*VLOOKUP($E594,BY_COM_Demand_Drivers!$A$5:$I$100,8,FALSE)</f>
        <v>0</v>
      </c>
      <c r="H594" s="16">
        <f>VLOOKUP($C594,'Growth rate'!$B$3:$T$93,7,FALSE)*VLOOKUP($E594,BY_COM_Demand_Drivers!$A$5:$I$100,9,FALSE)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BY_COM_Demand_Drivers!$J$12</f>
        <v>CCRMB</v>
      </c>
      <c r="F595" s="16">
        <f>VLOOKUP($C595,'Growth rate'!$B$3:$T$93,7,FALSE)*VLOOKUP($E595,BY_COM_Demand_Drivers!$A$5:$I$100,7,FALSE)</f>
        <v>25.810171085163944</v>
      </c>
      <c r="G595" s="16">
        <f>VLOOKUP($C595,'Growth rate'!$B$3:$T$93,7,FALSE)*VLOOKUP($E595,BY_COM_Demand_Drivers!$A$5:$I$100,8,FALSE)</f>
        <v>0</v>
      </c>
      <c r="H595" s="16">
        <f>VLOOKUP($C595,'Growth rate'!$B$3:$T$93,7,FALSE)*VLOOKUP($E595,BY_COM_Demand_Drivers!$A$5:$I$100,9,FALSE)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BY_COM_Demand_Drivers!$J$12</f>
        <v>CCRMB</v>
      </c>
      <c r="F596" s="16">
        <f>VLOOKUP($C596,'Growth rate'!$B$3:$T$93,7,FALSE)*VLOOKUP($E596,BY_COM_Demand_Drivers!$A$5:$I$100,7,FALSE)</f>
        <v>26.083239972526531</v>
      </c>
      <c r="G596" s="16">
        <f>VLOOKUP($C596,'Growth rate'!$B$3:$T$93,7,FALSE)*VLOOKUP($E596,BY_COM_Demand_Drivers!$A$5:$I$100,8,FALSE)</f>
        <v>0</v>
      </c>
      <c r="H596" s="16">
        <f>VLOOKUP($C596,'Growth rate'!$B$3:$T$93,7,FALSE)*VLOOKUP($E596,BY_COM_Demand_Drivers!$A$5:$I$100,9,FALSE)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BY_COM_Demand_Drivers!$J$12</f>
        <v>CCRMB</v>
      </c>
      <c r="F597" s="16">
        <f>VLOOKUP($C597,'Growth rate'!$B$3:$T$93,7,FALSE)*VLOOKUP($E597,BY_COM_Demand_Drivers!$A$5:$I$100,7,FALSE)</f>
        <v>26.356308859889111</v>
      </c>
      <c r="G597" s="16">
        <f>VLOOKUP($C597,'Growth rate'!$B$3:$T$93,7,FALSE)*VLOOKUP($E597,BY_COM_Demand_Drivers!$A$5:$I$100,8,FALSE)</f>
        <v>0</v>
      </c>
      <c r="H597" s="16">
        <f>VLOOKUP($C597,'Growth rate'!$B$3:$T$93,7,FALSE)*VLOOKUP($E597,BY_COM_Demand_Drivers!$A$5:$I$100,9,FALSE)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BY_COM_Demand_Drivers!$J$12</f>
        <v>CCRMB</v>
      </c>
      <c r="F598" s="16">
        <f>VLOOKUP($C598,'Growth rate'!$B$3:$T$93,7,FALSE)*VLOOKUP($E598,BY_COM_Demand_Drivers!$A$5:$I$100,7,FALSE)</f>
        <v>26.629377747251699</v>
      </c>
      <c r="G598" s="16">
        <f>VLOOKUP($C598,'Growth rate'!$B$3:$T$93,7,FALSE)*VLOOKUP($E598,BY_COM_Demand_Drivers!$A$5:$I$100,8,FALSE)</f>
        <v>0</v>
      </c>
      <c r="H598" s="16">
        <f>VLOOKUP($C598,'Growth rate'!$B$3:$T$93,7,FALSE)*VLOOKUP($E598,BY_COM_Demand_Drivers!$A$5:$I$100,9,FALSE)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BY_COM_Demand_Drivers!$J$12</f>
        <v>CCRMB</v>
      </c>
      <c r="F599" s="16">
        <f>VLOOKUP($C599,'Growth rate'!$B$3:$T$93,7,FALSE)*VLOOKUP($E599,BY_COM_Demand_Drivers!$A$5:$I$100,7,FALSE)</f>
        <v>26.902446634614286</v>
      </c>
      <c r="G599" s="16">
        <f>VLOOKUP($C599,'Growth rate'!$B$3:$T$93,7,FALSE)*VLOOKUP($E599,BY_COM_Demand_Drivers!$A$5:$I$100,8,FALSE)</f>
        <v>0</v>
      </c>
      <c r="H599" s="16">
        <f>VLOOKUP($C599,'Growth rate'!$B$3:$T$93,7,FALSE)*VLOOKUP($E599,BY_COM_Demand_Drivers!$A$5:$I$100,9,FALSE)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BY_COM_Demand_Drivers!$J$12</f>
        <v>CCRMB</v>
      </c>
      <c r="F600" s="16">
        <f>VLOOKUP($C600,'Growth rate'!$B$3:$T$93,7,FALSE)*VLOOKUP($E600,BY_COM_Demand_Drivers!$A$5:$I$100,7,FALSE)</f>
        <v>27.17551552197687</v>
      </c>
      <c r="G600" s="16">
        <f>VLOOKUP($C600,'Growth rate'!$B$3:$T$93,7,FALSE)*VLOOKUP($E600,BY_COM_Demand_Drivers!$A$5:$I$100,8,FALSE)</f>
        <v>0</v>
      </c>
      <c r="H600" s="16">
        <f>VLOOKUP($C600,'Growth rate'!$B$3:$T$93,7,FALSE)*VLOOKUP($E600,BY_COM_Demand_Drivers!$A$5:$I$100,9,FALSE)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BY_COM_Demand_Drivers!$J$12</f>
        <v>CCRMB</v>
      </c>
      <c r="F601" s="16">
        <f>VLOOKUP($C601,'Growth rate'!$B$3:$T$93,7,FALSE)*VLOOKUP($E601,BY_COM_Demand_Drivers!$A$5:$I$100,7,FALSE)</f>
        <v>27.448584409339453</v>
      </c>
      <c r="G601" s="16">
        <f>VLOOKUP($C601,'Growth rate'!$B$3:$T$93,7,FALSE)*VLOOKUP($E601,BY_COM_Demand_Drivers!$A$5:$I$100,8,FALSE)</f>
        <v>0</v>
      </c>
      <c r="H601" s="16">
        <f>VLOOKUP($C601,'Growth rate'!$B$3:$T$93,7,FALSE)*VLOOKUP($E601,BY_COM_Demand_Drivers!$A$5:$I$100,9,FALSE)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BY_COM_Demand_Drivers!$J$12</f>
        <v>CCRMB</v>
      </c>
      <c r="F602" s="16">
        <f>VLOOKUP($C602,'Growth rate'!$B$3:$T$93,7,FALSE)*VLOOKUP($E602,BY_COM_Demand_Drivers!$A$5:$I$100,7,FALSE)</f>
        <v>27.721653296702041</v>
      </c>
      <c r="G602" s="16">
        <f>VLOOKUP($C602,'Growth rate'!$B$3:$T$93,7,FALSE)*VLOOKUP($E602,BY_COM_Demand_Drivers!$A$5:$I$100,8,FALSE)</f>
        <v>0</v>
      </c>
      <c r="H602" s="16">
        <f>VLOOKUP($C602,'Growth rate'!$B$3:$T$93,7,FALSE)*VLOOKUP($E602,BY_COM_Demand_Drivers!$A$5:$I$100,9,FALSE)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BY_COM_Demand_Drivers!$J$12</f>
        <v>CCRMB</v>
      </c>
      <c r="F603" s="16">
        <f>VLOOKUP($C603,'Growth rate'!$B$3:$T$93,7,FALSE)*VLOOKUP($E603,BY_COM_Demand_Drivers!$A$5:$I$100,7,FALSE)</f>
        <v>27.994722184064624</v>
      </c>
      <c r="G603" s="16">
        <f>VLOOKUP($C603,'Growth rate'!$B$3:$T$93,7,FALSE)*VLOOKUP($E603,BY_COM_Demand_Drivers!$A$5:$I$100,8,FALSE)</f>
        <v>0</v>
      </c>
      <c r="H603" s="16">
        <f>VLOOKUP($C603,'Growth rate'!$B$3:$T$93,7,FALSE)*VLOOKUP($E603,BY_COM_Demand_Drivers!$A$5:$I$100,9,FALSE)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BY_COM_Demand_Drivers!$J$12</f>
        <v>CCRMB</v>
      </c>
      <c r="F604" s="16">
        <f>VLOOKUP($C604,'Growth rate'!$B$3:$T$93,7,FALSE)*VLOOKUP($E604,BY_COM_Demand_Drivers!$A$5:$I$100,7,FALSE)</f>
        <v>28.267791071427212</v>
      </c>
      <c r="G604" s="16">
        <f>VLOOKUP($C604,'Growth rate'!$B$3:$T$93,7,FALSE)*VLOOKUP($E604,BY_COM_Demand_Drivers!$A$5:$I$100,8,FALSE)</f>
        <v>0</v>
      </c>
      <c r="H604" s="16">
        <f>VLOOKUP($C604,'Growth rate'!$B$3:$T$93,7,FALSE)*VLOOKUP($E604,BY_COM_Demand_Drivers!$A$5:$I$100,9,FALSE)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BY_COM_Demand_Drivers!$J$12</f>
        <v>CCRMB</v>
      </c>
      <c r="F605" s="16">
        <f>VLOOKUP($C605,'Growth rate'!$B$3:$T$93,7,FALSE)*VLOOKUP($E605,BY_COM_Demand_Drivers!$A$5:$I$100,7,FALSE)</f>
        <v>28.540859958789795</v>
      </c>
      <c r="G605" s="16">
        <f>VLOOKUP($C605,'Growth rate'!$B$3:$T$93,7,FALSE)*VLOOKUP($E605,BY_COM_Demand_Drivers!$A$5:$I$100,8,FALSE)</f>
        <v>0</v>
      </c>
      <c r="H605" s="16">
        <f>VLOOKUP($C605,'Growth rate'!$B$3:$T$93,7,FALSE)*VLOOKUP($E605,BY_COM_Demand_Drivers!$A$5:$I$100,9,FALSE)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BY_COM_Demand_Drivers!$J$12</f>
        <v>CCRMB</v>
      </c>
      <c r="F606" s="16">
        <f>VLOOKUP($C606,'Growth rate'!$B$3:$T$93,7,FALSE)*VLOOKUP($E606,BY_COM_Demand_Drivers!$A$5:$I$100,7,FALSE)</f>
        <v>28.813928846152379</v>
      </c>
      <c r="G606" s="16">
        <f>VLOOKUP($C606,'Growth rate'!$B$3:$T$93,7,FALSE)*VLOOKUP($E606,BY_COM_Demand_Drivers!$A$5:$I$100,8,FALSE)</f>
        <v>0</v>
      </c>
      <c r="H606" s="16">
        <f>VLOOKUP($C606,'Growth rate'!$B$3:$T$93,7,FALSE)*VLOOKUP($E606,BY_COM_Demand_Drivers!$A$5:$I$100,9,FALSE)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BY_COM_Demand_Drivers!$J$12</f>
        <v>CCRMB</v>
      </c>
      <c r="F607" s="16">
        <f>VLOOKUP($C607,'Growth rate'!$B$3:$T$93,7,FALSE)*VLOOKUP($E607,BY_COM_Demand_Drivers!$A$5:$I$100,7,FALSE)</f>
        <v>29.086997733514966</v>
      </c>
      <c r="G607" s="16">
        <f>VLOOKUP($C607,'Growth rate'!$B$3:$T$93,7,FALSE)*VLOOKUP($E607,BY_COM_Demand_Drivers!$A$5:$I$100,8,FALSE)</f>
        <v>0</v>
      </c>
      <c r="H607" s="16">
        <f>VLOOKUP($C607,'Growth rate'!$B$3:$T$93,7,FALSE)*VLOOKUP($E607,BY_COM_Demand_Drivers!$A$5:$I$100,9,FALSE)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BY_COM_Demand_Drivers!$J$12</f>
        <v>CCRMB</v>
      </c>
      <c r="F608" s="16">
        <f>VLOOKUP($C608,'Growth rate'!$B$3:$T$93,7,FALSE)*VLOOKUP($E608,BY_COM_Demand_Drivers!$A$5:$I$100,7,FALSE)</f>
        <v>29.36006662087755</v>
      </c>
      <c r="G608" s="16">
        <f>VLOOKUP($C608,'Growth rate'!$B$3:$T$93,7,FALSE)*VLOOKUP($E608,BY_COM_Demand_Drivers!$A$5:$I$100,8,FALSE)</f>
        <v>0</v>
      </c>
      <c r="H608" s="16">
        <f>VLOOKUP($C608,'Growth rate'!$B$3:$T$93,7,FALSE)*VLOOKUP($E608,BY_COM_Demand_Drivers!$A$5:$I$100,9,FALSE)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BY_COM_Demand_Drivers!$J$12</f>
        <v>CCRMB</v>
      </c>
      <c r="F609" s="16">
        <f>VLOOKUP($C609,'Growth rate'!$B$3:$T$93,7,FALSE)*VLOOKUP($E609,BY_COM_Demand_Drivers!$A$5:$I$100,7,FALSE)</f>
        <v>29.633135508240134</v>
      </c>
      <c r="G609" s="16">
        <f>VLOOKUP($C609,'Growth rate'!$B$3:$T$93,7,FALSE)*VLOOKUP($E609,BY_COM_Demand_Drivers!$A$5:$I$100,8,FALSE)</f>
        <v>0</v>
      </c>
      <c r="H609" s="16">
        <f>VLOOKUP($C609,'Growth rate'!$B$3:$T$93,7,FALSE)*VLOOKUP($E609,BY_COM_Demand_Drivers!$A$5:$I$100,9,FALSE)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BY_COM_Demand_Drivers!$J$12</f>
        <v>CCRMB</v>
      </c>
      <c r="F610" s="16">
        <f>VLOOKUP($C610,'Growth rate'!$B$3:$T$93,7,FALSE)*VLOOKUP($E610,BY_COM_Demand_Drivers!$A$5:$I$100,7,FALSE)</f>
        <v>29.954483947481275</v>
      </c>
      <c r="G610" s="16">
        <f>VLOOKUP($C610,'Growth rate'!$B$3:$T$93,7,FALSE)*VLOOKUP($E610,BY_COM_Demand_Drivers!$A$5:$I$100,8,FALSE)</f>
        <v>0</v>
      </c>
      <c r="H610" s="16">
        <f>VLOOKUP($C610,'Growth rate'!$B$3:$T$93,7,FALSE)*VLOOKUP($E610,BY_COM_Demand_Drivers!$A$5:$I$100,9,FALSE)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BY_COM_Demand_Drivers!$J$12</f>
        <v>CCRMB</v>
      </c>
      <c r="F611" s="16">
        <f>VLOOKUP($C611,'Growth rate'!$B$3:$T$93,7,FALSE)*VLOOKUP($E611,BY_COM_Demand_Drivers!$A$5:$I$100,7,FALSE)</f>
        <v>30.275832386722428</v>
      </c>
      <c r="G611" s="16">
        <f>VLOOKUP($C611,'Growth rate'!$B$3:$T$93,7,FALSE)*VLOOKUP($E611,BY_COM_Demand_Drivers!$A$5:$I$100,8,FALSE)</f>
        <v>0</v>
      </c>
      <c r="H611" s="16">
        <f>VLOOKUP($C611,'Growth rate'!$B$3:$T$93,7,FALSE)*VLOOKUP($E611,BY_COM_Demand_Drivers!$A$5:$I$100,9,FALSE)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BY_COM_Demand_Drivers!$J$12</f>
        <v>CCRMB</v>
      </c>
      <c r="F612" s="16">
        <f>VLOOKUP($C612,'Growth rate'!$B$3:$T$93,7,FALSE)*VLOOKUP($E612,BY_COM_Demand_Drivers!$A$5:$I$100,7,FALSE)</f>
        <v>30.597180825963569</v>
      </c>
      <c r="G612" s="16">
        <f>VLOOKUP($C612,'Growth rate'!$B$3:$T$93,7,FALSE)*VLOOKUP($E612,BY_COM_Demand_Drivers!$A$5:$I$100,8,FALSE)</f>
        <v>0</v>
      </c>
      <c r="H612" s="16">
        <f>VLOOKUP($C612,'Growth rate'!$B$3:$T$93,7,FALSE)*VLOOKUP($E612,BY_COM_Demand_Drivers!$A$5:$I$100,9,FALSE)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BY_COM_Demand_Drivers!$J$12</f>
        <v>CCRMB</v>
      </c>
      <c r="F613" s="16">
        <f>VLOOKUP($C613,'Growth rate'!$B$3:$T$93,7,FALSE)*VLOOKUP($E613,BY_COM_Demand_Drivers!$A$5:$I$100,7,FALSE)</f>
        <v>30.918529265204722</v>
      </c>
      <c r="G613" s="16">
        <f>VLOOKUP($C613,'Growth rate'!$B$3:$T$93,7,FALSE)*VLOOKUP($E613,BY_COM_Demand_Drivers!$A$5:$I$100,8,FALSE)</f>
        <v>0</v>
      </c>
      <c r="H613" s="16">
        <f>VLOOKUP($C613,'Growth rate'!$B$3:$T$93,7,FALSE)*VLOOKUP($E613,BY_COM_Demand_Drivers!$A$5:$I$100,9,FALSE)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BY_COM_Demand_Drivers!$J$12</f>
        <v>CCRMB</v>
      </c>
      <c r="F614" s="16">
        <f>VLOOKUP($C614,'Growth rate'!$B$3:$T$93,7,FALSE)*VLOOKUP($E614,BY_COM_Demand_Drivers!$A$5:$I$100,7,FALSE)</f>
        <v>31.239877704445863</v>
      </c>
      <c r="G614" s="16">
        <f>VLOOKUP($C614,'Growth rate'!$B$3:$T$93,7,FALSE)*VLOOKUP($E614,BY_COM_Demand_Drivers!$A$5:$I$100,8,FALSE)</f>
        <v>0</v>
      </c>
      <c r="H614" s="16">
        <f>VLOOKUP($C614,'Growth rate'!$B$3:$T$93,7,FALSE)*VLOOKUP($E614,BY_COM_Demand_Drivers!$A$5:$I$100,9,FALSE)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BY_COM_Demand_Drivers!$J$12</f>
        <v>CCRMB</v>
      </c>
      <c r="F615" s="16">
        <f>VLOOKUP($C615,'Growth rate'!$B$3:$T$93,7,FALSE)*VLOOKUP($E615,BY_COM_Demand_Drivers!$A$5:$I$100,7,FALSE)</f>
        <v>31.599704934083839</v>
      </c>
      <c r="G615" s="16">
        <f>VLOOKUP($C615,'Growth rate'!$B$3:$T$93,7,FALSE)*VLOOKUP($E615,BY_COM_Demand_Drivers!$A$5:$I$100,8,FALSE)</f>
        <v>0</v>
      </c>
      <c r="H615" s="16">
        <f>VLOOKUP($C615,'Growth rate'!$B$3:$T$93,7,FALSE)*VLOOKUP($E615,BY_COM_Demand_Drivers!$A$5:$I$100,9,FALSE)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BY_COM_Demand_Drivers!$J$12</f>
        <v>CCRMB</v>
      </c>
      <c r="F616" s="16">
        <f>VLOOKUP($C616,'Growth rate'!$B$3:$T$93,7,FALSE)*VLOOKUP($E616,BY_COM_Demand_Drivers!$A$5:$I$100,7,FALSE)</f>
        <v>31.959532163721807</v>
      </c>
      <c r="G616" s="16">
        <f>VLOOKUP($C616,'Growth rate'!$B$3:$T$93,7,FALSE)*VLOOKUP($E616,BY_COM_Demand_Drivers!$A$5:$I$100,8,FALSE)</f>
        <v>0</v>
      </c>
      <c r="H616" s="16">
        <f>VLOOKUP($C616,'Growth rate'!$B$3:$T$93,7,FALSE)*VLOOKUP($E616,BY_COM_Demand_Drivers!$A$5:$I$100,9,FALSE)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BY_COM_Demand_Drivers!$J$12</f>
        <v>CCRMB</v>
      </c>
      <c r="F617" s="16">
        <f>VLOOKUP($C617,'Growth rate'!$B$3:$T$93,7,FALSE)*VLOOKUP($E617,BY_COM_Demand_Drivers!$A$5:$I$100,7,FALSE)</f>
        <v>32.319359393359782</v>
      </c>
      <c r="G617" s="16">
        <f>VLOOKUP($C617,'Growth rate'!$B$3:$T$93,7,FALSE)*VLOOKUP($E617,BY_COM_Demand_Drivers!$A$5:$I$100,8,FALSE)</f>
        <v>0</v>
      </c>
      <c r="H617" s="16">
        <f>VLOOKUP($C617,'Growth rate'!$B$3:$T$93,7,FALSE)*VLOOKUP($E617,BY_COM_Demand_Drivers!$A$5:$I$100,9,FALSE)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BY_COM_Demand_Drivers!$J$12</f>
        <v>CCRMB</v>
      </c>
      <c r="F618" s="16">
        <f>VLOOKUP($C618,'Growth rate'!$B$3:$T$93,7,FALSE)*VLOOKUP($E618,BY_COM_Demand_Drivers!$A$5:$I$100,7,FALSE)</f>
        <v>32.679186622997754</v>
      </c>
      <c r="G618" s="16">
        <f>VLOOKUP($C618,'Growth rate'!$B$3:$T$93,7,FALSE)*VLOOKUP($E618,BY_COM_Demand_Drivers!$A$5:$I$100,8,FALSE)</f>
        <v>0</v>
      </c>
      <c r="H618" s="16">
        <f>VLOOKUP($C618,'Growth rate'!$B$3:$T$93,7,FALSE)*VLOOKUP($E618,BY_COM_Demand_Drivers!$A$5:$I$100,9,FALSE)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BY_COM_Demand_Drivers!$J$12</f>
        <v>CCRMB</v>
      </c>
      <c r="F619" s="16">
        <f>VLOOKUP($C619,'Growth rate'!$B$3:$T$93,7,FALSE)*VLOOKUP($E619,BY_COM_Demand_Drivers!$A$5:$I$100,7,FALSE)</f>
        <v>33.039013852635733</v>
      </c>
      <c r="G619" s="16">
        <f>VLOOKUP($C619,'Growth rate'!$B$3:$T$93,7,FALSE)*VLOOKUP($E619,BY_COM_Demand_Drivers!$A$5:$I$100,8,FALSE)</f>
        <v>0</v>
      </c>
      <c r="H619" s="16">
        <f>VLOOKUP($C619,'Growth rate'!$B$3:$T$93,7,FALSE)*VLOOKUP($E619,BY_COM_Demand_Drivers!$A$5:$I$100,9,FALSE)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BY_COM_Demand_Drivers!$J$12</f>
        <v>CCRMB</v>
      </c>
      <c r="F620" s="16">
        <f>VLOOKUP($C620,'Growth rate'!$B$3:$T$93,7,FALSE)*VLOOKUP($E620,BY_COM_Demand_Drivers!$A$5:$I$100,7,FALSE)</f>
        <v>33.407884198552217</v>
      </c>
      <c r="G620" s="16">
        <f>VLOOKUP($C620,'Growth rate'!$B$3:$T$93,7,FALSE)*VLOOKUP($E620,BY_COM_Demand_Drivers!$A$5:$I$100,8,FALSE)</f>
        <v>0</v>
      </c>
      <c r="H620" s="16">
        <f>VLOOKUP($C620,'Growth rate'!$B$3:$T$93,7,FALSE)*VLOOKUP($E620,BY_COM_Demand_Drivers!$A$5:$I$100,9,FALSE)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BY_COM_Demand_Drivers!$J$12</f>
        <v>CCRMB</v>
      </c>
      <c r="F621" s="16">
        <f>VLOOKUP($C621,'Growth rate'!$B$3:$T$93,7,FALSE)*VLOOKUP($E621,BY_COM_Demand_Drivers!$A$5:$I$100,7,FALSE)</f>
        <v>33.776754544468702</v>
      </c>
      <c r="G621" s="16">
        <f>VLOOKUP($C621,'Growth rate'!$B$3:$T$93,7,FALSE)*VLOOKUP($E621,BY_COM_Demand_Drivers!$A$5:$I$100,8,FALSE)</f>
        <v>0</v>
      </c>
      <c r="H621" s="16">
        <f>VLOOKUP($C621,'Growth rate'!$B$3:$T$93,7,FALSE)*VLOOKUP($E621,BY_COM_Demand_Drivers!$A$5:$I$100,9,FALSE)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BY_COM_Demand_Drivers!$J$12</f>
        <v>CCRMB</v>
      </c>
      <c r="F622" s="16">
        <f>VLOOKUP($C622,'Growth rate'!$B$3:$T$93,7,FALSE)*VLOOKUP($E622,BY_COM_Demand_Drivers!$A$5:$I$100,7,FALSE)</f>
        <v>34.145624890385186</v>
      </c>
      <c r="G622" s="16">
        <f>VLOOKUP($C622,'Growth rate'!$B$3:$T$93,7,FALSE)*VLOOKUP($E622,BY_COM_Demand_Drivers!$A$5:$I$100,8,FALSE)</f>
        <v>0</v>
      </c>
      <c r="H622" s="16">
        <f>VLOOKUP($C622,'Growth rate'!$B$3:$T$93,7,FALSE)*VLOOKUP($E622,BY_COM_Demand_Drivers!$A$5:$I$100,9,FALSE)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BY_COM_Demand_Drivers!$J$12</f>
        <v>CCRMB</v>
      </c>
      <c r="F623" s="16">
        <f>VLOOKUP($C623,'Growth rate'!$B$3:$T$93,7,FALSE)*VLOOKUP($E623,BY_COM_Demand_Drivers!$A$5:$I$100,7,FALSE)</f>
        <v>34.514495236301663</v>
      </c>
      <c r="G623" s="16">
        <f>VLOOKUP($C623,'Growth rate'!$B$3:$T$93,7,FALSE)*VLOOKUP($E623,BY_COM_Demand_Drivers!$A$5:$I$100,8,FALSE)</f>
        <v>0</v>
      </c>
      <c r="H623" s="16">
        <f>VLOOKUP($C623,'Growth rate'!$B$3:$T$93,7,FALSE)*VLOOKUP($E623,BY_COM_Demand_Drivers!$A$5:$I$100,9,FALSE)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BY_COM_Demand_Drivers!$J$12</f>
        <v>CCRMB</v>
      </c>
      <c r="F624" s="16">
        <f>VLOOKUP($C624,'Growth rate'!$B$3:$T$93,7,FALSE)*VLOOKUP($E624,BY_COM_Demand_Drivers!$A$5:$I$100,7,FALSE)</f>
        <v>34.883365582218147</v>
      </c>
      <c r="G624" s="16">
        <f>VLOOKUP($C624,'Growth rate'!$B$3:$T$93,7,FALSE)*VLOOKUP($E624,BY_COM_Demand_Drivers!$A$5:$I$100,8,FALSE)</f>
        <v>0</v>
      </c>
      <c r="H624" s="16">
        <f>VLOOKUP($C624,'Growth rate'!$B$3:$T$93,7,FALSE)*VLOOKUP($E624,BY_COM_Demand_Drivers!$A$5:$I$100,9,FALSE)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BY_COM_Demand_Drivers!$J$12</f>
        <v>CCRMB</v>
      </c>
      <c r="F625" s="16">
        <f>VLOOKUP($C625,'Growth rate'!$B$3:$T$93,7,FALSE)*VLOOKUP($E625,BY_COM_Demand_Drivers!$A$5:$I$100,7,FALSE)</f>
        <v>35.265104926318763</v>
      </c>
      <c r="G625" s="16">
        <f>VLOOKUP($C625,'Growth rate'!$B$3:$T$93,7,FALSE)*VLOOKUP($E625,BY_COM_Demand_Drivers!$A$5:$I$100,8,FALSE)</f>
        <v>0</v>
      </c>
      <c r="H625" s="16">
        <f>VLOOKUP($C625,'Growth rate'!$B$3:$T$93,7,FALSE)*VLOOKUP($E625,BY_COM_Demand_Drivers!$A$5:$I$100,9,FALSE)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BY_COM_Demand_Drivers!$J$12</f>
        <v>CCRMB</v>
      </c>
      <c r="F626" s="16">
        <f>VLOOKUP($C626,'Growth rate'!$B$3:$T$93,7,FALSE)*VLOOKUP($E626,BY_COM_Demand_Drivers!$A$5:$I$100,7,FALSE)</f>
        <v>35.646844270419379</v>
      </c>
      <c r="G626" s="16">
        <f>VLOOKUP($C626,'Growth rate'!$B$3:$T$93,7,FALSE)*VLOOKUP($E626,BY_COM_Demand_Drivers!$A$5:$I$100,8,FALSE)</f>
        <v>0</v>
      </c>
      <c r="H626" s="16">
        <f>VLOOKUP($C626,'Growth rate'!$B$3:$T$93,7,FALSE)*VLOOKUP($E626,BY_COM_Demand_Drivers!$A$5:$I$100,9,FALSE)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BY_COM_Demand_Drivers!$J$12</f>
        <v>CCRMB</v>
      </c>
      <c r="F627" s="16">
        <f>VLOOKUP($C627,'Growth rate'!$B$3:$T$93,7,FALSE)*VLOOKUP($E627,BY_COM_Demand_Drivers!$A$5:$I$100,7,FALSE)</f>
        <v>36.028583614519988</v>
      </c>
      <c r="G627" s="16">
        <f>VLOOKUP($C627,'Growth rate'!$B$3:$T$93,7,FALSE)*VLOOKUP($E627,BY_COM_Demand_Drivers!$A$5:$I$100,8,FALSE)</f>
        <v>0</v>
      </c>
      <c r="H627" s="16">
        <f>VLOOKUP($C627,'Growth rate'!$B$3:$T$93,7,FALSE)*VLOOKUP($E627,BY_COM_Demand_Drivers!$A$5:$I$100,9,FALSE)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BY_COM_Demand_Drivers!$J$12</f>
        <v>CCRMB</v>
      </c>
      <c r="F628" s="16">
        <f>VLOOKUP($C628,'Growth rate'!$B$3:$T$93,7,FALSE)*VLOOKUP($E628,BY_COM_Demand_Drivers!$A$5:$I$100,7,FALSE)</f>
        <v>36.410322958620604</v>
      </c>
      <c r="G628" s="16">
        <f>VLOOKUP($C628,'Growth rate'!$B$3:$T$93,7,FALSE)*VLOOKUP($E628,BY_COM_Demand_Drivers!$A$5:$I$100,8,FALSE)</f>
        <v>0</v>
      </c>
      <c r="H628" s="16">
        <f>VLOOKUP($C628,'Growth rate'!$B$3:$T$93,7,FALSE)*VLOOKUP($E628,BY_COM_Demand_Drivers!$A$5:$I$100,9,FALSE)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BY_COM_Demand_Drivers!$J$12</f>
        <v>CCRMB</v>
      </c>
      <c r="F629" s="16">
        <f>VLOOKUP($C629,'Growth rate'!$B$3:$T$93,7,FALSE)*VLOOKUP($E629,BY_COM_Demand_Drivers!$A$5:$I$100,7,FALSE)</f>
        <v>36.79206230272122</v>
      </c>
      <c r="G629" s="16">
        <f>VLOOKUP($C629,'Growth rate'!$B$3:$T$93,7,FALSE)*VLOOKUP($E629,BY_COM_Demand_Drivers!$A$5:$I$100,8,FALSE)</f>
        <v>0</v>
      </c>
      <c r="H629" s="16">
        <f>VLOOKUP($C629,'Growth rate'!$B$3:$T$93,7,FALSE)*VLOOKUP($E629,BY_COM_Demand_Drivers!$A$5:$I$100,9,FALSE)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BY_COM_Demand_Drivers!$J$12</f>
        <v>CCRMB</v>
      </c>
      <c r="F630" s="16">
        <f>VLOOKUP($C630,'Growth rate'!$B$3:$T$93,7,FALSE)*VLOOKUP($E630,BY_COM_Demand_Drivers!$A$5:$I$100,7,FALSE)</f>
        <v>37.173089101620363</v>
      </c>
      <c r="G630" s="16">
        <f>VLOOKUP($C630,'Growth rate'!$B$3:$T$93,7,FALSE)*VLOOKUP($E630,BY_COM_Demand_Drivers!$A$5:$I$100,8,FALSE)</f>
        <v>0</v>
      </c>
      <c r="H630" s="16">
        <f>VLOOKUP($C630,'Growth rate'!$B$3:$T$93,7,FALSE)*VLOOKUP($E630,BY_COM_Demand_Drivers!$A$5:$I$100,9,FALSE)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BY_COM_Demand_Drivers!$J$12</f>
        <v>CCRMB</v>
      </c>
      <c r="F631" s="16">
        <f>VLOOKUP($C631,'Growth rate'!$B$3:$T$93,7,FALSE)*VLOOKUP($E631,BY_COM_Demand_Drivers!$A$5:$I$100,7,FALSE)</f>
        <v>37.554115900519506</v>
      </c>
      <c r="G631" s="16">
        <f>VLOOKUP($C631,'Growth rate'!$B$3:$T$93,7,FALSE)*VLOOKUP($E631,BY_COM_Demand_Drivers!$A$5:$I$100,8,FALSE)</f>
        <v>0</v>
      </c>
      <c r="H631" s="16">
        <f>VLOOKUP($C631,'Growth rate'!$B$3:$T$93,7,FALSE)*VLOOKUP($E631,BY_COM_Demand_Drivers!$A$5:$I$100,9,FALSE)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BY_COM_Demand_Drivers!$J$12</f>
        <v>CCRMB</v>
      </c>
      <c r="F632" s="16">
        <f>VLOOKUP($C632,'Growth rate'!$B$3:$T$93,7,FALSE)*VLOOKUP($E632,BY_COM_Demand_Drivers!$A$5:$I$100,7,FALSE)</f>
        <v>37.935142699418648</v>
      </c>
      <c r="G632" s="16">
        <f>VLOOKUP($C632,'Growth rate'!$B$3:$T$93,7,FALSE)*VLOOKUP($E632,BY_COM_Demand_Drivers!$A$5:$I$100,8,FALSE)</f>
        <v>0</v>
      </c>
      <c r="H632" s="16">
        <f>VLOOKUP($C632,'Growth rate'!$B$3:$T$93,7,FALSE)*VLOOKUP($E632,BY_COM_Demand_Drivers!$A$5:$I$100,9,FALSE)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BY_COM_Demand_Drivers!$J$12</f>
        <v>CCRMB</v>
      </c>
      <c r="F633" s="16">
        <f>VLOOKUP($C633,'Growth rate'!$B$3:$T$93,7,FALSE)*VLOOKUP($E633,BY_COM_Demand_Drivers!$A$5:$I$100,7,FALSE)</f>
        <v>38.316169498317791</v>
      </c>
      <c r="G633" s="16">
        <f>VLOOKUP($C633,'Growth rate'!$B$3:$T$93,7,FALSE)*VLOOKUP($E633,BY_COM_Demand_Drivers!$A$5:$I$100,8,FALSE)</f>
        <v>0</v>
      </c>
      <c r="H633" s="16">
        <f>VLOOKUP($C633,'Growth rate'!$B$3:$T$93,7,FALSE)*VLOOKUP($E633,BY_COM_Demand_Drivers!$A$5:$I$100,9,FALSE)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BY_COM_Demand_Drivers!$J$12</f>
        <v>CCRMB</v>
      </c>
      <c r="F634" s="16">
        <f>VLOOKUP($C634,'Growth rate'!$B$3:$T$93,7,FALSE)*VLOOKUP($E634,BY_COM_Demand_Drivers!$A$5:$I$100,7,FALSE)</f>
        <v>38.697196297216934</v>
      </c>
      <c r="G634" s="16">
        <f>VLOOKUP($C634,'Growth rate'!$B$3:$T$93,7,FALSE)*VLOOKUP($E634,BY_COM_Demand_Drivers!$A$5:$I$100,8,FALSE)</f>
        <v>0</v>
      </c>
      <c r="H634" s="16">
        <f>VLOOKUP($C634,'Growth rate'!$B$3:$T$93,7,FALSE)*VLOOKUP($E634,BY_COM_Demand_Drivers!$A$5:$I$100,9,FALSE)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BY_COM_Demand_Drivers!$J$12</f>
        <v>CCRMB</v>
      </c>
      <c r="F635" s="16">
        <f>VLOOKUP($C635,'Growth rate'!$B$3:$T$93,7,FALSE)*VLOOKUP($E635,BY_COM_Demand_Drivers!$A$5:$I$100,7,FALSE)</f>
        <v>39.071954587667541</v>
      </c>
      <c r="G635" s="16">
        <f>VLOOKUP($C635,'Growth rate'!$B$3:$T$93,7,FALSE)*VLOOKUP($E635,BY_COM_Demand_Drivers!$A$5:$I$100,8,FALSE)</f>
        <v>0</v>
      </c>
      <c r="H635" s="16">
        <f>VLOOKUP($C635,'Growth rate'!$B$3:$T$93,7,FALSE)*VLOOKUP($E635,BY_COM_Demand_Drivers!$A$5:$I$100,9,FALSE)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BY_COM_Demand_Drivers!$J$12</f>
        <v>CCRMB</v>
      </c>
      <c r="F636" s="16">
        <f>VLOOKUP($C636,'Growth rate'!$B$3:$T$93,7,FALSE)*VLOOKUP($E636,BY_COM_Demand_Drivers!$A$5:$I$100,7,FALSE)</f>
        <v>39.446712878118142</v>
      </c>
      <c r="G636" s="16">
        <f>VLOOKUP($C636,'Growth rate'!$B$3:$T$93,7,FALSE)*VLOOKUP($E636,BY_COM_Demand_Drivers!$A$5:$I$100,8,FALSE)</f>
        <v>0</v>
      </c>
      <c r="H636" s="16">
        <f>VLOOKUP($C636,'Growth rate'!$B$3:$T$93,7,FALSE)*VLOOKUP($E636,BY_COM_Demand_Drivers!$A$5:$I$100,9,FALSE)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BY_COM_Demand_Drivers!$J$12</f>
        <v>CCRMB</v>
      </c>
      <c r="F637" s="16">
        <f>VLOOKUP($C637,'Growth rate'!$B$3:$T$93,7,FALSE)*VLOOKUP($E637,BY_COM_Demand_Drivers!$A$5:$I$100,7,FALSE)</f>
        <v>39.821471168568742</v>
      </c>
      <c r="G637" s="16">
        <f>VLOOKUP($C637,'Growth rate'!$B$3:$T$93,7,FALSE)*VLOOKUP($E637,BY_COM_Demand_Drivers!$A$5:$I$100,8,FALSE)</f>
        <v>0</v>
      </c>
      <c r="H637" s="16">
        <f>VLOOKUP($C637,'Growth rate'!$B$3:$T$93,7,FALSE)*VLOOKUP($E637,BY_COM_Demand_Drivers!$A$5:$I$100,9,FALSE)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BY_COM_Demand_Drivers!$J$12</f>
        <v>CCRMB</v>
      </c>
      <c r="F638" s="16">
        <f>VLOOKUP($C638,'Growth rate'!$B$3:$T$93,7,FALSE)*VLOOKUP($E638,BY_COM_Demand_Drivers!$A$5:$I$100,7,FALSE)</f>
        <v>40.196229459019349</v>
      </c>
      <c r="G638" s="16">
        <f>VLOOKUP($C638,'Growth rate'!$B$3:$T$93,7,FALSE)*VLOOKUP($E638,BY_COM_Demand_Drivers!$A$5:$I$100,8,FALSE)</f>
        <v>0</v>
      </c>
      <c r="H638" s="16">
        <f>VLOOKUP($C638,'Growth rate'!$B$3:$T$93,7,FALSE)*VLOOKUP($E638,BY_COM_Demand_Drivers!$A$5:$I$100,9,FALSE)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BY_COM_Demand_Drivers!$J$12</f>
        <v>CCRMB</v>
      </c>
      <c r="F639" s="16">
        <f>VLOOKUP($C639,'Growth rate'!$B$3:$T$93,7,FALSE)*VLOOKUP($E639,BY_COM_Demand_Drivers!$A$5:$I$100,7,FALSE)</f>
        <v>40.57098774946995</v>
      </c>
      <c r="G639" s="16">
        <f>VLOOKUP($C639,'Growth rate'!$B$3:$T$93,7,FALSE)*VLOOKUP($E639,BY_COM_Demand_Drivers!$A$5:$I$100,8,FALSE)</f>
        <v>0</v>
      </c>
      <c r="H639" s="16">
        <f>VLOOKUP($C639,'Growth rate'!$B$3:$T$93,7,FALSE)*VLOOKUP($E639,BY_COM_Demand_Drivers!$A$5:$I$100,9,FALSE)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BY_COM_Demand_Drivers!$J$12</f>
        <v>CCRMB</v>
      </c>
      <c r="F640" s="16">
        <f>VLOOKUP($C640,'Growth rate'!$B$3:$T$93,7,FALSE)*VLOOKUP($E640,BY_COM_Demand_Drivers!$A$5:$I$100,7,FALSE)</f>
        <v>40.930408774362391</v>
      </c>
      <c r="G640" s="16">
        <f>VLOOKUP($C640,'Growth rate'!$B$3:$T$93,7,FALSE)*VLOOKUP($E640,BY_COM_Demand_Drivers!$A$5:$I$100,8,FALSE)</f>
        <v>0</v>
      </c>
      <c r="H640" s="16">
        <f>VLOOKUP($C640,'Growth rate'!$B$3:$T$93,7,FALSE)*VLOOKUP($E640,BY_COM_Demand_Drivers!$A$5:$I$100,9,FALSE)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BY_COM_Demand_Drivers!$J$12</f>
        <v>CCRMB</v>
      </c>
      <c r="F641" s="16">
        <f>VLOOKUP($C641,'Growth rate'!$B$3:$T$93,7,FALSE)*VLOOKUP($E641,BY_COM_Demand_Drivers!$A$5:$I$100,7,FALSE)</f>
        <v>41.289829799254832</v>
      </c>
      <c r="G641" s="16">
        <f>VLOOKUP($C641,'Growth rate'!$B$3:$T$93,7,FALSE)*VLOOKUP($E641,BY_COM_Demand_Drivers!$A$5:$I$100,8,FALSE)</f>
        <v>0</v>
      </c>
      <c r="H641" s="16">
        <f>VLOOKUP($C641,'Growth rate'!$B$3:$T$93,7,FALSE)*VLOOKUP($E641,BY_COM_Demand_Drivers!$A$5:$I$100,9,FALSE)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BY_COM_Demand_Drivers!$J$12</f>
        <v>CCRMB</v>
      </c>
      <c r="F642" s="16">
        <f>VLOOKUP($C642,'Growth rate'!$B$3:$T$93,7,FALSE)*VLOOKUP($E642,BY_COM_Demand_Drivers!$A$5:$I$100,7,FALSE)</f>
        <v>41.649250824147252</v>
      </c>
      <c r="G642" s="16">
        <f>VLOOKUP($C642,'Growth rate'!$B$3:$T$93,7,FALSE)*VLOOKUP($E642,BY_COM_Demand_Drivers!$A$5:$I$100,8,FALSE)</f>
        <v>0</v>
      </c>
      <c r="H642" s="16">
        <f>VLOOKUP($C642,'Growth rate'!$B$3:$T$93,7,FALSE)*VLOOKUP($E642,BY_COM_Demand_Drivers!$A$5:$I$100,9,FALSE)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BY_COM_Demand_Drivers!$J$12</f>
        <v>CCRMB</v>
      </c>
      <c r="F643" s="16">
        <f>VLOOKUP($C643,'Growth rate'!$B$3:$T$93,7,FALSE)*VLOOKUP($E643,BY_COM_Demand_Drivers!$A$5:$I$100,7,FALSE)</f>
        <v>42.008671849039693</v>
      </c>
      <c r="G643" s="16">
        <f>VLOOKUP($C643,'Growth rate'!$B$3:$T$93,7,FALSE)*VLOOKUP($E643,BY_COM_Demand_Drivers!$A$5:$I$100,8,FALSE)</f>
        <v>0</v>
      </c>
      <c r="H643" s="16">
        <f>VLOOKUP($C643,'Growth rate'!$B$3:$T$93,7,FALSE)*VLOOKUP($E643,BY_COM_Demand_Drivers!$A$5:$I$100,9,FALSE)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BY_COM_Demand_Drivers!$J$12</f>
        <v>CCRMB</v>
      </c>
      <c r="F644" s="16">
        <f>VLOOKUP($C644,'Growth rate'!$B$3:$T$93,7,FALSE)*VLOOKUP($E644,BY_COM_Demand_Drivers!$A$5:$I$100,7,FALSE)</f>
        <v>42.368092873932135</v>
      </c>
      <c r="G644" s="16">
        <f>VLOOKUP($C644,'Growth rate'!$B$3:$T$93,7,FALSE)*VLOOKUP($E644,BY_COM_Demand_Drivers!$A$5:$I$100,8,FALSE)</f>
        <v>0</v>
      </c>
      <c r="H644" s="16">
        <f>VLOOKUP($C644,'Growth rate'!$B$3:$T$93,7,FALSE)*VLOOKUP($E644,BY_COM_Demand_Drivers!$A$5:$I$100,9,FALSE)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BY_COM_Demand_Drivers!$J$12</f>
        <v>CCRMB</v>
      </c>
      <c r="F645" s="16">
        <f>VLOOKUP($C645,'Growth rate'!$B$3:$T$93,7,FALSE)*VLOOKUP($E645,BY_COM_Demand_Drivers!$A$5:$I$100,7,FALSE)</f>
        <v>42.713292684178562</v>
      </c>
      <c r="G645" s="16">
        <f>VLOOKUP($C645,'Growth rate'!$B$3:$T$93,7,FALSE)*VLOOKUP($E645,BY_COM_Demand_Drivers!$A$5:$I$100,8,FALSE)</f>
        <v>0</v>
      </c>
      <c r="H645" s="16">
        <f>VLOOKUP($C645,'Growth rate'!$B$3:$T$93,7,FALSE)*VLOOKUP($E645,BY_COM_Demand_Drivers!$A$5:$I$100,9,FALSE)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BY_COM_Demand_Drivers!$J$12</f>
        <v>CCRMB</v>
      </c>
      <c r="F646" s="16">
        <f>VLOOKUP($C646,'Growth rate'!$B$3:$T$93,7,FALSE)*VLOOKUP($E646,BY_COM_Demand_Drivers!$A$5:$I$100,7,FALSE)</f>
        <v>43.058492494424989</v>
      </c>
      <c r="G646" s="16">
        <f>VLOOKUP($C646,'Growth rate'!$B$3:$T$93,7,FALSE)*VLOOKUP($E646,BY_COM_Demand_Drivers!$A$5:$I$100,8,FALSE)</f>
        <v>0</v>
      </c>
      <c r="H646" s="16">
        <f>VLOOKUP($C646,'Growth rate'!$B$3:$T$93,7,FALSE)*VLOOKUP($E646,BY_COM_Demand_Drivers!$A$5:$I$100,9,FALSE)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BY_COM_Demand_Drivers!$J$12</f>
        <v>CCRMB</v>
      </c>
      <c r="F647" s="16">
        <f>VLOOKUP($C647,'Growth rate'!$B$3:$T$93,7,FALSE)*VLOOKUP($E647,BY_COM_Demand_Drivers!$A$5:$I$100,7,FALSE)</f>
        <v>43.403692304671416</v>
      </c>
      <c r="G647" s="16">
        <f>VLOOKUP($C647,'Growth rate'!$B$3:$T$93,7,FALSE)*VLOOKUP($E647,BY_COM_Demand_Drivers!$A$5:$I$100,8,FALSE)</f>
        <v>0</v>
      </c>
      <c r="H647" s="16">
        <f>VLOOKUP($C647,'Growth rate'!$B$3:$T$93,7,FALSE)*VLOOKUP($E647,BY_COM_Demand_Drivers!$A$5:$I$100,9,FALSE)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BY_COM_Demand_Drivers!$J$12</f>
        <v>CCRMB</v>
      </c>
      <c r="F648" s="16">
        <f>VLOOKUP($C648,'Growth rate'!$B$3:$T$93,7,FALSE)*VLOOKUP($E648,BY_COM_Demand_Drivers!$A$5:$I$100,7,FALSE)</f>
        <v>43.748892114917837</v>
      </c>
      <c r="G648" s="16">
        <f>VLOOKUP($C648,'Growth rate'!$B$3:$T$93,7,FALSE)*VLOOKUP($E648,BY_COM_Demand_Drivers!$A$5:$I$100,8,FALSE)</f>
        <v>0</v>
      </c>
      <c r="H648" s="16">
        <f>VLOOKUP($C648,'Growth rate'!$B$3:$T$93,7,FALSE)*VLOOKUP($E648,BY_COM_Demand_Drivers!$A$5:$I$100,9,FALSE)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BY_COM_Demand_Drivers!$J$12</f>
        <v>CCRMB</v>
      </c>
      <c r="F649" s="16">
        <f>VLOOKUP($C649,'Growth rate'!$B$3:$T$93,7,FALSE)*VLOOKUP($E649,BY_COM_Demand_Drivers!$A$5:$I$100,7,FALSE)</f>
        <v>44.094091925164264</v>
      </c>
      <c r="G649" s="16">
        <f>VLOOKUP($C649,'Growth rate'!$B$3:$T$93,7,FALSE)*VLOOKUP($E649,BY_COM_Demand_Drivers!$A$5:$I$100,8,FALSE)</f>
        <v>0</v>
      </c>
      <c r="H649" s="16">
        <f>VLOOKUP($C649,'Growth rate'!$B$3:$T$93,7,FALSE)*VLOOKUP($E649,BY_COM_Demand_Drivers!$A$5:$I$100,9,FALSE)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BY_COM_Demand_Drivers!$J$12</f>
        <v>CCRMB</v>
      </c>
      <c r="F650" s="16">
        <f>VLOOKUP($C650,'Growth rate'!$B$3:$T$93,7,FALSE)*VLOOKUP($E650,BY_COM_Demand_Drivers!$A$5:$I$100,7,FALSE)</f>
        <v>44.431286398033564</v>
      </c>
      <c r="G650" s="16">
        <f>VLOOKUP($C650,'Growth rate'!$B$3:$T$93,7,FALSE)*VLOOKUP($E650,BY_COM_Demand_Drivers!$A$5:$I$100,8,FALSE)</f>
        <v>0</v>
      </c>
      <c r="H650" s="16">
        <f>VLOOKUP($C650,'Growth rate'!$B$3:$T$93,7,FALSE)*VLOOKUP($E650,BY_COM_Demand_Drivers!$A$5:$I$100,9,FALSE)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BY_COM_Demand_Drivers!$J$12</f>
        <v>CCRMB</v>
      </c>
      <c r="F651" s="16">
        <f>VLOOKUP($C651,'Growth rate'!$B$3:$T$93,7,FALSE)*VLOOKUP($E651,BY_COM_Demand_Drivers!$A$5:$I$100,7,FALSE)</f>
        <v>44.768480870902863</v>
      </c>
      <c r="G651" s="16">
        <f>VLOOKUP($C651,'Growth rate'!$B$3:$T$93,7,FALSE)*VLOOKUP($E651,BY_COM_Demand_Drivers!$A$5:$I$100,8,FALSE)</f>
        <v>0</v>
      </c>
      <c r="H651" s="16">
        <f>VLOOKUP($C651,'Growth rate'!$B$3:$T$93,7,FALSE)*VLOOKUP($E651,BY_COM_Demand_Drivers!$A$5:$I$100,9,FALSE)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BY_COM_Demand_Drivers!$J$12</f>
        <v>CCRMB</v>
      </c>
      <c r="F652" s="16">
        <f>VLOOKUP($C652,'Growth rate'!$B$3:$T$93,7,FALSE)*VLOOKUP($E652,BY_COM_Demand_Drivers!$A$5:$I$100,7,FALSE)</f>
        <v>45.10567534377217</v>
      </c>
      <c r="G652" s="16">
        <f>VLOOKUP($C652,'Growth rate'!$B$3:$T$93,7,FALSE)*VLOOKUP($E652,BY_COM_Demand_Drivers!$A$5:$I$100,8,FALSE)</f>
        <v>0</v>
      </c>
      <c r="H652" s="16">
        <f>VLOOKUP($C652,'Growth rate'!$B$3:$T$93,7,FALSE)*VLOOKUP($E652,BY_COM_Demand_Drivers!$A$5:$I$100,9,FALSE)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BY_COM_Demand_Drivers!$J$12</f>
        <v>CCRMB</v>
      </c>
      <c r="F653" s="16">
        <f>VLOOKUP($C653,'Growth rate'!$B$3:$T$93,7,FALSE)*VLOOKUP($E653,BY_COM_Demand_Drivers!$A$5:$I$100,7,FALSE)</f>
        <v>45.442869816641469</v>
      </c>
      <c r="G653" s="16">
        <f>VLOOKUP($C653,'Growth rate'!$B$3:$T$93,7,FALSE)*VLOOKUP($E653,BY_COM_Demand_Drivers!$A$5:$I$100,8,FALSE)</f>
        <v>0</v>
      </c>
      <c r="H653" s="16">
        <f>VLOOKUP($C653,'Growth rate'!$B$3:$T$93,7,FALSE)*VLOOKUP($E653,BY_COM_Demand_Drivers!$A$5:$I$100,9,FALSE)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BY_COM_Demand_Drivers!$J$12</f>
        <v>CCRMB</v>
      </c>
      <c r="F654" s="16">
        <f>VLOOKUP($C654,'Growth rate'!$B$3:$T$93,7,FALSE)*VLOOKUP($E654,BY_COM_Demand_Drivers!$A$5:$I$100,7,FALSE)</f>
        <v>45.780064289510761</v>
      </c>
      <c r="G654" s="16">
        <f>VLOOKUP($C654,'Growth rate'!$B$3:$T$93,7,FALSE)*VLOOKUP($E654,BY_COM_Demand_Drivers!$A$5:$I$100,8,FALSE)</f>
        <v>0</v>
      </c>
      <c r="H654" s="16">
        <f>VLOOKUP($C654,'Growth rate'!$B$3:$T$93,7,FALSE)*VLOOKUP($E654,BY_COM_Demand_Drivers!$A$5:$I$100,9,FALSE)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BY_COM_Demand_Drivers!$J$12</f>
        <v>CCRMB</v>
      </c>
      <c r="F655" s="16">
        <f>VLOOKUP($C655,'Growth rate'!$B$3:$T$93,7,FALSE)*VLOOKUP($E655,BY_COM_Demand_Drivers!$A$5:$I$100,7,FALSE)</f>
        <v>46.105999738486375</v>
      </c>
      <c r="G655" s="16">
        <f>VLOOKUP($C655,'Growth rate'!$B$3:$T$93,7,FALSE)*VLOOKUP($E655,BY_COM_Demand_Drivers!$A$5:$I$100,8,FALSE)</f>
        <v>0</v>
      </c>
      <c r="H655" s="16">
        <f>VLOOKUP($C655,'Growth rate'!$B$3:$T$93,7,FALSE)*VLOOKUP($E655,BY_COM_Demand_Drivers!$A$5:$I$100,9,FALSE)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BY_COM_Demand_Drivers!$J$12</f>
        <v>CCRMB</v>
      </c>
      <c r="F656" s="16">
        <f>VLOOKUP($C656,'Growth rate'!$B$3:$T$93,7,FALSE)*VLOOKUP($E656,BY_COM_Demand_Drivers!$A$5:$I$100,7,FALSE)</f>
        <v>46.431935187461988</v>
      </c>
      <c r="G656" s="16">
        <f>VLOOKUP($C656,'Growth rate'!$B$3:$T$93,7,FALSE)*VLOOKUP($E656,BY_COM_Demand_Drivers!$A$5:$I$100,8,FALSE)</f>
        <v>0</v>
      </c>
      <c r="H656" s="16">
        <f>VLOOKUP($C656,'Growth rate'!$B$3:$T$93,7,FALSE)*VLOOKUP($E656,BY_COM_Demand_Drivers!$A$5:$I$100,9,FALSE)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BY_COM_Demand_Drivers!$J$12</f>
        <v>CCRMB</v>
      </c>
      <c r="F657" s="16">
        <f>VLOOKUP($C657,'Growth rate'!$B$3:$T$93,7,FALSE)*VLOOKUP($E657,BY_COM_Demand_Drivers!$A$5:$I$100,7,FALSE)</f>
        <v>46.757870636437595</v>
      </c>
      <c r="G657" s="16">
        <f>VLOOKUP($C657,'Growth rate'!$B$3:$T$93,7,FALSE)*VLOOKUP($E657,BY_COM_Demand_Drivers!$A$5:$I$100,8,FALSE)</f>
        <v>0</v>
      </c>
      <c r="H657" s="16">
        <f>VLOOKUP($C657,'Growth rate'!$B$3:$T$93,7,FALSE)*VLOOKUP($E657,BY_COM_Demand_Drivers!$A$5:$I$100,9,FALSE)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BY_COM_Demand_Drivers!$J$12</f>
        <v>CCRMB</v>
      </c>
      <c r="F658" s="16">
        <f>VLOOKUP($C658,'Growth rate'!$B$3:$T$93,7,FALSE)*VLOOKUP($E658,BY_COM_Demand_Drivers!$A$5:$I$100,7,FALSE)</f>
        <v>47.083806085413208</v>
      </c>
      <c r="G658" s="16">
        <f>VLOOKUP($C658,'Growth rate'!$B$3:$T$93,7,FALSE)*VLOOKUP($E658,BY_COM_Demand_Drivers!$A$5:$I$100,8,FALSE)</f>
        <v>0</v>
      </c>
      <c r="H658" s="16">
        <f>VLOOKUP($C658,'Growth rate'!$B$3:$T$93,7,FALSE)*VLOOKUP($E658,BY_COM_Demand_Drivers!$A$5:$I$100,9,FALSE)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BY_COM_Demand_Drivers!$J$12</f>
        <v>CCRMB</v>
      </c>
      <c r="F659" s="16">
        <f>VLOOKUP($C659,'Growth rate'!$B$3:$T$93,7,FALSE)*VLOOKUP($E659,BY_COM_Demand_Drivers!$A$5:$I$100,7,FALSE)</f>
        <v>47.409741534388822</v>
      </c>
      <c r="G659" s="16">
        <f>VLOOKUP($C659,'Growth rate'!$B$3:$T$93,7,FALSE)*VLOOKUP($E659,BY_COM_Demand_Drivers!$A$5:$I$100,8,FALSE)</f>
        <v>0</v>
      </c>
      <c r="H659" s="16">
        <f>VLOOKUP($C659,'Growth rate'!$B$3:$T$93,7,FALSE)*VLOOKUP($E659,BY_COM_Demand_Drivers!$A$5:$I$100,9,FALSE)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BY_COM_Demand_Drivers!$J$13</f>
        <v>CWDEM</v>
      </c>
      <c r="F660" s="16">
        <f>VLOOKUP($C660,'Growth rate'!$B$3:$T$93,7,FALSE)*VLOOKUP($E660,BY_COM_Demand_Drivers!$A$5:$I$100,7,FALSE)</f>
        <v>139.29249687236401</v>
      </c>
      <c r="G660" s="16">
        <f>VLOOKUP($C660,'Growth rate'!$B$3:$T$93,7,FALSE)*VLOOKUP($E660,BY_COM_Demand_Drivers!$A$5:$I$100,8,FALSE)</f>
        <v>0</v>
      </c>
      <c r="H660" s="16">
        <f>VLOOKUP($C660,'Growth rate'!$B$3:$T$93,7,FALSE)*VLOOKUP($E660,BY_COM_Demand_Drivers!$A$5:$I$100,9,FALSE)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BY_COM_Demand_Drivers!$J$13</f>
        <v>CWDEM</v>
      </c>
      <c r="F661" s="16">
        <f>VLOOKUP($C661,'Growth rate'!$B$3:$T$93,7,FALSE)*VLOOKUP($E661,BY_COM_Demand_Drivers!$A$5:$I$100,7,FALSE)</f>
        <v>141.08938118542585</v>
      </c>
      <c r="G661" s="16">
        <f>VLOOKUP($C661,'Growth rate'!$B$3:$T$93,7,FALSE)*VLOOKUP($E661,BY_COM_Demand_Drivers!$A$5:$I$100,8,FALSE)</f>
        <v>0</v>
      </c>
      <c r="H661" s="16">
        <f>VLOOKUP($C661,'Growth rate'!$B$3:$T$93,7,FALSE)*VLOOKUP($E661,BY_COM_Demand_Drivers!$A$5:$I$100,9,FALSE)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BY_COM_Demand_Drivers!$J$13</f>
        <v>CWDEM</v>
      </c>
      <c r="F662" s="16">
        <f>VLOOKUP($C662,'Growth rate'!$B$3:$T$93,7,FALSE)*VLOOKUP($E662,BY_COM_Demand_Drivers!$A$5:$I$100,7,FALSE)</f>
        <v>142.88626549848766</v>
      </c>
      <c r="G662" s="16">
        <f>VLOOKUP($C662,'Growth rate'!$B$3:$T$93,7,FALSE)*VLOOKUP($E662,BY_COM_Demand_Drivers!$A$5:$I$100,8,FALSE)</f>
        <v>0</v>
      </c>
      <c r="H662" s="16">
        <f>VLOOKUP($C662,'Growth rate'!$B$3:$T$93,7,FALSE)*VLOOKUP($E662,BY_COM_Demand_Drivers!$A$5:$I$100,9,FALSE)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BY_COM_Demand_Drivers!$J$13</f>
        <v>CWDEM</v>
      </c>
      <c r="F663" s="16">
        <f>VLOOKUP($C663,'Growth rate'!$B$3:$T$93,7,FALSE)*VLOOKUP($E663,BY_COM_Demand_Drivers!$A$5:$I$100,7,FALSE)</f>
        <v>144.6831498115495</v>
      </c>
      <c r="G663" s="16">
        <f>VLOOKUP($C663,'Growth rate'!$B$3:$T$93,7,FALSE)*VLOOKUP($E663,BY_COM_Demand_Drivers!$A$5:$I$100,8,FALSE)</f>
        <v>0</v>
      </c>
      <c r="H663" s="16">
        <f>VLOOKUP($C663,'Growth rate'!$B$3:$T$93,7,FALSE)*VLOOKUP($E663,BY_COM_Demand_Drivers!$A$5:$I$100,9,FALSE)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BY_COM_Demand_Drivers!$J$13</f>
        <v>CWDEM</v>
      </c>
      <c r="F664" s="16">
        <f>VLOOKUP($C664,'Growth rate'!$B$3:$T$93,7,FALSE)*VLOOKUP($E664,BY_COM_Demand_Drivers!$A$5:$I$100,7,FALSE)</f>
        <v>146.48003412461134</v>
      </c>
      <c r="G664" s="16">
        <f>VLOOKUP($C664,'Growth rate'!$B$3:$T$93,7,FALSE)*VLOOKUP($E664,BY_COM_Demand_Drivers!$A$5:$I$100,8,FALSE)</f>
        <v>0</v>
      </c>
      <c r="H664" s="16">
        <f>VLOOKUP($C664,'Growth rate'!$B$3:$T$93,7,FALSE)*VLOOKUP($E664,BY_COM_Demand_Drivers!$A$5:$I$100,9,FALSE)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BY_COM_Demand_Drivers!$J$13</f>
        <v>CWDEM</v>
      </c>
      <c r="F665" s="16">
        <f>VLOOKUP($C665,'Growth rate'!$B$3:$T$93,7,FALSE)*VLOOKUP($E665,BY_COM_Demand_Drivers!$A$5:$I$100,7,FALSE)</f>
        <v>148.27691843767315</v>
      </c>
      <c r="G665" s="16">
        <f>VLOOKUP($C665,'Growth rate'!$B$3:$T$93,7,FALSE)*VLOOKUP($E665,BY_COM_Demand_Drivers!$A$5:$I$100,8,FALSE)</f>
        <v>0</v>
      </c>
      <c r="H665" s="16">
        <f>VLOOKUP($C665,'Growth rate'!$B$3:$T$93,7,FALSE)*VLOOKUP($E665,BY_COM_Demand_Drivers!$A$5:$I$100,9,FALSE)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BY_COM_Demand_Drivers!$J$13</f>
        <v>CWDEM</v>
      </c>
      <c r="F666" s="16">
        <f>VLOOKUP($C666,'Growth rate'!$B$3:$T$93,7,FALSE)*VLOOKUP($E666,BY_COM_Demand_Drivers!$A$5:$I$100,7,FALSE)</f>
        <v>150.07380275073498</v>
      </c>
      <c r="G666" s="16">
        <f>VLOOKUP($C666,'Growth rate'!$B$3:$T$93,7,FALSE)*VLOOKUP($E666,BY_COM_Demand_Drivers!$A$5:$I$100,8,FALSE)</f>
        <v>0</v>
      </c>
      <c r="H666" s="16">
        <f>VLOOKUP($C666,'Growth rate'!$B$3:$T$93,7,FALSE)*VLOOKUP($E666,BY_COM_Demand_Drivers!$A$5:$I$100,9,FALSE)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BY_COM_Demand_Drivers!$J$13</f>
        <v>CWDEM</v>
      </c>
      <c r="F667" s="16">
        <f>VLOOKUP($C667,'Growth rate'!$B$3:$T$93,7,FALSE)*VLOOKUP($E667,BY_COM_Demand_Drivers!$A$5:$I$100,7,FALSE)</f>
        <v>151.87068706379682</v>
      </c>
      <c r="G667" s="16">
        <f>VLOOKUP($C667,'Growth rate'!$B$3:$T$93,7,FALSE)*VLOOKUP($E667,BY_COM_Demand_Drivers!$A$5:$I$100,8,FALSE)</f>
        <v>0</v>
      </c>
      <c r="H667" s="16">
        <f>VLOOKUP($C667,'Growth rate'!$B$3:$T$93,7,FALSE)*VLOOKUP($E667,BY_COM_Demand_Drivers!$A$5:$I$100,9,FALSE)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BY_COM_Demand_Drivers!$J$13</f>
        <v>CWDEM</v>
      </c>
      <c r="F668" s="16">
        <f>VLOOKUP($C668,'Growth rate'!$B$3:$T$93,7,FALSE)*VLOOKUP($E668,BY_COM_Demand_Drivers!$A$5:$I$100,7,FALSE)</f>
        <v>153.66757137685863</v>
      </c>
      <c r="G668" s="16">
        <f>VLOOKUP($C668,'Growth rate'!$B$3:$T$93,7,FALSE)*VLOOKUP($E668,BY_COM_Demand_Drivers!$A$5:$I$100,8,FALSE)</f>
        <v>0</v>
      </c>
      <c r="H668" s="16">
        <f>VLOOKUP($C668,'Growth rate'!$B$3:$T$93,7,FALSE)*VLOOKUP($E668,BY_COM_Demand_Drivers!$A$5:$I$100,9,FALSE)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BY_COM_Demand_Drivers!$J$13</f>
        <v>CWDEM</v>
      </c>
      <c r="F669" s="16">
        <f>VLOOKUP($C669,'Growth rate'!$B$3:$T$93,7,FALSE)*VLOOKUP($E669,BY_COM_Demand_Drivers!$A$5:$I$100,7,FALSE)</f>
        <v>155.46445568992047</v>
      </c>
      <c r="G669" s="16">
        <f>VLOOKUP($C669,'Growth rate'!$B$3:$T$93,7,FALSE)*VLOOKUP($E669,BY_COM_Demand_Drivers!$A$5:$I$100,8,FALSE)</f>
        <v>0</v>
      </c>
      <c r="H669" s="16">
        <f>VLOOKUP($C669,'Growth rate'!$B$3:$T$93,7,FALSE)*VLOOKUP($E669,BY_COM_Demand_Drivers!$A$5:$I$100,9,FALSE)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BY_COM_Demand_Drivers!$J$13</f>
        <v>CWDEM</v>
      </c>
      <c r="F670" s="16">
        <f>VLOOKUP($C670,'Growth rate'!$B$3:$T$93,7,FALSE)*VLOOKUP($E670,BY_COM_Demand_Drivers!$A$5:$I$100,7,FALSE)</f>
        <v>157.26134000298228</v>
      </c>
      <c r="G670" s="16">
        <f>VLOOKUP($C670,'Growth rate'!$B$3:$T$93,7,FALSE)*VLOOKUP($E670,BY_COM_Demand_Drivers!$A$5:$I$100,8,FALSE)</f>
        <v>0</v>
      </c>
      <c r="H670" s="16">
        <f>VLOOKUP($C670,'Growth rate'!$B$3:$T$93,7,FALSE)*VLOOKUP($E670,BY_COM_Demand_Drivers!$A$5:$I$100,9,FALSE)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BY_COM_Demand_Drivers!$J$13</f>
        <v>CWDEM</v>
      </c>
      <c r="F671" s="16">
        <f>VLOOKUP($C671,'Growth rate'!$B$3:$T$93,7,FALSE)*VLOOKUP($E671,BY_COM_Demand_Drivers!$A$5:$I$100,7,FALSE)</f>
        <v>159.05822431604412</v>
      </c>
      <c r="G671" s="16">
        <f>VLOOKUP($C671,'Growth rate'!$B$3:$T$93,7,FALSE)*VLOOKUP($E671,BY_COM_Demand_Drivers!$A$5:$I$100,8,FALSE)</f>
        <v>0</v>
      </c>
      <c r="H671" s="16">
        <f>VLOOKUP($C671,'Growth rate'!$B$3:$T$93,7,FALSE)*VLOOKUP($E671,BY_COM_Demand_Drivers!$A$5:$I$100,9,FALSE)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BY_COM_Demand_Drivers!$J$13</f>
        <v>CWDEM</v>
      </c>
      <c r="F672" s="16">
        <f>VLOOKUP($C672,'Growth rate'!$B$3:$T$93,7,FALSE)*VLOOKUP($E672,BY_COM_Demand_Drivers!$A$5:$I$100,7,FALSE)</f>
        <v>160.85510862910596</v>
      </c>
      <c r="G672" s="16">
        <f>VLOOKUP($C672,'Growth rate'!$B$3:$T$93,7,FALSE)*VLOOKUP($E672,BY_COM_Demand_Drivers!$A$5:$I$100,8,FALSE)</f>
        <v>0</v>
      </c>
      <c r="H672" s="16">
        <f>VLOOKUP($C672,'Growth rate'!$B$3:$T$93,7,FALSE)*VLOOKUP($E672,BY_COM_Demand_Drivers!$A$5:$I$100,9,FALSE)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BY_COM_Demand_Drivers!$J$13</f>
        <v>CWDEM</v>
      </c>
      <c r="F673" s="16">
        <f>VLOOKUP($C673,'Growth rate'!$B$3:$T$93,7,FALSE)*VLOOKUP($E673,BY_COM_Demand_Drivers!$A$5:$I$100,7,FALSE)</f>
        <v>162.65199294216777</v>
      </c>
      <c r="G673" s="16">
        <f>VLOOKUP($C673,'Growth rate'!$B$3:$T$93,7,FALSE)*VLOOKUP($E673,BY_COM_Demand_Drivers!$A$5:$I$100,8,FALSE)</f>
        <v>0</v>
      </c>
      <c r="H673" s="16">
        <f>VLOOKUP($C673,'Growth rate'!$B$3:$T$93,7,FALSE)*VLOOKUP($E673,BY_COM_Demand_Drivers!$A$5:$I$100,9,FALSE)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BY_COM_Demand_Drivers!$J$13</f>
        <v>CWDEM</v>
      </c>
      <c r="F674" s="16">
        <f>VLOOKUP($C674,'Growth rate'!$B$3:$T$93,7,FALSE)*VLOOKUP($E674,BY_COM_Demand_Drivers!$A$5:$I$100,7,FALSE)</f>
        <v>164.4488772552296</v>
      </c>
      <c r="G674" s="16">
        <f>VLOOKUP($C674,'Growth rate'!$B$3:$T$93,7,FALSE)*VLOOKUP($E674,BY_COM_Demand_Drivers!$A$5:$I$100,8,FALSE)</f>
        <v>0</v>
      </c>
      <c r="H674" s="16">
        <f>VLOOKUP($C674,'Growth rate'!$B$3:$T$93,7,FALSE)*VLOOKUP($E674,BY_COM_Demand_Drivers!$A$5:$I$100,9,FALSE)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BY_COM_Demand_Drivers!$J$13</f>
        <v>CWDEM</v>
      </c>
      <c r="F675" s="16">
        <f>VLOOKUP($C675,'Growth rate'!$B$3:$T$93,7,FALSE)*VLOOKUP($E675,BY_COM_Demand_Drivers!$A$5:$I$100,7,FALSE)</f>
        <v>166.24576156829144</v>
      </c>
      <c r="G675" s="16">
        <f>VLOOKUP($C675,'Growth rate'!$B$3:$T$93,7,FALSE)*VLOOKUP($E675,BY_COM_Demand_Drivers!$A$5:$I$100,8,FALSE)</f>
        <v>0</v>
      </c>
      <c r="H675" s="16">
        <f>VLOOKUP($C675,'Growth rate'!$B$3:$T$93,7,FALSE)*VLOOKUP($E675,BY_COM_Demand_Drivers!$A$5:$I$100,9,FALSE)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BY_COM_Demand_Drivers!$J$13</f>
        <v>CWDEM</v>
      </c>
      <c r="F676" s="16">
        <f>VLOOKUP($C676,'Growth rate'!$B$3:$T$93,7,FALSE)*VLOOKUP($E676,BY_COM_Demand_Drivers!$A$5:$I$100,7,FALSE)</f>
        <v>168.04264588135325</v>
      </c>
      <c r="G676" s="16">
        <f>VLOOKUP($C676,'Growth rate'!$B$3:$T$93,7,FALSE)*VLOOKUP($E676,BY_COM_Demand_Drivers!$A$5:$I$100,8,FALSE)</f>
        <v>0</v>
      </c>
      <c r="H676" s="16">
        <f>VLOOKUP($C676,'Growth rate'!$B$3:$T$93,7,FALSE)*VLOOKUP($E676,BY_COM_Demand_Drivers!$A$5:$I$100,9,FALSE)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BY_COM_Demand_Drivers!$J$13</f>
        <v>CWDEM</v>
      </c>
      <c r="F677" s="16">
        <f>VLOOKUP($C677,'Growth rate'!$B$3:$T$93,7,FALSE)*VLOOKUP($E677,BY_COM_Demand_Drivers!$A$5:$I$100,7,FALSE)</f>
        <v>169.83953019441509</v>
      </c>
      <c r="G677" s="16">
        <f>VLOOKUP($C677,'Growth rate'!$B$3:$T$93,7,FALSE)*VLOOKUP($E677,BY_COM_Demand_Drivers!$A$5:$I$100,8,FALSE)</f>
        <v>0</v>
      </c>
      <c r="H677" s="16">
        <f>VLOOKUP($C677,'Growth rate'!$B$3:$T$93,7,FALSE)*VLOOKUP($E677,BY_COM_Demand_Drivers!$A$5:$I$100,9,FALSE)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BY_COM_Demand_Drivers!$J$13</f>
        <v>CWDEM</v>
      </c>
      <c r="F678" s="16">
        <f>VLOOKUP($C678,'Growth rate'!$B$3:$T$93,7,FALSE)*VLOOKUP($E678,BY_COM_Demand_Drivers!$A$5:$I$100,7,FALSE)</f>
        <v>171.63641450747693</v>
      </c>
      <c r="G678" s="16">
        <f>VLOOKUP($C678,'Growth rate'!$B$3:$T$93,7,FALSE)*VLOOKUP($E678,BY_COM_Demand_Drivers!$A$5:$I$100,8,FALSE)</f>
        <v>0</v>
      </c>
      <c r="H678" s="16">
        <f>VLOOKUP($C678,'Growth rate'!$B$3:$T$93,7,FALSE)*VLOOKUP($E678,BY_COM_Demand_Drivers!$A$5:$I$100,9,FALSE)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BY_COM_Demand_Drivers!$J$13</f>
        <v>CWDEM</v>
      </c>
      <c r="F679" s="16">
        <f>VLOOKUP($C679,'Growth rate'!$B$3:$T$93,7,FALSE)*VLOOKUP($E679,BY_COM_Demand_Drivers!$A$5:$I$100,7,FALSE)</f>
        <v>173.43329882053874</v>
      </c>
      <c r="G679" s="16">
        <f>VLOOKUP($C679,'Growth rate'!$B$3:$T$93,7,FALSE)*VLOOKUP($E679,BY_COM_Demand_Drivers!$A$5:$I$100,8,FALSE)</f>
        <v>0</v>
      </c>
      <c r="H679" s="16">
        <f>VLOOKUP($C679,'Growth rate'!$B$3:$T$93,7,FALSE)*VLOOKUP($E679,BY_COM_Demand_Drivers!$A$5:$I$100,9,FALSE)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BY_COM_Demand_Drivers!$J$13</f>
        <v>CWDEM</v>
      </c>
      <c r="F680" s="16">
        <f>VLOOKUP($C680,'Growth rate'!$B$3:$T$93,7,FALSE)*VLOOKUP($E680,BY_COM_Demand_Drivers!$A$5:$I$100,7,FALSE)</f>
        <v>175.23018313360058</v>
      </c>
      <c r="G680" s="16">
        <f>VLOOKUP($C680,'Growth rate'!$B$3:$T$93,7,FALSE)*VLOOKUP($E680,BY_COM_Demand_Drivers!$A$5:$I$100,8,FALSE)</f>
        <v>0</v>
      </c>
      <c r="H680" s="16">
        <f>VLOOKUP($C680,'Growth rate'!$B$3:$T$93,7,FALSE)*VLOOKUP($E680,BY_COM_Demand_Drivers!$A$5:$I$100,9,FALSE)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BY_COM_Demand_Drivers!$J$13</f>
        <v>CWDEM</v>
      </c>
      <c r="F681" s="16">
        <f>VLOOKUP($C681,'Growth rate'!$B$3:$T$93,7,FALSE)*VLOOKUP($E681,BY_COM_Demand_Drivers!$A$5:$I$100,7,FALSE)</f>
        <v>177.02706744666244</v>
      </c>
      <c r="G681" s="16">
        <f>VLOOKUP($C681,'Growth rate'!$B$3:$T$93,7,FALSE)*VLOOKUP($E681,BY_COM_Demand_Drivers!$A$5:$I$100,8,FALSE)</f>
        <v>0</v>
      </c>
      <c r="H681" s="16">
        <f>VLOOKUP($C681,'Growth rate'!$B$3:$T$93,7,FALSE)*VLOOKUP($E681,BY_COM_Demand_Drivers!$A$5:$I$100,9,FALSE)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BY_COM_Demand_Drivers!$J$13</f>
        <v>CWDEM</v>
      </c>
      <c r="F682" s="16">
        <f>VLOOKUP($C682,'Growth rate'!$B$3:$T$93,7,FALSE)*VLOOKUP($E682,BY_COM_Demand_Drivers!$A$5:$I$100,7,FALSE)</f>
        <v>178.82395175972425</v>
      </c>
      <c r="G682" s="16">
        <f>VLOOKUP($C682,'Growth rate'!$B$3:$T$93,7,FALSE)*VLOOKUP($E682,BY_COM_Demand_Drivers!$A$5:$I$100,8,FALSE)</f>
        <v>0</v>
      </c>
      <c r="H682" s="16">
        <f>VLOOKUP($C682,'Growth rate'!$B$3:$T$93,7,FALSE)*VLOOKUP($E682,BY_COM_Demand_Drivers!$A$5:$I$100,9,FALSE)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BY_COM_Demand_Drivers!$J$13</f>
        <v>CWDEM</v>
      </c>
      <c r="F683" s="16">
        <f>VLOOKUP($C683,'Growth rate'!$B$3:$T$93,7,FALSE)*VLOOKUP($E683,BY_COM_Demand_Drivers!$A$5:$I$100,7,FALSE)</f>
        <v>180.62083607278609</v>
      </c>
      <c r="G683" s="16">
        <f>VLOOKUP($C683,'Growth rate'!$B$3:$T$93,7,FALSE)*VLOOKUP($E683,BY_COM_Demand_Drivers!$A$5:$I$100,8,FALSE)</f>
        <v>0</v>
      </c>
      <c r="H683" s="16">
        <f>VLOOKUP($C683,'Growth rate'!$B$3:$T$93,7,FALSE)*VLOOKUP($E683,BY_COM_Demand_Drivers!$A$5:$I$100,9,FALSE)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BY_COM_Demand_Drivers!$J$13</f>
        <v>CWDEM</v>
      </c>
      <c r="F684" s="16">
        <f>VLOOKUP($C684,'Growth rate'!$B$3:$T$93,7,FALSE)*VLOOKUP($E684,BY_COM_Demand_Drivers!$A$5:$I$100,7,FALSE)</f>
        <v>182.41772038584793</v>
      </c>
      <c r="G684" s="16">
        <f>VLOOKUP($C684,'Growth rate'!$B$3:$T$93,7,FALSE)*VLOOKUP($E684,BY_COM_Demand_Drivers!$A$5:$I$100,8,FALSE)</f>
        <v>0</v>
      </c>
      <c r="H684" s="16">
        <f>VLOOKUP($C684,'Growth rate'!$B$3:$T$93,7,FALSE)*VLOOKUP($E684,BY_COM_Demand_Drivers!$A$5:$I$100,9,FALSE)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BY_COM_Demand_Drivers!$J$13</f>
        <v>CWDEM</v>
      </c>
      <c r="F685" s="16">
        <f>VLOOKUP($C685,'Growth rate'!$B$3:$T$93,7,FALSE)*VLOOKUP($E685,BY_COM_Demand_Drivers!$A$5:$I$100,7,FALSE)</f>
        <v>184.21460469890974</v>
      </c>
      <c r="G685" s="16">
        <f>VLOOKUP($C685,'Growth rate'!$B$3:$T$93,7,FALSE)*VLOOKUP($E685,BY_COM_Demand_Drivers!$A$5:$I$100,8,FALSE)</f>
        <v>0</v>
      </c>
      <c r="H685" s="16">
        <f>VLOOKUP($C685,'Growth rate'!$B$3:$T$93,7,FALSE)*VLOOKUP($E685,BY_COM_Demand_Drivers!$A$5:$I$100,9,FALSE)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BY_COM_Demand_Drivers!$J$13</f>
        <v>CWDEM</v>
      </c>
      <c r="F686" s="16">
        <f>VLOOKUP($C686,'Growth rate'!$B$3:$T$93,7,FALSE)*VLOOKUP($E686,BY_COM_Demand_Drivers!$A$5:$I$100,7,FALSE)</f>
        <v>186.01148901197158</v>
      </c>
      <c r="G686" s="16">
        <f>VLOOKUP($C686,'Growth rate'!$B$3:$T$93,7,FALSE)*VLOOKUP($E686,BY_COM_Demand_Drivers!$A$5:$I$100,8,FALSE)</f>
        <v>0</v>
      </c>
      <c r="H686" s="16">
        <f>VLOOKUP($C686,'Growth rate'!$B$3:$T$93,7,FALSE)*VLOOKUP($E686,BY_COM_Demand_Drivers!$A$5:$I$100,9,FALSE)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BY_COM_Demand_Drivers!$J$13</f>
        <v>CWDEM</v>
      </c>
      <c r="F687" s="16">
        <f>VLOOKUP($C687,'Growth rate'!$B$3:$T$93,7,FALSE)*VLOOKUP($E687,BY_COM_Demand_Drivers!$A$5:$I$100,7,FALSE)</f>
        <v>187.80837332503341</v>
      </c>
      <c r="G687" s="16">
        <f>VLOOKUP($C687,'Growth rate'!$B$3:$T$93,7,FALSE)*VLOOKUP($E687,BY_COM_Demand_Drivers!$A$5:$I$100,8,FALSE)</f>
        <v>0</v>
      </c>
      <c r="H687" s="16">
        <f>VLOOKUP($C687,'Growth rate'!$B$3:$T$93,7,FALSE)*VLOOKUP($E687,BY_COM_Demand_Drivers!$A$5:$I$100,9,FALSE)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BY_COM_Demand_Drivers!$J$13</f>
        <v>CWDEM</v>
      </c>
      <c r="F688" s="16">
        <f>VLOOKUP($C688,'Growth rate'!$B$3:$T$93,7,FALSE)*VLOOKUP($E688,BY_COM_Demand_Drivers!$A$5:$I$100,7,FALSE)</f>
        <v>189.60525763809522</v>
      </c>
      <c r="G688" s="16">
        <f>VLOOKUP($C688,'Growth rate'!$B$3:$T$93,7,FALSE)*VLOOKUP($E688,BY_COM_Demand_Drivers!$A$5:$I$100,8,FALSE)</f>
        <v>0</v>
      </c>
      <c r="H688" s="16">
        <f>VLOOKUP($C688,'Growth rate'!$B$3:$T$93,7,FALSE)*VLOOKUP($E688,BY_COM_Demand_Drivers!$A$5:$I$100,9,FALSE)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BY_COM_Demand_Drivers!$J$13</f>
        <v>CWDEM</v>
      </c>
      <c r="F689" s="16">
        <f>VLOOKUP($C689,'Growth rate'!$B$3:$T$93,7,FALSE)*VLOOKUP($E689,BY_COM_Demand_Drivers!$A$5:$I$100,7,FALSE)</f>
        <v>191.40214195115706</v>
      </c>
      <c r="G689" s="16">
        <f>VLOOKUP($C689,'Growth rate'!$B$3:$T$93,7,FALSE)*VLOOKUP($E689,BY_COM_Demand_Drivers!$A$5:$I$100,8,FALSE)</f>
        <v>0</v>
      </c>
      <c r="H689" s="16">
        <f>VLOOKUP($C689,'Growth rate'!$B$3:$T$93,7,FALSE)*VLOOKUP($E689,BY_COM_Demand_Drivers!$A$5:$I$100,9,FALSE)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BY_COM_Demand_Drivers!$J$13</f>
        <v>CWDEM</v>
      </c>
      <c r="F690" s="16">
        <f>VLOOKUP($C690,'Growth rate'!$B$3:$T$93,7,FALSE)*VLOOKUP($E690,BY_COM_Demand_Drivers!$A$5:$I$100,7,FALSE)</f>
        <v>193.1990262642189</v>
      </c>
      <c r="G690" s="16">
        <f>VLOOKUP($C690,'Growth rate'!$B$3:$T$93,7,FALSE)*VLOOKUP($E690,BY_COM_Demand_Drivers!$A$5:$I$100,8,FALSE)</f>
        <v>0</v>
      </c>
      <c r="H690" s="16">
        <f>VLOOKUP($C690,'Growth rate'!$B$3:$T$93,7,FALSE)*VLOOKUP($E690,BY_COM_Demand_Drivers!$A$5:$I$100,9,FALSE)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BY_COM_Demand_Drivers!$J$13</f>
        <v>CWDEM</v>
      </c>
      <c r="F691" s="16">
        <f>VLOOKUP($C691,'Growth rate'!$B$3:$T$93,7,FALSE)*VLOOKUP($E691,BY_COM_Demand_Drivers!$A$5:$I$100,7,FALSE)</f>
        <v>194.99591057728071</v>
      </c>
      <c r="G691" s="16">
        <f>VLOOKUP($C691,'Growth rate'!$B$3:$T$93,7,FALSE)*VLOOKUP($E691,BY_COM_Demand_Drivers!$A$5:$I$100,8,FALSE)</f>
        <v>0</v>
      </c>
      <c r="H691" s="16">
        <f>VLOOKUP($C691,'Growth rate'!$B$3:$T$93,7,FALSE)*VLOOKUP($E691,BY_COM_Demand_Drivers!$A$5:$I$100,9,FALSE)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BY_COM_Demand_Drivers!$J$13</f>
        <v>CWDEM</v>
      </c>
      <c r="F692" s="16">
        <f>VLOOKUP($C692,'Growth rate'!$B$3:$T$93,7,FALSE)*VLOOKUP($E692,BY_COM_Demand_Drivers!$A$5:$I$100,7,FALSE)</f>
        <v>197.11049043687706</v>
      </c>
      <c r="G692" s="16">
        <f>VLOOKUP($C692,'Growth rate'!$B$3:$T$93,7,FALSE)*VLOOKUP($E692,BY_COM_Demand_Drivers!$A$5:$I$100,8,FALSE)</f>
        <v>0</v>
      </c>
      <c r="H692" s="16">
        <f>VLOOKUP($C692,'Growth rate'!$B$3:$T$93,7,FALSE)*VLOOKUP($E692,BY_COM_Demand_Drivers!$A$5:$I$100,9,FALSE)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BY_COM_Demand_Drivers!$J$13</f>
        <v>CWDEM</v>
      </c>
      <c r="F693" s="16">
        <f>VLOOKUP($C693,'Growth rate'!$B$3:$T$93,7,FALSE)*VLOOKUP($E693,BY_COM_Demand_Drivers!$A$5:$I$100,7,FALSE)</f>
        <v>199.22507029647349</v>
      </c>
      <c r="G693" s="16">
        <f>VLOOKUP($C693,'Growth rate'!$B$3:$T$93,7,FALSE)*VLOOKUP($E693,BY_COM_Demand_Drivers!$A$5:$I$100,8,FALSE)</f>
        <v>0</v>
      </c>
      <c r="H693" s="16">
        <f>VLOOKUP($C693,'Growth rate'!$B$3:$T$93,7,FALSE)*VLOOKUP($E693,BY_COM_Demand_Drivers!$A$5:$I$100,9,FALSE)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BY_COM_Demand_Drivers!$J$13</f>
        <v>CWDEM</v>
      </c>
      <c r="F694" s="16">
        <f>VLOOKUP($C694,'Growth rate'!$B$3:$T$93,7,FALSE)*VLOOKUP($E694,BY_COM_Demand_Drivers!$A$5:$I$100,7,FALSE)</f>
        <v>201.33965015606987</v>
      </c>
      <c r="G694" s="16">
        <f>VLOOKUP($C694,'Growth rate'!$B$3:$T$93,7,FALSE)*VLOOKUP($E694,BY_COM_Demand_Drivers!$A$5:$I$100,8,FALSE)</f>
        <v>0</v>
      </c>
      <c r="H694" s="16">
        <f>VLOOKUP($C694,'Growth rate'!$B$3:$T$93,7,FALSE)*VLOOKUP($E694,BY_COM_Demand_Drivers!$A$5:$I$100,9,FALSE)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BY_COM_Demand_Drivers!$J$13</f>
        <v>CWDEM</v>
      </c>
      <c r="F695" s="16">
        <f>VLOOKUP($C695,'Growth rate'!$B$3:$T$93,7,FALSE)*VLOOKUP($E695,BY_COM_Demand_Drivers!$A$5:$I$100,7,FALSE)</f>
        <v>203.45423001566627</v>
      </c>
      <c r="G695" s="16">
        <f>VLOOKUP($C695,'Growth rate'!$B$3:$T$93,7,FALSE)*VLOOKUP($E695,BY_COM_Demand_Drivers!$A$5:$I$100,8,FALSE)</f>
        <v>0</v>
      </c>
      <c r="H695" s="16">
        <f>VLOOKUP($C695,'Growth rate'!$B$3:$T$93,7,FALSE)*VLOOKUP($E695,BY_COM_Demand_Drivers!$A$5:$I$100,9,FALSE)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BY_COM_Demand_Drivers!$J$13</f>
        <v>CWDEM</v>
      </c>
      <c r="F696" s="16">
        <f>VLOOKUP($C696,'Growth rate'!$B$3:$T$93,7,FALSE)*VLOOKUP($E696,BY_COM_Demand_Drivers!$A$5:$I$100,7,FALSE)</f>
        <v>205.56880987526264</v>
      </c>
      <c r="G696" s="16">
        <f>VLOOKUP($C696,'Growth rate'!$B$3:$T$93,7,FALSE)*VLOOKUP($E696,BY_COM_Demand_Drivers!$A$5:$I$100,8,FALSE)</f>
        <v>0</v>
      </c>
      <c r="H696" s="16">
        <f>VLOOKUP($C696,'Growth rate'!$B$3:$T$93,7,FALSE)*VLOOKUP($E696,BY_COM_Demand_Drivers!$A$5:$I$100,9,FALSE)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BY_COM_Demand_Drivers!$J$13</f>
        <v>CWDEM</v>
      </c>
      <c r="F697" s="16">
        <f>VLOOKUP($C697,'Growth rate'!$B$3:$T$93,7,FALSE)*VLOOKUP($E697,BY_COM_Demand_Drivers!$A$5:$I$100,7,FALSE)</f>
        <v>207.93659300351942</v>
      </c>
      <c r="G697" s="16">
        <f>VLOOKUP($C697,'Growth rate'!$B$3:$T$93,7,FALSE)*VLOOKUP($E697,BY_COM_Demand_Drivers!$A$5:$I$100,8,FALSE)</f>
        <v>0</v>
      </c>
      <c r="H697" s="16">
        <f>VLOOKUP($C697,'Growth rate'!$B$3:$T$93,7,FALSE)*VLOOKUP($E697,BY_COM_Demand_Drivers!$A$5:$I$100,9,FALSE)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BY_COM_Demand_Drivers!$J$13</f>
        <v>CWDEM</v>
      </c>
      <c r="F698" s="16">
        <f>VLOOKUP($C698,'Growth rate'!$B$3:$T$93,7,FALSE)*VLOOKUP($E698,BY_COM_Demand_Drivers!$A$5:$I$100,7,FALSE)</f>
        <v>210.30437613177614</v>
      </c>
      <c r="G698" s="16">
        <f>VLOOKUP($C698,'Growth rate'!$B$3:$T$93,7,FALSE)*VLOOKUP($E698,BY_COM_Demand_Drivers!$A$5:$I$100,8,FALSE)</f>
        <v>0</v>
      </c>
      <c r="H698" s="16">
        <f>VLOOKUP($C698,'Growth rate'!$B$3:$T$93,7,FALSE)*VLOOKUP($E698,BY_COM_Demand_Drivers!$A$5:$I$100,9,FALSE)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BY_COM_Demand_Drivers!$J$13</f>
        <v>CWDEM</v>
      </c>
      <c r="F699" s="16">
        <f>VLOOKUP($C699,'Growth rate'!$B$3:$T$93,7,FALSE)*VLOOKUP($E699,BY_COM_Demand_Drivers!$A$5:$I$100,7,FALSE)</f>
        <v>212.67215926003291</v>
      </c>
      <c r="G699" s="16">
        <f>VLOOKUP($C699,'Growth rate'!$B$3:$T$93,7,FALSE)*VLOOKUP($E699,BY_COM_Demand_Drivers!$A$5:$I$100,8,FALSE)</f>
        <v>0</v>
      </c>
      <c r="H699" s="16">
        <f>VLOOKUP($C699,'Growth rate'!$B$3:$T$93,7,FALSE)*VLOOKUP($E699,BY_COM_Demand_Drivers!$A$5:$I$100,9,FALSE)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BY_COM_Demand_Drivers!$J$13</f>
        <v>CWDEM</v>
      </c>
      <c r="F700" s="16">
        <f>VLOOKUP($C700,'Growth rate'!$B$3:$T$93,7,FALSE)*VLOOKUP($E700,BY_COM_Demand_Drivers!$A$5:$I$100,7,FALSE)</f>
        <v>215.03994238828963</v>
      </c>
      <c r="G700" s="16">
        <f>VLOOKUP($C700,'Growth rate'!$B$3:$T$93,7,FALSE)*VLOOKUP($E700,BY_COM_Demand_Drivers!$A$5:$I$100,8,FALSE)</f>
        <v>0</v>
      </c>
      <c r="H700" s="16">
        <f>VLOOKUP($C700,'Growth rate'!$B$3:$T$93,7,FALSE)*VLOOKUP($E700,BY_COM_Demand_Drivers!$A$5:$I$100,9,FALSE)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BY_COM_Demand_Drivers!$J$13</f>
        <v>CWDEM</v>
      </c>
      <c r="F701" s="16">
        <f>VLOOKUP($C701,'Growth rate'!$B$3:$T$93,7,FALSE)*VLOOKUP($E701,BY_COM_Demand_Drivers!$A$5:$I$100,7,FALSE)</f>
        <v>217.40772551654641</v>
      </c>
      <c r="G701" s="16">
        <f>VLOOKUP($C701,'Growth rate'!$B$3:$T$93,7,FALSE)*VLOOKUP($E701,BY_COM_Demand_Drivers!$A$5:$I$100,8,FALSE)</f>
        <v>0</v>
      </c>
      <c r="H701" s="16">
        <f>VLOOKUP($C701,'Growth rate'!$B$3:$T$93,7,FALSE)*VLOOKUP($E701,BY_COM_Demand_Drivers!$A$5:$I$100,9,FALSE)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BY_COM_Demand_Drivers!$J$13</f>
        <v>CWDEM</v>
      </c>
      <c r="F702" s="16">
        <f>VLOOKUP($C702,'Growth rate'!$B$3:$T$93,7,FALSE)*VLOOKUP($E702,BY_COM_Demand_Drivers!$A$5:$I$100,7,FALSE)</f>
        <v>219.83501536466051</v>
      </c>
      <c r="G702" s="16">
        <f>VLOOKUP($C702,'Growth rate'!$B$3:$T$93,7,FALSE)*VLOOKUP($E702,BY_COM_Demand_Drivers!$A$5:$I$100,8,FALSE)</f>
        <v>0</v>
      </c>
      <c r="H702" s="16">
        <f>VLOOKUP($C702,'Growth rate'!$B$3:$T$93,7,FALSE)*VLOOKUP($E702,BY_COM_Demand_Drivers!$A$5:$I$100,9,FALSE)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BY_COM_Demand_Drivers!$J$13</f>
        <v>CWDEM</v>
      </c>
      <c r="F703" s="16">
        <f>VLOOKUP($C703,'Growth rate'!$B$3:$T$93,7,FALSE)*VLOOKUP($E703,BY_COM_Demand_Drivers!$A$5:$I$100,7,FALSE)</f>
        <v>222.26230521277463</v>
      </c>
      <c r="G703" s="16">
        <f>VLOOKUP($C703,'Growth rate'!$B$3:$T$93,7,FALSE)*VLOOKUP($E703,BY_COM_Demand_Drivers!$A$5:$I$100,8,FALSE)</f>
        <v>0</v>
      </c>
      <c r="H703" s="16">
        <f>VLOOKUP($C703,'Growth rate'!$B$3:$T$93,7,FALSE)*VLOOKUP($E703,BY_COM_Demand_Drivers!$A$5:$I$100,9,FALSE)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BY_COM_Demand_Drivers!$J$13</f>
        <v>CWDEM</v>
      </c>
      <c r="F704" s="16">
        <f>VLOOKUP($C704,'Growth rate'!$B$3:$T$93,7,FALSE)*VLOOKUP($E704,BY_COM_Demand_Drivers!$A$5:$I$100,7,FALSE)</f>
        <v>224.68959506088876</v>
      </c>
      <c r="G704" s="16">
        <f>VLOOKUP($C704,'Growth rate'!$B$3:$T$93,7,FALSE)*VLOOKUP($E704,BY_COM_Demand_Drivers!$A$5:$I$100,8,FALSE)</f>
        <v>0</v>
      </c>
      <c r="H704" s="16">
        <f>VLOOKUP($C704,'Growth rate'!$B$3:$T$93,7,FALSE)*VLOOKUP($E704,BY_COM_Demand_Drivers!$A$5:$I$100,9,FALSE)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BY_COM_Demand_Drivers!$J$13</f>
        <v>CWDEM</v>
      </c>
      <c r="F705" s="16">
        <f>VLOOKUP($C705,'Growth rate'!$B$3:$T$93,7,FALSE)*VLOOKUP($E705,BY_COM_Demand_Drivers!$A$5:$I$100,7,FALSE)</f>
        <v>227.11688490900286</v>
      </c>
      <c r="G705" s="16">
        <f>VLOOKUP($C705,'Growth rate'!$B$3:$T$93,7,FALSE)*VLOOKUP($E705,BY_COM_Demand_Drivers!$A$5:$I$100,8,FALSE)</f>
        <v>0</v>
      </c>
      <c r="H705" s="16">
        <f>VLOOKUP($C705,'Growth rate'!$B$3:$T$93,7,FALSE)*VLOOKUP($E705,BY_COM_Demand_Drivers!$A$5:$I$100,9,FALSE)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BY_COM_Demand_Drivers!$J$13</f>
        <v>CWDEM</v>
      </c>
      <c r="F706" s="16">
        <f>VLOOKUP($C706,'Growth rate'!$B$3:$T$93,7,FALSE)*VLOOKUP($E706,BY_COM_Demand_Drivers!$A$5:$I$100,7,FALSE)</f>
        <v>229.54417475711696</v>
      </c>
      <c r="G706" s="16">
        <f>VLOOKUP($C706,'Growth rate'!$B$3:$T$93,7,FALSE)*VLOOKUP($E706,BY_COM_Demand_Drivers!$A$5:$I$100,8,FALSE)</f>
        <v>0</v>
      </c>
      <c r="H706" s="16">
        <f>VLOOKUP($C706,'Growth rate'!$B$3:$T$93,7,FALSE)*VLOOKUP($E706,BY_COM_Demand_Drivers!$A$5:$I$100,9,FALSE)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BY_COM_Demand_Drivers!$J$13</f>
        <v>CWDEM</v>
      </c>
      <c r="F707" s="16">
        <f>VLOOKUP($C707,'Growth rate'!$B$3:$T$93,7,FALSE)*VLOOKUP($E707,BY_COM_Demand_Drivers!$A$5:$I$100,7,FALSE)</f>
        <v>232.05614690347909</v>
      </c>
      <c r="G707" s="16">
        <f>VLOOKUP($C707,'Growth rate'!$B$3:$T$93,7,FALSE)*VLOOKUP($E707,BY_COM_Demand_Drivers!$A$5:$I$100,8,FALSE)</f>
        <v>0</v>
      </c>
      <c r="H707" s="16">
        <f>VLOOKUP($C707,'Growth rate'!$B$3:$T$93,7,FALSE)*VLOOKUP($E707,BY_COM_Demand_Drivers!$A$5:$I$100,9,FALSE)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BY_COM_Demand_Drivers!$J$13</f>
        <v>CWDEM</v>
      </c>
      <c r="F708" s="16">
        <f>VLOOKUP($C708,'Growth rate'!$B$3:$T$93,7,FALSE)*VLOOKUP($E708,BY_COM_Demand_Drivers!$A$5:$I$100,7,FALSE)</f>
        <v>234.56811904984119</v>
      </c>
      <c r="G708" s="16">
        <f>VLOOKUP($C708,'Growth rate'!$B$3:$T$93,7,FALSE)*VLOOKUP($E708,BY_COM_Demand_Drivers!$A$5:$I$100,8,FALSE)</f>
        <v>0</v>
      </c>
      <c r="H708" s="16">
        <f>VLOOKUP($C708,'Growth rate'!$B$3:$T$93,7,FALSE)*VLOOKUP($E708,BY_COM_Demand_Drivers!$A$5:$I$100,9,FALSE)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BY_COM_Demand_Drivers!$J$13</f>
        <v>CWDEM</v>
      </c>
      <c r="F709" s="16">
        <f>VLOOKUP($C709,'Growth rate'!$B$3:$T$93,7,FALSE)*VLOOKUP($E709,BY_COM_Demand_Drivers!$A$5:$I$100,7,FALSE)</f>
        <v>237.08009119620328</v>
      </c>
      <c r="G709" s="16">
        <f>VLOOKUP($C709,'Growth rate'!$B$3:$T$93,7,FALSE)*VLOOKUP($E709,BY_COM_Demand_Drivers!$A$5:$I$100,8,FALSE)</f>
        <v>0</v>
      </c>
      <c r="H709" s="16">
        <f>VLOOKUP($C709,'Growth rate'!$B$3:$T$93,7,FALSE)*VLOOKUP($E709,BY_COM_Demand_Drivers!$A$5:$I$100,9,FALSE)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BY_COM_Demand_Drivers!$J$13</f>
        <v>CWDEM</v>
      </c>
      <c r="F710" s="16">
        <f>VLOOKUP($C710,'Growth rate'!$B$3:$T$93,7,FALSE)*VLOOKUP($E710,BY_COM_Demand_Drivers!$A$5:$I$100,7,FALSE)</f>
        <v>239.59206334256538</v>
      </c>
      <c r="G710" s="16">
        <f>VLOOKUP($C710,'Growth rate'!$B$3:$T$93,7,FALSE)*VLOOKUP($E710,BY_COM_Demand_Drivers!$A$5:$I$100,8,FALSE)</f>
        <v>0</v>
      </c>
      <c r="H710" s="16">
        <f>VLOOKUP($C710,'Growth rate'!$B$3:$T$93,7,FALSE)*VLOOKUP($E710,BY_COM_Demand_Drivers!$A$5:$I$100,9,FALSE)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BY_COM_Demand_Drivers!$J$13</f>
        <v>CWDEM</v>
      </c>
      <c r="F711" s="16">
        <f>VLOOKUP($C711,'Growth rate'!$B$3:$T$93,7,FALSE)*VLOOKUP($E711,BY_COM_Demand_Drivers!$A$5:$I$100,7,FALSE)</f>
        <v>242.10403548892751</v>
      </c>
      <c r="G711" s="16">
        <f>VLOOKUP($C711,'Growth rate'!$B$3:$T$93,7,FALSE)*VLOOKUP($E711,BY_COM_Demand_Drivers!$A$5:$I$100,8,FALSE)</f>
        <v>0</v>
      </c>
      <c r="H711" s="16">
        <f>VLOOKUP($C711,'Growth rate'!$B$3:$T$93,7,FALSE)*VLOOKUP($E711,BY_COM_Demand_Drivers!$A$5:$I$100,9,FALSE)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BY_COM_Demand_Drivers!$J$13</f>
        <v>CWDEM</v>
      </c>
      <c r="F712" s="16">
        <f>VLOOKUP($C712,'Growth rate'!$B$3:$T$93,7,FALSE)*VLOOKUP($E712,BY_COM_Demand_Drivers!$A$5:$I$100,7,FALSE)</f>
        <v>244.61131885031952</v>
      </c>
      <c r="G712" s="16">
        <f>VLOOKUP($C712,'Growth rate'!$B$3:$T$93,7,FALSE)*VLOOKUP($E712,BY_COM_Demand_Drivers!$A$5:$I$100,8,FALSE)</f>
        <v>0</v>
      </c>
      <c r="H712" s="16">
        <f>VLOOKUP($C712,'Growth rate'!$B$3:$T$93,7,FALSE)*VLOOKUP($E712,BY_COM_Demand_Drivers!$A$5:$I$100,9,FALSE)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BY_COM_Demand_Drivers!$J$13</f>
        <v>CWDEM</v>
      </c>
      <c r="F713" s="16">
        <f>VLOOKUP($C713,'Growth rate'!$B$3:$T$93,7,FALSE)*VLOOKUP($E713,BY_COM_Demand_Drivers!$A$5:$I$100,7,FALSE)</f>
        <v>247.1186022117115</v>
      </c>
      <c r="G713" s="16">
        <f>VLOOKUP($C713,'Growth rate'!$B$3:$T$93,7,FALSE)*VLOOKUP($E713,BY_COM_Demand_Drivers!$A$5:$I$100,8,FALSE)</f>
        <v>0</v>
      </c>
      <c r="H713" s="16">
        <f>VLOOKUP($C713,'Growth rate'!$B$3:$T$93,7,FALSE)*VLOOKUP($E713,BY_COM_Demand_Drivers!$A$5:$I$100,9,FALSE)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BY_COM_Demand_Drivers!$J$13</f>
        <v>CWDEM</v>
      </c>
      <c r="F714" s="16">
        <f>VLOOKUP($C714,'Growth rate'!$B$3:$T$93,7,FALSE)*VLOOKUP($E714,BY_COM_Demand_Drivers!$A$5:$I$100,7,FALSE)</f>
        <v>249.62588557310349</v>
      </c>
      <c r="G714" s="16">
        <f>VLOOKUP($C714,'Growth rate'!$B$3:$T$93,7,FALSE)*VLOOKUP($E714,BY_COM_Demand_Drivers!$A$5:$I$100,8,FALSE)</f>
        <v>0</v>
      </c>
      <c r="H714" s="16">
        <f>VLOOKUP($C714,'Growth rate'!$B$3:$T$93,7,FALSE)*VLOOKUP($E714,BY_COM_Demand_Drivers!$A$5:$I$100,9,FALSE)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BY_COM_Demand_Drivers!$J$13</f>
        <v>CWDEM</v>
      </c>
      <c r="F715" s="16">
        <f>VLOOKUP($C715,'Growth rate'!$B$3:$T$93,7,FALSE)*VLOOKUP($E715,BY_COM_Demand_Drivers!$A$5:$I$100,7,FALSE)</f>
        <v>252.1331689344955</v>
      </c>
      <c r="G715" s="16">
        <f>VLOOKUP($C715,'Growth rate'!$B$3:$T$93,7,FALSE)*VLOOKUP($E715,BY_COM_Demand_Drivers!$A$5:$I$100,8,FALSE)</f>
        <v>0</v>
      </c>
      <c r="H715" s="16">
        <f>VLOOKUP($C715,'Growth rate'!$B$3:$T$93,7,FALSE)*VLOOKUP($E715,BY_COM_Demand_Drivers!$A$5:$I$100,9,FALSE)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BY_COM_Demand_Drivers!$J$13</f>
        <v>CWDEM</v>
      </c>
      <c r="F716" s="16">
        <f>VLOOKUP($C716,'Growth rate'!$B$3:$T$93,7,FALSE)*VLOOKUP($E716,BY_COM_Demand_Drivers!$A$5:$I$100,7,FALSE)</f>
        <v>254.64045229588748</v>
      </c>
      <c r="G716" s="16">
        <f>VLOOKUP($C716,'Growth rate'!$B$3:$T$93,7,FALSE)*VLOOKUP($E716,BY_COM_Demand_Drivers!$A$5:$I$100,8,FALSE)</f>
        <v>0</v>
      </c>
      <c r="H716" s="16">
        <f>VLOOKUP($C716,'Growth rate'!$B$3:$T$93,7,FALSE)*VLOOKUP($E716,BY_COM_Demand_Drivers!$A$5:$I$100,9,FALSE)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BY_COM_Demand_Drivers!$J$13</f>
        <v>CWDEM</v>
      </c>
      <c r="F717" s="16">
        <f>VLOOKUP($C717,'Growth rate'!$B$3:$T$93,7,FALSE)*VLOOKUP($E717,BY_COM_Demand_Drivers!$A$5:$I$100,7,FALSE)</f>
        <v>257.10648678192695</v>
      </c>
      <c r="G717" s="16">
        <f>VLOOKUP($C717,'Growth rate'!$B$3:$T$93,7,FALSE)*VLOOKUP($E717,BY_COM_Demand_Drivers!$A$5:$I$100,8,FALSE)</f>
        <v>0</v>
      </c>
      <c r="H717" s="16">
        <f>VLOOKUP($C717,'Growth rate'!$B$3:$T$93,7,FALSE)*VLOOKUP($E717,BY_COM_Demand_Drivers!$A$5:$I$100,9,FALSE)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BY_COM_Demand_Drivers!$J$13</f>
        <v>CWDEM</v>
      </c>
      <c r="F718" s="16">
        <f>VLOOKUP($C718,'Growth rate'!$B$3:$T$93,7,FALSE)*VLOOKUP($E718,BY_COM_Demand_Drivers!$A$5:$I$100,7,FALSE)</f>
        <v>259.57252126796641</v>
      </c>
      <c r="G718" s="16">
        <f>VLOOKUP($C718,'Growth rate'!$B$3:$T$93,7,FALSE)*VLOOKUP($E718,BY_COM_Demand_Drivers!$A$5:$I$100,8,FALSE)</f>
        <v>0</v>
      </c>
      <c r="H718" s="16">
        <f>VLOOKUP($C718,'Growth rate'!$B$3:$T$93,7,FALSE)*VLOOKUP($E718,BY_COM_Demand_Drivers!$A$5:$I$100,9,FALSE)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BY_COM_Demand_Drivers!$J$13</f>
        <v>CWDEM</v>
      </c>
      <c r="F719" s="16">
        <f>VLOOKUP($C719,'Growth rate'!$B$3:$T$93,7,FALSE)*VLOOKUP($E719,BY_COM_Demand_Drivers!$A$5:$I$100,7,FALSE)</f>
        <v>262.03855575400581</v>
      </c>
      <c r="G719" s="16">
        <f>VLOOKUP($C719,'Growth rate'!$B$3:$T$93,7,FALSE)*VLOOKUP($E719,BY_COM_Demand_Drivers!$A$5:$I$100,8,FALSE)</f>
        <v>0</v>
      </c>
      <c r="H719" s="16">
        <f>VLOOKUP($C719,'Growth rate'!$B$3:$T$93,7,FALSE)*VLOOKUP($E719,BY_COM_Demand_Drivers!$A$5:$I$100,9,FALSE)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BY_COM_Demand_Drivers!$J$13</f>
        <v>CWDEM</v>
      </c>
      <c r="F720" s="16">
        <f>VLOOKUP($C720,'Growth rate'!$B$3:$T$93,7,FALSE)*VLOOKUP($E720,BY_COM_Demand_Drivers!$A$5:$I$100,7,FALSE)</f>
        <v>264.50459024004533</v>
      </c>
      <c r="G720" s="16">
        <f>VLOOKUP($C720,'Growth rate'!$B$3:$T$93,7,FALSE)*VLOOKUP($E720,BY_COM_Demand_Drivers!$A$5:$I$100,8,FALSE)</f>
        <v>0</v>
      </c>
      <c r="H720" s="16">
        <f>VLOOKUP($C720,'Growth rate'!$B$3:$T$93,7,FALSE)*VLOOKUP($E720,BY_COM_Demand_Drivers!$A$5:$I$100,9,FALSE)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BY_COM_Demand_Drivers!$J$13</f>
        <v>CWDEM</v>
      </c>
      <c r="F721" s="16">
        <f>VLOOKUP($C721,'Growth rate'!$B$3:$T$93,7,FALSE)*VLOOKUP($E721,BY_COM_Demand_Drivers!$A$5:$I$100,7,FALSE)</f>
        <v>266.97062472608474</v>
      </c>
      <c r="G721" s="16">
        <f>VLOOKUP($C721,'Growth rate'!$B$3:$T$93,7,FALSE)*VLOOKUP($E721,BY_COM_Demand_Drivers!$A$5:$I$100,8,FALSE)</f>
        <v>0</v>
      </c>
      <c r="H721" s="16">
        <f>VLOOKUP($C721,'Growth rate'!$B$3:$T$93,7,FALSE)*VLOOKUP($E721,BY_COM_Demand_Drivers!$A$5:$I$100,9,FALSE)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BY_COM_Demand_Drivers!$J$13</f>
        <v>CWDEM</v>
      </c>
      <c r="F722" s="16">
        <f>VLOOKUP($C722,'Growth rate'!$B$3:$T$93,7,FALSE)*VLOOKUP($E722,BY_COM_Demand_Drivers!$A$5:$I$100,7,FALSE)</f>
        <v>269.33573489169754</v>
      </c>
      <c r="G722" s="16">
        <f>VLOOKUP($C722,'Growth rate'!$B$3:$T$93,7,FALSE)*VLOOKUP($E722,BY_COM_Demand_Drivers!$A$5:$I$100,8,FALSE)</f>
        <v>0</v>
      </c>
      <c r="H722" s="16">
        <f>VLOOKUP($C722,'Growth rate'!$B$3:$T$93,7,FALSE)*VLOOKUP($E722,BY_COM_Demand_Drivers!$A$5:$I$100,9,FALSE)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BY_COM_Demand_Drivers!$J$13</f>
        <v>CWDEM</v>
      </c>
      <c r="F723" s="16">
        <f>VLOOKUP($C723,'Growth rate'!$B$3:$T$93,7,FALSE)*VLOOKUP($E723,BY_COM_Demand_Drivers!$A$5:$I$100,7,FALSE)</f>
        <v>271.70084505731035</v>
      </c>
      <c r="G723" s="16">
        <f>VLOOKUP($C723,'Growth rate'!$B$3:$T$93,7,FALSE)*VLOOKUP($E723,BY_COM_Demand_Drivers!$A$5:$I$100,8,FALSE)</f>
        <v>0</v>
      </c>
      <c r="H723" s="16">
        <f>VLOOKUP($C723,'Growth rate'!$B$3:$T$93,7,FALSE)*VLOOKUP($E723,BY_COM_Demand_Drivers!$A$5:$I$100,9,FALSE)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BY_COM_Demand_Drivers!$J$13</f>
        <v>CWDEM</v>
      </c>
      <c r="F724" s="16">
        <f>VLOOKUP($C724,'Growth rate'!$B$3:$T$93,7,FALSE)*VLOOKUP($E724,BY_COM_Demand_Drivers!$A$5:$I$100,7,FALSE)</f>
        <v>274.06595522292309</v>
      </c>
      <c r="G724" s="16">
        <f>VLOOKUP($C724,'Growth rate'!$B$3:$T$93,7,FALSE)*VLOOKUP($E724,BY_COM_Demand_Drivers!$A$5:$I$100,8,FALSE)</f>
        <v>0</v>
      </c>
      <c r="H724" s="16">
        <f>VLOOKUP($C724,'Growth rate'!$B$3:$T$93,7,FALSE)*VLOOKUP($E724,BY_COM_Demand_Drivers!$A$5:$I$100,9,FALSE)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BY_COM_Demand_Drivers!$J$13</f>
        <v>CWDEM</v>
      </c>
      <c r="F725" s="16">
        <f>VLOOKUP($C725,'Growth rate'!$B$3:$T$93,7,FALSE)*VLOOKUP($E725,BY_COM_Demand_Drivers!$A$5:$I$100,7,FALSE)</f>
        <v>276.4310653885359</v>
      </c>
      <c r="G725" s="16">
        <f>VLOOKUP($C725,'Growth rate'!$B$3:$T$93,7,FALSE)*VLOOKUP($E725,BY_COM_Demand_Drivers!$A$5:$I$100,8,FALSE)</f>
        <v>0</v>
      </c>
      <c r="H725" s="16">
        <f>VLOOKUP($C725,'Growth rate'!$B$3:$T$93,7,FALSE)*VLOOKUP($E725,BY_COM_Demand_Drivers!$A$5:$I$100,9,FALSE)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BY_COM_Demand_Drivers!$J$13</f>
        <v>CWDEM</v>
      </c>
      <c r="F726" s="16">
        <f>VLOOKUP($C726,'Growth rate'!$B$3:$T$93,7,FALSE)*VLOOKUP($E726,BY_COM_Demand_Drivers!$A$5:$I$100,7,FALSE)</f>
        <v>278.7961755541487</v>
      </c>
      <c r="G726" s="16">
        <f>VLOOKUP($C726,'Growth rate'!$B$3:$T$93,7,FALSE)*VLOOKUP($E726,BY_COM_Demand_Drivers!$A$5:$I$100,8,FALSE)</f>
        <v>0</v>
      </c>
      <c r="H726" s="16">
        <f>VLOOKUP($C726,'Growth rate'!$B$3:$T$93,7,FALSE)*VLOOKUP($E726,BY_COM_Demand_Drivers!$A$5:$I$100,9,FALSE)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BY_COM_Demand_Drivers!$J$13</f>
        <v>CWDEM</v>
      </c>
      <c r="F727" s="16">
        <f>VLOOKUP($C727,'Growth rate'!$B$3:$T$93,7,FALSE)*VLOOKUP($E727,BY_COM_Demand_Drivers!$A$5:$I$100,7,FALSE)</f>
        <v>281.06770538639978</v>
      </c>
      <c r="G727" s="16">
        <f>VLOOKUP($C727,'Growth rate'!$B$3:$T$93,7,FALSE)*VLOOKUP($E727,BY_COM_Demand_Drivers!$A$5:$I$100,8,FALSE)</f>
        <v>0</v>
      </c>
      <c r="H727" s="16">
        <f>VLOOKUP($C727,'Growth rate'!$B$3:$T$93,7,FALSE)*VLOOKUP($E727,BY_COM_Demand_Drivers!$A$5:$I$100,9,FALSE)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BY_COM_Demand_Drivers!$J$13</f>
        <v>CWDEM</v>
      </c>
      <c r="F728" s="16">
        <f>VLOOKUP($C728,'Growth rate'!$B$3:$T$93,7,FALSE)*VLOOKUP($E728,BY_COM_Demand_Drivers!$A$5:$I$100,7,FALSE)</f>
        <v>283.33923521865091</v>
      </c>
      <c r="G728" s="16">
        <f>VLOOKUP($C728,'Growth rate'!$B$3:$T$93,7,FALSE)*VLOOKUP($E728,BY_COM_Demand_Drivers!$A$5:$I$100,8,FALSE)</f>
        <v>0</v>
      </c>
      <c r="H728" s="16">
        <f>VLOOKUP($C728,'Growth rate'!$B$3:$T$93,7,FALSE)*VLOOKUP($E728,BY_COM_Demand_Drivers!$A$5:$I$100,9,FALSE)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BY_COM_Demand_Drivers!$J$13</f>
        <v>CWDEM</v>
      </c>
      <c r="F729" s="16">
        <f>VLOOKUP($C729,'Growth rate'!$B$3:$T$93,7,FALSE)*VLOOKUP($E729,BY_COM_Demand_Drivers!$A$5:$I$100,7,FALSE)</f>
        <v>285.61076505090199</v>
      </c>
      <c r="G729" s="16">
        <f>VLOOKUP($C729,'Growth rate'!$B$3:$T$93,7,FALSE)*VLOOKUP($E729,BY_COM_Demand_Drivers!$A$5:$I$100,8,FALSE)</f>
        <v>0</v>
      </c>
      <c r="H729" s="16">
        <f>VLOOKUP($C729,'Growth rate'!$B$3:$T$93,7,FALSE)*VLOOKUP($E729,BY_COM_Demand_Drivers!$A$5:$I$100,9,FALSE)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BY_COM_Demand_Drivers!$J$13</f>
        <v>CWDEM</v>
      </c>
      <c r="F730" s="16">
        <f>VLOOKUP($C730,'Growth rate'!$B$3:$T$93,7,FALSE)*VLOOKUP($E730,BY_COM_Demand_Drivers!$A$5:$I$100,7,FALSE)</f>
        <v>287.88229488315307</v>
      </c>
      <c r="G730" s="16">
        <f>VLOOKUP($C730,'Growth rate'!$B$3:$T$93,7,FALSE)*VLOOKUP($E730,BY_COM_Demand_Drivers!$A$5:$I$100,8,FALSE)</f>
        <v>0</v>
      </c>
      <c r="H730" s="16">
        <f>VLOOKUP($C730,'Growth rate'!$B$3:$T$93,7,FALSE)*VLOOKUP($E730,BY_COM_Demand_Drivers!$A$5:$I$100,9,FALSE)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BY_COM_Demand_Drivers!$J$13</f>
        <v>CWDEM</v>
      </c>
      <c r="F731" s="16">
        <f>VLOOKUP($C731,'Growth rate'!$B$3:$T$93,7,FALSE)*VLOOKUP($E731,BY_COM_Demand_Drivers!$A$5:$I$100,7,FALSE)</f>
        <v>290.15382471540414</v>
      </c>
      <c r="G731" s="16">
        <f>VLOOKUP($C731,'Growth rate'!$B$3:$T$93,7,FALSE)*VLOOKUP($E731,BY_COM_Demand_Drivers!$A$5:$I$100,8,FALSE)</f>
        <v>0</v>
      </c>
      <c r="H731" s="16">
        <f>VLOOKUP($C731,'Growth rate'!$B$3:$T$93,7,FALSE)*VLOOKUP($E731,BY_COM_Demand_Drivers!$A$5:$I$100,9,FALSE)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BY_COM_Demand_Drivers!$J$13</f>
        <v>CWDEM</v>
      </c>
      <c r="F732" s="16">
        <f>VLOOKUP($C732,'Growth rate'!$B$3:$T$93,7,FALSE)*VLOOKUP($E732,BY_COM_Demand_Drivers!$A$5:$I$100,7,FALSE)</f>
        <v>292.37267675893798</v>
      </c>
      <c r="G732" s="16">
        <f>VLOOKUP($C732,'Growth rate'!$B$3:$T$93,7,FALSE)*VLOOKUP($E732,BY_COM_Demand_Drivers!$A$5:$I$100,8,FALSE)</f>
        <v>0</v>
      </c>
      <c r="H732" s="16">
        <f>VLOOKUP($C732,'Growth rate'!$B$3:$T$93,7,FALSE)*VLOOKUP($E732,BY_COM_Demand_Drivers!$A$5:$I$100,9,FALSE)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BY_COM_Demand_Drivers!$J$13</f>
        <v>CWDEM</v>
      </c>
      <c r="F733" s="16">
        <f>VLOOKUP($C733,'Growth rate'!$B$3:$T$93,7,FALSE)*VLOOKUP($E733,BY_COM_Demand_Drivers!$A$5:$I$100,7,FALSE)</f>
        <v>294.59152880247188</v>
      </c>
      <c r="G733" s="16">
        <f>VLOOKUP($C733,'Growth rate'!$B$3:$T$93,7,FALSE)*VLOOKUP($E733,BY_COM_Demand_Drivers!$A$5:$I$100,8,FALSE)</f>
        <v>0</v>
      </c>
      <c r="H733" s="16">
        <f>VLOOKUP($C733,'Growth rate'!$B$3:$T$93,7,FALSE)*VLOOKUP($E733,BY_COM_Demand_Drivers!$A$5:$I$100,9,FALSE)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BY_COM_Demand_Drivers!$J$13</f>
        <v>CWDEM</v>
      </c>
      <c r="F734" s="16">
        <f>VLOOKUP($C734,'Growth rate'!$B$3:$T$93,7,FALSE)*VLOOKUP($E734,BY_COM_Demand_Drivers!$A$5:$I$100,7,FALSE)</f>
        <v>296.81038084600584</v>
      </c>
      <c r="G734" s="16">
        <f>VLOOKUP($C734,'Growth rate'!$B$3:$T$93,7,FALSE)*VLOOKUP($E734,BY_COM_Demand_Drivers!$A$5:$I$100,8,FALSE)</f>
        <v>0</v>
      </c>
      <c r="H734" s="16">
        <f>VLOOKUP($C734,'Growth rate'!$B$3:$T$93,7,FALSE)*VLOOKUP($E734,BY_COM_Demand_Drivers!$A$5:$I$100,9,FALSE)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BY_COM_Demand_Drivers!$J$13</f>
        <v>CWDEM</v>
      </c>
      <c r="F735" s="16">
        <f>VLOOKUP($C735,'Growth rate'!$B$3:$T$93,7,FALSE)*VLOOKUP($E735,BY_COM_Demand_Drivers!$A$5:$I$100,7,FALSE)</f>
        <v>299.02923288953968</v>
      </c>
      <c r="G735" s="16">
        <f>VLOOKUP($C735,'Growth rate'!$B$3:$T$93,7,FALSE)*VLOOKUP($E735,BY_COM_Demand_Drivers!$A$5:$I$100,8,FALSE)</f>
        <v>0</v>
      </c>
      <c r="H735" s="16">
        <f>VLOOKUP($C735,'Growth rate'!$B$3:$T$93,7,FALSE)*VLOOKUP($E735,BY_COM_Demand_Drivers!$A$5:$I$100,9,FALSE)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BY_COM_Demand_Drivers!$J$13</f>
        <v>CWDEM</v>
      </c>
      <c r="F736" s="16">
        <f>VLOOKUP($C736,'Growth rate'!$B$3:$T$93,7,FALSE)*VLOOKUP($E736,BY_COM_Demand_Drivers!$A$5:$I$100,7,FALSE)</f>
        <v>301.24808493307359</v>
      </c>
      <c r="G736" s="16">
        <f>VLOOKUP($C736,'Growth rate'!$B$3:$T$93,7,FALSE)*VLOOKUP($E736,BY_COM_Demand_Drivers!$A$5:$I$100,8,FALSE)</f>
        <v>0</v>
      </c>
      <c r="H736" s="16">
        <f>VLOOKUP($C736,'Growth rate'!$B$3:$T$93,7,FALSE)*VLOOKUP($E736,BY_COM_Demand_Drivers!$A$5:$I$100,9,FALSE)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BY_COM_Demand_Drivers!$J$13</f>
        <v>CWDEM</v>
      </c>
      <c r="F737" s="16">
        <f>VLOOKUP($C737,'Growth rate'!$B$3:$T$93,7,FALSE)*VLOOKUP($E737,BY_COM_Demand_Drivers!$A$5:$I$100,7,FALSE)</f>
        <v>303.39284884591501</v>
      </c>
      <c r="G737" s="16">
        <f>VLOOKUP($C737,'Growth rate'!$B$3:$T$93,7,FALSE)*VLOOKUP($E737,BY_COM_Demand_Drivers!$A$5:$I$100,8,FALSE)</f>
        <v>0</v>
      </c>
      <c r="H737" s="16">
        <f>VLOOKUP($C737,'Growth rate'!$B$3:$T$93,7,FALSE)*VLOOKUP($E737,BY_COM_Demand_Drivers!$A$5:$I$100,9,FALSE)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BY_COM_Demand_Drivers!$J$13</f>
        <v>CWDEM</v>
      </c>
      <c r="F738" s="16">
        <f>VLOOKUP($C738,'Growth rate'!$B$3:$T$93,7,FALSE)*VLOOKUP($E738,BY_COM_Demand_Drivers!$A$5:$I$100,7,FALSE)</f>
        <v>305.5376127587565</v>
      </c>
      <c r="G738" s="16">
        <f>VLOOKUP($C738,'Growth rate'!$B$3:$T$93,7,FALSE)*VLOOKUP($E738,BY_COM_Demand_Drivers!$A$5:$I$100,8,FALSE)</f>
        <v>0</v>
      </c>
      <c r="H738" s="16">
        <f>VLOOKUP($C738,'Growth rate'!$B$3:$T$93,7,FALSE)*VLOOKUP($E738,BY_COM_Demand_Drivers!$A$5:$I$100,9,FALSE)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BY_COM_Demand_Drivers!$J$13</f>
        <v>CWDEM</v>
      </c>
      <c r="F739" s="16">
        <f>VLOOKUP($C739,'Growth rate'!$B$3:$T$93,7,FALSE)*VLOOKUP($E739,BY_COM_Demand_Drivers!$A$5:$I$100,7,FALSE)</f>
        <v>307.68237667159792</v>
      </c>
      <c r="G739" s="16">
        <f>VLOOKUP($C739,'Growth rate'!$B$3:$T$93,7,FALSE)*VLOOKUP($E739,BY_COM_Demand_Drivers!$A$5:$I$100,8,FALSE)</f>
        <v>0</v>
      </c>
      <c r="H739" s="16">
        <f>VLOOKUP($C739,'Growth rate'!$B$3:$T$93,7,FALSE)*VLOOKUP($E739,BY_COM_Demand_Drivers!$A$5:$I$100,9,FALSE)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BY_COM_Demand_Drivers!$J$13</f>
        <v>CWDEM</v>
      </c>
      <c r="F740" s="16">
        <f>VLOOKUP($C740,'Growth rate'!$B$3:$T$93,7,FALSE)*VLOOKUP($E740,BY_COM_Demand_Drivers!$A$5:$I$100,7,FALSE)</f>
        <v>309.82714058443941</v>
      </c>
      <c r="G740" s="16">
        <f>VLOOKUP($C740,'Growth rate'!$B$3:$T$93,7,FALSE)*VLOOKUP($E740,BY_COM_Demand_Drivers!$A$5:$I$100,8,FALSE)</f>
        <v>0</v>
      </c>
      <c r="H740" s="16">
        <f>VLOOKUP($C740,'Growth rate'!$B$3:$T$93,7,FALSE)*VLOOKUP($E740,BY_COM_Demand_Drivers!$A$5:$I$100,9,FALSE)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BY_COM_Demand_Drivers!$J$13</f>
        <v>CWDEM</v>
      </c>
      <c r="F741" s="16">
        <f>VLOOKUP($C741,'Growth rate'!$B$3:$T$93,7,FALSE)*VLOOKUP($E741,BY_COM_Demand_Drivers!$A$5:$I$100,7,FALSE)</f>
        <v>311.97190449728083</v>
      </c>
      <c r="G741" s="16">
        <f>VLOOKUP($C741,'Growth rate'!$B$3:$T$93,7,FALSE)*VLOOKUP($E741,BY_COM_Demand_Drivers!$A$5:$I$100,8,FALSE)</f>
        <v>0</v>
      </c>
      <c r="H741" s="16">
        <f>VLOOKUP($C741,'Growth rate'!$B$3:$T$93,7,FALSE)*VLOOKUP($E741,BY_COM_Demand_Drivers!$A$5:$I$100,9,FALSE)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BY_COM_Demand_Drivers!$J$14</f>
        <v>CADEM</v>
      </c>
      <c r="F742" s="16">
        <f>VLOOKUP($C742,'Growth rate'!$B$3:$T$93,7,FALSE)*VLOOKUP($E742,BY_COM_Demand_Drivers!$A$5:$I$100,7,FALSE)</f>
        <v>245.83807074083401</v>
      </c>
      <c r="G742" s="16">
        <f>VLOOKUP($C742,'Growth rate'!$B$3:$T$93,7,FALSE)*VLOOKUP($E742,BY_COM_Demand_Drivers!$A$5:$I$100,8,FALSE)</f>
        <v>0</v>
      </c>
      <c r="H742" s="16">
        <f>VLOOKUP($C742,'Growth rate'!$B$3:$T$93,7,FALSE)*VLOOKUP($E742,BY_COM_Demand_Drivers!$A$5:$I$100,9,FALSE)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BY_COM_Demand_Drivers!$J$14</f>
        <v>CADEM</v>
      </c>
      <c r="F743" s="16">
        <f>VLOOKUP($C743,'Growth rate'!$B$3:$T$93,7,FALSE)*VLOOKUP($E743,BY_COM_Demand_Drivers!$A$5:$I$100,7,FALSE)</f>
        <v>249.00940144985537</v>
      </c>
      <c r="G743" s="16">
        <f>VLOOKUP($C743,'Growth rate'!$B$3:$T$93,7,FALSE)*VLOOKUP($E743,BY_COM_Demand_Drivers!$A$5:$I$100,8,FALSE)</f>
        <v>0</v>
      </c>
      <c r="H743" s="16">
        <f>VLOOKUP($C743,'Growth rate'!$B$3:$T$93,7,FALSE)*VLOOKUP($E743,BY_COM_Demand_Drivers!$A$5:$I$100,9,FALSE)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BY_COM_Demand_Drivers!$J$14</f>
        <v>CADEM</v>
      </c>
      <c r="F744" s="16">
        <f>VLOOKUP($C744,'Growth rate'!$B$3:$T$93,7,FALSE)*VLOOKUP($E744,BY_COM_Demand_Drivers!$A$5:$I$100,7,FALSE)</f>
        <v>252.18073215887671</v>
      </c>
      <c r="G744" s="16">
        <f>VLOOKUP($C744,'Growth rate'!$B$3:$T$93,7,FALSE)*VLOOKUP($E744,BY_COM_Demand_Drivers!$A$5:$I$100,8,FALSE)</f>
        <v>0</v>
      </c>
      <c r="H744" s="16">
        <f>VLOOKUP($C744,'Growth rate'!$B$3:$T$93,7,FALSE)*VLOOKUP($E744,BY_COM_Demand_Drivers!$A$5:$I$100,9,FALSE)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BY_COM_Demand_Drivers!$J$14</f>
        <v>CADEM</v>
      </c>
      <c r="F745" s="16">
        <f>VLOOKUP($C745,'Growth rate'!$B$3:$T$93,7,FALSE)*VLOOKUP($E745,BY_COM_Demand_Drivers!$A$5:$I$100,7,FALSE)</f>
        <v>255.35206286789807</v>
      </c>
      <c r="G745" s="16">
        <f>VLOOKUP($C745,'Growth rate'!$B$3:$T$93,7,FALSE)*VLOOKUP($E745,BY_COM_Demand_Drivers!$A$5:$I$100,8,FALSE)</f>
        <v>0</v>
      </c>
      <c r="H745" s="16">
        <f>VLOOKUP($C745,'Growth rate'!$B$3:$T$93,7,FALSE)*VLOOKUP($E745,BY_COM_Demand_Drivers!$A$5:$I$100,9,FALSE)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BY_COM_Demand_Drivers!$J$14</f>
        <v>CADEM</v>
      </c>
      <c r="F746" s="16">
        <f>VLOOKUP($C746,'Growth rate'!$B$3:$T$93,7,FALSE)*VLOOKUP($E746,BY_COM_Demand_Drivers!$A$5:$I$100,7,FALSE)</f>
        <v>258.52339357691943</v>
      </c>
      <c r="G746" s="16">
        <f>VLOOKUP($C746,'Growth rate'!$B$3:$T$93,7,FALSE)*VLOOKUP($E746,BY_COM_Demand_Drivers!$A$5:$I$100,8,FALSE)</f>
        <v>0</v>
      </c>
      <c r="H746" s="16">
        <f>VLOOKUP($C746,'Growth rate'!$B$3:$T$93,7,FALSE)*VLOOKUP($E746,BY_COM_Demand_Drivers!$A$5:$I$100,9,FALSE)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BY_COM_Demand_Drivers!$J$14</f>
        <v>CADEM</v>
      </c>
      <c r="F747" s="16">
        <f>VLOOKUP($C747,'Growth rate'!$B$3:$T$93,7,FALSE)*VLOOKUP($E747,BY_COM_Demand_Drivers!$A$5:$I$100,7,FALSE)</f>
        <v>261.69472428594077</v>
      </c>
      <c r="G747" s="16">
        <f>VLOOKUP($C747,'Growth rate'!$B$3:$T$93,7,FALSE)*VLOOKUP($E747,BY_COM_Demand_Drivers!$A$5:$I$100,8,FALSE)</f>
        <v>0</v>
      </c>
      <c r="H747" s="16">
        <f>VLOOKUP($C747,'Growth rate'!$B$3:$T$93,7,FALSE)*VLOOKUP($E747,BY_COM_Demand_Drivers!$A$5:$I$100,9,FALSE)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BY_COM_Demand_Drivers!$J$14</f>
        <v>CADEM</v>
      </c>
      <c r="F748" s="16">
        <f>VLOOKUP($C748,'Growth rate'!$B$3:$T$93,7,FALSE)*VLOOKUP($E748,BY_COM_Demand_Drivers!$A$5:$I$100,7,FALSE)</f>
        <v>264.86605499496216</v>
      </c>
      <c r="G748" s="16">
        <f>VLOOKUP($C748,'Growth rate'!$B$3:$T$93,7,FALSE)*VLOOKUP($E748,BY_COM_Demand_Drivers!$A$5:$I$100,8,FALSE)</f>
        <v>0</v>
      </c>
      <c r="H748" s="16">
        <f>VLOOKUP($C748,'Growth rate'!$B$3:$T$93,7,FALSE)*VLOOKUP($E748,BY_COM_Demand_Drivers!$A$5:$I$100,9,FALSE)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BY_COM_Demand_Drivers!$J$14</f>
        <v>CADEM</v>
      </c>
      <c r="F749" s="16">
        <f>VLOOKUP($C749,'Growth rate'!$B$3:$T$93,7,FALSE)*VLOOKUP($E749,BY_COM_Demand_Drivers!$A$5:$I$100,7,FALSE)</f>
        <v>268.03738570398349</v>
      </c>
      <c r="G749" s="16">
        <f>VLOOKUP($C749,'Growth rate'!$B$3:$T$93,7,FALSE)*VLOOKUP($E749,BY_COM_Demand_Drivers!$A$5:$I$100,8,FALSE)</f>
        <v>0</v>
      </c>
      <c r="H749" s="16">
        <f>VLOOKUP($C749,'Growth rate'!$B$3:$T$93,7,FALSE)*VLOOKUP($E749,BY_COM_Demand_Drivers!$A$5:$I$100,9,FALSE)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BY_COM_Demand_Drivers!$J$14</f>
        <v>CADEM</v>
      </c>
      <c r="F750" s="16">
        <f>VLOOKUP($C750,'Growth rate'!$B$3:$T$93,7,FALSE)*VLOOKUP($E750,BY_COM_Demand_Drivers!$A$5:$I$100,7,FALSE)</f>
        <v>271.20871641300482</v>
      </c>
      <c r="G750" s="16">
        <f>VLOOKUP($C750,'Growth rate'!$B$3:$T$93,7,FALSE)*VLOOKUP($E750,BY_COM_Demand_Drivers!$A$5:$I$100,8,FALSE)</f>
        <v>0</v>
      </c>
      <c r="H750" s="16">
        <f>VLOOKUP($C750,'Growth rate'!$B$3:$T$93,7,FALSE)*VLOOKUP($E750,BY_COM_Demand_Drivers!$A$5:$I$100,9,FALSE)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BY_COM_Demand_Drivers!$J$14</f>
        <v>CADEM</v>
      </c>
      <c r="F751" s="16">
        <f>VLOOKUP($C751,'Growth rate'!$B$3:$T$93,7,FALSE)*VLOOKUP($E751,BY_COM_Demand_Drivers!$A$5:$I$100,7,FALSE)</f>
        <v>274.38004712202621</v>
      </c>
      <c r="G751" s="16">
        <f>VLOOKUP($C751,'Growth rate'!$B$3:$T$93,7,FALSE)*VLOOKUP($E751,BY_COM_Demand_Drivers!$A$5:$I$100,8,FALSE)</f>
        <v>0</v>
      </c>
      <c r="H751" s="16">
        <f>VLOOKUP($C751,'Growth rate'!$B$3:$T$93,7,FALSE)*VLOOKUP($E751,BY_COM_Demand_Drivers!$A$5:$I$100,9,FALSE)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BY_COM_Demand_Drivers!$J$14</f>
        <v>CADEM</v>
      </c>
      <c r="F752" s="16">
        <f>VLOOKUP($C752,'Growth rate'!$B$3:$T$93,7,FALSE)*VLOOKUP($E752,BY_COM_Demand_Drivers!$A$5:$I$100,7,FALSE)</f>
        <v>277.55137783104755</v>
      </c>
      <c r="G752" s="16">
        <f>VLOOKUP($C752,'Growth rate'!$B$3:$T$93,7,FALSE)*VLOOKUP($E752,BY_COM_Demand_Drivers!$A$5:$I$100,8,FALSE)</f>
        <v>0</v>
      </c>
      <c r="H752" s="16">
        <f>VLOOKUP($C752,'Growth rate'!$B$3:$T$93,7,FALSE)*VLOOKUP($E752,BY_COM_Demand_Drivers!$A$5:$I$100,9,FALSE)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BY_COM_Demand_Drivers!$J$14</f>
        <v>CADEM</v>
      </c>
      <c r="F753" s="16">
        <f>VLOOKUP($C753,'Growth rate'!$B$3:$T$93,7,FALSE)*VLOOKUP($E753,BY_COM_Demand_Drivers!$A$5:$I$100,7,FALSE)</f>
        <v>280.72270854006888</v>
      </c>
      <c r="G753" s="16">
        <f>VLOOKUP($C753,'Growth rate'!$B$3:$T$93,7,FALSE)*VLOOKUP($E753,BY_COM_Demand_Drivers!$A$5:$I$100,8,FALSE)</f>
        <v>0</v>
      </c>
      <c r="H753" s="16">
        <f>VLOOKUP($C753,'Growth rate'!$B$3:$T$93,7,FALSE)*VLOOKUP($E753,BY_COM_Demand_Drivers!$A$5:$I$100,9,FALSE)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BY_COM_Demand_Drivers!$J$14</f>
        <v>CADEM</v>
      </c>
      <c r="F754" s="16">
        <f>VLOOKUP($C754,'Growth rate'!$B$3:$T$93,7,FALSE)*VLOOKUP($E754,BY_COM_Demand_Drivers!$A$5:$I$100,7,FALSE)</f>
        <v>283.89403924909027</v>
      </c>
      <c r="G754" s="16">
        <f>VLOOKUP($C754,'Growth rate'!$B$3:$T$93,7,FALSE)*VLOOKUP($E754,BY_COM_Demand_Drivers!$A$5:$I$100,8,FALSE)</f>
        <v>0</v>
      </c>
      <c r="H754" s="16">
        <f>VLOOKUP($C754,'Growth rate'!$B$3:$T$93,7,FALSE)*VLOOKUP($E754,BY_COM_Demand_Drivers!$A$5:$I$100,9,FALSE)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BY_COM_Demand_Drivers!$J$14</f>
        <v>CADEM</v>
      </c>
      <c r="F755" s="16">
        <f>VLOOKUP($C755,'Growth rate'!$B$3:$T$93,7,FALSE)*VLOOKUP($E755,BY_COM_Demand_Drivers!$A$5:$I$100,7,FALSE)</f>
        <v>287.0653699581116</v>
      </c>
      <c r="G755" s="16">
        <f>VLOOKUP($C755,'Growth rate'!$B$3:$T$93,7,FALSE)*VLOOKUP($E755,BY_COM_Demand_Drivers!$A$5:$I$100,8,FALSE)</f>
        <v>0</v>
      </c>
      <c r="H755" s="16">
        <f>VLOOKUP($C755,'Growth rate'!$B$3:$T$93,7,FALSE)*VLOOKUP($E755,BY_COM_Demand_Drivers!$A$5:$I$100,9,FALSE)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BY_COM_Demand_Drivers!$J$14</f>
        <v>CADEM</v>
      </c>
      <c r="F756" s="16">
        <f>VLOOKUP($C756,'Growth rate'!$B$3:$T$93,7,FALSE)*VLOOKUP($E756,BY_COM_Demand_Drivers!$A$5:$I$100,7,FALSE)</f>
        <v>290.23670066713294</v>
      </c>
      <c r="G756" s="16">
        <f>VLOOKUP($C756,'Growth rate'!$B$3:$T$93,7,FALSE)*VLOOKUP($E756,BY_COM_Demand_Drivers!$A$5:$I$100,8,FALSE)</f>
        <v>0</v>
      </c>
      <c r="H756" s="16">
        <f>VLOOKUP($C756,'Growth rate'!$B$3:$T$93,7,FALSE)*VLOOKUP($E756,BY_COM_Demand_Drivers!$A$5:$I$100,9,FALSE)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BY_COM_Demand_Drivers!$J$14</f>
        <v>CADEM</v>
      </c>
      <c r="F757" s="16">
        <f>VLOOKUP($C757,'Growth rate'!$B$3:$T$93,7,FALSE)*VLOOKUP($E757,BY_COM_Demand_Drivers!$A$5:$I$100,7,FALSE)</f>
        <v>293.40803137615433</v>
      </c>
      <c r="G757" s="16">
        <f>VLOOKUP($C757,'Growth rate'!$B$3:$T$93,7,FALSE)*VLOOKUP($E757,BY_COM_Demand_Drivers!$A$5:$I$100,8,FALSE)</f>
        <v>0</v>
      </c>
      <c r="H757" s="16">
        <f>VLOOKUP($C757,'Growth rate'!$B$3:$T$93,7,FALSE)*VLOOKUP($E757,BY_COM_Demand_Drivers!$A$5:$I$100,9,FALSE)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BY_COM_Demand_Drivers!$J$14</f>
        <v>CADEM</v>
      </c>
      <c r="F758" s="16">
        <f>VLOOKUP($C758,'Growth rate'!$B$3:$T$93,7,FALSE)*VLOOKUP($E758,BY_COM_Demand_Drivers!$A$5:$I$100,7,FALSE)</f>
        <v>296.57936208517566</v>
      </c>
      <c r="G758" s="16">
        <f>VLOOKUP($C758,'Growth rate'!$B$3:$T$93,7,FALSE)*VLOOKUP($E758,BY_COM_Demand_Drivers!$A$5:$I$100,8,FALSE)</f>
        <v>0</v>
      </c>
      <c r="H758" s="16">
        <f>VLOOKUP($C758,'Growth rate'!$B$3:$T$93,7,FALSE)*VLOOKUP($E758,BY_COM_Demand_Drivers!$A$5:$I$100,9,FALSE)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BY_COM_Demand_Drivers!$J$14</f>
        <v>CADEM</v>
      </c>
      <c r="F759" s="16">
        <f>VLOOKUP($C759,'Growth rate'!$B$3:$T$93,7,FALSE)*VLOOKUP($E759,BY_COM_Demand_Drivers!$A$5:$I$100,7,FALSE)</f>
        <v>299.75069279419699</v>
      </c>
      <c r="G759" s="16">
        <f>VLOOKUP($C759,'Growth rate'!$B$3:$T$93,7,FALSE)*VLOOKUP($E759,BY_COM_Demand_Drivers!$A$5:$I$100,8,FALSE)</f>
        <v>0</v>
      </c>
      <c r="H759" s="16">
        <f>VLOOKUP($C759,'Growth rate'!$B$3:$T$93,7,FALSE)*VLOOKUP($E759,BY_COM_Demand_Drivers!$A$5:$I$100,9,FALSE)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BY_COM_Demand_Drivers!$J$14</f>
        <v>CADEM</v>
      </c>
      <c r="F760" s="16">
        <f>VLOOKUP($C760,'Growth rate'!$B$3:$T$93,7,FALSE)*VLOOKUP($E760,BY_COM_Demand_Drivers!$A$5:$I$100,7,FALSE)</f>
        <v>302.92202350321838</v>
      </c>
      <c r="G760" s="16">
        <f>VLOOKUP($C760,'Growth rate'!$B$3:$T$93,7,FALSE)*VLOOKUP($E760,BY_COM_Demand_Drivers!$A$5:$I$100,8,FALSE)</f>
        <v>0</v>
      </c>
      <c r="H760" s="16">
        <f>VLOOKUP($C760,'Growth rate'!$B$3:$T$93,7,FALSE)*VLOOKUP($E760,BY_COM_Demand_Drivers!$A$5:$I$100,9,FALSE)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BY_COM_Demand_Drivers!$J$14</f>
        <v>CADEM</v>
      </c>
      <c r="F761" s="16">
        <f>VLOOKUP($C761,'Growth rate'!$B$3:$T$93,7,FALSE)*VLOOKUP($E761,BY_COM_Demand_Drivers!$A$5:$I$100,7,FALSE)</f>
        <v>306.09335421223972</v>
      </c>
      <c r="G761" s="16">
        <f>VLOOKUP($C761,'Growth rate'!$B$3:$T$93,7,FALSE)*VLOOKUP($E761,BY_COM_Demand_Drivers!$A$5:$I$100,8,FALSE)</f>
        <v>0</v>
      </c>
      <c r="H761" s="16">
        <f>VLOOKUP($C761,'Growth rate'!$B$3:$T$93,7,FALSE)*VLOOKUP($E761,BY_COM_Demand_Drivers!$A$5:$I$100,9,FALSE)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BY_COM_Demand_Drivers!$J$14</f>
        <v>CADEM</v>
      </c>
      <c r="F762" s="16">
        <f>VLOOKUP($C762,'Growth rate'!$B$3:$T$93,7,FALSE)*VLOOKUP($E762,BY_COM_Demand_Drivers!$A$5:$I$100,7,FALSE)</f>
        <v>309.26468492126111</v>
      </c>
      <c r="G762" s="16">
        <f>VLOOKUP($C762,'Growth rate'!$B$3:$T$93,7,FALSE)*VLOOKUP($E762,BY_COM_Demand_Drivers!$A$5:$I$100,8,FALSE)</f>
        <v>0</v>
      </c>
      <c r="H762" s="16">
        <f>VLOOKUP($C762,'Growth rate'!$B$3:$T$93,7,FALSE)*VLOOKUP($E762,BY_COM_Demand_Drivers!$A$5:$I$100,9,FALSE)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BY_COM_Demand_Drivers!$J$14</f>
        <v>CADEM</v>
      </c>
      <c r="F763" s="16">
        <f>VLOOKUP($C763,'Growth rate'!$B$3:$T$93,7,FALSE)*VLOOKUP($E763,BY_COM_Demand_Drivers!$A$5:$I$100,7,FALSE)</f>
        <v>312.43601563028244</v>
      </c>
      <c r="G763" s="16">
        <f>VLOOKUP($C763,'Growth rate'!$B$3:$T$93,7,FALSE)*VLOOKUP($E763,BY_COM_Demand_Drivers!$A$5:$I$100,8,FALSE)</f>
        <v>0</v>
      </c>
      <c r="H763" s="16">
        <f>VLOOKUP($C763,'Growth rate'!$B$3:$T$93,7,FALSE)*VLOOKUP($E763,BY_COM_Demand_Drivers!$A$5:$I$100,9,FALSE)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BY_COM_Demand_Drivers!$J$14</f>
        <v>CADEM</v>
      </c>
      <c r="F764" s="16">
        <f>VLOOKUP($C764,'Growth rate'!$B$3:$T$93,7,FALSE)*VLOOKUP($E764,BY_COM_Demand_Drivers!$A$5:$I$100,7,FALSE)</f>
        <v>315.60734633930377</v>
      </c>
      <c r="G764" s="16">
        <f>VLOOKUP($C764,'Growth rate'!$B$3:$T$93,7,FALSE)*VLOOKUP($E764,BY_COM_Demand_Drivers!$A$5:$I$100,8,FALSE)</f>
        <v>0</v>
      </c>
      <c r="H764" s="16">
        <f>VLOOKUP($C764,'Growth rate'!$B$3:$T$93,7,FALSE)*VLOOKUP($E764,BY_COM_Demand_Drivers!$A$5:$I$100,9,FALSE)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BY_COM_Demand_Drivers!$J$14</f>
        <v>CADEM</v>
      </c>
      <c r="F765" s="16">
        <f>VLOOKUP($C765,'Growth rate'!$B$3:$T$93,7,FALSE)*VLOOKUP($E765,BY_COM_Demand_Drivers!$A$5:$I$100,7,FALSE)</f>
        <v>318.77867704832516</v>
      </c>
      <c r="G765" s="16">
        <f>VLOOKUP($C765,'Growth rate'!$B$3:$T$93,7,FALSE)*VLOOKUP($E765,BY_COM_Demand_Drivers!$A$5:$I$100,8,FALSE)</f>
        <v>0</v>
      </c>
      <c r="H765" s="16">
        <f>VLOOKUP($C765,'Growth rate'!$B$3:$T$93,7,FALSE)*VLOOKUP($E765,BY_COM_Demand_Drivers!$A$5:$I$100,9,FALSE)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BY_COM_Demand_Drivers!$J$14</f>
        <v>CADEM</v>
      </c>
      <c r="F766" s="16">
        <f>VLOOKUP($C766,'Growth rate'!$B$3:$T$93,7,FALSE)*VLOOKUP($E766,BY_COM_Demand_Drivers!$A$5:$I$100,7,FALSE)</f>
        <v>321.9500077573465</v>
      </c>
      <c r="G766" s="16">
        <f>VLOOKUP($C766,'Growth rate'!$B$3:$T$93,7,FALSE)*VLOOKUP($E766,BY_COM_Demand_Drivers!$A$5:$I$100,8,FALSE)</f>
        <v>0</v>
      </c>
      <c r="H766" s="16">
        <f>VLOOKUP($C766,'Growth rate'!$B$3:$T$93,7,FALSE)*VLOOKUP($E766,BY_COM_Demand_Drivers!$A$5:$I$100,9,FALSE)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BY_COM_Demand_Drivers!$J$14</f>
        <v>CADEM</v>
      </c>
      <c r="F767" s="16">
        <f>VLOOKUP($C767,'Growth rate'!$B$3:$T$93,7,FALSE)*VLOOKUP($E767,BY_COM_Demand_Drivers!$A$5:$I$100,7,FALSE)</f>
        <v>325.12133846636783</v>
      </c>
      <c r="G767" s="16">
        <f>VLOOKUP($C767,'Growth rate'!$B$3:$T$93,7,FALSE)*VLOOKUP($E767,BY_COM_Demand_Drivers!$A$5:$I$100,8,FALSE)</f>
        <v>0</v>
      </c>
      <c r="H767" s="16">
        <f>VLOOKUP($C767,'Growth rate'!$B$3:$T$93,7,FALSE)*VLOOKUP($E767,BY_COM_Demand_Drivers!$A$5:$I$100,9,FALSE)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BY_COM_Demand_Drivers!$J$14</f>
        <v>CADEM</v>
      </c>
      <c r="F768" s="16">
        <f>VLOOKUP($C768,'Growth rate'!$B$3:$T$93,7,FALSE)*VLOOKUP($E768,BY_COM_Demand_Drivers!$A$5:$I$100,7,FALSE)</f>
        <v>328.29266917538922</v>
      </c>
      <c r="G768" s="16">
        <f>VLOOKUP($C768,'Growth rate'!$B$3:$T$93,7,FALSE)*VLOOKUP($E768,BY_COM_Demand_Drivers!$A$5:$I$100,8,FALSE)</f>
        <v>0</v>
      </c>
      <c r="H768" s="16">
        <f>VLOOKUP($C768,'Growth rate'!$B$3:$T$93,7,FALSE)*VLOOKUP($E768,BY_COM_Demand_Drivers!$A$5:$I$100,9,FALSE)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BY_COM_Demand_Drivers!$J$14</f>
        <v>CADEM</v>
      </c>
      <c r="F769" s="16">
        <f>VLOOKUP($C769,'Growth rate'!$B$3:$T$93,7,FALSE)*VLOOKUP($E769,BY_COM_Demand_Drivers!$A$5:$I$100,7,FALSE)</f>
        <v>331.46399988441055</v>
      </c>
      <c r="G769" s="16">
        <f>VLOOKUP($C769,'Growth rate'!$B$3:$T$93,7,FALSE)*VLOOKUP($E769,BY_COM_Demand_Drivers!$A$5:$I$100,8,FALSE)</f>
        <v>0</v>
      </c>
      <c r="H769" s="16">
        <f>VLOOKUP($C769,'Growth rate'!$B$3:$T$93,7,FALSE)*VLOOKUP($E769,BY_COM_Demand_Drivers!$A$5:$I$100,9,FALSE)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BY_COM_Demand_Drivers!$J$14</f>
        <v>CADEM</v>
      </c>
      <c r="F770" s="16">
        <f>VLOOKUP($C770,'Growth rate'!$B$3:$T$93,7,FALSE)*VLOOKUP($E770,BY_COM_Demand_Drivers!$A$5:$I$100,7,FALSE)</f>
        <v>334.63533059343189</v>
      </c>
      <c r="G770" s="16">
        <f>VLOOKUP($C770,'Growth rate'!$B$3:$T$93,7,FALSE)*VLOOKUP($E770,BY_COM_Demand_Drivers!$A$5:$I$100,8,FALSE)</f>
        <v>0</v>
      </c>
      <c r="H770" s="16">
        <f>VLOOKUP($C770,'Growth rate'!$B$3:$T$93,7,FALSE)*VLOOKUP($E770,BY_COM_Demand_Drivers!$A$5:$I$100,9,FALSE)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BY_COM_Demand_Drivers!$J$14</f>
        <v>CADEM</v>
      </c>
      <c r="F771" s="16">
        <f>VLOOKUP($C771,'Growth rate'!$B$3:$T$93,7,FALSE)*VLOOKUP($E771,BY_COM_Demand_Drivers!$A$5:$I$100,7,FALSE)</f>
        <v>337.80666130245328</v>
      </c>
      <c r="G771" s="16">
        <f>VLOOKUP($C771,'Growth rate'!$B$3:$T$93,7,FALSE)*VLOOKUP($E771,BY_COM_Demand_Drivers!$A$5:$I$100,8,FALSE)</f>
        <v>0</v>
      </c>
      <c r="H771" s="16">
        <f>VLOOKUP($C771,'Growth rate'!$B$3:$T$93,7,FALSE)*VLOOKUP($E771,BY_COM_Demand_Drivers!$A$5:$I$100,9,FALSE)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BY_COM_Demand_Drivers!$J$14</f>
        <v>CADEM</v>
      </c>
      <c r="F772" s="16">
        <f>VLOOKUP($C772,'Growth rate'!$B$3:$T$93,7,FALSE)*VLOOKUP($E772,BY_COM_Demand_Drivers!$A$5:$I$100,7,FALSE)</f>
        <v>340.97799201147467</v>
      </c>
      <c r="G772" s="16">
        <f>VLOOKUP($C772,'Growth rate'!$B$3:$T$93,7,FALSE)*VLOOKUP($E772,BY_COM_Demand_Drivers!$A$5:$I$100,8,FALSE)</f>
        <v>0</v>
      </c>
      <c r="H772" s="16">
        <f>VLOOKUP($C772,'Growth rate'!$B$3:$T$93,7,FALSE)*VLOOKUP($E772,BY_COM_Demand_Drivers!$A$5:$I$100,9,FALSE)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BY_COM_Demand_Drivers!$J$14</f>
        <v>CADEM</v>
      </c>
      <c r="F773" s="16">
        <f>VLOOKUP($C773,'Growth rate'!$B$3:$T$93,7,FALSE)*VLOOKUP($E773,BY_COM_Demand_Drivers!$A$5:$I$100,7,FALSE)</f>
        <v>344.14932272049595</v>
      </c>
      <c r="G773" s="16">
        <f>VLOOKUP($C773,'Growth rate'!$B$3:$T$93,7,FALSE)*VLOOKUP($E773,BY_COM_Demand_Drivers!$A$5:$I$100,8,FALSE)</f>
        <v>0</v>
      </c>
      <c r="H773" s="16">
        <f>VLOOKUP($C773,'Growth rate'!$B$3:$T$93,7,FALSE)*VLOOKUP($E773,BY_COM_Demand_Drivers!$A$5:$I$100,9,FALSE)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BY_COM_Demand_Drivers!$J$14</f>
        <v>CADEM</v>
      </c>
      <c r="F774" s="16">
        <f>VLOOKUP($C774,'Growth rate'!$B$3:$T$93,7,FALSE)*VLOOKUP($E774,BY_COM_Demand_Drivers!$A$5:$I$100,7,FALSE)</f>
        <v>347.88135599424032</v>
      </c>
      <c r="G774" s="16">
        <f>VLOOKUP($C774,'Growth rate'!$B$3:$T$93,7,FALSE)*VLOOKUP($E774,BY_COM_Demand_Drivers!$A$5:$I$100,8,FALSE)</f>
        <v>0</v>
      </c>
      <c r="H774" s="16">
        <f>VLOOKUP($C774,'Growth rate'!$B$3:$T$93,7,FALSE)*VLOOKUP($E774,BY_COM_Demand_Drivers!$A$5:$I$100,9,FALSE)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BY_COM_Demand_Drivers!$J$14</f>
        <v>CADEM</v>
      </c>
      <c r="F775" s="16">
        <f>VLOOKUP($C775,'Growth rate'!$B$3:$T$93,7,FALSE)*VLOOKUP($E775,BY_COM_Demand_Drivers!$A$5:$I$100,7,FALSE)</f>
        <v>351.61338926798476</v>
      </c>
      <c r="G775" s="16">
        <f>VLOOKUP($C775,'Growth rate'!$B$3:$T$93,7,FALSE)*VLOOKUP($E775,BY_COM_Demand_Drivers!$A$5:$I$100,8,FALSE)</f>
        <v>0</v>
      </c>
      <c r="H775" s="16">
        <f>VLOOKUP($C775,'Growth rate'!$B$3:$T$93,7,FALSE)*VLOOKUP($E775,BY_COM_Demand_Drivers!$A$5:$I$100,9,FALSE)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BY_COM_Demand_Drivers!$J$14</f>
        <v>CADEM</v>
      </c>
      <c r="F776" s="16">
        <f>VLOOKUP($C776,'Growth rate'!$B$3:$T$93,7,FALSE)*VLOOKUP($E776,BY_COM_Demand_Drivers!$A$5:$I$100,7,FALSE)</f>
        <v>355.34542254172914</v>
      </c>
      <c r="G776" s="16">
        <f>VLOOKUP($C776,'Growth rate'!$B$3:$T$93,7,FALSE)*VLOOKUP($E776,BY_COM_Demand_Drivers!$A$5:$I$100,8,FALSE)</f>
        <v>0</v>
      </c>
      <c r="H776" s="16">
        <f>VLOOKUP($C776,'Growth rate'!$B$3:$T$93,7,FALSE)*VLOOKUP($E776,BY_COM_Demand_Drivers!$A$5:$I$100,9,FALSE)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BY_COM_Demand_Drivers!$J$14</f>
        <v>CADEM</v>
      </c>
      <c r="F777" s="16">
        <f>VLOOKUP($C777,'Growth rate'!$B$3:$T$93,7,FALSE)*VLOOKUP($E777,BY_COM_Demand_Drivers!$A$5:$I$100,7,FALSE)</f>
        <v>359.07745581547357</v>
      </c>
      <c r="G777" s="16">
        <f>VLOOKUP($C777,'Growth rate'!$B$3:$T$93,7,FALSE)*VLOOKUP($E777,BY_COM_Demand_Drivers!$A$5:$I$100,8,FALSE)</f>
        <v>0</v>
      </c>
      <c r="H777" s="16">
        <f>VLOOKUP($C777,'Growth rate'!$B$3:$T$93,7,FALSE)*VLOOKUP($E777,BY_COM_Demand_Drivers!$A$5:$I$100,9,FALSE)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BY_COM_Demand_Drivers!$J$14</f>
        <v>CADEM</v>
      </c>
      <c r="F778" s="16">
        <f>VLOOKUP($C778,'Growth rate'!$B$3:$T$93,7,FALSE)*VLOOKUP($E778,BY_COM_Demand_Drivers!$A$5:$I$100,7,FALSE)</f>
        <v>362.80948908921795</v>
      </c>
      <c r="G778" s="16">
        <f>VLOOKUP($C778,'Growth rate'!$B$3:$T$93,7,FALSE)*VLOOKUP($E778,BY_COM_Demand_Drivers!$A$5:$I$100,8,FALSE)</f>
        <v>0</v>
      </c>
      <c r="H778" s="16">
        <f>VLOOKUP($C778,'Growth rate'!$B$3:$T$93,7,FALSE)*VLOOKUP($E778,BY_COM_Demand_Drivers!$A$5:$I$100,9,FALSE)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BY_COM_Demand_Drivers!$J$14</f>
        <v>CADEM</v>
      </c>
      <c r="F779" s="16">
        <f>VLOOKUP($C779,'Growth rate'!$B$3:$T$93,7,FALSE)*VLOOKUP($E779,BY_COM_Demand_Drivers!$A$5:$I$100,7,FALSE)</f>
        <v>366.98840216245202</v>
      </c>
      <c r="G779" s="16">
        <f>VLOOKUP($C779,'Growth rate'!$B$3:$T$93,7,FALSE)*VLOOKUP($E779,BY_COM_Demand_Drivers!$A$5:$I$100,8,FALSE)</f>
        <v>0</v>
      </c>
      <c r="H779" s="16">
        <f>VLOOKUP($C779,'Growth rate'!$B$3:$T$93,7,FALSE)*VLOOKUP($E779,BY_COM_Demand_Drivers!$A$5:$I$100,9,FALSE)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BY_COM_Demand_Drivers!$J$14</f>
        <v>CADEM</v>
      </c>
      <c r="F780" s="16">
        <f>VLOOKUP($C780,'Growth rate'!$B$3:$T$93,7,FALSE)*VLOOKUP($E780,BY_COM_Demand_Drivers!$A$5:$I$100,7,FALSE)</f>
        <v>371.16731523568603</v>
      </c>
      <c r="G780" s="16">
        <f>VLOOKUP($C780,'Growth rate'!$B$3:$T$93,7,FALSE)*VLOOKUP($E780,BY_COM_Demand_Drivers!$A$5:$I$100,8,FALSE)</f>
        <v>0</v>
      </c>
      <c r="H780" s="16">
        <f>VLOOKUP($C780,'Growth rate'!$B$3:$T$93,7,FALSE)*VLOOKUP($E780,BY_COM_Demand_Drivers!$A$5:$I$100,9,FALSE)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BY_COM_Demand_Drivers!$J$14</f>
        <v>CADEM</v>
      </c>
      <c r="F781" s="16">
        <f>VLOOKUP($C781,'Growth rate'!$B$3:$T$93,7,FALSE)*VLOOKUP($E781,BY_COM_Demand_Drivers!$A$5:$I$100,7,FALSE)</f>
        <v>375.34622830892016</v>
      </c>
      <c r="G781" s="16">
        <f>VLOOKUP($C781,'Growth rate'!$B$3:$T$93,7,FALSE)*VLOOKUP($E781,BY_COM_Demand_Drivers!$A$5:$I$100,8,FALSE)</f>
        <v>0</v>
      </c>
      <c r="H781" s="16">
        <f>VLOOKUP($C781,'Growth rate'!$B$3:$T$93,7,FALSE)*VLOOKUP($E781,BY_COM_Demand_Drivers!$A$5:$I$100,9,FALSE)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BY_COM_Demand_Drivers!$J$14</f>
        <v>CADEM</v>
      </c>
      <c r="F782" s="16">
        <f>VLOOKUP($C782,'Growth rate'!$B$3:$T$93,7,FALSE)*VLOOKUP($E782,BY_COM_Demand_Drivers!$A$5:$I$100,7,FALSE)</f>
        <v>379.52514138215417</v>
      </c>
      <c r="G782" s="16">
        <f>VLOOKUP($C782,'Growth rate'!$B$3:$T$93,7,FALSE)*VLOOKUP($E782,BY_COM_Demand_Drivers!$A$5:$I$100,8,FALSE)</f>
        <v>0</v>
      </c>
      <c r="H782" s="16">
        <f>VLOOKUP($C782,'Growth rate'!$B$3:$T$93,7,FALSE)*VLOOKUP($E782,BY_COM_Demand_Drivers!$A$5:$I$100,9,FALSE)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BY_COM_Demand_Drivers!$J$14</f>
        <v>CADEM</v>
      </c>
      <c r="F783" s="16">
        <f>VLOOKUP($C783,'Growth rate'!$B$3:$T$93,7,FALSE)*VLOOKUP($E783,BY_COM_Demand_Drivers!$A$5:$I$100,7,FALSE)</f>
        <v>383.7040544553883</v>
      </c>
      <c r="G783" s="16">
        <f>VLOOKUP($C783,'Growth rate'!$B$3:$T$93,7,FALSE)*VLOOKUP($E783,BY_COM_Demand_Drivers!$A$5:$I$100,8,FALSE)</f>
        <v>0</v>
      </c>
      <c r="H783" s="16">
        <f>VLOOKUP($C783,'Growth rate'!$B$3:$T$93,7,FALSE)*VLOOKUP($E783,BY_COM_Demand_Drivers!$A$5:$I$100,9,FALSE)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BY_COM_Demand_Drivers!$J$14</f>
        <v>CADEM</v>
      </c>
      <c r="F784" s="16">
        <f>VLOOKUP($C784,'Growth rate'!$B$3:$T$93,7,FALSE)*VLOOKUP($E784,BY_COM_Demand_Drivers!$A$5:$I$100,7,FALSE)</f>
        <v>387.9879912559179</v>
      </c>
      <c r="G784" s="16">
        <f>VLOOKUP($C784,'Growth rate'!$B$3:$T$93,7,FALSE)*VLOOKUP($E784,BY_COM_Demand_Drivers!$A$5:$I$100,8,FALSE)</f>
        <v>0</v>
      </c>
      <c r="H784" s="16">
        <f>VLOOKUP($C784,'Growth rate'!$B$3:$T$93,7,FALSE)*VLOOKUP($E784,BY_COM_Demand_Drivers!$A$5:$I$100,9,FALSE)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BY_COM_Demand_Drivers!$J$14</f>
        <v>CADEM</v>
      </c>
      <c r="F785" s="16">
        <f>VLOOKUP($C785,'Growth rate'!$B$3:$T$93,7,FALSE)*VLOOKUP($E785,BY_COM_Demand_Drivers!$A$5:$I$100,7,FALSE)</f>
        <v>392.27192805644762</v>
      </c>
      <c r="G785" s="16">
        <f>VLOOKUP($C785,'Growth rate'!$B$3:$T$93,7,FALSE)*VLOOKUP($E785,BY_COM_Demand_Drivers!$A$5:$I$100,8,FALSE)</f>
        <v>0</v>
      </c>
      <c r="H785" s="16">
        <f>VLOOKUP($C785,'Growth rate'!$B$3:$T$93,7,FALSE)*VLOOKUP($E785,BY_COM_Demand_Drivers!$A$5:$I$100,9,FALSE)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BY_COM_Demand_Drivers!$J$14</f>
        <v>CADEM</v>
      </c>
      <c r="F786" s="16">
        <f>VLOOKUP($C786,'Growth rate'!$B$3:$T$93,7,FALSE)*VLOOKUP($E786,BY_COM_Demand_Drivers!$A$5:$I$100,7,FALSE)</f>
        <v>396.55586485697734</v>
      </c>
      <c r="G786" s="16">
        <f>VLOOKUP($C786,'Growth rate'!$B$3:$T$93,7,FALSE)*VLOOKUP($E786,BY_COM_Demand_Drivers!$A$5:$I$100,8,FALSE)</f>
        <v>0</v>
      </c>
      <c r="H786" s="16">
        <f>VLOOKUP($C786,'Growth rate'!$B$3:$T$93,7,FALSE)*VLOOKUP($E786,BY_COM_Demand_Drivers!$A$5:$I$100,9,FALSE)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BY_COM_Demand_Drivers!$J$14</f>
        <v>CADEM</v>
      </c>
      <c r="F787" s="16">
        <f>VLOOKUP($C787,'Growth rate'!$B$3:$T$93,7,FALSE)*VLOOKUP($E787,BY_COM_Demand_Drivers!$A$5:$I$100,7,FALSE)</f>
        <v>400.839801657507</v>
      </c>
      <c r="G787" s="16">
        <f>VLOOKUP($C787,'Growth rate'!$B$3:$T$93,7,FALSE)*VLOOKUP($E787,BY_COM_Demand_Drivers!$A$5:$I$100,8,FALSE)</f>
        <v>0</v>
      </c>
      <c r="H787" s="16">
        <f>VLOOKUP($C787,'Growth rate'!$B$3:$T$93,7,FALSE)*VLOOKUP($E787,BY_COM_Demand_Drivers!$A$5:$I$100,9,FALSE)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BY_COM_Demand_Drivers!$J$14</f>
        <v>CADEM</v>
      </c>
      <c r="F788" s="16">
        <f>VLOOKUP($C788,'Growth rate'!$B$3:$T$93,7,FALSE)*VLOOKUP($E788,BY_COM_Demand_Drivers!$A$5:$I$100,7,FALSE)</f>
        <v>405.12373845803666</v>
      </c>
      <c r="G788" s="16">
        <f>VLOOKUP($C788,'Growth rate'!$B$3:$T$93,7,FALSE)*VLOOKUP($E788,BY_COM_Demand_Drivers!$A$5:$I$100,8,FALSE)</f>
        <v>0</v>
      </c>
      <c r="H788" s="16">
        <f>VLOOKUP($C788,'Growth rate'!$B$3:$T$93,7,FALSE)*VLOOKUP($E788,BY_COM_Demand_Drivers!$A$5:$I$100,9,FALSE)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BY_COM_Demand_Drivers!$J$14</f>
        <v>CADEM</v>
      </c>
      <c r="F789" s="16">
        <f>VLOOKUP($C789,'Growth rate'!$B$3:$T$93,7,FALSE)*VLOOKUP($E789,BY_COM_Demand_Drivers!$A$5:$I$100,7,FALSE)</f>
        <v>409.55713149845462</v>
      </c>
      <c r="G789" s="16">
        <f>VLOOKUP($C789,'Growth rate'!$B$3:$T$93,7,FALSE)*VLOOKUP($E789,BY_COM_Demand_Drivers!$A$5:$I$100,8,FALSE)</f>
        <v>0</v>
      </c>
      <c r="H789" s="16">
        <f>VLOOKUP($C789,'Growth rate'!$B$3:$T$93,7,FALSE)*VLOOKUP($E789,BY_COM_Demand_Drivers!$A$5:$I$100,9,FALSE)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BY_COM_Demand_Drivers!$J$14</f>
        <v>CADEM</v>
      </c>
      <c r="F790" s="16">
        <f>VLOOKUP($C790,'Growth rate'!$B$3:$T$93,7,FALSE)*VLOOKUP($E790,BY_COM_Demand_Drivers!$A$5:$I$100,7,FALSE)</f>
        <v>413.99052453887248</v>
      </c>
      <c r="G790" s="16">
        <f>VLOOKUP($C790,'Growth rate'!$B$3:$T$93,7,FALSE)*VLOOKUP($E790,BY_COM_Demand_Drivers!$A$5:$I$100,8,FALSE)</f>
        <v>0</v>
      </c>
      <c r="H790" s="16">
        <f>VLOOKUP($C790,'Growth rate'!$B$3:$T$93,7,FALSE)*VLOOKUP($E790,BY_COM_Demand_Drivers!$A$5:$I$100,9,FALSE)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BY_COM_Demand_Drivers!$J$14</f>
        <v>CADEM</v>
      </c>
      <c r="F791" s="16">
        <f>VLOOKUP($C791,'Growth rate'!$B$3:$T$93,7,FALSE)*VLOOKUP($E791,BY_COM_Demand_Drivers!$A$5:$I$100,7,FALSE)</f>
        <v>418.42391757929039</v>
      </c>
      <c r="G791" s="16">
        <f>VLOOKUP($C791,'Growth rate'!$B$3:$T$93,7,FALSE)*VLOOKUP($E791,BY_COM_Demand_Drivers!$A$5:$I$100,8,FALSE)</f>
        <v>0</v>
      </c>
      <c r="H791" s="16">
        <f>VLOOKUP($C791,'Growth rate'!$B$3:$T$93,7,FALSE)*VLOOKUP($E791,BY_COM_Demand_Drivers!$A$5:$I$100,9,FALSE)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BY_COM_Demand_Drivers!$J$14</f>
        <v>CADEM</v>
      </c>
      <c r="F792" s="16">
        <f>VLOOKUP($C792,'Growth rate'!$B$3:$T$93,7,FALSE)*VLOOKUP($E792,BY_COM_Demand_Drivers!$A$5:$I$100,7,FALSE)</f>
        <v>422.85731061970824</v>
      </c>
      <c r="G792" s="16">
        <f>VLOOKUP($C792,'Growth rate'!$B$3:$T$93,7,FALSE)*VLOOKUP($E792,BY_COM_Demand_Drivers!$A$5:$I$100,8,FALSE)</f>
        <v>0</v>
      </c>
      <c r="H792" s="16">
        <f>VLOOKUP($C792,'Growth rate'!$B$3:$T$93,7,FALSE)*VLOOKUP($E792,BY_COM_Demand_Drivers!$A$5:$I$100,9,FALSE)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BY_COM_Demand_Drivers!$J$14</f>
        <v>CADEM</v>
      </c>
      <c r="F793" s="16">
        <f>VLOOKUP($C793,'Growth rate'!$B$3:$T$93,7,FALSE)*VLOOKUP($E793,BY_COM_Demand_Drivers!$A$5:$I$100,7,FALSE)</f>
        <v>427.29070366012621</v>
      </c>
      <c r="G793" s="16">
        <f>VLOOKUP($C793,'Growth rate'!$B$3:$T$93,7,FALSE)*VLOOKUP($E793,BY_COM_Demand_Drivers!$A$5:$I$100,8,FALSE)</f>
        <v>0</v>
      </c>
      <c r="H793" s="16">
        <f>VLOOKUP($C793,'Growth rate'!$B$3:$T$93,7,FALSE)*VLOOKUP($E793,BY_COM_Demand_Drivers!$A$5:$I$100,9,FALSE)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BY_COM_Demand_Drivers!$J$14</f>
        <v>CADEM</v>
      </c>
      <c r="F794" s="16">
        <f>VLOOKUP($C794,'Growth rate'!$B$3:$T$93,7,FALSE)*VLOOKUP($E794,BY_COM_Demand_Drivers!$A$5:$I$100,7,FALSE)</f>
        <v>431.7158214389396</v>
      </c>
      <c r="G794" s="16">
        <f>VLOOKUP($C794,'Growth rate'!$B$3:$T$93,7,FALSE)*VLOOKUP($E794,BY_COM_Demand_Drivers!$A$5:$I$100,8,FALSE)</f>
        <v>0</v>
      </c>
      <c r="H794" s="16">
        <f>VLOOKUP($C794,'Growth rate'!$B$3:$T$93,7,FALSE)*VLOOKUP($E794,BY_COM_Demand_Drivers!$A$5:$I$100,9,FALSE)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BY_COM_Demand_Drivers!$J$14</f>
        <v>CADEM</v>
      </c>
      <c r="F795" s="16">
        <f>VLOOKUP($C795,'Growth rate'!$B$3:$T$93,7,FALSE)*VLOOKUP($E795,BY_COM_Demand_Drivers!$A$5:$I$100,7,FALSE)</f>
        <v>436.14093921775293</v>
      </c>
      <c r="G795" s="16">
        <f>VLOOKUP($C795,'Growth rate'!$B$3:$T$93,7,FALSE)*VLOOKUP($E795,BY_COM_Demand_Drivers!$A$5:$I$100,8,FALSE)</f>
        <v>0</v>
      </c>
      <c r="H795" s="16">
        <f>VLOOKUP($C795,'Growth rate'!$B$3:$T$93,7,FALSE)*VLOOKUP($E795,BY_COM_Demand_Drivers!$A$5:$I$100,9,FALSE)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BY_COM_Demand_Drivers!$J$14</f>
        <v>CADEM</v>
      </c>
      <c r="F796" s="16">
        <f>VLOOKUP($C796,'Growth rate'!$B$3:$T$93,7,FALSE)*VLOOKUP($E796,BY_COM_Demand_Drivers!$A$5:$I$100,7,FALSE)</f>
        <v>440.56605699656626</v>
      </c>
      <c r="G796" s="16">
        <f>VLOOKUP($C796,'Growth rate'!$B$3:$T$93,7,FALSE)*VLOOKUP($E796,BY_COM_Demand_Drivers!$A$5:$I$100,8,FALSE)</f>
        <v>0</v>
      </c>
      <c r="H796" s="16">
        <f>VLOOKUP($C796,'Growth rate'!$B$3:$T$93,7,FALSE)*VLOOKUP($E796,BY_COM_Demand_Drivers!$A$5:$I$100,9,FALSE)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BY_COM_Demand_Drivers!$J$14</f>
        <v>CADEM</v>
      </c>
      <c r="F797" s="16">
        <f>VLOOKUP($C797,'Growth rate'!$B$3:$T$93,7,FALSE)*VLOOKUP($E797,BY_COM_Demand_Drivers!$A$5:$I$100,7,FALSE)</f>
        <v>444.99117477537965</v>
      </c>
      <c r="G797" s="16">
        <f>VLOOKUP($C797,'Growth rate'!$B$3:$T$93,7,FALSE)*VLOOKUP($E797,BY_COM_Demand_Drivers!$A$5:$I$100,8,FALSE)</f>
        <v>0</v>
      </c>
      <c r="H797" s="16">
        <f>VLOOKUP($C797,'Growth rate'!$B$3:$T$93,7,FALSE)*VLOOKUP($E797,BY_COM_Demand_Drivers!$A$5:$I$100,9,FALSE)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BY_COM_Demand_Drivers!$J$14</f>
        <v>CADEM</v>
      </c>
      <c r="F798" s="16">
        <f>VLOOKUP($C798,'Growth rate'!$B$3:$T$93,7,FALSE)*VLOOKUP($E798,BY_COM_Demand_Drivers!$A$5:$I$100,7,FALSE)</f>
        <v>449.41629255419298</v>
      </c>
      <c r="G798" s="16">
        <f>VLOOKUP($C798,'Growth rate'!$B$3:$T$93,7,FALSE)*VLOOKUP($E798,BY_COM_Demand_Drivers!$A$5:$I$100,8,FALSE)</f>
        <v>0</v>
      </c>
      <c r="H798" s="16">
        <f>VLOOKUP($C798,'Growth rate'!$B$3:$T$93,7,FALSE)*VLOOKUP($E798,BY_COM_Demand_Drivers!$A$5:$I$100,9,FALSE)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BY_COM_Demand_Drivers!$J$14</f>
        <v>CADEM</v>
      </c>
      <c r="F799" s="16">
        <f>VLOOKUP($C799,'Growth rate'!$B$3:$T$93,7,FALSE)*VLOOKUP($E799,BY_COM_Demand_Drivers!$A$5:$I$100,7,FALSE)</f>
        <v>453.76860997286786</v>
      </c>
      <c r="G799" s="16">
        <f>VLOOKUP($C799,'Growth rate'!$B$3:$T$93,7,FALSE)*VLOOKUP($E799,BY_COM_Demand_Drivers!$A$5:$I$100,8,FALSE)</f>
        <v>0</v>
      </c>
      <c r="H799" s="16">
        <f>VLOOKUP($C799,'Growth rate'!$B$3:$T$93,7,FALSE)*VLOOKUP($E799,BY_COM_Demand_Drivers!$A$5:$I$100,9,FALSE)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BY_COM_Demand_Drivers!$J$14</f>
        <v>CADEM</v>
      </c>
      <c r="F800" s="16">
        <f>VLOOKUP($C800,'Growth rate'!$B$3:$T$93,7,FALSE)*VLOOKUP($E800,BY_COM_Demand_Drivers!$A$5:$I$100,7,FALSE)</f>
        <v>458.12092739154269</v>
      </c>
      <c r="G800" s="16">
        <f>VLOOKUP($C800,'Growth rate'!$B$3:$T$93,7,FALSE)*VLOOKUP($E800,BY_COM_Demand_Drivers!$A$5:$I$100,8,FALSE)</f>
        <v>0</v>
      </c>
      <c r="H800" s="16">
        <f>VLOOKUP($C800,'Growth rate'!$B$3:$T$93,7,FALSE)*VLOOKUP($E800,BY_COM_Demand_Drivers!$A$5:$I$100,9,FALSE)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BY_COM_Demand_Drivers!$J$14</f>
        <v>CADEM</v>
      </c>
      <c r="F801" s="16">
        <f>VLOOKUP($C801,'Growth rate'!$B$3:$T$93,7,FALSE)*VLOOKUP($E801,BY_COM_Demand_Drivers!$A$5:$I$100,7,FALSE)</f>
        <v>462.47324481021752</v>
      </c>
      <c r="G801" s="16">
        <f>VLOOKUP($C801,'Growth rate'!$B$3:$T$93,7,FALSE)*VLOOKUP($E801,BY_COM_Demand_Drivers!$A$5:$I$100,8,FALSE)</f>
        <v>0</v>
      </c>
      <c r="H801" s="16">
        <f>VLOOKUP($C801,'Growth rate'!$B$3:$T$93,7,FALSE)*VLOOKUP($E801,BY_COM_Demand_Drivers!$A$5:$I$100,9,FALSE)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BY_COM_Demand_Drivers!$J$14</f>
        <v>CADEM</v>
      </c>
      <c r="F802" s="16">
        <f>VLOOKUP($C802,'Growth rate'!$B$3:$T$93,7,FALSE)*VLOOKUP($E802,BY_COM_Demand_Drivers!$A$5:$I$100,7,FALSE)</f>
        <v>466.82556222889247</v>
      </c>
      <c r="G802" s="16">
        <f>VLOOKUP($C802,'Growth rate'!$B$3:$T$93,7,FALSE)*VLOOKUP($E802,BY_COM_Demand_Drivers!$A$5:$I$100,8,FALSE)</f>
        <v>0</v>
      </c>
      <c r="H802" s="16">
        <f>VLOOKUP($C802,'Growth rate'!$B$3:$T$93,7,FALSE)*VLOOKUP($E802,BY_COM_Demand_Drivers!$A$5:$I$100,9,FALSE)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BY_COM_Demand_Drivers!$J$14</f>
        <v>CADEM</v>
      </c>
      <c r="F803" s="16">
        <f>VLOOKUP($C803,'Growth rate'!$B$3:$T$93,7,FALSE)*VLOOKUP($E803,BY_COM_Demand_Drivers!$A$5:$I$100,7,FALSE)</f>
        <v>471.17787964756724</v>
      </c>
      <c r="G803" s="16">
        <f>VLOOKUP($C803,'Growth rate'!$B$3:$T$93,7,FALSE)*VLOOKUP($E803,BY_COM_Demand_Drivers!$A$5:$I$100,8,FALSE)</f>
        <v>0</v>
      </c>
      <c r="H803" s="16">
        <f>VLOOKUP($C803,'Growth rate'!$B$3:$T$93,7,FALSE)*VLOOKUP($E803,BY_COM_Demand_Drivers!$A$5:$I$100,9,FALSE)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BY_COM_Demand_Drivers!$J$14</f>
        <v>CADEM</v>
      </c>
      <c r="F804" s="16">
        <f>VLOOKUP($C804,'Growth rate'!$B$3:$T$93,7,FALSE)*VLOOKUP($E804,BY_COM_Demand_Drivers!$A$5:$I$100,7,FALSE)</f>
        <v>475.35207519477302</v>
      </c>
      <c r="G804" s="16">
        <f>VLOOKUP($C804,'Growth rate'!$B$3:$T$93,7,FALSE)*VLOOKUP($E804,BY_COM_Demand_Drivers!$A$5:$I$100,8,FALSE)</f>
        <v>0</v>
      </c>
      <c r="H804" s="16">
        <f>VLOOKUP($C804,'Growth rate'!$B$3:$T$93,7,FALSE)*VLOOKUP($E804,BY_COM_Demand_Drivers!$A$5:$I$100,9,FALSE)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BY_COM_Demand_Drivers!$J$14</f>
        <v>CADEM</v>
      </c>
      <c r="F805" s="16">
        <f>VLOOKUP($C805,'Growth rate'!$B$3:$T$93,7,FALSE)*VLOOKUP($E805,BY_COM_Demand_Drivers!$A$5:$I$100,7,FALSE)</f>
        <v>479.52627074197869</v>
      </c>
      <c r="G805" s="16">
        <f>VLOOKUP($C805,'Growth rate'!$B$3:$T$93,7,FALSE)*VLOOKUP($E805,BY_COM_Demand_Drivers!$A$5:$I$100,8,FALSE)</f>
        <v>0</v>
      </c>
      <c r="H805" s="16">
        <f>VLOOKUP($C805,'Growth rate'!$B$3:$T$93,7,FALSE)*VLOOKUP($E805,BY_COM_Demand_Drivers!$A$5:$I$100,9,FALSE)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BY_COM_Demand_Drivers!$J$14</f>
        <v>CADEM</v>
      </c>
      <c r="F806" s="16">
        <f>VLOOKUP($C806,'Growth rate'!$B$3:$T$93,7,FALSE)*VLOOKUP($E806,BY_COM_Demand_Drivers!$A$5:$I$100,7,FALSE)</f>
        <v>483.70046628918425</v>
      </c>
      <c r="G806" s="16">
        <f>VLOOKUP($C806,'Growth rate'!$B$3:$T$93,7,FALSE)*VLOOKUP($E806,BY_COM_Demand_Drivers!$A$5:$I$100,8,FALSE)</f>
        <v>0</v>
      </c>
      <c r="H806" s="16">
        <f>VLOOKUP($C806,'Growth rate'!$B$3:$T$93,7,FALSE)*VLOOKUP($E806,BY_COM_Demand_Drivers!$A$5:$I$100,9,FALSE)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BY_COM_Demand_Drivers!$J$14</f>
        <v>CADEM</v>
      </c>
      <c r="F807" s="16">
        <f>VLOOKUP($C807,'Growth rate'!$B$3:$T$93,7,FALSE)*VLOOKUP($E807,BY_COM_Demand_Drivers!$A$5:$I$100,7,FALSE)</f>
        <v>487.87466183638998</v>
      </c>
      <c r="G807" s="16">
        <f>VLOOKUP($C807,'Growth rate'!$B$3:$T$93,7,FALSE)*VLOOKUP($E807,BY_COM_Demand_Drivers!$A$5:$I$100,8,FALSE)</f>
        <v>0</v>
      </c>
      <c r="H807" s="16">
        <f>VLOOKUP($C807,'Growth rate'!$B$3:$T$93,7,FALSE)*VLOOKUP($E807,BY_COM_Demand_Drivers!$A$5:$I$100,9,FALSE)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BY_COM_Demand_Drivers!$J$14</f>
        <v>CADEM</v>
      </c>
      <c r="F808" s="16">
        <f>VLOOKUP($C808,'Growth rate'!$B$3:$T$93,7,FALSE)*VLOOKUP($E808,BY_COM_Demand_Drivers!$A$5:$I$100,7,FALSE)</f>
        <v>492.0488573835957</v>
      </c>
      <c r="G808" s="16">
        <f>VLOOKUP($C808,'Growth rate'!$B$3:$T$93,7,FALSE)*VLOOKUP($E808,BY_COM_Demand_Drivers!$A$5:$I$100,8,FALSE)</f>
        <v>0</v>
      </c>
      <c r="H808" s="16">
        <f>VLOOKUP($C808,'Growth rate'!$B$3:$T$93,7,FALSE)*VLOOKUP($E808,BY_COM_Demand_Drivers!$A$5:$I$100,9,FALSE)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BY_COM_Demand_Drivers!$J$14</f>
        <v>CADEM</v>
      </c>
      <c r="F809" s="16">
        <f>VLOOKUP($C809,'Growth rate'!$B$3:$T$93,7,FALSE)*VLOOKUP($E809,BY_COM_Demand_Drivers!$A$5:$I$100,7,FALSE)</f>
        <v>496.05789250127725</v>
      </c>
      <c r="G809" s="16">
        <f>VLOOKUP($C809,'Growth rate'!$B$3:$T$93,7,FALSE)*VLOOKUP($E809,BY_COM_Demand_Drivers!$A$5:$I$100,8,FALSE)</f>
        <v>0</v>
      </c>
      <c r="H809" s="16">
        <f>VLOOKUP($C809,'Growth rate'!$B$3:$T$93,7,FALSE)*VLOOKUP($E809,BY_COM_Demand_Drivers!$A$5:$I$100,9,FALSE)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BY_COM_Demand_Drivers!$J$14</f>
        <v>CADEM</v>
      </c>
      <c r="F810" s="16">
        <f>VLOOKUP($C810,'Growth rate'!$B$3:$T$93,7,FALSE)*VLOOKUP($E810,BY_COM_Demand_Drivers!$A$5:$I$100,7,FALSE)</f>
        <v>500.06692761895891</v>
      </c>
      <c r="G810" s="16">
        <f>VLOOKUP($C810,'Growth rate'!$B$3:$T$93,7,FALSE)*VLOOKUP($E810,BY_COM_Demand_Drivers!$A$5:$I$100,8,FALSE)</f>
        <v>0</v>
      </c>
      <c r="H810" s="16">
        <f>VLOOKUP($C810,'Growth rate'!$B$3:$T$93,7,FALSE)*VLOOKUP($E810,BY_COM_Demand_Drivers!$A$5:$I$100,9,FALSE)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BY_COM_Demand_Drivers!$J$14</f>
        <v>CADEM</v>
      </c>
      <c r="F811" s="16">
        <f>VLOOKUP($C811,'Growth rate'!$B$3:$T$93,7,FALSE)*VLOOKUP($E811,BY_COM_Demand_Drivers!$A$5:$I$100,7,FALSE)</f>
        <v>504.07596273664041</v>
      </c>
      <c r="G811" s="16">
        <f>VLOOKUP($C811,'Growth rate'!$B$3:$T$93,7,FALSE)*VLOOKUP($E811,BY_COM_Demand_Drivers!$A$5:$I$100,8,FALSE)</f>
        <v>0</v>
      </c>
      <c r="H811" s="16">
        <f>VLOOKUP($C811,'Growth rate'!$B$3:$T$93,7,FALSE)*VLOOKUP($E811,BY_COM_Demand_Drivers!$A$5:$I$100,9,FALSE)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BY_COM_Demand_Drivers!$J$14</f>
        <v>CADEM</v>
      </c>
      <c r="F812" s="16">
        <f>VLOOKUP($C812,'Growth rate'!$B$3:$T$93,7,FALSE)*VLOOKUP($E812,BY_COM_Demand_Drivers!$A$5:$I$100,7,FALSE)</f>
        <v>508.08499785432195</v>
      </c>
      <c r="G812" s="16">
        <f>VLOOKUP($C812,'Growth rate'!$B$3:$T$93,7,FALSE)*VLOOKUP($E812,BY_COM_Demand_Drivers!$A$5:$I$100,8,FALSE)</f>
        <v>0</v>
      </c>
      <c r="H812" s="16">
        <f>VLOOKUP($C812,'Growth rate'!$B$3:$T$93,7,FALSE)*VLOOKUP($E812,BY_COM_Demand_Drivers!$A$5:$I$100,9,FALSE)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BY_COM_Demand_Drivers!$J$14</f>
        <v>CADEM</v>
      </c>
      <c r="F813" s="16">
        <f>VLOOKUP($C813,'Growth rate'!$B$3:$T$93,7,FALSE)*VLOOKUP($E813,BY_COM_Demand_Drivers!$A$5:$I$100,7,FALSE)</f>
        <v>512.09403297200356</v>
      </c>
      <c r="G813" s="16">
        <f>VLOOKUP($C813,'Growth rate'!$B$3:$T$93,7,FALSE)*VLOOKUP($E813,BY_COM_Demand_Drivers!$A$5:$I$100,8,FALSE)</f>
        <v>0</v>
      </c>
      <c r="H813" s="16">
        <f>VLOOKUP($C813,'Growth rate'!$B$3:$T$93,7,FALSE)*VLOOKUP($E813,BY_COM_Demand_Drivers!$A$5:$I$100,9,FALSE)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BY_COM_Demand_Drivers!$J$14</f>
        <v>CADEM</v>
      </c>
      <c r="F814" s="16">
        <f>VLOOKUP($C814,'Growth rate'!$B$3:$T$93,7,FALSE)*VLOOKUP($E814,BY_COM_Demand_Drivers!$A$5:$I$100,7,FALSE)</f>
        <v>516.01009677938544</v>
      </c>
      <c r="G814" s="16">
        <f>VLOOKUP($C814,'Growth rate'!$B$3:$T$93,7,FALSE)*VLOOKUP($E814,BY_COM_Demand_Drivers!$A$5:$I$100,8,FALSE)</f>
        <v>0</v>
      </c>
      <c r="H814" s="16">
        <f>VLOOKUP($C814,'Growth rate'!$B$3:$T$93,7,FALSE)*VLOOKUP($E814,BY_COM_Demand_Drivers!$A$5:$I$100,9,FALSE)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BY_COM_Demand_Drivers!$J$14</f>
        <v>CADEM</v>
      </c>
      <c r="F815" s="16">
        <f>VLOOKUP($C815,'Growth rate'!$B$3:$T$93,7,FALSE)*VLOOKUP($E815,BY_COM_Demand_Drivers!$A$5:$I$100,7,FALSE)</f>
        <v>519.92616058676742</v>
      </c>
      <c r="G815" s="16">
        <f>VLOOKUP($C815,'Growth rate'!$B$3:$T$93,7,FALSE)*VLOOKUP($E815,BY_COM_Demand_Drivers!$A$5:$I$100,8,FALSE)</f>
        <v>0</v>
      </c>
      <c r="H815" s="16">
        <f>VLOOKUP($C815,'Growth rate'!$B$3:$T$93,7,FALSE)*VLOOKUP($E815,BY_COM_Demand_Drivers!$A$5:$I$100,9,FALSE)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BY_COM_Demand_Drivers!$J$14</f>
        <v>CADEM</v>
      </c>
      <c r="F816" s="16">
        <f>VLOOKUP($C816,'Growth rate'!$B$3:$T$93,7,FALSE)*VLOOKUP($E816,BY_COM_Demand_Drivers!$A$5:$I$100,7,FALSE)</f>
        <v>523.84222439414941</v>
      </c>
      <c r="G816" s="16">
        <f>VLOOKUP($C816,'Growth rate'!$B$3:$T$93,7,FALSE)*VLOOKUP($E816,BY_COM_Demand_Drivers!$A$5:$I$100,8,FALSE)</f>
        <v>0</v>
      </c>
      <c r="H816" s="16">
        <f>VLOOKUP($C816,'Growth rate'!$B$3:$T$93,7,FALSE)*VLOOKUP($E816,BY_COM_Demand_Drivers!$A$5:$I$100,9,FALSE)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BY_COM_Demand_Drivers!$J$14</f>
        <v>CADEM</v>
      </c>
      <c r="F817" s="16">
        <f>VLOOKUP($C817,'Growth rate'!$B$3:$T$93,7,FALSE)*VLOOKUP($E817,BY_COM_Demand_Drivers!$A$5:$I$100,7,FALSE)</f>
        <v>527.7582882015314</v>
      </c>
      <c r="G817" s="16">
        <f>VLOOKUP($C817,'Growth rate'!$B$3:$T$93,7,FALSE)*VLOOKUP($E817,BY_COM_Demand_Drivers!$A$5:$I$100,8,FALSE)</f>
        <v>0</v>
      </c>
      <c r="H817" s="16">
        <f>VLOOKUP($C817,'Growth rate'!$B$3:$T$93,7,FALSE)*VLOOKUP($E817,BY_COM_Demand_Drivers!$A$5:$I$100,9,FALSE)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BY_COM_Demand_Drivers!$J$14</f>
        <v>CADEM</v>
      </c>
      <c r="F818" s="16">
        <f>VLOOKUP($C818,'Growth rate'!$B$3:$T$93,7,FALSE)*VLOOKUP($E818,BY_COM_Demand_Drivers!$A$5:$I$100,7,FALSE)</f>
        <v>531.67435200891327</v>
      </c>
      <c r="G818" s="16">
        <f>VLOOKUP($C818,'Growth rate'!$B$3:$T$93,7,FALSE)*VLOOKUP($E818,BY_COM_Demand_Drivers!$A$5:$I$100,8,FALSE)</f>
        <v>0</v>
      </c>
      <c r="H818" s="16">
        <f>VLOOKUP($C818,'Growth rate'!$B$3:$T$93,7,FALSE)*VLOOKUP($E818,BY_COM_Demand_Drivers!$A$5:$I$100,9,FALSE)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BY_COM_Demand_Drivers!$J$14</f>
        <v>CADEM</v>
      </c>
      <c r="F819" s="16">
        <f>VLOOKUP($C819,'Growth rate'!$B$3:$T$93,7,FALSE)*VLOOKUP($E819,BY_COM_Demand_Drivers!$A$5:$I$100,7,FALSE)</f>
        <v>535.45965727923692</v>
      </c>
      <c r="G819" s="16">
        <f>VLOOKUP($C819,'Growth rate'!$B$3:$T$93,7,FALSE)*VLOOKUP($E819,BY_COM_Demand_Drivers!$A$5:$I$100,8,FALSE)</f>
        <v>0</v>
      </c>
      <c r="H819" s="16">
        <f>VLOOKUP($C819,'Growth rate'!$B$3:$T$93,7,FALSE)*VLOOKUP($E819,BY_COM_Demand_Drivers!$A$5:$I$100,9,FALSE)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BY_COM_Demand_Drivers!$J$14</f>
        <v>CADEM</v>
      </c>
      <c r="F820" s="16">
        <f>VLOOKUP($C820,'Growth rate'!$B$3:$T$93,7,FALSE)*VLOOKUP($E820,BY_COM_Demand_Drivers!$A$5:$I$100,7,FALSE)</f>
        <v>539.24496254956068</v>
      </c>
      <c r="G820" s="16">
        <f>VLOOKUP($C820,'Growth rate'!$B$3:$T$93,7,FALSE)*VLOOKUP($E820,BY_COM_Demand_Drivers!$A$5:$I$100,8,FALSE)</f>
        <v>0</v>
      </c>
      <c r="H820" s="16">
        <f>VLOOKUP($C820,'Growth rate'!$B$3:$T$93,7,FALSE)*VLOOKUP($E820,BY_COM_Demand_Drivers!$A$5:$I$100,9,FALSE)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BY_COM_Demand_Drivers!$J$14</f>
        <v>CADEM</v>
      </c>
      <c r="F821" s="16">
        <f>VLOOKUP($C821,'Growth rate'!$B$3:$T$93,7,FALSE)*VLOOKUP($E821,BY_COM_Demand_Drivers!$A$5:$I$100,7,FALSE)</f>
        <v>543.03026781988433</v>
      </c>
      <c r="G821" s="16">
        <f>VLOOKUP($C821,'Growth rate'!$B$3:$T$93,7,FALSE)*VLOOKUP($E821,BY_COM_Demand_Drivers!$A$5:$I$100,8,FALSE)</f>
        <v>0</v>
      </c>
      <c r="H821" s="16">
        <f>VLOOKUP($C821,'Growth rate'!$B$3:$T$93,7,FALSE)*VLOOKUP($E821,BY_COM_Demand_Drivers!$A$5:$I$100,9,FALSE)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BY_COM_Demand_Drivers!$J$14</f>
        <v>CADEM</v>
      </c>
      <c r="F822" s="16">
        <f>VLOOKUP($C822,'Growth rate'!$B$3:$T$93,7,FALSE)*VLOOKUP($E822,BY_COM_Demand_Drivers!$A$5:$I$100,7,FALSE)</f>
        <v>546.81557309020798</v>
      </c>
      <c r="G822" s="16">
        <f>VLOOKUP($C822,'Growth rate'!$B$3:$T$93,7,FALSE)*VLOOKUP($E822,BY_COM_Demand_Drivers!$A$5:$I$100,8,FALSE)</f>
        <v>0</v>
      </c>
      <c r="H822" s="16">
        <f>VLOOKUP($C822,'Growth rate'!$B$3:$T$93,7,FALSE)*VLOOKUP($E822,BY_COM_Demand_Drivers!$A$5:$I$100,9,FALSE)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BY_COM_Demand_Drivers!$J$14</f>
        <v>CADEM</v>
      </c>
      <c r="F823" s="16">
        <f>VLOOKUP($C823,'Growth rate'!$B$3:$T$93,7,FALSE)*VLOOKUP($E823,BY_COM_Demand_Drivers!$A$5:$I$100,7,FALSE)</f>
        <v>550.60087836053174</v>
      </c>
      <c r="G823" s="16">
        <f>VLOOKUP($C823,'Growth rate'!$B$3:$T$93,7,FALSE)*VLOOKUP($E823,BY_COM_Demand_Drivers!$A$5:$I$100,8,FALSE)</f>
        <v>0</v>
      </c>
      <c r="H823" s="16">
        <f>VLOOKUP($C823,'Growth rate'!$B$3:$T$93,7,FALSE)*VLOOKUP($E823,BY_COM_Demand_Drivers!$A$5:$I$100,9,FALSE)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BY_COM_Demand_Drivers!$J$15</f>
        <v>CFDEM</v>
      </c>
      <c r="F824" s="16">
        <f>VLOOKUP($C824,'Growth rate'!$B$3:$T$93,7,FALSE)*VLOOKUP($E824,BY_COM_Demand_Drivers!$A$5:$I$100,7,FALSE)</f>
        <v>141.03189501198901</v>
      </c>
      <c r="G824" s="16">
        <f>VLOOKUP($C824,'Growth rate'!$B$3:$T$93,7,FALSE)*VLOOKUP($E824,BY_COM_Demand_Drivers!$A$5:$I$100,8,FALSE)</f>
        <v>0</v>
      </c>
      <c r="H824" s="16">
        <f>VLOOKUP($C824,'Growth rate'!$B$3:$T$93,7,FALSE)*VLOOKUP($E824,BY_COM_Demand_Drivers!$A$5:$I$100,9,FALSE)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BY_COM_Demand_Drivers!$J$15</f>
        <v>CFDEM</v>
      </c>
      <c r="F825" s="16">
        <f>VLOOKUP($C825,'Growth rate'!$B$3:$T$93,7,FALSE)*VLOOKUP($E825,BY_COM_Demand_Drivers!$A$5:$I$100,7,FALSE)</f>
        <v>142.85121769970448</v>
      </c>
      <c r="G825" s="16">
        <f>VLOOKUP($C825,'Growth rate'!$B$3:$T$93,7,FALSE)*VLOOKUP($E825,BY_COM_Demand_Drivers!$A$5:$I$100,8,FALSE)</f>
        <v>0</v>
      </c>
      <c r="H825" s="16">
        <f>VLOOKUP($C825,'Growth rate'!$B$3:$T$93,7,FALSE)*VLOOKUP($E825,BY_COM_Demand_Drivers!$A$5:$I$100,9,FALSE)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BY_COM_Demand_Drivers!$J$15</f>
        <v>CFDEM</v>
      </c>
      <c r="F826" s="16">
        <f>VLOOKUP($C826,'Growth rate'!$B$3:$T$93,7,FALSE)*VLOOKUP($E826,BY_COM_Demand_Drivers!$A$5:$I$100,7,FALSE)</f>
        <v>144.67054038741992</v>
      </c>
      <c r="G826" s="16">
        <f>VLOOKUP($C826,'Growth rate'!$B$3:$T$93,7,FALSE)*VLOOKUP($E826,BY_COM_Demand_Drivers!$A$5:$I$100,8,FALSE)</f>
        <v>0</v>
      </c>
      <c r="H826" s="16">
        <f>VLOOKUP($C826,'Growth rate'!$B$3:$T$93,7,FALSE)*VLOOKUP($E826,BY_COM_Demand_Drivers!$A$5:$I$100,9,FALSE)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BY_COM_Demand_Drivers!$J$15</f>
        <v>CFDEM</v>
      </c>
      <c r="F827" s="16">
        <f>VLOOKUP($C827,'Growth rate'!$B$3:$T$93,7,FALSE)*VLOOKUP($E827,BY_COM_Demand_Drivers!$A$5:$I$100,7,FALSE)</f>
        <v>146.48986307513536</v>
      </c>
      <c r="G827" s="16">
        <f>VLOOKUP($C827,'Growth rate'!$B$3:$T$93,7,FALSE)*VLOOKUP($E827,BY_COM_Demand_Drivers!$A$5:$I$100,8,FALSE)</f>
        <v>0</v>
      </c>
      <c r="H827" s="16">
        <f>VLOOKUP($C827,'Growth rate'!$B$3:$T$93,7,FALSE)*VLOOKUP($E827,BY_COM_Demand_Drivers!$A$5:$I$100,9,FALSE)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BY_COM_Demand_Drivers!$J$15</f>
        <v>CFDEM</v>
      </c>
      <c r="F828" s="16">
        <f>VLOOKUP($C828,'Growth rate'!$B$3:$T$93,7,FALSE)*VLOOKUP($E828,BY_COM_Demand_Drivers!$A$5:$I$100,7,FALSE)</f>
        <v>148.30918576285083</v>
      </c>
      <c r="G828" s="16">
        <f>VLOOKUP($C828,'Growth rate'!$B$3:$T$93,7,FALSE)*VLOOKUP($E828,BY_COM_Demand_Drivers!$A$5:$I$100,8,FALSE)</f>
        <v>0</v>
      </c>
      <c r="H828" s="16">
        <f>VLOOKUP($C828,'Growth rate'!$B$3:$T$93,7,FALSE)*VLOOKUP($E828,BY_COM_Demand_Drivers!$A$5:$I$100,9,FALSE)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BY_COM_Demand_Drivers!$J$15</f>
        <v>CFDEM</v>
      </c>
      <c r="F829" s="16">
        <f>VLOOKUP($C829,'Growth rate'!$B$3:$T$93,7,FALSE)*VLOOKUP($E829,BY_COM_Demand_Drivers!$A$5:$I$100,7,FALSE)</f>
        <v>150.12850845056627</v>
      </c>
      <c r="G829" s="16">
        <f>VLOOKUP($C829,'Growth rate'!$B$3:$T$93,7,FALSE)*VLOOKUP($E829,BY_COM_Demand_Drivers!$A$5:$I$100,8,FALSE)</f>
        <v>0</v>
      </c>
      <c r="H829" s="16">
        <f>VLOOKUP($C829,'Growth rate'!$B$3:$T$93,7,FALSE)*VLOOKUP($E829,BY_COM_Demand_Drivers!$A$5:$I$100,9,FALSE)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BY_COM_Demand_Drivers!$J$15</f>
        <v>CFDEM</v>
      </c>
      <c r="F830" s="16">
        <f>VLOOKUP($C830,'Growth rate'!$B$3:$T$93,7,FALSE)*VLOOKUP($E830,BY_COM_Demand_Drivers!$A$5:$I$100,7,FALSE)</f>
        <v>151.94783113828174</v>
      </c>
      <c r="G830" s="16">
        <f>VLOOKUP($C830,'Growth rate'!$B$3:$T$93,7,FALSE)*VLOOKUP($E830,BY_COM_Demand_Drivers!$A$5:$I$100,8,FALSE)</f>
        <v>0</v>
      </c>
      <c r="H830" s="16">
        <f>VLOOKUP($C830,'Growth rate'!$B$3:$T$93,7,FALSE)*VLOOKUP($E830,BY_COM_Demand_Drivers!$A$5:$I$100,9,FALSE)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BY_COM_Demand_Drivers!$J$15</f>
        <v>CFDEM</v>
      </c>
      <c r="F831" s="16">
        <f>VLOOKUP($C831,'Growth rate'!$B$3:$T$93,7,FALSE)*VLOOKUP($E831,BY_COM_Demand_Drivers!$A$5:$I$100,7,FALSE)</f>
        <v>153.76715382599721</v>
      </c>
      <c r="G831" s="16">
        <f>VLOOKUP($C831,'Growth rate'!$B$3:$T$93,7,FALSE)*VLOOKUP($E831,BY_COM_Demand_Drivers!$A$5:$I$100,8,FALSE)</f>
        <v>0</v>
      </c>
      <c r="H831" s="16">
        <f>VLOOKUP($C831,'Growth rate'!$B$3:$T$93,7,FALSE)*VLOOKUP($E831,BY_COM_Demand_Drivers!$A$5:$I$100,9,FALSE)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BY_COM_Demand_Drivers!$J$15</f>
        <v>CFDEM</v>
      </c>
      <c r="F832" s="16">
        <f>VLOOKUP($C832,'Growth rate'!$B$3:$T$93,7,FALSE)*VLOOKUP($E832,BY_COM_Demand_Drivers!$A$5:$I$100,7,FALSE)</f>
        <v>155.58647651371263</v>
      </c>
      <c r="G832" s="16">
        <f>VLOOKUP($C832,'Growth rate'!$B$3:$T$93,7,FALSE)*VLOOKUP($E832,BY_COM_Demand_Drivers!$A$5:$I$100,8,FALSE)</f>
        <v>0</v>
      </c>
      <c r="H832" s="16">
        <f>VLOOKUP($C832,'Growth rate'!$B$3:$T$93,7,FALSE)*VLOOKUP($E832,BY_COM_Demand_Drivers!$A$5:$I$100,9,FALSE)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BY_COM_Demand_Drivers!$J$15</f>
        <v>CFDEM</v>
      </c>
      <c r="F833" s="16">
        <f>VLOOKUP($C833,'Growth rate'!$B$3:$T$93,7,FALSE)*VLOOKUP($E833,BY_COM_Demand_Drivers!$A$5:$I$100,7,FALSE)</f>
        <v>157.4057992014281</v>
      </c>
      <c r="G833" s="16">
        <f>VLOOKUP($C833,'Growth rate'!$B$3:$T$93,7,FALSE)*VLOOKUP($E833,BY_COM_Demand_Drivers!$A$5:$I$100,8,FALSE)</f>
        <v>0</v>
      </c>
      <c r="H833" s="16">
        <f>VLOOKUP($C833,'Growth rate'!$B$3:$T$93,7,FALSE)*VLOOKUP($E833,BY_COM_Demand_Drivers!$A$5:$I$100,9,FALSE)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BY_COM_Demand_Drivers!$J$15</f>
        <v>CFDEM</v>
      </c>
      <c r="F834" s="16">
        <f>VLOOKUP($C834,'Growth rate'!$B$3:$T$93,7,FALSE)*VLOOKUP($E834,BY_COM_Demand_Drivers!$A$5:$I$100,7,FALSE)</f>
        <v>159.22512188914354</v>
      </c>
      <c r="G834" s="16">
        <f>VLOOKUP($C834,'Growth rate'!$B$3:$T$93,7,FALSE)*VLOOKUP($E834,BY_COM_Demand_Drivers!$A$5:$I$100,8,FALSE)</f>
        <v>0</v>
      </c>
      <c r="H834" s="16">
        <f>VLOOKUP($C834,'Growth rate'!$B$3:$T$93,7,FALSE)*VLOOKUP($E834,BY_COM_Demand_Drivers!$A$5:$I$100,9,FALSE)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BY_COM_Demand_Drivers!$J$15</f>
        <v>CFDEM</v>
      </c>
      <c r="F835" s="16">
        <f>VLOOKUP($C835,'Growth rate'!$B$3:$T$93,7,FALSE)*VLOOKUP($E835,BY_COM_Demand_Drivers!$A$5:$I$100,7,FALSE)</f>
        <v>161.04444457685901</v>
      </c>
      <c r="G835" s="16">
        <f>VLOOKUP($C835,'Growth rate'!$B$3:$T$93,7,FALSE)*VLOOKUP($E835,BY_COM_Demand_Drivers!$A$5:$I$100,8,FALSE)</f>
        <v>0</v>
      </c>
      <c r="H835" s="16">
        <f>VLOOKUP($C835,'Growth rate'!$B$3:$T$93,7,FALSE)*VLOOKUP($E835,BY_COM_Demand_Drivers!$A$5:$I$100,9,FALSE)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BY_COM_Demand_Drivers!$J$15</f>
        <v>CFDEM</v>
      </c>
      <c r="F836" s="16">
        <f>VLOOKUP($C836,'Growth rate'!$B$3:$T$93,7,FALSE)*VLOOKUP($E836,BY_COM_Demand_Drivers!$A$5:$I$100,7,FALSE)</f>
        <v>162.86376726457448</v>
      </c>
      <c r="G836" s="16">
        <f>VLOOKUP($C836,'Growth rate'!$B$3:$T$93,7,FALSE)*VLOOKUP($E836,BY_COM_Demand_Drivers!$A$5:$I$100,8,FALSE)</f>
        <v>0</v>
      </c>
      <c r="H836" s="16">
        <f>VLOOKUP($C836,'Growth rate'!$B$3:$T$93,7,FALSE)*VLOOKUP($E836,BY_COM_Demand_Drivers!$A$5:$I$100,9,FALSE)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BY_COM_Demand_Drivers!$J$15</f>
        <v>CFDEM</v>
      </c>
      <c r="F837" s="16">
        <f>VLOOKUP($C837,'Growth rate'!$B$3:$T$93,7,FALSE)*VLOOKUP($E837,BY_COM_Demand_Drivers!$A$5:$I$100,7,FALSE)</f>
        <v>164.68308995228989</v>
      </c>
      <c r="G837" s="16">
        <f>VLOOKUP($C837,'Growth rate'!$B$3:$T$93,7,FALSE)*VLOOKUP($E837,BY_COM_Demand_Drivers!$A$5:$I$100,8,FALSE)</f>
        <v>0</v>
      </c>
      <c r="H837" s="16">
        <f>VLOOKUP($C837,'Growth rate'!$B$3:$T$93,7,FALSE)*VLOOKUP($E837,BY_COM_Demand_Drivers!$A$5:$I$100,9,FALSE)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BY_COM_Demand_Drivers!$J$15</f>
        <v>CFDEM</v>
      </c>
      <c r="F838" s="16">
        <f>VLOOKUP($C838,'Growth rate'!$B$3:$T$93,7,FALSE)*VLOOKUP($E838,BY_COM_Demand_Drivers!$A$5:$I$100,7,FALSE)</f>
        <v>166.50241264000536</v>
      </c>
      <c r="G838" s="16">
        <f>VLOOKUP($C838,'Growth rate'!$B$3:$T$93,7,FALSE)*VLOOKUP($E838,BY_COM_Demand_Drivers!$A$5:$I$100,8,FALSE)</f>
        <v>0</v>
      </c>
      <c r="H838" s="16">
        <f>VLOOKUP($C838,'Growth rate'!$B$3:$T$93,7,FALSE)*VLOOKUP($E838,BY_COM_Demand_Drivers!$A$5:$I$100,9,FALSE)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BY_COM_Demand_Drivers!$J$15</f>
        <v>CFDEM</v>
      </c>
      <c r="F839" s="16">
        <f>VLOOKUP($C839,'Growth rate'!$B$3:$T$93,7,FALSE)*VLOOKUP($E839,BY_COM_Demand_Drivers!$A$5:$I$100,7,FALSE)</f>
        <v>168.32173532772083</v>
      </c>
      <c r="G839" s="16">
        <f>VLOOKUP($C839,'Growth rate'!$B$3:$T$93,7,FALSE)*VLOOKUP($E839,BY_COM_Demand_Drivers!$A$5:$I$100,8,FALSE)</f>
        <v>0</v>
      </c>
      <c r="H839" s="16">
        <f>VLOOKUP($C839,'Growth rate'!$B$3:$T$93,7,FALSE)*VLOOKUP($E839,BY_COM_Demand_Drivers!$A$5:$I$100,9,FALSE)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BY_COM_Demand_Drivers!$J$15</f>
        <v>CFDEM</v>
      </c>
      <c r="F840" s="16">
        <f>VLOOKUP($C840,'Growth rate'!$B$3:$T$93,7,FALSE)*VLOOKUP($E840,BY_COM_Demand_Drivers!$A$5:$I$100,7,FALSE)</f>
        <v>170.14105801543627</v>
      </c>
      <c r="G840" s="16">
        <f>VLOOKUP($C840,'Growth rate'!$B$3:$T$93,7,FALSE)*VLOOKUP($E840,BY_COM_Demand_Drivers!$A$5:$I$100,8,FALSE)</f>
        <v>0</v>
      </c>
      <c r="H840" s="16">
        <f>VLOOKUP($C840,'Growth rate'!$B$3:$T$93,7,FALSE)*VLOOKUP($E840,BY_COM_Demand_Drivers!$A$5:$I$100,9,FALSE)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BY_COM_Demand_Drivers!$J$15</f>
        <v>CFDEM</v>
      </c>
      <c r="F841" s="16">
        <f>VLOOKUP($C841,'Growth rate'!$B$3:$T$93,7,FALSE)*VLOOKUP($E841,BY_COM_Demand_Drivers!$A$5:$I$100,7,FALSE)</f>
        <v>171.96038070315174</v>
      </c>
      <c r="G841" s="16">
        <f>VLOOKUP($C841,'Growth rate'!$B$3:$T$93,7,FALSE)*VLOOKUP($E841,BY_COM_Demand_Drivers!$A$5:$I$100,8,FALSE)</f>
        <v>0</v>
      </c>
      <c r="H841" s="16">
        <f>VLOOKUP($C841,'Growth rate'!$B$3:$T$93,7,FALSE)*VLOOKUP($E841,BY_COM_Demand_Drivers!$A$5:$I$100,9,FALSE)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BY_COM_Demand_Drivers!$J$15</f>
        <v>CFDEM</v>
      </c>
      <c r="F842" s="16">
        <f>VLOOKUP($C842,'Growth rate'!$B$3:$T$93,7,FALSE)*VLOOKUP($E842,BY_COM_Demand_Drivers!$A$5:$I$100,7,FALSE)</f>
        <v>173.77970339086721</v>
      </c>
      <c r="G842" s="16">
        <f>VLOOKUP($C842,'Growth rate'!$B$3:$T$93,7,FALSE)*VLOOKUP($E842,BY_COM_Demand_Drivers!$A$5:$I$100,8,FALSE)</f>
        <v>0</v>
      </c>
      <c r="H842" s="16">
        <f>VLOOKUP($C842,'Growth rate'!$B$3:$T$93,7,FALSE)*VLOOKUP($E842,BY_COM_Demand_Drivers!$A$5:$I$100,9,FALSE)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BY_COM_Demand_Drivers!$J$15</f>
        <v>CFDEM</v>
      </c>
      <c r="F843" s="16">
        <f>VLOOKUP($C843,'Growth rate'!$B$3:$T$93,7,FALSE)*VLOOKUP($E843,BY_COM_Demand_Drivers!$A$5:$I$100,7,FALSE)</f>
        <v>175.59902607858263</v>
      </c>
      <c r="G843" s="16">
        <f>VLOOKUP($C843,'Growth rate'!$B$3:$T$93,7,FALSE)*VLOOKUP($E843,BY_COM_Demand_Drivers!$A$5:$I$100,8,FALSE)</f>
        <v>0</v>
      </c>
      <c r="H843" s="16">
        <f>VLOOKUP($C843,'Growth rate'!$B$3:$T$93,7,FALSE)*VLOOKUP($E843,BY_COM_Demand_Drivers!$A$5:$I$100,9,FALSE)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BY_COM_Demand_Drivers!$J$15</f>
        <v>CFDEM</v>
      </c>
      <c r="F844" s="16">
        <f>VLOOKUP($C844,'Growth rate'!$B$3:$T$93,7,FALSE)*VLOOKUP($E844,BY_COM_Demand_Drivers!$A$5:$I$100,7,FALSE)</f>
        <v>177.4183487662981</v>
      </c>
      <c r="G844" s="16">
        <f>VLOOKUP($C844,'Growth rate'!$B$3:$T$93,7,FALSE)*VLOOKUP($E844,BY_COM_Demand_Drivers!$A$5:$I$100,8,FALSE)</f>
        <v>0</v>
      </c>
      <c r="H844" s="16">
        <f>VLOOKUP($C844,'Growth rate'!$B$3:$T$93,7,FALSE)*VLOOKUP($E844,BY_COM_Demand_Drivers!$A$5:$I$100,9,FALSE)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BY_COM_Demand_Drivers!$J$15</f>
        <v>CFDEM</v>
      </c>
      <c r="F845" s="16">
        <f>VLOOKUP($C845,'Growth rate'!$B$3:$T$93,7,FALSE)*VLOOKUP($E845,BY_COM_Demand_Drivers!$A$5:$I$100,7,FALSE)</f>
        <v>179.23767145401357</v>
      </c>
      <c r="G845" s="16">
        <f>VLOOKUP($C845,'Growth rate'!$B$3:$T$93,7,FALSE)*VLOOKUP($E845,BY_COM_Demand_Drivers!$A$5:$I$100,8,FALSE)</f>
        <v>0</v>
      </c>
      <c r="H845" s="16">
        <f>VLOOKUP($C845,'Growth rate'!$B$3:$T$93,7,FALSE)*VLOOKUP($E845,BY_COM_Demand_Drivers!$A$5:$I$100,9,FALSE)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BY_COM_Demand_Drivers!$J$15</f>
        <v>CFDEM</v>
      </c>
      <c r="F846" s="16">
        <f>VLOOKUP($C846,'Growth rate'!$B$3:$T$93,7,FALSE)*VLOOKUP($E846,BY_COM_Demand_Drivers!$A$5:$I$100,7,FALSE)</f>
        <v>181.05699414172901</v>
      </c>
      <c r="G846" s="16">
        <f>VLOOKUP($C846,'Growth rate'!$B$3:$T$93,7,FALSE)*VLOOKUP($E846,BY_COM_Demand_Drivers!$A$5:$I$100,8,FALSE)</f>
        <v>0</v>
      </c>
      <c r="H846" s="16">
        <f>VLOOKUP($C846,'Growth rate'!$B$3:$T$93,7,FALSE)*VLOOKUP($E846,BY_COM_Demand_Drivers!$A$5:$I$100,9,FALSE)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BY_COM_Demand_Drivers!$J$15</f>
        <v>CFDEM</v>
      </c>
      <c r="F847" s="16">
        <f>VLOOKUP($C847,'Growth rate'!$B$3:$T$93,7,FALSE)*VLOOKUP($E847,BY_COM_Demand_Drivers!$A$5:$I$100,7,FALSE)</f>
        <v>182.87631682944448</v>
      </c>
      <c r="G847" s="16">
        <f>VLOOKUP($C847,'Growth rate'!$B$3:$T$93,7,FALSE)*VLOOKUP($E847,BY_COM_Demand_Drivers!$A$5:$I$100,8,FALSE)</f>
        <v>0</v>
      </c>
      <c r="H847" s="16">
        <f>VLOOKUP($C847,'Growth rate'!$B$3:$T$93,7,FALSE)*VLOOKUP($E847,BY_COM_Demand_Drivers!$A$5:$I$100,9,FALSE)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BY_COM_Demand_Drivers!$J$15</f>
        <v>CFDEM</v>
      </c>
      <c r="F848" s="16">
        <f>VLOOKUP($C848,'Growth rate'!$B$3:$T$93,7,FALSE)*VLOOKUP($E848,BY_COM_Demand_Drivers!$A$5:$I$100,7,FALSE)</f>
        <v>184.69563951715992</v>
      </c>
      <c r="G848" s="16">
        <f>VLOOKUP($C848,'Growth rate'!$B$3:$T$93,7,FALSE)*VLOOKUP($E848,BY_COM_Demand_Drivers!$A$5:$I$100,8,FALSE)</f>
        <v>0</v>
      </c>
      <c r="H848" s="16">
        <f>VLOOKUP($C848,'Growth rate'!$B$3:$T$93,7,FALSE)*VLOOKUP($E848,BY_COM_Demand_Drivers!$A$5:$I$100,9,FALSE)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BY_COM_Demand_Drivers!$J$15</f>
        <v>CFDEM</v>
      </c>
      <c r="F849" s="16">
        <f>VLOOKUP($C849,'Growth rate'!$B$3:$T$93,7,FALSE)*VLOOKUP($E849,BY_COM_Demand_Drivers!$A$5:$I$100,7,FALSE)</f>
        <v>186.51496220487536</v>
      </c>
      <c r="G849" s="16">
        <f>VLOOKUP($C849,'Growth rate'!$B$3:$T$93,7,FALSE)*VLOOKUP($E849,BY_COM_Demand_Drivers!$A$5:$I$100,8,FALSE)</f>
        <v>0</v>
      </c>
      <c r="H849" s="16">
        <f>VLOOKUP($C849,'Growth rate'!$B$3:$T$93,7,FALSE)*VLOOKUP($E849,BY_COM_Demand_Drivers!$A$5:$I$100,9,FALSE)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BY_COM_Demand_Drivers!$J$15</f>
        <v>CFDEM</v>
      </c>
      <c r="F850" s="16">
        <f>VLOOKUP($C850,'Growth rate'!$B$3:$T$93,7,FALSE)*VLOOKUP($E850,BY_COM_Demand_Drivers!$A$5:$I$100,7,FALSE)</f>
        <v>188.33428489259083</v>
      </c>
      <c r="G850" s="16">
        <f>VLOOKUP($C850,'Growth rate'!$B$3:$T$93,7,FALSE)*VLOOKUP($E850,BY_COM_Demand_Drivers!$A$5:$I$100,8,FALSE)</f>
        <v>0</v>
      </c>
      <c r="H850" s="16">
        <f>VLOOKUP($C850,'Growth rate'!$B$3:$T$93,7,FALSE)*VLOOKUP($E850,BY_COM_Demand_Drivers!$A$5:$I$100,9,FALSE)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BY_COM_Demand_Drivers!$J$15</f>
        <v>CFDEM</v>
      </c>
      <c r="F851" s="16">
        <f>VLOOKUP($C851,'Growth rate'!$B$3:$T$93,7,FALSE)*VLOOKUP($E851,BY_COM_Demand_Drivers!$A$5:$I$100,7,FALSE)</f>
        <v>190.1536075803063</v>
      </c>
      <c r="G851" s="16">
        <f>VLOOKUP($C851,'Growth rate'!$B$3:$T$93,7,FALSE)*VLOOKUP($E851,BY_COM_Demand_Drivers!$A$5:$I$100,8,FALSE)</f>
        <v>0</v>
      </c>
      <c r="H851" s="16">
        <f>VLOOKUP($C851,'Growth rate'!$B$3:$T$93,7,FALSE)*VLOOKUP($E851,BY_COM_Demand_Drivers!$A$5:$I$100,9,FALSE)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BY_COM_Demand_Drivers!$J$15</f>
        <v>CFDEM</v>
      </c>
      <c r="F852" s="16">
        <f>VLOOKUP($C852,'Growth rate'!$B$3:$T$93,7,FALSE)*VLOOKUP($E852,BY_COM_Demand_Drivers!$A$5:$I$100,7,FALSE)</f>
        <v>191.97293026802174</v>
      </c>
      <c r="G852" s="16">
        <f>VLOOKUP($C852,'Growth rate'!$B$3:$T$93,7,FALSE)*VLOOKUP($E852,BY_COM_Demand_Drivers!$A$5:$I$100,8,FALSE)</f>
        <v>0</v>
      </c>
      <c r="H852" s="16">
        <f>VLOOKUP($C852,'Growth rate'!$B$3:$T$93,7,FALSE)*VLOOKUP($E852,BY_COM_Demand_Drivers!$A$5:$I$100,9,FALSE)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BY_COM_Demand_Drivers!$J$15</f>
        <v>CFDEM</v>
      </c>
      <c r="F853" s="16">
        <f>VLOOKUP($C853,'Growth rate'!$B$3:$T$93,7,FALSE)*VLOOKUP($E853,BY_COM_Demand_Drivers!$A$5:$I$100,7,FALSE)</f>
        <v>193.79225295573718</v>
      </c>
      <c r="G853" s="16">
        <f>VLOOKUP($C853,'Growth rate'!$B$3:$T$93,7,FALSE)*VLOOKUP($E853,BY_COM_Demand_Drivers!$A$5:$I$100,8,FALSE)</f>
        <v>0</v>
      </c>
      <c r="H853" s="16">
        <f>VLOOKUP($C853,'Growth rate'!$B$3:$T$93,7,FALSE)*VLOOKUP($E853,BY_COM_Demand_Drivers!$A$5:$I$100,9,FALSE)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BY_COM_Demand_Drivers!$J$15</f>
        <v>CFDEM</v>
      </c>
      <c r="F854" s="16">
        <f>VLOOKUP($C854,'Growth rate'!$B$3:$T$93,7,FALSE)*VLOOKUP($E854,BY_COM_Demand_Drivers!$A$5:$I$100,7,FALSE)</f>
        <v>195.61157564345265</v>
      </c>
      <c r="G854" s="16">
        <f>VLOOKUP($C854,'Growth rate'!$B$3:$T$93,7,FALSE)*VLOOKUP($E854,BY_COM_Demand_Drivers!$A$5:$I$100,8,FALSE)</f>
        <v>0</v>
      </c>
      <c r="H854" s="16">
        <f>VLOOKUP($C854,'Growth rate'!$B$3:$T$93,7,FALSE)*VLOOKUP($E854,BY_COM_Demand_Drivers!$A$5:$I$100,9,FALSE)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BY_COM_Demand_Drivers!$J$15</f>
        <v>CFDEM</v>
      </c>
      <c r="F855" s="16">
        <f>VLOOKUP($C855,'Growth rate'!$B$3:$T$93,7,FALSE)*VLOOKUP($E855,BY_COM_Demand_Drivers!$A$5:$I$100,7,FALSE)</f>
        <v>197.43089833116809</v>
      </c>
      <c r="G855" s="16">
        <f>VLOOKUP($C855,'Growth rate'!$B$3:$T$93,7,FALSE)*VLOOKUP($E855,BY_COM_Demand_Drivers!$A$5:$I$100,8,FALSE)</f>
        <v>0</v>
      </c>
      <c r="H855" s="16">
        <f>VLOOKUP($C855,'Growth rate'!$B$3:$T$93,7,FALSE)*VLOOKUP($E855,BY_COM_Demand_Drivers!$A$5:$I$100,9,FALSE)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BY_COM_Demand_Drivers!$J$15</f>
        <v>CFDEM</v>
      </c>
      <c r="F856" s="16">
        <f>VLOOKUP($C856,'Growth rate'!$B$3:$T$93,7,FALSE)*VLOOKUP($E856,BY_COM_Demand_Drivers!$A$5:$I$100,7,FALSE)</f>
        <v>199.57188374997588</v>
      </c>
      <c r="G856" s="16">
        <f>VLOOKUP($C856,'Growth rate'!$B$3:$T$93,7,FALSE)*VLOOKUP($E856,BY_COM_Demand_Drivers!$A$5:$I$100,8,FALSE)</f>
        <v>0</v>
      </c>
      <c r="H856" s="16">
        <f>VLOOKUP($C856,'Growth rate'!$B$3:$T$93,7,FALSE)*VLOOKUP($E856,BY_COM_Demand_Drivers!$A$5:$I$100,9,FALSE)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BY_COM_Demand_Drivers!$J$15</f>
        <v>CFDEM</v>
      </c>
      <c r="F857" s="16">
        <f>VLOOKUP($C857,'Growth rate'!$B$3:$T$93,7,FALSE)*VLOOKUP($E857,BY_COM_Demand_Drivers!$A$5:$I$100,7,FALSE)</f>
        <v>201.71286916878373</v>
      </c>
      <c r="G857" s="16">
        <f>VLOOKUP($C857,'Growth rate'!$B$3:$T$93,7,FALSE)*VLOOKUP($E857,BY_COM_Demand_Drivers!$A$5:$I$100,8,FALSE)</f>
        <v>0</v>
      </c>
      <c r="H857" s="16">
        <f>VLOOKUP($C857,'Growth rate'!$B$3:$T$93,7,FALSE)*VLOOKUP($E857,BY_COM_Demand_Drivers!$A$5:$I$100,9,FALSE)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BY_COM_Demand_Drivers!$J$15</f>
        <v>CFDEM</v>
      </c>
      <c r="F858" s="16">
        <f>VLOOKUP($C858,'Growth rate'!$B$3:$T$93,7,FALSE)*VLOOKUP($E858,BY_COM_Demand_Drivers!$A$5:$I$100,7,FALSE)</f>
        <v>203.85385458759151</v>
      </c>
      <c r="G858" s="16">
        <f>VLOOKUP($C858,'Growth rate'!$B$3:$T$93,7,FALSE)*VLOOKUP($E858,BY_COM_Demand_Drivers!$A$5:$I$100,8,FALSE)</f>
        <v>0</v>
      </c>
      <c r="H858" s="16">
        <f>VLOOKUP($C858,'Growth rate'!$B$3:$T$93,7,FALSE)*VLOOKUP($E858,BY_COM_Demand_Drivers!$A$5:$I$100,9,FALSE)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BY_COM_Demand_Drivers!$J$15</f>
        <v>CFDEM</v>
      </c>
      <c r="F859" s="16">
        <f>VLOOKUP($C859,'Growth rate'!$B$3:$T$93,7,FALSE)*VLOOKUP($E859,BY_COM_Demand_Drivers!$A$5:$I$100,7,FALSE)</f>
        <v>205.99484000639939</v>
      </c>
      <c r="G859" s="16">
        <f>VLOOKUP($C859,'Growth rate'!$B$3:$T$93,7,FALSE)*VLOOKUP($E859,BY_COM_Demand_Drivers!$A$5:$I$100,8,FALSE)</f>
        <v>0</v>
      </c>
      <c r="H859" s="16">
        <f>VLOOKUP($C859,'Growth rate'!$B$3:$T$93,7,FALSE)*VLOOKUP($E859,BY_COM_Demand_Drivers!$A$5:$I$100,9,FALSE)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BY_COM_Demand_Drivers!$J$15</f>
        <v>CFDEM</v>
      </c>
      <c r="F860" s="16">
        <f>VLOOKUP($C860,'Growth rate'!$B$3:$T$93,7,FALSE)*VLOOKUP($E860,BY_COM_Demand_Drivers!$A$5:$I$100,7,FALSE)</f>
        <v>208.13582542520717</v>
      </c>
      <c r="G860" s="16">
        <f>VLOOKUP($C860,'Growth rate'!$B$3:$T$93,7,FALSE)*VLOOKUP($E860,BY_COM_Demand_Drivers!$A$5:$I$100,8,FALSE)</f>
        <v>0</v>
      </c>
      <c r="H860" s="16">
        <f>VLOOKUP($C860,'Growth rate'!$B$3:$T$93,7,FALSE)*VLOOKUP($E860,BY_COM_Demand_Drivers!$A$5:$I$100,9,FALSE)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BY_COM_Demand_Drivers!$J$15</f>
        <v>CFDEM</v>
      </c>
      <c r="F861" s="16">
        <f>VLOOKUP($C861,'Growth rate'!$B$3:$T$93,7,FALSE)*VLOOKUP($E861,BY_COM_Demand_Drivers!$A$5:$I$100,7,FALSE)</f>
        <v>210.53317595774487</v>
      </c>
      <c r="G861" s="16">
        <f>VLOOKUP($C861,'Growth rate'!$B$3:$T$93,7,FALSE)*VLOOKUP($E861,BY_COM_Demand_Drivers!$A$5:$I$100,8,FALSE)</f>
        <v>0</v>
      </c>
      <c r="H861" s="16">
        <f>VLOOKUP($C861,'Growth rate'!$B$3:$T$93,7,FALSE)*VLOOKUP($E861,BY_COM_Demand_Drivers!$A$5:$I$100,9,FALSE)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BY_COM_Demand_Drivers!$J$15</f>
        <v>CFDEM</v>
      </c>
      <c r="F862" s="16">
        <f>VLOOKUP($C862,'Growth rate'!$B$3:$T$93,7,FALSE)*VLOOKUP($E862,BY_COM_Demand_Drivers!$A$5:$I$100,7,FALSE)</f>
        <v>212.93052649028252</v>
      </c>
      <c r="G862" s="16">
        <f>VLOOKUP($C862,'Growth rate'!$B$3:$T$93,7,FALSE)*VLOOKUP($E862,BY_COM_Demand_Drivers!$A$5:$I$100,8,FALSE)</f>
        <v>0</v>
      </c>
      <c r="H862" s="16">
        <f>VLOOKUP($C862,'Growth rate'!$B$3:$T$93,7,FALSE)*VLOOKUP($E862,BY_COM_Demand_Drivers!$A$5:$I$100,9,FALSE)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BY_COM_Demand_Drivers!$J$15</f>
        <v>CFDEM</v>
      </c>
      <c r="F863" s="16">
        <f>VLOOKUP($C863,'Growth rate'!$B$3:$T$93,7,FALSE)*VLOOKUP($E863,BY_COM_Demand_Drivers!$A$5:$I$100,7,FALSE)</f>
        <v>215.32787702282022</v>
      </c>
      <c r="G863" s="16">
        <f>VLOOKUP($C863,'Growth rate'!$B$3:$T$93,7,FALSE)*VLOOKUP($E863,BY_COM_Demand_Drivers!$A$5:$I$100,8,FALSE)</f>
        <v>0</v>
      </c>
      <c r="H863" s="16">
        <f>VLOOKUP($C863,'Growth rate'!$B$3:$T$93,7,FALSE)*VLOOKUP($E863,BY_COM_Demand_Drivers!$A$5:$I$100,9,FALSE)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BY_COM_Demand_Drivers!$J$15</f>
        <v>CFDEM</v>
      </c>
      <c r="F864" s="16">
        <f>VLOOKUP($C864,'Growth rate'!$B$3:$T$93,7,FALSE)*VLOOKUP($E864,BY_COM_Demand_Drivers!$A$5:$I$100,7,FALSE)</f>
        <v>217.72522755535789</v>
      </c>
      <c r="G864" s="16">
        <f>VLOOKUP($C864,'Growth rate'!$B$3:$T$93,7,FALSE)*VLOOKUP($E864,BY_COM_Demand_Drivers!$A$5:$I$100,8,FALSE)</f>
        <v>0</v>
      </c>
      <c r="H864" s="16">
        <f>VLOOKUP($C864,'Growth rate'!$B$3:$T$93,7,FALSE)*VLOOKUP($E864,BY_COM_Demand_Drivers!$A$5:$I$100,9,FALSE)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BY_COM_Demand_Drivers!$J$15</f>
        <v>CFDEM</v>
      </c>
      <c r="F865" s="16">
        <f>VLOOKUP($C865,'Growth rate'!$B$3:$T$93,7,FALSE)*VLOOKUP($E865,BY_COM_Demand_Drivers!$A$5:$I$100,7,FALSE)</f>
        <v>220.12257808789559</v>
      </c>
      <c r="G865" s="16">
        <f>VLOOKUP($C865,'Growth rate'!$B$3:$T$93,7,FALSE)*VLOOKUP($E865,BY_COM_Demand_Drivers!$A$5:$I$100,8,FALSE)</f>
        <v>0</v>
      </c>
      <c r="H865" s="16">
        <f>VLOOKUP($C865,'Growth rate'!$B$3:$T$93,7,FALSE)*VLOOKUP($E865,BY_COM_Demand_Drivers!$A$5:$I$100,9,FALSE)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BY_COM_Demand_Drivers!$J$15</f>
        <v>CFDEM</v>
      </c>
      <c r="F866" s="16">
        <f>VLOOKUP($C866,'Growth rate'!$B$3:$T$93,7,FALSE)*VLOOKUP($E866,BY_COM_Demand_Drivers!$A$5:$I$100,7,FALSE)</f>
        <v>222.58017842322857</v>
      </c>
      <c r="G866" s="16">
        <f>VLOOKUP($C866,'Growth rate'!$B$3:$T$93,7,FALSE)*VLOOKUP($E866,BY_COM_Demand_Drivers!$A$5:$I$100,8,FALSE)</f>
        <v>0</v>
      </c>
      <c r="H866" s="16">
        <f>VLOOKUP($C866,'Growth rate'!$B$3:$T$93,7,FALSE)*VLOOKUP($E866,BY_COM_Demand_Drivers!$A$5:$I$100,9,FALSE)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BY_COM_Demand_Drivers!$J$15</f>
        <v>CFDEM</v>
      </c>
      <c r="F867" s="16">
        <f>VLOOKUP($C867,'Growth rate'!$B$3:$T$93,7,FALSE)*VLOOKUP($E867,BY_COM_Demand_Drivers!$A$5:$I$100,7,FALSE)</f>
        <v>225.03777875856161</v>
      </c>
      <c r="G867" s="16">
        <f>VLOOKUP($C867,'Growth rate'!$B$3:$T$93,7,FALSE)*VLOOKUP($E867,BY_COM_Demand_Drivers!$A$5:$I$100,8,FALSE)</f>
        <v>0</v>
      </c>
      <c r="H867" s="16">
        <f>VLOOKUP($C867,'Growth rate'!$B$3:$T$93,7,FALSE)*VLOOKUP($E867,BY_COM_Demand_Drivers!$A$5:$I$100,9,FALSE)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BY_COM_Demand_Drivers!$J$15</f>
        <v>CFDEM</v>
      </c>
      <c r="F868" s="16">
        <f>VLOOKUP($C868,'Growth rate'!$B$3:$T$93,7,FALSE)*VLOOKUP($E868,BY_COM_Demand_Drivers!$A$5:$I$100,7,FALSE)</f>
        <v>227.49537909389466</v>
      </c>
      <c r="G868" s="16">
        <f>VLOOKUP($C868,'Growth rate'!$B$3:$T$93,7,FALSE)*VLOOKUP($E868,BY_COM_Demand_Drivers!$A$5:$I$100,8,FALSE)</f>
        <v>0</v>
      </c>
      <c r="H868" s="16">
        <f>VLOOKUP($C868,'Growth rate'!$B$3:$T$93,7,FALSE)*VLOOKUP($E868,BY_COM_Demand_Drivers!$A$5:$I$100,9,FALSE)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BY_COM_Demand_Drivers!$J$15</f>
        <v>CFDEM</v>
      </c>
      <c r="F869" s="16">
        <f>VLOOKUP($C869,'Growth rate'!$B$3:$T$93,7,FALSE)*VLOOKUP($E869,BY_COM_Demand_Drivers!$A$5:$I$100,7,FALSE)</f>
        <v>229.95297942922767</v>
      </c>
      <c r="G869" s="16">
        <f>VLOOKUP($C869,'Growth rate'!$B$3:$T$93,7,FALSE)*VLOOKUP($E869,BY_COM_Demand_Drivers!$A$5:$I$100,8,FALSE)</f>
        <v>0</v>
      </c>
      <c r="H869" s="16">
        <f>VLOOKUP($C869,'Growth rate'!$B$3:$T$93,7,FALSE)*VLOOKUP($E869,BY_COM_Demand_Drivers!$A$5:$I$100,9,FALSE)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BY_COM_Demand_Drivers!$J$15</f>
        <v>CFDEM</v>
      </c>
      <c r="F870" s="16">
        <f>VLOOKUP($C870,'Growth rate'!$B$3:$T$93,7,FALSE)*VLOOKUP($E870,BY_COM_Demand_Drivers!$A$5:$I$100,7,FALSE)</f>
        <v>232.41057976456068</v>
      </c>
      <c r="G870" s="16">
        <f>VLOOKUP($C870,'Growth rate'!$B$3:$T$93,7,FALSE)*VLOOKUP($E870,BY_COM_Demand_Drivers!$A$5:$I$100,8,FALSE)</f>
        <v>0</v>
      </c>
      <c r="H870" s="16">
        <f>VLOOKUP($C870,'Growth rate'!$B$3:$T$93,7,FALSE)*VLOOKUP($E870,BY_COM_Demand_Drivers!$A$5:$I$100,9,FALSE)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BY_COM_Demand_Drivers!$J$15</f>
        <v>CFDEM</v>
      </c>
      <c r="F871" s="16">
        <f>VLOOKUP($C871,'Growth rate'!$B$3:$T$93,7,FALSE)*VLOOKUP($E871,BY_COM_Demand_Drivers!$A$5:$I$100,7,FALSE)</f>
        <v>234.95391985805767</v>
      </c>
      <c r="G871" s="16">
        <f>VLOOKUP($C871,'Growth rate'!$B$3:$T$93,7,FALSE)*VLOOKUP($E871,BY_COM_Demand_Drivers!$A$5:$I$100,8,FALSE)</f>
        <v>0</v>
      </c>
      <c r="H871" s="16">
        <f>VLOOKUP($C871,'Growth rate'!$B$3:$T$93,7,FALSE)*VLOOKUP($E871,BY_COM_Demand_Drivers!$A$5:$I$100,9,FALSE)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BY_COM_Demand_Drivers!$J$15</f>
        <v>CFDEM</v>
      </c>
      <c r="F872" s="16">
        <f>VLOOKUP($C872,'Growth rate'!$B$3:$T$93,7,FALSE)*VLOOKUP($E872,BY_COM_Demand_Drivers!$A$5:$I$100,7,FALSE)</f>
        <v>237.49725995155458</v>
      </c>
      <c r="G872" s="16">
        <f>VLOOKUP($C872,'Growth rate'!$B$3:$T$93,7,FALSE)*VLOOKUP($E872,BY_COM_Demand_Drivers!$A$5:$I$100,8,FALSE)</f>
        <v>0</v>
      </c>
      <c r="H872" s="16">
        <f>VLOOKUP($C872,'Growth rate'!$B$3:$T$93,7,FALSE)*VLOOKUP($E872,BY_COM_Demand_Drivers!$A$5:$I$100,9,FALSE)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BY_COM_Demand_Drivers!$J$15</f>
        <v>CFDEM</v>
      </c>
      <c r="F873" s="16">
        <f>VLOOKUP($C873,'Growth rate'!$B$3:$T$93,7,FALSE)*VLOOKUP($E873,BY_COM_Demand_Drivers!$A$5:$I$100,7,FALSE)</f>
        <v>240.04060004505155</v>
      </c>
      <c r="G873" s="16">
        <f>VLOOKUP($C873,'Growth rate'!$B$3:$T$93,7,FALSE)*VLOOKUP($E873,BY_COM_Demand_Drivers!$A$5:$I$100,8,FALSE)</f>
        <v>0</v>
      </c>
      <c r="H873" s="16">
        <f>VLOOKUP($C873,'Growth rate'!$B$3:$T$93,7,FALSE)*VLOOKUP($E873,BY_COM_Demand_Drivers!$A$5:$I$100,9,FALSE)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BY_COM_Demand_Drivers!$J$15</f>
        <v>CFDEM</v>
      </c>
      <c r="F874" s="16">
        <f>VLOOKUP($C874,'Growth rate'!$B$3:$T$93,7,FALSE)*VLOOKUP($E874,BY_COM_Demand_Drivers!$A$5:$I$100,7,FALSE)</f>
        <v>242.58394013854846</v>
      </c>
      <c r="G874" s="16">
        <f>VLOOKUP($C874,'Growth rate'!$B$3:$T$93,7,FALSE)*VLOOKUP($E874,BY_COM_Demand_Drivers!$A$5:$I$100,8,FALSE)</f>
        <v>0</v>
      </c>
      <c r="H874" s="16">
        <f>VLOOKUP($C874,'Growth rate'!$B$3:$T$93,7,FALSE)*VLOOKUP($E874,BY_COM_Demand_Drivers!$A$5:$I$100,9,FALSE)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BY_COM_Demand_Drivers!$J$15</f>
        <v>CFDEM</v>
      </c>
      <c r="F875" s="16">
        <f>VLOOKUP($C875,'Growth rate'!$B$3:$T$93,7,FALSE)*VLOOKUP($E875,BY_COM_Demand_Drivers!$A$5:$I$100,7,FALSE)</f>
        <v>245.12728023204545</v>
      </c>
      <c r="G875" s="16">
        <f>VLOOKUP($C875,'Growth rate'!$B$3:$T$93,7,FALSE)*VLOOKUP($E875,BY_COM_Demand_Drivers!$A$5:$I$100,8,FALSE)</f>
        <v>0</v>
      </c>
      <c r="H875" s="16">
        <f>VLOOKUP($C875,'Growth rate'!$B$3:$T$93,7,FALSE)*VLOOKUP($E875,BY_COM_Demand_Drivers!$A$5:$I$100,9,FALSE)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BY_COM_Demand_Drivers!$J$15</f>
        <v>CFDEM</v>
      </c>
      <c r="F876" s="16">
        <f>VLOOKUP($C876,'Growth rate'!$B$3:$T$93,7,FALSE)*VLOOKUP($E876,BY_COM_Demand_Drivers!$A$5:$I$100,7,FALSE)</f>
        <v>247.66587298993937</v>
      </c>
      <c r="G876" s="16">
        <f>VLOOKUP($C876,'Growth rate'!$B$3:$T$93,7,FALSE)*VLOOKUP($E876,BY_COM_Demand_Drivers!$A$5:$I$100,8,FALSE)</f>
        <v>0</v>
      </c>
      <c r="H876" s="16">
        <f>VLOOKUP($C876,'Growth rate'!$B$3:$T$93,7,FALSE)*VLOOKUP($E876,BY_COM_Demand_Drivers!$A$5:$I$100,9,FALSE)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BY_COM_Demand_Drivers!$J$15</f>
        <v>CFDEM</v>
      </c>
      <c r="F877" s="16">
        <f>VLOOKUP($C877,'Growth rate'!$B$3:$T$93,7,FALSE)*VLOOKUP($E877,BY_COM_Demand_Drivers!$A$5:$I$100,7,FALSE)</f>
        <v>250.20446574783327</v>
      </c>
      <c r="G877" s="16">
        <f>VLOOKUP($C877,'Growth rate'!$B$3:$T$93,7,FALSE)*VLOOKUP($E877,BY_COM_Demand_Drivers!$A$5:$I$100,8,FALSE)</f>
        <v>0</v>
      </c>
      <c r="H877" s="16">
        <f>VLOOKUP($C877,'Growth rate'!$B$3:$T$93,7,FALSE)*VLOOKUP($E877,BY_COM_Demand_Drivers!$A$5:$I$100,9,FALSE)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BY_COM_Demand_Drivers!$J$15</f>
        <v>CFDEM</v>
      </c>
      <c r="F878" s="16">
        <f>VLOOKUP($C878,'Growth rate'!$B$3:$T$93,7,FALSE)*VLOOKUP($E878,BY_COM_Demand_Drivers!$A$5:$I$100,7,FALSE)</f>
        <v>252.74305850572713</v>
      </c>
      <c r="G878" s="16">
        <f>VLOOKUP($C878,'Growth rate'!$B$3:$T$93,7,FALSE)*VLOOKUP($E878,BY_COM_Demand_Drivers!$A$5:$I$100,8,FALSE)</f>
        <v>0</v>
      </c>
      <c r="H878" s="16">
        <f>VLOOKUP($C878,'Growth rate'!$B$3:$T$93,7,FALSE)*VLOOKUP($E878,BY_COM_Demand_Drivers!$A$5:$I$100,9,FALSE)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BY_COM_Demand_Drivers!$J$15</f>
        <v>CFDEM</v>
      </c>
      <c r="F879" s="16">
        <f>VLOOKUP($C879,'Growth rate'!$B$3:$T$93,7,FALSE)*VLOOKUP($E879,BY_COM_Demand_Drivers!$A$5:$I$100,7,FALSE)</f>
        <v>255.28165126362106</v>
      </c>
      <c r="G879" s="16">
        <f>VLOOKUP($C879,'Growth rate'!$B$3:$T$93,7,FALSE)*VLOOKUP($E879,BY_COM_Demand_Drivers!$A$5:$I$100,8,FALSE)</f>
        <v>0</v>
      </c>
      <c r="H879" s="16">
        <f>VLOOKUP($C879,'Growth rate'!$B$3:$T$93,7,FALSE)*VLOOKUP($E879,BY_COM_Demand_Drivers!$A$5:$I$100,9,FALSE)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BY_COM_Demand_Drivers!$J$15</f>
        <v>CFDEM</v>
      </c>
      <c r="F880" s="16">
        <f>VLOOKUP($C880,'Growth rate'!$B$3:$T$93,7,FALSE)*VLOOKUP($E880,BY_COM_Demand_Drivers!$A$5:$I$100,7,FALSE)</f>
        <v>257.82024402151495</v>
      </c>
      <c r="G880" s="16">
        <f>VLOOKUP($C880,'Growth rate'!$B$3:$T$93,7,FALSE)*VLOOKUP($E880,BY_COM_Demand_Drivers!$A$5:$I$100,8,FALSE)</f>
        <v>0</v>
      </c>
      <c r="H880" s="16">
        <f>VLOOKUP($C880,'Growth rate'!$B$3:$T$93,7,FALSE)*VLOOKUP($E880,BY_COM_Demand_Drivers!$A$5:$I$100,9,FALSE)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BY_COM_Demand_Drivers!$J$15</f>
        <v>CFDEM</v>
      </c>
      <c r="F881" s="16">
        <f>VLOOKUP($C881,'Growth rate'!$B$3:$T$93,7,FALSE)*VLOOKUP($E881,BY_COM_Demand_Drivers!$A$5:$I$100,7,FALSE)</f>
        <v>260.31707281373446</v>
      </c>
      <c r="G881" s="16">
        <f>VLOOKUP($C881,'Growth rate'!$B$3:$T$93,7,FALSE)*VLOOKUP($E881,BY_COM_Demand_Drivers!$A$5:$I$100,8,FALSE)</f>
        <v>0</v>
      </c>
      <c r="H881" s="16">
        <f>VLOOKUP($C881,'Growth rate'!$B$3:$T$93,7,FALSE)*VLOOKUP($E881,BY_COM_Demand_Drivers!$A$5:$I$100,9,FALSE)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BY_COM_Demand_Drivers!$J$15</f>
        <v>CFDEM</v>
      </c>
      <c r="F882" s="16">
        <f>VLOOKUP($C882,'Growth rate'!$B$3:$T$93,7,FALSE)*VLOOKUP($E882,BY_COM_Demand_Drivers!$A$5:$I$100,7,FALSE)</f>
        <v>262.8139016059539</v>
      </c>
      <c r="G882" s="16">
        <f>VLOOKUP($C882,'Growth rate'!$B$3:$T$93,7,FALSE)*VLOOKUP($E882,BY_COM_Demand_Drivers!$A$5:$I$100,8,FALSE)</f>
        <v>0</v>
      </c>
      <c r="H882" s="16">
        <f>VLOOKUP($C882,'Growth rate'!$B$3:$T$93,7,FALSE)*VLOOKUP($E882,BY_COM_Demand_Drivers!$A$5:$I$100,9,FALSE)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BY_COM_Demand_Drivers!$J$15</f>
        <v>CFDEM</v>
      </c>
      <c r="F883" s="16">
        <f>VLOOKUP($C883,'Growth rate'!$B$3:$T$93,7,FALSE)*VLOOKUP($E883,BY_COM_Demand_Drivers!$A$5:$I$100,7,FALSE)</f>
        <v>265.3107303981734</v>
      </c>
      <c r="G883" s="16">
        <f>VLOOKUP($C883,'Growth rate'!$B$3:$T$93,7,FALSE)*VLOOKUP($E883,BY_COM_Demand_Drivers!$A$5:$I$100,8,FALSE)</f>
        <v>0</v>
      </c>
      <c r="H883" s="16">
        <f>VLOOKUP($C883,'Growth rate'!$B$3:$T$93,7,FALSE)*VLOOKUP($E883,BY_COM_Demand_Drivers!$A$5:$I$100,9,FALSE)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BY_COM_Demand_Drivers!$J$15</f>
        <v>CFDEM</v>
      </c>
      <c r="F884" s="16">
        <f>VLOOKUP($C884,'Growth rate'!$B$3:$T$93,7,FALSE)*VLOOKUP($E884,BY_COM_Demand_Drivers!$A$5:$I$100,7,FALSE)</f>
        <v>267.80755919039291</v>
      </c>
      <c r="G884" s="16">
        <f>VLOOKUP($C884,'Growth rate'!$B$3:$T$93,7,FALSE)*VLOOKUP($E884,BY_COM_Demand_Drivers!$A$5:$I$100,8,FALSE)</f>
        <v>0</v>
      </c>
      <c r="H884" s="16">
        <f>VLOOKUP($C884,'Growth rate'!$B$3:$T$93,7,FALSE)*VLOOKUP($E884,BY_COM_Demand_Drivers!$A$5:$I$100,9,FALSE)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BY_COM_Demand_Drivers!$J$15</f>
        <v>CFDEM</v>
      </c>
      <c r="F885" s="16">
        <f>VLOOKUP($C885,'Growth rate'!$B$3:$T$93,7,FALSE)*VLOOKUP($E885,BY_COM_Demand_Drivers!$A$5:$I$100,7,FALSE)</f>
        <v>270.30438798261235</v>
      </c>
      <c r="G885" s="16">
        <f>VLOOKUP($C885,'Growth rate'!$B$3:$T$93,7,FALSE)*VLOOKUP($E885,BY_COM_Demand_Drivers!$A$5:$I$100,8,FALSE)</f>
        <v>0</v>
      </c>
      <c r="H885" s="16">
        <f>VLOOKUP($C885,'Growth rate'!$B$3:$T$93,7,FALSE)*VLOOKUP($E885,BY_COM_Demand_Drivers!$A$5:$I$100,9,FALSE)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BY_COM_Demand_Drivers!$J$15</f>
        <v>CFDEM</v>
      </c>
      <c r="F886" s="16">
        <f>VLOOKUP($C886,'Growth rate'!$B$3:$T$93,7,FALSE)*VLOOKUP($E886,BY_COM_Demand_Drivers!$A$5:$I$100,7,FALSE)</f>
        <v>272.69903217420966</v>
      </c>
      <c r="G886" s="16">
        <f>VLOOKUP($C886,'Growth rate'!$B$3:$T$93,7,FALSE)*VLOOKUP($E886,BY_COM_Demand_Drivers!$A$5:$I$100,8,FALSE)</f>
        <v>0</v>
      </c>
      <c r="H886" s="16">
        <f>VLOOKUP($C886,'Growth rate'!$B$3:$T$93,7,FALSE)*VLOOKUP($E886,BY_COM_Demand_Drivers!$A$5:$I$100,9,FALSE)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BY_COM_Demand_Drivers!$J$15</f>
        <v>CFDEM</v>
      </c>
      <c r="F887" s="16">
        <f>VLOOKUP($C887,'Growth rate'!$B$3:$T$93,7,FALSE)*VLOOKUP($E887,BY_COM_Demand_Drivers!$A$5:$I$100,7,FALSE)</f>
        <v>275.09367636580697</v>
      </c>
      <c r="G887" s="16">
        <f>VLOOKUP($C887,'Growth rate'!$B$3:$T$93,7,FALSE)*VLOOKUP($E887,BY_COM_Demand_Drivers!$A$5:$I$100,8,FALSE)</f>
        <v>0</v>
      </c>
      <c r="H887" s="16">
        <f>VLOOKUP($C887,'Growth rate'!$B$3:$T$93,7,FALSE)*VLOOKUP($E887,BY_COM_Demand_Drivers!$A$5:$I$100,9,FALSE)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BY_COM_Demand_Drivers!$J$15</f>
        <v>CFDEM</v>
      </c>
      <c r="F888" s="16">
        <f>VLOOKUP($C888,'Growth rate'!$B$3:$T$93,7,FALSE)*VLOOKUP($E888,BY_COM_Demand_Drivers!$A$5:$I$100,7,FALSE)</f>
        <v>277.48832055740422</v>
      </c>
      <c r="G888" s="16">
        <f>VLOOKUP($C888,'Growth rate'!$B$3:$T$93,7,FALSE)*VLOOKUP($E888,BY_COM_Demand_Drivers!$A$5:$I$100,8,FALSE)</f>
        <v>0</v>
      </c>
      <c r="H888" s="16">
        <f>VLOOKUP($C888,'Growth rate'!$B$3:$T$93,7,FALSE)*VLOOKUP($E888,BY_COM_Demand_Drivers!$A$5:$I$100,9,FALSE)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BY_COM_Demand_Drivers!$J$15</f>
        <v>CFDEM</v>
      </c>
      <c r="F889" s="16">
        <f>VLOOKUP($C889,'Growth rate'!$B$3:$T$93,7,FALSE)*VLOOKUP($E889,BY_COM_Demand_Drivers!$A$5:$I$100,7,FALSE)</f>
        <v>279.88296474900153</v>
      </c>
      <c r="G889" s="16">
        <f>VLOOKUP($C889,'Growth rate'!$B$3:$T$93,7,FALSE)*VLOOKUP($E889,BY_COM_Demand_Drivers!$A$5:$I$100,8,FALSE)</f>
        <v>0</v>
      </c>
      <c r="H889" s="16">
        <f>VLOOKUP($C889,'Growth rate'!$B$3:$T$93,7,FALSE)*VLOOKUP($E889,BY_COM_Demand_Drivers!$A$5:$I$100,9,FALSE)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BY_COM_Demand_Drivers!$J$15</f>
        <v>CFDEM</v>
      </c>
      <c r="F890" s="16">
        <f>VLOOKUP($C890,'Growth rate'!$B$3:$T$93,7,FALSE)*VLOOKUP($E890,BY_COM_Demand_Drivers!$A$5:$I$100,7,FALSE)</f>
        <v>282.27760894059884</v>
      </c>
      <c r="G890" s="16">
        <f>VLOOKUP($C890,'Growth rate'!$B$3:$T$93,7,FALSE)*VLOOKUP($E890,BY_COM_Demand_Drivers!$A$5:$I$100,8,FALSE)</f>
        <v>0</v>
      </c>
      <c r="H890" s="16">
        <f>VLOOKUP($C890,'Growth rate'!$B$3:$T$93,7,FALSE)*VLOOKUP($E890,BY_COM_Demand_Drivers!$A$5:$I$100,9,FALSE)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BY_COM_Demand_Drivers!$J$15</f>
        <v>CFDEM</v>
      </c>
      <c r="F891" s="16">
        <f>VLOOKUP($C891,'Growth rate'!$B$3:$T$93,7,FALSE)*VLOOKUP($E891,BY_COM_Demand_Drivers!$A$5:$I$100,7,FALSE)</f>
        <v>284.57750422578556</v>
      </c>
      <c r="G891" s="16">
        <f>VLOOKUP($C891,'Growth rate'!$B$3:$T$93,7,FALSE)*VLOOKUP($E891,BY_COM_Demand_Drivers!$A$5:$I$100,8,FALSE)</f>
        <v>0</v>
      </c>
      <c r="H891" s="16">
        <f>VLOOKUP($C891,'Growth rate'!$B$3:$T$93,7,FALSE)*VLOOKUP($E891,BY_COM_Demand_Drivers!$A$5:$I$100,9,FALSE)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BY_COM_Demand_Drivers!$J$15</f>
        <v>CFDEM</v>
      </c>
      <c r="F892" s="16">
        <f>VLOOKUP($C892,'Growth rate'!$B$3:$T$93,7,FALSE)*VLOOKUP($E892,BY_COM_Demand_Drivers!$A$5:$I$100,7,FALSE)</f>
        <v>286.87739951097234</v>
      </c>
      <c r="G892" s="16">
        <f>VLOOKUP($C892,'Growth rate'!$B$3:$T$93,7,FALSE)*VLOOKUP($E892,BY_COM_Demand_Drivers!$A$5:$I$100,8,FALSE)</f>
        <v>0</v>
      </c>
      <c r="H892" s="16">
        <f>VLOOKUP($C892,'Growth rate'!$B$3:$T$93,7,FALSE)*VLOOKUP($E892,BY_COM_Demand_Drivers!$A$5:$I$100,9,FALSE)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BY_COM_Demand_Drivers!$J$15</f>
        <v>CFDEM</v>
      </c>
      <c r="F893" s="16">
        <f>VLOOKUP($C893,'Growth rate'!$B$3:$T$93,7,FALSE)*VLOOKUP($E893,BY_COM_Demand_Drivers!$A$5:$I$100,7,FALSE)</f>
        <v>289.17729479615906</v>
      </c>
      <c r="G893" s="16">
        <f>VLOOKUP($C893,'Growth rate'!$B$3:$T$93,7,FALSE)*VLOOKUP($E893,BY_COM_Demand_Drivers!$A$5:$I$100,8,FALSE)</f>
        <v>0</v>
      </c>
      <c r="H893" s="16">
        <f>VLOOKUP($C893,'Growth rate'!$B$3:$T$93,7,FALSE)*VLOOKUP($E893,BY_COM_Demand_Drivers!$A$5:$I$100,9,FALSE)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BY_COM_Demand_Drivers!$J$15</f>
        <v>CFDEM</v>
      </c>
      <c r="F894" s="16">
        <f>VLOOKUP($C894,'Growth rate'!$B$3:$T$93,7,FALSE)*VLOOKUP($E894,BY_COM_Demand_Drivers!$A$5:$I$100,7,FALSE)</f>
        <v>291.47719008134573</v>
      </c>
      <c r="G894" s="16">
        <f>VLOOKUP($C894,'Growth rate'!$B$3:$T$93,7,FALSE)*VLOOKUP($E894,BY_COM_Demand_Drivers!$A$5:$I$100,8,FALSE)</f>
        <v>0</v>
      </c>
      <c r="H894" s="16">
        <f>VLOOKUP($C894,'Growth rate'!$B$3:$T$93,7,FALSE)*VLOOKUP($E894,BY_COM_Demand_Drivers!$A$5:$I$100,9,FALSE)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BY_COM_Demand_Drivers!$J$15</f>
        <v>CFDEM</v>
      </c>
      <c r="F895" s="16">
        <f>VLOOKUP($C895,'Growth rate'!$B$3:$T$93,7,FALSE)*VLOOKUP($E895,BY_COM_Demand_Drivers!$A$5:$I$100,7,FALSE)</f>
        <v>293.77708536653245</v>
      </c>
      <c r="G895" s="16">
        <f>VLOOKUP($C895,'Growth rate'!$B$3:$T$93,7,FALSE)*VLOOKUP($E895,BY_COM_Demand_Drivers!$A$5:$I$100,8,FALSE)</f>
        <v>0</v>
      </c>
      <c r="H895" s="16">
        <f>VLOOKUP($C895,'Growth rate'!$B$3:$T$93,7,FALSE)*VLOOKUP($E895,BY_COM_Demand_Drivers!$A$5:$I$100,9,FALSE)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BY_COM_Demand_Drivers!$J$15</f>
        <v>CFDEM</v>
      </c>
      <c r="F896" s="16">
        <f>VLOOKUP($C896,'Growth rate'!$B$3:$T$93,7,FALSE)*VLOOKUP($E896,BY_COM_Demand_Drivers!$A$5:$I$100,7,FALSE)</f>
        <v>296.0236450555123</v>
      </c>
      <c r="G896" s="16">
        <f>VLOOKUP($C896,'Growth rate'!$B$3:$T$93,7,FALSE)*VLOOKUP($E896,BY_COM_Demand_Drivers!$A$5:$I$100,8,FALSE)</f>
        <v>0</v>
      </c>
      <c r="H896" s="16">
        <f>VLOOKUP($C896,'Growth rate'!$B$3:$T$93,7,FALSE)*VLOOKUP($E896,BY_COM_Demand_Drivers!$A$5:$I$100,9,FALSE)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BY_COM_Demand_Drivers!$J$15</f>
        <v>CFDEM</v>
      </c>
      <c r="F897" s="16">
        <f>VLOOKUP($C897,'Growth rate'!$B$3:$T$93,7,FALSE)*VLOOKUP($E897,BY_COM_Demand_Drivers!$A$5:$I$100,7,FALSE)</f>
        <v>298.27020474449216</v>
      </c>
      <c r="G897" s="16">
        <f>VLOOKUP($C897,'Growth rate'!$B$3:$T$93,7,FALSE)*VLOOKUP($E897,BY_COM_Demand_Drivers!$A$5:$I$100,8,FALSE)</f>
        <v>0</v>
      </c>
      <c r="H897" s="16">
        <f>VLOOKUP($C897,'Growth rate'!$B$3:$T$93,7,FALSE)*VLOOKUP($E897,BY_COM_Demand_Drivers!$A$5:$I$100,9,FALSE)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BY_COM_Demand_Drivers!$J$15</f>
        <v>CFDEM</v>
      </c>
      <c r="F898" s="16">
        <f>VLOOKUP($C898,'Growth rate'!$B$3:$T$93,7,FALSE)*VLOOKUP($E898,BY_COM_Demand_Drivers!$A$5:$I$100,7,FALSE)</f>
        <v>300.51676443347213</v>
      </c>
      <c r="G898" s="16">
        <f>VLOOKUP($C898,'Growth rate'!$B$3:$T$93,7,FALSE)*VLOOKUP($E898,BY_COM_Demand_Drivers!$A$5:$I$100,8,FALSE)</f>
        <v>0</v>
      </c>
      <c r="H898" s="16">
        <f>VLOOKUP($C898,'Growth rate'!$B$3:$T$93,7,FALSE)*VLOOKUP($E898,BY_COM_Demand_Drivers!$A$5:$I$100,9,FALSE)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BY_COM_Demand_Drivers!$J$15</f>
        <v>CFDEM</v>
      </c>
      <c r="F899" s="16">
        <f>VLOOKUP($C899,'Growth rate'!$B$3:$T$93,7,FALSE)*VLOOKUP($E899,BY_COM_Demand_Drivers!$A$5:$I$100,7,FALSE)</f>
        <v>302.76332412245199</v>
      </c>
      <c r="G899" s="16">
        <f>VLOOKUP($C899,'Growth rate'!$B$3:$T$93,7,FALSE)*VLOOKUP($E899,BY_COM_Demand_Drivers!$A$5:$I$100,8,FALSE)</f>
        <v>0</v>
      </c>
      <c r="H899" s="16">
        <f>VLOOKUP($C899,'Growth rate'!$B$3:$T$93,7,FALSE)*VLOOKUP($E899,BY_COM_Demand_Drivers!$A$5:$I$100,9,FALSE)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BY_COM_Demand_Drivers!$J$15</f>
        <v>CFDEM</v>
      </c>
      <c r="F900" s="16">
        <f>VLOOKUP($C900,'Growth rate'!$B$3:$T$93,7,FALSE)*VLOOKUP($E900,BY_COM_Demand_Drivers!$A$5:$I$100,7,FALSE)</f>
        <v>305.00988381143185</v>
      </c>
      <c r="G900" s="16">
        <f>VLOOKUP($C900,'Growth rate'!$B$3:$T$93,7,FALSE)*VLOOKUP($E900,BY_COM_Demand_Drivers!$A$5:$I$100,8,FALSE)</f>
        <v>0</v>
      </c>
      <c r="H900" s="16">
        <f>VLOOKUP($C900,'Growth rate'!$B$3:$T$93,7,FALSE)*VLOOKUP($E900,BY_COM_Demand_Drivers!$A$5:$I$100,9,FALSE)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BY_COM_Demand_Drivers!$J$15</f>
        <v>CFDEM</v>
      </c>
      <c r="F901" s="16">
        <f>VLOOKUP($C901,'Growth rate'!$B$3:$T$93,7,FALSE)*VLOOKUP($E901,BY_COM_Demand_Drivers!$A$5:$I$100,7,FALSE)</f>
        <v>307.18143020318422</v>
      </c>
      <c r="G901" s="16">
        <f>VLOOKUP($C901,'Growth rate'!$B$3:$T$93,7,FALSE)*VLOOKUP($E901,BY_COM_Demand_Drivers!$A$5:$I$100,8,FALSE)</f>
        <v>0</v>
      </c>
      <c r="H901" s="16">
        <f>VLOOKUP($C901,'Growth rate'!$B$3:$T$93,7,FALSE)*VLOOKUP($E901,BY_COM_Demand_Drivers!$A$5:$I$100,9,FALSE)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BY_COM_Demand_Drivers!$J$15</f>
        <v>CFDEM</v>
      </c>
      <c r="F902" s="16">
        <f>VLOOKUP($C902,'Growth rate'!$B$3:$T$93,7,FALSE)*VLOOKUP($E902,BY_COM_Demand_Drivers!$A$5:$I$100,7,FALSE)</f>
        <v>309.35297659493654</v>
      </c>
      <c r="G902" s="16">
        <f>VLOOKUP($C902,'Growth rate'!$B$3:$T$93,7,FALSE)*VLOOKUP($E902,BY_COM_Demand_Drivers!$A$5:$I$100,8,FALSE)</f>
        <v>0</v>
      </c>
      <c r="H902" s="16">
        <f>VLOOKUP($C902,'Growth rate'!$B$3:$T$93,7,FALSE)*VLOOKUP($E902,BY_COM_Demand_Drivers!$A$5:$I$100,9,FALSE)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BY_COM_Demand_Drivers!$J$15</f>
        <v>CFDEM</v>
      </c>
      <c r="F903" s="16">
        <f>VLOOKUP($C903,'Growth rate'!$B$3:$T$93,7,FALSE)*VLOOKUP($E903,BY_COM_Demand_Drivers!$A$5:$I$100,7,FALSE)</f>
        <v>311.52452298668891</v>
      </c>
      <c r="G903" s="16">
        <f>VLOOKUP($C903,'Growth rate'!$B$3:$T$93,7,FALSE)*VLOOKUP($E903,BY_COM_Demand_Drivers!$A$5:$I$100,8,FALSE)</f>
        <v>0</v>
      </c>
      <c r="H903" s="16">
        <f>VLOOKUP($C903,'Growth rate'!$B$3:$T$93,7,FALSE)*VLOOKUP($E903,BY_COM_Demand_Drivers!$A$5:$I$100,9,FALSE)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BY_COM_Demand_Drivers!$J$15</f>
        <v>CFDEM</v>
      </c>
      <c r="F904" s="16">
        <f>VLOOKUP($C904,'Growth rate'!$B$3:$T$93,7,FALSE)*VLOOKUP($E904,BY_COM_Demand_Drivers!$A$5:$I$100,7,FALSE)</f>
        <v>313.69606937844128</v>
      </c>
      <c r="G904" s="16">
        <f>VLOOKUP($C904,'Growth rate'!$B$3:$T$93,7,FALSE)*VLOOKUP($E904,BY_COM_Demand_Drivers!$A$5:$I$100,8,FALSE)</f>
        <v>0</v>
      </c>
      <c r="H904" s="16">
        <f>VLOOKUP($C904,'Growth rate'!$B$3:$T$93,7,FALSE)*VLOOKUP($E904,BY_COM_Demand_Drivers!$A$5:$I$100,9,FALSE)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BY_COM_Demand_Drivers!$J$15</f>
        <v>CFDEM</v>
      </c>
      <c r="F905" s="16">
        <f>VLOOKUP($C905,'Growth rate'!$B$3:$T$93,7,FALSE)*VLOOKUP($E905,BY_COM_Demand_Drivers!$A$5:$I$100,7,FALSE)</f>
        <v>315.86761577019365</v>
      </c>
      <c r="G905" s="16">
        <f>VLOOKUP($C905,'Growth rate'!$B$3:$T$93,7,FALSE)*VLOOKUP($E905,BY_COM_Demand_Drivers!$A$5:$I$100,8,FALSE)</f>
        <v>0</v>
      </c>
      <c r="H905" s="16">
        <f>VLOOKUP($C905,'Growth rate'!$B$3:$T$93,7,FALSE)*VLOOKUP($E905,BY_COM_Demand_Drivers!$A$5:$I$100,9,FALSE)</f>
        <v>0</v>
      </c>
    </row>
  </sheetData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577"/>
  <sheetViews>
    <sheetView workbookViewId="0">
      <selection activeCell="F4" sqref="F4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BY_AGR_Demand_Drivers!$J$5</f>
        <v>AGDPH</v>
      </c>
      <c r="F4" s="16">
        <f>VLOOKUP($C4,'Growth rate'!$B$3:$S$93,4,FALSE)*VLOOKUP($E4,BY_AGR_Demand_Drivers!$A$5:$I$11,7,FALSE)</f>
        <v>40.009672697624417</v>
      </c>
      <c r="G4" s="16">
        <f>VLOOKUP($C4,'Growth rate'!$B$3:$S$93,4,FALSE)*VLOOKUP($E4,BY_AGR_Demand_Drivers!$A$5:$I$11,8,FALSE)</f>
        <v>0</v>
      </c>
      <c r="H4" s="16">
        <f>VLOOKUP($C4,'Growth rate'!$B$3:$S$93,4,FALSE)*VLOOKUP($E4,BY_AGR_Demand_Drivers!$A$5:$I$11,9,FALSE)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BY_AGR_Demand_Drivers!$J$5</f>
        <v>AGDPH</v>
      </c>
      <c r="F5" s="16">
        <f>VLOOKUP($C5,'Growth rate'!$B$3:$S$93,4,FALSE)*VLOOKUP($E5,BY_AGR_Demand_Drivers!$A$5:$I$11,7,FALSE)</f>
        <v>39.988840562999997</v>
      </c>
      <c r="G5" s="16">
        <f>VLOOKUP($C5,'Growth rate'!$B$3:$S$93,4,FALSE)*VLOOKUP($E5,BY_AGR_Demand_Drivers!$A$5:$I$11,8,FALSE)</f>
        <v>0</v>
      </c>
      <c r="H5" s="16">
        <f>VLOOKUP($C5,'Growth rate'!$B$3:$S$93,4,FALSE)*VLOOKUP($E5,BY_AGR_Demand_Drivers!$A$5:$I$11,9,FALSE)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BY_AGR_Demand_Drivers!$J$5</f>
        <v>AGDPH</v>
      </c>
      <c r="F6" s="16">
        <f>VLOOKUP($C6,'Growth rate'!$B$3:$S$93,4,FALSE)*VLOOKUP($E6,BY_AGR_Demand_Drivers!$A$5:$I$11,7,FALSE)</f>
        <v>39.966704772395808</v>
      </c>
      <c r="G6" s="16">
        <f>VLOOKUP($C6,'Growth rate'!$B$3:$S$93,4,FALSE)*VLOOKUP($E6,BY_AGR_Demand_Drivers!$A$5:$I$11,8,FALSE)</f>
        <v>0</v>
      </c>
      <c r="H6" s="16">
        <f>VLOOKUP($C6,'Growth rate'!$B$3:$S$93,4,FALSE)*VLOOKUP($E6,BY_AGR_Demand_Drivers!$A$5:$I$11,9,FALSE)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BY_AGR_Demand_Drivers!$J$5</f>
        <v>AGDPH</v>
      </c>
      <c r="F7" s="16">
        <f>VLOOKUP($C7,'Growth rate'!$B$3:$S$93,4,FALSE)*VLOOKUP($E7,BY_AGR_Demand_Drivers!$A$5:$I$11,7,FALSE)</f>
        <v>39.944568981791626</v>
      </c>
      <c r="G7" s="16">
        <f>VLOOKUP($C7,'Growth rate'!$B$3:$S$93,4,FALSE)*VLOOKUP($E7,BY_AGR_Demand_Drivers!$A$5:$I$11,8,FALSE)</f>
        <v>0</v>
      </c>
      <c r="H7" s="16">
        <f>VLOOKUP($C7,'Growth rate'!$B$3:$S$93,4,FALSE)*VLOOKUP($E7,BY_AGR_Demand_Drivers!$A$5:$I$11,9,FALSE)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BY_AGR_Demand_Drivers!$J$5</f>
        <v>AGDPH</v>
      </c>
      <c r="F8" s="16">
        <f>VLOOKUP($C8,'Growth rate'!$B$3:$S$93,4,FALSE)*VLOOKUP($E8,BY_AGR_Demand_Drivers!$A$5:$I$11,7,FALSE)</f>
        <v>39.922433191187437</v>
      </c>
      <c r="G8" s="16">
        <f>VLOOKUP($C8,'Growth rate'!$B$3:$S$93,4,FALSE)*VLOOKUP($E8,BY_AGR_Demand_Drivers!$A$5:$I$11,8,FALSE)</f>
        <v>0</v>
      </c>
      <c r="H8" s="16">
        <f>VLOOKUP($C8,'Growth rate'!$B$3:$S$93,4,FALSE)*VLOOKUP($E8,BY_AGR_Demand_Drivers!$A$5:$I$11,9,FALSE)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BY_AGR_Demand_Drivers!$J$5</f>
        <v>AGDPH</v>
      </c>
      <c r="F9" s="16">
        <f>VLOOKUP($C9,'Growth rate'!$B$3:$S$93,4,FALSE)*VLOOKUP($E9,BY_AGR_Demand_Drivers!$A$5:$I$11,7,FALSE)</f>
        <v>39.900297400583256</v>
      </c>
      <c r="G9" s="16">
        <f>VLOOKUP($C9,'Growth rate'!$B$3:$S$93,4,FALSE)*VLOOKUP($E9,BY_AGR_Demand_Drivers!$A$5:$I$11,8,FALSE)</f>
        <v>0</v>
      </c>
      <c r="H9" s="16">
        <f>VLOOKUP($C9,'Growth rate'!$B$3:$S$93,4,FALSE)*VLOOKUP($E9,BY_AGR_Demand_Drivers!$A$5:$I$11,9,FALSE)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BY_AGR_Demand_Drivers!$J$5</f>
        <v>AGDPH</v>
      </c>
      <c r="F10" s="16">
        <f>VLOOKUP($C10,'Growth rate'!$B$3:$S$93,4,FALSE)*VLOOKUP($E10,BY_AGR_Demand_Drivers!$A$5:$I$11,7,FALSE)</f>
        <v>39.878161609979067</v>
      </c>
      <c r="G10" s="16">
        <f>VLOOKUP($C10,'Growth rate'!$B$3:$S$93,4,FALSE)*VLOOKUP($E10,BY_AGR_Demand_Drivers!$A$5:$I$11,8,FALSE)</f>
        <v>0</v>
      </c>
      <c r="H10" s="16">
        <f>VLOOKUP($C10,'Growth rate'!$B$3:$S$93,4,FALSE)*VLOOKUP($E10,BY_AGR_Demand_Drivers!$A$5:$I$11,9,FALSE)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BY_AGR_Demand_Drivers!$J$5</f>
        <v>AGDPH</v>
      </c>
      <c r="F11" s="16">
        <f>VLOOKUP($C11,'Growth rate'!$B$3:$S$93,4,FALSE)*VLOOKUP($E11,BY_AGR_Demand_Drivers!$A$5:$I$11,7,FALSE)</f>
        <v>39.846320242413945</v>
      </c>
      <c r="G11" s="16">
        <f>VLOOKUP($C11,'Growth rate'!$B$3:$S$93,4,FALSE)*VLOOKUP($E11,BY_AGR_Demand_Drivers!$A$5:$I$11,8,FALSE)</f>
        <v>0</v>
      </c>
      <c r="H11" s="16">
        <f>VLOOKUP($C11,'Growth rate'!$B$3:$S$93,4,FALSE)*VLOOKUP($E11,BY_AGR_Demand_Drivers!$A$5:$I$11,9,FALSE)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BY_AGR_Demand_Drivers!$J$5</f>
        <v>AGDPH</v>
      </c>
      <c r="F12" s="16">
        <f>VLOOKUP($C12,'Growth rate'!$B$3:$S$93,4,FALSE)*VLOOKUP($E12,BY_AGR_Demand_Drivers!$A$5:$I$11,7,FALSE)</f>
        <v>39.814478874848817</v>
      </c>
      <c r="G12" s="16">
        <f>VLOOKUP($C12,'Growth rate'!$B$3:$S$93,4,FALSE)*VLOOKUP($E12,BY_AGR_Demand_Drivers!$A$5:$I$11,8,FALSE)</f>
        <v>0</v>
      </c>
      <c r="H12" s="16">
        <f>VLOOKUP($C12,'Growth rate'!$B$3:$S$93,4,FALSE)*VLOOKUP($E12,BY_AGR_Demand_Drivers!$A$5:$I$11,9,FALSE)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BY_AGR_Demand_Drivers!$J$5</f>
        <v>AGDPH</v>
      </c>
      <c r="F13" s="16">
        <f>VLOOKUP($C13,'Growth rate'!$B$3:$S$93,4,FALSE)*VLOOKUP($E13,BY_AGR_Demand_Drivers!$A$5:$I$11,7,FALSE)</f>
        <v>39.782637507283688</v>
      </c>
      <c r="G13" s="16">
        <f>VLOOKUP($C13,'Growth rate'!$B$3:$S$93,4,FALSE)*VLOOKUP($E13,BY_AGR_Demand_Drivers!$A$5:$I$11,8,FALSE)</f>
        <v>0</v>
      </c>
      <c r="H13" s="16">
        <f>VLOOKUP($C13,'Growth rate'!$B$3:$S$93,4,FALSE)*VLOOKUP($E13,BY_AGR_Demand_Drivers!$A$5:$I$11,9,FALSE)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BY_AGR_Demand_Drivers!$J$5</f>
        <v>AGDPH</v>
      </c>
      <c r="F14" s="16">
        <f>VLOOKUP($C14,'Growth rate'!$B$3:$S$93,4,FALSE)*VLOOKUP($E14,BY_AGR_Demand_Drivers!$A$5:$I$11,7,FALSE)</f>
        <v>39.75079613971856</v>
      </c>
      <c r="G14" s="16">
        <f>VLOOKUP($C14,'Growth rate'!$B$3:$S$93,4,FALSE)*VLOOKUP($E14,BY_AGR_Demand_Drivers!$A$5:$I$11,8,FALSE)</f>
        <v>0</v>
      </c>
      <c r="H14" s="16">
        <f>VLOOKUP($C14,'Growth rate'!$B$3:$S$93,4,FALSE)*VLOOKUP($E14,BY_AGR_Demand_Drivers!$A$5:$I$11,9,FALSE)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BY_AGR_Demand_Drivers!$J$5</f>
        <v>AGDPH</v>
      </c>
      <c r="F15" s="16">
        <f>VLOOKUP($C15,'Growth rate'!$B$3:$S$93,4,FALSE)*VLOOKUP($E15,BY_AGR_Demand_Drivers!$A$5:$I$11,7,FALSE)</f>
        <v>39.718954772153438</v>
      </c>
      <c r="G15" s="16">
        <f>VLOOKUP($C15,'Growth rate'!$B$3:$S$93,4,FALSE)*VLOOKUP($E15,BY_AGR_Demand_Drivers!$A$5:$I$11,8,FALSE)</f>
        <v>0</v>
      </c>
      <c r="H15" s="16">
        <f>VLOOKUP($C15,'Growth rate'!$B$3:$S$93,4,FALSE)*VLOOKUP($E15,BY_AGR_Demand_Drivers!$A$5:$I$11,9,FALSE)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BY_AGR_Demand_Drivers!$J$5</f>
        <v>AGDPH</v>
      </c>
      <c r="F16" s="16">
        <f>VLOOKUP($C16,'Growth rate'!$B$3:$S$93,4,FALSE)*VLOOKUP($E16,BY_AGR_Demand_Drivers!$A$5:$I$11,7,FALSE)</f>
        <v>39.675629335860769</v>
      </c>
      <c r="G16" s="16">
        <f>VLOOKUP($C16,'Growth rate'!$B$3:$S$93,4,FALSE)*VLOOKUP($E16,BY_AGR_Demand_Drivers!$A$5:$I$11,8,FALSE)</f>
        <v>0</v>
      </c>
      <c r="H16" s="16">
        <f>VLOOKUP($C16,'Growth rate'!$B$3:$S$93,4,FALSE)*VLOOKUP($E16,BY_AGR_Demand_Drivers!$A$5:$I$11,9,FALSE)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BY_AGR_Demand_Drivers!$J$5</f>
        <v>AGDPH</v>
      </c>
      <c r="F17" s="16">
        <f>VLOOKUP($C17,'Growth rate'!$B$3:$S$93,4,FALSE)*VLOOKUP($E17,BY_AGR_Demand_Drivers!$A$5:$I$11,7,FALSE)</f>
        <v>39.6323038995681</v>
      </c>
      <c r="G17" s="16">
        <f>VLOOKUP($C17,'Growth rate'!$B$3:$S$93,4,FALSE)*VLOOKUP($E17,BY_AGR_Demand_Drivers!$A$5:$I$11,8,FALSE)</f>
        <v>0</v>
      </c>
      <c r="H17" s="16">
        <f>VLOOKUP($C17,'Growth rate'!$B$3:$S$93,4,FALSE)*VLOOKUP($E17,BY_AGR_Demand_Drivers!$A$5:$I$11,9,FALSE)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BY_AGR_Demand_Drivers!$J$5</f>
        <v>AGDPH</v>
      </c>
      <c r="F18" s="16">
        <f>VLOOKUP($C18,'Growth rate'!$B$3:$S$93,4,FALSE)*VLOOKUP($E18,BY_AGR_Demand_Drivers!$A$5:$I$11,7,FALSE)</f>
        <v>39.588978463275431</v>
      </c>
      <c r="G18" s="16">
        <f>VLOOKUP($C18,'Growth rate'!$B$3:$S$93,4,FALSE)*VLOOKUP($E18,BY_AGR_Demand_Drivers!$A$5:$I$11,8,FALSE)</f>
        <v>0</v>
      </c>
      <c r="H18" s="16">
        <f>VLOOKUP($C18,'Growth rate'!$B$3:$S$93,4,FALSE)*VLOOKUP($E18,BY_AGR_Demand_Drivers!$A$5:$I$11,9,FALSE)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BY_AGR_Demand_Drivers!$J$5</f>
        <v>AGDPH</v>
      </c>
      <c r="F19" s="16">
        <f>VLOOKUP($C19,'Growth rate'!$B$3:$S$93,4,FALSE)*VLOOKUP($E19,BY_AGR_Demand_Drivers!$A$5:$I$11,7,FALSE)</f>
        <v>39.54565302698277</v>
      </c>
      <c r="G19" s="16">
        <f>VLOOKUP($C19,'Growth rate'!$B$3:$S$93,4,FALSE)*VLOOKUP($E19,BY_AGR_Demand_Drivers!$A$5:$I$11,8,FALSE)</f>
        <v>0</v>
      </c>
      <c r="H19" s="16">
        <f>VLOOKUP($C19,'Growth rate'!$B$3:$S$93,4,FALSE)*VLOOKUP($E19,BY_AGR_Demand_Drivers!$A$5:$I$11,9,FALSE)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BY_AGR_Demand_Drivers!$J$5</f>
        <v>AGDPH</v>
      </c>
      <c r="F20" s="16">
        <f>VLOOKUP($C20,'Growth rate'!$B$3:$S$93,4,FALSE)*VLOOKUP($E20,BY_AGR_Demand_Drivers!$A$5:$I$11,7,FALSE)</f>
        <v>39.502327590690101</v>
      </c>
      <c r="G20" s="16">
        <f>VLOOKUP($C20,'Growth rate'!$B$3:$S$93,4,FALSE)*VLOOKUP($E20,BY_AGR_Demand_Drivers!$A$5:$I$11,8,FALSE)</f>
        <v>0</v>
      </c>
      <c r="H20" s="16">
        <f>VLOOKUP($C20,'Growth rate'!$B$3:$S$93,4,FALSE)*VLOOKUP($E20,BY_AGR_Demand_Drivers!$A$5:$I$11,9,FALSE)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BY_AGR_Demand_Drivers!$J$5</f>
        <v>AGDPH</v>
      </c>
      <c r="F21" s="16">
        <f>VLOOKUP($C21,'Growth rate'!$B$3:$S$93,4,FALSE)*VLOOKUP($E21,BY_AGR_Demand_Drivers!$A$5:$I$11,7,FALSE)</f>
        <v>39.448943711286084</v>
      </c>
      <c r="G21" s="16">
        <f>VLOOKUP($C21,'Growth rate'!$B$3:$S$93,4,FALSE)*VLOOKUP($E21,BY_AGR_Demand_Drivers!$A$5:$I$11,8,FALSE)</f>
        <v>0</v>
      </c>
      <c r="H21" s="16">
        <f>VLOOKUP($C21,'Growth rate'!$B$3:$S$93,4,FALSE)*VLOOKUP($E21,BY_AGR_Demand_Drivers!$A$5:$I$11,9,FALSE)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BY_AGR_Demand_Drivers!$J$5</f>
        <v>AGDPH</v>
      </c>
      <c r="F22" s="16">
        <f>VLOOKUP($C22,'Growth rate'!$B$3:$S$93,4,FALSE)*VLOOKUP($E22,BY_AGR_Demand_Drivers!$A$5:$I$11,7,FALSE)</f>
        <v>39.395559831882068</v>
      </c>
      <c r="G22" s="16">
        <f>VLOOKUP($C22,'Growth rate'!$B$3:$S$93,4,FALSE)*VLOOKUP($E22,BY_AGR_Demand_Drivers!$A$5:$I$11,8,FALSE)</f>
        <v>0</v>
      </c>
      <c r="H22" s="16">
        <f>VLOOKUP($C22,'Growth rate'!$B$3:$S$93,4,FALSE)*VLOOKUP($E22,BY_AGR_Demand_Drivers!$A$5:$I$11,9,FALSE)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BY_AGR_Demand_Drivers!$J$5</f>
        <v>AGDPH</v>
      </c>
      <c r="F23" s="16">
        <f>VLOOKUP($C23,'Growth rate'!$B$3:$S$93,4,FALSE)*VLOOKUP($E23,BY_AGR_Demand_Drivers!$A$5:$I$11,7,FALSE)</f>
        <v>39.342175952478051</v>
      </c>
      <c r="G23" s="16">
        <f>VLOOKUP($C23,'Growth rate'!$B$3:$S$93,4,FALSE)*VLOOKUP($E23,BY_AGR_Demand_Drivers!$A$5:$I$11,8,FALSE)</f>
        <v>0</v>
      </c>
      <c r="H23" s="16">
        <f>VLOOKUP($C23,'Growth rate'!$B$3:$S$93,4,FALSE)*VLOOKUP($E23,BY_AGR_Demand_Drivers!$A$5:$I$11,9,FALSE)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BY_AGR_Demand_Drivers!$J$5</f>
        <v>AGDPH</v>
      </c>
      <c r="F24" s="16">
        <f>VLOOKUP($C24,'Growth rate'!$B$3:$S$93,4,FALSE)*VLOOKUP($E24,BY_AGR_Demand_Drivers!$A$5:$I$11,7,FALSE)</f>
        <v>39.288792073074035</v>
      </c>
      <c r="G24" s="16">
        <f>VLOOKUP($C24,'Growth rate'!$B$3:$S$93,4,FALSE)*VLOOKUP($E24,BY_AGR_Demand_Drivers!$A$5:$I$11,8,FALSE)</f>
        <v>0</v>
      </c>
      <c r="H24" s="16">
        <f>VLOOKUP($C24,'Growth rate'!$B$3:$S$93,4,FALSE)*VLOOKUP($E24,BY_AGR_Demand_Drivers!$A$5:$I$11,9,FALSE)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BY_AGR_Demand_Drivers!$J$5</f>
        <v>AGDPH</v>
      </c>
      <c r="F25" s="16">
        <f>VLOOKUP($C25,'Growth rate'!$B$3:$S$93,4,FALSE)*VLOOKUP($E25,BY_AGR_Demand_Drivers!$A$5:$I$11,7,FALSE)</f>
        <v>39.235408193670018</v>
      </c>
      <c r="G25" s="16">
        <f>VLOOKUP($C25,'Growth rate'!$B$3:$S$93,4,FALSE)*VLOOKUP($E25,BY_AGR_Demand_Drivers!$A$5:$I$11,8,FALSE)</f>
        <v>0</v>
      </c>
      <c r="H25" s="16">
        <f>VLOOKUP($C25,'Growth rate'!$B$3:$S$93,4,FALSE)*VLOOKUP($E25,BY_AGR_Demand_Drivers!$A$5:$I$11,9,FALSE)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BY_AGR_Demand_Drivers!$J$5</f>
        <v>AGDPH</v>
      </c>
      <c r="F26" s="16">
        <f>VLOOKUP($C26,'Growth rate'!$B$3:$S$93,4,FALSE)*VLOOKUP($E26,BY_AGR_Demand_Drivers!$A$5:$I$11,7,FALSE)</f>
        <v>39.171752341799518</v>
      </c>
      <c r="G26" s="16">
        <f>VLOOKUP($C26,'Growth rate'!$B$3:$S$93,4,FALSE)*VLOOKUP($E26,BY_AGR_Demand_Drivers!$A$5:$I$11,8,FALSE)</f>
        <v>0</v>
      </c>
      <c r="H26" s="16">
        <f>VLOOKUP($C26,'Growth rate'!$B$3:$S$93,4,FALSE)*VLOOKUP($E26,BY_AGR_Demand_Drivers!$A$5:$I$11,9,FALSE)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BY_AGR_Demand_Drivers!$J$5</f>
        <v>AGDPH</v>
      </c>
      <c r="F27" s="16">
        <f>VLOOKUP($C27,'Growth rate'!$B$3:$S$93,4,FALSE)*VLOOKUP($E27,BY_AGR_Demand_Drivers!$A$5:$I$11,7,FALSE)</f>
        <v>39.108096489929018</v>
      </c>
      <c r="G27" s="16">
        <f>VLOOKUP($C27,'Growth rate'!$B$3:$S$93,4,FALSE)*VLOOKUP($E27,BY_AGR_Demand_Drivers!$A$5:$I$11,8,FALSE)</f>
        <v>0</v>
      </c>
      <c r="H27" s="16">
        <f>VLOOKUP($C27,'Growth rate'!$B$3:$S$93,4,FALSE)*VLOOKUP($E27,BY_AGR_Demand_Drivers!$A$5:$I$11,9,FALSE)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BY_AGR_Demand_Drivers!$J$5</f>
        <v>AGDPH</v>
      </c>
      <c r="F28" s="16">
        <f>VLOOKUP($C28,'Growth rate'!$B$3:$S$93,4,FALSE)*VLOOKUP($E28,BY_AGR_Demand_Drivers!$A$5:$I$11,7,FALSE)</f>
        <v>39.044440638058518</v>
      </c>
      <c r="G28" s="16">
        <f>VLOOKUP($C28,'Growth rate'!$B$3:$S$93,4,FALSE)*VLOOKUP($E28,BY_AGR_Demand_Drivers!$A$5:$I$11,8,FALSE)</f>
        <v>0</v>
      </c>
      <c r="H28" s="16">
        <f>VLOOKUP($C28,'Growth rate'!$B$3:$S$93,4,FALSE)*VLOOKUP($E28,BY_AGR_Demand_Drivers!$A$5:$I$11,9,FALSE)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BY_AGR_Demand_Drivers!$J$5</f>
        <v>AGDPH</v>
      </c>
      <c r="F29" s="16">
        <f>VLOOKUP($C29,'Growth rate'!$B$3:$S$93,4,FALSE)*VLOOKUP($E29,BY_AGR_Demand_Drivers!$A$5:$I$11,7,FALSE)</f>
        <v>38.980784786188011</v>
      </c>
      <c r="G29" s="16">
        <f>VLOOKUP($C29,'Growth rate'!$B$3:$S$93,4,FALSE)*VLOOKUP($E29,BY_AGR_Demand_Drivers!$A$5:$I$11,8,FALSE)</f>
        <v>0</v>
      </c>
      <c r="H29" s="16">
        <f>VLOOKUP($C29,'Growth rate'!$B$3:$S$93,4,FALSE)*VLOOKUP($E29,BY_AGR_Demand_Drivers!$A$5:$I$11,9,FALSE)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BY_AGR_Demand_Drivers!$J$5</f>
        <v>AGDPH</v>
      </c>
      <c r="F30" s="16">
        <f>VLOOKUP($C30,'Growth rate'!$B$3:$S$93,4,FALSE)*VLOOKUP($E30,BY_AGR_Demand_Drivers!$A$5:$I$11,7,FALSE)</f>
        <v>38.91712893431751</v>
      </c>
      <c r="G30" s="16">
        <f>VLOOKUP($C30,'Growth rate'!$B$3:$S$93,4,FALSE)*VLOOKUP($E30,BY_AGR_Demand_Drivers!$A$5:$I$11,8,FALSE)</f>
        <v>0</v>
      </c>
      <c r="H30" s="16">
        <f>VLOOKUP($C30,'Growth rate'!$B$3:$S$93,4,FALSE)*VLOOKUP($E30,BY_AGR_Demand_Drivers!$A$5:$I$11,9,FALSE)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BY_AGR_Demand_Drivers!$J$5</f>
        <v>AGDPH</v>
      </c>
      <c r="F31" s="16">
        <f>VLOOKUP($C31,'Growth rate'!$B$3:$S$93,4,FALSE)*VLOOKUP($E31,BY_AGR_Demand_Drivers!$A$5:$I$11,7,FALSE)</f>
        <v>38.840701441971362</v>
      </c>
      <c r="G31" s="16">
        <f>VLOOKUP($C31,'Growth rate'!$B$3:$S$93,4,FALSE)*VLOOKUP($E31,BY_AGR_Demand_Drivers!$A$5:$I$11,8,FALSE)</f>
        <v>0</v>
      </c>
      <c r="H31" s="16">
        <f>VLOOKUP($C31,'Growth rate'!$B$3:$S$93,4,FALSE)*VLOOKUP($E31,BY_AGR_Demand_Drivers!$A$5:$I$11,9,FALSE)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BY_AGR_Demand_Drivers!$J$5</f>
        <v>AGDPH</v>
      </c>
      <c r="F32" s="16">
        <f>VLOOKUP($C32,'Growth rate'!$B$3:$S$93,4,FALSE)*VLOOKUP($E32,BY_AGR_Demand_Drivers!$A$5:$I$11,7,FALSE)</f>
        <v>38.764273949625213</v>
      </c>
      <c r="G32" s="16">
        <f>VLOOKUP($C32,'Growth rate'!$B$3:$S$93,4,FALSE)*VLOOKUP($E32,BY_AGR_Demand_Drivers!$A$5:$I$11,8,FALSE)</f>
        <v>0</v>
      </c>
      <c r="H32" s="16">
        <f>VLOOKUP($C32,'Growth rate'!$B$3:$S$93,4,FALSE)*VLOOKUP($E32,BY_AGR_Demand_Drivers!$A$5:$I$11,9,FALSE)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BY_AGR_Demand_Drivers!$J$5</f>
        <v>AGDPH</v>
      </c>
      <c r="F33" s="16">
        <f>VLOOKUP($C33,'Growth rate'!$B$3:$S$93,4,FALSE)*VLOOKUP($E33,BY_AGR_Demand_Drivers!$A$5:$I$11,7,FALSE)</f>
        <v>38.687846457279065</v>
      </c>
      <c r="G33" s="16">
        <f>VLOOKUP($C33,'Growth rate'!$B$3:$S$93,4,FALSE)*VLOOKUP($E33,BY_AGR_Demand_Drivers!$A$5:$I$11,8,FALSE)</f>
        <v>0</v>
      </c>
      <c r="H33" s="16">
        <f>VLOOKUP($C33,'Growth rate'!$B$3:$S$93,4,FALSE)*VLOOKUP($E33,BY_AGR_Demand_Drivers!$A$5:$I$11,9,FALSE)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BY_AGR_Demand_Drivers!$J$5</f>
        <v>AGDPH</v>
      </c>
      <c r="F34" s="16">
        <f>VLOOKUP($C34,'Growth rate'!$B$3:$S$93,4,FALSE)*VLOOKUP($E34,BY_AGR_Demand_Drivers!$A$5:$I$11,7,FALSE)</f>
        <v>38.611418964932916</v>
      </c>
      <c r="G34" s="16">
        <f>VLOOKUP($C34,'Growth rate'!$B$3:$S$93,4,FALSE)*VLOOKUP($E34,BY_AGR_Demand_Drivers!$A$5:$I$11,8,FALSE)</f>
        <v>0</v>
      </c>
      <c r="H34" s="16">
        <f>VLOOKUP($C34,'Growth rate'!$B$3:$S$93,4,FALSE)*VLOOKUP($E34,BY_AGR_Demand_Drivers!$A$5:$I$11,9,FALSE)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BY_AGR_Demand_Drivers!$J$5</f>
        <v>AGDPH</v>
      </c>
      <c r="F35" s="16">
        <f>VLOOKUP($C35,'Growth rate'!$B$3:$S$93,4,FALSE)*VLOOKUP($E35,BY_AGR_Demand_Drivers!$A$5:$I$11,7,FALSE)</f>
        <v>38.534991472586768</v>
      </c>
      <c r="G35" s="16">
        <f>VLOOKUP($C35,'Growth rate'!$B$3:$S$93,4,FALSE)*VLOOKUP($E35,BY_AGR_Demand_Drivers!$A$5:$I$11,8,FALSE)</f>
        <v>0</v>
      </c>
      <c r="H35" s="16">
        <f>VLOOKUP($C35,'Growth rate'!$B$3:$S$93,4,FALSE)*VLOOKUP($E35,BY_AGR_Demand_Drivers!$A$5:$I$11,9,FALSE)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BY_AGR_Demand_Drivers!$J$5</f>
        <v>AGDPH</v>
      </c>
      <c r="F36" s="16">
        <f>VLOOKUP($C36,'Growth rate'!$B$3:$S$93,4,FALSE)*VLOOKUP($E36,BY_AGR_Demand_Drivers!$A$5:$I$11,7,FALSE)</f>
        <v>38.445928501167586</v>
      </c>
      <c r="G36" s="16">
        <f>VLOOKUP($C36,'Growth rate'!$B$3:$S$93,4,FALSE)*VLOOKUP($E36,BY_AGR_Demand_Drivers!$A$5:$I$11,8,FALSE)</f>
        <v>0</v>
      </c>
      <c r="H36" s="16">
        <f>VLOOKUP($C36,'Growth rate'!$B$3:$S$93,4,FALSE)*VLOOKUP($E36,BY_AGR_Demand_Drivers!$A$5:$I$11,9,FALSE)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BY_AGR_Demand_Drivers!$J$5</f>
        <v>AGDPH</v>
      </c>
      <c r="F37" s="16">
        <f>VLOOKUP($C37,'Growth rate'!$B$3:$S$93,4,FALSE)*VLOOKUP($E37,BY_AGR_Demand_Drivers!$A$5:$I$11,7,FALSE)</f>
        <v>38.356865529748411</v>
      </c>
      <c r="G37" s="16">
        <f>VLOOKUP($C37,'Growth rate'!$B$3:$S$93,4,FALSE)*VLOOKUP($E37,BY_AGR_Demand_Drivers!$A$5:$I$11,8,FALSE)</f>
        <v>0</v>
      </c>
      <c r="H37" s="16">
        <f>VLOOKUP($C37,'Growth rate'!$B$3:$S$93,4,FALSE)*VLOOKUP($E37,BY_AGR_Demand_Drivers!$A$5:$I$11,9,FALSE)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BY_AGR_Demand_Drivers!$J$5</f>
        <v>AGDPH</v>
      </c>
      <c r="F38" s="16">
        <f>VLOOKUP($C38,'Growth rate'!$B$3:$S$93,4,FALSE)*VLOOKUP($E38,BY_AGR_Demand_Drivers!$A$5:$I$11,7,FALSE)</f>
        <v>38.26780255832923</v>
      </c>
      <c r="G38" s="16">
        <f>VLOOKUP($C38,'Growth rate'!$B$3:$S$93,4,FALSE)*VLOOKUP($E38,BY_AGR_Demand_Drivers!$A$5:$I$11,8,FALSE)</f>
        <v>0</v>
      </c>
      <c r="H38" s="16">
        <f>VLOOKUP($C38,'Growth rate'!$B$3:$S$93,4,FALSE)*VLOOKUP($E38,BY_AGR_Demand_Drivers!$A$5:$I$11,9,FALSE)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BY_AGR_Demand_Drivers!$J$5</f>
        <v>AGDPH</v>
      </c>
      <c r="F39" s="16">
        <f>VLOOKUP($C39,'Growth rate'!$B$3:$S$93,4,FALSE)*VLOOKUP($E39,BY_AGR_Demand_Drivers!$A$5:$I$11,7,FALSE)</f>
        <v>38.178739586910048</v>
      </c>
      <c r="G39" s="16">
        <f>VLOOKUP($C39,'Growth rate'!$B$3:$S$93,4,FALSE)*VLOOKUP($E39,BY_AGR_Demand_Drivers!$A$5:$I$11,8,FALSE)</f>
        <v>0</v>
      </c>
      <c r="H39" s="16">
        <f>VLOOKUP($C39,'Growth rate'!$B$3:$S$93,4,FALSE)*VLOOKUP($E39,BY_AGR_Demand_Drivers!$A$5:$I$11,9,FALSE)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BY_AGR_Demand_Drivers!$J$5</f>
        <v>AGDPH</v>
      </c>
      <c r="F40" s="16">
        <f>VLOOKUP($C40,'Growth rate'!$B$3:$S$93,4,FALSE)*VLOOKUP($E40,BY_AGR_Demand_Drivers!$A$5:$I$11,7,FALSE)</f>
        <v>38.089676615490866</v>
      </c>
      <c r="G40" s="16">
        <f>VLOOKUP($C40,'Growth rate'!$B$3:$S$93,4,FALSE)*VLOOKUP($E40,BY_AGR_Demand_Drivers!$A$5:$I$11,8,FALSE)</f>
        <v>0</v>
      </c>
      <c r="H40" s="16">
        <f>VLOOKUP($C40,'Growth rate'!$B$3:$S$93,4,FALSE)*VLOOKUP($E40,BY_AGR_Demand_Drivers!$A$5:$I$11,9,FALSE)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BY_AGR_Demand_Drivers!$J$5</f>
        <v>AGDPH</v>
      </c>
      <c r="F41" s="16">
        <f>VLOOKUP($C41,'Growth rate'!$B$3:$S$93,4,FALSE)*VLOOKUP($E41,BY_AGR_Demand_Drivers!$A$5:$I$11,7,FALSE)</f>
        <v>37.996765019893012</v>
      </c>
      <c r="G41" s="16">
        <f>VLOOKUP($C41,'Growth rate'!$B$3:$S$93,4,FALSE)*VLOOKUP($E41,BY_AGR_Demand_Drivers!$A$5:$I$11,8,FALSE)</f>
        <v>0</v>
      </c>
      <c r="H41" s="16">
        <f>VLOOKUP($C41,'Growth rate'!$B$3:$S$93,4,FALSE)*VLOOKUP($E41,BY_AGR_Demand_Drivers!$A$5:$I$11,9,FALSE)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BY_AGR_Demand_Drivers!$J$5</f>
        <v>AGDPH</v>
      </c>
      <c r="F42" s="16">
        <f>VLOOKUP($C42,'Growth rate'!$B$3:$S$93,4,FALSE)*VLOOKUP($E42,BY_AGR_Demand_Drivers!$A$5:$I$11,7,FALSE)</f>
        <v>37.903853424295157</v>
      </c>
      <c r="G42" s="16">
        <f>VLOOKUP($C42,'Growth rate'!$B$3:$S$93,4,FALSE)*VLOOKUP($E42,BY_AGR_Demand_Drivers!$A$5:$I$11,8,FALSE)</f>
        <v>0</v>
      </c>
      <c r="H42" s="16">
        <f>VLOOKUP($C42,'Growth rate'!$B$3:$S$93,4,FALSE)*VLOOKUP($E42,BY_AGR_Demand_Drivers!$A$5:$I$11,9,FALSE)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BY_AGR_Demand_Drivers!$J$5</f>
        <v>AGDPH</v>
      </c>
      <c r="F43" s="16">
        <f>VLOOKUP($C43,'Growth rate'!$B$3:$S$93,4,FALSE)*VLOOKUP($E43,BY_AGR_Demand_Drivers!$A$5:$I$11,7,FALSE)</f>
        <v>37.810941828697302</v>
      </c>
      <c r="G43" s="16">
        <f>VLOOKUP($C43,'Growth rate'!$B$3:$S$93,4,FALSE)*VLOOKUP($E43,BY_AGR_Demand_Drivers!$A$5:$I$11,8,FALSE)</f>
        <v>0</v>
      </c>
      <c r="H43" s="16">
        <f>VLOOKUP($C43,'Growth rate'!$B$3:$S$93,4,FALSE)*VLOOKUP($E43,BY_AGR_Demand_Drivers!$A$5:$I$11,9,FALSE)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BY_AGR_Demand_Drivers!$J$5</f>
        <v>AGDPH</v>
      </c>
      <c r="F44" s="16">
        <f>VLOOKUP($C44,'Growth rate'!$B$3:$S$93,4,FALSE)*VLOOKUP($E44,BY_AGR_Demand_Drivers!$A$5:$I$11,7,FALSE)</f>
        <v>37.718030233099448</v>
      </c>
      <c r="G44" s="16">
        <f>VLOOKUP($C44,'Growth rate'!$B$3:$S$93,4,FALSE)*VLOOKUP($E44,BY_AGR_Demand_Drivers!$A$5:$I$11,8,FALSE)</f>
        <v>0</v>
      </c>
      <c r="H44" s="16">
        <f>VLOOKUP($C44,'Growth rate'!$B$3:$S$93,4,FALSE)*VLOOKUP($E44,BY_AGR_Demand_Drivers!$A$5:$I$11,9,FALSE)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BY_AGR_Demand_Drivers!$J$5</f>
        <v>AGDPH</v>
      </c>
      <c r="F45" s="16">
        <f>VLOOKUP($C45,'Growth rate'!$B$3:$S$93,4,FALSE)*VLOOKUP($E45,BY_AGR_Demand_Drivers!$A$5:$I$11,7,FALSE)</f>
        <v>37.625118637501593</v>
      </c>
      <c r="G45" s="16">
        <f>VLOOKUP($C45,'Growth rate'!$B$3:$S$93,4,FALSE)*VLOOKUP($E45,BY_AGR_Demand_Drivers!$A$5:$I$11,8,FALSE)</f>
        <v>0</v>
      </c>
      <c r="H45" s="16">
        <f>VLOOKUP($C45,'Growth rate'!$B$3:$S$93,4,FALSE)*VLOOKUP($E45,BY_AGR_Demand_Drivers!$A$5:$I$11,9,FALSE)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BY_AGR_Demand_Drivers!$J$5</f>
        <v>AGDPH</v>
      </c>
      <c r="F46" s="16">
        <f>VLOOKUP($C46,'Growth rate'!$B$3:$S$93,4,FALSE)*VLOOKUP($E46,BY_AGR_Demand_Drivers!$A$5:$I$11,7,FALSE)</f>
        <v>37.522084314658059</v>
      </c>
      <c r="G46" s="16">
        <f>VLOOKUP($C46,'Growth rate'!$B$3:$S$93,4,FALSE)*VLOOKUP($E46,BY_AGR_Demand_Drivers!$A$5:$I$11,8,FALSE)</f>
        <v>0</v>
      </c>
      <c r="H46" s="16">
        <f>VLOOKUP($C46,'Growth rate'!$B$3:$S$93,4,FALSE)*VLOOKUP($E46,BY_AGR_Demand_Drivers!$A$5:$I$11,9,FALSE)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BY_AGR_Demand_Drivers!$J$5</f>
        <v>AGDPH</v>
      </c>
      <c r="F47" s="16">
        <f>VLOOKUP($C47,'Growth rate'!$B$3:$S$93,4,FALSE)*VLOOKUP($E47,BY_AGR_Demand_Drivers!$A$5:$I$11,7,FALSE)</f>
        <v>37.419049991814525</v>
      </c>
      <c r="G47" s="16">
        <f>VLOOKUP($C47,'Growth rate'!$B$3:$S$93,4,FALSE)*VLOOKUP($E47,BY_AGR_Demand_Drivers!$A$5:$I$11,8,FALSE)</f>
        <v>0</v>
      </c>
      <c r="H47" s="16">
        <f>VLOOKUP($C47,'Growth rate'!$B$3:$S$93,4,FALSE)*VLOOKUP($E47,BY_AGR_Demand_Drivers!$A$5:$I$11,9,FALSE)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BY_AGR_Demand_Drivers!$J$5</f>
        <v>AGDPH</v>
      </c>
      <c r="F48" s="16">
        <f>VLOOKUP($C48,'Growth rate'!$B$3:$S$93,4,FALSE)*VLOOKUP($E48,BY_AGR_Demand_Drivers!$A$5:$I$11,7,FALSE)</f>
        <v>37.316015668970984</v>
      </c>
      <c r="G48" s="16">
        <f>VLOOKUP($C48,'Growth rate'!$B$3:$S$93,4,FALSE)*VLOOKUP($E48,BY_AGR_Demand_Drivers!$A$5:$I$11,8,FALSE)</f>
        <v>0</v>
      </c>
      <c r="H48" s="16">
        <f>VLOOKUP($C48,'Growth rate'!$B$3:$S$93,4,FALSE)*VLOOKUP($E48,BY_AGR_Demand_Drivers!$A$5:$I$11,9,FALSE)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BY_AGR_Demand_Drivers!$J$5</f>
        <v>AGDPH</v>
      </c>
      <c r="F49" s="16">
        <f>VLOOKUP($C49,'Growth rate'!$B$3:$S$93,4,FALSE)*VLOOKUP($E49,BY_AGR_Demand_Drivers!$A$5:$I$11,7,FALSE)</f>
        <v>37.212981346127449</v>
      </c>
      <c r="G49" s="16">
        <f>VLOOKUP($C49,'Growth rate'!$B$3:$S$93,4,FALSE)*VLOOKUP($E49,BY_AGR_Demand_Drivers!$A$5:$I$11,8,FALSE)</f>
        <v>0</v>
      </c>
      <c r="H49" s="16">
        <f>VLOOKUP($C49,'Growth rate'!$B$3:$S$93,4,FALSE)*VLOOKUP($E49,BY_AGR_Demand_Drivers!$A$5:$I$11,9,FALSE)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BY_AGR_Demand_Drivers!$J$5</f>
        <v>AGDPH</v>
      </c>
      <c r="F50" s="16">
        <f>VLOOKUP($C50,'Growth rate'!$B$3:$S$93,4,FALSE)*VLOOKUP($E50,BY_AGR_Demand_Drivers!$A$5:$I$11,7,FALSE)</f>
        <v>37.109947023283915</v>
      </c>
      <c r="G50" s="16">
        <f>VLOOKUP($C50,'Growth rate'!$B$3:$S$93,4,FALSE)*VLOOKUP($E50,BY_AGR_Demand_Drivers!$A$5:$I$11,8,FALSE)</f>
        <v>0</v>
      </c>
      <c r="H50" s="16">
        <f>VLOOKUP($C50,'Growth rate'!$B$3:$S$93,4,FALSE)*VLOOKUP($E50,BY_AGR_Demand_Drivers!$A$5:$I$11,9,FALSE)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BY_AGR_Demand_Drivers!$J$5</f>
        <v>AGDPH</v>
      </c>
      <c r="F51" s="16">
        <f>VLOOKUP($C51,'Growth rate'!$B$3:$S$93,4,FALSE)*VLOOKUP($E51,BY_AGR_Demand_Drivers!$A$5:$I$11,7,FALSE)</f>
        <v>37.004601645592004</v>
      </c>
      <c r="G51" s="16">
        <f>VLOOKUP($C51,'Growth rate'!$B$3:$S$93,4,FALSE)*VLOOKUP($E51,BY_AGR_Demand_Drivers!$A$5:$I$11,8,FALSE)</f>
        <v>0</v>
      </c>
      <c r="H51" s="16">
        <f>VLOOKUP($C51,'Growth rate'!$B$3:$S$93,4,FALSE)*VLOOKUP($E51,BY_AGR_Demand_Drivers!$A$5:$I$11,9,FALSE)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BY_AGR_Demand_Drivers!$J$5</f>
        <v>AGDPH</v>
      </c>
      <c r="F52" s="16">
        <f>VLOOKUP($C52,'Growth rate'!$B$3:$S$93,4,FALSE)*VLOOKUP($E52,BY_AGR_Demand_Drivers!$A$5:$I$11,7,FALSE)</f>
        <v>36.8992562679001</v>
      </c>
      <c r="G52" s="16">
        <f>VLOOKUP($C52,'Growth rate'!$B$3:$S$93,4,FALSE)*VLOOKUP($E52,BY_AGR_Demand_Drivers!$A$5:$I$11,8,FALSE)</f>
        <v>0</v>
      </c>
      <c r="H52" s="16">
        <f>VLOOKUP($C52,'Growth rate'!$B$3:$S$93,4,FALSE)*VLOOKUP($E52,BY_AGR_Demand_Drivers!$A$5:$I$11,9,FALSE)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BY_AGR_Demand_Drivers!$J$5</f>
        <v>AGDPH</v>
      </c>
      <c r="F53" s="16">
        <f>VLOOKUP($C53,'Growth rate'!$B$3:$S$93,4,FALSE)*VLOOKUP($E53,BY_AGR_Demand_Drivers!$A$5:$I$11,7,FALSE)</f>
        <v>36.793910890208195</v>
      </c>
      <c r="G53" s="16">
        <f>VLOOKUP($C53,'Growth rate'!$B$3:$S$93,4,FALSE)*VLOOKUP($E53,BY_AGR_Demand_Drivers!$A$5:$I$11,8,FALSE)</f>
        <v>0</v>
      </c>
      <c r="H53" s="16">
        <f>VLOOKUP($C53,'Growth rate'!$B$3:$S$93,4,FALSE)*VLOOKUP($E53,BY_AGR_Demand_Drivers!$A$5:$I$11,9,FALSE)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BY_AGR_Demand_Drivers!$J$5</f>
        <v>AGDPH</v>
      </c>
      <c r="F54" s="16">
        <f>VLOOKUP($C54,'Growth rate'!$B$3:$S$93,4,FALSE)*VLOOKUP($E54,BY_AGR_Demand_Drivers!$A$5:$I$11,7,FALSE)</f>
        <v>36.688565512516291</v>
      </c>
      <c r="G54" s="16">
        <f>VLOOKUP($C54,'Growth rate'!$B$3:$S$93,4,FALSE)*VLOOKUP($E54,BY_AGR_Demand_Drivers!$A$5:$I$11,8,FALSE)</f>
        <v>0</v>
      </c>
      <c r="H54" s="16">
        <f>VLOOKUP($C54,'Growth rate'!$B$3:$S$93,4,FALSE)*VLOOKUP($E54,BY_AGR_Demand_Drivers!$A$5:$I$11,9,FALSE)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BY_AGR_Demand_Drivers!$J$5</f>
        <v>AGDPH</v>
      </c>
      <c r="F55" s="16">
        <f>VLOOKUP($C55,'Growth rate'!$B$3:$S$93,4,FALSE)*VLOOKUP($E55,BY_AGR_Demand_Drivers!$A$5:$I$11,7,FALSE)</f>
        <v>36.58322013482438</v>
      </c>
      <c r="G55" s="16">
        <f>VLOOKUP($C55,'Growth rate'!$B$3:$S$93,4,FALSE)*VLOOKUP($E55,BY_AGR_Demand_Drivers!$A$5:$I$11,8,FALSE)</f>
        <v>0</v>
      </c>
      <c r="H55" s="16">
        <f>VLOOKUP($C55,'Growth rate'!$B$3:$S$93,4,FALSE)*VLOOKUP($E55,BY_AGR_Demand_Drivers!$A$5:$I$11,9,FALSE)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BY_AGR_Demand_Drivers!$J$5</f>
        <v>AGDPH</v>
      </c>
      <c r="F56" s="16">
        <f>VLOOKUP($C56,'Growth rate'!$B$3:$S$93,4,FALSE)*VLOOKUP($E56,BY_AGR_Demand_Drivers!$A$5:$I$11,7,FALSE)</f>
        <v>36.473995827206984</v>
      </c>
      <c r="G56" s="16">
        <f>VLOOKUP($C56,'Growth rate'!$B$3:$S$93,4,FALSE)*VLOOKUP($E56,BY_AGR_Demand_Drivers!$A$5:$I$11,8,FALSE)</f>
        <v>0</v>
      </c>
      <c r="H56" s="16">
        <f>VLOOKUP($C56,'Growth rate'!$B$3:$S$93,4,FALSE)*VLOOKUP($E56,BY_AGR_Demand_Drivers!$A$5:$I$11,9,FALSE)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BY_AGR_Demand_Drivers!$J$5</f>
        <v>AGDPH</v>
      </c>
      <c r="F57" s="16">
        <f>VLOOKUP($C57,'Growth rate'!$B$3:$S$93,4,FALSE)*VLOOKUP($E57,BY_AGR_Demand_Drivers!$A$5:$I$11,7,FALSE)</f>
        <v>36.364771519589588</v>
      </c>
      <c r="G57" s="16">
        <f>VLOOKUP($C57,'Growth rate'!$B$3:$S$93,4,FALSE)*VLOOKUP($E57,BY_AGR_Demand_Drivers!$A$5:$I$11,8,FALSE)</f>
        <v>0</v>
      </c>
      <c r="H57" s="16">
        <f>VLOOKUP($C57,'Growth rate'!$B$3:$S$93,4,FALSE)*VLOOKUP($E57,BY_AGR_Demand_Drivers!$A$5:$I$11,9,FALSE)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BY_AGR_Demand_Drivers!$J$5</f>
        <v>AGDPH</v>
      </c>
      <c r="F58" s="16">
        <f>VLOOKUP($C58,'Growth rate'!$B$3:$S$93,4,FALSE)*VLOOKUP($E58,BY_AGR_Demand_Drivers!$A$5:$I$11,7,FALSE)</f>
        <v>36.255547211972193</v>
      </c>
      <c r="G58" s="16">
        <f>VLOOKUP($C58,'Growth rate'!$B$3:$S$93,4,FALSE)*VLOOKUP($E58,BY_AGR_Demand_Drivers!$A$5:$I$11,8,FALSE)</f>
        <v>0</v>
      </c>
      <c r="H58" s="16">
        <f>VLOOKUP($C58,'Growth rate'!$B$3:$S$93,4,FALSE)*VLOOKUP($E58,BY_AGR_Demand_Drivers!$A$5:$I$11,9,FALSE)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BY_AGR_Demand_Drivers!$J$5</f>
        <v>AGDPH</v>
      </c>
      <c r="F59" s="16">
        <f>VLOOKUP($C59,'Growth rate'!$B$3:$S$93,4,FALSE)*VLOOKUP($E59,BY_AGR_Demand_Drivers!$A$5:$I$11,7,FALSE)</f>
        <v>36.146322904354797</v>
      </c>
      <c r="G59" s="16">
        <f>VLOOKUP($C59,'Growth rate'!$B$3:$S$93,4,FALSE)*VLOOKUP($E59,BY_AGR_Demand_Drivers!$A$5:$I$11,8,FALSE)</f>
        <v>0</v>
      </c>
      <c r="H59" s="16">
        <f>VLOOKUP($C59,'Growth rate'!$B$3:$S$93,4,FALSE)*VLOOKUP($E59,BY_AGR_Demand_Drivers!$A$5:$I$11,9,FALSE)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BY_AGR_Demand_Drivers!$J$5</f>
        <v>AGDPH</v>
      </c>
      <c r="F60" s="16">
        <f>VLOOKUP($C60,'Growth rate'!$B$3:$S$93,4,FALSE)*VLOOKUP($E60,BY_AGR_Demand_Drivers!$A$5:$I$11,7,FALSE)</f>
        <v>36.037098596737401</v>
      </c>
      <c r="G60" s="16">
        <f>VLOOKUP($C60,'Growth rate'!$B$3:$S$93,4,FALSE)*VLOOKUP($E60,BY_AGR_Demand_Drivers!$A$5:$I$11,8,FALSE)</f>
        <v>0</v>
      </c>
      <c r="H60" s="16">
        <f>VLOOKUP($C60,'Growth rate'!$B$3:$S$93,4,FALSE)*VLOOKUP($E60,BY_AGR_Demand_Drivers!$A$5:$I$11,9,FALSE)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BY_AGR_Demand_Drivers!$J$5</f>
        <v>AGDPH</v>
      </c>
      <c r="F61" s="16">
        <f>VLOOKUP($C61,'Growth rate'!$B$3:$S$93,4,FALSE)*VLOOKUP($E61,BY_AGR_Demand_Drivers!$A$5:$I$11,7,FALSE)</f>
        <v>35.91880211320786</v>
      </c>
      <c r="G61" s="16">
        <f>VLOOKUP($C61,'Growth rate'!$B$3:$S$93,4,FALSE)*VLOOKUP($E61,BY_AGR_Demand_Drivers!$A$5:$I$11,8,FALSE)</f>
        <v>0</v>
      </c>
      <c r="H61" s="16">
        <f>VLOOKUP($C61,'Growth rate'!$B$3:$S$93,4,FALSE)*VLOOKUP($E61,BY_AGR_Demand_Drivers!$A$5:$I$11,9,FALSE)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BY_AGR_Demand_Drivers!$J$5</f>
        <v>AGDPH</v>
      </c>
      <c r="F62" s="16">
        <f>VLOOKUP($C62,'Growth rate'!$B$3:$S$93,4,FALSE)*VLOOKUP($E62,BY_AGR_Demand_Drivers!$A$5:$I$11,7,FALSE)</f>
        <v>35.800505629678327</v>
      </c>
      <c r="G62" s="16">
        <f>VLOOKUP($C62,'Growth rate'!$B$3:$S$93,4,FALSE)*VLOOKUP($E62,BY_AGR_Demand_Drivers!$A$5:$I$11,8,FALSE)</f>
        <v>0</v>
      </c>
      <c r="H62" s="16">
        <f>VLOOKUP($C62,'Growth rate'!$B$3:$S$93,4,FALSE)*VLOOKUP($E62,BY_AGR_Demand_Drivers!$A$5:$I$11,9,FALSE)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BY_AGR_Demand_Drivers!$J$5</f>
        <v>AGDPH</v>
      </c>
      <c r="F63" s="16">
        <f>VLOOKUP($C63,'Growth rate'!$B$3:$S$93,4,FALSE)*VLOOKUP($E63,BY_AGR_Demand_Drivers!$A$5:$I$11,7,FALSE)</f>
        <v>35.682209146148786</v>
      </c>
      <c r="G63" s="16">
        <f>VLOOKUP($C63,'Growth rate'!$B$3:$S$93,4,FALSE)*VLOOKUP($E63,BY_AGR_Demand_Drivers!$A$5:$I$11,8,FALSE)</f>
        <v>0</v>
      </c>
      <c r="H63" s="16">
        <f>VLOOKUP($C63,'Growth rate'!$B$3:$S$93,4,FALSE)*VLOOKUP($E63,BY_AGR_Demand_Drivers!$A$5:$I$11,9,FALSE)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BY_AGR_Demand_Drivers!$J$5</f>
        <v>AGDPH</v>
      </c>
      <c r="F64" s="16">
        <f>VLOOKUP($C64,'Growth rate'!$B$3:$S$93,4,FALSE)*VLOOKUP($E64,BY_AGR_Demand_Drivers!$A$5:$I$11,7,FALSE)</f>
        <v>35.563912662619252</v>
      </c>
      <c r="G64" s="16">
        <f>VLOOKUP($C64,'Growth rate'!$B$3:$S$93,4,FALSE)*VLOOKUP($E64,BY_AGR_Demand_Drivers!$A$5:$I$11,8,FALSE)</f>
        <v>0</v>
      </c>
      <c r="H64" s="16">
        <f>VLOOKUP($C64,'Growth rate'!$B$3:$S$93,4,FALSE)*VLOOKUP($E64,BY_AGR_Demand_Drivers!$A$5:$I$11,9,FALSE)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BY_AGR_Demand_Drivers!$J$5</f>
        <v>AGDPH</v>
      </c>
      <c r="F65" s="16">
        <f>VLOOKUP($C65,'Growth rate'!$B$3:$S$93,4,FALSE)*VLOOKUP($E65,BY_AGR_Demand_Drivers!$A$5:$I$11,7,FALSE)</f>
        <v>35.445616179089711</v>
      </c>
      <c r="G65" s="16">
        <f>VLOOKUP($C65,'Growth rate'!$B$3:$S$93,4,FALSE)*VLOOKUP($E65,BY_AGR_Demand_Drivers!$A$5:$I$11,8,FALSE)</f>
        <v>0</v>
      </c>
      <c r="H65" s="16">
        <f>VLOOKUP($C65,'Growth rate'!$B$3:$S$93,4,FALSE)*VLOOKUP($E65,BY_AGR_Demand_Drivers!$A$5:$I$11,9,FALSE)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BY_AGR_Demand_Drivers!$J$5</f>
        <v>AGDPH</v>
      </c>
      <c r="F66" s="16">
        <f>VLOOKUP($C66,'Growth rate'!$B$3:$S$93,4,FALSE)*VLOOKUP($E66,BY_AGR_Demand_Drivers!$A$5:$I$11,7,FALSE)</f>
        <v>35.315078150706668</v>
      </c>
      <c r="G66" s="16">
        <f>VLOOKUP($C66,'Growth rate'!$B$3:$S$93,4,FALSE)*VLOOKUP($E66,BY_AGR_Demand_Drivers!$A$5:$I$11,8,FALSE)</f>
        <v>0</v>
      </c>
      <c r="H66" s="16">
        <f>VLOOKUP($C66,'Growth rate'!$B$3:$S$93,4,FALSE)*VLOOKUP($E66,BY_AGR_Demand_Drivers!$A$5:$I$11,9,FALSE)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BY_AGR_Demand_Drivers!$J$5</f>
        <v>AGDPH</v>
      </c>
      <c r="F67" s="16">
        <f>VLOOKUP($C67,'Growth rate'!$B$3:$S$93,4,FALSE)*VLOOKUP($E67,BY_AGR_Demand_Drivers!$A$5:$I$11,7,FALSE)</f>
        <v>35.184540122323632</v>
      </c>
      <c r="G67" s="16">
        <f>VLOOKUP($C67,'Growth rate'!$B$3:$S$93,4,FALSE)*VLOOKUP($E67,BY_AGR_Demand_Drivers!$A$5:$I$11,8,FALSE)</f>
        <v>0</v>
      </c>
      <c r="H67" s="16">
        <f>VLOOKUP($C67,'Growth rate'!$B$3:$S$93,4,FALSE)*VLOOKUP($E67,BY_AGR_Demand_Drivers!$A$5:$I$11,9,FALSE)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BY_AGR_Demand_Drivers!$J$5</f>
        <v>AGDPH</v>
      </c>
      <c r="F68" s="16">
        <f>VLOOKUP($C68,'Growth rate'!$B$3:$S$93,4,FALSE)*VLOOKUP($E68,BY_AGR_Demand_Drivers!$A$5:$I$11,7,FALSE)</f>
        <v>35.054002093940596</v>
      </c>
      <c r="G68" s="16">
        <f>VLOOKUP($C68,'Growth rate'!$B$3:$S$93,4,FALSE)*VLOOKUP($E68,BY_AGR_Demand_Drivers!$A$5:$I$11,8,FALSE)</f>
        <v>0</v>
      </c>
      <c r="H68" s="16">
        <f>VLOOKUP($C68,'Growth rate'!$B$3:$S$93,4,FALSE)*VLOOKUP($E68,BY_AGR_Demand_Drivers!$A$5:$I$11,9,FALSE)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BY_AGR_Demand_Drivers!$J$5</f>
        <v>AGDPH</v>
      </c>
      <c r="F69" s="16">
        <f>VLOOKUP($C69,'Growth rate'!$B$3:$S$93,4,FALSE)*VLOOKUP($E69,BY_AGR_Demand_Drivers!$A$5:$I$11,7,FALSE)</f>
        <v>34.923464065557553</v>
      </c>
      <c r="G69" s="16">
        <f>VLOOKUP($C69,'Growth rate'!$B$3:$S$93,4,FALSE)*VLOOKUP($E69,BY_AGR_Demand_Drivers!$A$5:$I$11,8,FALSE)</f>
        <v>0</v>
      </c>
      <c r="H69" s="16">
        <f>VLOOKUP($C69,'Growth rate'!$B$3:$S$93,4,FALSE)*VLOOKUP($E69,BY_AGR_Demand_Drivers!$A$5:$I$11,9,FALSE)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BY_AGR_Demand_Drivers!$J$5</f>
        <v>AGDPH</v>
      </c>
      <c r="F70" s="16">
        <f>VLOOKUP($C70,'Growth rate'!$B$3:$S$93,4,FALSE)*VLOOKUP($E70,BY_AGR_Demand_Drivers!$A$5:$I$11,7,FALSE)</f>
        <v>34.792926037174517</v>
      </c>
      <c r="G70" s="16">
        <f>VLOOKUP($C70,'Growth rate'!$B$3:$S$93,4,FALSE)*VLOOKUP($E70,BY_AGR_Demand_Drivers!$A$5:$I$11,8,FALSE)</f>
        <v>0</v>
      </c>
      <c r="H70" s="16">
        <f>VLOOKUP($C70,'Growth rate'!$B$3:$S$93,4,FALSE)*VLOOKUP($E70,BY_AGR_Demand_Drivers!$A$5:$I$11,9,FALSE)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BY_AGR_Demand_Drivers!$J$5</f>
        <v>AGDPH</v>
      </c>
      <c r="F71" s="16">
        <f>VLOOKUP($C71,'Growth rate'!$B$3:$S$93,4,FALSE)*VLOOKUP($E71,BY_AGR_Demand_Drivers!$A$5:$I$11,7,FALSE)</f>
        <v>34.652323015871353</v>
      </c>
      <c r="G71" s="16">
        <f>VLOOKUP($C71,'Growth rate'!$B$3:$S$93,4,FALSE)*VLOOKUP($E71,BY_AGR_Demand_Drivers!$A$5:$I$11,8,FALSE)</f>
        <v>0</v>
      </c>
      <c r="H71" s="16">
        <f>VLOOKUP($C71,'Growth rate'!$B$3:$S$93,4,FALSE)*VLOOKUP($E71,BY_AGR_Demand_Drivers!$A$5:$I$11,9,FALSE)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BY_AGR_Demand_Drivers!$J$5</f>
        <v>AGDPH</v>
      </c>
      <c r="F72" s="16">
        <f>VLOOKUP($C72,'Growth rate'!$B$3:$S$93,4,FALSE)*VLOOKUP($E72,BY_AGR_Demand_Drivers!$A$5:$I$11,7,FALSE)</f>
        <v>34.511719994568196</v>
      </c>
      <c r="G72" s="16">
        <f>VLOOKUP($C72,'Growth rate'!$B$3:$S$93,4,FALSE)*VLOOKUP($E72,BY_AGR_Demand_Drivers!$A$5:$I$11,8,FALSE)</f>
        <v>0</v>
      </c>
      <c r="H72" s="16">
        <f>VLOOKUP($C72,'Growth rate'!$B$3:$S$93,4,FALSE)*VLOOKUP($E72,BY_AGR_Demand_Drivers!$A$5:$I$11,9,FALSE)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BY_AGR_Demand_Drivers!$J$5</f>
        <v>AGDPH</v>
      </c>
      <c r="F73" s="16">
        <f>VLOOKUP($C73,'Growth rate'!$B$3:$S$93,4,FALSE)*VLOOKUP($E73,BY_AGR_Demand_Drivers!$A$5:$I$11,7,FALSE)</f>
        <v>34.371116973265039</v>
      </c>
      <c r="G73" s="16">
        <f>VLOOKUP($C73,'Growth rate'!$B$3:$S$93,4,FALSE)*VLOOKUP($E73,BY_AGR_Demand_Drivers!$A$5:$I$11,8,FALSE)</f>
        <v>0</v>
      </c>
      <c r="H73" s="16">
        <f>VLOOKUP($C73,'Growth rate'!$B$3:$S$93,4,FALSE)*VLOOKUP($E73,BY_AGR_Demand_Drivers!$A$5:$I$11,9,FALSE)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BY_AGR_Demand_Drivers!$J$5</f>
        <v>AGDPH</v>
      </c>
      <c r="F74" s="16">
        <f>VLOOKUP($C74,'Growth rate'!$B$3:$S$93,4,FALSE)*VLOOKUP($E74,BY_AGR_Demand_Drivers!$A$5:$I$11,7,FALSE)</f>
        <v>34.230513951961875</v>
      </c>
      <c r="G74" s="16">
        <f>VLOOKUP($C74,'Growth rate'!$B$3:$S$93,4,FALSE)*VLOOKUP($E74,BY_AGR_Demand_Drivers!$A$5:$I$11,8,FALSE)</f>
        <v>0</v>
      </c>
      <c r="H74" s="16">
        <f>VLOOKUP($C74,'Growth rate'!$B$3:$S$93,4,FALSE)*VLOOKUP($E74,BY_AGR_Demand_Drivers!$A$5:$I$11,9,FALSE)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BY_AGR_Demand_Drivers!$J$5</f>
        <v>AGDPH</v>
      </c>
      <c r="F75" s="16">
        <f>VLOOKUP($C75,'Growth rate'!$B$3:$S$93,4,FALSE)*VLOOKUP($E75,BY_AGR_Demand_Drivers!$A$5:$I$11,7,FALSE)</f>
        <v>34.089910930658718</v>
      </c>
      <c r="G75" s="16">
        <f>VLOOKUP($C75,'Growth rate'!$B$3:$S$93,4,FALSE)*VLOOKUP($E75,BY_AGR_Demand_Drivers!$A$5:$I$11,8,FALSE)</f>
        <v>0</v>
      </c>
      <c r="H75" s="16">
        <f>VLOOKUP($C75,'Growth rate'!$B$3:$S$93,4,FALSE)*VLOOKUP($E75,BY_AGR_Demand_Drivers!$A$5:$I$11,9,FALSE)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BY_AGR_Demand_Drivers!$J$5</f>
        <v>AGDPH</v>
      </c>
      <c r="F76" s="16">
        <f>VLOOKUP($C76,'Growth rate'!$B$3:$S$93,4,FALSE)*VLOOKUP($E76,BY_AGR_Demand_Drivers!$A$5:$I$11,7,FALSE)</f>
        <v>33.941083503033795</v>
      </c>
      <c r="G76" s="16">
        <f>VLOOKUP($C76,'Growth rate'!$B$3:$S$93,4,FALSE)*VLOOKUP($E76,BY_AGR_Demand_Drivers!$A$5:$I$11,8,FALSE)</f>
        <v>0</v>
      </c>
      <c r="H76" s="16">
        <f>VLOOKUP($C76,'Growth rate'!$B$3:$S$93,4,FALSE)*VLOOKUP($E76,BY_AGR_Demand_Drivers!$A$5:$I$11,9,FALSE)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BY_AGR_Demand_Drivers!$J$5</f>
        <v>AGDPH</v>
      </c>
      <c r="F77" s="16">
        <f>VLOOKUP($C77,'Growth rate'!$B$3:$S$93,4,FALSE)*VLOOKUP($E77,BY_AGR_Demand_Drivers!$A$5:$I$11,7,FALSE)</f>
        <v>33.792256075408872</v>
      </c>
      <c r="G77" s="16">
        <f>VLOOKUP($C77,'Growth rate'!$B$3:$S$93,4,FALSE)*VLOOKUP($E77,BY_AGR_Demand_Drivers!$A$5:$I$11,8,FALSE)</f>
        <v>0</v>
      </c>
      <c r="H77" s="16">
        <f>VLOOKUP($C77,'Growth rate'!$B$3:$S$93,4,FALSE)*VLOOKUP($E77,BY_AGR_Demand_Drivers!$A$5:$I$11,9,FALSE)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BY_AGR_Demand_Drivers!$J$5</f>
        <v>AGDPH</v>
      </c>
      <c r="F78" s="16">
        <f>VLOOKUP($C78,'Growth rate'!$B$3:$S$93,4,FALSE)*VLOOKUP($E78,BY_AGR_Demand_Drivers!$A$5:$I$11,7,FALSE)</f>
        <v>33.643428647783956</v>
      </c>
      <c r="G78" s="16">
        <f>VLOOKUP($C78,'Growth rate'!$B$3:$S$93,4,FALSE)*VLOOKUP($E78,BY_AGR_Demand_Drivers!$A$5:$I$11,8,FALSE)</f>
        <v>0</v>
      </c>
      <c r="H78" s="16">
        <f>VLOOKUP($C78,'Growth rate'!$B$3:$S$93,4,FALSE)*VLOOKUP($E78,BY_AGR_Demand_Drivers!$A$5:$I$11,9,FALSE)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BY_AGR_Demand_Drivers!$J$5</f>
        <v>AGDPH</v>
      </c>
      <c r="F79" s="16">
        <f>VLOOKUP($C79,'Growth rate'!$B$3:$S$93,4,FALSE)*VLOOKUP($E79,BY_AGR_Demand_Drivers!$A$5:$I$11,7,FALSE)</f>
        <v>33.494601220159041</v>
      </c>
      <c r="G79" s="16">
        <f>VLOOKUP($C79,'Growth rate'!$B$3:$S$93,4,FALSE)*VLOOKUP($E79,BY_AGR_Demand_Drivers!$A$5:$I$11,8,FALSE)</f>
        <v>0</v>
      </c>
      <c r="H79" s="16">
        <f>VLOOKUP($C79,'Growth rate'!$B$3:$S$93,4,FALSE)*VLOOKUP($E79,BY_AGR_Demand_Drivers!$A$5:$I$11,9,FALSE)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BY_AGR_Demand_Drivers!$J$5</f>
        <v>AGDPH</v>
      </c>
      <c r="F80" s="16">
        <f>VLOOKUP($C80,'Growth rate'!$B$3:$S$93,4,FALSE)*VLOOKUP($E80,BY_AGR_Demand_Drivers!$A$5:$I$11,7,FALSE)</f>
        <v>33.345773792534118</v>
      </c>
      <c r="G80" s="16">
        <f>VLOOKUP($C80,'Growth rate'!$B$3:$S$93,4,FALSE)*VLOOKUP($E80,BY_AGR_Demand_Drivers!$A$5:$I$11,8,FALSE)</f>
        <v>0</v>
      </c>
      <c r="H80" s="16">
        <f>VLOOKUP($C80,'Growth rate'!$B$3:$S$93,4,FALSE)*VLOOKUP($E80,BY_AGR_Demand_Drivers!$A$5:$I$11,9,FALSE)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BY_AGR_Demand_Drivers!$J$5</f>
        <v>AGDPH</v>
      </c>
      <c r="F81" s="16">
        <f>VLOOKUP($C81,'Growth rate'!$B$3:$S$93,4,FALSE)*VLOOKUP($E81,BY_AGR_Demand_Drivers!$A$5:$I$11,7,FALSE)</f>
        <v>33.172419798812307</v>
      </c>
      <c r="G81" s="16">
        <f>VLOOKUP($C81,'Growth rate'!$B$3:$S$93,4,FALSE)*VLOOKUP($E81,BY_AGR_Demand_Drivers!$A$5:$I$11,8,FALSE)</f>
        <v>0</v>
      </c>
      <c r="H81" s="16">
        <f>VLOOKUP($C81,'Growth rate'!$B$3:$S$93,4,FALSE)*VLOOKUP($E81,BY_AGR_Demand_Drivers!$A$5:$I$11,9,FALSE)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BY_AGR_Demand_Drivers!$J$5</f>
        <v>AGDPH</v>
      </c>
      <c r="F82" s="16">
        <f>VLOOKUP($C82,'Growth rate'!$B$3:$S$93,4,FALSE)*VLOOKUP($E82,BY_AGR_Demand_Drivers!$A$5:$I$11,7,FALSE)</f>
        <v>32.999065805090495</v>
      </c>
      <c r="G82" s="16">
        <f>VLOOKUP($C82,'Growth rate'!$B$3:$S$93,4,FALSE)*VLOOKUP($E82,BY_AGR_Demand_Drivers!$A$5:$I$11,8,FALSE)</f>
        <v>0</v>
      </c>
      <c r="H82" s="16">
        <f>VLOOKUP($C82,'Growth rate'!$B$3:$S$93,4,FALSE)*VLOOKUP($E82,BY_AGR_Demand_Drivers!$A$5:$I$11,9,FALSE)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BY_AGR_Demand_Drivers!$J$5</f>
        <v>AGDPH</v>
      </c>
      <c r="F83" s="16">
        <f>VLOOKUP($C83,'Growth rate'!$B$3:$S$93,4,FALSE)*VLOOKUP($E83,BY_AGR_Demand_Drivers!$A$5:$I$11,7,FALSE)</f>
        <v>32.825711811368684</v>
      </c>
      <c r="G83" s="16">
        <f>VLOOKUP($C83,'Growth rate'!$B$3:$S$93,4,FALSE)*VLOOKUP($E83,BY_AGR_Demand_Drivers!$A$5:$I$11,8,FALSE)</f>
        <v>0</v>
      </c>
      <c r="H83" s="16">
        <f>VLOOKUP($C83,'Growth rate'!$B$3:$S$93,4,FALSE)*VLOOKUP($E83,BY_AGR_Demand_Drivers!$A$5:$I$11,9,FALSE)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BY_AGR_Demand_Drivers!$J$5</f>
        <v>AGDPH</v>
      </c>
      <c r="F84" s="16">
        <f>VLOOKUP($C84,'Growth rate'!$B$3:$S$93,4,FALSE)*VLOOKUP($E84,BY_AGR_Demand_Drivers!$A$5:$I$11,7,FALSE)</f>
        <v>32.652357817646873</v>
      </c>
      <c r="G84" s="16">
        <f>VLOOKUP($C84,'Growth rate'!$B$3:$S$93,4,FALSE)*VLOOKUP($E84,BY_AGR_Demand_Drivers!$A$5:$I$11,8,FALSE)</f>
        <v>0</v>
      </c>
      <c r="H84" s="16">
        <f>VLOOKUP($C84,'Growth rate'!$B$3:$S$93,4,FALSE)*VLOOKUP($E84,BY_AGR_Demand_Drivers!$A$5:$I$11,9,FALSE)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BY_AGR_Demand_Drivers!$J$5</f>
        <v>AGDPH</v>
      </c>
      <c r="F85" s="16">
        <f>VLOOKUP($C85,'Growth rate'!$B$3:$S$93,4,FALSE)*VLOOKUP($E85,BY_AGR_Demand_Drivers!$A$5:$I$11,7,FALSE)</f>
        <v>32.479003823925062</v>
      </c>
      <c r="G85" s="16">
        <f>VLOOKUP($C85,'Growth rate'!$B$3:$S$93,4,FALSE)*VLOOKUP($E85,BY_AGR_Demand_Drivers!$A$5:$I$11,8,FALSE)</f>
        <v>0</v>
      </c>
      <c r="H85" s="16">
        <f>VLOOKUP($C85,'Growth rate'!$B$3:$S$93,4,FALSE)*VLOOKUP($E85,BY_AGR_Demand_Drivers!$A$5:$I$11,9,FALSE)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BY_AGR_Demand_Drivers!$J$6</f>
        <v>AGDCO</v>
      </c>
      <c r="F86" s="16">
        <f>VLOOKUP($C86,'Growth rate'!$B$3:$S$93,4,FALSE)*VLOOKUP($E86,BY_AGR_Demand_Drivers!$A$5:$I$11,7,FALSE)</f>
        <v>1.6625285923591948</v>
      </c>
      <c r="G86" s="16">
        <f>VLOOKUP($C86,'Growth rate'!$B$3:$S$93,4,FALSE)*VLOOKUP($E86,BY_AGR_Demand_Drivers!$A$5:$I$11,8,FALSE)</f>
        <v>0</v>
      </c>
      <c r="H86" s="16">
        <f>VLOOKUP($C86,'Growth rate'!$B$3:$S$93,4,FALSE)*VLOOKUP($E86,BY_AGR_Demand_Drivers!$A$5:$I$11,9,FALSE)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BY_AGR_Demand_Drivers!$J$6</f>
        <v>AGDCO</v>
      </c>
      <c r="F87" s="16">
        <f>VLOOKUP($C87,'Growth rate'!$B$3:$S$93,4,FALSE)*VLOOKUP($E87,BY_AGR_Demand_Drivers!$A$5:$I$11,7,FALSE)</f>
        <v>1.6616629512000001</v>
      </c>
      <c r="G87" s="16">
        <f>VLOOKUP($C87,'Growth rate'!$B$3:$S$93,4,FALSE)*VLOOKUP($E87,BY_AGR_Demand_Drivers!$A$5:$I$11,8,FALSE)</f>
        <v>0</v>
      </c>
      <c r="H87" s="16">
        <f>VLOOKUP($C87,'Growth rate'!$B$3:$S$93,4,FALSE)*VLOOKUP($E87,BY_AGR_Demand_Drivers!$A$5:$I$11,9,FALSE)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BY_AGR_Demand_Drivers!$J$6</f>
        <v>AGDCO</v>
      </c>
      <c r="F88" s="16">
        <f>VLOOKUP($C88,'Growth rate'!$B$3:$S$93,4,FALSE)*VLOOKUP($E88,BY_AGR_Demand_Drivers!$A$5:$I$11,7,FALSE)</f>
        <v>1.6607431390067822</v>
      </c>
      <c r="G88" s="16">
        <f>VLOOKUP($C88,'Growth rate'!$B$3:$S$93,4,FALSE)*VLOOKUP($E88,BY_AGR_Demand_Drivers!$A$5:$I$11,8,FALSE)</f>
        <v>0</v>
      </c>
      <c r="H88" s="16">
        <f>VLOOKUP($C88,'Growth rate'!$B$3:$S$93,4,FALSE)*VLOOKUP($E88,BY_AGR_Demand_Drivers!$A$5:$I$11,9,FALSE)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BY_AGR_Demand_Drivers!$J$6</f>
        <v>AGDCO</v>
      </c>
      <c r="F89" s="16">
        <f>VLOOKUP($C89,'Growth rate'!$B$3:$S$93,4,FALSE)*VLOOKUP($E89,BY_AGR_Demand_Drivers!$A$5:$I$11,7,FALSE)</f>
        <v>1.659823326813564</v>
      </c>
      <c r="G89" s="16">
        <f>VLOOKUP($C89,'Growth rate'!$B$3:$S$93,4,FALSE)*VLOOKUP($E89,BY_AGR_Demand_Drivers!$A$5:$I$11,8,FALSE)</f>
        <v>0</v>
      </c>
      <c r="H89" s="16">
        <f>VLOOKUP($C89,'Growth rate'!$B$3:$S$93,4,FALSE)*VLOOKUP($E89,BY_AGR_Demand_Drivers!$A$5:$I$11,9,FALSE)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BY_AGR_Demand_Drivers!$J$6</f>
        <v>AGDCO</v>
      </c>
      <c r="F90" s="16">
        <f>VLOOKUP($C90,'Growth rate'!$B$3:$S$93,4,FALSE)*VLOOKUP($E90,BY_AGR_Demand_Drivers!$A$5:$I$11,7,FALSE)</f>
        <v>1.6589035146203461</v>
      </c>
      <c r="G90" s="16">
        <f>VLOOKUP($C90,'Growth rate'!$B$3:$S$93,4,FALSE)*VLOOKUP($E90,BY_AGR_Demand_Drivers!$A$5:$I$11,8,FALSE)</f>
        <v>0</v>
      </c>
      <c r="H90" s="16">
        <f>VLOOKUP($C90,'Growth rate'!$B$3:$S$93,4,FALSE)*VLOOKUP($E90,BY_AGR_Demand_Drivers!$A$5:$I$11,9,FALSE)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BY_AGR_Demand_Drivers!$J$6</f>
        <v>AGDCO</v>
      </c>
      <c r="F91" s="16">
        <f>VLOOKUP($C91,'Growth rate'!$B$3:$S$93,4,FALSE)*VLOOKUP($E91,BY_AGR_Demand_Drivers!$A$5:$I$11,7,FALSE)</f>
        <v>1.6579837024271282</v>
      </c>
      <c r="G91" s="16">
        <f>VLOOKUP($C91,'Growth rate'!$B$3:$S$93,4,FALSE)*VLOOKUP($E91,BY_AGR_Demand_Drivers!$A$5:$I$11,8,FALSE)</f>
        <v>0</v>
      </c>
      <c r="H91" s="16">
        <f>VLOOKUP($C91,'Growth rate'!$B$3:$S$93,4,FALSE)*VLOOKUP($E91,BY_AGR_Demand_Drivers!$A$5:$I$11,9,FALSE)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BY_AGR_Demand_Drivers!$J$6</f>
        <v>AGDCO</v>
      </c>
      <c r="F92" s="16">
        <f>VLOOKUP($C92,'Growth rate'!$B$3:$S$93,4,FALSE)*VLOOKUP($E92,BY_AGR_Demand_Drivers!$A$5:$I$11,7,FALSE)</f>
        <v>1.6570638902339101</v>
      </c>
      <c r="G92" s="16">
        <f>VLOOKUP($C92,'Growth rate'!$B$3:$S$93,4,FALSE)*VLOOKUP($E92,BY_AGR_Demand_Drivers!$A$5:$I$11,8,FALSE)</f>
        <v>0</v>
      </c>
      <c r="H92" s="16">
        <f>VLOOKUP($C92,'Growth rate'!$B$3:$S$93,4,FALSE)*VLOOKUP($E92,BY_AGR_Demand_Drivers!$A$5:$I$11,9,FALSE)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BY_AGR_Demand_Drivers!$J$6</f>
        <v>AGDCO</v>
      </c>
      <c r="F93" s="16">
        <f>VLOOKUP($C93,'Growth rate'!$B$3:$S$93,4,FALSE)*VLOOKUP($E93,BY_AGR_Demand_Drivers!$A$5:$I$11,7,FALSE)</f>
        <v>1.6557407805849782</v>
      </c>
      <c r="G93" s="16">
        <f>VLOOKUP($C93,'Growth rate'!$B$3:$S$93,4,FALSE)*VLOOKUP($E93,BY_AGR_Demand_Drivers!$A$5:$I$11,8,FALSE)</f>
        <v>0</v>
      </c>
      <c r="H93" s="16">
        <f>VLOOKUP($C93,'Growth rate'!$B$3:$S$93,4,FALSE)*VLOOKUP($E93,BY_AGR_Demand_Drivers!$A$5:$I$11,9,FALSE)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BY_AGR_Demand_Drivers!$J$6</f>
        <v>AGDCO</v>
      </c>
      <c r="F94" s="16">
        <f>VLOOKUP($C94,'Growth rate'!$B$3:$S$93,4,FALSE)*VLOOKUP($E94,BY_AGR_Demand_Drivers!$A$5:$I$11,7,FALSE)</f>
        <v>1.6544176709360461</v>
      </c>
      <c r="G94" s="16">
        <f>VLOOKUP($C94,'Growth rate'!$B$3:$S$93,4,FALSE)*VLOOKUP($E94,BY_AGR_Demand_Drivers!$A$5:$I$11,8,FALSE)</f>
        <v>0</v>
      </c>
      <c r="H94" s="16">
        <f>VLOOKUP($C94,'Growth rate'!$B$3:$S$93,4,FALSE)*VLOOKUP($E94,BY_AGR_Demand_Drivers!$A$5:$I$11,9,FALSE)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BY_AGR_Demand_Drivers!$J$6</f>
        <v>AGDCO</v>
      </c>
      <c r="F95" s="16">
        <f>VLOOKUP($C95,'Growth rate'!$B$3:$S$93,4,FALSE)*VLOOKUP($E95,BY_AGR_Demand_Drivers!$A$5:$I$11,7,FALSE)</f>
        <v>1.653094561287114</v>
      </c>
      <c r="G95" s="16">
        <f>VLOOKUP($C95,'Growth rate'!$B$3:$S$93,4,FALSE)*VLOOKUP($E95,BY_AGR_Demand_Drivers!$A$5:$I$11,8,FALSE)</f>
        <v>0</v>
      </c>
      <c r="H95" s="16">
        <f>VLOOKUP($C95,'Growth rate'!$B$3:$S$93,4,FALSE)*VLOOKUP($E95,BY_AGR_Demand_Drivers!$A$5:$I$11,9,FALSE)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BY_AGR_Demand_Drivers!$J$6</f>
        <v>AGDCO</v>
      </c>
      <c r="F96" s="16">
        <f>VLOOKUP($C96,'Growth rate'!$B$3:$S$93,4,FALSE)*VLOOKUP($E96,BY_AGR_Demand_Drivers!$A$5:$I$11,7,FALSE)</f>
        <v>1.6517714516381818</v>
      </c>
      <c r="G96" s="16">
        <f>VLOOKUP($C96,'Growth rate'!$B$3:$S$93,4,FALSE)*VLOOKUP($E96,BY_AGR_Demand_Drivers!$A$5:$I$11,8,FALSE)</f>
        <v>0</v>
      </c>
      <c r="H96" s="16">
        <f>VLOOKUP($C96,'Growth rate'!$B$3:$S$93,4,FALSE)*VLOOKUP($E96,BY_AGR_Demand_Drivers!$A$5:$I$11,9,FALSE)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BY_AGR_Demand_Drivers!$J$6</f>
        <v>AGDCO</v>
      </c>
      <c r="F97" s="16">
        <f>VLOOKUP($C97,'Growth rate'!$B$3:$S$93,4,FALSE)*VLOOKUP($E97,BY_AGR_Demand_Drivers!$A$5:$I$11,7,FALSE)</f>
        <v>1.6504483419892499</v>
      </c>
      <c r="G97" s="16">
        <f>VLOOKUP($C97,'Growth rate'!$B$3:$S$93,4,FALSE)*VLOOKUP($E97,BY_AGR_Demand_Drivers!$A$5:$I$11,8,FALSE)</f>
        <v>0</v>
      </c>
      <c r="H97" s="16">
        <f>VLOOKUP($C97,'Growth rate'!$B$3:$S$93,4,FALSE)*VLOOKUP($E97,BY_AGR_Demand_Drivers!$A$5:$I$11,9,FALSE)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BY_AGR_Demand_Drivers!$J$6</f>
        <v>AGDCO</v>
      </c>
      <c r="F98" s="16">
        <f>VLOOKUP($C98,'Growth rate'!$B$3:$S$93,4,FALSE)*VLOOKUP($E98,BY_AGR_Demand_Drivers!$A$5:$I$11,7,FALSE)</f>
        <v>1.6486480329200563</v>
      </c>
      <c r="G98" s="16">
        <f>VLOOKUP($C98,'Growth rate'!$B$3:$S$93,4,FALSE)*VLOOKUP($E98,BY_AGR_Demand_Drivers!$A$5:$I$11,8,FALSE)</f>
        <v>0</v>
      </c>
      <c r="H98" s="16">
        <f>VLOOKUP($C98,'Growth rate'!$B$3:$S$93,4,FALSE)*VLOOKUP($E98,BY_AGR_Demand_Drivers!$A$5:$I$11,9,FALSE)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BY_AGR_Demand_Drivers!$J$6</f>
        <v>AGDCO</v>
      </c>
      <c r="F99" s="16">
        <f>VLOOKUP($C99,'Growth rate'!$B$3:$S$93,4,FALSE)*VLOOKUP($E99,BY_AGR_Demand_Drivers!$A$5:$I$11,7,FALSE)</f>
        <v>1.646847723850863</v>
      </c>
      <c r="G99" s="16">
        <f>VLOOKUP($C99,'Growth rate'!$B$3:$S$93,4,FALSE)*VLOOKUP($E99,BY_AGR_Demand_Drivers!$A$5:$I$11,8,FALSE)</f>
        <v>0</v>
      </c>
      <c r="H99" s="16">
        <f>VLOOKUP($C99,'Growth rate'!$B$3:$S$93,4,FALSE)*VLOOKUP($E99,BY_AGR_Demand_Drivers!$A$5:$I$11,9,FALSE)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BY_AGR_Demand_Drivers!$J$6</f>
        <v>AGDCO</v>
      </c>
      <c r="F100" s="16">
        <f>VLOOKUP($C100,'Growth rate'!$B$3:$S$93,4,FALSE)*VLOOKUP($E100,BY_AGR_Demand_Drivers!$A$5:$I$11,7,FALSE)</f>
        <v>1.6450474147816694</v>
      </c>
      <c r="G100" s="16">
        <f>VLOOKUP($C100,'Growth rate'!$B$3:$S$93,4,FALSE)*VLOOKUP($E100,BY_AGR_Demand_Drivers!$A$5:$I$11,8,FALSE)</f>
        <v>0</v>
      </c>
      <c r="H100" s="16">
        <f>VLOOKUP($C100,'Growth rate'!$B$3:$S$93,4,FALSE)*VLOOKUP($E100,BY_AGR_Demand_Drivers!$A$5:$I$11,9,FALSE)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BY_AGR_Demand_Drivers!$J$6</f>
        <v>AGDCO</v>
      </c>
      <c r="F101" s="16">
        <f>VLOOKUP($C101,'Growth rate'!$B$3:$S$93,4,FALSE)*VLOOKUP($E101,BY_AGR_Demand_Drivers!$A$5:$I$11,7,FALSE)</f>
        <v>1.6432471057124758</v>
      </c>
      <c r="G101" s="16">
        <f>VLOOKUP($C101,'Growth rate'!$B$3:$S$93,4,FALSE)*VLOOKUP($E101,BY_AGR_Demand_Drivers!$A$5:$I$11,8,FALSE)</f>
        <v>0</v>
      </c>
      <c r="H101" s="16">
        <f>VLOOKUP($C101,'Growth rate'!$B$3:$S$93,4,FALSE)*VLOOKUP($E101,BY_AGR_Demand_Drivers!$A$5:$I$11,9,FALSE)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BY_AGR_Demand_Drivers!$J$6</f>
        <v>AGDCO</v>
      </c>
      <c r="F102" s="16">
        <f>VLOOKUP($C102,'Growth rate'!$B$3:$S$93,4,FALSE)*VLOOKUP($E102,BY_AGR_Demand_Drivers!$A$5:$I$11,7,FALSE)</f>
        <v>1.6414467966432824</v>
      </c>
      <c r="G102" s="16">
        <f>VLOOKUP($C102,'Growth rate'!$B$3:$S$93,4,FALSE)*VLOOKUP($E102,BY_AGR_Demand_Drivers!$A$5:$I$11,8,FALSE)</f>
        <v>0</v>
      </c>
      <c r="H102" s="16">
        <f>VLOOKUP($C102,'Growth rate'!$B$3:$S$93,4,FALSE)*VLOOKUP($E102,BY_AGR_Demand_Drivers!$A$5:$I$11,9,FALSE)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BY_AGR_Demand_Drivers!$J$6</f>
        <v>AGDCO</v>
      </c>
      <c r="F103" s="16">
        <f>VLOOKUP($C103,'Growth rate'!$B$3:$S$93,4,FALSE)*VLOOKUP($E103,BY_AGR_Demand_Drivers!$A$5:$I$11,7,FALSE)</f>
        <v>1.6392285274124647</v>
      </c>
      <c r="G103" s="16">
        <f>VLOOKUP($C103,'Growth rate'!$B$3:$S$93,4,FALSE)*VLOOKUP($E103,BY_AGR_Demand_Drivers!$A$5:$I$11,8,FALSE)</f>
        <v>0</v>
      </c>
      <c r="H103" s="16">
        <f>VLOOKUP($C103,'Growth rate'!$B$3:$S$93,4,FALSE)*VLOOKUP($E103,BY_AGR_Demand_Drivers!$A$5:$I$11,9,FALSE)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BY_AGR_Demand_Drivers!$J$6</f>
        <v>AGDCO</v>
      </c>
      <c r="F104" s="16">
        <f>VLOOKUP($C104,'Growth rate'!$B$3:$S$93,4,FALSE)*VLOOKUP($E104,BY_AGR_Demand_Drivers!$A$5:$I$11,7,FALSE)</f>
        <v>1.6370102581816468</v>
      </c>
      <c r="G104" s="16">
        <f>VLOOKUP($C104,'Growth rate'!$B$3:$S$93,4,FALSE)*VLOOKUP($E104,BY_AGR_Demand_Drivers!$A$5:$I$11,8,FALSE)</f>
        <v>0</v>
      </c>
      <c r="H104" s="16">
        <f>VLOOKUP($C104,'Growth rate'!$B$3:$S$93,4,FALSE)*VLOOKUP($E104,BY_AGR_Demand_Drivers!$A$5:$I$11,9,FALSE)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BY_AGR_Demand_Drivers!$J$6</f>
        <v>AGDCO</v>
      </c>
      <c r="F105" s="16">
        <f>VLOOKUP($C105,'Growth rate'!$B$3:$S$93,4,FALSE)*VLOOKUP($E105,BY_AGR_Demand_Drivers!$A$5:$I$11,7,FALSE)</f>
        <v>1.6347919889508291</v>
      </c>
      <c r="G105" s="16">
        <f>VLOOKUP($C105,'Growth rate'!$B$3:$S$93,4,FALSE)*VLOOKUP($E105,BY_AGR_Demand_Drivers!$A$5:$I$11,8,FALSE)</f>
        <v>0</v>
      </c>
      <c r="H105" s="16">
        <f>VLOOKUP($C105,'Growth rate'!$B$3:$S$93,4,FALSE)*VLOOKUP($E105,BY_AGR_Demand_Drivers!$A$5:$I$11,9,FALSE)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BY_AGR_Demand_Drivers!$J$6</f>
        <v>AGDCO</v>
      </c>
      <c r="F106" s="16">
        <f>VLOOKUP($C106,'Growth rate'!$B$3:$S$93,4,FALSE)*VLOOKUP($E106,BY_AGR_Demand_Drivers!$A$5:$I$11,7,FALSE)</f>
        <v>1.6325737197200112</v>
      </c>
      <c r="G106" s="16">
        <f>VLOOKUP($C106,'Growth rate'!$B$3:$S$93,4,FALSE)*VLOOKUP($E106,BY_AGR_Demand_Drivers!$A$5:$I$11,8,FALSE)</f>
        <v>0</v>
      </c>
      <c r="H106" s="16">
        <f>VLOOKUP($C106,'Growth rate'!$B$3:$S$93,4,FALSE)*VLOOKUP($E106,BY_AGR_Demand_Drivers!$A$5:$I$11,9,FALSE)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BY_AGR_Demand_Drivers!$J$6</f>
        <v>AGDCO</v>
      </c>
      <c r="F107" s="16">
        <f>VLOOKUP($C107,'Growth rate'!$B$3:$S$93,4,FALSE)*VLOOKUP($E107,BY_AGR_Demand_Drivers!$A$5:$I$11,7,FALSE)</f>
        <v>1.6303554504891933</v>
      </c>
      <c r="G107" s="16">
        <f>VLOOKUP($C107,'Growth rate'!$B$3:$S$93,4,FALSE)*VLOOKUP($E107,BY_AGR_Demand_Drivers!$A$5:$I$11,8,FALSE)</f>
        <v>0</v>
      </c>
      <c r="H107" s="16">
        <f>VLOOKUP($C107,'Growth rate'!$B$3:$S$93,4,FALSE)*VLOOKUP($E107,BY_AGR_Demand_Drivers!$A$5:$I$11,9,FALSE)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BY_AGR_Demand_Drivers!$J$6</f>
        <v>AGDCO</v>
      </c>
      <c r="F108" s="16">
        <f>VLOOKUP($C108,'Growth rate'!$B$3:$S$93,4,FALSE)*VLOOKUP($E108,BY_AGR_Demand_Drivers!$A$5:$I$11,7,FALSE)</f>
        <v>1.6277103482758986</v>
      </c>
      <c r="G108" s="16">
        <f>VLOOKUP($C108,'Growth rate'!$B$3:$S$93,4,FALSE)*VLOOKUP($E108,BY_AGR_Demand_Drivers!$A$5:$I$11,8,FALSE)</f>
        <v>0</v>
      </c>
      <c r="H108" s="16">
        <f>VLOOKUP($C108,'Growth rate'!$B$3:$S$93,4,FALSE)*VLOOKUP($E108,BY_AGR_Demand_Drivers!$A$5:$I$11,9,FALSE)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BY_AGR_Demand_Drivers!$J$6</f>
        <v>AGDCO</v>
      </c>
      <c r="F109" s="16">
        <f>VLOOKUP($C109,'Growth rate'!$B$3:$S$93,4,FALSE)*VLOOKUP($E109,BY_AGR_Demand_Drivers!$A$5:$I$11,7,FALSE)</f>
        <v>1.6250652460626036</v>
      </c>
      <c r="G109" s="16">
        <f>VLOOKUP($C109,'Growth rate'!$B$3:$S$93,4,FALSE)*VLOOKUP($E109,BY_AGR_Demand_Drivers!$A$5:$I$11,8,FALSE)</f>
        <v>0</v>
      </c>
      <c r="H109" s="16">
        <f>VLOOKUP($C109,'Growth rate'!$B$3:$S$93,4,FALSE)*VLOOKUP($E109,BY_AGR_Demand_Drivers!$A$5:$I$11,9,FALSE)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BY_AGR_Demand_Drivers!$J$6</f>
        <v>AGDCO</v>
      </c>
      <c r="F110" s="16">
        <f>VLOOKUP($C110,'Growth rate'!$B$3:$S$93,4,FALSE)*VLOOKUP($E110,BY_AGR_Demand_Drivers!$A$5:$I$11,7,FALSE)</f>
        <v>1.6224201438493087</v>
      </c>
      <c r="G110" s="16">
        <f>VLOOKUP($C110,'Growth rate'!$B$3:$S$93,4,FALSE)*VLOOKUP($E110,BY_AGR_Demand_Drivers!$A$5:$I$11,8,FALSE)</f>
        <v>0</v>
      </c>
      <c r="H110" s="16">
        <f>VLOOKUP($C110,'Growth rate'!$B$3:$S$93,4,FALSE)*VLOOKUP($E110,BY_AGR_Demand_Drivers!$A$5:$I$11,9,FALSE)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BY_AGR_Demand_Drivers!$J$6</f>
        <v>AGDCO</v>
      </c>
      <c r="F111" s="16">
        <f>VLOOKUP($C111,'Growth rate'!$B$3:$S$93,4,FALSE)*VLOOKUP($E111,BY_AGR_Demand_Drivers!$A$5:$I$11,7,FALSE)</f>
        <v>1.6197750416360137</v>
      </c>
      <c r="G111" s="16">
        <f>VLOOKUP($C111,'Growth rate'!$B$3:$S$93,4,FALSE)*VLOOKUP($E111,BY_AGR_Demand_Drivers!$A$5:$I$11,8,FALSE)</f>
        <v>0</v>
      </c>
      <c r="H111" s="16">
        <f>VLOOKUP($C111,'Growth rate'!$B$3:$S$93,4,FALSE)*VLOOKUP($E111,BY_AGR_Demand_Drivers!$A$5:$I$11,9,FALSE)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BY_AGR_Demand_Drivers!$J$6</f>
        <v>AGDCO</v>
      </c>
      <c r="F112" s="16">
        <f>VLOOKUP($C112,'Growth rate'!$B$3:$S$93,4,FALSE)*VLOOKUP($E112,BY_AGR_Demand_Drivers!$A$5:$I$11,7,FALSE)</f>
        <v>1.617129939422719</v>
      </c>
      <c r="G112" s="16">
        <f>VLOOKUP($C112,'Growth rate'!$B$3:$S$93,4,FALSE)*VLOOKUP($E112,BY_AGR_Demand_Drivers!$A$5:$I$11,8,FALSE)</f>
        <v>0</v>
      </c>
      <c r="H112" s="16">
        <f>VLOOKUP($C112,'Growth rate'!$B$3:$S$93,4,FALSE)*VLOOKUP($E112,BY_AGR_Demand_Drivers!$A$5:$I$11,9,FALSE)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BY_AGR_Demand_Drivers!$J$6</f>
        <v>AGDCO</v>
      </c>
      <c r="F113" s="16">
        <f>VLOOKUP($C113,'Growth rate'!$B$3:$S$93,4,FALSE)*VLOOKUP($E113,BY_AGR_Demand_Drivers!$A$5:$I$11,7,FALSE)</f>
        <v>1.6139541351058961</v>
      </c>
      <c r="G113" s="16">
        <f>VLOOKUP($C113,'Growth rate'!$B$3:$S$93,4,FALSE)*VLOOKUP($E113,BY_AGR_Demand_Drivers!$A$5:$I$11,8,FALSE)</f>
        <v>0</v>
      </c>
      <c r="H113" s="16">
        <f>VLOOKUP($C113,'Growth rate'!$B$3:$S$93,4,FALSE)*VLOOKUP($E113,BY_AGR_Demand_Drivers!$A$5:$I$11,9,FALSE)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BY_AGR_Demand_Drivers!$J$6</f>
        <v>AGDCO</v>
      </c>
      <c r="F114" s="16">
        <f>VLOOKUP($C114,'Growth rate'!$B$3:$S$93,4,FALSE)*VLOOKUP($E114,BY_AGR_Demand_Drivers!$A$5:$I$11,7,FALSE)</f>
        <v>1.6107783307890733</v>
      </c>
      <c r="G114" s="16">
        <f>VLOOKUP($C114,'Growth rate'!$B$3:$S$93,4,FALSE)*VLOOKUP($E114,BY_AGR_Demand_Drivers!$A$5:$I$11,8,FALSE)</f>
        <v>0</v>
      </c>
      <c r="H114" s="16">
        <f>VLOOKUP($C114,'Growth rate'!$B$3:$S$93,4,FALSE)*VLOOKUP($E114,BY_AGR_Demand_Drivers!$A$5:$I$11,9,FALSE)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BY_AGR_Demand_Drivers!$J$6</f>
        <v>AGDCO</v>
      </c>
      <c r="F115" s="16">
        <f>VLOOKUP($C115,'Growth rate'!$B$3:$S$93,4,FALSE)*VLOOKUP($E115,BY_AGR_Demand_Drivers!$A$5:$I$11,7,FALSE)</f>
        <v>1.6076025264722502</v>
      </c>
      <c r="G115" s="16">
        <f>VLOOKUP($C115,'Growth rate'!$B$3:$S$93,4,FALSE)*VLOOKUP($E115,BY_AGR_Demand_Drivers!$A$5:$I$11,8,FALSE)</f>
        <v>0</v>
      </c>
      <c r="H115" s="16">
        <f>VLOOKUP($C115,'Growth rate'!$B$3:$S$93,4,FALSE)*VLOOKUP($E115,BY_AGR_Demand_Drivers!$A$5:$I$11,9,FALSE)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BY_AGR_Demand_Drivers!$J$6</f>
        <v>AGDCO</v>
      </c>
      <c r="F116" s="16">
        <f>VLOOKUP($C116,'Growth rate'!$B$3:$S$93,4,FALSE)*VLOOKUP($E116,BY_AGR_Demand_Drivers!$A$5:$I$11,7,FALSE)</f>
        <v>1.6044267221554274</v>
      </c>
      <c r="G116" s="16">
        <f>VLOOKUP($C116,'Growth rate'!$B$3:$S$93,4,FALSE)*VLOOKUP($E116,BY_AGR_Demand_Drivers!$A$5:$I$11,8,FALSE)</f>
        <v>0</v>
      </c>
      <c r="H116" s="16">
        <f>VLOOKUP($C116,'Growth rate'!$B$3:$S$93,4,FALSE)*VLOOKUP($E116,BY_AGR_Demand_Drivers!$A$5:$I$11,9,FALSE)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BY_AGR_Demand_Drivers!$J$6</f>
        <v>AGDCO</v>
      </c>
      <c r="F117" s="16">
        <f>VLOOKUP($C117,'Growth rate'!$B$3:$S$93,4,FALSE)*VLOOKUP($E117,BY_AGR_Demand_Drivers!$A$5:$I$11,7,FALSE)</f>
        <v>1.6012509178386045</v>
      </c>
      <c r="G117" s="16">
        <f>VLOOKUP($C117,'Growth rate'!$B$3:$S$93,4,FALSE)*VLOOKUP($E117,BY_AGR_Demand_Drivers!$A$5:$I$11,8,FALSE)</f>
        <v>0</v>
      </c>
      <c r="H117" s="16">
        <f>VLOOKUP($C117,'Growth rate'!$B$3:$S$93,4,FALSE)*VLOOKUP($E117,BY_AGR_Demand_Drivers!$A$5:$I$11,9,FALSE)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BY_AGR_Demand_Drivers!$J$6</f>
        <v>AGDCO</v>
      </c>
      <c r="F118" s="16">
        <f>VLOOKUP($C118,'Growth rate'!$B$3:$S$93,4,FALSE)*VLOOKUP($E118,BY_AGR_Demand_Drivers!$A$5:$I$11,7,FALSE)</f>
        <v>1.5975500693556912</v>
      </c>
      <c r="G118" s="16">
        <f>VLOOKUP($C118,'Growth rate'!$B$3:$S$93,4,FALSE)*VLOOKUP($E118,BY_AGR_Demand_Drivers!$A$5:$I$11,8,FALSE)</f>
        <v>0</v>
      </c>
      <c r="H118" s="16">
        <f>VLOOKUP($C118,'Growth rate'!$B$3:$S$93,4,FALSE)*VLOOKUP($E118,BY_AGR_Demand_Drivers!$A$5:$I$11,9,FALSE)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BY_AGR_Demand_Drivers!$J$6</f>
        <v>AGDCO</v>
      </c>
      <c r="F119" s="16">
        <f>VLOOKUP($C119,'Growth rate'!$B$3:$S$93,4,FALSE)*VLOOKUP($E119,BY_AGR_Demand_Drivers!$A$5:$I$11,7,FALSE)</f>
        <v>1.5938492208727781</v>
      </c>
      <c r="G119" s="16">
        <f>VLOOKUP($C119,'Growth rate'!$B$3:$S$93,4,FALSE)*VLOOKUP($E119,BY_AGR_Demand_Drivers!$A$5:$I$11,8,FALSE)</f>
        <v>0</v>
      </c>
      <c r="H119" s="16">
        <f>VLOOKUP($C119,'Growth rate'!$B$3:$S$93,4,FALSE)*VLOOKUP($E119,BY_AGR_Demand_Drivers!$A$5:$I$11,9,FALSE)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BY_AGR_Demand_Drivers!$J$6</f>
        <v>AGDCO</v>
      </c>
      <c r="F120" s="16">
        <f>VLOOKUP($C120,'Growth rate'!$B$3:$S$93,4,FALSE)*VLOOKUP($E120,BY_AGR_Demand_Drivers!$A$5:$I$11,7,FALSE)</f>
        <v>1.5901483723898651</v>
      </c>
      <c r="G120" s="16">
        <f>VLOOKUP($C120,'Growth rate'!$B$3:$S$93,4,FALSE)*VLOOKUP($E120,BY_AGR_Demand_Drivers!$A$5:$I$11,8,FALSE)</f>
        <v>0</v>
      </c>
      <c r="H120" s="16">
        <f>VLOOKUP($C120,'Growth rate'!$B$3:$S$93,4,FALSE)*VLOOKUP($E120,BY_AGR_Demand_Drivers!$A$5:$I$11,9,FALSE)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BY_AGR_Demand_Drivers!$J$6</f>
        <v>AGDCO</v>
      </c>
      <c r="F121" s="16">
        <f>VLOOKUP($C121,'Growth rate'!$B$3:$S$93,4,FALSE)*VLOOKUP($E121,BY_AGR_Demand_Drivers!$A$5:$I$11,7,FALSE)</f>
        <v>1.586447523906952</v>
      </c>
      <c r="G121" s="16">
        <f>VLOOKUP($C121,'Growth rate'!$B$3:$S$93,4,FALSE)*VLOOKUP($E121,BY_AGR_Demand_Drivers!$A$5:$I$11,8,FALSE)</f>
        <v>0</v>
      </c>
      <c r="H121" s="16">
        <f>VLOOKUP($C121,'Growth rate'!$B$3:$S$93,4,FALSE)*VLOOKUP($E121,BY_AGR_Demand_Drivers!$A$5:$I$11,9,FALSE)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BY_AGR_Demand_Drivers!$J$6</f>
        <v>AGDCO</v>
      </c>
      <c r="F122" s="16">
        <f>VLOOKUP($C122,'Growth rate'!$B$3:$S$93,4,FALSE)*VLOOKUP($E122,BY_AGR_Demand_Drivers!$A$5:$I$11,7,FALSE)</f>
        <v>1.5827466754240387</v>
      </c>
      <c r="G122" s="16">
        <f>VLOOKUP($C122,'Growth rate'!$B$3:$S$93,4,FALSE)*VLOOKUP($E122,BY_AGR_Demand_Drivers!$A$5:$I$11,8,FALSE)</f>
        <v>0</v>
      </c>
      <c r="H122" s="16">
        <f>VLOOKUP($C122,'Growth rate'!$B$3:$S$93,4,FALSE)*VLOOKUP($E122,BY_AGR_Demand_Drivers!$A$5:$I$11,9,FALSE)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BY_AGR_Demand_Drivers!$J$6</f>
        <v>AGDCO</v>
      </c>
      <c r="F123" s="16">
        <f>VLOOKUP($C123,'Growth rate'!$B$3:$S$93,4,FALSE)*VLOOKUP($E123,BY_AGR_Demand_Drivers!$A$5:$I$11,7,FALSE)</f>
        <v>1.5788859044197228</v>
      </c>
      <c r="G123" s="16">
        <f>VLOOKUP($C123,'Growth rate'!$B$3:$S$93,4,FALSE)*VLOOKUP($E123,BY_AGR_Demand_Drivers!$A$5:$I$11,8,FALSE)</f>
        <v>0</v>
      </c>
      <c r="H123" s="16">
        <f>VLOOKUP($C123,'Growth rate'!$B$3:$S$93,4,FALSE)*VLOOKUP($E123,BY_AGR_Demand_Drivers!$A$5:$I$11,9,FALSE)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BY_AGR_Demand_Drivers!$J$6</f>
        <v>AGDCO</v>
      </c>
      <c r="F124" s="16">
        <f>VLOOKUP($C124,'Growth rate'!$B$3:$S$93,4,FALSE)*VLOOKUP($E124,BY_AGR_Demand_Drivers!$A$5:$I$11,7,FALSE)</f>
        <v>1.5750251334154073</v>
      </c>
      <c r="G124" s="16">
        <f>VLOOKUP($C124,'Growth rate'!$B$3:$S$93,4,FALSE)*VLOOKUP($E124,BY_AGR_Demand_Drivers!$A$5:$I$11,8,FALSE)</f>
        <v>0</v>
      </c>
      <c r="H124" s="16">
        <f>VLOOKUP($C124,'Growth rate'!$B$3:$S$93,4,FALSE)*VLOOKUP($E124,BY_AGR_Demand_Drivers!$A$5:$I$11,9,FALSE)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BY_AGR_Demand_Drivers!$J$6</f>
        <v>AGDCO</v>
      </c>
      <c r="F125" s="16">
        <f>VLOOKUP($C125,'Growth rate'!$B$3:$S$93,4,FALSE)*VLOOKUP($E125,BY_AGR_Demand_Drivers!$A$5:$I$11,7,FALSE)</f>
        <v>1.5711643624110916</v>
      </c>
      <c r="G125" s="16">
        <f>VLOOKUP($C125,'Growth rate'!$B$3:$S$93,4,FALSE)*VLOOKUP($E125,BY_AGR_Demand_Drivers!$A$5:$I$11,8,FALSE)</f>
        <v>0</v>
      </c>
      <c r="H125" s="16">
        <f>VLOOKUP($C125,'Growth rate'!$B$3:$S$93,4,FALSE)*VLOOKUP($E125,BY_AGR_Demand_Drivers!$A$5:$I$11,9,FALSE)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BY_AGR_Demand_Drivers!$J$6</f>
        <v>AGDCO</v>
      </c>
      <c r="F126" s="16">
        <f>VLOOKUP($C126,'Growth rate'!$B$3:$S$93,4,FALSE)*VLOOKUP($E126,BY_AGR_Demand_Drivers!$A$5:$I$11,7,FALSE)</f>
        <v>1.5673035914067759</v>
      </c>
      <c r="G126" s="16">
        <f>VLOOKUP($C126,'Growth rate'!$B$3:$S$93,4,FALSE)*VLOOKUP($E126,BY_AGR_Demand_Drivers!$A$5:$I$11,8,FALSE)</f>
        <v>0</v>
      </c>
      <c r="H126" s="16">
        <f>VLOOKUP($C126,'Growth rate'!$B$3:$S$93,4,FALSE)*VLOOKUP($E126,BY_AGR_Demand_Drivers!$A$5:$I$11,9,FALSE)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BY_AGR_Demand_Drivers!$J$6</f>
        <v>AGDCO</v>
      </c>
      <c r="F127" s="16">
        <f>VLOOKUP($C127,'Growth rate'!$B$3:$S$93,4,FALSE)*VLOOKUP($E127,BY_AGR_Demand_Drivers!$A$5:$I$11,7,FALSE)</f>
        <v>1.5634428204024602</v>
      </c>
      <c r="G127" s="16">
        <f>VLOOKUP($C127,'Growth rate'!$B$3:$S$93,4,FALSE)*VLOOKUP($E127,BY_AGR_Demand_Drivers!$A$5:$I$11,8,FALSE)</f>
        <v>0</v>
      </c>
      <c r="H127" s="16">
        <f>VLOOKUP($C127,'Growth rate'!$B$3:$S$93,4,FALSE)*VLOOKUP($E127,BY_AGR_Demand_Drivers!$A$5:$I$11,9,FALSE)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BY_AGR_Demand_Drivers!$J$6</f>
        <v>AGDCO</v>
      </c>
      <c r="F128" s="16">
        <f>VLOOKUP($C128,'Growth rate'!$B$3:$S$93,4,FALSE)*VLOOKUP($E128,BY_AGR_Demand_Drivers!$A$5:$I$11,7,FALSE)</f>
        <v>1.5591614180271811</v>
      </c>
      <c r="G128" s="16">
        <f>VLOOKUP($C128,'Growth rate'!$B$3:$S$93,4,FALSE)*VLOOKUP($E128,BY_AGR_Demand_Drivers!$A$5:$I$11,8,FALSE)</f>
        <v>0</v>
      </c>
      <c r="H128" s="16">
        <f>VLOOKUP($C128,'Growth rate'!$B$3:$S$93,4,FALSE)*VLOOKUP($E128,BY_AGR_Demand_Drivers!$A$5:$I$11,9,FALSE)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BY_AGR_Demand_Drivers!$J$6</f>
        <v>AGDCO</v>
      </c>
      <c r="F129" s="16">
        <f>VLOOKUP($C129,'Growth rate'!$B$3:$S$93,4,FALSE)*VLOOKUP($E129,BY_AGR_Demand_Drivers!$A$5:$I$11,7,FALSE)</f>
        <v>1.5548800156519023</v>
      </c>
      <c r="G129" s="16">
        <f>VLOOKUP($C129,'Growth rate'!$B$3:$S$93,4,FALSE)*VLOOKUP($E129,BY_AGR_Demand_Drivers!$A$5:$I$11,8,FALSE)</f>
        <v>0</v>
      </c>
      <c r="H129" s="16">
        <f>VLOOKUP($C129,'Growth rate'!$B$3:$S$93,4,FALSE)*VLOOKUP($E129,BY_AGR_Demand_Drivers!$A$5:$I$11,9,FALSE)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BY_AGR_Demand_Drivers!$J$6</f>
        <v>AGDCO</v>
      </c>
      <c r="F130" s="16">
        <f>VLOOKUP($C130,'Growth rate'!$B$3:$S$93,4,FALSE)*VLOOKUP($E130,BY_AGR_Demand_Drivers!$A$5:$I$11,7,FALSE)</f>
        <v>1.550598613276623</v>
      </c>
      <c r="G130" s="16">
        <f>VLOOKUP($C130,'Growth rate'!$B$3:$S$93,4,FALSE)*VLOOKUP($E130,BY_AGR_Demand_Drivers!$A$5:$I$11,8,FALSE)</f>
        <v>0</v>
      </c>
      <c r="H130" s="16">
        <f>VLOOKUP($C130,'Growth rate'!$B$3:$S$93,4,FALSE)*VLOOKUP($E130,BY_AGR_Demand_Drivers!$A$5:$I$11,9,FALSE)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BY_AGR_Demand_Drivers!$J$6</f>
        <v>AGDCO</v>
      </c>
      <c r="F131" s="16">
        <f>VLOOKUP($C131,'Growth rate'!$B$3:$S$93,4,FALSE)*VLOOKUP($E131,BY_AGR_Demand_Drivers!$A$5:$I$11,7,FALSE)</f>
        <v>1.5463172109013441</v>
      </c>
      <c r="G131" s="16">
        <f>VLOOKUP($C131,'Growth rate'!$B$3:$S$93,4,FALSE)*VLOOKUP($E131,BY_AGR_Demand_Drivers!$A$5:$I$11,8,FALSE)</f>
        <v>0</v>
      </c>
      <c r="H131" s="16">
        <f>VLOOKUP($C131,'Growth rate'!$B$3:$S$93,4,FALSE)*VLOOKUP($E131,BY_AGR_Demand_Drivers!$A$5:$I$11,9,FALSE)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BY_AGR_Demand_Drivers!$J$6</f>
        <v>AGDCO</v>
      </c>
      <c r="F132" s="16">
        <f>VLOOKUP($C132,'Growth rate'!$B$3:$S$93,4,FALSE)*VLOOKUP($E132,BY_AGR_Demand_Drivers!$A$5:$I$11,7,FALSE)</f>
        <v>1.542035808526065</v>
      </c>
      <c r="G132" s="16">
        <f>VLOOKUP($C132,'Growth rate'!$B$3:$S$93,4,FALSE)*VLOOKUP($E132,BY_AGR_Demand_Drivers!$A$5:$I$11,8,FALSE)</f>
        <v>0</v>
      </c>
      <c r="H132" s="16">
        <f>VLOOKUP($C132,'Growth rate'!$B$3:$S$93,4,FALSE)*VLOOKUP($E132,BY_AGR_Demand_Drivers!$A$5:$I$11,9,FALSE)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BY_AGR_Demand_Drivers!$J$6</f>
        <v>AGDCO</v>
      </c>
      <c r="F133" s="16">
        <f>VLOOKUP($C133,'Growth rate'!$B$3:$S$93,4,FALSE)*VLOOKUP($E133,BY_AGR_Demand_Drivers!$A$5:$I$11,7,FALSE)</f>
        <v>1.5376583745038148</v>
      </c>
      <c r="G133" s="16">
        <f>VLOOKUP($C133,'Growth rate'!$B$3:$S$93,4,FALSE)*VLOOKUP($E133,BY_AGR_Demand_Drivers!$A$5:$I$11,8,FALSE)</f>
        <v>0</v>
      </c>
      <c r="H133" s="16">
        <f>VLOOKUP($C133,'Growth rate'!$B$3:$S$93,4,FALSE)*VLOOKUP($E133,BY_AGR_Demand_Drivers!$A$5:$I$11,9,FALSE)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BY_AGR_Demand_Drivers!$J$6</f>
        <v>AGDCO</v>
      </c>
      <c r="F134" s="16">
        <f>VLOOKUP($C134,'Growth rate'!$B$3:$S$93,4,FALSE)*VLOOKUP($E134,BY_AGR_Demand_Drivers!$A$5:$I$11,7,FALSE)</f>
        <v>1.5332809404815648</v>
      </c>
      <c r="G134" s="16">
        <f>VLOOKUP($C134,'Growth rate'!$B$3:$S$93,4,FALSE)*VLOOKUP($E134,BY_AGR_Demand_Drivers!$A$5:$I$11,8,FALSE)</f>
        <v>0</v>
      </c>
      <c r="H134" s="16">
        <f>VLOOKUP($C134,'Growth rate'!$B$3:$S$93,4,FALSE)*VLOOKUP($E134,BY_AGR_Demand_Drivers!$A$5:$I$11,9,FALSE)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BY_AGR_Demand_Drivers!$J$6</f>
        <v>AGDCO</v>
      </c>
      <c r="F135" s="16">
        <f>VLOOKUP($C135,'Growth rate'!$B$3:$S$93,4,FALSE)*VLOOKUP($E135,BY_AGR_Demand_Drivers!$A$5:$I$11,7,FALSE)</f>
        <v>1.5289035064593146</v>
      </c>
      <c r="G135" s="16">
        <f>VLOOKUP($C135,'Growth rate'!$B$3:$S$93,4,FALSE)*VLOOKUP($E135,BY_AGR_Demand_Drivers!$A$5:$I$11,8,FALSE)</f>
        <v>0</v>
      </c>
      <c r="H135" s="16">
        <f>VLOOKUP($C135,'Growth rate'!$B$3:$S$93,4,FALSE)*VLOOKUP($E135,BY_AGR_Demand_Drivers!$A$5:$I$11,9,FALSE)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BY_AGR_Demand_Drivers!$J$6</f>
        <v>AGDCO</v>
      </c>
      <c r="F136" s="16">
        <f>VLOOKUP($C136,'Growth rate'!$B$3:$S$93,4,FALSE)*VLOOKUP($E136,BY_AGR_Demand_Drivers!$A$5:$I$11,7,FALSE)</f>
        <v>1.5245260724370646</v>
      </c>
      <c r="G136" s="16">
        <f>VLOOKUP($C136,'Growth rate'!$B$3:$S$93,4,FALSE)*VLOOKUP($E136,BY_AGR_Demand_Drivers!$A$5:$I$11,8,FALSE)</f>
        <v>0</v>
      </c>
      <c r="H136" s="16">
        <f>VLOOKUP($C136,'Growth rate'!$B$3:$S$93,4,FALSE)*VLOOKUP($E136,BY_AGR_Demand_Drivers!$A$5:$I$11,9,FALSE)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BY_AGR_Demand_Drivers!$J$6</f>
        <v>AGDCO</v>
      </c>
      <c r="F137" s="16">
        <f>VLOOKUP($C137,'Growth rate'!$B$3:$S$93,4,FALSE)*VLOOKUP($E137,BY_AGR_Demand_Drivers!$A$5:$I$11,7,FALSE)</f>
        <v>1.5201486384148144</v>
      </c>
      <c r="G137" s="16">
        <f>VLOOKUP($C137,'Growth rate'!$B$3:$S$93,4,FALSE)*VLOOKUP($E137,BY_AGR_Demand_Drivers!$A$5:$I$11,8,FALSE)</f>
        <v>0</v>
      </c>
      <c r="H137" s="16">
        <f>VLOOKUP($C137,'Growth rate'!$B$3:$S$93,4,FALSE)*VLOOKUP($E137,BY_AGR_Demand_Drivers!$A$5:$I$11,9,FALSE)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BY_AGR_Demand_Drivers!$J$6</f>
        <v>AGDCO</v>
      </c>
      <c r="F138" s="16">
        <f>VLOOKUP($C138,'Growth rate'!$B$3:$S$93,4,FALSE)*VLOOKUP($E138,BY_AGR_Demand_Drivers!$A$5:$I$11,7,FALSE)</f>
        <v>1.5156100225714175</v>
      </c>
      <c r="G138" s="16">
        <f>VLOOKUP($C138,'Growth rate'!$B$3:$S$93,4,FALSE)*VLOOKUP($E138,BY_AGR_Demand_Drivers!$A$5:$I$11,8,FALSE)</f>
        <v>0</v>
      </c>
      <c r="H138" s="16">
        <f>VLOOKUP($C138,'Growth rate'!$B$3:$S$93,4,FALSE)*VLOOKUP($E138,BY_AGR_Demand_Drivers!$A$5:$I$11,9,FALSE)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BY_AGR_Demand_Drivers!$J$6</f>
        <v>AGDCO</v>
      </c>
      <c r="F139" s="16">
        <f>VLOOKUP($C139,'Growth rate'!$B$3:$S$93,4,FALSE)*VLOOKUP($E139,BY_AGR_Demand_Drivers!$A$5:$I$11,7,FALSE)</f>
        <v>1.5110714067280209</v>
      </c>
      <c r="G139" s="16">
        <f>VLOOKUP($C139,'Growth rate'!$B$3:$S$93,4,FALSE)*VLOOKUP($E139,BY_AGR_Demand_Drivers!$A$5:$I$11,8,FALSE)</f>
        <v>0</v>
      </c>
      <c r="H139" s="16">
        <f>VLOOKUP($C139,'Growth rate'!$B$3:$S$93,4,FALSE)*VLOOKUP($E139,BY_AGR_Demand_Drivers!$A$5:$I$11,9,FALSE)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BY_AGR_Demand_Drivers!$J$6</f>
        <v>AGDCO</v>
      </c>
      <c r="F140" s="16">
        <f>VLOOKUP($C140,'Growth rate'!$B$3:$S$93,4,FALSE)*VLOOKUP($E140,BY_AGR_Demand_Drivers!$A$5:$I$11,7,FALSE)</f>
        <v>1.5065327908846242</v>
      </c>
      <c r="G140" s="16">
        <f>VLOOKUP($C140,'Growth rate'!$B$3:$S$93,4,FALSE)*VLOOKUP($E140,BY_AGR_Demand_Drivers!$A$5:$I$11,8,FALSE)</f>
        <v>0</v>
      </c>
      <c r="H140" s="16">
        <f>VLOOKUP($C140,'Growth rate'!$B$3:$S$93,4,FALSE)*VLOOKUP($E140,BY_AGR_Demand_Drivers!$A$5:$I$11,9,FALSE)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BY_AGR_Demand_Drivers!$J$6</f>
        <v>AGDCO</v>
      </c>
      <c r="F141" s="16">
        <f>VLOOKUP($C141,'Growth rate'!$B$3:$S$93,4,FALSE)*VLOOKUP($E141,BY_AGR_Demand_Drivers!$A$5:$I$11,7,FALSE)</f>
        <v>1.5019941750412273</v>
      </c>
      <c r="G141" s="16">
        <f>VLOOKUP($C141,'Growth rate'!$B$3:$S$93,4,FALSE)*VLOOKUP($E141,BY_AGR_Demand_Drivers!$A$5:$I$11,8,FALSE)</f>
        <v>0</v>
      </c>
      <c r="H141" s="16">
        <f>VLOOKUP($C141,'Growth rate'!$B$3:$S$93,4,FALSE)*VLOOKUP($E141,BY_AGR_Demand_Drivers!$A$5:$I$11,9,FALSE)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BY_AGR_Demand_Drivers!$J$6</f>
        <v>AGDCO</v>
      </c>
      <c r="F142" s="16">
        <f>VLOOKUP($C142,'Growth rate'!$B$3:$S$93,4,FALSE)*VLOOKUP($E142,BY_AGR_Demand_Drivers!$A$5:$I$11,7,FALSE)</f>
        <v>1.4974555591978307</v>
      </c>
      <c r="G142" s="16">
        <f>VLOOKUP($C142,'Growth rate'!$B$3:$S$93,4,FALSE)*VLOOKUP($E142,BY_AGR_Demand_Drivers!$A$5:$I$11,8,FALSE)</f>
        <v>0</v>
      </c>
      <c r="H142" s="16">
        <f>VLOOKUP($C142,'Growth rate'!$B$3:$S$93,4,FALSE)*VLOOKUP($E142,BY_AGR_Demand_Drivers!$A$5:$I$11,9,FALSE)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BY_AGR_Demand_Drivers!$J$6</f>
        <v>AGDCO</v>
      </c>
      <c r="F143" s="16">
        <f>VLOOKUP($C143,'Growth rate'!$B$3:$S$93,4,FALSE)*VLOOKUP($E143,BY_AGR_Demand_Drivers!$A$5:$I$11,7,FALSE)</f>
        <v>1.4925399657179799</v>
      </c>
      <c r="G143" s="16">
        <f>VLOOKUP($C143,'Growth rate'!$B$3:$S$93,4,FALSE)*VLOOKUP($E143,BY_AGR_Demand_Drivers!$A$5:$I$11,8,FALSE)</f>
        <v>0</v>
      </c>
      <c r="H143" s="16">
        <f>VLOOKUP($C143,'Growth rate'!$B$3:$S$93,4,FALSE)*VLOOKUP($E143,BY_AGR_Demand_Drivers!$A$5:$I$11,9,FALSE)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BY_AGR_Demand_Drivers!$J$6</f>
        <v>AGDCO</v>
      </c>
      <c r="F144" s="16">
        <f>VLOOKUP($C144,'Growth rate'!$B$3:$S$93,4,FALSE)*VLOOKUP($E144,BY_AGR_Demand_Drivers!$A$5:$I$11,7,FALSE)</f>
        <v>1.487624372238129</v>
      </c>
      <c r="G144" s="16">
        <f>VLOOKUP($C144,'Growth rate'!$B$3:$S$93,4,FALSE)*VLOOKUP($E144,BY_AGR_Demand_Drivers!$A$5:$I$11,8,FALSE)</f>
        <v>0</v>
      </c>
      <c r="H144" s="16">
        <f>VLOOKUP($C144,'Growth rate'!$B$3:$S$93,4,FALSE)*VLOOKUP($E144,BY_AGR_Demand_Drivers!$A$5:$I$11,9,FALSE)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BY_AGR_Demand_Drivers!$J$6</f>
        <v>AGDCO</v>
      </c>
      <c r="F145" s="16">
        <f>VLOOKUP($C145,'Growth rate'!$B$3:$S$93,4,FALSE)*VLOOKUP($E145,BY_AGR_Demand_Drivers!$A$5:$I$11,7,FALSE)</f>
        <v>1.4827087787582782</v>
      </c>
      <c r="G145" s="16">
        <f>VLOOKUP($C145,'Growth rate'!$B$3:$S$93,4,FALSE)*VLOOKUP($E145,BY_AGR_Demand_Drivers!$A$5:$I$11,8,FALSE)</f>
        <v>0</v>
      </c>
      <c r="H145" s="16">
        <f>VLOOKUP($C145,'Growth rate'!$B$3:$S$93,4,FALSE)*VLOOKUP($E145,BY_AGR_Demand_Drivers!$A$5:$I$11,9,FALSE)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BY_AGR_Demand_Drivers!$J$6</f>
        <v>AGDCO</v>
      </c>
      <c r="F146" s="16">
        <f>VLOOKUP($C146,'Growth rate'!$B$3:$S$93,4,FALSE)*VLOOKUP($E146,BY_AGR_Demand_Drivers!$A$5:$I$11,7,FALSE)</f>
        <v>1.4777931852784276</v>
      </c>
      <c r="G146" s="16">
        <f>VLOOKUP($C146,'Growth rate'!$B$3:$S$93,4,FALSE)*VLOOKUP($E146,BY_AGR_Demand_Drivers!$A$5:$I$11,8,FALSE)</f>
        <v>0</v>
      </c>
      <c r="H146" s="16">
        <f>VLOOKUP($C146,'Growth rate'!$B$3:$S$93,4,FALSE)*VLOOKUP($E146,BY_AGR_Demand_Drivers!$A$5:$I$11,9,FALSE)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BY_AGR_Demand_Drivers!$J$6</f>
        <v>AGDCO</v>
      </c>
      <c r="F147" s="16">
        <f>VLOOKUP($C147,'Growth rate'!$B$3:$S$93,4,FALSE)*VLOOKUP($E147,BY_AGR_Demand_Drivers!$A$5:$I$11,7,FALSE)</f>
        <v>1.4728775917985768</v>
      </c>
      <c r="G147" s="16">
        <f>VLOOKUP($C147,'Growth rate'!$B$3:$S$93,4,FALSE)*VLOOKUP($E147,BY_AGR_Demand_Drivers!$A$5:$I$11,8,FALSE)</f>
        <v>0</v>
      </c>
      <c r="H147" s="16">
        <f>VLOOKUP($C147,'Growth rate'!$B$3:$S$93,4,FALSE)*VLOOKUP($E147,BY_AGR_Demand_Drivers!$A$5:$I$11,9,FALSE)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BY_AGR_Demand_Drivers!$J$6</f>
        <v>AGDCO</v>
      </c>
      <c r="F148" s="16">
        <f>VLOOKUP($C148,'Growth rate'!$B$3:$S$93,4,FALSE)*VLOOKUP($E148,BY_AGR_Demand_Drivers!$A$5:$I$11,7,FALSE)</f>
        <v>1.4674533233668612</v>
      </c>
      <c r="G148" s="16">
        <f>VLOOKUP($C148,'Growth rate'!$B$3:$S$93,4,FALSE)*VLOOKUP($E148,BY_AGR_Demand_Drivers!$A$5:$I$11,8,FALSE)</f>
        <v>0</v>
      </c>
      <c r="H148" s="16">
        <f>VLOOKUP($C148,'Growth rate'!$B$3:$S$93,4,FALSE)*VLOOKUP($E148,BY_AGR_Demand_Drivers!$A$5:$I$11,9,FALSE)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BY_AGR_Demand_Drivers!$J$6</f>
        <v>AGDCO</v>
      </c>
      <c r="F149" s="16">
        <f>VLOOKUP($C149,'Growth rate'!$B$3:$S$93,4,FALSE)*VLOOKUP($E149,BY_AGR_Demand_Drivers!$A$5:$I$11,7,FALSE)</f>
        <v>1.4620290549351456</v>
      </c>
      <c r="G149" s="16">
        <f>VLOOKUP($C149,'Growth rate'!$B$3:$S$93,4,FALSE)*VLOOKUP($E149,BY_AGR_Demand_Drivers!$A$5:$I$11,8,FALSE)</f>
        <v>0</v>
      </c>
      <c r="H149" s="16">
        <f>VLOOKUP($C149,'Growth rate'!$B$3:$S$93,4,FALSE)*VLOOKUP($E149,BY_AGR_Demand_Drivers!$A$5:$I$11,9,FALSE)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BY_AGR_Demand_Drivers!$J$6</f>
        <v>AGDCO</v>
      </c>
      <c r="F150" s="16">
        <f>VLOOKUP($C150,'Growth rate'!$B$3:$S$93,4,FALSE)*VLOOKUP($E150,BY_AGR_Demand_Drivers!$A$5:$I$11,7,FALSE)</f>
        <v>1.4566047865034299</v>
      </c>
      <c r="G150" s="16">
        <f>VLOOKUP($C150,'Growth rate'!$B$3:$S$93,4,FALSE)*VLOOKUP($E150,BY_AGR_Demand_Drivers!$A$5:$I$11,8,FALSE)</f>
        <v>0</v>
      </c>
      <c r="H150" s="16">
        <f>VLOOKUP($C150,'Growth rate'!$B$3:$S$93,4,FALSE)*VLOOKUP($E150,BY_AGR_Demand_Drivers!$A$5:$I$11,9,FALSE)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BY_AGR_Demand_Drivers!$J$6</f>
        <v>AGDCO</v>
      </c>
      <c r="F151" s="16">
        <f>VLOOKUP($C151,'Growth rate'!$B$3:$S$93,4,FALSE)*VLOOKUP($E151,BY_AGR_Demand_Drivers!$A$5:$I$11,7,FALSE)</f>
        <v>1.4511805180717143</v>
      </c>
      <c r="G151" s="16">
        <f>VLOOKUP($C151,'Growth rate'!$B$3:$S$93,4,FALSE)*VLOOKUP($E151,BY_AGR_Demand_Drivers!$A$5:$I$11,8,FALSE)</f>
        <v>0</v>
      </c>
      <c r="H151" s="16">
        <f>VLOOKUP($C151,'Growth rate'!$B$3:$S$93,4,FALSE)*VLOOKUP($E151,BY_AGR_Demand_Drivers!$A$5:$I$11,9,FALSE)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BY_AGR_Demand_Drivers!$J$6</f>
        <v>AGDCO</v>
      </c>
      <c r="F152" s="16">
        <f>VLOOKUP($C152,'Growth rate'!$B$3:$S$93,4,FALSE)*VLOOKUP($E152,BY_AGR_Demand_Drivers!$A$5:$I$11,7,FALSE)</f>
        <v>1.4457562496399987</v>
      </c>
      <c r="G152" s="16">
        <f>VLOOKUP($C152,'Growth rate'!$B$3:$S$93,4,FALSE)*VLOOKUP($E152,BY_AGR_Demand_Drivers!$A$5:$I$11,8,FALSE)</f>
        <v>0</v>
      </c>
      <c r="H152" s="16">
        <f>VLOOKUP($C152,'Growth rate'!$B$3:$S$93,4,FALSE)*VLOOKUP($E152,BY_AGR_Demand_Drivers!$A$5:$I$11,9,FALSE)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BY_AGR_Demand_Drivers!$J$6</f>
        <v>AGDCO</v>
      </c>
      <c r="F153" s="16">
        <f>VLOOKUP($C153,'Growth rate'!$B$3:$S$93,4,FALSE)*VLOOKUP($E153,BY_AGR_Demand_Drivers!$A$5:$I$11,7,FALSE)</f>
        <v>1.439913748881364</v>
      </c>
      <c r="G153" s="16">
        <f>VLOOKUP($C153,'Growth rate'!$B$3:$S$93,4,FALSE)*VLOOKUP($E153,BY_AGR_Demand_Drivers!$A$5:$I$11,8,FALSE)</f>
        <v>0</v>
      </c>
      <c r="H153" s="16">
        <f>VLOOKUP($C153,'Growth rate'!$B$3:$S$93,4,FALSE)*VLOOKUP($E153,BY_AGR_Demand_Drivers!$A$5:$I$11,9,FALSE)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BY_AGR_Demand_Drivers!$J$6</f>
        <v>AGDCO</v>
      </c>
      <c r="F154" s="16">
        <f>VLOOKUP($C154,'Growth rate'!$B$3:$S$93,4,FALSE)*VLOOKUP($E154,BY_AGR_Demand_Drivers!$A$5:$I$11,7,FALSE)</f>
        <v>1.4340712481227296</v>
      </c>
      <c r="G154" s="16">
        <f>VLOOKUP($C154,'Growth rate'!$B$3:$S$93,4,FALSE)*VLOOKUP($E154,BY_AGR_Demand_Drivers!$A$5:$I$11,8,FALSE)</f>
        <v>0</v>
      </c>
      <c r="H154" s="16">
        <f>VLOOKUP($C154,'Growth rate'!$B$3:$S$93,4,FALSE)*VLOOKUP($E154,BY_AGR_Demand_Drivers!$A$5:$I$11,9,FALSE)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BY_AGR_Demand_Drivers!$J$6</f>
        <v>AGDCO</v>
      </c>
      <c r="F155" s="16">
        <f>VLOOKUP($C155,'Growth rate'!$B$3:$S$93,4,FALSE)*VLOOKUP($E155,BY_AGR_Demand_Drivers!$A$5:$I$11,7,FALSE)</f>
        <v>1.4282287473640949</v>
      </c>
      <c r="G155" s="16">
        <f>VLOOKUP($C155,'Growth rate'!$B$3:$S$93,4,FALSE)*VLOOKUP($E155,BY_AGR_Demand_Drivers!$A$5:$I$11,8,FALSE)</f>
        <v>0</v>
      </c>
      <c r="H155" s="16">
        <f>VLOOKUP($C155,'Growth rate'!$B$3:$S$93,4,FALSE)*VLOOKUP($E155,BY_AGR_Demand_Drivers!$A$5:$I$11,9,FALSE)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BY_AGR_Demand_Drivers!$J$6</f>
        <v>AGDCO</v>
      </c>
      <c r="F156" s="16">
        <f>VLOOKUP($C156,'Growth rate'!$B$3:$S$93,4,FALSE)*VLOOKUP($E156,BY_AGR_Demand_Drivers!$A$5:$I$11,7,FALSE)</f>
        <v>1.4223862466054604</v>
      </c>
      <c r="G156" s="16">
        <f>VLOOKUP($C156,'Growth rate'!$B$3:$S$93,4,FALSE)*VLOOKUP($E156,BY_AGR_Demand_Drivers!$A$5:$I$11,8,FALSE)</f>
        <v>0</v>
      </c>
      <c r="H156" s="16">
        <f>VLOOKUP($C156,'Growth rate'!$B$3:$S$93,4,FALSE)*VLOOKUP($E156,BY_AGR_Demand_Drivers!$A$5:$I$11,9,FALSE)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BY_AGR_Demand_Drivers!$J$6</f>
        <v>AGDCO</v>
      </c>
      <c r="F157" s="16">
        <f>VLOOKUP($C157,'Growth rate'!$B$3:$S$93,4,FALSE)*VLOOKUP($E157,BY_AGR_Demand_Drivers!$A$5:$I$11,7,FALSE)</f>
        <v>1.4165437458468257</v>
      </c>
      <c r="G157" s="16">
        <f>VLOOKUP($C157,'Growth rate'!$B$3:$S$93,4,FALSE)*VLOOKUP($E157,BY_AGR_Demand_Drivers!$A$5:$I$11,8,FALSE)</f>
        <v>0</v>
      </c>
      <c r="H157" s="16">
        <f>VLOOKUP($C157,'Growth rate'!$B$3:$S$93,4,FALSE)*VLOOKUP($E157,BY_AGR_Demand_Drivers!$A$5:$I$11,9,FALSE)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BY_AGR_Demand_Drivers!$J$6</f>
        <v>AGDCO</v>
      </c>
      <c r="F158" s="16">
        <f>VLOOKUP($C158,'Growth rate'!$B$3:$S$93,4,FALSE)*VLOOKUP($E158,BY_AGR_Demand_Drivers!$A$5:$I$11,7,FALSE)</f>
        <v>1.4103594949627041</v>
      </c>
      <c r="G158" s="16">
        <f>VLOOKUP($C158,'Growth rate'!$B$3:$S$93,4,FALSE)*VLOOKUP($E158,BY_AGR_Demand_Drivers!$A$5:$I$11,8,FALSE)</f>
        <v>0</v>
      </c>
      <c r="H158" s="16">
        <f>VLOOKUP($C158,'Growth rate'!$B$3:$S$93,4,FALSE)*VLOOKUP($E158,BY_AGR_Demand_Drivers!$A$5:$I$11,9,FALSE)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BY_AGR_Demand_Drivers!$J$6</f>
        <v>AGDCO</v>
      </c>
      <c r="F159" s="16">
        <f>VLOOKUP($C159,'Growth rate'!$B$3:$S$93,4,FALSE)*VLOOKUP($E159,BY_AGR_Demand_Drivers!$A$5:$I$11,7,FALSE)</f>
        <v>1.4041752440785826</v>
      </c>
      <c r="G159" s="16">
        <f>VLOOKUP($C159,'Growth rate'!$B$3:$S$93,4,FALSE)*VLOOKUP($E159,BY_AGR_Demand_Drivers!$A$5:$I$11,8,FALSE)</f>
        <v>0</v>
      </c>
      <c r="H159" s="16">
        <f>VLOOKUP($C159,'Growth rate'!$B$3:$S$93,4,FALSE)*VLOOKUP($E159,BY_AGR_Demand_Drivers!$A$5:$I$11,9,FALSE)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BY_AGR_Demand_Drivers!$J$6</f>
        <v>AGDCO</v>
      </c>
      <c r="F160" s="16">
        <f>VLOOKUP($C160,'Growth rate'!$B$3:$S$93,4,FALSE)*VLOOKUP($E160,BY_AGR_Demand_Drivers!$A$5:$I$11,7,FALSE)</f>
        <v>1.3979909931944612</v>
      </c>
      <c r="G160" s="16">
        <f>VLOOKUP($C160,'Growth rate'!$B$3:$S$93,4,FALSE)*VLOOKUP($E160,BY_AGR_Demand_Drivers!$A$5:$I$11,8,FALSE)</f>
        <v>0</v>
      </c>
      <c r="H160" s="16">
        <f>VLOOKUP($C160,'Growth rate'!$B$3:$S$93,4,FALSE)*VLOOKUP($E160,BY_AGR_Demand_Drivers!$A$5:$I$11,9,FALSE)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BY_AGR_Demand_Drivers!$J$6</f>
        <v>AGDCO</v>
      </c>
      <c r="F161" s="16">
        <f>VLOOKUP($C161,'Growth rate'!$B$3:$S$93,4,FALSE)*VLOOKUP($E161,BY_AGR_Demand_Drivers!$A$5:$I$11,7,FALSE)</f>
        <v>1.3918067423103395</v>
      </c>
      <c r="G161" s="16">
        <f>VLOOKUP($C161,'Growth rate'!$B$3:$S$93,4,FALSE)*VLOOKUP($E161,BY_AGR_Demand_Drivers!$A$5:$I$11,8,FALSE)</f>
        <v>0</v>
      </c>
      <c r="H161" s="16">
        <f>VLOOKUP($C161,'Growth rate'!$B$3:$S$93,4,FALSE)*VLOOKUP($E161,BY_AGR_Demand_Drivers!$A$5:$I$11,9,FALSE)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BY_AGR_Demand_Drivers!$J$6</f>
        <v>AGDCO</v>
      </c>
      <c r="F162" s="16">
        <f>VLOOKUP($C162,'Growth rate'!$B$3:$S$93,4,FALSE)*VLOOKUP($E162,BY_AGR_Demand_Drivers!$A$5:$I$11,7,FALSE)</f>
        <v>1.3856224914262179</v>
      </c>
      <c r="G162" s="16">
        <f>VLOOKUP($C162,'Growth rate'!$B$3:$S$93,4,FALSE)*VLOOKUP($E162,BY_AGR_Demand_Drivers!$A$5:$I$11,8,FALSE)</f>
        <v>0</v>
      </c>
      <c r="H162" s="16">
        <f>VLOOKUP($C162,'Growth rate'!$B$3:$S$93,4,FALSE)*VLOOKUP($E162,BY_AGR_Demand_Drivers!$A$5:$I$11,9,FALSE)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BY_AGR_Demand_Drivers!$J$6</f>
        <v>AGDCO</v>
      </c>
      <c r="F163" s="16">
        <f>VLOOKUP($C163,'Growth rate'!$B$3:$S$93,4,FALSE)*VLOOKUP($E163,BY_AGR_Demand_Drivers!$A$5:$I$11,7,FALSE)</f>
        <v>1.3784190840566977</v>
      </c>
      <c r="G163" s="16">
        <f>VLOOKUP($C163,'Growth rate'!$B$3:$S$93,4,FALSE)*VLOOKUP($E163,BY_AGR_Demand_Drivers!$A$5:$I$11,8,FALSE)</f>
        <v>0</v>
      </c>
      <c r="H163" s="16">
        <f>VLOOKUP($C163,'Growth rate'!$B$3:$S$93,4,FALSE)*VLOOKUP($E163,BY_AGR_Demand_Drivers!$A$5:$I$11,9,FALSE)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BY_AGR_Demand_Drivers!$J$6</f>
        <v>AGDCO</v>
      </c>
      <c r="F164" s="16">
        <f>VLOOKUP($C164,'Growth rate'!$B$3:$S$93,4,FALSE)*VLOOKUP($E164,BY_AGR_Demand_Drivers!$A$5:$I$11,7,FALSE)</f>
        <v>1.3712156766871773</v>
      </c>
      <c r="G164" s="16">
        <f>VLOOKUP($C164,'Growth rate'!$B$3:$S$93,4,FALSE)*VLOOKUP($E164,BY_AGR_Demand_Drivers!$A$5:$I$11,8,FALSE)</f>
        <v>0</v>
      </c>
      <c r="H164" s="16">
        <f>VLOOKUP($C164,'Growth rate'!$B$3:$S$93,4,FALSE)*VLOOKUP($E164,BY_AGR_Demand_Drivers!$A$5:$I$11,9,FALSE)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BY_AGR_Demand_Drivers!$J$6</f>
        <v>AGDCO</v>
      </c>
      <c r="F165" s="16">
        <f>VLOOKUP($C165,'Growth rate'!$B$3:$S$93,4,FALSE)*VLOOKUP($E165,BY_AGR_Demand_Drivers!$A$5:$I$11,7,FALSE)</f>
        <v>1.3640122693176568</v>
      </c>
      <c r="G165" s="16">
        <f>VLOOKUP($C165,'Growth rate'!$B$3:$S$93,4,FALSE)*VLOOKUP($E165,BY_AGR_Demand_Drivers!$A$5:$I$11,8,FALSE)</f>
        <v>0</v>
      </c>
      <c r="H165" s="16">
        <f>VLOOKUP($C165,'Growth rate'!$B$3:$S$93,4,FALSE)*VLOOKUP($E165,BY_AGR_Demand_Drivers!$A$5:$I$11,9,FALSE)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BY_AGR_Demand_Drivers!$J$6</f>
        <v>AGDCO</v>
      </c>
      <c r="F166" s="16">
        <f>VLOOKUP($C166,'Growth rate'!$B$3:$S$93,4,FALSE)*VLOOKUP($E166,BY_AGR_Demand_Drivers!$A$5:$I$11,7,FALSE)</f>
        <v>1.3568088619481364</v>
      </c>
      <c r="G166" s="16">
        <f>VLOOKUP($C166,'Growth rate'!$B$3:$S$93,4,FALSE)*VLOOKUP($E166,BY_AGR_Demand_Drivers!$A$5:$I$11,8,FALSE)</f>
        <v>0</v>
      </c>
      <c r="H166" s="16">
        <f>VLOOKUP($C166,'Growth rate'!$B$3:$S$93,4,FALSE)*VLOOKUP($E166,BY_AGR_Demand_Drivers!$A$5:$I$11,9,FALSE)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BY_AGR_Demand_Drivers!$J$6</f>
        <v>AGDCO</v>
      </c>
      <c r="F167" s="16">
        <f>VLOOKUP($C167,'Growth rate'!$B$3:$S$93,4,FALSE)*VLOOKUP($E167,BY_AGR_Demand_Drivers!$A$5:$I$11,7,FALSE)</f>
        <v>1.349605454578616</v>
      </c>
      <c r="G167" s="16">
        <f>VLOOKUP($C167,'Growth rate'!$B$3:$S$93,4,FALSE)*VLOOKUP($E167,BY_AGR_Demand_Drivers!$A$5:$I$11,8,FALSE)</f>
        <v>0</v>
      </c>
      <c r="H167" s="16">
        <f>VLOOKUP($C167,'Growth rate'!$B$3:$S$93,4,FALSE)*VLOOKUP($E167,BY_AGR_Demand_Drivers!$A$5:$I$11,9,FALSE)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BY_AGR_Demand_Drivers!$J$7</f>
        <v>AGDSH</v>
      </c>
      <c r="F168" s="16">
        <f>VLOOKUP($C168,'Growth rate'!$B$3:$S$93,4,FALSE)*VLOOKUP($E168,BY_AGR_Demand_Drivers!$A$5:$I$11,7,FALSE)</f>
        <v>0.54036847321473636</v>
      </c>
      <c r="G168" s="16">
        <f>VLOOKUP($C168,'Growth rate'!$B$3:$S$93,4,FALSE)*VLOOKUP($E168,BY_AGR_Demand_Drivers!$A$5:$I$11,8,FALSE)</f>
        <v>0</v>
      </c>
      <c r="H168" s="16">
        <f>VLOOKUP($C168,'Growth rate'!$B$3:$S$93,4,FALSE)*VLOOKUP($E168,BY_AGR_Demand_Drivers!$A$5:$I$11,9,FALSE)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BY_AGR_Demand_Drivers!$J$7</f>
        <v>AGDSH</v>
      </c>
      <c r="F169" s="16">
        <f>VLOOKUP($C169,'Growth rate'!$B$3:$S$93,4,FALSE)*VLOOKUP($E169,BY_AGR_Demand_Drivers!$A$5:$I$11,7,FALSE)</f>
        <v>0.54008711553241096</v>
      </c>
      <c r="G169" s="16">
        <f>VLOOKUP($C169,'Growth rate'!$B$3:$S$93,4,FALSE)*VLOOKUP($E169,BY_AGR_Demand_Drivers!$A$5:$I$11,8,FALSE)</f>
        <v>0</v>
      </c>
      <c r="H169" s="16">
        <f>VLOOKUP($C169,'Growth rate'!$B$3:$S$93,4,FALSE)*VLOOKUP($E169,BY_AGR_Demand_Drivers!$A$5:$I$11,9,FALSE)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BY_AGR_Demand_Drivers!$J$7</f>
        <v>AGDSH</v>
      </c>
      <c r="F170" s="16">
        <f>VLOOKUP($C170,'Growth rate'!$B$3:$S$93,4,FALSE)*VLOOKUP($E170,BY_AGR_Demand_Drivers!$A$5:$I$11,7,FALSE)</f>
        <v>0.53978815074300657</v>
      </c>
      <c r="G170" s="16">
        <f>VLOOKUP($C170,'Growth rate'!$B$3:$S$93,4,FALSE)*VLOOKUP($E170,BY_AGR_Demand_Drivers!$A$5:$I$11,8,FALSE)</f>
        <v>0</v>
      </c>
      <c r="H170" s="16">
        <f>VLOOKUP($C170,'Growth rate'!$B$3:$S$93,4,FALSE)*VLOOKUP($E170,BY_AGR_Demand_Drivers!$A$5:$I$11,9,FALSE)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BY_AGR_Demand_Drivers!$J$7</f>
        <v>AGDSH</v>
      </c>
      <c r="F171" s="16">
        <f>VLOOKUP($C171,'Growth rate'!$B$3:$S$93,4,FALSE)*VLOOKUP($E171,BY_AGR_Demand_Drivers!$A$5:$I$11,7,FALSE)</f>
        <v>0.53948918595360207</v>
      </c>
      <c r="G171" s="16">
        <f>VLOOKUP($C171,'Growth rate'!$B$3:$S$93,4,FALSE)*VLOOKUP($E171,BY_AGR_Demand_Drivers!$A$5:$I$11,8,FALSE)</f>
        <v>0</v>
      </c>
      <c r="H171" s="16">
        <f>VLOOKUP($C171,'Growth rate'!$B$3:$S$93,4,FALSE)*VLOOKUP($E171,BY_AGR_Demand_Drivers!$A$5:$I$11,9,FALSE)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BY_AGR_Demand_Drivers!$J$7</f>
        <v>AGDSH</v>
      </c>
      <c r="F172" s="16">
        <f>VLOOKUP($C172,'Growth rate'!$B$3:$S$93,4,FALSE)*VLOOKUP($E172,BY_AGR_Demand_Drivers!$A$5:$I$11,7,FALSE)</f>
        <v>0.53919022116419768</v>
      </c>
      <c r="G172" s="16">
        <f>VLOOKUP($C172,'Growth rate'!$B$3:$S$93,4,FALSE)*VLOOKUP($E172,BY_AGR_Demand_Drivers!$A$5:$I$11,8,FALSE)</f>
        <v>0</v>
      </c>
      <c r="H172" s="16">
        <f>VLOOKUP($C172,'Growth rate'!$B$3:$S$93,4,FALSE)*VLOOKUP($E172,BY_AGR_Demand_Drivers!$A$5:$I$11,9,FALSE)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BY_AGR_Demand_Drivers!$J$7</f>
        <v>AGDSH</v>
      </c>
      <c r="F173" s="16">
        <f>VLOOKUP($C173,'Growth rate'!$B$3:$S$93,4,FALSE)*VLOOKUP($E173,BY_AGR_Demand_Drivers!$A$5:$I$11,7,FALSE)</f>
        <v>0.53889125637479329</v>
      </c>
      <c r="G173" s="16">
        <f>VLOOKUP($C173,'Growth rate'!$B$3:$S$93,4,FALSE)*VLOOKUP($E173,BY_AGR_Demand_Drivers!$A$5:$I$11,8,FALSE)</f>
        <v>0</v>
      </c>
      <c r="H173" s="16">
        <f>VLOOKUP($C173,'Growth rate'!$B$3:$S$93,4,FALSE)*VLOOKUP($E173,BY_AGR_Demand_Drivers!$A$5:$I$11,9,FALSE)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BY_AGR_Demand_Drivers!$J$7</f>
        <v>AGDSH</v>
      </c>
      <c r="F174" s="16">
        <f>VLOOKUP($C174,'Growth rate'!$B$3:$S$93,4,FALSE)*VLOOKUP($E174,BY_AGR_Demand_Drivers!$A$5:$I$11,7,FALSE)</f>
        <v>0.53859229158538879</v>
      </c>
      <c r="G174" s="16">
        <f>VLOOKUP($C174,'Growth rate'!$B$3:$S$93,4,FALSE)*VLOOKUP($E174,BY_AGR_Demand_Drivers!$A$5:$I$11,8,FALSE)</f>
        <v>0</v>
      </c>
      <c r="H174" s="16">
        <f>VLOOKUP($C174,'Growth rate'!$B$3:$S$93,4,FALSE)*VLOOKUP($E174,BY_AGR_Demand_Drivers!$A$5:$I$11,9,FALSE)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BY_AGR_Demand_Drivers!$J$7</f>
        <v>AGDSH</v>
      </c>
      <c r="F175" s="16">
        <f>VLOOKUP($C175,'Growth rate'!$B$3:$S$93,4,FALSE)*VLOOKUP($E175,BY_AGR_Demand_Drivers!$A$5:$I$11,7,FALSE)</f>
        <v>0.53816224379903799</v>
      </c>
      <c r="G175" s="16">
        <f>VLOOKUP($C175,'Growth rate'!$B$3:$S$93,4,FALSE)*VLOOKUP($E175,BY_AGR_Demand_Drivers!$A$5:$I$11,8,FALSE)</f>
        <v>0</v>
      </c>
      <c r="H175" s="16">
        <f>VLOOKUP($C175,'Growth rate'!$B$3:$S$93,4,FALSE)*VLOOKUP($E175,BY_AGR_Demand_Drivers!$A$5:$I$11,9,FALSE)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BY_AGR_Demand_Drivers!$J$7</f>
        <v>AGDSH</v>
      </c>
      <c r="F176" s="16">
        <f>VLOOKUP($C176,'Growth rate'!$B$3:$S$93,4,FALSE)*VLOOKUP($E176,BY_AGR_Demand_Drivers!$A$5:$I$11,7,FALSE)</f>
        <v>0.53773219601268707</v>
      </c>
      <c r="G176" s="16">
        <f>VLOOKUP($C176,'Growth rate'!$B$3:$S$93,4,FALSE)*VLOOKUP($E176,BY_AGR_Demand_Drivers!$A$5:$I$11,8,FALSE)</f>
        <v>0</v>
      </c>
      <c r="H176" s="16">
        <f>VLOOKUP($C176,'Growth rate'!$B$3:$S$93,4,FALSE)*VLOOKUP($E176,BY_AGR_Demand_Drivers!$A$5:$I$11,9,FALSE)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BY_AGR_Demand_Drivers!$J$7</f>
        <v>AGDSH</v>
      </c>
      <c r="F177" s="16">
        <f>VLOOKUP($C177,'Growth rate'!$B$3:$S$93,4,FALSE)*VLOOKUP($E177,BY_AGR_Demand_Drivers!$A$5:$I$11,7,FALSE)</f>
        <v>0.53730214822633626</v>
      </c>
      <c r="G177" s="16">
        <f>VLOOKUP($C177,'Growth rate'!$B$3:$S$93,4,FALSE)*VLOOKUP($E177,BY_AGR_Demand_Drivers!$A$5:$I$11,8,FALSE)</f>
        <v>0</v>
      </c>
      <c r="H177" s="16">
        <f>VLOOKUP($C177,'Growth rate'!$B$3:$S$93,4,FALSE)*VLOOKUP($E177,BY_AGR_Demand_Drivers!$A$5:$I$11,9,FALSE)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BY_AGR_Demand_Drivers!$J$7</f>
        <v>AGDSH</v>
      </c>
      <c r="F178" s="16">
        <f>VLOOKUP($C178,'Growth rate'!$B$3:$S$93,4,FALSE)*VLOOKUP($E178,BY_AGR_Demand_Drivers!$A$5:$I$11,7,FALSE)</f>
        <v>0.53687210043998534</v>
      </c>
      <c r="G178" s="16">
        <f>VLOOKUP($C178,'Growth rate'!$B$3:$S$93,4,FALSE)*VLOOKUP($E178,BY_AGR_Demand_Drivers!$A$5:$I$11,8,FALSE)</f>
        <v>0</v>
      </c>
      <c r="H178" s="16">
        <f>VLOOKUP($C178,'Growth rate'!$B$3:$S$93,4,FALSE)*VLOOKUP($E178,BY_AGR_Demand_Drivers!$A$5:$I$11,9,FALSE)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BY_AGR_Demand_Drivers!$J$7</f>
        <v>AGDSH</v>
      </c>
      <c r="F179" s="16">
        <f>VLOOKUP($C179,'Growth rate'!$B$3:$S$93,4,FALSE)*VLOOKUP($E179,BY_AGR_Demand_Drivers!$A$5:$I$11,7,FALSE)</f>
        <v>0.53644205265363443</v>
      </c>
      <c r="G179" s="16">
        <f>VLOOKUP($C179,'Growth rate'!$B$3:$S$93,4,FALSE)*VLOOKUP($E179,BY_AGR_Demand_Drivers!$A$5:$I$11,8,FALSE)</f>
        <v>0</v>
      </c>
      <c r="H179" s="16">
        <f>VLOOKUP($C179,'Growth rate'!$B$3:$S$93,4,FALSE)*VLOOKUP($E179,BY_AGR_Demand_Drivers!$A$5:$I$11,9,FALSE)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BY_AGR_Demand_Drivers!$J$7</f>
        <v>AGDSH</v>
      </c>
      <c r="F180" s="16">
        <f>VLOOKUP($C180,'Growth rate'!$B$3:$S$93,4,FALSE)*VLOOKUP($E180,BY_AGR_Demand_Drivers!$A$5:$I$11,7,FALSE)</f>
        <v>0.53585690165683009</v>
      </c>
      <c r="G180" s="16">
        <f>VLOOKUP($C180,'Growth rate'!$B$3:$S$93,4,FALSE)*VLOOKUP($E180,BY_AGR_Demand_Drivers!$A$5:$I$11,8,FALSE)</f>
        <v>0</v>
      </c>
      <c r="H180" s="16">
        <f>VLOOKUP($C180,'Growth rate'!$B$3:$S$93,4,FALSE)*VLOOKUP($E180,BY_AGR_Demand_Drivers!$A$5:$I$11,9,FALSE)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BY_AGR_Demand_Drivers!$J$7</f>
        <v>AGDSH</v>
      </c>
      <c r="F181" s="16">
        <f>VLOOKUP($C181,'Growth rate'!$B$3:$S$93,4,FALSE)*VLOOKUP($E181,BY_AGR_Demand_Drivers!$A$5:$I$11,7,FALSE)</f>
        <v>0.53527175066002575</v>
      </c>
      <c r="G181" s="16">
        <f>VLOOKUP($C181,'Growth rate'!$B$3:$S$93,4,FALSE)*VLOOKUP($E181,BY_AGR_Demand_Drivers!$A$5:$I$11,8,FALSE)</f>
        <v>0</v>
      </c>
      <c r="H181" s="16">
        <f>VLOOKUP($C181,'Growth rate'!$B$3:$S$93,4,FALSE)*VLOOKUP($E181,BY_AGR_Demand_Drivers!$A$5:$I$11,9,FALSE)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BY_AGR_Demand_Drivers!$J$7</f>
        <v>AGDSH</v>
      </c>
      <c r="F182" s="16">
        <f>VLOOKUP($C182,'Growth rate'!$B$3:$S$93,4,FALSE)*VLOOKUP($E182,BY_AGR_Demand_Drivers!$A$5:$I$11,7,FALSE)</f>
        <v>0.53468659966322141</v>
      </c>
      <c r="G182" s="16">
        <f>VLOOKUP($C182,'Growth rate'!$B$3:$S$93,4,FALSE)*VLOOKUP($E182,BY_AGR_Demand_Drivers!$A$5:$I$11,8,FALSE)</f>
        <v>0</v>
      </c>
      <c r="H182" s="16">
        <f>VLOOKUP($C182,'Growth rate'!$B$3:$S$93,4,FALSE)*VLOOKUP($E182,BY_AGR_Demand_Drivers!$A$5:$I$11,9,FALSE)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BY_AGR_Demand_Drivers!$J$7</f>
        <v>AGDSH</v>
      </c>
      <c r="F183" s="16">
        <f>VLOOKUP($C183,'Growth rate'!$B$3:$S$93,4,FALSE)*VLOOKUP($E183,BY_AGR_Demand_Drivers!$A$5:$I$11,7,FALSE)</f>
        <v>0.53410144866641707</v>
      </c>
      <c r="G183" s="16">
        <f>VLOOKUP($C183,'Growth rate'!$B$3:$S$93,4,FALSE)*VLOOKUP($E183,BY_AGR_Demand_Drivers!$A$5:$I$11,8,FALSE)</f>
        <v>0</v>
      </c>
      <c r="H183" s="16">
        <f>VLOOKUP($C183,'Growth rate'!$B$3:$S$93,4,FALSE)*VLOOKUP($E183,BY_AGR_Demand_Drivers!$A$5:$I$11,9,FALSE)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BY_AGR_Demand_Drivers!$J$7</f>
        <v>AGDSH</v>
      </c>
      <c r="F184" s="16">
        <f>VLOOKUP($C184,'Growth rate'!$B$3:$S$93,4,FALSE)*VLOOKUP($E184,BY_AGR_Demand_Drivers!$A$5:$I$11,7,FALSE)</f>
        <v>0.53351629766961273</v>
      </c>
      <c r="G184" s="16">
        <f>VLOOKUP($C184,'Growth rate'!$B$3:$S$93,4,FALSE)*VLOOKUP($E184,BY_AGR_Demand_Drivers!$A$5:$I$11,8,FALSE)</f>
        <v>0</v>
      </c>
      <c r="H184" s="16">
        <f>VLOOKUP($C184,'Growth rate'!$B$3:$S$93,4,FALSE)*VLOOKUP($E184,BY_AGR_Demand_Drivers!$A$5:$I$11,9,FALSE)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BY_AGR_Demand_Drivers!$J$7</f>
        <v>AGDSH</v>
      </c>
      <c r="F185" s="16">
        <f>VLOOKUP($C185,'Growth rate'!$B$3:$S$93,4,FALSE)*VLOOKUP($E185,BY_AGR_Demand_Drivers!$A$5:$I$11,7,FALSE)</f>
        <v>0.53279529788473967</v>
      </c>
      <c r="G185" s="16">
        <f>VLOOKUP($C185,'Growth rate'!$B$3:$S$93,4,FALSE)*VLOOKUP($E185,BY_AGR_Demand_Drivers!$A$5:$I$11,8,FALSE)</f>
        <v>0</v>
      </c>
      <c r="H185" s="16">
        <f>VLOOKUP($C185,'Growth rate'!$B$3:$S$93,4,FALSE)*VLOOKUP($E185,BY_AGR_Demand_Drivers!$A$5:$I$11,9,FALSE)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BY_AGR_Demand_Drivers!$J$7</f>
        <v>AGDSH</v>
      </c>
      <c r="F186" s="16">
        <f>VLOOKUP($C186,'Growth rate'!$B$3:$S$93,4,FALSE)*VLOOKUP($E186,BY_AGR_Demand_Drivers!$A$5:$I$11,7,FALSE)</f>
        <v>0.53207429809986662</v>
      </c>
      <c r="G186" s="16">
        <f>VLOOKUP($C186,'Growth rate'!$B$3:$S$93,4,FALSE)*VLOOKUP($E186,BY_AGR_Demand_Drivers!$A$5:$I$11,8,FALSE)</f>
        <v>0</v>
      </c>
      <c r="H186" s="16">
        <f>VLOOKUP($C186,'Growth rate'!$B$3:$S$93,4,FALSE)*VLOOKUP($E186,BY_AGR_Demand_Drivers!$A$5:$I$11,9,FALSE)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BY_AGR_Demand_Drivers!$J$7</f>
        <v>AGDSH</v>
      </c>
      <c r="F187" s="16">
        <f>VLOOKUP($C187,'Growth rate'!$B$3:$S$93,4,FALSE)*VLOOKUP($E187,BY_AGR_Demand_Drivers!$A$5:$I$11,7,FALSE)</f>
        <v>0.53135329831499356</v>
      </c>
      <c r="G187" s="16">
        <f>VLOOKUP($C187,'Growth rate'!$B$3:$S$93,4,FALSE)*VLOOKUP($E187,BY_AGR_Demand_Drivers!$A$5:$I$11,8,FALSE)</f>
        <v>0</v>
      </c>
      <c r="H187" s="16">
        <f>VLOOKUP($C187,'Growth rate'!$B$3:$S$93,4,FALSE)*VLOOKUP($E187,BY_AGR_Demand_Drivers!$A$5:$I$11,9,FALSE)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BY_AGR_Demand_Drivers!$J$7</f>
        <v>AGDSH</v>
      </c>
      <c r="F188" s="16">
        <f>VLOOKUP($C188,'Growth rate'!$B$3:$S$93,4,FALSE)*VLOOKUP($E188,BY_AGR_Demand_Drivers!$A$5:$I$11,7,FALSE)</f>
        <v>0.53063229853012051</v>
      </c>
      <c r="G188" s="16">
        <f>VLOOKUP($C188,'Growth rate'!$B$3:$S$93,4,FALSE)*VLOOKUP($E188,BY_AGR_Demand_Drivers!$A$5:$I$11,8,FALSE)</f>
        <v>0</v>
      </c>
      <c r="H188" s="16">
        <f>VLOOKUP($C188,'Growth rate'!$B$3:$S$93,4,FALSE)*VLOOKUP($E188,BY_AGR_Demand_Drivers!$A$5:$I$11,9,FALSE)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BY_AGR_Demand_Drivers!$J$7</f>
        <v>AGDSH</v>
      </c>
      <c r="F189" s="16">
        <f>VLOOKUP($C189,'Growth rate'!$B$3:$S$93,4,FALSE)*VLOOKUP($E189,BY_AGR_Demand_Drivers!$A$5:$I$11,7,FALSE)</f>
        <v>0.52991129874524756</v>
      </c>
      <c r="G189" s="16">
        <f>VLOOKUP($C189,'Growth rate'!$B$3:$S$93,4,FALSE)*VLOOKUP($E189,BY_AGR_Demand_Drivers!$A$5:$I$11,8,FALSE)</f>
        <v>0</v>
      </c>
      <c r="H189" s="16">
        <f>VLOOKUP($C189,'Growth rate'!$B$3:$S$93,4,FALSE)*VLOOKUP($E189,BY_AGR_Demand_Drivers!$A$5:$I$11,9,FALSE)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BY_AGR_Demand_Drivers!$J$7</f>
        <v>AGDSH</v>
      </c>
      <c r="F190" s="16">
        <f>VLOOKUP($C190,'Growth rate'!$B$3:$S$93,4,FALSE)*VLOOKUP($E190,BY_AGR_Demand_Drivers!$A$5:$I$11,7,FALSE)</f>
        <v>0.52905156625639649</v>
      </c>
      <c r="G190" s="16">
        <f>VLOOKUP($C190,'Growth rate'!$B$3:$S$93,4,FALSE)*VLOOKUP($E190,BY_AGR_Demand_Drivers!$A$5:$I$11,8,FALSE)</f>
        <v>0</v>
      </c>
      <c r="H190" s="16">
        <f>VLOOKUP($C190,'Growth rate'!$B$3:$S$93,4,FALSE)*VLOOKUP($E190,BY_AGR_Demand_Drivers!$A$5:$I$11,9,FALSE)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BY_AGR_Demand_Drivers!$J$7</f>
        <v>AGDSH</v>
      </c>
      <c r="F191" s="16">
        <f>VLOOKUP($C191,'Growth rate'!$B$3:$S$93,4,FALSE)*VLOOKUP($E191,BY_AGR_Demand_Drivers!$A$5:$I$11,7,FALSE)</f>
        <v>0.5281918337675453</v>
      </c>
      <c r="G191" s="16">
        <f>VLOOKUP($C191,'Growth rate'!$B$3:$S$93,4,FALSE)*VLOOKUP($E191,BY_AGR_Demand_Drivers!$A$5:$I$11,8,FALSE)</f>
        <v>0</v>
      </c>
      <c r="H191" s="16">
        <f>VLOOKUP($C191,'Growth rate'!$B$3:$S$93,4,FALSE)*VLOOKUP($E191,BY_AGR_Demand_Drivers!$A$5:$I$11,9,FALSE)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BY_AGR_Demand_Drivers!$J$7</f>
        <v>AGDSH</v>
      </c>
      <c r="F192" s="16">
        <f>VLOOKUP($C192,'Growth rate'!$B$3:$S$93,4,FALSE)*VLOOKUP($E192,BY_AGR_Demand_Drivers!$A$5:$I$11,7,FALSE)</f>
        <v>0.52733210127869423</v>
      </c>
      <c r="G192" s="16">
        <f>VLOOKUP($C192,'Growth rate'!$B$3:$S$93,4,FALSE)*VLOOKUP($E192,BY_AGR_Demand_Drivers!$A$5:$I$11,8,FALSE)</f>
        <v>0</v>
      </c>
      <c r="H192" s="16">
        <f>VLOOKUP($C192,'Growth rate'!$B$3:$S$93,4,FALSE)*VLOOKUP($E192,BY_AGR_Demand_Drivers!$A$5:$I$11,9,FALSE)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BY_AGR_Demand_Drivers!$J$7</f>
        <v>AGDSH</v>
      </c>
      <c r="F193" s="16">
        <f>VLOOKUP($C193,'Growth rate'!$B$3:$S$93,4,FALSE)*VLOOKUP($E193,BY_AGR_Demand_Drivers!$A$5:$I$11,7,FALSE)</f>
        <v>0.52647236878984316</v>
      </c>
      <c r="G193" s="16">
        <f>VLOOKUP($C193,'Growth rate'!$B$3:$S$93,4,FALSE)*VLOOKUP($E193,BY_AGR_Demand_Drivers!$A$5:$I$11,8,FALSE)</f>
        <v>0</v>
      </c>
      <c r="H193" s="16">
        <f>VLOOKUP($C193,'Growth rate'!$B$3:$S$93,4,FALSE)*VLOOKUP($E193,BY_AGR_Demand_Drivers!$A$5:$I$11,9,FALSE)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BY_AGR_Demand_Drivers!$J$7</f>
        <v>AGDSH</v>
      </c>
      <c r="F194" s="16">
        <f>VLOOKUP($C194,'Growth rate'!$B$3:$S$93,4,FALSE)*VLOOKUP($E194,BY_AGR_Demand_Drivers!$A$5:$I$11,7,FALSE)</f>
        <v>0.52561263630099209</v>
      </c>
      <c r="G194" s="16">
        <f>VLOOKUP($C194,'Growth rate'!$B$3:$S$93,4,FALSE)*VLOOKUP($E194,BY_AGR_Demand_Drivers!$A$5:$I$11,8,FALSE)</f>
        <v>0</v>
      </c>
      <c r="H194" s="16">
        <f>VLOOKUP($C194,'Growth rate'!$B$3:$S$93,4,FALSE)*VLOOKUP($E194,BY_AGR_Demand_Drivers!$A$5:$I$11,9,FALSE)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BY_AGR_Demand_Drivers!$J$7</f>
        <v>AGDSH</v>
      </c>
      <c r="F195" s="16">
        <f>VLOOKUP($C195,'Growth rate'!$B$3:$S$93,4,FALSE)*VLOOKUP($E195,BY_AGR_Demand_Drivers!$A$5:$I$11,7,FALSE)</f>
        <v>0.52458041072737038</v>
      </c>
      <c r="G195" s="16">
        <f>VLOOKUP($C195,'Growth rate'!$B$3:$S$93,4,FALSE)*VLOOKUP($E195,BY_AGR_Demand_Drivers!$A$5:$I$11,8,FALSE)</f>
        <v>0</v>
      </c>
      <c r="H195" s="16">
        <f>VLOOKUP($C195,'Growth rate'!$B$3:$S$93,4,FALSE)*VLOOKUP($E195,BY_AGR_Demand_Drivers!$A$5:$I$11,9,FALSE)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BY_AGR_Demand_Drivers!$J$7</f>
        <v>AGDSH</v>
      </c>
      <c r="F196" s="16">
        <f>VLOOKUP($C196,'Growth rate'!$B$3:$S$93,4,FALSE)*VLOOKUP($E196,BY_AGR_Demand_Drivers!$A$5:$I$11,7,FALSE)</f>
        <v>0.52354818515374879</v>
      </c>
      <c r="G196" s="16">
        <f>VLOOKUP($C196,'Growth rate'!$B$3:$S$93,4,FALSE)*VLOOKUP($E196,BY_AGR_Demand_Drivers!$A$5:$I$11,8,FALSE)</f>
        <v>0</v>
      </c>
      <c r="H196" s="16">
        <f>VLOOKUP($C196,'Growth rate'!$B$3:$S$93,4,FALSE)*VLOOKUP($E196,BY_AGR_Demand_Drivers!$A$5:$I$11,9,FALSE)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BY_AGR_Demand_Drivers!$J$7</f>
        <v>AGDSH</v>
      </c>
      <c r="F197" s="16">
        <f>VLOOKUP($C197,'Growth rate'!$B$3:$S$93,4,FALSE)*VLOOKUP($E197,BY_AGR_Demand_Drivers!$A$5:$I$11,7,FALSE)</f>
        <v>0.52251595958012709</v>
      </c>
      <c r="G197" s="16">
        <f>VLOOKUP($C197,'Growth rate'!$B$3:$S$93,4,FALSE)*VLOOKUP($E197,BY_AGR_Demand_Drivers!$A$5:$I$11,8,FALSE)</f>
        <v>0</v>
      </c>
      <c r="H197" s="16">
        <f>VLOOKUP($C197,'Growth rate'!$B$3:$S$93,4,FALSE)*VLOOKUP($E197,BY_AGR_Demand_Drivers!$A$5:$I$11,9,FALSE)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BY_AGR_Demand_Drivers!$J$7</f>
        <v>AGDSH</v>
      </c>
      <c r="F198" s="16">
        <f>VLOOKUP($C198,'Growth rate'!$B$3:$S$93,4,FALSE)*VLOOKUP($E198,BY_AGR_Demand_Drivers!$A$5:$I$11,7,FALSE)</f>
        <v>0.52148373400650549</v>
      </c>
      <c r="G198" s="16">
        <f>VLOOKUP($C198,'Growth rate'!$B$3:$S$93,4,FALSE)*VLOOKUP($E198,BY_AGR_Demand_Drivers!$A$5:$I$11,8,FALSE)</f>
        <v>0</v>
      </c>
      <c r="H198" s="16">
        <f>VLOOKUP($C198,'Growth rate'!$B$3:$S$93,4,FALSE)*VLOOKUP($E198,BY_AGR_Demand_Drivers!$A$5:$I$11,9,FALSE)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BY_AGR_Demand_Drivers!$J$7</f>
        <v>AGDSH</v>
      </c>
      <c r="F199" s="16">
        <f>VLOOKUP($C199,'Growth rate'!$B$3:$S$93,4,FALSE)*VLOOKUP($E199,BY_AGR_Demand_Drivers!$A$5:$I$11,7,FALSE)</f>
        <v>0.5204515084328839</v>
      </c>
      <c r="G199" s="16">
        <f>VLOOKUP($C199,'Growth rate'!$B$3:$S$93,4,FALSE)*VLOOKUP($E199,BY_AGR_Demand_Drivers!$A$5:$I$11,8,FALSE)</f>
        <v>0</v>
      </c>
      <c r="H199" s="16">
        <f>VLOOKUP($C199,'Growth rate'!$B$3:$S$93,4,FALSE)*VLOOKUP($E199,BY_AGR_Demand_Drivers!$A$5:$I$11,9,FALSE)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BY_AGR_Demand_Drivers!$J$7</f>
        <v>AGDSH</v>
      </c>
      <c r="F200" s="16">
        <f>VLOOKUP($C200,'Growth rate'!$B$3:$S$93,4,FALSE)*VLOOKUP($E200,BY_AGR_Demand_Drivers!$A$5:$I$11,7,FALSE)</f>
        <v>0.51924862876302325</v>
      </c>
      <c r="G200" s="16">
        <f>VLOOKUP($C200,'Growth rate'!$B$3:$S$93,4,FALSE)*VLOOKUP($E200,BY_AGR_Demand_Drivers!$A$5:$I$11,8,FALSE)</f>
        <v>0</v>
      </c>
      <c r="H200" s="16">
        <f>VLOOKUP($C200,'Growth rate'!$B$3:$S$93,4,FALSE)*VLOOKUP($E200,BY_AGR_Demand_Drivers!$A$5:$I$11,9,FALSE)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BY_AGR_Demand_Drivers!$J$7</f>
        <v>AGDSH</v>
      </c>
      <c r="F201" s="16">
        <f>VLOOKUP($C201,'Growth rate'!$B$3:$S$93,4,FALSE)*VLOOKUP($E201,BY_AGR_Demand_Drivers!$A$5:$I$11,7,FALSE)</f>
        <v>0.51804574909316259</v>
      </c>
      <c r="G201" s="16">
        <f>VLOOKUP($C201,'Growth rate'!$B$3:$S$93,4,FALSE)*VLOOKUP($E201,BY_AGR_Demand_Drivers!$A$5:$I$11,8,FALSE)</f>
        <v>0</v>
      </c>
      <c r="H201" s="16">
        <f>VLOOKUP($C201,'Growth rate'!$B$3:$S$93,4,FALSE)*VLOOKUP($E201,BY_AGR_Demand_Drivers!$A$5:$I$11,9,FALSE)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BY_AGR_Demand_Drivers!$J$7</f>
        <v>AGDSH</v>
      </c>
      <c r="F202" s="16">
        <f>VLOOKUP($C202,'Growth rate'!$B$3:$S$93,4,FALSE)*VLOOKUP($E202,BY_AGR_Demand_Drivers!$A$5:$I$11,7,FALSE)</f>
        <v>0.51684286942330193</v>
      </c>
      <c r="G202" s="16">
        <f>VLOOKUP($C202,'Growth rate'!$B$3:$S$93,4,FALSE)*VLOOKUP($E202,BY_AGR_Demand_Drivers!$A$5:$I$11,8,FALSE)</f>
        <v>0</v>
      </c>
      <c r="H202" s="16">
        <f>VLOOKUP($C202,'Growth rate'!$B$3:$S$93,4,FALSE)*VLOOKUP($E202,BY_AGR_Demand_Drivers!$A$5:$I$11,9,FALSE)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BY_AGR_Demand_Drivers!$J$7</f>
        <v>AGDSH</v>
      </c>
      <c r="F203" s="16">
        <f>VLOOKUP($C203,'Growth rate'!$B$3:$S$93,4,FALSE)*VLOOKUP($E203,BY_AGR_Demand_Drivers!$A$5:$I$11,7,FALSE)</f>
        <v>0.51563998975344139</v>
      </c>
      <c r="G203" s="16">
        <f>VLOOKUP($C203,'Growth rate'!$B$3:$S$93,4,FALSE)*VLOOKUP($E203,BY_AGR_Demand_Drivers!$A$5:$I$11,8,FALSE)</f>
        <v>0</v>
      </c>
      <c r="H203" s="16">
        <f>VLOOKUP($C203,'Growth rate'!$B$3:$S$93,4,FALSE)*VLOOKUP($E203,BY_AGR_Demand_Drivers!$A$5:$I$11,9,FALSE)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BY_AGR_Demand_Drivers!$J$7</f>
        <v>AGDSH</v>
      </c>
      <c r="F204" s="16">
        <f>VLOOKUP($C204,'Growth rate'!$B$3:$S$93,4,FALSE)*VLOOKUP($E204,BY_AGR_Demand_Drivers!$A$5:$I$11,7,FALSE)</f>
        <v>0.51443711008358073</v>
      </c>
      <c r="G204" s="16">
        <f>VLOOKUP($C204,'Growth rate'!$B$3:$S$93,4,FALSE)*VLOOKUP($E204,BY_AGR_Demand_Drivers!$A$5:$I$11,8,FALSE)</f>
        <v>0</v>
      </c>
      <c r="H204" s="16">
        <f>VLOOKUP($C204,'Growth rate'!$B$3:$S$93,4,FALSE)*VLOOKUP($E204,BY_AGR_Demand_Drivers!$A$5:$I$11,9,FALSE)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BY_AGR_Demand_Drivers!$J$7</f>
        <v>AGDSH</v>
      </c>
      <c r="F205" s="16">
        <f>VLOOKUP($C205,'Growth rate'!$B$3:$S$93,4,FALSE)*VLOOKUP($E205,BY_AGR_Demand_Drivers!$A$5:$I$11,7,FALSE)</f>
        <v>0.51318225110393856</v>
      </c>
      <c r="G205" s="16">
        <f>VLOOKUP($C205,'Growth rate'!$B$3:$S$93,4,FALSE)*VLOOKUP($E205,BY_AGR_Demand_Drivers!$A$5:$I$11,8,FALSE)</f>
        <v>0</v>
      </c>
      <c r="H205" s="16">
        <f>VLOOKUP($C205,'Growth rate'!$B$3:$S$93,4,FALSE)*VLOOKUP($E205,BY_AGR_Demand_Drivers!$A$5:$I$11,9,FALSE)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BY_AGR_Demand_Drivers!$J$7</f>
        <v>AGDSH</v>
      </c>
      <c r="F206" s="16">
        <f>VLOOKUP($C206,'Growth rate'!$B$3:$S$93,4,FALSE)*VLOOKUP($E206,BY_AGR_Demand_Drivers!$A$5:$I$11,7,FALSE)</f>
        <v>0.51192739212429639</v>
      </c>
      <c r="G206" s="16">
        <f>VLOOKUP($C206,'Growth rate'!$B$3:$S$93,4,FALSE)*VLOOKUP($E206,BY_AGR_Demand_Drivers!$A$5:$I$11,8,FALSE)</f>
        <v>0</v>
      </c>
      <c r="H206" s="16">
        <f>VLOOKUP($C206,'Growth rate'!$B$3:$S$93,4,FALSE)*VLOOKUP($E206,BY_AGR_Demand_Drivers!$A$5:$I$11,9,FALSE)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BY_AGR_Demand_Drivers!$J$7</f>
        <v>AGDSH</v>
      </c>
      <c r="F207" s="16">
        <f>VLOOKUP($C207,'Growth rate'!$B$3:$S$93,4,FALSE)*VLOOKUP($E207,BY_AGR_Demand_Drivers!$A$5:$I$11,7,FALSE)</f>
        <v>0.51067253314465422</v>
      </c>
      <c r="G207" s="16">
        <f>VLOOKUP($C207,'Growth rate'!$B$3:$S$93,4,FALSE)*VLOOKUP($E207,BY_AGR_Demand_Drivers!$A$5:$I$11,8,FALSE)</f>
        <v>0</v>
      </c>
      <c r="H207" s="16">
        <f>VLOOKUP($C207,'Growth rate'!$B$3:$S$93,4,FALSE)*VLOOKUP($E207,BY_AGR_Demand_Drivers!$A$5:$I$11,9,FALSE)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BY_AGR_Demand_Drivers!$J$7</f>
        <v>AGDSH</v>
      </c>
      <c r="F208" s="16">
        <f>VLOOKUP($C208,'Growth rate'!$B$3:$S$93,4,FALSE)*VLOOKUP($E208,BY_AGR_Demand_Drivers!$A$5:$I$11,7,FALSE)</f>
        <v>0.50941767416501205</v>
      </c>
      <c r="G208" s="16">
        <f>VLOOKUP($C208,'Growth rate'!$B$3:$S$93,4,FALSE)*VLOOKUP($E208,BY_AGR_Demand_Drivers!$A$5:$I$11,8,FALSE)</f>
        <v>0</v>
      </c>
      <c r="H208" s="16">
        <f>VLOOKUP($C208,'Growth rate'!$B$3:$S$93,4,FALSE)*VLOOKUP($E208,BY_AGR_Demand_Drivers!$A$5:$I$11,9,FALSE)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BY_AGR_Demand_Drivers!$J$7</f>
        <v>AGDSH</v>
      </c>
      <c r="F209" s="16">
        <f>VLOOKUP($C209,'Growth rate'!$B$3:$S$93,4,FALSE)*VLOOKUP($E209,BY_AGR_Demand_Drivers!$A$5:$I$11,7,FALSE)</f>
        <v>0.50816281518536988</v>
      </c>
      <c r="G209" s="16">
        <f>VLOOKUP($C209,'Growth rate'!$B$3:$S$93,4,FALSE)*VLOOKUP($E209,BY_AGR_Demand_Drivers!$A$5:$I$11,8,FALSE)</f>
        <v>0</v>
      </c>
      <c r="H209" s="16">
        <f>VLOOKUP($C209,'Growth rate'!$B$3:$S$93,4,FALSE)*VLOOKUP($E209,BY_AGR_Demand_Drivers!$A$5:$I$11,9,FALSE)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BY_AGR_Demand_Drivers!$J$7</f>
        <v>AGDSH</v>
      </c>
      <c r="F210" s="16">
        <f>VLOOKUP($C210,'Growth rate'!$B$3:$S$93,4,FALSE)*VLOOKUP($E210,BY_AGR_Demand_Drivers!$A$5:$I$11,7,FALSE)</f>
        <v>0.5067712391996213</v>
      </c>
      <c r="G210" s="16">
        <f>VLOOKUP($C210,'Growth rate'!$B$3:$S$93,4,FALSE)*VLOOKUP($E210,BY_AGR_Demand_Drivers!$A$5:$I$11,8,FALSE)</f>
        <v>0</v>
      </c>
      <c r="H210" s="16">
        <f>VLOOKUP($C210,'Growth rate'!$B$3:$S$93,4,FALSE)*VLOOKUP($E210,BY_AGR_Demand_Drivers!$A$5:$I$11,9,FALSE)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BY_AGR_Demand_Drivers!$J$7</f>
        <v>AGDSH</v>
      </c>
      <c r="F211" s="16">
        <f>VLOOKUP($C211,'Growth rate'!$B$3:$S$93,4,FALSE)*VLOOKUP($E211,BY_AGR_Demand_Drivers!$A$5:$I$11,7,FALSE)</f>
        <v>0.50537966321387273</v>
      </c>
      <c r="G211" s="16">
        <f>VLOOKUP($C211,'Growth rate'!$B$3:$S$93,4,FALSE)*VLOOKUP($E211,BY_AGR_Demand_Drivers!$A$5:$I$11,8,FALSE)</f>
        <v>0</v>
      </c>
      <c r="H211" s="16">
        <f>VLOOKUP($C211,'Growth rate'!$B$3:$S$93,4,FALSE)*VLOOKUP($E211,BY_AGR_Demand_Drivers!$A$5:$I$11,9,FALSE)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BY_AGR_Demand_Drivers!$J$7</f>
        <v>AGDSH</v>
      </c>
      <c r="F212" s="16">
        <f>VLOOKUP($C212,'Growth rate'!$B$3:$S$93,4,FALSE)*VLOOKUP($E212,BY_AGR_Demand_Drivers!$A$5:$I$11,7,FALSE)</f>
        <v>0.50398808722812405</v>
      </c>
      <c r="G212" s="16">
        <f>VLOOKUP($C212,'Growth rate'!$B$3:$S$93,4,FALSE)*VLOOKUP($E212,BY_AGR_Demand_Drivers!$A$5:$I$11,8,FALSE)</f>
        <v>0</v>
      </c>
      <c r="H212" s="16">
        <f>VLOOKUP($C212,'Growth rate'!$B$3:$S$93,4,FALSE)*VLOOKUP($E212,BY_AGR_Demand_Drivers!$A$5:$I$11,9,FALSE)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BY_AGR_Demand_Drivers!$J$7</f>
        <v>AGDSH</v>
      </c>
      <c r="F213" s="16">
        <f>VLOOKUP($C213,'Growth rate'!$B$3:$S$93,4,FALSE)*VLOOKUP($E213,BY_AGR_Demand_Drivers!$A$5:$I$11,7,FALSE)</f>
        <v>0.50259651124237548</v>
      </c>
      <c r="G213" s="16">
        <f>VLOOKUP($C213,'Growth rate'!$B$3:$S$93,4,FALSE)*VLOOKUP($E213,BY_AGR_Demand_Drivers!$A$5:$I$11,8,FALSE)</f>
        <v>0</v>
      </c>
      <c r="H213" s="16">
        <f>VLOOKUP($C213,'Growth rate'!$B$3:$S$93,4,FALSE)*VLOOKUP($E213,BY_AGR_Demand_Drivers!$A$5:$I$11,9,FALSE)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BY_AGR_Demand_Drivers!$J$7</f>
        <v>AGDSH</v>
      </c>
      <c r="F214" s="16">
        <f>VLOOKUP($C214,'Growth rate'!$B$3:$S$93,4,FALSE)*VLOOKUP($E214,BY_AGR_Demand_Drivers!$A$5:$I$11,7,FALSE)</f>
        <v>0.5012049352566269</v>
      </c>
      <c r="G214" s="16">
        <f>VLOOKUP($C214,'Growth rate'!$B$3:$S$93,4,FALSE)*VLOOKUP($E214,BY_AGR_Demand_Drivers!$A$5:$I$11,8,FALSE)</f>
        <v>0</v>
      </c>
      <c r="H214" s="16">
        <f>VLOOKUP($C214,'Growth rate'!$B$3:$S$93,4,FALSE)*VLOOKUP($E214,BY_AGR_Demand_Drivers!$A$5:$I$11,9,FALSE)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BY_AGR_Demand_Drivers!$J$7</f>
        <v>AGDSH</v>
      </c>
      <c r="F215" s="16">
        <f>VLOOKUP($C215,'Growth rate'!$B$3:$S$93,4,FALSE)*VLOOKUP($E215,BY_AGR_Demand_Drivers!$A$5:$I$11,7,FALSE)</f>
        <v>0.49978214628922335</v>
      </c>
      <c r="G215" s="16">
        <f>VLOOKUP($C215,'Growth rate'!$B$3:$S$93,4,FALSE)*VLOOKUP($E215,BY_AGR_Demand_Drivers!$A$5:$I$11,8,FALSE)</f>
        <v>0</v>
      </c>
      <c r="H215" s="16">
        <f>VLOOKUP($C215,'Growth rate'!$B$3:$S$93,4,FALSE)*VLOOKUP($E215,BY_AGR_Demand_Drivers!$A$5:$I$11,9,FALSE)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BY_AGR_Demand_Drivers!$J$7</f>
        <v>AGDSH</v>
      </c>
      <c r="F216" s="16">
        <f>VLOOKUP($C216,'Growth rate'!$B$3:$S$93,4,FALSE)*VLOOKUP($E216,BY_AGR_Demand_Drivers!$A$5:$I$11,7,FALSE)</f>
        <v>0.49835935732181991</v>
      </c>
      <c r="G216" s="16">
        <f>VLOOKUP($C216,'Growth rate'!$B$3:$S$93,4,FALSE)*VLOOKUP($E216,BY_AGR_Demand_Drivers!$A$5:$I$11,8,FALSE)</f>
        <v>0</v>
      </c>
      <c r="H216" s="16">
        <f>VLOOKUP($C216,'Growth rate'!$B$3:$S$93,4,FALSE)*VLOOKUP($E216,BY_AGR_Demand_Drivers!$A$5:$I$11,9,FALSE)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BY_AGR_Demand_Drivers!$J$7</f>
        <v>AGDSH</v>
      </c>
      <c r="F217" s="16">
        <f>VLOOKUP($C217,'Growth rate'!$B$3:$S$93,4,FALSE)*VLOOKUP($E217,BY_AGR_Demand_Drivers!$A$5:$I$11,7,FALSE)</f>
        <v>0.49693656835441635</v>
      </c>
      <c r="G217" s="16">
        <f>VLOOKUP($C217,'Growth rate'!$B$3:$S$93,4,FALSE)*VLOOKUP($E217,BY_AGR_Demand_Drivers!$A$5:$I$11,8,FALSE)</f>
        <v>0</v>
      </c>
      <c r="H217" s="16">
        <f>VLOOKUP($C217,'Growth rate'!$B$3:$S$93,4,FALSE)*VLOOKUP($E217,BY_AGR_Demand_Drivers!$A$5:$I$11,9,FALSE)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BY_AGR_Demand_Drivers!$J$7</f>
        <v>AGDSH</v>
      </c>
      <c r="F218" s="16">
        <f>VLOOKUP($C218,'Growth rate'!$B$3:$S$93,4,FALSE)*VLOOKUP($E218,BY_AGR_Demand_Drivers!$A$5:$I$11,7,FALSE)</f>
        <v>0.49551377938701291</v>
      </c>
      <c r="G218" s="16">
        <f>VLOOKUP($C218,'Growth rate'!$B$3:$S$93,4,FALSE)*VLOOKUP($E218,BY_AGR_Demand_Drivers!$A$5:$I$11,8,FALSE)</f>
        <v>0</v>
      </c>
      <c r="H218" s="16">
        <f>VLOOKUP($C218,'Growth rate'!$B$3:$S$93,4,FALSE)*VLOOKUP($E218,BY_AGR_Demand_Drivers!$A$5:$I$11,9,FALSE)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BY_AGR_Demand_Drivers!$J$7</f>
        <v>AGDSH</v>
      </c>
      <c r="F219" s="16">
        <f>VLOOKUP($C219,'Growth rate'!$B$3:$S$93,4,FALSE)*VLOOKUP($E219,BY_AGR_Demand_Drivers!$A$5:$I$11,7,FALSE)</f>
        <v>0.49409099041960935</v>
      </c>
      <c r="G219" s="16">
        <f>VLOOKUP($C219,'Growth rate'!$B$3:$S$93,4,FALSE)*VLOOKUP($E219,BY_AGR_Demand_Drivers!$A$5:$I$11,8,FALSE)</f>
        <v>0</v>
      </c>
      <c r="H219" s="16">
        <f>VLOOKUP($C219,'Growth rate'!$B$3:$S$93,4,FALSE)*VLOOKUP($E219,BY_AGR_Demand_Drivers!$A$5:$I$11,9,FALSE)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BY_AGR_Demand_Drivers!$J$7</f>
        <v>AGDSH</v>
      </c>
      <c r="F220" s="16">
        <f>VLOOKUP($C220,'Growth rate'!$B$3:$S$93,4,FALSE)*VLOOKUP($E220,BY_AGR_Demand_Drivers!$A$5:$I$11,7,FALSE)</f>
        <v>0.49261581283464867</v>
      </c>
      <c r="G220" s="16">
        <f>VLOOKUP($C220,'Growth rate'!$B$3:$S$93,4,FALSE)*VLOOKUP($E220,BY_AGR_Demand_Drivers!$A$5:$I$11,8,FALSE)</f>
        <v>0</v>
      </c>
      <c r="H220" s="16">
        <f>VLOOKUP($C220,'Growth rate'!$B$3:$S$93,4,FALSE)*VLOOKUP($E220,BY_AGR_Demand_Drivers!$A$5:$I$11,9,FALSE)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BY_AGR_Demand_Drivers!$J$7</f>
        <v>AGDSH</v>
      </c>
      <c r="F221" s="16">
        <f>VLOOKUP($C221,'Growth rate'!$B$3:$S$93,4,FALSE)*VLOOKUP($E221,BY_AGR_Demand_Drivers!$A$5:$I$11,7,FALSE)</f>
        <v>0.49114063524968798</v>
      </c>
      <c r="G221" s="16">
        <f>VLOOKUP($C221,'Growth rate'!$B$3:$S$93,4,FALSE)*VLOOKUP($E221,BY_AGR_Demand_Drivers!$A$5:$I$11,8,FALSE)</f>
        <v>0</v>
      </c>
      <c r="H221" s="16">
        <f>VLOOKUP($C221,'Growth rate'!$B$3:$S$93,4,FALSE)*VLOOKUP($E221,BY_AGR_Demand_Drivers!$A$5:$I$11,9,FALSE)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BY_AGR_Demand_Drivers!$J$7</f>
        <v>AGDSH</v>
      </c>
      <c r="F222" s="16">
        <f>VLOOKUP($C222,'Growth rate'!$B$3:$S$93,4,FALSE)*VLOOKUP($E222,BY_AGR_Demand_Drivers!$A$5:$I$11,7,FALSE)</f>
        <v>0.48966545766472735</v>
      </c>
      <c r="G222" s="16">
        <f>VLOOKUP($C222,'Growth rate'!$B$3:$S$93,4,FALSE)*VLOOKUP($E222,BY_AGR_Demand_Drivers!$A$5:$I$11,8,FALSE)</f>
        <v>0</v>
      </c>
      <c r="H222" s="16">
        <f>VLOOKUP($C222,'Growth rate'!$B$3:$S$93,4,FALSE)*VLOOKUP($E222,BY_AGR_Demand_Drivers!$A$5:$I$11,9,FALSE)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BY_AGR_Demand_Drivers!$J$7</f>
        <v>AGDSH</v>
      </c>
      <c r="F223" s="16">
        <f>VLOOKUP($C223,'Growth rate'!$B$3:$S$93,4,FALSE)*VLOOKUP($E223,BY_AGR_Demand_Drivers!$A$5:$I$11,7,FALSE)</f>
        <v>0.48819028007976667</v>
      </c>
      <c r="G223" s="16">
        <f>VLOOKUP($C223,'Growth rate'!$B$3:$S$93,4,FALSE)*VLOOKUP($E223,BY_AGR_Demand_Drivers!$A$5:$I$11,8,FALSE)</f>
        <v>0</v>
      </c>
      <c r="H223" s="16">
        <f>VLOOKUP($C223,'Growth rate'!$B$3:$S$93,4,FALSE)*VLOOKUP($E223,BY_AGR_Demand_Drivers!$A$5:$I$11,9,FALSE)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BY_AGR_Demand_Drivers!$J$7</f>
        <v>AGDSH</v>
      </c>
      <c r="F224" s="16">
        <f>VLOOKUP($C224,'Growth rate'!$B$3:$S$93,4,FALSE)*VLOOKUP($E224,BY_AGR_Demand_Drivers!$A$5:$I$11,7,FALSE)</f>
        <v>0.48671510249480598</v>
      </c>
      <c r="G224" s="16">
        <f>VLOOKUP($C224,'Growth rate'!$B$3:$S$93,4,FALSE)*VLOOKUP($E224,BY_AGR_Demand_Drivers!$A$5:$I$11,8,FALSE)</f>
        <v>0</v>
      </c>
      <c r="H224" s="16">
        <f>VLOOKUP($C224,'Growth rate'!$B$3:$S$93,4,FALSE)*VLOOKUP($E224,BY_AGR_Demand_Drivers!$A$5:$I$11,9,FALSE)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BY_AGR_Demand_Drivers!$J$7</f>
        <v>AGDSH</v>
      </c>
      <c r="F225" s="16">
        <f>VLOOKUP($C225,'Growth rate'!$B$3:$S$93,4,FALSE)*VLOOKUP($E225,BY_AGR_Demand_Drivers!$A$5:$I$11,7,FALSE)</f>
        <v>0.48511739659316971</v>
      </c>
      <c r="G225" s="16">
        <f>VLOOKUP($C225,'Growth rate'!$B$3:$S$93,4,FALSE)*VLOOKUP($E225,BY_AGR_Demand_Drivers!$A$5:$I$11,8,FALSE)</f>
        <v>0</v>
      </c>
      <c r="H225" s="16">
        <f>VLOOKUP($C225,'Growth rate'!$B$3:$S$93,4,FALSE)*VLOOKUP($E225,BY_AGR_Demand_Drivers!$A$5:$I$11,9,FALSE)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BY_AGR_Demand_Drivers!$J$7</f>
        <v>AGDSH</v>
      </c>
      <c r="F226" s="16">
        <f>VLOOKUP($C226,'Growth rate'!$B$3:$S$93,4,FALSE)*VLOOKUP($E226,BY_AGR_Demand_Drivers!$A$5:$I$11,7,FALSE)</f>
        <v>0.4835196906915335</v>
      </c>
      <c r="G226" s="16">
        <f>VLOOKUP($C226,'Growth rate'!$B$3:$S$93,4,FALSE)*VLOOKUP($E226,BY_AGR_Demand_Drivers!$A$5:$I$11,8,FALSE)</f>
        <v>0</v>
      </c>
      <c r="H226" s="16">
        <f>VLOOKUP($C226,'Growth rate'!$B$3:$S$93,4,FALSE)*VLOOKUP($E226,BY_AGR_Demand_Drivers!$A$5:$I$11,9,FALSE)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BY_AGR_Demand_Drivers!$J$7</f>
        <v>AGDSH</v>
      </c>
      <c r="F227" s="16">
        <f>VLOOKUP($C227,'Growth rate'!$B$3:$S$93,4,FALSE)*VLOOKUP($E227,BY_AGR_Demand_Drivers!$A$5:$I$11,7,FALSE)</f>
        <v>0.48192198478989723</v>
      </c>
      <c r="G227" s="16">
        <f>VLOOKUP($C227,'Growth rate'!$B$3:$S$93,4,FALSE)*VLOOKUP($E227,BY_AGR_Demand_Drivers!$A$5:$I$11,8,FALSE)</f>
        <v>0</v>
      </c>
      <c r="H227" s="16">
        <f>VLOOKUP($C227,'Growth rate'!$B$3:$S$93,4,FALSE)*VLOOKUP($E227,BY_AGR_Demand_Drivers!$A$5:$I$11,9,FALSE)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BY_AGR_Demand_Drivers!$J$7</f>
        <v>AGDSH</v>
      </c>
      <c r="F228" s="16">
        <f>VLOOKUP($C228,'Growth rate'!$B$3:$S$93,4,FALSE)*VLOOKUP($E228,BY_AGR_Demand_Drivers!$A$5:$I$11,7,FALSE)</f>
        <v>0.48032427888826101</v>
      </c>
      <c r="G228" s="16">
        <f>VLOOKUP($C228,'Growth rate'!$B$3:$S$93,4,FALSE)*VLOOKUP($E228,BY_AGR_Demand_Drivers!$A$5:$I$11,8,FALSE)</f>
        <v>0</v>
      </c>
      <c r="H228" s="16">
        <f>VLOOKUP($C228,'Growth rate'!$B$3:$S$93,4,FALSE)*VLOOKUP($E228,BY_AGR_Demand_Drivers!$A$5:$I$11,9,FALSE)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BY_AGR_Demand_Drivers!$J$7</f>
        <v>AGDSH</v>
      </c>
      <c r="F229" s="16">
        <f>VLOOKUP($C229,'Growth rate'!$B$3:$S$93,4,FALSE)*VLOOKUP($E229,BY_AGR_Demand_Drivers!$A$5:$I$11,7,FALSE)</f>
        <v>0.47872657298662474</v>
      </c>
      <c r="G229" s="16">
        <f>VLOOKUP($C229,'Growth rate'!$B$3:$S$93,4,FALSE)*VLOOKUP($E229,BY_AGR_Demand_Drivers!$A$5:$I$11,8,FALSE)</f>
        <v>0</v>
      </c>
      <c r="H229" s="16">
        <f>VLOOKUP($C229,'Growth rate'!$B$3:$S$93,4,FALSE)*VLOOKUP($E229,BY_AGR_Demand_Drivers!$A$5:$I$11,9,FALSE)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BY_AGR_Demand_Drivers!$J$7</f>
        <v>AGDSH</v>
      </c>
      <c r="F230" s="16">
        <f>VLOOKUP($C230,'Growth rate'!$B$3:$S$93,4,FALSE)*VLOOKUP($E230,BY_AGR_Demand_Drivers!$A$5:$I$11,7,FALSE)</f>
        <v>0.47696353344298981</v>
      </c>
      <c r="G230" s="16">
        <f>VLOOKUP($C230,'Growth rate'!$B$3:$S$93,4,FALSE)*VLOOKUP($E230,BY_AGR_Demand_Drivers!$A$5:$I$11,8,FALSE)</f>
        <v>0</v>
      </c>
      <c r="H230" s="16">
        <f>VLOOKUP($C230,'Growth rate'!$B$3:$S$93,4,FALSE)*VLOOKUP($E230,BY_AGR_Demand_Drivers!$A$5:$I$11,9,FALSE)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BY_AGR_Demand_Drivers!$J$7</f>
        <v>AGDSH</v>
      </c>
      <c r="F231" s="16">
        <f>VLOOKUP($C231,'Growth rate'!$B$3:$S$93,4,FALSE)*VLOOKUP($E231,BY_AGR_Demand_Drivers!$A$5:$I$11,7,FALSE)</f>
        <v>0.47520049389935481</v>
      </c>
      <c r="G231" s="16">
        <f>VLOOKUP($C231,'Growth rate'!$B$3:$S$93,4,FALSE)*VLOOKUP($E231,BY_AGR_Demand_Drivers!$A$5:$I$11,8,FALSE)</f>
        <v>0</v>
      </c>
      <c r="H231" s="16">
        <f>VLOOKUP($C231,'Growth rate'!$B$3:$S$93,4,FALSE)*VLOOKUP($E231,BY_AGR_Demand_Drivers!$A$5:$I$11,9,FALSE)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BY_AGR_Demand_Drivers!$J$7</f>
        <v>AGDSH</v>
      </c>
      <c r="F232" s="16">
        <f>VLOOKUP($C232,'Growth rate'!$B$3:$S$93,4,FALSE)*VLOOKUP($E232,BY_AGR_Demand_Drivers!$A$5:$I$11,7,FALSE)</f>
        <v>0.47343745435571988</v>
      </c>
      <c r="G232" s="16">
        <f>VLOOKUP($C232,'Growth rate'!$B$3:$S$93,4,FALSE)*VLOOKUP($E232,BY_AGR_Demand_Drivers!$A$5:$I$11,8,FALSE)</f>
        <v>0</v>
      </c>
      <c r="H232" s="16">
        <f>VLOOKUP($C232,'Growth rate'!$B$3:$S$93,4,FALSE)*VLOOKUP($E232,BY_AGR_Demand_Drivers!$A$5:$I$11,9,FALSE)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BY_AGR_Demand_Drivers!$J$7</f>
        <v>AGDSH</v>
      </c>
      <c r="F233" s="16">
        <f>VLOOKUP($C233,'Growth rate'!$B$3:$S$93,4,FALSE)*VLOOKUP($E233,BY_AGR_Demand_Drivers!$A$5:$I$11,7,FALSE)</f>
        <v>0.47167441481208489</v>
      </c>
      <c r="G233" s="16">
        <f>VLOOKUP($C233,'Growth rate'!$B$3:$S$93,4,FALSE)*VLOOKUP($E233,BY_AGR_Demand_Drivers!$A$5:$I$11,8,FALSE)</f>
        <v>0</v>
      </c>
      <c r="H233" s="16">
        <f>VLOOKUP($C233,'Growth rate'!$B$3:$S$93,4,FALSE)*VLOOKUP($E233,BY_AGR_Demand_Drivers!$A$5:$I$11,9,FALSE)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BY_AGR_Demand_Drivers!$J$7</f>
        <v>AGDSH</v>
      </c>
      <c r="F234" s="16">
        <f>VLOOKUP($C234,'Growth rate'!$B$3:$S$93,4,FALSE)*VLOOKUP($E234,BY_AGR_Demand_Drivers!$A$5:$I$11,7,FALSE)</f>
        <v>0.46991137526844989</v>
      </c>
      <c r="G234" s="16">
        <f>VLOOKUP($C234,'Growth rate'!$B$3:$S$93,4,FALSE)*VLOOKUP($E234,BY_AGR_Demand_Drivers!$A$5:$I$11,8,FALSE)</f>
        <v>0</v>
      </c>
      <c r="H234" s="16">
        <f>VLOOKUP($C234,'Growth rate'!$B$3:$S$93,4,FALSE)*VLOOKUP($E234,BY_AGR_Demand_Drivers!$A$5:$I$11,9,FALSE)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BY_AGR_Demand_Drivers!$J$7</f>
        <v>AGDSH</v>
      </c>
      <c r="F235" s="16">
        <f>VLOOKUP($C235,'Growth rate'!$B$3:$S$93,4,FALSE)*VLOOKUP($E235,BY_AGR_Demand_Drivers!$A$5:$I$11,7,FALSE)</f>
        <v>0.46801239847538356</v>
      </c>
      <c r="G235" s="16">
        <f>VLOOKUP($C235,'Growth rate'!$B$3:$S$93,4,FALSE)*VLOOKUP($E235,BY_AGR_Demand_Drivers!$A$5:$I$11,8,FALSE)</f>
        <v>0</v>
      </c>
      <c r="H235" s="16">
        <f>VLOOKUP($C235,'Growth rate'!$B$3:$S$93,4,FALSE)*VLOOKUP($E235,BY_AGR_Demand_Drivers!$A$5:$I$11,9,FALSE)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BY_AGR_Demand_Drivers!$J$7</f>
        <v>AGDSH</v>
      </c>
      <c r="F236" s="16">
        <f>VLOOKUP($C236,'Growth rate'!$B$3:$S$93,4,FALSE)*VLOOKUP($E236,BY_AGR_Demand_Drivers!$A$5:$I$11,7,FALSE)</f>
        <v>0.46611342168231729</v>
      </c>
      <c r="G236" s="16">
        <f>VLOOKUP($C236,'Growth rate'!$B$3:$S$93,4,FALSE)*VLOOKUP($E236,BY_AGR_Demand_Drivers!$A$5:$I$11,8,FALSE)</f>
        <v>0</v>
      </c>
      <c r="H236" s="16">
        <f>VLOOKUP($C236,'Growth rate'!$B$3:$S$93,4,FALSE)*VLOOKUP($E236,BY_AGR_Demand_Drivers!$A$5:$I$11,9,FALSE)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BY_AGR_Demand_Drivers!$J$7</f>
        <v>AGDSH</v>
      </c>
      <c r="F237" s="16">
        <f>VLOOKUP($C237,'Growth rate'!$B$3:$S$93,4,FALSE)*VLOOKUP($E237,BY_AGR_Demand_Drivers!$A$5:$I$11,7,FALSE)</f>
        <v>0.46421444488925095</v>
      </c>
      <c r="G237" s="16">
        <f>VLOOKUP($C237,'Growth rate'!$B$3:$S$93,4,FALSE)*VLOOKUP($E237,BY_AGR_Demand_Drivers!$A$5:$I$11,8,FALSE)</f>
        <v>0</v>
      </c>
      <c r="H237" s="16">
        <f>VLOOKUP($C237,'Growth rate'!$B$3:$S$93,4,FALSE)*VLOOKUP($E237,BY_AGR_Demand_Drivers!$A$5:$I$11,9,FALSE)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BY_AGR_Demand_Drivers!$J$7</f>
        <v>AGDSH</v>
      </c>
      <c r="F238" s="16">
        <f>VLOOKUP($C238,'Growth rate'!$B$3:$S$93,4,FALSE)*VLOOKUP($E238,BY_AGR_Demand_Drivers!$A$5:$I$11,7,FALSE)</f>
        <v>0.46231546809618468</v>
      </c>
      <c r="G238" s="16">
        <f>VLOOKUP($C238,'Growth rate'!$B$3:$S$93,4,FALSE)*VLOOKUP($E238,BY_AGR_Demand_Drivers!$A$5:$I$11,8,FALSE)</f>
        <v>0</v>
      </c>
      <c r="H238" s="16">
        <f>VLOOKUP($C238,'Growth rate'!$B$3:$S$93,4,FALSE)*VLOOKUP($E238,BY_AGR_Demand_Drivers!$A$5:$I$11,9,FALSE)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BY_AGR_Demand_Drivers!$J$7</f>
        <v>AGDSH</v>
      </c>
      <c r="F239" s="16">
        <f>VLOOKUP($C239,'Growth rate'!$B$3:$S$93,4,FALSE)*VLOOKUP($E239,BY_AGR_Demand_Drivers!$A$5:$I$11,7,FALSE)</f>
        <v>0.46041649130311829</v>
      </c>
      <c r="G239" s="16">
        <f>VLOOKUP($C239,'Growth rate'!$B$3:$S$93,4,FALSE)*VLOOKUP($E239,BY_AGR_Demand_Drivers!$A$5:$I$11,8,FALSE)</f>
        <v>0</v>
      </c>
      <c r="H239" s="16">
        <f>VLOOKUP($C239,'Growth rate'!$B$3:$S$93,4,FALSE)*VLOOKUP($E239,BY_AGR_Demand_Drivers!$A$5:$I$11,9,FALSE)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BY_AGR_Demand_Drivers!$J$7</f>
        <v>AGDSH</v>
      </c>
      <c r="F240" s="16">
        <f>VLOOKUP($C240,'Growth rate'!$B$3:$S$93,4,FALSE)*VLOOKUP($E240,BY_AGR_Demand_Drivers!$A$5:$I$11,7,FALSE)</f>
        <v>0.45840643612356347</v>
      </c>
      <c r="G240" s="16">
        <f>VLOOKUP($C240,'Growth rate'!$B$3:$S$93,4,FALSE)*VLOOKUP($E240,BY_AGR_Demand_Drivers!$A$5:$I$11,8,FALSE)</f>
        <v>0</v>
      </c>
      <c r="H240" s="16">
        <f>VLOOKUP($C240,'Growth rate'!$B$3:$S$93,4,FALSE)*VLOOKUP($E240,BY_AGR_Demand_Drivers!$A$5:$I$11,9,FALSE)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BY_AGR_Demand_Drivers!$J$7</f>
        <v>AGDSH</v>
      </c>
      <c r="F241" s="16">
        <f>VLOOKUP($C241,'Growth rate'!$B$3:$S$93,4,FALSE)*VLOOKUP($E241,BY_AGR_Demand_Drivers!$A$5:$I$11,7,FALSE)</f>
        <v>0.45639638094400858</v>
      </c>
      <c r="G241" s="16">
        <f>VLOOKUP($C241,'Growth rate'!$B$3:$S$93,4,FALSE)*VLOOKUP($E241,BY_AGR_Demand_Drivers!$A$5:$I$11,8,FALSE)</f>
        <v>0</v>
      </c>
      <c r="H241" s="16">
        <f>VLOOKUP($C241,'Growth rate'!$B$3:$S$93,4,FALSE)*VLOOKUP($E241,BY_AGR_Demand_Drivers!$A$5:$I$11,9,FALSE)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BY_AGR_Demand_Drivers!$J$7</f>
        <v>AGDSH</v>
      </c>
      <c r="F242" s="16">
        <f>VLOOKUP($C242,'Growth rate'!$B$3:$S$93,4,FALSE)*VLOOKUP($E242,BY_AGR_Demand_Drivers!$A$5:$I$11,7,FALSE)</f>
        <v>0.45438632576445376</v>
      </c>
      <c r="G242" s="16">
        <f>VLOOKUP($C242,'Growth rate'!$B$3:$S$93,4,FALSE)*VLOOKUP($E242,BY_AGR_Demand_Drivers!$A$5:$I$11,8,FALSE)</f>
        <v>0</v>
      </c>
      <c r="H242" s="16">
        <f>VLOOKUP($C242,'Growth rate'!$B$3:$S$93,4,FALSE)*VLOOKUP($E242,BY_AGR_Demand_Drivers!$A$5:$I$11,9,FALSE)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BY_AGR_Demand_Drivers!$J$7</f>
        <v>AGDSH</v>
      </c>
      <c r="F243" s="16">
        <f>VLOOKUP($C243,'Growth rate'!$B$3:$S$93,4,FALSE)*VLOOKUP($E243,BY_AGR_Demand_Drivers!$A$5:$I$11,7,FALSE)</f>
        <v>0.45237627058489888</v>
      </c>
      <c r="G243" s="16">
        <f>VLOOKUP($C243,'Growth rate'!$B$3:$S$93,4,FALSE)*VLOOKUP($E243,BY_AGR_Demand_Drivers!$A$5:$I$11,8,FALSE)</f>
        <v>0</v>
      </c>
      <c r="H243" s="16">
        <f>VLOOKUP($C243,'Growth rate'!$B$3:$S$93,4,FALSE)*VLOOKUP($E243,BY_AGR_Demand_Drivers!$A$5:$I$11,9,FALSE)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BY_AGR_Demand_Drivers!$J$7</f>
        <v>AGDSH</v>
      </c>
      <c r="F244" s="16">
        <f>VLOOKUP($C244,'Growth rate'!$B$3:$S$93,4,FALSE)*VLOOKUP($E244,BY_AGR_Demand_Drivers!$A$5:$I$11,7,FALSE)</f>
        <v>0.45036621540534405</v>
      </c>
      <c r="G244" s="16">
        <f>VLOOKUP($C244,'Growth rate'!$B$3:$S$93,4,FALSE)*VLOOKUP($E244,BY_AGR_Demand_Drivers!$A$5:$I$11,8,FALSE)</f>
        <v>0</v>
      </c>
      <c r="H244" s="16">
        <f>VLOOKUP($C244,'Growth rate'!$B$3:$S$93,4,FALSE)*VLOOKUP($E244,BY_AGR_Demand_Drivers!$A$5:$I$11,9,FALSE)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BY_AGR_Demand_Drivers!$J$7</f>
        <v>AGDSH</v>
      </c>
      <c r="F245" s="16">
        <f>VLOOKUP($C245,'Growth rate'!$B$3:$S$93,4,FALSE)*VLOOKUP($E245,BY_AGR_Demand_Drivers!$A$5:$I$11,7,FALSE)</f>
        <v>0.44802490575202381</v>
      </c>
      <c r="G245" s="16">
        <f>VLOOKUP($C245,'Growth rate'!$B$3:$S$93,4,FALSE)*VLOOKUP($E245,BY_AGR_Demand_Drivers!$A$5:$I$11,8,FALSE)</f>
        <v>0</v>
      </c>
      <c r="H245" s="16">
        <f>VLOOKUP($C245,'Growth rate'!$B$3:$S$93,4,FALSE)*VLOOKUP($E245,BY_AGR_Demand_Drivers!$A$5:$I$11,9,FALSE)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BY_AGR_Demand_Drivers!$J$7</f>
        <v>AGDSH</v>
      </c>
      <c r="F246" s="16">
        <f>VLOOKUP($C246,'Growth rate'!$B$3:$S$93,4,FALSE)*VLOOKUP($E246,BY_AGR_Demand_Drivers!$A$5:$I$11,7,FALSE)</f>
        <v>0.44568359609870356</v>
      </c>
      <c r="G246" s="16">
        <f>VLOOKUP($C246,'Growth rate'!$B$3:$S$93,4,FALSE)*VLOOKUP($E246,BY_AGR_Demand_Drivers!$A$5:$I$11,8,FALSE)</f>
        <v>0</v>
      </c>
      <c r="H246" s="16">
        <f>VLOOKUP($C246,'Growth rate'!$B$3:$S$93,4,FALSE)*VLOOKUP($E246,BY_AGR_Demand_Drivers!$A$5:$I$11,9,FALSE)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BY_AGR_Demand_Drivers!$J$7</f>
        <v>AGDSH</v>
      </c>
      <c r="F247" s="16">
        <f>VLOOKUP($C247,'Growth rate'!$B$3:$S$93,4,FALSE)*VLOOKUP($E247,BY_AGR_Demand_Drivers!$A$5:$I$11,7,FALSE)</f>
        <v>0.44334228644538326</v>
      </c>
      <c r="G247" s="16">
        <f>VLOOKUP($C247,'Growth rate'!$B$3:$S$93,4,FALSE)*VLOOKUP($E247,BY_AGR_Demand_Drivers!$A$5:$I$11,8,FALSE)</f>
        <v>0</v>
      </c>
      <c r="H247" s="16">
        <f>VLOOKUP($C247,'Growth rate'!$B$3:$S$93,4,FALSE)*VLOOKUP($E247,BY_AGR_Demand_Drivers!$A$5:$I$11,9,FALSE)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BY_AGR_Demand_Drivers!$J$7</f>
        <v>AGDSH</v>
      </c>
      <c r="F248" s="16">
        <f>VLOOKUP($C248,'Growth rate'!$B$3:$S$93,4,FALSE)*VLOOKUP($E248,BY_AGR_Demand_Drivers!$A$5:$I$11,7,FALSE)</f>
        <v>0.44100097679206302</v>
      </c>
      <c r="G248" s="16">
        <f>VLOOKUP($C248,'Growth rate'!$B$3:$S$93,4,FALSE)*VLOOKUP($E248,BY_AGR_Demand_Drivers!$A$5:$I$11,8,FALSE)</f>
        <v>0</v>
      </c>
      <c r="H248" s="16">
        <f>VLOOKUP($C248,'Growth rate'!$B$3:$S$93,4,FALSE)*VLOOKUP($E248,BY_AGR_Demand_Drivers!$A$5:$I$11,9,FALSE)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BY_AGR_Demand_Drivers!$J$7</f>
        <v>AGDSH</v>
      </c>
      <c r="F249" s="16">
        <f>VLOOKUP($C249,'Growth rate'!$B$3:$S$93,4,FALSE)*VLOOKUP($E249,BY_AGR_Demand_Drivers!$A$5:$I$11,7,FALSE)</f>
        <v>0.43865966713874277</v>
      </c>
      <c r="G249" s="16">
        <f>VLOOKUP($C249,'Growth rate'!$B$3:$S$93,4,FALSE)*VLOOKUP($E249,BY_AGR_Demand_Drivers!$A$5:$I$11,8,FALSE)</f>
        <v>0</v>
      </c>
      <c r="H249" s="16">
        <f>VLOOKUP($C249,'Growth rate'!$B$3:$S$93,4,FALSE)*VLOOKUP($E249,BY_AGR_Demand_Drivers!$A$5:$I$11,9,FALSE)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BY_AGR_Demand_Drivers!$J$8</f>
        <v>AGDLA</v>
      </c>
      <c r="F250" s="16">
        <f>VLOOKUP($C250,'Growth rate'!$B$3:$S$93,4,FALSE)*VLOOKUP($E250,BY_AGR_Demand_Drivers!$A$5:$I$11,7,FALSE)</f>
        <v>3.9807079561936582</v>
      </c>
      <c r="G250" s="16">
        <f>VLOOKUP($C250,'Growth rate'!$B$3:$S$93,4,FALSE)*VLOOKUP($E250,BY_AGR_Demand_Drivers!$A$5:$I$11,8,FALSE)</f>
        <v>0</v>
      </c>
      <c r="H250" s="16">
        <f>VLOOKUP($C250,'Growth rate'!$B$3:$S$93,4,FALSE)*VLOOKUP($E250,BY_AGR_Demand_Drivers!$A$5:$I$11,9,FALSE)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BY_AGR_Demand_Drivers!$J$8</f>
        <v>AGDLA</v>
      </c>
      <c r="F251" s="16">
        <f>VLOOKUP($C251,'Growth rate'!$B$3:$S$93,4,FALSE)*VLOOKUP($E251,BY_AGR_Demand_Drivers!$A$5:$I$11,7,FALSE)</f>
        <v>3.9786352912990801</v>
      </c>
      <c r="G251" s="16">
        <f>VLOOKUP($C251,'Growth rate'!$B$3:$S$93,4,FALSE)*VLOOKUP($E251,BY_AGR_Demand_Drivers!$A$5:$I$11,8,FALSE)</f>
        <v>0</v>
      </c>
      <c r="H251" s="16">
        <f>VLOOKUP($C251,'Growth rate'!$B$3:$S$93,4,FALSE)*VLOOKUP($E251,BY_AGR_Demand_Drivers!$A$5:$I$11,9,FALSE)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BY_AGR_Demand_Drivers!$J$8</f>
        <v>AGDLA</v>
      </c>
      <c r="F252" s="16">
        <f>VLOOKUP($C252,'Growth rate'!$B$3:$S$93,4,FALSE)*VLOOKUP($E252,BY_AGR_Demand_Drivers!$A$5:$I$11,7,FALSE)</f>
        <v>3.9764329209262788</v>
      </c>
      <c r="G252" s="16">
        <f>VLOOKUP($C252,'Growth rate'!$B$3:$S$93,4,FALSE)*VLOOKUP($E252,BY_AGR_Demand_Drivers!$A$5:$I$11,8,FALSE)</f>
        <v>0</v>
      </c>
      <c r="H252" s="16">
        <f>VLOOKUP($C252,'Growth rate'!$B$3:$S$93,4,FALSE)*VLOOKUP($E252,BY_AGR_Demand_Drivers!$A$5:$I$11,9,FALSE)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BY_AGR_Demand_Drivers!$J$8</f>
        <v>AGDLA</v>
      </c>
      <c r="F253" s="16">
        <f>VLOOKUP($C253,'Growth rate'!$B$3:$S$93,4,FALSE)*VLOOKUP($E253,BY_AGR_Demand_Drivers!$A$5:$I$11,7,FALSE)</f>
        <v>3.9742305505534774</v>
      </c>
      <c r="G253" s="16">
        <f>VLOOKUP($C253,'Growth rate'!$B$3:$S$93,4,FALSE)*VLOOKUP($E253,BY_AGR_Demand_Drivers!$A$5:$I$11,8,FALSE)</f>
        <v>0</v>
      </c>
      <c r="H253" s="16">
        <f>VLOOKUP($C253,'Growth rate'!$B$3:$S$93,4,FALSE)*VLOOKUP($E253,BY_AGR_Demand_Drivers!$A$5:$I$11,9,FALSE)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BY_AGR_Demand_Drivers!$J$8</f>
        <v>AGDLA</v>
      </c>
      <c r="F254" s="16">
        <f>VLOOKUP($C254,'Growth rate'!$B$3:$S$93,4,FALSE)*VLOOKUP($E254,BY_AGR_Demand_Drivers!$A$5:$I$11,7,FALSE)</f>
        <v>3.9720281801806769</v>
      </c>
      <c r="G254" s="16">
        <f>VLOOKUP($C254,'Growth rate'!$B$3:$S$93,4,FALSE)*VLOOKUP($E254,BY_AGR_Demand_Drivers!$A$5:$I$11,8,FALSE)</f>
        <v>0</v>
      </c>
      <c r="H254" s="16">
        <f>VLOOKUP($C254,'Growth rate'!$B$3:$S$93,4,FALSE)*VLOOKUP($E254,BY_AGR_Demand_Drivers!$A$5:$I$11,9,FALSE)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BY_AGR_Demand_Drivers!$J$8</f>
        <v>AGDLA</v>
      </c>
      <c r="F255" s="16">
        <f>VLOOKUP($C255,'Growth rate'!$B$3:$S$93,4,FALSE)*VLOOKUP($E255,BY_AGR_Demand_Drivers!$A$5:$I$11,7,FALSE)</f>
        <v>3.9698258098078756</v>
      </c>
      <c r="G255" s="16">
        <f>VLOOKUP($C255,'Growth rate'!$B$3:$S$93,4,FALSE)*VLOOKUP($E255,BY_AGR_Demand_Drivers!$A$5:$I$11,8,FALSE)</f>
        <v>0</v>
      </c>
      <c r="H255" s="16">
        <f>VLOOKUP($C255,'Growth rate'!$B$3:$S$93,4,FALSE)*VLOOKUP($E255,BY_AGR_Demand_Drivers!$A$5:$I$11,9,FALSE)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BY_AGR_Demand_Drivers!$J$8</f>
        <v>AGDLA</v>
      </c>
      <c r="F256" s="16">
        <f>VLOOKUP($C256,'Growth rate'!$B$3:$S$93,4,FALSE)*VLOOKUP($E256,BY_AGR_Demand_Drivers!$A$5:$I$11,7,FALSE)</f>
        <v>3.9676234394350742</v>
      </c>
      <c r="G256" s="16">
        <f>VLOOKUP($C256,'Growth rate'!$B$3:$S$93,4,FALSE)*VLOOKUP($E256,BY_AGR_Demand_Drivers!$A$5:$I$11,8,FALSE)</f>
        <v>0</v>
      </c>
      <c r="H256" s="16">
        <f>VLOOKUP($C256,'Growth rate'!$B$3:$S$93,4,FALSE)*VLOOKUP($E256,BY_AGR_Demand_Drivers!$A$5:$I$11,9,FALSE)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BY_AGR_Demand_Drivers!$J$8</f>
        <v>AGDLA</v>
      </c>
      <c r="F257" s="16">
        <f>VLOOKUP($C257,'Growth rate'!$B$3:$S$93,4,FALSE)*VLOOKUP($E257,BY_AGR_Demand_Drivers!$A$5:$I$11,7,FALSE)</f>
        <v>3.9644554258859381</v>
      </c>
      <c r="G257" s="16">
        <f>VLOOKUP($C257,'Growth rate'!$B$3:$S$93,4,FALSE)*VLOOKUP($E257,BY_AGR_Demand_Drivers!$A$5:$I$11,8,FALSE)</f>
        <v>0</v>
      </c>
      <c r="H257" s="16">
        <f>VLOOKUP($C257,'Growth rate'!$B$3:$S$93,4,FALSE)*VLOOKUP($E257,BY_AGR_Demand_Drivers!$A$5:$I$11,9,FALSE)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BY_AGR_Demand_Drivers!$J$8</f>
        <v>AGDLA</v>
      </c>
      <c r="F258" s="16">
        <f>VLOOKUP($C258,'Growth rate'!$B$3:$S$93,4,FALSE)*VLOOKUP($E258,BY_AGR_Demand_Drivers!$A$5:$I$11,7,FALSE)</f>
        <v>3.9612874123368016</v>
      </c>
      <c r="G258" s="16">
        <f>VLOOKUP($C258,'Growth rate'!$B$3:$S$93,4,FALSE)*VLOOKUP($E258,BY_AGR_Demand_Drivers!$A$5:$I$11,8,FALSE)</f>
        <v>0</v>
      </c>
      <c r="H258" s="16">
        <f>VLOOKUP($C258,'Growth rate'!$B$3:$S$93,4,FALSE)*VLOOKUP($E258,BY_AGR_Demand_Drivers!$A$5:$I$11,9,FALSE)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BY_AGR_Demand_Drivers!$J$8</f>
        <v>AGDLA</v>
      </c>
      <c r="F259" s="16">
        <f>VLOOKUP($C259,'Growth rate'!$B$3:$S$93,4,FALSE)*VLOOKUP($E259,BY_AGR_Demand_Drivers!$A$5:$I$11,7,FALSE)</f>
        <v>3.9581193987876655</v>
      </c>
      <c r="G259" s="16">
        <f>VLOOKUP($C259,'Growth rate'!$B$3:$S$93,4,FALSE)*VLOOKUP($E259,BY_AGR_Demand_Drivers!$A$5:$I$11,8,FALSE)</f>
        <v>0</v>
      </c>
      <c r="H259" s="16">
        <f>VLOOKUP($C259,'Growth rate'!$B$3:$S$93,4,FALSE)*VLOOKUP($E259,BY_AGR_Demand_Drivers!$A$5:$I$11,9,FALSE)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BY_AGR_Demand_Drivers!$J$8</f>
        <v>AGDLA</v>
      </c>
      <c r="F260" s="16">
        <f>VLOOKUP($C260,'Growth rate'!$B$3:$S$93,4,FALSE)*VLOOKUP($E260,BY_AGR_Demand_Drivers!$A$5:$I$11,7,FALSE)</f>
        <v>3.9549513852385285</v>
      </c>
      <c r="G260" s="16">
        <f>VLOOKUP($C260,'Growth rate'!$B$3:$S$93,4,FALSE)*VLOOKUP($E260,BY_AGR_Demand_Drivers!$A$5:$I$11,8,FALSE)</f>
        <v>0</v>
      </c>
      <c r="H260" s="16">
        <f>VLOOKUP($C260,'Growth rate'!$B$3:$S$93,4,FALSE)*VLOOKUP($E260,BY_AGR_Demand_Drivers!$A$5:$I$11,9,FALSE)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BY_AGR_Demand_Drivers!$J$8</f>
        <v>AGDLA</v>
      </c>
      <c r="F261" s="16">
        <f>VLOOKUP($C261,'Growth rate'!$B$3:$S$93,4,FALSE)*VLOOKUP($E261,BY_AGR_Demand_Drivers!$A$5:$I$11,7,FALSE)</f>
        <v>3.9517833716893924</v>
      </c>
      <c r="G261" s="16">
        <f>VLOOKUP($C261,'Growth rate'!$B$3:$S$93,4,FALSE)*VLOOKUP($E261,BY_AGR_Demand_Drivers!$A$5:$I$11,8,FALSE)</f>
        <v>0</v>
      </c>
      <c r="H261" s="16">
        <f>VLOOKUP($C261,'Growth rate'!$B$3:$S$93,4,FALSE)*VLOOKUP($E261,BY_AGR_Demand_Drivers!$A$5:$I$11,9,FALSE)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BY_AGR_Demand_Drivers!$J$8</f>
        <v>AGDLA</v>
      </c>
      <c r="F262" s="16">
        <f>VLOOKUP($C262,'Growth rate'!$B$3:$S$93,4,FALSE)*VLOOKUP($E262,BY_AGR_Demand_Drivers!$A$5:$I$11,7,FALSE)</f>
        <v>3.94747276634505</v>
      </c>
      <c r="G262" s="16">
        <f>VLOOKUP($C262,'Growth rate'!$B$3:$S$93,4,FALSE)*VLOOKUP($E262,BY_AGR_Demand_Drivers!$A$5:$I$11,8,FALSE)</f>
        <v>0</v>
      </c>
      <c r="H262" s="16">
        <f>VLOOKUP($C262,'Growth rate'!$B$3:$S$93,4,FALSE)*VLOOKUP($E262,BY_AGR_Demand_Drivers!$A$5:$I$11,9,FALSE)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BY_AGR_Demand_Drivers!$J$8</f>
        <v>AGDLA</v>
      </c>
      <c r="F263" s="16">
        <f>VLOOKUP($C263,'Growth rate'!$B$3:$S$93,4,FALSE)*VLOOKUP($E263,BY_AGR_Demand_Drivers!$A$5:$I$11,7,FALSE)</f>
        <v>3.9431621610007075</v>
      </c>
      <c r="G263" s="16">
        <f>VLOOKUP($C263,'Growth rate'!$B$3:$S$93,4,FALSE)*VLOOKUP($E263,BY_AGR_Demand_Drivers!$A$5:$I$11,8,FALSE)</f>
        <v>0</v>
      </c>
      <c r="H263" s="16">
        <f>VLOOKUP($C263,'Growth rate'!$B$3:$S$93,4,FALSE)*VLOOKUP($E263,BY_AGR_Demand_Drivers!$A$5:$I$11,9,FALSE)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BY_AGR_Demand_Drivers!$J$8</f>
        <v>AGDLA</v>
      </c>
      <c r="F264" s="16">
        <f>VLOOKUP($C264,'Growth rate'!$B$3:$S$93,4,FALSE)*VLOOKUP($E264,BY_AGR_Demand_Drivers!$A$5:$I$11,7,FALSE)</f>
        <v>3.9388515556563641</v>
      </c>
      <c r="G264" s="16">
        <f>VLOOKUP($C264,'Growth rate'!$B$3:$S$93,4,FALSE)*VLOOKUP($E264,BY_AGR_Demand_Drivers!$A$5:$I$11,8,FALSE)</f>
        <v>0</v>
      </c>
      <c r="H264" s="16">
        <f>VLOOKUP($C264,'Growth rate'!$B$3:$S$93,4,FALSE)*VLOOKUP($E264,BY_AGR_Demand_Drivers!$A$5:$I$11,9,FALSE)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BY_AGR_Demand_Drivers!$J$8</f>
        <v>AGDLA</v>
      </c>
      <c r="F265" s="16">
        <f>VLOOKUP($C265,'Growth rate'!$B$3:$S$93,4,FALSE)*VLOOKUP($E265,BY_AGR_Demand_Drivers!$A$5:$I$11,7,FALSE)</f>
        <v>3.9345409503120217</v>
      </c>
      <c r="G265" s="16">
        <f>VLOOKUP($C265,'Growth rate'!$B$3:$S$93,4,FALSE)*VLOOKUP($E265,BY_AGR_Demand_Drivers!$A$5:$I$11,8,FALSE)</f>
        <v>0</v>
      </c>
      <c r="H265" s="16">
        <f>VLOOKUP($C265,'Growth rate'!$B$3:$S$93,4,FALSE)*VLOOKUP($E265,BY_AGR_Demand_Drivers!$A$5:$I$11,9,FALSE)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BY_AGR_Demand_Drivers!$J$8</f>
        <v>AGDLA</v>
      </c>
      <c r="F266" s="16">
        <f>VLOOKUP($C266,'Growth rate'!$B$3:$S$93,4,FALSE)*VLOOKUP($E266,BY_AGR_Demand_Drivers!$A$5:$I$11,7,FALSE)</f>
        <v>3.9302303449676792</v>
      </c>
      <c r="G266" s="16">
        <f>VLOOKUP($C266,'Growth rate'!$B$3:$S$93,4,FALSE)*VLOOKUP($E266,BY_AGR_Demand_Drivers!$A$5:$I$11,8,FALSE)</f>
        <v>0</v>
      </c>
      <c r="H266" s="16">
        <f>VLOOKUP($C266,'Growth rate'!$B$3:$S$93,4,FALSE)*VLOOKUP($E266,BY_AGR_Demand_Drivers!$A$5:$I$11,9,FALSE)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BY_AGR_Demand_Drivers!$J$8</f>
        <v>AGDLA</v>
      </c>
      <c r="F267" s="16">
        <f>VLOOKUP($C267,'Growth rate'!$B$3:$S$93,4,FALSE)*VLOOKUP($E267,BY_AGR_Demand_Drivers!$A$5:$I$11,7,FALSE)</f>
        <v>3.9249189885094027</v>
      </c>
      <c r="G267" s="16">
        <f>VLOOKUP($C267,'Growth rate'!$B$3:$S$93,4,FALSE)*VLOOKUP($E267,BY_AGR_Demand_Drivers!$A$5:$I$11,8,FALSE)</f>
        <v>0</v>
      </c>
      <c r="H267" s="16">
        <f>VLOOKUP($C267,'Growth rate'!$B$3:$S$93,4,FALSE)*VLOOKUP($E267,BY_AGR_Demand_Drivers!$A$5:$I$11,9,FALSE)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BY_AGR_Demand_Drivers!$J$8</f>
        <v>AGDLA</v>
      </c>
      <c r="F268" s="16">
        <f>VLOOKUP($C268,'Growth rate'!$B$3:$S$93,4,FALSE)*VLOOKUP($E268,BY_AGR_Demand_Drivers!$A$5:$I$11,7,FALSE)</f>
        <v>3.9196076320511266</v>
      </c>
      <c r="G268" s="16">
        <f>VLOOKUP($C268,'Growth rate'!$B$3:$S$93,4,FALSE)*VLOOKUP($E268,BY_AGR_Demand_Drivers!$A$5:$I$11,8,FALSE)</f>
        <v>0</v>
      </c>
      <c r="H268" s="16">
        <f>VLOOKUP($C268,'Growth rate'!$B$3:$S$93,4,FALSE)*VLOOKUP($E268,BY_AGR_Demand_Drivers!$A$5:$I$11,9,FALSE)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BY_AGR_Demand_Drivers!$J$8</f>
        <v>AGDLA</v>
      </c>
      <c r="F269" s="16">
        <f>VLOOKUP($C269,'Growth rate'!$B$3:$S$93,4,FALSE)*VLOOKUP($E269,BY_AGR_Demand_Drivers!$A$5:$I$11,7,FALSE)</f>
        <v>3.9142962755928501</v>
      </c>
      <c r="G269" s="16">
        <f>VLOOKUP($C269,'Growth rate'!$B$3:$S$93,4,FALSE)*VLOOKUP($E269,BY_AGR_Demand_Drivers!$A$5:$I$11,8,FALSE)</f>
        <v>0</v>
      </c>
      <c r="H269" s="16">
        <f>VLOOKUP($C269,'Growth rate'!$B$3:$S$93,4,FALSE)*VLOOKUP($E269,BY_AGR_Demand_Drivers!$A$5:$I$11,9,FALSE)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BY_AGR_Demand_Drivers!$J$8</f>
        <v>AGDLA</v>
      </c>
      <c r="F270" s="16">
        <f>VLOOKUP($C270,'Growth rate'!$B$3:$S$93,4,FALSE)*VLOOKUP($E270,BY_AGR_Demand_Drivers!$A$5:$I$11,7,FALSE)</f>
        <v>3.9089849191345736</v>
      </c>
      <c r="G270" s="16">
        <f>VLOOKUP($C270,'Growth rate'!$B$3:$S$93,4,FALSE)*VLOOKUP($E270,BY_AGR_Demand_Drivers!$A$5:$I$11,8,FALSE)</f>
        <v>0</v>
      </c>
      <c r="H270" s="16">
        <f>VLOOKUP($C270,'Growth rate'!$B$3:$S$93,4,FALSE)*VLOOKUP($E270,BY_AGR_Demand_Drivers!$A$5:$I$11,9,FALSE)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BY_AGR_Demand_Drivers!$J$8</f>
        <v>AGDLA</v>
      </c>
      <c r="F271" s="16">
        <f>VLOOKUP($C271,'Growth rate'!$B$3:$S$93,4,FALSE)*VLOOKUP($E271,BY_AGR_Demand_Drivers!$A$5:$I$11,7,FALSE)</f>
        <v>3.9036735626762975</v>
      </c>
      <c r="G271" s="16">
        <f>VLOOKUP($C271,'Growth rate'!$B$3:$S$93,4,FALSE)*VLOOKUP($E271,BY_AGR_Demand_Drivers!$A$5:$I$11,8,FALSE)</f>
        <v>0</v>
      </c>
      <c r="H271" s="16">
        <f>VLOOKUP($C271,'Growth rate'!$B$3:$S$93,4,FALSE)*VLOOKUP($E271,BY_AGR_Demand_Drivers!$A$5:$I$11,9,FALSE)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BY_AGR_Demand_Drivers!$J$8</f>
        <v>AGDLA</v>
      </c>
      <c r="F272" s="16">
        <f>VLOOKUP($C272,'Growth rate'!$B$3:$S$93,4,FALSE)*VLOOKUP($E272,BY_AGR_Demand_Drivers!$A$5:$I$11,7,FALSE)</f>
        <v>3.8973402102913819</v>
      </c>
      <c r="G272" s="16">
        <f>VLOOKUP($C272,'Growth rate'!$B$3:$S$93,4,FALSE)*VLOOKUP($E272,BY_AGR_Demand_Drivers!$A$5:$I$11,8,FALSE)</f>
        <v>0</v>
      </c>
      <c r="H272" s="16">
        <f>VLOOKUP($C272,'Growth rate'!$B$3:$S$93,4,FALSE)*VLOOKUP($E272,BY_AGR_Demand_Drivers!$A$5:$I$11,9,FALSE)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BY_AGR_Demand_Drivers!$J$8</f>
        <v>AGDLA</v>
      </c>
      <c r="F273" s="16">
        <f>VLOOKUP($C273,'Growth rate'!$B$3:$S$93,4,FALSE)*VLOOKUP($E273,BY_AGR_Demand_Drivers!$A$5:$I$11,7,FALSE)</f>
        <v>3.8910068579064663</v>
      </c>
      <c r="G273" s="16">
        <f>VLOOKUP($C273,'Growth rate'!$B$3:$S$93,4,FALSE)*VLOOKUP($E273,BY_AGR_Demand_Drivers!$A$5:$I$11,8,FALSE)</f>
        <v>0</v>
      </c>
      <c r="H273" s="16">
        <f>VLOOKUP($C273,'Growth rate'!$B$3:$S$93,4,FALSE)*VLOOKUP($E273,BY_AGR_Demand_Drivers!$A$5:$I$11,9,FALSE)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BY_AGR_Demand_Drivers!$J$8</f>
        <v>AGDLA</v>
      </c>
      <c r="F274" s="16">
        <f>VLOOKUP($C274,'Growth rate'!$B$3:$S$93,4,FALSE)*VLOOKUP($E274,BY_AGR_Demand_Drivers!$A$5:$I$11,7,FALSE)</f>
        <v>3.8846735055215507</v>
      </c>
      <c r="G274" s="16">
        <f>VLOOKUP($C274,'Growth rate'!$B$3:$S$93,4,FALSE)*VLOOKUP($E274,BY_AGR_Demand_Drivers!$A$5:$I$11,8,FALSE)</f>
        <v>0</v>
      </c>
      <c r="H274" s="16">
        <f>VLOOKUP($C274,'Growth rate'!$B$3:$S$93,4,FALSE)*VLOOKUP($E274,BY_AGR_Demand_Drivers!$A$5:$I$11,9,FALSE)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BY_AGR_Demand_Drivers!$J$8</f>
        <v>AGDLA</v>
      </c>
      <c r="F275" s="16">
        <f>VLOOKUP($C275,'Growth rate'!$B$3:$S$93,4,FALSE)*VLOOKUP($E275,BY_AGR_Demand_Drivers!$A$5:$I$11,7,FALSE)</f>
        <v>3.878340153136635</v>
      </c>
      <c r="G275" s="16">
        <f>VLOOKUP($C275,'Growth rate'!$B$3:$S$93,4,FALSE)*VLOOKUP($E275,BY_AGR_Demand_Drivers!$A$5:$I$11,8,FALSE)</f>
        <v>0</v>
      </c>
      <c r="H275" s="16">
        <f>VLOOKUP($C275,'Growth rate'!$B$3:$S$93,4,FALSE)*VLOOKUP($E275,BY_AGR_Demand_Drivers!$A$5:$I$11,9,FALSE)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BY_AGR_Demand_Drivers!$J$8</f>
        <v>AGDLA</v>
      </c>
      <c r="F276" s="16">
        <f>VLOOKUP($C276,'Growth rate'!$B$3:$S$93,4,FALSE)*VLOOKUP($E276,BY_AGR_Demand_Drivers!$A$5:$I$11,7,FALSE)</f>
        <v>3.8720068007517194</v>
      </c>
      <c r="G276" s="16">
        <f>VLOOKUP($C276,'Growth rate'!$B$3:$S$93,4,FALSE)*VLOOKUP($E276,BY_AGR_Demand_Drivers!$A$5:$I$11,8,FALSE)</f>
        <v>0</v>
      </c>
      <c r="H276" s="16">
        <f>VLOOKUP($C276,'Growth rate'!$B$3:$S$93,4,FALSE)*VLOOKUP($E276,BY_AGR_Demand_Drivers!$A$5:$I$11,9,FALSE)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BY_AGR_Demand_Drivers!$J$8</f>
        <v>AGDLA</v>
      </c>
      <c r="F277" s="16">
        <f>VLOOKUP($C277,'Growth rate'!$B$3:$S$93,4,FALSE)*VLOOKUP($E277,BY_AGR_Demand_Drivers!$A$5:$I$11,7,FALSE)</f>
        <v>3.8644027513721229</v>
      </c>
      <c r="G277" s="16">
        <f>VLOOKUP($C277,'Growth rate'!$B$3:$S$93,4,FALSE)*VLOOKUP($E277,BY_AGR_Demand_Drivers!$A$5:$I$11,8,FALSE)</f>
        <v>0</v>
      </c>
      <c r="H277" s="16">
        <f>VLOOKUP($C277,'Growth rate'!$B$3:$S$93,4,FALSE)*VLOOKUP($E277,BY_AGR_Demand_Drivers!$A$5:$I$11,9,FALSE)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BY_AGR_Demand_Drivers!$J$8</f>
        <v>AGDLA</v>
      </c>
      <c r="F278" s="16">
        <f>VLOOKUP($C278,'Growth rate'!$B$3:$S$93,4,FALSE)*VLOOKUP($E278,BY_AGR_Demand_Drivers!$A$5:$I$11,7,FALSE)</f>
        <v>3.8567987019925258</v>
      </c>
      <c r="G278" s="16">
        <f>VLOOKUP($C278,'Growth rate'!$B$3:$S$93,4,FALSE)*VLOOKUP($E278,BY_AGR_Demand_Drivers!$A$5:$I$11,8,FALSE)</f>
        <v>0</v>
      </c>
      <c r="H278" s="16">
        <f>VLOOKUP($C278,'Growth rate'!$B$3:$S$93,4,FALSE)*VLOOKUP($E278,BY_AGR_Demand_Drivers!$A$5:$I$11,9,FALSE)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BY_AGR_Demand_Drivers!$J$8</f>
        <v>AGDLA</v>
      </c>
      <c r="F279" s="16">
        <f>VLOOKUP($C279,'Growth rate'!$B$3:$S$93,4,FALSE)*VLOOKUP($E279,BY_AGR_Demand_Drivers!$A$5:$I$11,7,FALSE)</f>
        <v>3.8491946526129293</v>
      </c>
      <c r="G279" s="16">
        <f>VLOOKUP($C279,'Growth rate'!$B$3:$S$93,4,FALSE)*VLOOKUP($E279,BY_AGR_Demand_Drivers!$A$5:$I$11,8,FALSE)</f>
        <v>0</v>
      </c>
      <c r="H279" s="16">
        <f>VLOOKUP($C279,'Growth rate'!$B$3:$S$93,4,FALSE)*VLOOKUP($E279,BY_AGR_Demand_Drivers!$A$5:$I$11,9,FALSE)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BY_AGR_Demand_Drivers!$J$8</f>
        <v>AGDLA</v>
      </c>
      <c r="F280" s="16">
        <f>VLOOKUP($C280,'Growth rate'!$B$3:$S$93,4,FALSE)*VLOOKUP($E280,BY_AGR_Demand_Drivers!$A$5:$I$11,7,FALSE)</f>
        <v>3.8415906032333322</v>
      </c>
      <c r="G280" s="16">
        <f>VLOOKUP($C280,'Growth rate'!$B$3:$S$93,4,FALSE)*VLOOKUP($E280,BY_AGR_Demand_Drivers!$A$5:$I$11,8,FALSE)</f>
        <v>0</v>
      </c>
      <c r="H280" s="16">
        <f>VLOOKUP($C280,'Growth rate'!$B$3:$S$93,4,FALSE)*VLOOKUP($E280,BY_AGR_Demand_Drivers!$A$5:$I$11,9,FALSE)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BY_AGR_Demand_Drivers!$J$8</f>
        <v>AGDLA</v>
      </c>
      <c r="F281" s="16">
        <f>VLOOKUP($C281,'Growth rate'!$B$3:$S$93,4,FALSE)*VLOOKUP($E281,BY_AGR_Demand_Drivers!$A$5:$I$11,7,FALSE)</f>
        <v>3.8339865538537352</v>
      </c>
      <c r="G281" s="16">
        <f>VLOOKUP($C281,'Growth rate'!$B$3:$S$93,4,FALSE)*VLOOKUP($E281,BY_AGR_Demand_Drivers!$A$5:$I$11,8,FALSE)</f>
        <v>0</v>
      </c>
      <c r="H281" s="16">
        <f>VLOOKUP($C281,'Growth rate'!$B$3:$S$93,4,FALSE)*VLOOKUP($E281,BY_AGR_Demand_Drivers!$A$5:$I$11,9,FALSE)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BY_AGR_Demand_Drivers!$J$8</f>
        <v>AGDLA</v>
      </c>
      <c r="F282" s="16">
        <f>VLOOKUP($C282,'Growth rate'!$B$3:$S$93,4,FALSE)*VLOOKUP($E282,BY_AGR_Demand_Drivers!$A$5:$I$11,7,FALSE)</f>
        <v>3.8251253546729775</v>
      </c>
      <c r="G282" s="16">
        <f>VLOOKUP($C282,'Growth rate'!$B$3:$S$93,4,FALSE)*VLOOKUP($E282,BY_AGR_Demand_Drivers!$A$5:$I$11,8,FALSE)</f>
        <v>0</v>
      </c>
      <c r="H282" s="16">
        <f>VLOOKUP($C282,'Growth rate'!$B$3:$S$93,4,FALSE)*VLOOKUP($E282,BY_AGR_Demand_Drivers!$A$5:$I$11,9,FALSE)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BY_AGR_Demand_Drivers!$J$8</f>
        <v>AGDLA</v>
      </c>
      <c r="F283" s="16">
        <f>VLOOKUP($C283,'Growth rate'!$B$3:$S$93,4,FALSE)*VLOOKUP($E283,BY_AGR_Demand_Drivers!$A$5:$I$11,7,FALSE)</f>
        <v>3.8162641554922199</v>
      </c>
      <c r="G283" s="16">
        <f>VLOOKUP($C283,'Growth rate'!$B$3:$S$93,4,FALSE)*VLOOKUP($E283,BY_AGR_Demand_Drivers!$A$5:$I$11,8,FALSE)</f>
        <v>0</v>
      </c>
      <c r="H283" s="16">
        <f>VLOOKUP($C283,'Growth rate'!$B$3:$S$93,4,FALSE)*VLOOKUP($E283,BY_AGR_Demand_Drivers!$A$5:$I$11,9,FALSE)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BY_AGR_Demand_Drivers!$J$8</f>
        <v>AGDLA</v>
      </c>
      <c r="F284" s="16">
        <f>VLOOKUP($C284,'Growth rate'!$B$3:$S$93,4,FALSE)*VLOOKUP($E284,BY_AGR_Demand_Drivers!$A$5:$I$11,7,FALSE)</f>
        <v>3.8074029563114618</v>
      </c>
      <c r="G284" s="16">
        <f>VLOOKUP($C284,'Growth rate'!$B$3:$S$93,4,FALSE)*VLOOKUP($E284,BY_AGR_Demand_Drivers!$A$5:$I$11,8,FALSE)</f>
        <v>0</v>
      </c>
      <c r="H284" s="16">
        <f>VLOOKUP($C284,'Growth rate'!$B$3:$S$93,4,FALSE)*VLOOKUP($E284,BY_AGR_Demand_Drivers!$A$5:$I$11,9,FALSE)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BY_AGR_Demand_Drivers!$J$8</f>
        <v>AGDLA</v>
      </c>
      <c r="F285" s="16">
        <f>VLOOKUP($C285,'Growth rate'!$B$3:$S$93,4,FALSE)*VLOOKUP($E285,BY_AGR_Demand_Drivers!$A$5:$I$11,7,FALSE)</f>
        <v>3.7985417571307041</v>
      </c>
      <c r="G285" s="16">
        <f>VLOOKUP($C285,'Growth rate'!$B$3:$S$93,4,FALSE)*VLOOKUP($E285,BY_AGR_Demand_Drivers!$A$5:$I$11,8,FALSE)</f>
        <v>0</v>
      </c>
      <c r="H285" s="16">
        <f>VLOOKUP($C285,'Growth rate'!$B$3:$S$93,4,FALSE)*VLOOKUP($E285,BY_AGR_Demand_Drivers!$A$5:$I$11,9,FALSE)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BY_AGR_Demand_Drivers!$J$8</f>
        <v>AGDLA</v>
      </c>
      <c r="F286" s="16">
        <f>VLOOKUP($C286,'Growth rate'!$B$3:$S$93,4,FALSE)*VLOOKUP($E286,BY_AGR_Demand_Drivers!$A$5:$I$11,7,FALSE)</f>
        <v>3.7896805579499464</v>
      </c>
      <c r="G286" s="16">
        <f>VLOOKUP($C286,'Growth rate'!$B$3:$S$93,4,FALSE)*VLOOKUP($E286,BY_AGR_Demand_Drivers!$A$5:$I$11,8,FALSE)</f>
        <v>0</v>
      </c>
      <c r="H286" s="16">
        <f>VLOOKUP($C286,'Growth rate'!$B$3:$S$93,4,FALSE)*VLOOKUP($E286,BY_AGR_Demand_Drivers!$A$5:$I$11,9,FALSE)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BY_AGR_Demand_Drivers!$J$8</f>
        <v>AGDLA</v>
      </c>
      <c r="F287" s="16">
        <f>VLOOKUP($C287,'Growth rate'!$B$3:$S$93,4,FALSE)*VLOOKUP($E287,BY_AGR_Demand_Drivers!$A$5:$I$11,7,FALSE)</f>
        <v>3.7804364451421701</v>
      </c>
      <c r="G287" s="16">
        <f>VLOOKUP($C287,'Growth rate'!$B$3:$S$93,4,FALSE)*VLOOKUP($E287,BY_AGR_Demand_Drivers!$A$5:$I$11,8,FALSE)</f>
        <v>0</v>
      </c>
      <c r="H287" s="16">
        <f>VLOOKUP($C287,'Growth rate'!$B$3:$S$93,4,FALSE)*VLOOKUP($E287,BY_AGR_Demand_Drivers!$A$5:$I$11,9,FALSE)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BY_AGR_Demand_Drivers!$J$8</f>
        <v>AGDLA</v>
      </c>
      <c r="F288" s="16">
        <f>VLOOKUP($C288,'Growth rate'!$B$3:$S$93,4,FALSE)*VLOOKUP($E288,BY_AGR_Demand_Drivers!$A$5:$I$11,7,FALSE)</f>
        <v>3.7711923323343948</v>
      </c>
      <c r="G288" s="16">
        <f>VLOOKUP($C288,'Growth rate'!$B$3:$S$93,4,FALSE)*VLOOKUP($E288,BY_AGR_Demand_Drivers!$A$5:$I$11,8,FALSE)</f>
        <v>0</v>
      </c>
      <c r="H288" s="16">
        <f>VLOOKUP($C288,'Growth rate'!$B$3:$S$93,4,FALSE)*VLOOKUP($E288,BY_AGR_Demand_Drivers!$A$5:$I$11,9,FALSE)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BY_AGR_Demand_Drivers!$J$8</f>
        <v>AGDLA</v>
      </c>
      <c r="F289" s="16">
        <f>VLOOKUP($C289,'Growth rate'!$B$3:$S$93,4,FALSE)*VLOOKUP($E289,BY_AGR_Demand_Drivers!$A$5:$I$11,7,FALSE)</f>
        <v>3.7619482195266185</v>
      </c>
      <c r="G289" s="16">
        <f>VLOOKUP($C289,'Growth rate'!$B$3:$S$93,4,FALSE)*VLOOKUP($E289,BY_AGR_Demand_Drivers!$A$5:$I$11,8,FALSE)</f>
        <v>0</v>
      </c>
      <c r="H289" s="16">
        <f>VLOOKUP($C289,'Growth rate'!$B$3:$S$93,4,FALSE)*VLOOKUP($E289,BY_AGR_Demand_Drivers!$A$5:$I$11,9,FALSE)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BY_AGR_Demand_Drivers!$J$8</f>
        <v>AGDLA</v>
      </c>
      <c r="F290" s="16">
        <f>VLOOKUP($C290,'Growth rate'!$B$3:$S$93,4,FALSE)*VLOOKUP($E290,BY_AGR_Demand_Drivers!$A$5:$I$11,7,FALSE)</f>
        <v>3.7527041067188431</v>
      </c>
      <c r="G290" s="16">
        <f>VLOOKUP($C290,'Growth rate'!$B$3:$S$93,4,FALSE)*VLOOKUP($E290,BY_AGR_Demand_Drivers!$A$5:$I$11,8,FALSE)</f>
        <v>0</v>
      </c>
      <c r="H290" s="16">
        <f>VLOOKUP($C290,'Growth rate'!$B$3:$S$93,4,FALSE)*VLOOKUP($E290,BY_AGR_Demand_Drivers!$A$5:$I$11,9,FALSE)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BY_AGR_Demand_Drivers!$J$8</f>
        <v>AGDLA</v>
      </c>
      <c r="F291" s="16">
        <f>VLOOKUP($C291,'Growth rate'!$B$3:$S$93,4,FALSE)*VLOOKUP($E291,BY_AGR_Demand_Drivers!$A$5:$I$11,7,FALSE)</f>
        <v>3.7434599939110669</v>
      </c>
      <c r="G291" s="16">
        <f>VLOOKUP($C291,'Growth rate'!$B$3:$S$93,4,FALSE)*VLOOKUP($E291,BY_AGR_Demand_Drivers!$A$5:$I$11,8,FALSE)</f>
        <v>0</v>
      </c>
      <c r="H291" s="16">
        <f>VLOOKUP($C291,'Growth rate'!$B$3:$S$93,4,FALSE)*VLOOKUP($E291,BY_AGR_Demand_Drivers!$A$5:$I$11,9,FALSE)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BY_AGR_Demand_Drivers!$J$8</f>
        <v>AGDLA</v>
      </c>
      <c r="F292" s="16">
        <f>VLOOKUP($C292,'Growth rate'!$B$3:$S$93,4,FALSE)*VLOOKUP($E292,BY_AGR_Demand_Drivers!$A$5:$I$11,7,FALSE)</f>
        <v>3.7332087341268636</v>
      </c>
      <c r="G292" s="16">
        <f>VLOOKUP($C292,'Growth rate'!$B$3:$S$93,4,FALSE)*VLOOKUP($E292,BY_AGR_Demand_Drivers!$A$5:$I$11,8,FALSE)</f>
        <v>0</v>
      </c>
      <c r="H292" s="16">
        <f>VLOOKUP($C292,'Growth rate'!$B$3:$S$93,4,FALSE)*VLOOKUP($E292,BY_AGR_Demand_Drivers!$A$5:$I$11,9,FALSE)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BY_AGR_Demand_Drivers!$J$8</f>
        <v>AGDLA</v>
      </c>
      <c r="F293" s="16">
        <f>VLOOKUP($C293,'Growth rate'!$B$3:$S$93,4,FALSE)*VLOOKUP($E293,BY_AGR_Demand_Drivers!$A$5:$I$11,7,FALSE)</f>
        <v>3.7229574743426608</v>
      </c>
      <c r="G293" s="16">
        <f>VLOOKUP($C293,'Growth rate'!$B$3:$S$93,4,FALSE)*VLOOKUP($E293,BY_AGR_Demand_Drivers!$A$5:$I$11,8,FALSE)</f>
        <v>0</v>
      </c>
      <c r="H293" s="16">
        <f>VLOOKUP($C293,'Growth rate'!$B$3:$S$93,4,FALSE)*VLOOKUP($E293,BY_AGR_Demand_Drivers!$A$5:$I$11,9,FALSE)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BY_AGR_Demand_Drivers!$J$8</f>
        <v>AGDLA</v>
      </c>
      <c r="F294" s="16">
        <f>VLOOKUP($C294,'Growth rate'!$B$3:$S$93,4,FALSE)*VLOOKUP($E294,BY_AGR_Demand_Drivers!$A$5:$I$11,7,FALSE)</f>
        <v>3.7127062145584571</v>
      </c>
      <c r="G294" s="16">
        <f>VLOOKUP($C294,'Growth rate'!$B$3:$S$93,4,FALSE)*VLOOKUP($E294,BY_AGR_Demand_Drivers!$A$5:$I$11,8,FALSE)</f>
        <v>0</v>
      </c>
      <c r="H294" s="16">
        <f>VLOOKUP($C294,'Growth rate'!$B$3:$S$93,4,FALSE)*VLOOKUP($E294,BY_AGR_Demand_Drivers!$A$5:$I$11,9,FALSE)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BY_AGR_Demand_Drivers!$J$8</f>
        <v>AGDLA</v>
      </c>
      <c r="F295" s="16">
        <f>VLOOKUP($C295,'Growth rate'!$B$3:$S$93,4,FALSE)*VLOOKUP($E295,BY_AGR_Demand_Drivers!$A$5:$I$11,7,FALSE)</f>
        <v>3.7024549547742542</v>
      </c>
      <c r="G295" s="16">
        <f>VLOOKUP($C295,'Growth rate'!$B$3:$S$93,4,FALSE)*VLOOKUP($E295,BY_AGR_Demand_Drivers!$A$5:$I$11,8,FALSE)</f>
        <v>0</v>
      </c>
      <c r="H295" s="16">
        <f>VLOOKUP($C295,'Growth rate'!$B$3:$S$93,4,FALSE)*VLOOKUP($E295,BY_AGR_Demand_Drivers!$A$5:$I$11,9,FALSE)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BY_AGR_Demand_Drivers!$J$8</f>
        <v>AGDLA</v>
      </c>
      <c r="F296" s="16">
        <f>VLOOKUP($C296,'Growth rate'!$B$3:$S$93,4,FALSE)*VLOOKUP($E296,BY_AGR_Demand_Drivers!$A$5:$I$11,7,FALSE)</f>
        <v>3.692203694990051</v>
      </c>
      <c r="G296" s="16">
        <f>VLOOKUP($C296,'Growth rate'!$B$3:$S$93,4,FALSE)*VLOOKUP($E296,BY_AGR_Demand_Drivers!$A$5:$I$11,8,FALSE)</f>
        <v>0</v>
      </c>
      <c r="H296" s="16">
        <f>VLOOKUP($C296,'Growth rate'!$B$3:$S$93,4,FALSE)*VLOOKUP($E296,BY_AGR_Demand_Drivers!$A$5:$I$11,9,FALSE)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BY_AGR_Demand_Drivers!$J$8</f>
        <v>AGDLA</v>
      </c>
      <c r="F297" s="16">
        <f>VLOOKUP($C297,'Growth rate'!$B$3:$S$93,4,FALSE)*VLOOKUP($E297,BY_AGR_Demand_Drivers!$A$5:$I$11,7,FALSE)</f>
        <v>3.6817224999476506</v>
      </c>
      <c r="G297" s="16">
        <f>VLOOKUP($C297,'Growth rate'!$B$3:$S$93,4,FALSE)*VLOOKUP($E297,BY_AGR_Demand_Drivers!$A$5:$I$11,8,FALSE)</f>
        <v>0</v>
      </c>
      <c r="H297" s="16">
        <f>VLOOKUP($C297,'Growth rate'!$B$3:$S$93,4,FALSE)*VLOOKUP($E297,BY_AGR_Demand_Drivers!$A$5:$I$11,9,FALSE)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BY_AGR_Demand_Drivers!$J$8</f>
        <v>AGDLA</v>
      </c>
      <c r="F298" s="16">
        <f>VLOOKUP($C298,'Growth rate'!$B$3:$S$93,4,FALSE)*VLOOKUP($E298,BY_AGR_Demand_Drivers!$A$5:$I$11,7,FALSE)</f>
        <v>3.6712413049052506</v>
      </c>
      <c r="G298" s="16">
        <f>VLOOKUP($C298,'Growth rate'!$B$3:$S$93,4,FALSE)*VLOOKUP($E298,BY_AGR_Demand_Drivers!$A$5:$I$11,8,FALSE)</f>
        <v>0</v>
      </c>
      <c r="H298" s="16">
        <f>VLOOKUP($C298,'Growth rate'!$B$3:$S$93,4,FALSE)*VLOOKUP($E298,BY_AGR_Demand_Drivers!$A$5:$I$11,9,FALSE)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BY_AGR_Demand_Drivers!$J$8</f>
        <v>AGDLA</v>
      </c>
      <c r="F299" s="16">
        <f>VLOOKUP($C299,'Growth rate'!$B$3:$S$93,4,FALSE)*VLOOKUP($E299,BY_AGR_Demand_Drivers!$A$5:$I$11,7,FALSE)</f>
        <v>3.6607601098628502</v>
      </c>
      <c r="G299" s="16">
        <f>VLOOKUP($C299,'Growth rate'!$B$3:$S$93,4,FALSE)*VLOOKUP($E299,BY_AGR_Demand_Drivers!$A$5:$I$11,8,FALSE)</f>
        <v>0</v>
      </c>
      <c r="H299" s="16">
        <f>VLOOKUP($C299,'Growth rate'!$B$3:$S$93,4,FALSE)*VLOOKUP($E299,BY_AGR_Demand_Drivers!$A$5:$I$11,9,FALSE)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BY_AGR_Demand_Drivers!$J$8</f>
        <v>AGDLA</v>
      </c>
      <c r="F300" s="16">
        <f>VLOOKUP($C300,'Growth rate'!$B$3:$S$93,4,FALSE)*VLOOKUP($E300,BY_AGR_Demand_Drivers!$A$5:$I$11,7,FALSE)</f>
        <v>3.6502789148204502</v>
      </c>
      <c r="G300" s="16">
        <f>VLOOKUP($C300,'Growth rate'!$B$3:$S$93,4,FALSE)*VLOOKUP($E300,BY_AGR_Demand_Drivers!$A$5:$I$11,8,FALSE)</f>
        <v>0</v>
      </c>
      <c r="H300" s="16">
        <f>VLOOKUP($C300,'Growth rate'!$B$3:$S$93,4,FALSE)*VLOOKUP($E300,BY_AGR_Demand_Drivers!$A$5:$I$11,9,FALSE)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BY_AGR_Demand_Drivers!$J$8</f>
        <v>AGDLA</v>
      </c>
      <c r="F301" s="16">
        <f>VLOOKUP($C301,'Growth rate'!$B$3:$S$93,4,FALSE)*VLOOKUP($E301,BY_AGR_Demand_Drivers!$A$5:$I$11,7,FALSE)</f>
        <v>3.6397977197780498</v>
      </c>
      <c r="G301" s="16">
        <f>VLOOKUP($C301,'Growth rate'!$B$3:$S$93,4,FALSE)*VLOOKUP($E301,BY_AGR_Demand_Drivers!$A$5:$I$11,8,FALSE)</f>
        <v>0</v>
      </c>
      <c r="H301" s="16">
        <f>VLOOKUP($C301,'Growth rate'!$B$3:$S$93,4,FALSE)*VLOOKUP($E301,BY_AGR_Demand_Drivers!$A$5:$I$11,9,FALSE)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BY_AGR_Demand_Drivers!$J$8</f>
        <v>AGDLA</v>
      </c>
      <c r="F302" s="16">
        <f>VLOOKUP($C302,'Growth rate'!$B$3:$S$93,4,FALSE)*VLOOKUP($E302,BY_AGR_Demand_Drivers!$A$5:$I$11,7,FALSE)</f>
        <v>3.6289305958795799</v>
      </c>
      <c r="G302" s="16">
        <f>VLOOKUP($C302,'Growth rate'!$B$3:$S$93,4,FALSE)*VLOOKUP($E302,BY_AGR_Demand_Drivers!$A$5:$I$11,8,FALSE)</f>
        <v>0</v>
      </c>
      <c r="H302" s="16">
        <f>VLOOKUP($C302,'Growth rate'!$B$3:$S$93,4,FALSE)*VLOOKUP($E302,BY_AGR_Demand_Drivers!$A$5:$I$11,9,FALSE)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BY_AGR_Demand_Drivers!$J$8</f>
        <v>AGDLA</v>
      </c>
      <c r="F303" s="16">
        <f>VLOOKUP($C303,'Growth rate'!$B$3:$S$93,4,FALSE)*VLOOKUP($E303,BY_AGR_Demand_Drivers!$A$5:$I$11,7,FALSE)</f>
        <v>3.61806347198111</v>
      </c>
      <c r="G303" s="16">
        <f>VLOOKUP($C303,'Growth rate'!$B$3:$S$93,4,FALSE)*VLOOKUP($E303,BY_AGR_Demand_Drivers!$A$5:$I$11,8,FALSE)</f>
        <v>0</v>
      </c>
      <c r="H303" s="16">
        <f>VLOOKUP($C303,'Growth rate'!$B$3:$S$93,4,FALSE)*VLOOKUP($E303,BY_AGR_Demand_Drivers!$A$5:$I$11,9,FALSE)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BY_AGR_Demand_Drivers!$J$8</f>
        <v>AGDLA</v>
      </c>
      <c r="F304" s="16">
        <f>VLOOKUP($C304,'Growth rate'!$B$3:$S$93,4,FALSE)*VLOOKUP($E304,BY_AGR_Demand_Drivers!$A$5:$I$11,7,FALSE)</f>
        <v>3.6071963480826406</v>
      </c>
      <c r="G304" s="16">
        <f>VLOOKUP($C304,'Growth rate'!$B$3:$S$93,4,FALSE)*VLOOKUP($E304,BY_AGR_Demand_Drivers!$A$5:$I$11,8,FALSE)</f>
        <v>0</v>
      </c>
      <c r="H304" s="16">
        <f>VLOOKUP($C304,'Growth rate'!$B$3:$S$93,4,FALSE)*VLOOKUP($E304,BY_AGR_Demand_Drivers!$A$5:$I$11,9,FALSE)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BY_AGR_Demand_Drivers!$J$8</f>
        <v>AGDLA</v>
      </c>
      <c r="F305" s="16">
        <f>VLOOKUP($C305,'Growth rate'!$B$3:$S$93,4,FALSE)*VLOOKUP($E305,BY_AGR_Demand_Drivers!$A$5:$I$11,7,FALSE)</f>
        <v>3.5963292241841707</v>
      </c>
      <c r="G305" s="16">
        <f>VLOOKUP($C305,'Growth rate'!$B$3:$S$93,4,FALSE)*VLOOKUP($E305,BY_AGR_Demand_Drivers!$A$5:$I$11,8,FALSE)</f>
        <v>0</v>
      </c>
      <c r="H305" s="16">
        <f>VLOOKUP($C305,'Growth rate'!$B$3:$S$93,4,FALSE)*VLOOKUP($E305,BY_AGR_Demand_Drivers!$A$5:$I$11,9,FALSE)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BY_AGR_Demand_Drivers!$J$8</f>
        <v>AGDLA</v>
      </c>
      <c r="F306" s="16">
        <f>VLOOKUP($C306,'Growth rate'!$B$3:$S$93,4,FALSE)*VLOOKUP($E306,BY_AGR_Demand_Drivers!$A$5:$I$11,7,FALSE)</f>
        <v>3.5854621002857003</v>
      </c>
      <c r="G306" s="16">
        <f>VLOOKUP($C306,'Growth rate'!$B$3:$S$93,4,FALSE)*VLOOKUP($E306,BY_AGR_Demand_Drivers!$A$5:$I$11,8,FALSE)</f>
        <v>0</v>
      </c>
      <c r="H306" s="16">
        <f>VLOOKUP($C306,'Growth rate'!$B$3:$S$93,4,FALSE)*VLOOKUP($E306,BY_AGR_Demand_Drivers!$A$5:$I$11,9,FALSE)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BY_AGR_Demand_Drivers!$J$8</f>
        <v>AGDLA</v>
      </c>
      <c r="F307" s="16">
        <f>VLOOKUP($C307,'Growth rate'!$B$3:$S$93,4,FALSE)*VLOOKUP($E307,BY_AGR_Demand_Drivers!$A$5:$I$11,7,FALSE)</f>
        <v>3.5736923525865714</v>
      </c>
      <c r="G307" s="16">
        <f>VLOOKUP($C307,'Growth rate'!$B$3:$S$93,4,FALSE)*VLOOKUP($E307,BY_AGR_Demand_Drivers!$A$5:$I$11,8,FALSE)</f>
        <v>0</v>
      </c>
      <c r="H307" s="16">
        <f>VLOOKUP($C307,'Growth rate'!$B$3:$S$93,4,FALSE)*VLOOKUP($E307,BY_AGR_Demand_Drivers!$A$5:$I$11,9,FALSE)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BY_AGR_Demand_Drivers!$J$8</f>
        <v>AGDLA</v>
      </c>
      <c r="F308" s="16">
        <f>VLOOKUP($C308,'Growth rate'!$B$3:$S$93,4,FALSE)*VLOOKUP($E308,BY_AGR_Demand_Drivers!$A$5:$I$11,7,FALSE)</f>
        <v>3.5619226048874428</v>
      </c>
      <c r="G308" s="16">
        <f>VLOOKUP($C308,'Growth rate'!$B$3:$S$93,4,FALSE)*VLOOKUP($E308,BY_AGR_Demand_Drivers!$A$5:$I$11,8,FALSE)</f>
        <v>0</v>
      </c>
      <c r="H308" s="16">
        <f>VLOOKUP($C308,'Growth rate'!$B$3:$S$93,4,FALSE)*VLOOKUP($E308,BY_AGR_Demand_Drivers!$A$5:$I$11,9,FALSE)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BY_AGR_Demand_Drivers!$J$8</f>
        <v>AGDLA</v>
      </c>
      <c r="F309" s="16">
        <f>VLOOKUP($C309,'Growth rate'!$B$3:$S$93,4,FALSE)*VLOOKUP($E309,BY_AGR_Demand_Drivers!$A$5:$I$11,7,FALSE)</f>
        <v>3.5501528571883139</v>
      </c>
      <c r="G309" s="16">
        <f>VLOOKUP($C309,'Growth rate'!$B$3:$S$93,4,FALSE)*VLOOKUP($E309,BY_AGR_Demand_Drivers!$A$5:$I$11,8,FALSE)</f>
        <v>0</v>
      </c>
      <c r="H309" s="16">
        <f>VLOOKUP($C309,'Growth rate'!$B$3:$S$93,4,FALSE)*VLOOKUP($E309,BY_AGR_Demand_Drivers!$A$5:$I$11,9,FALSE)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BY_AGR_Demand_Drivers!$J$8</f>
        <v>AGDLA</v>
      </c>
      <c r="F310" s="16">
        <f>VLOOKUP($C310,'Growth rate'!$B$3:$S$93,4,FALSE)*VLOOKUP($E310,BY_AGR_Demand_Drivers!$A$5:$I$11,7,FALSE)</f>
        <v>3.5383831094891849</v>
      </c>
      <c r="G310" s="16">
        <f>VLOOKUP($C310,'Growth rate'!$B$3:$S$93,4,FALSE)*VLOOKUP($E310,BY_AGR_Demand_Drivers!$A$5:$I$11,8,FALSE)</f>
        <v>0</v>
      </c>
      <c r="H310" s="16">
        <f>VLOOKUP($C310,'Growth rate'!$B$3:$S$93,4,FALSE)*VLOOKUP($E310,BY_AGR_Demand_Drivers!$A$5:$I$11,9,FALSE)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BY_AGR_Demand_Drivers!$J$8</f>
        <v>AGDLA</v>
      </c>
      <c r="F311" s="16">
        <f>VLOOKUP($C311,'Growth rate'!$B$3:$S$93,4,FALSE)*VLOOKUP($E311,BY_AGR_Demand_Drivers!$A$5:$I$11,7,FALSE)</f>
        <v>3.5266133617900559</v>
      </c>
      <c r="G311" s="16">
        <f>VLOOKUP($C311,'Growth rate'!$B$3:$S$93,4,FALSE)*VLOOKUP($E311,BY_AGR_Demand_Drivers!$A$5:$I$11,8,FALSE)</f>
        <v>0</v>
      </c>
      <c r="H311" s="16">
        <f>VLOOKUP($C311,'Growth rate'!$B$3:$S$93,4,FALSE)*VLOOKUP($E311,BY_AGR_Demand_Drivers!$A$5:$I$11,9,FALSE)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BY_AGR_Demand_Drivers!$J$8</f>
        <v>AGDLA</v>
      </c>
      <c r="F312" s="16">
        <f>VLOOKUP($C312,'Growth rate'!$B$3:$S$93,4,FALSE)*VLOOKUP($E312,BY_AGR_Demand_Drivers!$A$5:$I$11,7,FALSE)</f>
        <v>3.5136256582390333</v>
      </c>
      <c r="G312" s="16">
        <f>VLOOKUP($C312,'Growth rate'!$B$3:$S$93,4,FALSE)*VLOOKUP($E312,BY_AGR_Demand_Drivers!$A$5:$I$11,8,FALSE)</f>
        <v>0</v>
      </c>
      <c r="H312" s="16">
        <f>VLOOKUP($C312,'Growth rate'!$B$3:$S$93,4,FALSE)*VLOOKUP($E312,BY_AGR_Demand_Drivers!$A$5:$I$11,9,FALSE)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BY_AGR_Demand_Drivers!$J$8</f>
        <v>AGDLA</v>
      </c>
      <c r="F313" s="16">
        <f>VLOOKUP($C313,'Growth rate'!$B$3:$S$93,4,FALSE)*VLOOKUP($E313,BY_AGR_Demand_Drivers!$A$5:$I$11,7,FALSE)</f>
        <v>3.5006379546880106</v>
      </c>
      <c r="G313" s="16">
        <f>VLOOKUP($C313,'Growth rate'!$B$3:$S$93,4,FALSE)*VLOOKUP($E313,BY_AGR_Demand_Drivers!$A$5:$I$11,8,FALSE)</f>
        <v>0</v>
      </c>
      <c r="H313" s="16">
        <f>VLOOKUP($C313,'Growth rate'!$B$3:$S$93,4,FALSE)*VLOOKUP($E313,BY_AGR_Demand_Drivers!$A$5:$I$11,9,FALSE)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BY_AGR_Demand_Drivers!$J$8</f>
        <v>AGDLA</v>
      </c>
      <c r="F314" s="16">
        <f>VLOOKUP($C314,'Growth rate'!$B$3:$S$93,4,FALSE)*VLOOKUP($E314,BY_AGR_Demand_Drivers!$A$5:$I$11,7,FALSE)</f>
        <v>3.487650251136988</v>
      </c>
      <c r="G314" s="16">
        <f>VLOOKUP($C314,'Growth rate'!$B$3:$S$93,4,FALSE)*VLOOKUP($E314,BY_AGR_Demand_Drivers!$A$5:$I$11,8,FALSE)</f>
        <v>0</v>
      </c>
      <c r="H314" s="16">
        <f>VLOOKUP($C314,'Growth rate'!$B$3:$S$93,4,FALSE)*VLOOKUP($E314,BY_AGR_Demand_Drivers!$A$5:$I$11,9,FALSE)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BY_AGR_Demand_Drivers!$J$8</f>
        <v>AGDLA</v>
      </c>
      <c r="F315" s="16">
        <f>VLOOKUP($C315,'Growth rate'!$B$3:$S$93,4,FALSE)*VLOOKUP($E315,BY_AGR_Demand_Drivers!$A$5:$I$11,7,FALSE)</f>
        <v>3.4746625475859649</v>
      </c>
      <c r="G315" s="16">
        <f>VLOOKUP($C315,'Growth rate'!$B$3:$S$93,4,FALSE)*VLOOKUP($E315,BY_AGR_Demand_Drivers!$A$5:$I$11,8,FALSE)</f>
        <v>0</v>
      </c>
      <c r="H315" s="16">
        <f>VLOOKUP($C315,'Growth rate'!$B$3:$S$93,4,FALSE)*VLOOKUP($E315,BY_AGR_Demand_Drivers!$A$5:$I$11,9,FALSE)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BY_AGR_Demand_Drivers!$J$8</f>
        <v>AGDLA</v>
      </c>
      <c r="F316" s="16">
        <f>VLOOKUP($C316,'Growth rate'!$B$3:$S$93,4,FALSE)*VLOOKUP($E316,BY_AGR_Demand_Drivers!$A$5:$I$11,7,FALSE)</f>
        <v>3.4616748440349423</v>
      </c>
      <c r="G316" s="16">
        <f>VLOOKUP($C316,'Growth rate'!$B$3:$S$93,4,FALSE)*VLOOKUP($E316,BY_AGR_Demand_Drivers!$A$5:$I$11,8,FALSE)</f>
        <v>0</v>
      </c>
      <c r="H316" s="16">
        <f>VLOOKUP($C316,'Growth rate'!$B$3:$S$93,4,FALSE)*VLOOKUP($E316,BY_AGR_Demand_Drivers!$A$5:$I$11,9,FALSE)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BY_AGR_Demand_Drivers!$J$8</f>
        <v>AGDLA</v>
      </c>
      <c r="F317" s="16">
        <f>VLOOKUP($C317,'Growth rate'!$B$3:$S$93,4,FALSE)*VLOOKUP($E317,BY_AGR_Demand_Drivers!$A$5:$I$11,7,FALSE)</f>
        <v>3.447685737705672</v>
      </c>
      <c r="G317" s="16">
        <f>VLOOKUP($C317,'Growth rate'!$B$3:$S$93,4,FALSE)*VLOOKUP($E317,BY_AGR_Demand_Drivers!$A$5:$I$11,8,FALSE)</f>
        <v>0</v>
      </c>
      <c r="H317" s="16">
        <f>VLOOKUP($C317,'Growth rate'!$B$3:$S$93,4,FALSE)*VLOOKUP($E317,BY_AGR_Demand_Drivers!$A$5:$I$11,9,FALSE)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BY_AGR_Demand_Drivers!$J$8</f>
        <v>AGDLA</v>
      </c>
      <c r="F318" s="16">
        <f>VLOOKUP($C318,'Growth rate'!$B$3:$S$93,4,FALSE)*VLOOKUP($E318,BY_AGR_Demand_Drivers!$A$5:$I$11,7,FALSE)</f>
        <v>3.4336966313764026</v>
      </c>
      <c r="G318" s="16">
        <f>VLOOKUP($C318,'Growth rate'!$B$3:$S$93,4,FALSE)*VLOOKUP($E318,BY_AGR_Demand_Drivers!$A$5:$I$11,8,FALSE)</f>
        <v>0</v>
      </c>
      <c r="H318" s="16">
        <f>VLOOKUP($C318,'Growth rate'!$B$3:$S$93,4,FALSE)*VLOOKUP($E318,BY_AGR_Demand_Drivers!$A$5:$I$11,9,FALSE)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BY_AGR_Demand_Drivers!$J$8</f>
        <v>AGDLA</v>
      </c>
      <c r="F319" s="16">
        <f>VLOOKUP($C319,'Growth rate'!$B$3:$S$93,4,FALSE)*VLOOKUP($E319,BY_AGR_Demand_Drivers!$A$5:$I$11,7,FALSE)</f>
        <v>3.4197075250471323</v>
      </c>
      <c r="G319" s="16">
        <f>VLOOKUP($C319,'Growth rate'!$B$3:$S$93,4,FALSE)*VLOOKUP($E319,BY_AGR_Demand_Drivers!$A$5:$I$11,8,FALSE)</f>
        <v>0</v>
      </c>
      <c r="H319" s="16">
        <f>VLOOKUP($C319,'Growth rate'!$B$3:$S$93,4,FALSE)*VLOOKUP($E319,BY_AGR_Demand_Drivers!$A$5:$I$11,9,FALSE)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BY_AGR_Demand_Drivers!$J$8</f>
        <v>AGDLA</v>
      </c>
      <c r="F320" s="16">
        <f>VLOOKUP($C320,'Growth rate'!$B$3:$S$93,4,FALSE)*VLOOKUP($E320,BY_AGR_Demand_Drivers!$A$5:$I$11,7,FALSE)</f>
        <v>3.4057184187178628</v>
      </c>
      <c r="G320" s="16">
        <f>VLOOKUP($C320,'Growth rate'!$B$3:$S$93,4,FALSE)*VLOOKUP($E320,BY_AGR_Demand_Drivers!$A$5:$I$11,8,FALSE)</f>
        <v>0</v>
      </c>
      <c r="H320" s="16">
        <f>VLOOKUP($C320,'Growth rate'!$B$3:$S$93,4,FALSE)*VLOOKUP($E320,BY_AGR_Demand_Drivers!$A$5:$I$11,9,FALSE)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BY_AGR_Demand_Drivers!$J$8</f>
        <v>AGDLA</v>
      </c>
      <c r="F321" s="16">
        <f>VLOOKUP($C321,'Growth rate'!$B$3:$S$93,4,FALSE)*VLOOKUP($E321,BY_AGR_Demand_Drivers!$A$5:$I$11,7,FALSE)</f>
        <v>3.3917293123885925</v>
      </c>
      <c r="G321" s="16">
        <f>VLOOKUP($C321,'Growth rate'!$B$3:$S$93,4,FALSE)*VLOOKUP($E321,BY_AGR_Demand_Drivers!$A$5:$I$11,8,FALSE)</f>
        <v>0</v>
      </c>
      <c r="H321" s="16">
        <f>VLOOKUP($C321,'Growth rate'!$B$3:$S$93,4,FALSE)*VLOOKUP($E321,BY_AGR_Demand_Drivers!$A$5:$I$11,9,FALSE)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BY_AGR_Demand_Drivers!$J$8</f>
        <v>AGDLA</v>
      </c>
      <c r="F322" s="16">
        <f>VLOOKUP($C322,'Growth rate'!$B$3:$S$93,4,FALSE)*VLOOKUP($E322,BY_AGR_Demand_Drivers!$A$5:$I$11,7,FALSE)</f>
        <v>3.3769219299407593</v>
      </c>
      <c r="G322" s="16">
        <f>VLOOKUP($C322,'Growth rate'!$B$3:$S$93,4,FALSE)*VLOOKUP($E322,BY_AGR_Demand_Drivers!$A$5:$I$11,8,FALSE)</f>
        <v>0</v>
      </c>
      <c r="H322" s="16">
        <f>VLOOKUP($C322,'Growth rate'!$B$3:$S$93,4,FALSE)*VLOOKUP($E322,BY_AGR_Demand_Drivers!$A$5:$I$11,9,FALSE)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BY_AGR_Demand_Drivers!$J$8</f>
        <v>AGDLA</v>
      </c>
      <c r="F323" s="16">
        <f>VLOOKUP($C323,'Growth rate'!$B$3:$S$93,4,FALSE)*VLOOKUP($E323,BY_AGR_Demand_Drivers!$A$5:$I$11,7,FALSE)</f>
        <v>3.3621145474929262</v>
      </c>
      <c r="G323" s="16">
        <f>VLOOKUP($C323,'Growth rate'!$B$3:$S$93,4,FALSE)*VLOOKUP($E323,BY_AGR_Demand_Drivers!$A$5:$I$11,8,FALSE)</f>
        <v>0</v>
      </c>
      <c r="H323" s="16">
        <f>VLOOKUP($C323,'Growth rate'!$B$3:$S$93,4,FALSE)*VLOOKUP($E323,BY_AGR_Demand_Drivers!$A$5:$I$11,9,FALSE)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BY_AGR_Demand_Drivers!$J$8</f>
        <v>AGDLA</v>
      </c>
      <c r="F324" s="16">
        <f>VLOOKUP($C324,'Growth rate'!$B$3:$S$93,4,FALSE)*VLOOKUP($E324,BY_AGR_Demand_Drivers!$A$5:$I$11,7,FALSE)</f>
        <v>3.347307165045093</v>
      </c>
      <c r="G324" s="16">
        <f>VLOOKUP($C324,'Growth rate'!$B$3:$S$93,4,FALSE)*VLOOKUP($E324,BY_AGR_Demand_Drivers!$A$5:$I$11,8,FALSE)</f>
        <v>0</v>
      </c>
      <c r="H324" s="16">
        <f>VLOOKUP($C324,'Growth rate'!$B$3:$S$93,4,FALSE)*VLOOKUP($E324,BY_AGR_Demand_Drivers!$A$5:$I$11,9,FALSE)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BY_AGR_Demand_Drivers!$J$8</f>
        <v>AGDLA</v>
      </c>
      <c r="F325" s="16">
        <f>VLOOKUP($C325,'Growth rate'!$B$3:$S$93,4,FALSE)*VLOOKUP($E325,BY_AGR_Demand_Drivers!$A$5:$I$11,7,FALSE)</f>
        <v>3.3324997825972598</v>
      </c>
      <c r="G325" s="16">
        <f>VLOOKUP($C325,'Growth rate'!$B$3:$S$93,4,FALSE)*VLOOKUP($E325,BY_AGR_Demand_Drivers!$A$5:$I$11,8,FALSE)</f>
        <v>0</v>
      </c>
      <c r="H325" s="16">
        <f>VLOOKUP($C325,'Growth rate'!$B$3:$S$93,4,FALSE)*VLOOKUP($E325,BY_AGR_Demand_Drivers!$A$5:$I$11,9,FALSE)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BY_AGR_Demand_Drivers!$J$8</f>
        <v>AGDLA</v>
      </c>
      <c r="F326" s="16">
        <f>VLOOKUP($C326,'Growth rate'!$B$3:$S$93,4,FALSE)*VLOOKUP($E326,BY_AGR_Demand_Drivers!$A$5:$I$11,7,FALSE)</f>
        <v>3.3176924001494266</v>
      </c>
      <c r="G326" s="16">
        <f>VLOOKUP($C326,'Growth rate'!$B$3:$S$93,4,FALSE)*VLOOKUP($E326,BY_AGR_Demand_Drivers!$A$5:$I$11,8,FALSE)</f>
        <v>0</v>
      </c>
      <c r="H326" s="16">
        <f>VLOOKUP($C326,'Growth rate'!$B$3:$S$93,4,FALSE)*VLOOKUP($E326,BY_AGR_Demand_Drivers!$A$5:$I$11,9,FALSE)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BY_AGR_Demand_Drivers!$J$8</f>
        <v>AGDLA</v>
      </c>
      <c r="F327" s="16">
        <f>VLOOKUP($C327,'Growth rate'!$B$3:$S$93,4,FALSE)*VLOOKUP($E327,BY_AGR_Demand_Drivers!$A$5:$I$11,7,FALSE)</f>
        <v>3.3004447803735388</v>
      </c>
      <c r="G327" s="16">
        <f>VLOOKUP($C327,'Growth rate'!$B$3:$S$93,4,FALSE)*VLOOKUP($E327,BY_AGR_Demand_Drivers!$A$5:$I$11,8,FALSE)</f>
        <v>0</v>
      </c>
      <c r="H327" s="16">
        <f>VLOOKUP($C327,'Growth rate'!$B$3:$S$93,4,FALSE)*VLOOKUP($E327,BY_AGR_Demand_Drivers!$A$5:$I$11,9,FALSE)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BY_AGR_Demand_Drivers!$J$8</f>
        <v>AGDLA</v>
      </c>
      <c r="F328" s="16">
        <f>VLOOKUP($C328,'Growth rate'!$B$3:$S$93,4,FALSE)*VLOOKUP($E328,BY_AGR_Demand_Drivers!$A$5:$I$11,7,FALSE)</f>
        <v>3.2831971605976507</v>
      </c>
      <c r="G328" s="16">
        <f>VLOOKUP($C328,'Growth rate'!$B$3:$S$93,4,FALSE)*VLOOKUP($E328,BY_AGR_Demand_Drivers!$A$5:$I$11,8,FALSE)</f>
        <v>0</v>
      </c>
      <c r="H328" s="16">
        <f>VLOOKUP($C328,'Growth rate'!$B$3:$S$93,4,FALSE)*VLOOKUP($E328,BY_AGR_Demand_Drivers!$A$5:$I$11,9,FALSE)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BY_AGR_Demand_Drivers!$J$8</f>
        <v>AGDLA</v>
      </c>
      <c r="F329" s="16">
        <f>VLOOKUP($C329,'Growth rate'!$B$3:$S$93,4,FALSE)*VLOOKUP($E329,BY_AGR_Demand_Drivers!$A$5:$I$11,7,FALSE)</f>
        <v>3.265949540821762</v>
      </c>
      <c r="G329" s="16">
        <f>VLOOKUP($C329,'Growth rate'!$B$3:$S$93,4,FALSE)*VLOOKUP($E329,BY_AGR_Demand_Drivers!$A$5:$I$11,8,FALSE)</f>
        <v>0</v>
      </c>
      <c r="H329" s="16">
        <f>VLOOKUP($C329,'Growth rate'!$B$3:$S$93,4,FALSE)*VLOOKUP($E329,BY_AGR_Demand_Drivers!$A$5:$I$11,9,FALSE)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BY_AGR_Demand_Drivers!$J$8</f>
        <v>AGDLA</v>
      </c>
      <c r="F330" s="16">
        <f>VLOOKUP($C330,'Growth rate'!$B$3:$S$93,4,FALSE)*VLOOKUP($E330,BY_AGR_Demand_Drivers!$A$5:$I$11,7,FALSE)</f>
        <v>3.2487019210458743</v>
      </c>
      <c r="G330" s="16">
        <f>VLOOKUP($C330,'Growth rate'!$B$3:$S$93,4,FALSE)*VLOOKUP($E330,BY_AGR_Demand_Drivers!$A$5:$I$11,8,FALSE)</f>
        <v>0</v>
      </c>
      <c r="H330" s="16">
        <f>VLOOKUP($C330,'Growth rate'!$B$3:$S$93,4,FALSE)*VLOOKUP($E330,BY_AGR_Demand_Drivers!$A$5:$I$11,9,FALSE)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BY_AGR_Demand_Drivers!$J$8</f>
        <v>AGDLA</v>
      </c>
      <c r="F331" s="16">
        <f>VLOOKUP($C331,'Growth rate'!$B$3:$S$93,4,FALSE)*VLOOKUP($E331,BY_AGR_Demand_Drivers!$A$5:$I$11,7,FALSE)</f>
        <v>3.2314543012699861</v>
      </c>
      <c r="G331" s="16">
        <f>VLOOKUP($C331,'Growth rate'!$B$3:$S$93,4,FALSE)*VLOOKUP($E331,BY_AGR_Demand_Drivers!$A$5:$I$11,8,FALSE)</f>
        <v>0</v>
      </c>
      <c r="H331" s="16">
        <f>VLOOKUP($C331,'Growth rate'!$B$3:$S$93,4,FALSE)*VLOOKUP($E331,BY_AGR_Demand_Drivers!$A$5:$I$11,9,FALSE)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BY_AGR_Demand_Drivers!$J$9</f>
        <v>AGDEM</v>
      </c>
      <c r="F332" s="16">
        <f>VLOOKUP($C332,'Growth rate'!$B$3:$S$93,4,FALSE)*VLOOKUP($E332,BY_AGR_Demand_Drivers!$A$5:$I$11,7,FALSE)</f>
        <v>11.914973767375388</v>
      </c>
      <c r="G332" s="16">
        <f>VLOOKUP($C332,'Growth rate'!$B$3:$S$93,4,FALSE)*VLOOKUP($E332,BY_AGR_Demand_Drivers!$A$5:$I$11,8,FALSE)</f>
        <v>0</v>
      </c>
      <c r="H332" s="16">
        <f>VLOOKUP($C332,'Growth rate'!$B$3:$S$93,4,FALSE)*VLOOKUP($E332,BY_AGR_Demand_Drivers!$A$5:$I$11,9,FALSE)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BY_AGR_Demand_Drivers!$J$9</f>
        <v>AGDEM</v>
      </c>
      <c r="F333" s="16">
        <f>VLOOKUP($C333,'Growth rate'!$B$3:$S$93,4,FALSE)*VLOOKUP($E333,BY_AGR_Demand_Drivers!$A$5:$I$11,7,FALSE)</f>
        <v>11.9087699091373</v>
      </c>
      <c r="G333" s="16">
        <f>VLOOKUP($C333,'Growth rate'!$B$3:$S$93,4,FALSE)*VLOOKUP($E333,BY_AGR_Demand_Drivers!$A$5:$I$11,8,FALSE)</f>
        <v>0</v>
      </c>
      <c r="H333" s="16">
        <f>VLOOKUP($C333,'Growth rate'!$B$3:$S$93,4,FALSE)*VLOOKUP($E333,BY_AGR_Demand_Drivers!$A$5:$I$11,9,FALSE)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BY_AGR_Demand_Drivers!$J$9</f>
        <v>AGDEM</v>
      </c>
      <c r="F334" s="16">
        <f>VLOOKUP($C334,'Growth rate'!$B$3:$S$93,4,FALSE)*VLOOKUP($E334,BY_AGR_Demand_Drivers!$A$5:$I$11,7,FALSE)</f>
        <v>11.902177819110413</v>
      </c>
      <c r="G334" s="16">
        <f>VLOOKUP($C334,'Growth rate'!$B$3:$S$93,4,FALSE)*VLOOKUP($E334,BY_AGR_Demand_Drivers!$A$5:$I$11,8,FALSE)</f>
        <v>0</v>
      </c>
      <c r="H334" s="16">
        <f>VLOOKUP($C334,'Growth rate'!$B$3:$S$93,4,FALSE)*VLOOKUP($E334,BY_AGR_Demand_Drivers!$A$5:$I$11,9,FALSE)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BY_AGR_Demand_Drivers!$J$9</f>
        <v>AGDEM</v>
      </c>
      <c r="F335" s="16">
        <f>VLOOKUP($C335,'Growth rate'!$B$3:$S$93,4,FALSE)*VLOOKUP($E335,BY_AGR_Demand_Drivers!$A$5:$I$11,7,FALSE)</f>
        <v>11.895585729083527</v>
      </c>
      <c r="G335" s="16">
        <f>VLOOKUP($C335,'Growth rate'!$B$3:$S$93,4,FALSE)*VLOOKUP($E335,BY_AGR_Demand_Drivers!$A$5:$I$11,8,FALSE)</f>
        <v>0</v>
      </c>
      <c r="H335" s="16">
        <f>VLOOKUP($C335,'Growth rate'!$B$3:$S$93,4,FALSE)*VLOOKUP($E335,BY_AGR_Demand_Drivers!$A$5:$I$11,9,FALSE)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BY_AGR_Demand_Drivers!$J$9</f>
        <v>AGDEM</v>
      </c>
      <c r="F336" s="16">
        <f>VLOOKUP($C336,'Growth rate'!$B$3:$S$93,4,FALSE)*VLOOKUP($E336,BY_AGR_Demand_Drivers!$A$5:$I$11,7,FALSE)</f>
        <v>11.888993639056642</v>
      </c>
      <c r="G336" s="16">
        <f>VLOOKUP($C336,'Growth rate'!$B$3:$S$93,4,FALSE)*VLOOKUP($E336,BY_AGR_Demand_Drivers!$A$5:$I$11,8,FALSE)</f>
        <v>0</v>
      </c>
      <c r="H336" s="16">
        <f>VLOOKUP($C336,'Growth rate'!$B$3:$S$93,4,FALSE)*VLOOKUP($E336,BY_AGR_Demand_Drivers!$A$5:$I$11,9,FALSE)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BY_AGR_Demand_Drivers!$J$9</f>
        <v>AGDEM</v>
      </c>
      <c r="F337" s="16">
        <f>VLOOKUP($C337,'Growth rate'!$B$3:$S$93,4,FALSE)*VLOOKUP($E337,BY_AGR_Demand_Drivers!$A$5:$I$11,7,FALSE)</f>
        <v>11.882401549029755</v>
      </c>
      <c r="G337" s="16">
        <f>VLOOKUP($C337,'Growth rate'!$B$3:$S$93,4,FALSE)*VLOOKUP($E337,BY_AGR_Demand_Drivers!$A$5:$I$11,8,FALSE)</f>
        <v>0</v>
      </c>
      <c r="H337" s="16">
        <f>VLOOKUP($C337,'Growth rate'!$B$3:$S$93,4,FALSE)*VLOOKUP($E337,BY_AGR_Demand_Drivers!$A$5:$I$11,9,FALSE)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BY_AGR_Demand_Drivers!$J$9</f>
        <v>AGDEM</v>
      </c>
      <c r="F338" s="16">
        <f>VLOOKUP($C338,'Growth rate'!$B$3:$S$93,4,FALSE)*VLOOKUP($E338,BY_AGR_Demand_Drivers!$A$5:$I$11,7,FALSE)</f>
        <v>11.87580945900287</v>
      </c>
      <c r="G338" s="16">
        <f>VLOOKUP($C338,'Growth rate'!$B$3:$S$93,4,FALSE)*VLOOKUP($E338,BY_AGR_Demand_Drivers!$A$5:$I$11,8,FALSE)</f>
        <v>0</v>
      </c>
      <c r="H338" s="16">
        <f>VLOOKUP($C338,'Growth rate'!$B$3:$S$93,4,FALSE)*VLOOKUP($E338,BY_AGR_Demand_Drivers!$A$5:$I$11,9,FALSE)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BY_AGR_Demand_Drivers!$J$9</f>
        <v>AGDEM</v>
      </c>
      <c r="F339" s="16">
        <f>VLOOKUP($C339,'Growth rate'!$B$3:$S$93,4,FALSE)*VLOOKUP($E339,BY_AGR_Demand_Drivers!$A$5:$I$11,7,FALSE)</f>
        <v>11.866327025539265</v>
      </c>
      <c r="G339" s="16">
        <f>VLOOKUP($C339,'Growth rate'!$B$3:$S$93,4,FALSE)*VLOOKUP($E339,BY_AGR_Demand_Drivers!$A$5:$I$11,8,FALSE)</f>
        <v>0</v>
      </c>
      <c r="H339" s="16">
        <f>VLOOKUP($C339,'Growth rate'!$B$3:$S$93,4,FALSE)*VLOOKUP($E339,BY_AGR_Demand_Drivers!$A$5:$I$11,9,FALSE)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BY_AGR_Demand_Drivers!$J$9</f>
        <v>AGDEM</v>
      </c>
      <c r="F340" s="16">
        <f>VLOOKUP($C340,'Growth rate'!$B$3:$S$93,4,FALSE)*VLOOKUP($E340,BY_AGR_Demand_Drivers!$A$5:$I$11,7,FALSE)</f>
        <v>11.856844592075658</v>
      </c>
      <c r="G340" s="16">
        <f>VLOOKUP($C340,'Growth rate'!$B$3:$S$93,4,FALSE)*VLOOKUP($E340,BY_AGR_Demand_Drivers!$A$5:$I$11,8,FALSE)</f>
        <v>0</v>
      </c>
      <c r="H340" s="16">
        <f>VLOOKUP($C340,'Growth rate'!$B$3:$S$93,4,FALSE)*VLOOKUP($E340,BY_AGR_Demand_Drivers!$A$5:$I$11,9,FALSE)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BY_AGR_Demand_Drivers!$J$9</f>
        <v>AGDEM</v>
      </c>
      <c r="F341" s="16">
        <f>VLOOKUP($C341,'Growth rate'!$B$3:$S$93,4,FALSE)*VLOOKUP($E341,BY_AGR_Demand_Drivers!$A$5:$I$11,7,FALSE)</f>
        <v>11.847362158612054</v>
      </c>
      <c r="G341" s="16">
        <f>VLOOKUP($C341,'Growth rate'!$B$3:$S$93,4,FALSE)*VLOOKUP($E341,BY_AGR_Demand_Drivers!$A$5:$I$11,8,FALSE)</f>
        <v>0</v>
      </c>
      <c r="H341" s="16">
        <f>VLOOKUP($C341,'Growth rate'!$B$3:$S$93,4,FALSE)*VLOOKUP($E341,BY_AGR_Demand_Drivers!$A$5:$I$11,9,FALSE)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BY_AGR_Demand_Drivers!$J$9</f>
        <v>AGDEM</v>
      </c>
      <c r="F342" s="16">
        <f>VLOOKUP($C342,'Growth rate'!$B$3:$S$93,4,FALSE)*VLOOKUP($E342,BY_AGR_Demand_Drivers!$A$5:$I$11,7,FALSE)</f>
        <v>11.837879725148449</v>
      </c>
      <c r="G342" s="16">
        <f>VLOOKUP($C342,'Growth rate'!$B$3:$S$93,4,FALSE)*VLOOKUP($E342,BY_AGR_Demand_Drivers!$A$5:$I$11,8,FALSE)</f>
        <v>0</v>
      </c>
      <c r="H342" s="16">
        <f>VLOOKUP($C342,'Growth rate'!$B$3:$S$93,4,FALSE)*VLOOKUP($E342,BY_AGR_Demand_Drivers!$A$5:$I$11,9,FALSE)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BY_AGR_Demand_Drivers!$J$9</f>
        <v>AGDEM</v>
      </c>
      <c r="F343" s="16">
        <f>VLOOKUP($C343,'Growth rate'!$B$3:$S$93,4,FALSE)*VLOOKUP($E343,BY_AGR_Demand_Drivers!$A$5:$I$11,7,FALSE)</f>
        <v>11.828397291684844</v>
      </c>
      <c r="G343" s="16">
        <f>VLOOKUP($C343,'Growth rate'!$B$3:$S$93,4,FALSE)*VLOOKUP($E343,BY_AGR_Demand_Drivers!$A$5:$I$11,8,FALSE)</f>
        <v>0</v>
      </c>
      <c r="H343" s="16">
        <f>VLOOKUP($C343,'Growth rate'!$B$3:$S$93,4,FALSE)*VLOOKUP($E343,BY_AGR_Demand_Drivers!$A$5:$I$11,9,FALSE)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BY_AGR_Demand_Drivers!$J$9</f>
        <v>AGDEM</v>
      </c>
      <c r="F344" s="16">
        <f>VLOOKUP($C344,'Growth rate'!$B$3:$S$93,4,FALSE)*VLOOKUP($E344,BY_AGR_Demand_Drivers!$A$5:$I$11,7,FALSE)</f>
        <v>11.815494875791853</v>
      </c>
      <c r="G344" s="16">
        <f>VLOOKUP($C344,'Growth rate'!$B$3:$S$93,4,FALSE)*VLOOKUP($E344,BY_AGR_Demand_Drivers!$A$5:$I$11,8,FALSE)</f>
        <v>0</v>
      </c>
      <c r="H344" s="16">
        <f>VLOOKUP($C344,'Growth rate'!$B$3:$S$93,4,FALSE)*VLOOKUP($E344,BY_AGR_Demand_Drivers!$A$5:$I$11,9,FALSE)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BY_AGR_Demand_Drivers!$J$9</f>
        <v>AGDEM</v>
      </c>
      <c r="F345" s="16">
        <f>VLOOKUP($C345,'Growth rate'!$B$3:$S$93,4,FALSE)*VLOOKUP($E345,BY_AGR_Demand_Drivers!$A$5:$I$11,7,FALSE)</f>
        <v>11.802592459898861</v>
      </c>
      <c r="G345" s="16">
        <f>VLOOKUP($C345,'Growth rate'!$B$3:$S$93,4,FALSE)*VLOOKUP($E345,BY_AGR_Demand_Drivers!$A$5:$I$11,8,FALSE)</f>
        <v>0</v>
      </c>
      <c r="H345" s="16">
        <f>VLOOKUP($C345,'Growth rate'!$B$3:$S$93,4,FALSE)*VLOOKUP($E345,BY_AGR_Demand_Drivers!$A$5:$I$11,9,FALSE)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BY_AGR_Demand_Drivers!$J$9</f>
        <v>AGDEM</v>
      </c>
      <c r="F346" s="16">
        <f>VLOOKUP($C346,'Growth rate'!$B$3:$S$93,4,FALSE)*VLOOKUP($E346,BY_AGR_Demand_Drivers!$A$5:$I$11,7,FALSE)</f>
        <v>11.789690044005869</v>
      </c>
      <c r="G346" s="16">
        <f>VLOOKUP($C346,'Growth rate'!$B$3:$S$93,4,FALSE)*VLOOKUP($E346,BY_AGR_Demand_Drivers!$A$5:$I$11,8,FALSE)</f>
        <v>0</v>
      </c>
      <c r="H346" s="16">
        <f>VLOOKUP($C346,'Growth rate'!$B$3:$S$93,4,FALSE)*VLOOKUP($E346,BY_AGR_Demand_Drivers!$A$5:$I$11,9,FALSE)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BY_AGR_Demand_Drivers!$J$9</f>
        <v>AGDEM</v>
      </c>
      <c r="F347" s="16">
        <f>VLOOKUP($C347,'Growth rate'!$B$3:$S$93,4,FALSE)*VLOOKUP($E347,BY_AGR_Demand_Drivers!$A$5:$I$11,7,FALSE)</f>
        <v>11.776787628112878</v>
      </c>
      <c r="G347" s="16">
        <f>VLOOKUP($C347,'Growth rate'!$B$3:$S$93,4,FALSE)*VLOOKUP($E347,BY_AGR_Demand_Drivers!$A$5:$I$11,8,FALSE)</f>
        <v>0</v>
      </c>
      <c r="H347" s="16">
        <f>VLOOKUP($C347,'Growth rate'!$B$3:$S$93,4,FALSE)*VLOOKUP($E347,BY_AGR_Demand_Drivers!$A$5:$I$11,9,FALSE)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BY_AGR_Demand_Drivers!$J$9</f>
        <v>AGDEM</v>
      </c>
      <c r="F348" s="16">
        <f>VLOOKUP($C348,'Growth rate'!$B$3:$S$93,4,FALSE)*VLOOKUP($E348,BY_AGR_Demand_Drivers!$A$5:$I$11,7,FALSE)</f>
        <v>11.763885212219886</v>
      </c>
      <c r="G348" s="16">
        <f>VLOOKUP($C348,'Growth rate'!$B$3:$S$93,4,FALSE)*VLOOKUP($E348,BY_AGR_Demand_Drivers!$A$5:$I$11,8,FALSE)</f>
        <v>0</v>
      </c>
      <c r="H348" s="16">
        <f>VLOOKUP($C348,'Growth rate'!$B$3:$S$93,4,FALSE)*VLOOKUP($E348,BY_AGR_Demand_Drivers!$A$5:$I$11,9,FALSE)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BY_AGR_Demand_Drivers!$J$9</f>
        <v>AGDEM</v>
      </c>
      <c r="F349" s="16">
        <f>VLOOKUP($C349,'Growth rate'!$B$3:$S$93,4,FALSE)*VLOOKUP($E349,BY_AGR_Demand_Drivers!$A$5:$I$11,7,FALSE)</f>
        <v>11.747987368528269</v>
      </c>
      <c r="G349" s="16">
        <f>VLOOKUP($C349,'Growth rate'!$B$3:$S$93,4,FALSE)*VLOOKUP($E349,BY_AGR_Demand_Drivers!$A$5:$I$11,8,FALSE)</f>
        <v>0</v>
      </c>
      <c r="H349" s="16">
        <f>VLOOKUP($C349,'Growth rate'!$B$3:$S$93,4,FALSE)*VLOOKUP($E349,BY_AGR_Demand_Drivers!$A$5:$I$11,9,FALSE)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BY_AGR_Demand_Drivers!$J$9</f>
        <v>AGDEM</v>
      </c>
      <c r="F350" s="16">
        <f>VLOOKUP($C350,'Growth rate'!$B$3:$S$93,4,FALSE)*VLOOKUP($E350,BY_AGR_Demand_Drivers!$A$5:$I$11,7,FALSE)</f>
        <v>11.732089524836653</v>
      </c>
      <c r="G350" s="16">
        <f>VLOOKUP($C350,'Growth rate'!$B$3:$S$93,4,FALSE)*VLOOKUP($E350,BY_AGR_Demand_Drivers!$A$5:$I$11,8,FALSE)</f>
        <v>0</v>
      </c>
      <c r="H350" s="16">
        <f>VLOOKUP($C350,'Growth rate'!$B$3:$S$93,4,FALSE)*VLOOKUP($E350,BY_AGR_Demand_Drivers!$A$5:$I$11,9,FALSE)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BY_AGR_Demand_Drivers!$J$9</f>
        <v>AGDEM</v>
      </c>
      <c r="F351" s="16">
        <f>VLOOKUP($C351,'Growth rate'!$B$3:$S$93,4,FALSE)*VLOOKUP($E351,BY_AGR_Demand_Drivers!$A$5:$I$11,7,FALSE)</f>
        <v>11.716191681145036</v>
      </c>
      <c r="G351" s="16">
        <f>VLOOKUP($C351,'Growth rate'!$B$3:$S$93,4,FALSE)*VLOOKUP($E351,BY_AGR_Demand_Drivers!$A$5:$I$11,8,FALSE)</f>
        <v>0</v>
      </c>
      <c r="H351" s="16">
        <f>VLOOKUP($C351,'Growth rate'!$B$3:$S$93,4,FALSE)*VLOOKUP($E351,BY_AGR_Demand_Drivers!$A$5:$I$11,9,FALSE)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BY_AGR_Demand_Drivers!$J$9</f>
        <v>AGDEM</v>
      </c>
      <c r="F352" s="16">
        <f>VLOOKUP($C352,'Growth rate'!$B$3:$S$93,4,FALSE)*VLOOKUP($E352,BY_AGR_Demand_Drivers!$A$5:$I$11,7,FALSE)</f>
        <v>11.700293837453419</v>
      </c>
      <c r="G352" s="16">
        <f>VLOOKUP($C352,'Growth rate'!$B$3:$S$93,4,FALSE)*VLOOKUP($E352,BY_AGR_Demand_Drivers!$A$5:$I$11,8,FALSE)</f>
        <v>0</v>
      </c>
      <c r="H352" s="16">
        <f>VLOOKUP($C352,'Growth rate'!$B$3:$S$93,4,FALSE)*VLOOKUP($E352,BY_AGR_Demand_Drivers!$A$5:$I$11,9,FALSE)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BY_AGR_Demand_Drivers!$J$9</f>
        <v>AGDEM</v>
      </c>
      <c r="F353" s="16">
        <f>VLOOKUP($C353,'Growth rate'!$B$3:$S$93,4,FALSE)*VLOOKUP($E353,BY_AGR_Demand_Drivers!$A$5:$I$11,7,FALSE)</f>
        <v>11.684395993761802</v>
      </c>
      <c r="G353" s="16">
        <f>VLOOKUP($C353,'Growth rate'!$B$3:$S$93,4,FALSE)*VLOOKUP($E353,BY_AGR_Demand_Drivers!$A$5:$I$11,8,FALSE)</f>
        <v>0</v>
      </c>
      <c r="H353" s="16">
        <f>VLOOKUP($C353,'Growth rate'!$B$3:$S$93,4,FALSE)*VLOOKUP($E353,BY_AGR_Demand_Drivers!$A$5:$I$11,9,FALSE)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BY_AGR_Demand_Drivers!$J$9</f>
        <v>AGDEM</v>
      </c>
      <c r="F354" s="16">
        <f>VLOOKUP($C354,'Growth rate'!$B$3:$S$93,4,FALSE)*VLOOKUP($E354,BY_AGR_Demand_Drivers!$A$5:$I$11,7,FALSE)</f>
        <v>11.665439132731995</v>
      </c>
      <c r="G354" s="16">
        <f>VLOOKUP($C354,'Growth rate'!$B$3:$S$93,4,FALSE)*VLOOKUP($E354,BY_AGR_Demand_Drivers!$A$5:$I$11,8,FALSE)</f>
        <v>0</v>
      </c>
      <c r="H354" s="16">
        <f>VLOOKUP($C354,'Growth rate'!$B$3:$S$93,4,FALSE)*VLOOKUP($E354,BY_AGR_Demand_Drivers!$A$5:$I$11,9,FALSE)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BY_AGR_Demand_Drivers!$J$9</f>
        <v>AGDEM</v>
      </c>
      <c r="F355" s="16">
        <f>VLOOKUP($C355,'Growth rate'!$B$3:$S$93,4,FALSE)*VLOOKUP($E355,BY_AGR_Demand_Drivers!$A$5:$I$11,7,FALSE)</f>
        <v>11.646482271702187</v>
      </c>
      <c r="G355" s="16">
        <f>VLOOKUP($C355,'Growth rate'!$B$3:$S$93,4,FALSE)*VLOOKUP($E355,BY_AGR_Demand_Drivers!$A$5:$I$11,8,FALSE)</f>
        <v>0</v>
      </c>
      <c r="H355" s="16">
        <f>VLOOKUP($C355,'Growth rate'!$B$3:$S$93,4,FALSE)*VLOOKUP($E355,BY_AGR_Demand_Drivers!$A$5:$I$11,9,FALSE)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BY_AGR_Demand_Drivers!$J$9</f>
        <v>AGDEM</v>
      </c>
      <c r="F356" s="16">
        <f>VLOOKUP($C356,'Growth rate'!$B$3:$S$93,4,FALSE)*VLOOKUP($E356,BY_AGR_Demand_Drivers!$A$5:$I$11,7,FALSE)</f>
        <v>11.627525410672378</v>
      </c>
      <c r="G356" s="16">
        <f>VLOOKUP($C356,'Growth rate'!$B$3:$S$93,4,FALSE)*VLOOKUP($E356,BY_AGR_Demand_Drivers!$A$5:$I$11,8,FALSE)</f>
        <v>0</v>
      </c>
      <c r="H356" s="16">
        <f>VLOOKUP($C356,'Growth rate'!$B$3:$S$93,4,FALSE)*VLOOKUP($E356,BY_AGR_Demand_Drivers!$A$5:$I$11,9,FALSE)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BY_AGR_Demand_Drivers!$J$9</f>
        <v>AGDEM</v>
      </c>
      <c r="F357" s="16">
        <f>VLOOKUP($C357,'Growth rate'!$B$3:$S$93,4,FALSE)*VLOOKUP($E357,BY_AGR_Demand_Drivers!$A$5:$I$11,7,FALSE)</f>
        <v>11.60856854964257</v>
      </c>
      <c r="G357" s="16">
        <f>VLOOKUP($C357,'Growth rate'!$B$3:$S$93,4,FALSE)*VLOOKUP($E357,BY_AGR_Demand_Drivers!$A$5:$I$11,8,FALSE)</f>
        <v>0</v>
      </c>
      <c r="H357" s="16">
        <f>VLOOKUP($C357,'Growth rate'!$B$3:$S$93,4,FALSE)*VLOOKUP($E357,BY_AGR_Demand_Drivers!$A$5:$I$11,9,FALSE)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BY_AGR_Demand_Drivers!$J$9</f>
        <v>AGDEM</v>
      </c>
      <c r="F358" s="16">
        <f>VLOOKUP($C358,'Growth rate'!$B$3:$S$93,4,FALSE)*VLOOKUP($E358,BY_AGR_Demand_Drivers!$A$5:$I$11,7,FALSE)</f>
        <v>11.589611688612763</v>
      </c>
      <c r="G358" s="16">
        <f>VLOOKUP($C358,'Growth rate'!$B$3:$S$93,4,FALSE)*VLOOKUP($E358,BY_AGR_Demand_Drivers!$A$5:$I$11,8,FALSE)</f>
        <v>0</v>
      </c>
      <c r="H358" s="16">
        <f>VLOOKUP($C358,'Growth rate'!$B$3:$S$93,4,FALSE)*VLOOKUP($E358,BY_AGR_Demand_Drivers!$A$5:$I$11,9,FALSE)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BY_AGR_Demand_Drivers!$J$9</f>
        <v>AGDEM</v>
      </c>
      <c r="F359" s="16">
        <f>VLOOKUP($C359,'Growth rate'!$B$3:$S$93,4,FALSE)*VLOOKUP($E359,BY_AGR_Demand_Drivers!$A$5:$I$11,7,FALSE)</f>
        <v>11.566851403286442</v>
      </c>
      <c r="G359" s="16">
        <f>VLOOKUP($C359,'Growth rate'!$B$3:$S$93,4,FALSE)*VLOOKUP($E359,BY_AGR_Demand_Drivers!$A$5:$I$11,8,FALSE)</f>
        <v>0</v>
      </c>
      <c r="H359" s="16">
        <f>VLOOKUP($C359,'Growth rate'!$B$3:$S$93,4,FALSE)*VLOOKUP($E359,BY_AGR_Demand_Drivers!$A$5:$I$11,9,FALSE)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BY_AGR_Demand_Drivers!$J$9</f>
        <v>AGDEM</v>
      </c>
      <c r="F360" s="16">
        <f>VLOOKUP($C360,'Growth rate'!$B$3:$S$93,4,FALSE)*VLOOKUP($E360,BY_AGR_Demand_Drivers!$A$5:$I$11,7,FALSE)</f>
        <v>11.544091117960122</v>
      </c>
      <c r="G360" s="16">
        <f>VLOOKUP($C360,'Growth rate'!$B$3:$S$93,4,FALSE)*VLOOKUP($E360,BY_AGR_Demand_Drivers!$A$5:$I$11,8,FALSE)</f>
        <v>0</v>
      </c>
      <c r="H360" s="16">
        <f>VLOOKUP($C360,'Growth rate'!$B$3:$S$93,4,FALSE)*VLOOKUP($E360,BY_AGR_Demand_Drivers!$A$5:$I$11,9,FALSE)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BY_AGR_Demand_Drivers!$J$9</f>
        <v>AGDEM</v>
      </c>
      <c r="F361" s="16">
        <f>VLOOKUP($C361,'Growth rate'!$B$3:$S$93,4,FALSE)*VLOOKUP($E361,BY_AGR_Demand_Drivers!$A$5:$I$11,7,FALSE)</f>
        <v>11.521330832633801</v>
      </c>
      <c r="G361" s="16">
        <f>VLOOKUP($C361,'Growth rate'!$B$3:$S$93,4,FALSE)*VLOOKUP($E361,BY_AGR_Demand_Drivers!$A$5:$I$11,8,FALSE)</f>
        <v>0</v>
      </c>
      <c r="H361" s="16">
        <f>VLOOKUP($C361,'Growth rate'!$B$3:$S$93,4,FALSE)*VLOOKUP($E361,BY_AGR_Demand_Drivers!$A$5:$I$11,9,FALSE)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BY_AGR_Demand_Drivers!$J$9</f>
        <v>AGDEM</v>
      </c>
      <c r="F362" s="16">
        <f>VLOOKUP($C362,'Growth rate'!$B$3:$S$93,4,FALSE)*VLOOKUP($E362,BY_AGR_Demand_Drivers!$A$5:$I$11,7,FALSE)</f>
        <v>11.498570547307478</v>
      </c>
      <c r="G362" s="16">
        <f>VLOOKUP($C362,'Growth rate'!$B$3:$S$93,4,FALSE)*VLOOKUP($E362,BY_AGR_Demand_Drivers!$A$5:$I$11,8,FALSE)</f>
        <v>0</v>
      </c>
      <c r="H362" s="16">
        <f>VLOOKUP($C362,'Growth rate'!$B$3:$S$93,4,FALSE)*VLOOKUP($E362,BY_AGR_Demand_Drivers!$A$5:$I$11,9,FALSE)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BY_AGR_Demand_Drivers!$J$9</f>
        <v>AGDEM</v>
      </c>
      <c r="F363" s="16">
        <f>VLOOKUP($C363,'Growth rate'!$B$3:$S$93,4,FALSE)*VLOOKUP($E363,BY_AGR_Demand_Drivers!$A$5:$I$11,7,FALSE)</f>
        <v>11.475810261981158</v>
      </c>
      <c r="G363" s="16">
        <f>VLOOKUP($C363,'Growth rate'!$B$3:$S$93,4,FALSE)*VLOOKUP($E363,BY_AGR_Demand_Drivers!$A$5:$I$11,8,FALSE)</f>
        <v>0</v>
      </c>
      <c r="H363" s="16">
        <f>VLOOKUP($C363,'Growth rate'!$B$3:$S$93,4,FALSE)*VLOOKUP($E363,BY_AGR_Demand_Drivers!$A$5:$I$11,9,FALSE)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BY_AGR_Demand_Drivers!$J$9</f>
        <v>AGDEM</v>
      </c>
      <c r="F364" s="16">
        <f>VLOOKUP($C364,'Growth rate'!$B$3:$S$93,4,FALSE)*VLOOKUP($E364,BY_AGR_Demand_Drivers!$A$5:$I$11,7,FALSE)</f>
        <v>11.449287101541332</v>
      </c>
      <c r="G364" s="16">
        <f>VLOOKUP($C364,'Growth rate'!$B$3:$S$93,4,FALSE)*VLOOKUP($E364,BY_AGR_Demand_Drivers!$A$5:$I$11,8,FALSE)</f>
        <v>0</v>
      </c>
      <c r="H364" s="16">
        <f>VLOOKUP($C364,'Growth rate'!$B$3:$S$93,4,FALSE)*VLOOKUP($E364,BY_AGR_Demand_Drivers!$A$5:$I$11,9,FALSE)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BY_AGR_Demand_Drivers!$J$9</f>
        <v>AGDEM</v>
      </c>
      <c r="F365" s="16">
        <f>VLOOKUP($C365,'Growth rate'!$B$3:$S$93,4,FALSE)*VLOOKUP($E365,BY_AGR_Demand_Drivers!$A$5:$I$11,7,FALSE)</f>
        <v>11.422763941101506</v>
      </c>
      <c r="G365" s="16">
        <f>VLOOKUP($C365,'Growth rate'!$B$3:$S$93,4,FALSE)*VLOOKUP($E365,BY_AGR_Demand_Drivers!$A$5:$I$11,8,FALSE)</f>
        <v>0</v>
      </c>
      <c r="H365" s="16">
        <f>VLOOKUP($C365,'Growth rate'!$B$3:$S$93,4,FALSE)*VLOOKUP($E365,BY_AGR_Demand_Drivers!$A$5:$I$11,9,FALSE)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BY_AGR_Demand_Drivers!$J$9</f>
        <v>AGDEM</v>
      </c>
      <c r="F366" s="16">
        <f>VLOOKUP($C366,'Growth rate'!$B$3:$S$93,4,FALSE)*VLOOKUP($E366,BY_AGR_Demand_Drivers!$A$5:$I$11,7,FALSE)</f>
        <v>11.396240780661678</v>
      </c>
      <c r="G366" s="16">
        <f>VLOOKUP($C366,'Growth rate'!$B$3:$S$93,4,FALSE)*VLOOKUP($E366,BY_AGR_Demand_Drivers!$A$5:$I$11,8,FALSE)</f>
        <v>0</v>
      </c>
      <c r="H366" s="16">
        <f>VLOOKUP($C366,'Growth rate'!$B$3:$S$93,4,FALSE)*VLOOKUP($E366,BY_AGR_Demand_Drivers!$A$5:$I$11,9,FALSE)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BY_AGR_Demand_Drivers!$J$9</f>
        <v>AGDEM</v>
      </c>
      <c r="F367" s="16">
        <f>VLOOKUP($C367,'Growth rate'!$B$3:$S$93,4,FALSE)*VLOOKUP($E367,BY_AGR_Demand_Drivers!$A$5:$I$11,7,FALSE)</f>
        <v>11.369717620221854</v>
      </c>
      <c r="G367" s="16">
        <f>VLOOKUP($C367,'Growth rate'!$B$3:$S$93,4,FALSE)*VLOOKUP($E367,BY_AGR_Demand_Drivers!$A$5:$I$11,8,FALSE)</f>
        <v>0</v>
      </c>
      <c r="H367" s="16">
        <f>VLOOKUP($C367,'Growth rate'!$B$3:$S$93,4,FALSE)*VLOOKUP($E367,BY_AGR_Demand_Drivers!$A$5:$I$11,9,FALSE)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BY_AGR_Demand_Drivers!$J$9</f>
        <v>AGDEM</v>
      </c>
      <c r="F368" s="16">
        <f>VLOOKUP($C368,'Growth rate'!$B$3:$S$93,4,FALSE)*VLOOKUP($E368,BY_AGR_Demand_Drivers!$A$5:$I$11,7,FALSE)</f>
        <v>11.343194459782026</v>
      </c>
      <c r="G368" s="16">
        <f>VLOOKUP($C368,'Growth rate'!$B$3:$S$93,4,FALSE)*VLOOKUP($E368,BY_AGR_Demand_Drivers!$A$5:$I$11,8,FALSE)</f>
        <v>0</v>
      </c>
      <c r="H368" s="16">
        <f>VLOOKUP($C368,'Growth rate'!$B$3:$S$93,4,FALSE)*VLOOKUP($E368,BY_AGR_Demand_Drivers!$A$5:$I$11,9,FALSE)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BY_AGR_Demand_Drivers!$J$9</f>
        <v>AGDEM</v>
      </c>
      <c r="F369" s="16">
        <f>VLOOKUP($C369,'Growth rate'!$B$3:$S$93,4,FALSE)*VLOOKUP($E369,BY_AGR_Demand_Drivers!$A$5:$I$11,7,FALSE)</f>
        <v>11.315525170093006</v>
      </c>
      <c r="G369" s="16">
        <f>VLOOKUP($C369,'Growth rate'!$B$3:$S$93,4,FALSE)*VLOOKUP($E369,BY_AGR_Demand_Drivers!$A$5:$I$11,8,FALSE)</f>
        <v>0</v>
      </c>
      <c r="H369" s="16">
        <f>VLOOKUP($C369,'Growth rate'!$B$3:$S$93,4,FALSE)*VLOOKUP($E369,BY_AGR_Demand_Drivers!$A$5:$I$11,9,FALSE)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BY_AGR_Demand_Drivers!$J$9</f>
        <v>AGDEM</v>
      </c>
      <c r="F370" s="16">
        <f>VLOOKUP($C370,'Growth rate'!$B$3:$S$93,4,FALSE)*VLOOKUP($E370,BY_AGR_Demand_Drivers!$A$5:$I$11,7,FALSE)</f>
        <v>11.287855880403987</v>
      </c>
      <c r="G370" s="16">
        <f>VLOOKUP($C370,'Growth rate'!$B$3:$S$93,4,FALSE)*VLOOKUP($E370,BY_AGR_Demand_Drivers!$A$5:$I$11,8,FALSE)</f>
        <v>0</v>
      </c>
      <c r="H370" s="16">
        <f>VLOOKUP($C370,'Growth rate'!$B$3:$S$93,4,FALSE)*VLOOKUP($E370,BY_AGR_Demand_Drivers!$A$5:$I$11,9,FALSE)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BY_AGR_Demand_Drivers!$J$9</f>
        <v>AGDEM</v>
      </c>
      <c r="F371" s="16">
        <f>VLOOKUP($C371,'Growth rate'!$B$3:$S$93,4,FALSE)*VLOOKUP($E371,BY_AGR_Demand_Drivers!$A$5:$I$11,7,FALSE)</f>
        <v>11.260186590714966</v>
      </c>
      <c r="G371" s="16">
        <f>VLOOKUP($C371,'Growth rate'!$B$3:$S$93,4,FALSE)*VLOOKUP($E371,BY_AGR_Demand_Drivers!$A$5:$I$11,8,FALSE)</f>
        <v>0</v>
      </c>
      <c r="H371" s="16">
        <f>VLOOKUP($C371,'Growth rate'!$B$3:$S$93,4,FALSE)*VLOOKUP($E371,BY_AGR_Demand_Drivers!$A$5:$I$11,9,FALSE)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BY_AGR_Demand_Drivers!$J$9</f>
        <v>AGDEM</v>
      </c>
      <c r="F372" s="16">
        <f>VLOOKUP($C372,'Growth rate'!$B$3:$S$93,4,FALSE)*VLOOKUP($E372,BY_AGR_Demand_Drivers!$A$5:$I$11,7,FALSE)</f>
        <v>11.232517301025947</v>
      </c>
      <c r="G372" s="16">
        <f>VLOOKUP($C372,'Growth rate'!$B$3:$S$93,4,FALSE)*VLOOKUP($E372,BY_AGR_Demand_Drivers!$A$5:$I$11,8,FALSE)</f>
        <v>0</v>
      </c>
      <c r="H372" s="16">
        <f>VLOOKUP($C372,'Growth rate'!$B$3:$S$93,4,FALSE)*VLOOKUP($E372,BY_AGR_Demand_Drivers!$A$5:$I$11,9,FALSE)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BY_AGR_Demand_Drivers!$J$9</f>
        <v>AGDEM</v>
      </c>
      <c r="F373" s="16">
        <f>VLOOKUP($C373,'Growth rate'!$B$3:$S$93,4,FALSE)*VLOOKUP($E373,BY_AGR_Demand_Drivers!$A$5:$I$11,7,FALSE)</f>
        <v>11.204848011336928</v>
      </c>
      <c r="G373" s="16">
        <f>VLOOKUP($C373,'Growth rate'!$B$3:$S$93,4,FALSE)*VLOOKUP($E373,BY_AGR_Demand_Drivers!$A$5:$I$11,8,FALSE)</f>
        <v>0</v>
      </c>
      <c r="H373" s="16">
        <f>VLOOKUP($C373,'Growth rate'!$B$3:$S$93,4,FALSE)*VLOOKUP($E373,BY_AGR_Demand_Drivers!$A$5:$I$11,9,FALSE)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BY_AGR_Demand_Drivers!$J$9</f>
        <v>AGDEM</v>
      </c>
      <c r="F374" s="16">
        <f>VLOOKUP($C374,'Growth rate'!$B$3:$S$93,4,FALSE)*VLOOKUP($E374,BY_AGR_Demand_Drivers!$A$5:$I$11,7,FALSE)</f>
        <v>11.174164149884271</v>
      </c>
      <c r="G374" s="16">
        <f>VLOOKUP($C374,'Growth rate'!$B$3:$S$93,4,FALSE)*VLOOKUP($E374,BY_AGR_Demand_Drivers!$A$5:$I$11,8,FALSE)</f>
        <v>0</v>
      </c>
      <c r="H374" s="16">
        <f>VLOOKUP($C374,'Growth rate'!$B$3:$S$93,4,FALSE)*VLOOKUP($E374,BY_AGR_Demand_Drivers!$A$5:$I$11,9,FALSE)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BY_AGR_Demand_Drivers!$J$9</f>
        <v>AGDEM</v>
      </c>
      <c r="F375" s="16">
        <f>VLOOKUP($C375,'Growth rate'!$B$3:$S$93,4,FALSE)*VLOOKUP($E375,BY_AGR_Demand_Drivers!$A$5:$I$11,7,FALSE)</f>
        <v>11.143480288431617</v>
      </c>
      <c r="G375" s="16">
        <f>VLOOKUP($C375,'Growth rate'!$B$3:$S$93,4,FALSE)*VLOOKUP($E375,BY_AGR_Demand_Drivers!$A$5:$I$11,8,FALSE)</f>
        <v>0</v>
      </c>
      <c r="H375" s="16">
        <f>VLOOKUP($C375,'Growth rate'!$B$3:$S$93,4,FALSE)*VLOOKUP($E375,BY_AGR_Demand_Drivers!$A$5:$I$11,9,FALSE)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BY_AGR_Demand_Drivers!$J$9</f>
        <v>AGDEM</v>
      </c>
      <c r="F376" s="16">
        <f>VLOOKUP($C376,'Growth rate'!$B$3:$S$93,4,FALSE)*VLOOKUP($E376,BY_AGR_Demand_Drivers!$A$5:$I$11,7,FALSE)</f>
        <v>11.11279642697896</v>
      </c>
      <c r="G376" s="16">
        <f>VLOOKUP($C376,'Growth rate'!$B$3:$S$93,4,FALSE)*VLOOKUP($E376,BY_AGR_Demand_Drivers!$A$5:$I$11,8,FALSE)</f>
        <v>0</v>
      </c>
      <c r="H376" s="16">
        <f>VLOOKUP($C376,'Growth rate'!$B$3:$S$93,4,FALSE)*VLOOKUP($E376,BY_AGR_Demand_Drivers!$A$5:$I$11,9,FALSE)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BY_AGR_Demand_Drivers!$J$9</f>
        <v>AGDEM</v>
      </c>
      <c r="F377" s="16">
        <f>VLOOKUP($C377,'Growth rate'!$B$3:$S$93,4,FALSE)*VLOOKUP($E377,BY_AGR_Demand_Drivers!$A$5:$I$11,7,FALSE)</f>
        <v>11.082112565526304</v>
      </c>
      <c r="G377" s="16">
        <f>VLOOKUP($C377,'Growth rate'!$B$3:$S$93,4,FALSE)*VLOOKUP($E377,BY_AGR_Demand_Drivers!$A$5:$I$11,8,FALSE)</f>
        <v>0</v>
      </c>
      <c r="H377" s="16">
        <f>VLOOKUP($C377,'Growth rate'!$B$3:$S$93,4,FALSE)*VLOOKUP($E377,BY_AGR_Demand_Drivers!$A$5:$I$11,9,FALSE)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BY_AGR_Demand_Drivers!$J$9</f>
        <v>AGDEM</v>
      </c>
      <c r="F378" s="16">
        <f>VLOOKUP($C378,'Growth rate'!$B$3:$S$93,4,FALSE)*VLOOKUP($E378,BY_AGR_Demand_Drivers!$A$5:$I$11,7,FALSE)</f>
        <v>11.051428704073649</v>
      </c>
      <c r="G378" s="16">
        <f>VLOOKUP($C378,'Growth rate'!$B$3:$S$93,4,FALSE)*VLOOKUP($E378,BY_AGR_Demand_Drivers!$A$5:$I$11,8,FALSE)</f>
        <v>0</v>
      </c>
      <c r="H378" s="16">
        <f>VLOOKUP($C378,'Growth rate'!$B$3:$S$93,4,FALSE)*VLOOKUP($E378,BY_AGR_Demand_Drivers!$A$5:$I$11,9,FALSE)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BY_AGR_Demand_Drivers!$J$9</f>
        <v>AGDEM</v>
      </c>
      <c r="F379" s="16">
        <f>VLOOKUP($C379,'Growth rate'!$B$3:$S$93,4,FALSE)*VLOOKUP($E379,BY_AGR_Demand_Drivers!$A$5:$I$11,7,FALSE)</f>
        <v>11.020056605101495</v>
      </c>
      <c r="G379" s="16">
        <f>VLOOKUP($C379,'Growth rate'!$B$3:$S$93,4,FALSE)*VLOOKUP($E379,BY_AGR_Demand_Drivers!$A$5:$I$11,8,FALSE)</f>
        <v>0</v>
      </c>
      <c r="H379" s="16">
        <f>VLOOKUP($C379,'Growth rate'!$B$3:$S$93,4,FALSE)*VLOOKUP($E379,BY_AGR_Demand_Drivers!$A$5:$I$11,9,FALSE)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BY_AGR_Demand_Drivers!$J$9</f>
        <v>AGDEM</v>
      </c>
      <c r="F380" s="16">
        <f>VLOOKUP($C380,'Growth rate'!$B$3:$S$93,4,FALSE)*VLOOKUP($E380,BY_AGR_Demand_Drivers!$A$5:$I$11,7,FALSE)</f>
        <v>10.988684506129342</v>
      </c>
      <c r="G380" s="16">
        <f>VLOOKUP($C380,'Growth rate'!$B$3:$S$93,4,FALSE)*VLOOKUP($E380,BY_AGR_Demand_Drivers!$A$5:$I$11,8,FALSE)</f>
        <v>0</v>
      </c>
      <c r="H380" s="16">
        <f>VLOOKUP($C380,'Growth rate'!$B$3:$S$93,4,FALSE)*VLOOKUP($E380,BY_AGR_Demand_Drivers!$A$5:$I$11,9,FALSE)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BY_AGR_Demand_Drivers!$J$9</f>
        <v>AGDEM</v>
      </c>
      <c r="F381" s="16">
        <f>VLOOKUP($C381,'Growth rate'!$B$3:$S$93,4,FALSE)*VLOOKUP($E381,BY_AGR_Demand_Drivers!$A$5:$I$11,7,FALSE)</f>
        <v>10.95731240715719</v>
      </c>
      <c r="G381" s="16">
        <f>VLOOKUP($C381,'Growth rate'!$B$3:$S$93,4,FALSE)*VLOOKUP($E381,BY_AGR_Demand_Drivers!$A$5:$I$11,8,FALSE)</f>
        <v>0</v>
      </c>
      <c r="H381" s="16">
        <f>VLOOKUP($C381,'Growth rate'!$B$3:$S$93,4,FALSE)*VLOOKUP($E381,BY_AGR_Demand_Drivers!$A$5:$I$11,9,FALSE)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BY_AGR_Demand_Drivers!$J$9</f>
        <v>AGDEM</v>
      </c>
      <c r="F382" s="16">
        <f>VLOOKUP($C382,'Growth rate'!$B$3:$S$93,4,FALSE)*VLOOKUP($E382,BY_AGR_Demand_Drivers!$A$5:$I$11,7,FALSE)</f>
        <v>10.925940308185037</v>
      </c>
      <c r="G382" s="16">
        <f>VLOOKUP($C382,'Growth rate'!$B$3:$S$93,4,FALSE)*VLOOKUP($E382,BY_AGR_Demand_Drivers!$A$5:$I$11,8,FALSE)</f>
        <v>0</v>
      </c>
      <c r="H382" s="16">
        <f>VLOOKUP($C382,'Growth rate'!$B$3:$S$93,4,FALSE)*VLOOKUP($E382,BY_AGR_Demand_Drivers!$A$5:$I$11,9,FALSE)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BY_AGR_Demand_Drivers!$J$9</f>
        <v>AGDEM</v>
      </c>
      <c r="F383" s="16">
        <f>VLOOKUP($C383,'Growth rate'!$B$3:$S$93,4,FALSE)*VLOOKUP($E383,BY_AGR_Demand_Drivers!$A$5:$I$11,7,FALSE)</f>
        <v>10.894568209212883</v>
      </c>
      <c r="G383" s="16">
        <f>VLOOKUP($C383,'Growth rate'!$B$3:$S$93,4,FALSE)*VLOOKUP($E383,BY_AGR_Demand_Drivers!$A$5:$I$11,8,FALSE)</f>
        <v>0</v>
      </c>
      <c r="H383" s="16">
        <f>VLOOKUP($C383,'Growth rate'!$B$3:$S$93,4,FALSE)*VLOOKUP($E383,BY_AGR_Demand_Drivers!$A$5:$I$11,9,FALSE)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BY_AGR_Demand_Drivers!$J$9</f>
        <v>AGDEM</v>
      </c>
      <c r="F384" s="16">
        <f>VLOOKUP($C384,'Growth rate'!$B$3:$S$93,4,FALSE)*VLOOKUP($E384,BY_AGR_Demand_Drivers!$A$5:$I$11,7,FALSE)</f>
        <v>10.862040955869512</v>
      </c>
      <c r="G384" s="16">
        <f>VLOOKUP($C384,'Growth rate'!$B$3:$S$93,4,FALSE)*VLOOKUP($E384,BY_AGR_Demand_Drivers!$A$5:$I$11,8,FALSE)</f>
        <v>0</v>
      </c>
      <c r="H384" s="16">
        <f>VLOOKUP($C384,'Growth rate'!$B$3:$S$93,4,FALSE)*VLOOKUP($E384,BY_AGR_Demand_Drivers!$A$5:$I$11,9,FALSE)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BY_AGR_Demand_Drivers!$J$9</f>
        <v>AGDEM</v>
      </c>
      <c r="F385" s="16">
        <f>VLOOKUP($C385,'Growth rate'!$B$3:$S$93,4,FALSE)*VLOOKUP($E385,BY_AGR_Demand_Drivers!$A$5:$I$11,7,FALSE)</f>
        <v>10.829513702526139</v>
      </c>
      <c r="G385" s="16">
        <f>VLOOKUP($C385,'Growth rate'!$B$3:$S$93,4,FALSE)*VLOOKUP($E385,BY_AGR_Demand_Drivers!$A$5:$I$11,8,FALSE)</f>
        <v>0</v>
      </c>
      <c r="H385" s="16">
        <f>VLOOKUP($C385,'Growth rate'!$B$3:$S$93,4,FALSE)*VLOOKUP($E385,BY_AGR_Demand_Drivers!$A$5:$I$11,9,FALSE)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BY_AGR_Demand_Drivers!$J$9</f>
        <v>AGDEM</v>
      </c>
      <c r="F386" s="16">
        <f>VLOOKUP($C386,'Growth rate'!$B$3:$S$93,4,FALSE)*VLOOKUP($E386,BY_AGR_Demand_Drivers!$A$5:$I$11,7,FALSE)</f>
        <v>10.79698644918277</v>
      </c>
      <c r="G386" s="16">
        <f>VLOOKUP($C386,'Growth rate'!$B$3:$S$93,4,FALSE)*VLOOKUP($E386,BY_AGR_Demand_Drivers!$A$5:$I$11,8,FALSE)</f>
        <v>0</v>
      </c>
      <c r="H386" s="16">
        <f>VLOOKUP($C386,'Growth rate'!$B$3:$S$93,4,FALSE)*VLOOKUP($E386,BY_AGR_Demand_Drivers!$A$5:$I$11,9,FALSE)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BY_AGR_Demand_Drivers!$J$9</f>
        <v>AGDEM</v>
      </c>
      <c r="F387" s="16">
        <f>VLOOKUP($C387,'Growth rate'!$B$3:$S$93,4,FALSE)*VLOOKUP($E387,BY_AGR_Demand_Drivers!$A$5:$I$11,7,FALSE)</f>
        <v>10.764459195839397</v>
      </c>
      <c r="G387" s="16">
        <f>VLOOKUP($C387,'Growth rate'!$B$3:$S$93,4,FALSE)*VLOOKUP($E387,BY_AGR_Demand_Drivers!$A$5:$I$11,8,FALSE)</f>
        <v>0</v>
      </c>
      <c r="H387" s="16">
        <f>VLOOKUP($C387,'Growth rate'!$B$3:$S$93,4,FALSE)*VLOOKUP($E387,BY_AGR_Demand_Drivers!$A$5:$I$11,9,FALSE)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BY_AGR_Demand_Drivers!$J$9</f>
        <v>AGDEM</v>
      </c>
      <c r="F388" s="16">
        <f>VLOOKUP($C388,'Growth rate'!$B$3:$S$93,4,FALSE)*VLOOKUP($E388,BY_AGR_Demand_Drivers!$A$5:$I$11,7,FALSE)</f>
        <v>10.731931942496026</v>
      </c>
      <c r="G388" s="16">
        <f>VLOOKUP($C388,'Growth rate'!$B$3:$S$93,4,FALSE)*VLOOKUP($E388,BY_AGR_Demand_Drivers!$A$5:$I$11,8,FALSE)</f>
        <v>0</v>
      </c>
      <c r="H388" s="16">
        <f>VLOOKUP($C388,'Growth rate'!$B$3:$S$93,4,FALSE)*VLOOKUP($E388,BY_AGR_Demand_Drivers!$A$5:$I$11,9,FALSE)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BY_AGR_Demand_Drivers!$J$9</f>
        <v>AGDEM</v>
      </c>
      <c r="F389" s="16">
        <f>VLOOKUP($C389,'Growth rate'!$B$3:$S$93,4,FALSE)*VLOOKUP($E389,BY_AGR_Demand_Drivers!$A$5:$I$11,7,FALSE)</f>
        <v>10.696702974024335</v>
      </c>
      <c r="G389" s="16">
        <f>VLOOKUP($C389,'Growth rate'!$B$3:$S$93,4,FALSE)*VLOOKUP($E389,BY_AGR_Demand_Drivers!$A$5:$I$11,8,FALSE)</f>
        <v>0</v>
      </c>
      <c r="H389" s="16">
        <f>VLOOKUP($C389,'Growth rate'!$B$3:$S$93,4,FALSE)*VLOOKUP($E389,BY_AGR_Demand_Drivers!$A$5:$I$11,9,FALSE)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BY_AGR_Demand_Drivers!$J$9</f>
        <v>AGDEM</v>
      </c>
      <c r="F390" s="16">
        <f>VLOOKUP($C390,'Growth rate'!$B$3:$S$93,4,FALSE)*VLOOKUP($E390,BY_AGR_Demand_Drivers!$A$5:$I$11,7,FALSE)</f>
        <v>10.661474005552646</v>
      </c>
      <c r="G390" s="16">
        <f>VLOOKUP($C390,'Growth rate'!$B$3:$S$93,4,FALSE)*VLOOKUP($E390,BY_AGR_Demand_Drivers!$A$5:$I$11,8,FALSE)</f>
        <v>0</v>
      </c>
      <c r="H390" s="16">
        <f>VLOOKUP($C390,'Growth rate'!$B$3:$S$93,4,FALSE)*VLOOKUP($E390,BY_AGR_Demand_Drivers!$A$5:$I$11,9,FALSE)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BY_AGR_Demand_Drivers!$J$9</f>
        <v>AGDEM</v>
      </c>
      <c r="F391" s="16">
        <f>VLOOKUP($C391,'Growth rate'!$B$3:$S$93,4,FALSE)*VLOOKUP($E391,BY_AGR_Demand_Drivers!$A$5:$I$11,7,FALSE)</f>
        <v>10.626245037080958</v>
      </c>
      <c r="G391" s="16">
        <f>VLOOKUP($C391,'Growth rate'!$B$3:$S$93,4,FALSE)*VLOOKUP($E391,BY_AGR_Demand_Drivers!$A$5:$I$11,8,FALSE)</f>
        <v>0</v>
      </c>
      <c r="H391" s="16">
        <f>VLOOKUP($C391,'Growth rate'!$B$3:$S$93,4,FALSE)*VLOOKUP($E391,BY_AGR_Demand_Drivers!$A$5:$I$11,9,FALSE)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BY_AGR_Demand_Drivers!$J$9</f>
        <v>AGDEM</v>
      </c>
      <c r="F392" s="16">
        <f>VLOOKUP($C392,'Growth rate'!$B$3:$S$93,4,FALSE)*VLOOKUP($E392,BY_AGR_Demand_Drivers!$A$5:$I$11,7,FALSE)</f>
        <v>10.591016068609269</v>
      </c>
      <c r="G392" s="16">
        <f>VLOOKUP($C392,'Growth rate'!$B$3:$S$93,4,FALSE)*VLOOKUP($E392,BY_AGR_Demand_Drivers!$A$5:$I$11,8,FALSE)</f>
        <v>0</v>
      </c>
      <c r="H392" s="16">
        <f>VLOOKUP($C392,'Growth rate'!$B$3:$S$93,4,FALSE)*VLOOKUP($E392,BY_AGR_Demand_Drivers!$A$5:$I$11,9,FALSE)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BY_AGR_Demand_Drivers!$J$9</f>
        <v>AGDEM</v>
      </c>
      <c r="F393" s="16">
        <f>VLOOKUP($C393,'Growth rate'!$B$3:$S$93,4,FALSE)*VLOOKUP($E393,BY_AGR_Demand_Drivers!$A$5:$I$11,7,FALSE)</f>
        <v>10.55578710013758</v>
      </c>
      <c r="G393" s="16">
        <f>VLOOKUP($C393,'Growth rate'!$B$3:$S$93,4,FALSE)*VLOOKUP($E393,BY_AGR_Demand_Drivers!$A$5:$I$11,8,FALSE)</f>
        <v>0</v>
      </c>
      <c r="H393" s="16">
        <f>VLOOKUP($C393,'Growth rate'!$B$3:$S$93,4,FALSE)*VLOOKUP($E393,BY_AGR_Demand_Drivers!$A$5:$I$11,9,FALSE)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BY_AGR_Demand_Drivers!$J$9</f>
        <v>AGDEM</v>
      </c>
      <c r="F394" s="16">
        <f>VLOOKUP($C394,'Growth rate'!$B$3:$S$93,4,FALSE)*VLOOKUP($E394,BY_AGR_Demand_Drivers!$A$5:$I$11,7,FALSE)</f>
        <v>10.516912571080981</v>
      </c>
      <c r="G394" s="16">
        <f>VLOOKUP($C394,'Growth rate'!$B$3:$S$93,4,FALSE)*VLOOKUP($E394,BY_AGR_Demand_Drivers!$A$5:$I$11,8,FALSE)</f>
        <v>0</v>
      </c>
      <c r="H394" s="16">
        <f>VLOOKUP($C394,'Growth rate'!$B$3:$S$93,4,FALSE)*VLOOKUP($E394,BY_AGR_Demand_Drivers!$A$5:$I$11,9,FALSE)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BY_AGR_Demand_Drivers!$J$9</f>
        <v>AGDEM</v>
      </c>
      <c r="F395" s="16">
        <f>VLOOKUP($C395,'Growth rate'!$B$3:$S$93,4,FALSE)*VLOOKUP($E395,BY_AGR_Demand_Drivers!$A$5:$I$11,7,FALSE)</f>
        <v>10.478038042024382</v>
      </c>
      <c r="G395" s="16">
        <f>VLOOKUP($C395,'Growth rate'!$B$3:$S$93,4,FALSE)*VLOOKUP($E395,BY_AGR_Demand_Drivers!$A$5:$I$11,8,FALSE)</f>
        <v>0</v>
      </c>
      <c r="H395" s="16">
        <f>VLOOKUP($C395,'Growth rate'!$B$3:$S$93,4,FALSE)*VLOOKUP($E395,BY_AGR_Demand_Drivers!$A$5:$I$11,9,FALSE)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BY_AGR_Demand_Drivers!$J$9</f>
        <v>AGDEM</v>
      </c>
      <c r="F396" s="16">
        <f>VLOOKUP($C396,'Growth rate'!$B$3:$S$93,4,FALSE)*VLOOKUP($E396,BY_AGR_Demand_Drivers!$A$5:$I$11,7,FALSE)</f>
        <v>10.439163512967784</v>
      </c>
      <c r="G396" s="16">
        <f>VLOOKUP($C396,'Growth rate'!$B$3:$S$93,4,FALSE)*VLOOKUP($E396,BY_AGR_Demand_Drivers!$A$5:$I$11,8,FALSE)</f>
        <v>0</v>
      </c>
      <c r="H396" s="16">
        <f>VLOOKUP($C396,'Growth rate'!$B$3:$S$93,4,FALSE)*VLOOKUP($E396,BY_AGR_Demand_Drivers!$A$5:$I$11,9,FALSE)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BY_AGR_Demand_Drivers!$J$9</f>
        <v>AGDEM</v>
      </c>
      <c r="F397" s="16">
        <f>VLOOKUP($C397,'Growth rate'!$B$3:$S$93,4,FALSE)*VLOOKUP($E397,BY_AGR_Demand_Drivers!$A$5:$I$11,7,FALSE)</f>
        <v>10.400288983911185</v>
      </c>
      <c r="G397" s="16">
        <f>VLOOKUP($C397,'Growth rate'!$B$3:$S$93,4,FALSE)*VLOOKUP($E397,BY_AGR_Demand_Drivers!$A$5:$I$11,8,FALSE)</f>
        <v>0</v>
      </c>
      <c r="H397" s="16">
        <f>VLOOKUP($C397,'Growth rate'!$B$3:$S$93,4,FALSE)*VLOOKUP($E397,BY_AGR_Demand_Drivers!$A$5:$I$11,9,FALSE)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BY_AGR_Demand_Drivers!$J$9</f>
        <v>AGDEM</v>
      </c>
      <c r="F398" s="16">
        <f>VLOOKUP($C398,'Growth rate'!$B$3:$S$93,4,FALSE)*VLOOKUP($E398,BY_AGR_Demand_Drivers!$A$5:$I$11,7,FALSE)</f>
        <v>10.361414454854586</v>
      </c>
      <c r="G398" s="16">
        <f>VLOOKUP($C398,'Growth rate'!$B$3:$S$93,4,FALSE)*VLOOKUP($E398,BY_AGR_Demand_Drivers!$A$5:$I$11,8,FALSE)</f>
        <v>0</v>
      </c>
      <c r="H398" s="16">
        <f>VLOOKUP($C398,'Growth rate'!$B$3:$S$93,4,FALSE)*VLOOKUP($E398,BY_AGR_Demand_Drivers!$A$5:$I$11,9,FALSE)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BY_AGR_Demand_Drivers!$J$9</f>
        <v>AGDEM</v>
      </c>
      <c r="F399" s="16">
        <f>VLOOKUP($C399,'Growth rate'!$B$3:$S$93,4,FALSE)*VLOOKUP($E399,BY_AGR_Demand_Drivers!$A$5:$I$11,7,FALSE)</f>
        <v>10.319542547451046</v>
      </c>
      <c r="G399" s="16">
        <f>VLOOKUP($C399,'Growth rate'!$B$3:$S$93,4,FALSE)*VLOOKUP($E399,BY_AGR_Demand_Drivers!$A$5:$I$11,8,FALSE)</f>
        <v>0</v>
      </c>
      <c r="H399" s="16">
        <f>VLOOKUP($C399,'Growth rate'!$B$3:$S$93,4,FALSE)*VLOOKUP($E399,BY_AGR_Demand_Drivers!$A$5:$I$11,9,FALSE)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BY_AGR_Demand_Drivers!$J$9</f>
        <v>AGDEM</v>
      </c>
      <c r="F400" s="16">
        <f>VLOOKUP($C400,'Growth rate'!$B$3:$S$93,4,FALSE)*VLOOKUP($E400,BY_AGR_Demand_Drivers!$A$5:$I$11,7,FALSE)</f>
        <v>10.277670640047507</v>
      </c>
      <c r="G400" s="16">
        <f>VLOOKUP($C400,'Growth rate'!$B$3:$S$93,4,FALSE)*VLOOKUP($E400,BY_AGR_Demand_Drivers!$A$5:$I$11,8,FALSE)</f>
        <v>0</v>
      </c>
      <c r="H400" s="16">
        <f>VLOOKUP($C400,'Growth rate'!$B$3:$S$93,4,FALSE)*VLOOKUP($E400,BY_AGR_Demand_Drivers!$A$5:$I$11,9,FALSE)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BY_AGR_Demand_Drivers!$J$9</f>
        <v>AGDEM</v>
      </c>
      <c r="F401" s="16">
        <f>VLOOKUP($C401,'Growth rate'!$B$3:$S$93,4,FALSE)*VLOOKUP($E401,BY_AGR_Demand_Drivers!$A$5:$I$11,7,FALSE)</f>
        <v>10.235798732643966</v>
      </c>
      <c r="G401" s="16">
        <f>VLOOKUP($C401,'Growth rate'!$B$3:$S$93,4,FALSE)*VLOOKUP($E401,BY_AGR_Demand_Drivers!$A$5:$I$11,8,FALSE)</f>
        <v>0</v>
      </c>
      <c r="H401" s="16">
        <f>VLOOKUP($C401,'Growth rate'!$B$3:$S$93,4,FALSE)*VLOOKUP($E401,BY_AGR_Demand_Drivers!$A$5:$I$11,9,FALSE)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BY_AGR_Demand_Drivers!$J$9</f>
        <v>AGDEM</v>
      </c>
      <c r="F402" s="16">
        <f>VLOOKUP($C402,'Growth rate'!$B$3:$S$93,4,FALSE)*VLOOKUP($E402,BY_AGR_Demand_Drivers!$A$5:$I$11,7,FALSE)</f>
        <v>10.193926825240426</v>
      </c>
      <c r="G402" s="16">
        <f>VLOOKUP($C402,'Growth rate'!$B$3:$S$93,4,FALSE)*VLOOKUP($E402,BY_AGR_Demand_Drivers!$A$5:$I$11,8,FALSE)</f>
        <v>0</v>
      </c>
      <c r="H402" s="16">
        <f>VLOOKUP($C402,'Growth rate'!$B$3:$S$93,4,FALSE)*VLOOKUP($E402,BY_AGR_Demand_Drivers!$A$5:$I$11,9,FALSE)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BY_AGR_Demand_Drivers!$J$9</f>
        <v>AGDEM</v>
      </c>
      <c r="F403" s="16">
        <f>VLOOKUP($C403,'Growth rate'!$B$3:$S$93,4,FALSE)*VLOOKUP($E403,BY_AGR_Demand_Drivers!$A$5:$I$11,7,FALSE)</f>
        <v>10.152054917836885</v>
      </c>
      <c r="G403" s="16">
        <f>VLOOKUP($C403,'Growth rate'!$B$3:$S$93,4,FALSE)*VLOOKUP($E403,BY_AGR_Demand_Drivers!$A$5:$I$11,8,FALSE)</f>
        <v>0</v>
      </c>
      <c r="H403" s="16">
        <f>VLOOKUP($C403,'Growth rate'!$B$3:$S$93,4,FALSE)*VLOOKUP($E403,BY_AGR_Demand_Drivers!$A$5:$I$11,9,FALSE)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BY_AGR_Demand_Drivers!$J$9</f>
        <v>AGDEM</v>
      </c>
      <c r="F404" s="16">
        <f>VLOOKUP($C404,'Growth rate'!$B$3:$S$93,4,FALSE)*VLOOKUP($E404,BY_AGR_Demand_Drivers!$A$5:$I$11,7,FALSE)</f>
        <v>10.107733763064676</v>
      </c>
      <c r="G404" s="16">
        <f>VLOOKUP($C404,'Growth rate'!$B$3:$S$93,4,FALSE)*VLOOKUP($E404,BY_AGR_Demand_Drivers!$A$5:$I$11,8,FALSE)</f>
        <v>0</v>
      </c>
      <c r="H404" s="16">
        <f>VLOOKUP($C404,'Growth rate'!$B$3:$S$93,4,FALSE)*VLOOKUP($E404,BY_AGR_Demand_Drivers!$A$5:$I$11,9,FALSE)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BY_AGR_Demand_Drivers!$J$9</f>
        <v>AGDEM</v>
      </c>
      <c r="F405" s="16">
        <f>VLOOKUP($C405,'Growth rate'!$B$3:$S$93,4,FALSE)*VLOOKUP($E405,BY_AGR_Demand_Drivers!$A$5:$I$11,7,FALSE)</f>
        <v>10.063412608292465</v>
      </c>
      <c r="G405" s="16">
        <f>VLOOKUP($C405,'Growth rate'!$B$3:$S$93,4,FALSE)*VLOOKUP($E405,BY_AGR_Demand_Drivers!$A$5:$I$11,8,FALSE)</f>
        <v>0</v>
      </c>
      <c r="H405" s="16">
        <f>VLOOKUP($C405,'Growth rate'!$B$3:$S$93,4,FALSE)*VLOOKUP($E405,BY_AGR_Demand_Drivers!$A$5:$I$11,9,FALSE)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BY_AGR_Demand_Drivers!$J$9</f>
        <v>AGDEM</v>
      </c>
      <c r="F406" s="16">
        <f>VLOOKUP($C406,'Growth rate'!$B$3:$S$93,4,FALSE)*VLOOKUP($E406,BY_AGR_Demand_Drivers!$A$5:$I$11,7,FALSE)</f>
        <v>10.019091453520256</v>
      </c>
      <c r="G406" s="16">
        <f>VLOOKUP($C406,'Growth rate'!$B$3:$S$93,4,FALSE)*VLOOKUP($E406,BY_AGR_Demand_Drivers!$A$5:$I$11,8,FALSE)</f>
        <v>0</v>
      </c>
      <c r="H406" s="16">
        <f>VLOOKUP($C406,'Growth rate'!$B$3:$S$93,4,FALSE)*VLOOKUP($E406,BY_AGR_Demand_Drivers!$A$5:$I$11,9,FALSE)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BY_AGR_Demand_Drivers!$J$9</f>
        <v>AGDEM</v>
      </c>
      <c r="F407" s="16">
        <f>VLOOKUP($C407,'Growth rate'!$B$3:$S$93,4,FALSE)*VLOOKUP($E407,BY_AGR_Demand_Drivers!$A$5:$I$11,7,FALSE)</f>
        <v>9.9747702987480462</v>
      </c>
      <c r="G407" s="16">
        <f>VLOOKUP($C407,'Growth rate'!$B$3:$S$93,4,FALSE)*VLOOKUP($E407,BY_AGR_Demand_Drivers!$A$5:$I$11,8,FALSE)</f>
        <v>0</v>
      </c>
      <c r="H407" s="16">
        <f>VLOOKUP($C407,'Growth rate'!$B$3:$S$93,4,FALSE)*VLOOKUP($E407,BY_AGR_Demand_Drivers!$A$5:$I$11,9,FALSE)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BY_AGR_Demand_Drivers!$J$9</f>
        <v>AGDEM</v>
      </c>
      <c r="F408" s="16">
        <f>VLOOKUP($C408,'Growth rate'!$B$3:$S$93,4,FALSE)*VLOOKUP($E408,BY_AGR_Demand_Drivers!$A$5:$I$11,7,FALSE)</f>
        <v>9.9304491439758351</v>
      </c>
      <c r="G408" s="16">
        <f>VLOOKUP($C408,'Growth rate'!$B$3:$S$93,4,FALSE)*VLOOKUP($E408,BY_AGR_Demand_Drivers!$A$5:$I$11,8,FALSE)</f>
        <v>0</v>
      </c>
      <c r="H408" s="16">
        <f>VLOOKUP($C408,'Growth rate'!$B$3:$S$93,4,FALSE)*VLOOKUP($E408,BY_AGR_Demand_Drivers!$A$5:$I$11,9,FALSE)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BY_AGR_Demand_Drivers!$J$9</f>
        <v>AGDEM</v>
      </c>
      <c r="F409" s="16">
        <f>VLOOKUP($C409,'Growth rate'!$B$3:$S$93,4,FALSE)*VLOOKUP($E409,BY_AGR_Demand_Drivers!$A$5:$I$11,7,FALSE)</f>
        <v>9.8788239206635797</v>
      </c>
      <c r="G409" s="16">
        <f>VLOOKUP($C409,'Growth rate'!$B$3:$S$93,4,FALSE)*VLOOKUP($E409,BY_AGR_Demand_Drivers!$A$5:$I$11,8,FALSE)</f>
        <v>0</v>
      </c>
      <c r="H409" s="16">
        <f>VLOOKUP($C409,'Growth rate'!$B$3:$S$93,4,FALSE)*VLOOKUP($E409,BY_AGR_Demand_Drivers!$A$5:$I$11,9,FALSE)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BY_AGR_Demand_Drivers!$J$9</f>
        <v>AGDEM</v>
      </c>
      <c r="F410" s="16">
        <f>VLOOKUP($C410,'Growth rate'!$B$3:$S$93,4,FALSE)*VLOOKUP($E410,BY_AGR_Demand_Drivers!$A$5:$I$11,7,FALSE)</f>
        <v>9.8271986973513243</v>
      </c>
      <c r="G410" s="16">
        <f>VLOOKUP($C410,'Growth rate'!$B$3:$S$93,4,FALSE)*VLOOKUP($E410,BY_AGR_Demand_Drivers!$A$5:$I$11,8,FALSE)</f>
        <v>0</v>
      </c>
      <c r="H410" s="16">
        <f>VLOOKUP($C410,'Growth rate'!$B$3:$S$93,4,FALSE)*VLOOKUP($E410,BY_AGR_Demand_Drivers!$A$5:$I$11,9,FALSE)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BY_AGR_Demand_Drivers!$J$9</f>
        <v>AGDEM</v>
      </c>
      <c r="F411" s="16">
        <f>VLOOKUP($C411,'Growth rate'!$B$3:$S$93,4,FALSE)*VLOOKUP($E411,BY_AGR_Demand_Drivers!$A$5:$I$11,7,FALSE)</f>
        <v>9.7755734740390672</v>
      </c>
      <c r="G411" s="16">
        <f>VLOOKUP($C411,'Growth rate'!$B$3:$S$93,4,FALSE)*VLOOKUP($E411,BY_AGR_Demand_Drivers!$A$5:$I$11,8,FALSE)</f>
        <v>0</v>
      </c>
      <c r="H411" s="16">
        <f>VLOOKUP($C411,'Growth rate'!$B$3:$S$93,4,FALSE)*VLOOKUP($E411,BY_AGR_Demand_Drivers!$A$5:$I$11,9,FALSE)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BY_AGR_Demand_Drivers!$J$9</f>
        <v>AGDEM</v>
      </c>
      <c r="F412" s="16">
        <f>VLOOKUP($C412,'Growth rate'!$B$3:$S$93,4,FALSE)*VLOOKUP($E412,BY_AGR_Demand_Drivers!$A$5:$I$11,7,FALSE)</f>
        <v>9.7239482507268118</v>
      </c>
      <c r="G412" s="16">
        <f>VLOOKUP($C412,'Growth rate'!$B$3:$S$93,4,FALSE)*VLOOKUP($E412,BY_AGR_Demand_Drivers!$A$5:$I$11,8,FALSE)</f>
        <v>0</v>
      </c>
      <c r="H412" s="16">
        <f>VLOOKUP($C412,'Growth rate'!$B$3:$S$93,4,FALSE)*VLOOKUP($E412,BY_AGR_Demand_Drivers!$A$5:$I$11,9,FALSE)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BY_AGR_Demand_Drivers!$J$9</f>
        <v>AGDEM</v>
      </c>
      <c r="F413" s="16">
        <f>VLOOKUP($C413,'Growth rate'!$B$3:$S$93,4,FALSE)*VLOOKUP($E413,BY_AGR_Demand_Drivers!$A$5:$I$11,7,FALSE)</f>
        <v>9.6723230274145564</v>
      </c>
      <c r="G413" s="16">
        <f>VLOOKUP($C413,'Growth rate'!$B$3:$S$93,4,FALSE)*VLOOKUP($E413,BY_AGR_Demand_Drivers!$A$5:$I$11,8,FALSE)</f>
        <v>0</v>
      </c>
      <c r="H413" s="16">
        <f>VLOOKUP($C413,'Growth rate'!$B$3:$S$93,4,FALSE)*VLOOKUP($E413,BY_AGR_Demand_Drivers!$A$5:$I$11,9,FALSE)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BY_AGR_Demand_Drivers!$J$10</f>
        <v>AGDTF</v>
      </c>
      <c r="F414" s="16">
        <f>VLOOKUP($C414,'Growth rate'!$B$3:$S$93,4,FALSE)*VLOOKUP($E414,BY_AGR_Demand_Drivers!$A$5:$I$11,7,FALSE)</f>
        <v>84.060315311187352</v>
      </c>
      <c r="G414" s="16">
        <f>VLOOKUP($C414,'Growth rate'!$B$3:$S$93,4,FALSE)*VLOOKUP($E414,BY_AGR_Demand_Drivers!$A$5:$I$11,8,FALSE)</f>
        <v>0</v>
      </c>
      <c r="H414" s="16">
        <f>VLOOKUP($C414,'Growth rate'!$B$3:$S$93,4,FALSE)*VLOOKUP($E414,BY_AGR_Demand_Drivers!$A$5:$I$11,9,FALSE)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BY_AGR_Demand_Drivers!$J$10</f>
        <v>AGDTF</v>
      </c>
      <c r="F415" s="16">
        <f>VLOOKUP($C415,'Growth rate'!$B$3:$S$93,4,FALSE)*VLOOKUP($E415,BY_AGR_Demand_Drivers!$A$5:$I$11,7,FALSE)</f>
        <v>84.016547000000003</v>
      </c>
      <c r="G415" s="16">
        <f>VLOOKUP($C415,'Growth rate'!$B$3:$S$93,4,FALSE)*VLOOKUP($E415,BY_AGR_Demand_Drivers!$A$5:$I$11,8,FALSE)</f>
        <v>0</v>
      </c>
      <c r="H415" s="16">
        <f>VLOOKUP($C415,'Growth rate'!$B$3:$S$93,4,FALSE)*VLOOKUP($E415,BY_AGR_Demand_Drivers!$A$5:$I$11,9,FALSE)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BY_AGR_Demand_Drivers!$J$10</f>
        <v>AGDTF</v>
      </c>
      <c r="F416" s="16">
        <f>VLOOKUP($C416,'Growth rate'!$B$3:$S$93,4,FALSE)*VLOOKUP($E416,BY_AGR_Demand_Drivers!$A$5:$I$11,7,FALSE)</f>
        <v>83.970039707828107</v>
      </c>
      <c r="G416" s="16">
        <f>VLOOKUP($C416,'Growth rate'!$B$3:$S$93,4,FALSE)*VLOOKUP($E416,BY_AGR_Demand_Drivers!$A$5:$I$11,8,FALSE)</f>
        <v>0</v>
      </c>
      <c r="H416" s="16">
        <f>VLOOKUP($C416,'Growth rate'!$B$3:$S$93,4,FALSE)*VLOOKUP($E416,BY_AGR_Demand_Drivers!$A$5:$I$11,9,FALSE)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BY_AGR_Demand_Drivers!$J$10</f>
        <v>AGDTF</v>
      </c>
      <c r="F417" s="16">
        <f>VLOOKUP($C417,'Growth rate'!$B$3:$S$93,4,FALSE)*VLOOKUP($E417,BY_AGR_Demand_Drivers!$A$5:$I$11,7,FALSE)</f>
        <v>83.923532415656211</v>
      </c>
      <c r="G417" s="16">
        <f>VLOOKUP($C417,'Growth rate'!$B$3:$S$93,4,FALSE)*VLOOKUP($E417,BY_AGR_Demand_Drivers!$A$5:$I$11,8,FALSE)</f>
        <v>0</v>
      </c>
      <c r="H417" s="16">
        <f>VLOOKUP($C417,'Growth rate'!$B$3:$S$93,4,FALSE)*VLOOKUP($E417,BY_AGR_Demand_Drivers!$A$5:$I$11,9,FALSE)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BY_AGR_Demand_Drivers!$J$10</f>
        <v>AGDTF</v>
      </c>
      <c r="F418" s="16">
        <f>VLOOKUP($C418,'Growth rate'!$B$3:$S$93,4,FALSE)*VLOOKUP($E418,BY_AGR_Demand_Drivers!$A$5:$I$11,7,FALSE)</f>
        <v>83.877025123484316</v>
      </c>
      <c r="G418" s="16">
        <f>VLOOKUP($C418,'Growth rate'!$B$3:$S$93,4,FALSE)*VLOOKUP($E418,BY_AGR_Demand_Drivers!$A$5:$I$11,8,FALSE)</f>
        <v>0</v>
      </c>
      <c r="H418" s="16">
        <f>VLOOKUP($C418,'Growth rate'!$B$3:$S$93,4,FALSE)*VLOOKUP($E418,BY_AGR_Demand_Drivers!$A$5:$I$11,9,FALSE)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BY_AGR_Demand_Drivers!$J$10</f>
        <v>AGDTF</v>
      </c>
      <c r="F419" s="16">
        <f>VLOOKUP($C419,'Growth rate'!$B$3:$S$93,4,FALSE)*VLOOKUP($E419,BY_AGR_Demand_Drivers!$A$5:$I$11,7,FALSE)</f>
        <v>83.83051783131242</v>
      </c>
      <c r="G419" s="16">
        <f>VLOOKUP($C419,'Growth rate'!$B$3:$S$93,4,FALSE)*VLOOKUP($E419,BY_AGR_Demand_Drivers!$A$5:$I$11,8,FALSE)</f>
        <v>0</v>
      </c>
      <c r="H419" s="16">
        <f>VLOOKUP($C419,'Growth rate'!$B$3:$S$93,4,FALSE)*VLOOKUP($E419,BY_AGR_Demand_Drivers!$A$5:$I$11,9,FALSE)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BY_AGR_Demand_Drivers!$J$10</f>
        <v>AGDTF</v>
      </c>
      <c r="F420" s="16">
        <f>VLOOKUP($C420,'Growth rate'!$B$3:$S$93,4,FALSE)*VLOOKUP($E420,BY_AGR_Demand_Drivers!$A$5:$I$11,7,FALSE)</f>
        <v>83.784010539140525</v>
      </c>
      <c r="G420" s="16">
        <f>VLOOKUP($C420,'Growth rate'!$B$3:$S$93,4,FALSE)*VLOOKUP($E420,BY_AGR_Demand_Drivers!$A$5:$I$11,8,FALSE)</f>
        <v>0</v>
      </c>
      <c r="H420" s="16">
        <f>VLOOKUP($C420,'Growth rate'!$B$3:$S$93,4,FALSE)*VLOOKUP($E420,BY_AGR_Demand_Drivers!$A$5:$I$11,9,FALSE)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BY_AGR_Demand_Drivers!$J$10</f>
        <v>AGDTF</v>
      </c>
      <c r="F421" s="16">
        <f>VLOOKUP($C421,'Growth rate'!$B$3:$S$93,4,FALSE)*VLOOKUP($E421,BY_AGR_Demand_Drivers!$A$5:$I$11,7,FALSE)</f>
        <v>83.717111831478206</v>
      </c>
      <c r="G421" s="16">
        <f>VLOOKUP($C421,'Growth rate'!$B$3:$S$93,4,FALSE)*VLOOKUP($E421,BY_AGR_Demand_Drivers!$A$5:$I$11,8,FALSE)</f>
        <v>0</v>
      </c>
      <c r="H421" s="16">
        <f>VLOOKUP($C421,'Growth rate'!$B$3:$S$93,4,FALSE)*VLOOKUP($E421,BY_AGR_Demand_Drivers!$A$5:$I$11,9,FALSE)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BY_AGR_Demand_Drivers!$J$10</f>
        <v>AGDTF</v>
      </c>
      <c r="F422" s="16">
        <f>VLOOKUP($C422,'Growth rate'!$B$3:$S$93,4,FALSE)*VLOOKUP($E422,BY_AGR_Demand_Drivers!$A$5:$I$11,7,FALSE)</f>
        <v>83.65021312381586</v>
      </c>
      <c r="G422" s="16">
        <f>VLOOKUP($C422,'Growth rate'!$B$3:$S$93,4,FALSE)*VLOOKUP($E422,BY_AGR_Demand_Drivers!$A$5:$I$11,8,FALSE)</f>
        <v>0</v>
      </c>
      <c r="H422" s="16">
        <f>VLOOKUP($C422,'Growth rate'!$B$3:$S$93,4,FALSE)*VLOOKUP($E422,BY_AGR_Demand_Drivers!$A$5:$I$11,9,FALSE)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BY_AGR_Demand_Drivers!$J$10</f>
        <v>AGDTF</v>
      </c>
      <c r="F423" s="16">
        <f>VLOOKUP($C423,'Growth rate'!$B$3:$S$93,4,FALSE)*VLOOKUP($E423,BY_AGR_Demand_Drivers!$A$5:$I$11,7,FALSE)</f>
        <v>83.583314416153542</v>
      </c>
      <c r="G423" s="16">
        <f>VLOOKUP($C423,'Growth rate'!$B$3:$S$93,4,FALSE)*VLOOKUP($E423,BY_AGR_Demand_Drivers!$A$5:$I$11,8,FALSE)</f>
        <v>0</v>
      </c>
      <c r="H423" s="16">
        <f>VLOOKUP($C423,'Growth rate'!$B$3:$S$93,4,FALSE)*VLOOKUP($E423,BY_AGR_Demand_Drivers!$A$5:$I$11,9,FALSE)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BY_AGR_Demand_Drivers!$J$10</f>
        <v>AGDTF</v>
      </c>
      <c r="F424" s="16">
        <f>VLOOKUP($C424,'Growth rate'!$B$3:$S$93,4,FALSE)*VLOOKUP($E424,BY_AGR_Demand_Drivers!$A$5:$I$11,7,FALSE)</f>
        <v>83.516415708491209</v>
      </c>
      <c r="G424" s="16">
        <f>VLOOKUP($C424,'Growth rate'!$B$3:$S$93,4,FALSE)*VLOOKUP($E424,BY_AGR_Demand_Drivers!$A$5:$I$11,8,FALSE)</f>
        <v>0</v>
      </c>
      <c r="H424" s="16">
        <f>VLOOKUP($C424,'Growth rate'!$B$3:$S$93,4,FALSE)*VLOOKUP($E424,BY_AGR_Demand_Drivers!$A$5:$I$11,9,FALSE)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BY_AGR_Demand_Drivers!$J$10</f>
        <v>AGDTF</v>
      </c>
      <c r="F425" s="16">
        <f>VLOOKUP($C425,'Growth rate'!$B$3:$S$93,4,FALSE)*VLOOKUP($E425,BY_AGR_Demand_Drivers!$A$5:$I$11,7,FALSE)</f>
        <v>83.449517000828877</v>
      </c>
      <c r="G425" s="16">
        <f>VLOOKUP($C425,'Growth rate'!$B$3:$S$93,4,FALSE)*VLOOKUP($E425,BY_AGR_Demand_Drivers!$A$5:$I$11,8,FALSE)</f>
        <v>0</v>
      </c>
      <c r="H425" s="16">
        <f>VLOOKUP($C425,'Growth rate'!$B$3:$S$93,4,FALSE)*VLOOKUP($E425,BY_AGR_Demand_Drivers!$A$5:$I$11,9,FALSE)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BY_AGR_Demand_Drivers!$J$10</f>
        <v>AGDTF</v>
      </c>
      <c r="F426" s="16">
        <f>VLOOKUP($C426,'Growth rate'!$B$3:$S$93,4,FALSE)*VLOOKUP($E426,BY_AGR_Demand_Drivers!$A$5:$I$11,7,FALSE)</f>
        <v>83.358490266786816</v>
      </c>
      <c r="G426" s="16">
        <f>VLOOKUP($C426,'Growth rate'!$B$3:$S$93,4,FALSE)*VLOOKUP($E426,BY_AGR_Demand_Drivers!$A$5:$I$11,8,FALSE)</f>
        <v>0</v>
      </c>
      <c r="H426" s="16">
        <f>VLOOKUP($C426,'Growth rate'!$B$3:$S$93,4,FALSE)*VLOOKUP($E426,BY_AGR_Demand_Drivers!$A$5:$I$11,9,FALSE)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BY_AGR_Demand_Drivers!$J$10</f>
        <v>AGDTF</v>
      </c>
      <c r="F427" s="16">
        <f>VLOOKUP($C427,'Growth rate'!$B$3:$S$93,4,FALSE)*VLOOKUP($E427,BY_AGR_Demand_Drivers!$A$5:$I$11,7,FALSE)</f>
        <v>83.26746353274477</v>
      </c>
      <c r="G427" s="16">
        <f>VLOOKUP($C427,'Growth rate'!$B$3:$S$93,4,FALSE)*VLOOKUP($E427,BY_AGR_Demand_Drivers!$A$5:$I$11,8,FALSE)</f>
        <v>0</v>
      </c>
      <c r="H427" s="16">
        <f>VLOOKUP($C427,'Growth rate'!$B$3:$S$93,4,FALSE)*VLOOKUP($E427,BY_AGR_Demand_Drivers!$A$5:$I$11,9,FALSE)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BY_AGR_Demand_Drivers!$J$10</f>
        <v>AGDTF</v>
      </c>
      <c r="F428" s="16">
        <f>VLOOKUP($C428,'Growth rate'!$B$3:$S$93,4,FALSE)*VLOOKUP($E428,BY_AGR_Demand_Drivers!$A$5:$I$11,7,FALSE)</f>
        <v>83.17643679870271</v>
      </c>
      <c r="G428" s="16">
        <f>VLOOKUP($C428,'Growth rate'!$B$3:$S$93,4,FALSE)*VLOOKUP($E428,BY_AGR_Demand_Drivers!$A$5:$I$11,8,FALSE)</f>
        <v>0</v>
      </c>
      <c r="H428" s="16">
        <f>VLOOKUP($C428,'Growth rate'!$B$3:$S$93,4,FALSE)*VLOOKUP($E428,BY_AGR_Demand_Drivers!$A$5:$I$11,9,FALSE)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BY_AGR_Demand_Drivers!$J$10</f>
        <v>AGDTF</v>
      </c>
      <c r="F429" s="16">
        <f>VLOOKUP($C429,'Growth rate'!$B$3:$S$93,4,FALSE)*VLOOKUP($E429,BY_AGR_Demand_Drivers!$A$5:$I$11,7,FALSE)</f>
        <v>83.08541006466065</v>
      </c>
      <c r="G429" s="16">
        <f>VLOOKUP($C429,'Growth rate'!$B$3:$S$93,4,FALSE)*VLOOKUP($E429,BY_AGR_Demand_Drivers!$A$5:$I$11,8,FALSE)</f>
        <v>0</v>
      </c>
      <c r="H429" s="16">
        <f>VLOOKUP($C429,'Growth rate'!$B$3:$S$93,4,FALSE)*VLOOKUP($E429,BY_AGR_Demand_Drivers!$A$5:$I$11,9,FALSE)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BY_AGR_Demand_Drivers!$J$10</f>
        <v>AGDTF</v>
      </c>
      <c r="F430" s="16">
        <f>VLOOKUP($C430,'Growth rate'!$B$3:$S$93,4,FALSE)*VLOOKUP($E430,BY_AGR_Demand_Drivers!$A$5:$I$11,7,FALSE)</f>
        <v>82.994383330618589</v>
      </c>
      <c r="G430" s="16">
        <f>VLOOKUP($C430,'Growth rate'!$B$3:$S$93,4,FALSE)*VLOOKUP($E430,BY_AGR_Demand_Drivers!$A$5:$I$11,8,FALSE)</f>
        <v>0</v>
      </c>
      <c r="H430" s="16">
        <f>VLOOKUP($C430,'Growth rate'!$B$3:$S$93,4,FALSE)*VLOOKUP($E430,BY_AGR_Demand_Drivers!$A$5:$I$11,9,FALSE)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BY_AGR_Demand_Drivers!$J$10</f>
        <v>AGDTF</v>
      </c>
      <c r="F431" s="16">
        <f>VLOOKUP($C431,'Growth rate'!$B$3:$S$93,4,FALSE)*VLOOKUP($E431,BY_AGR_Demand_Drivers!$A$5:$I$11,7,FALSE)</f>
        <v>82.882223809366067</v>
      </c>
      <c r="G431" s="16">
        <f>VLOOKUP($C431,'Growth rate'!$B$3:$S$93,4,FALSE)*VLOOKUP($E431,BY_AGR_Demand_Drivers!$A$5:$I$11,8,FALSE)</f>
        <v>0</v>
      </c>
      <c r="H431" s="16">
        <f>VLOOKUP($C431,'Growth rate'!$B$3:$S$93,4,FALSE)*VLOOKUP($E431,BY_AGR_Demand_Drivers!$A$5:$I$11,9,FALSE)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BY_AGR_Demand_Drivers!$J$10</f>
        <v>AGDTF</v>
      </c>
      <c r="F432" s="16">
        <f>VLOOKUP($C432,'Growth rate'!$B$3:$S$93,4,FALSE)*VLOOKUP($E432,BY_AGR_Demand_Drivers!$A$5:$I$11,7,FALSE)</f>
        <v>82.770064288113531</v>
      </c>
      <c r="G432" s="16">
        <f>VLOOKUP($C432,'Growth rate'!$B$3:$S$93,4,FALSE)*VLOOKUP($E432,BY_AGR_Demand_Drivers!$A$5:$I$11,8,FALSE)</f>
        <v>0</v>
      </c>
      <c r="H432" s="16">
        <f>VLOOKUP($C432,'Growth rate'!$B$3:$S$93,4,FALSE)*VLOOKUP($E432,BY_AGR_Demand_Drivers!$A$5:$I$11,9,FALSE)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BY_AGR_Demand_Drivers!$J$10</f>
        <v>AGDTF</v>
      </c>
      <c r="F433" s="16">
        <f>VLOOKUP($C433,'Growth rate'!$B$3:$S$93,4,FALSE)*VLOOKUP($E433,BY_AGR_Demand_Drivers!$A$5:$I$11,7,FALSE)</f>
        <v>82.657904766861009</v>
      </c>
      <c r="G433" s="16">
        <f>VLOOKUP($C433,'Growth rate'!$B$3:$S$93,4,FALSE)*VLOOKUP($E433,BY_AGR_Demand_Drivers!$A$5:$I$11,8,FALSE)</f>
        <v>0</v>
      </c>
      <c r="H433" s="16">
        <f>VLOOKUP($C433,'Growth rate'!$B$3:$S$93,4,FALSE)*VLOOKUP($E433,BY_AGR_Demand_Drivers!$A$5:$I$11,9,FALSE)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BY_AGR_Demand_Drivers!$J$10</f>
        <v>AGDTF</v>
      </c>
      <c r="F434" s="16">
        <f>VLOOKUP($C434,'Growth rate'!$B$3:$S$93,4,FALSE)*VLOOKUP($E434,BY_AGR_Demand_Drivers!$A$5:$I$11,7,FALSE)</f>
        <v>82.545745245608472</v>
      </c>
      <c r="G434" s="16">
        <f>VLOOKUP($C434,'Growth rate'!$B$3:$S$93,4,FALSE)*VLOOKUP($E434,BY_AGR_Demand_Drivers!$A$5:$I$11,8,FALSE)</f>
        <v>0</v>
      </c>
      <c r="H434" s="16">
        <f>VLOOKUP($C434,'Growth rate'!$B$3:$S$93,4,FALSE)*VLOOKUP($E434,BY_AGR_Demand_Drivers!$A$5:$I$11,9,FALSE)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BY_AGR_Demand_Drivers!$J$10</f>
        <v>AGDTF</v>
      </c>
      <c r="F435" s="16">
        <f>VLOOKUP($C435,'Growth rate'!$B$3:$S$93,4,FALSE)*VLOOKUP($E435,BY_AGR_Demand_Drivers!$A$5:$I$11,7,FALSE)</f>
        <v>82.433585724355936</v>
      </c>
      <c r="G435" s="16">
        <f>VLOOKUP($C435,'Growth rate'!$B$3:$S$93,4,FALSE)*VLOOKUP($E435,BY_AGR_Demand_Drivers!$A$5:$I$11,8,FALSE)</f>
        <v>0</v>
      </c>
      <c r="H435" s="16">
        <f>VLOOKUP($C435,'Growth rate'!$B$3:$S$93,4,FALSE)*VLOOKUP($E435,BY_AGR_Demand_Drivers!$A$5:$I$11,9,FALSE)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BY_AGR_Demand_Drivers!$J$10</f>
        <v>AGDTF</v>
      </c>
      <c r="F436" s="16">
        <f>VLOOKUP($C436,'Growth rate'!$B$3:$S$93,4,FALSE)*VLOOKUP($E436,BY_AGR_Demand_Drivers!$A$5:$I$11,7,FALSE)</f>
        <v>82.299844790755301</v>
      </c>
      <c r="G436" s="16">
        <f>VLOOKUP($C436,'Growth rate'!$B$3:$S$93,4,FALSE)*VLOOKUP($E436,BY_AGR_Demand_Drivers!$A$5:$I$11,8,FALSE)</f>
        <v>0</v>
      </c>
      <c r="H436" s="16">
        <f>VLOOKUP($C436,'Growth rate'!$B$3:$S$93,4,FALSE)*VLOOKUP($E436,BY_AGR_Demand_Drivers!$A$5:$I$11,9,FALSE)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BY_AGR_Demand_Drivers!$J$10</f>
        <v>AGDTF</v>
      </c>
      <c r="F437" s="16">
        <f>VLOOKUP($C437,'Growth rate'!$B$3:$S$93,4,FALSE)*VLOOKUP($E437,BY_AGR_Demand_Drivers!$A$5:$I$11,7,FALSE)</f>
        <v>82.166103857154653</v>
      </c>
      <c r="G437" s="16">
        <f>VLOOKUP($C437,'Growth rate'!$B$3:$S$93,4,FALSE)*VLOOKUP($E437,BY_AGR_Demand_Drivers!$A$5:$I$11,8,FALSE)</f>
        <v>0</v>
      </c>
      <c r="H437" s="16">
        <f>VLOOKUP($C437,'Growth rate'!$B$3:$S$93,4,FALSE)*VLOOKUP($E437,BY_AGR_Demand_Drivers!$A$5:$I$11,9,FALSE)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BY_AGR_Demand_Drivers!$J$10</f>
        <v>AGDTF</v>
      </c>
      <c r="F438" s="16">
        <f>VLOOKUP($C438,'Growth rate'!$B$3:$S$93,4,FALSE)*VLOOKUP($E438,BY_AGR_Demand_Drivers!$A$5:$I$11,7,FALSE)</f>
        <v>82.032362923554004</v>
      </c>
      <c r="G438" s="16">
        <f>VLOOKUP($C438,'Growth rate'!$B$3:$S$93,4,FALSE)*VLOOKUP($E438,BY_AGR_Demand_Drivers!$A$5:$I$11,8,FALSE)</f>
        <v>0</v>
      </c>
      <c r="H438" s="16">
        <f>VLOOKUP($C438,'Growth rate'!$B$3:$S$93,4,FALSE)*VLOOKUP($E438,BY_AGR_Demand_Drivers!$A$5:$I$11,9,FALSE)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BY_AGR_Demand_Drivers!$J$10</f>
        <v>AGDTF</v>
      </c>
      <c r="F439" s="16">
        <f>VLOOKUP($C439,'Growth rate'!$B$3:$S$93,4,FALSE)*VLOOKUP($E439,BY_AGR_Demand_Drivers!$A$5:$I$11,7,FALSE)</f>
        <v>81.898621989953355</v>
      </c>
      <c r="G439" s="16">
        <f>VLOOKUP($C439,'Growth rate'!$B$3:$S$93,4,FALSE)*VLOOKUP($E439,BY_AGR_Demand_Drivers!$A$5:$I$11,8,FALSE)</f>
        <v>0</v>
      </c>
      <c r="H439" s="16">
        <f>VLOOKUP($C439,'Growth rate'!$B$3:$S$93,4,FALSE)*VLOOKUP($E439,BY_AGR_Demand_Drivers!$A$5:$I$11,9,FALSE)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BY_AGR_Demand_Drivers!$J$10</f>
        <v>AGDTF</v>
      </c>
      <c r="F440" s="16">
        <f>VLOOKUP($C440,'Growth rate'!$B$3:$S$93,4,FALSE)*VLOOKUP($E440,BY_AGR_Demand_Drivers!$A$5:$I$11,7,FALSE)</f>
        <v>81.764881056352706</v>
      </c>
      <c r="G440" s="16">
        <f>VLOOKUP($C440,'Growth rate'!$B$3:$S$93,4,FALSE)*VLOOKUP($E440,BY_AGR_Demand_Drivers!$A$5:$I$11,8,FALSE)</f>
        <v>0</v>
      </c>
      <c r="H440" s="16">
        <f>VLOOKUP($C440,'Growth rate'!$B$3:$S$93,4,FALSE)*VLOOKUP($E440,BY_AGR_Demand_Drivers!$A$5:$I$11,9,FALSE)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BY_AGR_Demand_Drivers!$J$10</f>
        <v>AGDTF</v>
      </c>
      <c r="F441" s="16">
        <f>VLOOKUP($C441,'Growth rate'!$B$3:$S$93,4,FALSE)*VLOOKUP($E441,BY_AGR_Demand_Drivers!$A$5:$I$11,7,FALSE)</f>
        <v>81.604306908355696</v>
      </c>
      <c r="G441" s="16">
        <f>VLOOKUP($C441,'Growth rate'!$B$3:$S$93,4,FALSE)*VLOOKUP($E441,BY_AGR_Demand_Drivers!$A$5:$I$11,8,FALSE)</f>
        <v>0</v>
      </c>
      <c r="H441" s="16">
        <f>VLOOKUP($C441,'Growth rate'!$B$3:$S$93,4,FALSE)*VLOOKUP($E441,BY_AGR_Demand_Drivers!$A$5:$I$11,9,FALSE)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BY_AGR_Demand_Drivers!$J$10</f>
        <v>AGDTF</v>
      </c>
      <c r="F442" s="16">
        <f>VLOOKUP($C442,'Growth rate'!$B$3:$S$93,4,FALSE)*VLOOKUP($E442,BY_AGR_Demand_Drivers!$A$5:$I$11,7,FALSE)</f>
        <v>81.443732760358671</v>
      </c>
      <c r="G442" s="16">
        <f>VLOOKUP($C442,'Growth rate'!$B$3:$S$93,4,FALSE)*VLOOKUP($E442,BY_AGR_Demand_Drivers!$A$5:$I$11,8,FALSE)</f>
        <v>0</v>
      </c>
      <c r="H442" s="16">
        <f>VLOOKUP($C442,'Growth rate'!$B$3:$S$93,4,FALSE)*VLOOKUP($E442,BY_AGR_Demand_Drivers!$A$5:$I$11,9,FALSE)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BY_AGR_Demand_Drivers!$J$10</f>
        <v>AGDTF</v>
      </c>
      <c r="F443" s="16">
        <f>VLOOKUP($C443,'Growth rate'!$B$3:$S$93,4,FALSE)*VLOOKUP($E443,BY_AGR_Demand_Drivers!$A$5:$I$11,7,FALSE)</f>
        <v>81.283158612361646</v>
      </c>
      <c r="G443" s="16">
        <f>VLOOKUP($C443,'Growth rate'!$B$3:$S$93,4,FALSE)*VLOOKUP($E443,BY_AGR_Demand_Drivers!$A$5:$I$11,8,FALSE)</f>
        <v>0</v>
      </c>
      <c r="H443" s="16">
        <f>VLOOKUP($C443,'Growth rate'!$B$3:$S$93,4,FALSE)*VLOOKUP($E443,BY_AGR_Demand_Drivers!$A$5:$I$11,9,FALSE)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BY_AGR_Demand_Drivers!$J$10</f>
        <v>AGDTF</v>
      </c>
      <c r="F444" s="16">
        <f>VLOOKUP($C444,'Growth rate'!$B$3:$S$93,4,FALSE)*VLOOKUP($E444,BY_AGR_Demand_Drivers!$A$5:$I$11,7,FALSE)</f>
        <v>81.122584464364635</v>
      </c>
      <c r="G444" s="16">
        <f>VLOOKUP($C444,'Growth rate'!$B$3:$S$93,4,FALSE)*VLOOKUP($E444,BY_AGR_Demand_Drivers!$A$5:$I$11,8,FALSE)</f>
        <v>0</v>
      </c>
      <c r="H444" s="16">
        <f>VLOOKUP($C444,'Growth rate'!$B$3:$S$93,4,FALSE)*VLOOKUP($E444,BY_AGR_Demand_Drivers!$A$5:$I$11,9,FALSE)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BY_AGR_Demand_Drivers!$J$10</f>
        <v>AGDTF</v>
      </c>
      <c r="F445" s="16">
        <f>VLOOKUP($C445,'Growth rate'!$B$3:$S$93,4,FALSE)*VLOOKUP($E445,BY_AGR_Demand_Drivers!$A$5:$I$11,7,FALSE)</f>
        <v>80.962010316367611</v>
      </c>
      <c r="G445" s="16">
        <f>VLOOKUP($C445,'Growth rate'!$B$3:$S$93,4,FALSE)*VLOOKUP($E445,BY_AGR_Demand_Drivers!$A$5:$I$11,8,FALSE)</f>
        <v>0</v>
      </c>
      <c r="H445" s="16">
        <f>VLOOKUP($C445,'Growth rate'!$B$3:$S$93,4,FALSE)*VLOOKUP($E445,BY_AGR_Demand_Drivers!$A$5:$I$11,9,FALSE)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BY_AGR_Demand_Drivers!$J$10</f>
        <v>AGDTF</v>
      </c>
      <c r="F446" s="16">
        <f>VLOOKUP($C446,'Growth rate'!$B$3:$S$93,4,FALSE)*VLOOKUP($E446,BY_AGR_Demand_Drivers!$A$5:$I$11,7,FALSE)</f>
        <v>80.774889029057206</v>
      </c>
      <c r="G446" s="16">
        <f>VLOOKUP($C446,'Growth rate'!$B$3:$S$93,4,FALSE)*VLOOKUP($E446,BY_AGR_Demand_Drivers!$A$5:$I$11,8,FALSE)</f>
        <v>0</v>
      </c>
      <c r="H446" s="16">
        <f>VLOOKUP($C446,'Growth rate'!$B$3:$S$93,4,FALSE)*VLOOKUP($E446,BY_AGR_Demand_Drivers!$A$5:$I$11,9,FALSE)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BY_AGR_Demand_Drivers!$J$10</f>
        <v>AGDTF</v>
      </c>
      <c r="F447" s="16">
        <f>VLOOKUP($C447,'Growth rate'!$B$3:$S$93,4,FALSE)*VLOOKUP($E447,BY_AGR_Demand_Drivers!$A$5:$I$11,7,FALSE)</f>
        <v>80.587767741746802</v>
      </c>
      <c r="G447" s="16">
        <f>VLOOKUP($C447,'Growth rate'!$B$3:$S$93,4,FALSE)*VLOOKUP($E447,BY_AGR_Demand_Drivers!$A$5:$I$11,8,FALSE)</f>
        <v>0</v>
      </c>
      <c r="H447" s="16">
        <f>VLOOKUP($C447,'Growth rate'!$B$3:$S$93,4,FALSE)*VLOOKUP($E447,BY_AGR_Demand_Drivers!$A$5:$I$11,9,FALSE)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BY_AGR_Demand_Drivers!$J$10</f>
        <v>AGDTF</v>
      </c>
      <c r="F448" s="16">
        <f>VLOOKUP($C448,'Growth rate'!$B$3:$S$93,4,FALSE)*VLOOKUP($E448,BY_AGR_Demand_Drivers!$A$5:$I$11,7,FALSE)</f>
        <v>80.400646454436398</v>
      </c>
      <c r="G448" s="16">
        <f>VLOOKUP($C448,'Growth rate'!$B$3:$S$93,4,FALSE)*VLOOKUP($E448,BY_AGR_Demand_Drivers!$A$5:$I$11,8,FALSE)</f>
        <v>0</v>
      </c>
      <c r="H448" s="16">
        <f>VLOOKUP($C448,'Growth rate'!$B$3:$S$93,4,FALSE)*VLOOKUP($E448,BY_AGR_Demand_Drivers!$A$5:$I$11,9,FALSE)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BY_AGR_Demand_Drivers!$J$10</f>
        <v>AGDTF</v>
      </c>
      <c r="F449" s="16">
        <f>VLOOKUP($C449,'Growth rate'!$B$3:$S$93,4,FALSE)*VLOOKUP($E449,BY_AGR_Demand_Drivers!$A$5:$I$11,7,FALSE)</f>
        <v>80.213525167125994</v>
      </c>
      <c r="G449" s="16">
        <f>VLOOKUP($C449,'Growth rate'!$B$3:$S$93,4,FALSE)*VLOOKUP($E449,BY_AGR_Demand_Drivers!$A$5:$I$11,8,FALSE)</f>
        <v>0</v>
      </c>
      <c r="H449" s="16">
        <f>VLOOKUP($C449,'Growth rate'!$B$3:$S$93,4,FALSE)*VLOOKUP($E449,BY_AGR_Demand_Drivers!$A$5:$I$11,9,FALSE)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BY_AGR_Demand_Drivers!$J$10</f>
        <v>AGDTF</v>
      </c>
      <c r="F450" s="16">
        <f>VLOOKUP($C450,'Growth rate'!$B$3:$S$93,4,FALSE)*VLOOKUP($E450,BY_AGR_Demand_Drivers!$A$5:$I$11,7,FALSE)</f>
        <v>80.026403879815575</v>
      </c>
      <c r="G450" s="16">
        <f>VLOOKUP($C450,'Growth rate'!$B$3:$S$93,4,FALSE)*VLOOKUP($E450,BY_AGR_Demand_Drivers!$A$5:$I$11,8,FALSE)</f>
        <v>0</v>
      </c>
      <c r="H450" s="16">
        <f>VLOOKUP($C450,'Growth rate'!$B$3:$S$93,4,FALSE)*VLOOKUP($E450,BY_AGR_Demand_Drivers!$A$5:$I$11,9,FALSE)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BY_AGR_Demand_Drivers!$J$10</f>
        <v>AGDTF</v>
      </c>
      <c r="F451" s="16">
        <f>VLOOKUP($C451,'Growth rate'!$B$3:$S$93,4,FALSE)*VLOOKUP($E451,BY_AGR_Demand_Drivers!$A$5:$I$11,7,FALSE)</f>
        <v>79.831196633781673</v>
      </c>
      <c r="G451" s="16">
        <f>VLOOKUP($C451,'Growth rate'!$B$3:$S$93,4,FALSE)*VLOOKUP($E451,BY_AGR_Demand_Drivers!$A$5:$I$11,8,FALSE)</f>
        <v>0</v>
      </c>
      <c r="H451" s="16">
        <f>VLOOKUP($C451,'Growth rate'!$B$3:$S$93,4,FALSE)*VLOOKUP($E451,BY_AGR_Demand_Drivers!$A$5:$I$11,9,FALSE)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BY_AGR_Demand_Drivers!$J$10</f>
        <v>AGDTF</v>
      </c>
      <c r="F452" s="16">
        <f>VLOOKUP($C452,'Growth rate'!$B$3:$S$93,4,FALSE)*VLOOKUP($E452,BY_AGR_Demand_Drivers!$A$5:$I$11,7,FALSE)</f>
        <v>79.63598938774777</v>
      </c>
      <c r="G452" s="16">
        <f>VLOOKUP($C452,'Growth rate'!$B$3:$S$93,4,FALSE)*VLOOKUP($E452,BY_AGR_Demand_Drivers!$A$5:$I$11,8,FALSE)</f>
        <v>0</v>
      </c>
      <c r="H452" s="16">
        <f>VLOOKUP($C452,'Growth rate'!$B$3:$S$93,4,FALSE)*VLOOKUP($E452,BY_AGR_Demand_Drivers!$A$5:$I$11,9,FALSE)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BY_AGR_Demand_Drivers!$J$10</f>
        <v>AGDTF</v>
      </c>
      <c r="F453" s="16">
        <f>VLOOKUP($C453,'Growth rate'!$B$3:$S$93,4,FALSE)*VLOOKUP($E453,BY_AGR_Demand_Drivers!$A$5:$I$11,7,FALSE)</f>
        <v>79.440782141713854</v>
      </c>
      <c r="G453" s="16">
        <f>VLOOKUP($C453,'Growth rate'!$B$3:$S$93,4,FALSE)*VLOOKUP($E453,BY_AGR_Demand_Drivers!$A$5:$I$11,8,FALSE)</f>
        <v>0</v>
      </c>
      <c r="H453" s="16">
        <f>VLOOKUP($C453,'Growth rate'!$B$3:$S$93,4,FALSE)*VLOOKUP($E453,BY_AGR_Demand_Drivers!$A$5:$I$11,9,FALSE)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BY_AGR_Demand_Drivers!$J$10</f>
        <v>AGDTF</v>
      </c>
      <c r="F454" s="16">
        <f>VLOOKUP($C454,'Growth rate'!$B$3:$S$93,4,FALSE)*VLOOKUP($E454,BY_AGR_Demand_Drivers!$A$5:$I$11,7,FALSE)</f>
        <v>79.245574895679951</v>
      </c>
      <c r="G454" s="16">
        <f>VLOOKUP($C454,'Growth rate'!$B$3:$S$93,4,FALSE)*VLOOKUP($E454,BY_AGR_Demand_Drivers!$A$5:$I$11,8,FALSE)</f>
        <v>0</v>
      </c>
      <c r="H454" s="16">
        <f>VLOOKUP($C454,'Growth rate'!$B$3:$S$93,4,FALSE)*VLOOKUP($E454,BY_AGR_Demand_Drivers!$A$5:$I$11,9,FALSE)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BY_AGR_Demand_Drivers!$J$10</f>
        <v>AGDTF</v>
      </c>
      <c r="F455" s="16">
        <f>VLOOKUP($C455,'Growth rate'!$B$3:$S$93,4,FALSE)*VLOOKUP($E455,BY_AGR_Demand_Drivers!$A$5:$I$11,7,FALSE)</f>
        <v>79.050367649646049</v>
      </c>
      <c r="G455" s="16">
        <f>VLOOKUP($C455,'Growth rate'!$B$3:$S$93,4,FALSE)*VLOOKUP($E455,BY_AGR_Demand_Drivers!$A$5:$I$11,8,FALSE)</f>
        <v>0</v>
      </c>
      <c r="H455" s="16">
        <f>VLOOKUP($C455,'Growth rate'!$B$3:$S$93,4,FALSE)*VLOOKUP($E455,BY_AGR_Demand_Drivers!$A$5:$I$11,9,FALSE)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BY_AGR_Demand_Drivers!$J$10</f>
        <v>AGDTF</v>
      </c>
      <c r="F456" s="16">
        <f>VLOOKUP($C456,'Growth rate'!$B$3:$S$93,4,FALSE)*VLOOKUP($E456,BY_AGR_Demand_Drivers!$A$5:$I$11,7,FALSE)</f>
        <v>78.833892555446724</v>
      </c>
      <c r="G456" s="16">
        <f>VLOOKUP($C456,'Growth rate'!$B$3:$S$93,4,FALSE)*VLOOKUP($E456,BY_AGR_Demand_Drivers!$A$5:$I$11,8,FALSE)</f>
        <v>0</v>
      </c>
      <c r="H456" s="16">
        <f>VLOOKUP($C456,'Growth rate'!$B$3:$S$93,4,FALSE)*VLOOKUP($E456,BY_AGR_Demand_Drivers!$A$5:$I$11,9,FALSE)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BY_AGR_Demand_Drivers!$J$10</f>
        <v>AGDTF</v>
      </c>
      <c r="F457" s="16">
        <f>VLOOKUP($C457,'Growth rate'!$B$3:$S$93,4,FALSE)*VLOOKUP($E457,BY_AGR_Demand_Drivers!$A$5:$I$11,7,FALSE)</f>
        <v>78.617417461247413</v>
      </c>
      <c r="G457" s="16">
        <f>VLOOKUP($C457,'Growth rate'!$B$3:$S$93,4,FALSE)*VLOOKUP($E457,BY_AGR_Demand_Drivers!$A$5:$I$11,8,FALSE)</f>
        <v>0</v>
      </c>
      <c r="H457" s="16">
        <f>VLOOKUP($C457,'Growth rate'!$B$3:$S$93,4,FALSE)*VLOOKUP($E457,BY_AGR_Demand_Drivers!$A$5:$I$11,9,FALSE)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BY_AGR_Demand_Drivers!$J$10</f>
        <v>AGDTF</v>
      </c>
      <c r="F458" s="16">
        <f>VLOOKUP($C458,'Growth rate'!$B$3:$S$93,4,FALSE)*VLOOKUP($E458,BY_AGR_Demand_Drivers!$A$5:$I$11,7,FALSE)</f>
        <v>78.400942367048074</v>
      </c>
      <c r="G458" s="16">
        <f>VLOOKUP($C458,'Growth rate'!$B$3:$S$93,4,FALSE)*VLOOKUP($E458,BY_AGR_Demand_Drivers!$A$5:$I$11,8,FALSE)</f>
        <v>0</v>
      </c>
      <c r="H458" s="16">
        <f>VLOOKUP($C458,'Growth rate'!$B$3:$S$93,4,FALSE)*VLOOKUP($E458,BY_AGR_Demand_Drivers!$A$5:$I$11,9,FALSE)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BY_AGR_Demand_Drivers!$J$10</f>
        <v>AGDTF</v>
      </c>
      <c r="F459" s="16">
        <f>VLOOKUP($C459,'Growth rate'!$B$3:$S$93,4,FALSE)*VLOOKUP($E459,BY_AGR_Demand_Drivers!$A$5:$I$11,7,FALSE)</f>
        <v>78.184467272848764</v>
      </c>
      <c r="G459" s="16">
        <f>VLOOKUP($C459,'Growth rate'!$B$3:$S$93,4,FALSE)*VLOOKUP($E459,BY_AGR_Demand_Drivers!$A$5:$I$11,8,FALSE)</f>
        <v>0</v>
      </c>
      <c r="H459" s="16">
        <f>VLOOKUP($C459,'Growth rate'!$B$3:$S$93,4,FALSE)*VLOOKUP($E459,BY_AGR_Demand_Drivers!$A$5:$I$11,9,FALSE)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BY_AGR_Demand_Drivers!$J$10</f>
        <v>AGDTF</v>
      </c>
      <c r="F460" s="16">
        <f>VLOOKUP($C460,'Growth rate'!$B$3:$S$93,4,FALSE)*VLOOKUP($E460,BY_AGR_Demand_Drivers!$A$5:$I$11,7,FALSE)</f>
        <v>77.967992178649439</v>
      </c>
      <c r="G460" s="16">
        <f>VLOOKUP($C460,'Growth rate'!$B$3:$S$93,4,FALSE)*VLOOKUP($E460,BY_AGR_Demand_Drivers!$A$5:$I$11,8,FALSE)</f>
        <v>0</v>
      </c>
      <c r="H460" s="16">
        <f>VLOOKUP($C460,'Growth rate'!$B$3:$S$93,4,FALSE)*VLOOKUP($E460,BY_AGR_Demand_Drivers!$A$5:$I$11,9,FALSE)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BY_AGR_Demand_Drivers!$J$10</f>
        <v>AGDTF</v>
      </c>
      <c r="F461" s="16">
        <f>VLOOKUP($C461,'Growth rate'!$B$3:$S$93,4,FALSE)*VLOOKUP($E461,BY_AGR_Demand_Drivers!$A$5:$I$11,7,FALSE)</f>
        <v>77.74666155861955</v>
      </c>
      <c r="G461" s="16">
        <f>VLOOKUP($C461,'Growth rate'!$B$3:$S$93,4,FALSE)*VLOOKUP($E461,BY_AGR_Demand_Drivers!$A$5:$I$11,8,FALSE)</f>
        <v>0</v>
      </c>
      <c r="H461" s="16">
        <f>VLOOKUP($C461,'Growth rate'!$B$3:$S$93,4,FALSE)*VLOOKUP($E461,BY_AGR_Demand_Drivers!$A$5:$I$11,9,FALSE)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BY_AGR_Demand_Drivers!$J$10</f>
        <v>AGDTF</v>
      </c>
      <c r="F462" s="16">
        <f>VLOOKUP($C462,'Growth rate'!$B$3:$S$93,4,FALSE)*VLOOKUP($E462,BY_AGR_Demand_Drivers!$A$5:$I$11,7,FALSE)</f>
        <v>77.525330938589676</v>
      </c>
      <c r="G462" s="16">
        <f>VLOOKUP($C462,'Growth rate'!$B$3:$S$93,4,FALSE)*VLOOKUP($E462,BY_AGR_Demand_Drivers!$A$5:$I$11,8,FALSE)</f>
        <v>0</v>
      </c>
      <c r="H462" s="16">
        <f>VLOOKUP($C462,'Growth rate'!$B$3:$S$93,4,FALSE)*VLOOKUP($E462,BY_AGR_Demand_Drivers!$A$5:$I$11,9,FALSE)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BY_AGR_Demand_Drivers!$J$10</f>
        <v>AGDTF</v>
      </c>
      <c r="F463" s="16">
        <f>VLOOKUP($C463,'Growth rate'!$B$3:$S$93,4,FALSE)*VLOOKUP($E463,BY_AGR_Demand_Drivers!$A$5:$I$11,7,FALSE)</f>
        <v>77.304000318559801</v>
      </c>
      <c r="G463" s="16">
        <f>VLOOKUP($C463,'Growth rate'!$B$3:$S$93,4,FALSE)*VLOOKUP($E463,BY_AGR_Demand_Drivers!$A$5:$I$11,8,FALSE)</f>
        <v>0</v>
      </c>
      <c r="H463" s="16">
        <f>VLOOKUP($C463,'Growth rate'!$B$3:$S$93,4,FALSE)*VLOOKUP($E463,BY_AGR_Demand_Drivers!$A$5:$I$11,9,FALSE)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BY_AGR_Demand_Drivers!$J$10</f>
        <v>AGDTF</v>
      </c>
      <c r="F464" s="16">
        <f>VLOOKUP($C464,'Growth rate'!$B$3:$S$93,4,FALSE)*VLOOKUP($E464,BY_AGR_Demand_Drivers!$A$5:$I$11,7,FALSE)</f>
        <v>77.082669698529926</v>
      </c>
      <c r="G464" s="16">
        <f>VLOOKUP($C464,'Growth rate'!$B$3:$S$93,4,FALSE)*VLOOKUP($E464,BY_AGR_Demand_Drivers!$A$5:$I$11,8,FALSE)</f>
        <v>0</v>
      </c>
      <c r="H464" s="16">
        <f>VLOOKUP($C464,'Growth rate'!$B$3:$S$93,4,FALSE)*VLOOKUP($E464,BY_AGR_Demand_Drivers!$A$5:$I$11,9,FALSE)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BY_AGR_Demand_Drivers!$J$10</f>
        <v>AGDTF</v>
      </c>
      <c r="F465" s="16">
        <f>VLOOKUP($C465,'Growth rate'!$B$3:$S$93,4,FALSE)*VLOOKUP($E465,BY_AGR_Demand_Drivers!$A$5:$I$11,7,FALSE)</f>
        <v>76.861339078500038</v>
      </c>
      <c r="G465" s="16">
        <f>VLOOKUP($C465,'Growth rate'!$B$3:$S$93,4,FALSE)*VLOOKUP($E465,BY_AGR_Demand_Drivers!$A$5:$I$11,8,FALSE)</f>
        <v>0</v>
      </c>
      <c r="H465" s="16">
        <f>VLOOKUP($C465,'Growth rate'!$B$3:$S$93,4,FALSE)*VLOOKUP($E465,BY_AGR_Demand_Drivers!$A$5:$I$11,9,FALSE)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BY_AGR_Demand_Drivers!$J$10</f>
        <v>AGDTF</v>
      </c>
      <c r="F466" s="16">
        <f>VLOOKUP($C466,'Growth rate'!$B$3:$S$93,4,FALSE)*VLOOKUP($E466,BY_AGR_Demand_Drivers!$A$5:$I$11,7,FALSE)</f>
        <v>76.631858827377926</v>
      </c>
      <c r="G466" s="16">
        <f>VLOOKUP($C466,'Growth rate'!$B$3:$S$93,4,FALSE)*VLOOKUP($E466,BY_AGR_Demand_Drivers!$A$5:$I$11,8,FALSE)</f>
        <v>0</v>
      </c>
      <c r="H466" s="16">
        <f>VLOOKUP($C466,'Growth rate'!$B$3:$S$93,4,FALSE)*VLOOKUP($E466,BY_AGR_Demand_Drivers!$A$5:$I$11,9,FALSE)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BY_AGR_Demand_Drivers!$J$10</f>
        <v>AGDTF</v>
      </c>
      <c r="F467" s="16">
        <f>VLOOKUP($C467,'Growth rate'!$B$3:$S$93,4,FALSE)*VLOOKUP($E467,BY_AGR_Demand_Drivers!$A$5:$I$11,7,FALSE)</f>
        <v>76.402378576255799</v>
      </c>
      <c r="G467" s="16">
        <f>VLOOKUP($C467,'Growth rate'!$B$3:$S$93,4,FALSE)*VLOOKUP($E467,BY_AGR_Demand_Drivers!$A$5:$I$11,8,FALSE)</f>
        <v>0</v>
      </c>
      <c r="H467" s="16">
        <f>VLOOKUP($C467,'Growth rate'!$B$3:$S$93,4,FALSE)*VLOOKUP($E467,BY_AGR_Demand_Drivers!$A$5:$I$11,9,FALSE)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BY_AGR_Demand_Drivers!$J$10</f>
        <v>AGDTF</v>
      </c>
      <c r="F468" s="16">
        <f>VLOOKUP($C468,'Growth rate'!$B$3:$S$93,4,FALSE)*VLOOKUP($E468,BY_AGR_Demand_Drivers!$A$5:$I$11,7,FALSE)</f>
        <v>76.172898325133701</v>
      </c>
      <c r="G468" s="16">
        <f>VLOOKUP($C468,'Growth rate'!$B$3:$S$93,4,FALSE)*VLOOKUP($E468,BY_AGR_Demand_Drivers!$A$5:$I$11,8,FALSE)</f>
        <v>0</v>
      </c>
      <c r="H468" s="16">
        <f>VLOOKUP($C468,'Growth rate'!$B$3:$S$93,4,FALSE)*VLOOKUP($E468,BY_AGR_Demand_Drivers!$A$5:$I$11,9,FALSE)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BY_AGR_Demand_Drivers!$J$10</f>
        <v>AGDTF</v>
      </c>
      <c r="F469" s="16">
        <f>VLOOKUP($C469,'Growth rate'!$B$3:$S$93,4,FALSE)*VLOOKUP($E469,BY_AGR_Demand_Drivers!$A$5:$I$11,7,FALSE)</f>
        <v>75.943418074011589</v>
      </c>
      <c r="G469" s="16">
        <f>VLOOKUP($C469,'Growth rate'!$B$3:$S$93,4,FALSE)*VLOOKUP($E469,BY_AGR_Demand_Drivers!$A$5:$I$11,8,FALSE)</f>
        <v>0</v>
      </c>
      <c r="H469" s="16">
        <f>VLOOKUP($C469,'Growth rate'!$B$3:$S$93,4,FALSE)*VLOOKUP($E469,BY_AGR_Demand_Drivers!$A$5:$I$11,9,FALSE)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BY_AGR_Demand_Drivers!$J$10</f>
        <v>AGDTF</v>
      </c>
      <c r="F470" s="16">
        <f>VLOOKUP($C470,'Growth rate'!$B$3:$S$93,4,FALSE)*VLOOKUP($E470,BY_AGR_Demand_Drivers!$A$5:$I$11,7,FALSE)</f>
        <v>75.713937822889463</v>
      </c>
      <c r="G470" s="16">
        <f>VLOOKUP($C470,'Growth rate'!$B$3:$S$93,4,FALSE)*VLOOKUP($E470,BY_AGR_Demand_Drivers!$A$5:$I$11,8,FALSE)</f>
        <v>0</v>
      </c>
      <c r="H470" s="16">
        <f>VLOOKUP($C470,'Growth rate'!$B$3:$S$93,4,FALSE)*VLOOKUP($E470,BY_AGR_Demand_Drivers!$A$5:$I$11,9,FALSE)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BY_AGR_Demand_Drivers!$J$10</f>
        <v>AGDTF</v>
      </c>
      <c r="F471" s="16">
        <f>VLOOKUP($C471,'Growth rate'!$B$3:$S$93,4,FALSE)*VLOOKUP($E471,BY_AGR_Demand_Drivers!$A$5:$I$11,7,FALSE)</f>
        <v>75.465396931769206</v>
      </c>
      <c r="G471" s="16">
        <f>VLOOKUP($C471,'Growth rate'!$B$3:$S$93,4,FALSE)*VLOOKUP($E471,BY_AGR_Demand_Drivers!$A$5:$I$11,8,FALSE)</f>
        <v>0</v>
      </c>
      <c r="H471" s="16">
        <f>VLOOKUP($C471,'Growth rate'!$B$3:$S$93,4,FALSE)*VLOOKUP($E471,BY_AGR_Demand_Drivers!$A$5:$I$11,9,FALSE)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BY_AGR_Demand_Drivers!$J$10</f>
        <v>AGDTF</v>
      </c>
      <c r="F472" s="16">
        <f>VLOOKUP($C472,'Growth rate'!$B$3:$S$93,4,FALSE)*VLOOKUP($E472,BY_AGR_Demand_Drivers!$A$5:$I$11,7,FALSE)</f>
        <v>75.216856040648949</v>
      </c>
      <c r="G472" s="16">
        <f>VLOOKUP($C472,'Growth rate'!$B$3:$S$93,4,FALSE)*VLOOKUP($E472,BY_AGR_Demand_Drivers!$A$5:$I$11,8,FALSE)</f>
        <v>0</v>
      </c>
      <c r="H472" s="16">
        <f>VLOOKUP($C472,'Growth rate'!$B$3:$S$93,4,FALSE)*VLOOKUP($E472,BY_AGR_Demand_Drivers!$A$5:$I$11,9,FALSE)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BY_AGR_Demand_Drivers!$J$10</f>
        <v>AGDTF</v>
      </c>
      <c r="F473" s="16">
        <f>VLOOKUP($C473,'Growth rate'!$B$3:$S$93,4,FALSE)*VLOOKUP($E473,BY_AGR_Demand_Drivers!$A$5:$I$11,7,FALSE)</f>
        <v>74.968315149528678</v>
      </c>
      <c r="G473" s="16">
        <f>VLOOKUP($C473,'Growth rate'!$B$3:$S$93,4,FALSE)*VLOOKUP($E473,BY_AGR_Demand_Drivers!$A$5:$I$11,8,FALSE)</f>
        <v>0</v>
      </c>
      <c r="H473" s="16">
        <f>VLOOKUP($C473,'Growth rate'!$B$3:$S$93,4,FALSE)*VLOOKUP($E473,BY_AGR_Demand_Drivers!$A$5:$I$11,9,FALSE)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BY_AGR_Demand_Drivers!$J$10</f>
        <v>AGDTF</v>
      </c>
      <c r="F474" s="16">
        <f>VLOOKUP($C474,'Growth rate'!$B$3:$S$93,4,FALSE)*VLOOKUP($E474,BY_AGR_Demand_Drivers!$A$5:$I$11,7,FALSE)</f>
        <v>74.719774258408421</v>
      </c>
      <c r="G474" s="16">
        <f>VLOOKUP($C474,'Growth rate'!$B$3:$S$93,4,FALSE)*VLOOKUP($E474,BY_AGR_Demand_Drivers!$A$5:$I$11,8,FALSE)</f>
        <v>0</v>
      </c>
      <c r="H474" s="16">
        <f>VLOOKUP($C474,'Growth rate'!$B$3:$S$93,4,FALSE)*VLOOKUP($E474,BY_AGR_Demand_Drivers!$A$5:$I$11,9,FALSE)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BY_AGR_Demand_Drivers!$J$10</f>
        <v>AGDTF</v>
      </c>
      <c r="F475" s="16">
        <f>VLOOKUP($C475,'Growth rate'!$B$3:$S$93,4,FALSE)*VLOOKUP($E475,BY_AGR_Demand_Drivers!$A$5:$I$11,7,FALSE)</f>
        <v>74.47123336728815</v>
      </c>
      <c r="G475" s="16">
        <f>VLOOKUP($C475,'Growth rate'!$B$3:$S$93,4,FALSE)*VLOOKUP($E475,BY_AGR_Demand_Drivers!$A$5:$I$11,8,FALSE)</f>
        <v>0</v>
      </c>
      <c r="H475" s="16">
        <f>VLOOKUP($C475,'Growth rate'!$B$3:$S$93,4,FALSE)*VLOOKUP($E475,BY_AGR_Demand_Drivers!$A$5:$I$11,9,FALSE)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BY_AGR_Demand_Drivers!$J$10</f>
        <v>AGDTF</v>
      </c>
      <c r="F476" s="16">
        <f>VLOOKUP($C476,'Growth rate'!$B$3:$S$93,4,FALSE)*VLOOKUP($E476,BY_AGR_Demand_Drivers!$A$5:$I$11,7,FALSE)</f>
        <v>74.196972992580541</v>
      </c>
      <c r="G476" s="16">
        <f>VLOOKUP($C476,'Growth rate'!$B$3:$S$93,4,FALSE)*VLOOKUP($E476,BY_AGR_Demand_Drivers!$A$5:$I$11,8,FALSE)</f>
        <v>0</v>
      </c>
      <c r="H476" s="16">
        <f>VLOOKUP($C476,'Growth rate'!$B$3:$S$93,4,FALSE)*VLOOKUP($E476,BY_AGR_Demand_Drivers!$A$5:$I$11,9,FALSE)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BY_AGR_Demand_Drivers!$J$10</f>
        <v>AGDTF</v>
      </c>
      <c r="F477" s="16">
        <f>VLOOKUP($C477,'Growth rate'!$B$3:$S$93,4,FALSE)*VLOOKUP($E477,BY_AGR_Demand_Drivers!$A$5:$I$11,7,FALSE)</f>
        <v>73.922712617872946</v>
      </c>
      <c r="G477" s="16">
        <f>VLOOKUP($C477,'Growth rate'!$B$3:$S$93,4,FALSE)*VLOOKUP($E477,BY_AGR_Demand_Drivers!$A$5:$I$11,8,FALSE)</f>
        <v>0</v>
      </c>
      <c r="H477" s="16">
        <f>VLOOKUP($C477,'Growth rate'!$B$3:$S$93,4,FALSE)*VLOOKUP($E477,BY_AGR_Demand_Drivers!$A$5:$I$11,9,FALSE)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BY_AGR_Demand_Drivers!$J$10</f>
        <v>AGDTF</v>
      </c>
      <c r="F478" s="16">
        <f>VLOOKUP($C478,'Growth rate'!$B$3:$S$93,4,FALSE)*VLOOKUP($E478,BY_AGR_Demand_Drivers!$A$5:$I$11,7,FALSE)</f>
        <v>73.648452243165352</v>
      </c>
      <c r="G478" s="16">
        <f>VLOOKUP($C478,'Growth rate'!$B$3:$S$93,4,FALSE)*VLOOKUP($E478,BY_AGR_Demand_Drivers!$A$5:$I$11,8,FALSE)</f>
        <v>0</v>
      </c>
      <c r="H478" s="16">
        <f>VLOOKUP($C478,'Growth rate'!$B$3:$S$93,4,FALSE)*VLOOKUP($E478,BY_AGR_Demand_Drivers!$A$5:$I$11,9,FALSE)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BY_AGR_Demand_Drivers!$J$10</f>
        <v>AGDTF</v>
      </c>
      <c r="F479" s="16">
        <f>VLOOKUP($C479,'Growth rate'!$B$3:$S$93,4,FALSE)*VLOOKUP($E479,BY_AGR_Demand_Drivers!$A$5:$I$11,7,FALSE)</f>
        <v>73.374191868457743</v>
      </c>
      <c r="G479" s="16">
        <f>VLOOKUP($C479,'Growth rate'!$B$3:$S$93,4,FALSE)*VLOOKUP($E479,BY_AGR_Demand_Drivers!$A$5:$I$11,8,FALSE)</f>
        <v>0</v>
      </c>
      <c r="H479" s="16">
        <f>VLOOKUP($C479,'Growth rate'!$B$3:$S$93,4,FALSE)*VLOOKUP($E479,BY_AGR_Demand_Drivers!$A$5:$I$11,9,FALSE)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BY_AGR_Demand_Drivers!$J$10</f>
        <v>AGDTF</v>
      </c>
      <c r="F480" s="16">
        <f>VLOOKUP($C480,'Growth rate'!$B$3:$S$93,4,FALSE)*VLOOKUP($E480,BY_AGR_Demand_Drivers!$A$5:$I$11,7,FALSE)</f>
        <v>73.099931493750148</v>
      </c>
      <c r="G480" s="16">
        <f>VLOOKUP($C480,'Growth rate'!$B$3:$S$93,4,FALSE)*VLOOKUP($E480,BY_AGR_Demand_Drivers!$A$5:$I$11,8,FALSE)</f>
        <v>0</v>
      </c>
      <c r="H480" s="16">
        <f>VLOOKUP($C480,'Growth rate'!$B$3:$S$93,4,FALSE)*VLOOKUP($E480,BY_AGR_Demand_Drivers!$A$5:$I$11,9,FALSE)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BY_AGR_Demand_Drivers!$J$10</f>
        <v>AGDTF</v>
      </c>
      <c r="F481" s="16">
        <f>VLOOKUP($C481,'Growth rate'!$B$3:$S$93,4,FALSE)*VLOOKUP($E481,BY_AGR_Demand_Drivers!$A$5:$I$11,7,FALSE)</f>
        <v>72.80452457068499</v>
      </c>
      <c r="G481" s="16">
        <f>VLOOKUP($C481,'Growth rate'!$B$3:$S$93,4,FALSE)*VLOOKUP($E481,BY_AGR_Demand_Drivers!$A$5:$I$11,8,FALSE)</f>
        <v>0</v>
      </c>
      <c r="H481" s="16">
        <f>VLOOKUP($C481,'Growth rate'!$B$3:$S$93,4,FALSE)*VLOOKUP($E481,BY_AGR_Demand_Drivers!$A$5:$I$11,9,FALSE)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BY_AGR_Demand_Drivers!$J$10</f>
        <v>AGDTF</v>
      </c>
      <c r="F482" s="16">
        <f>VLOOKUP($C482,'Growth rate'!$B$3:$S$93,4,FALSE)*VLOOKUP($E482,BY_AGR_Demand_Drivers!$A$5:$I$11,7,FALSE)</f>
        <v>72.509117647619831</v>
      </c>
      <c r="G482" s="16">
        <f>VLOOKUP($C482,'Growth rate'!$B$3:$S$93,4,FALSE)*VLOOKUP($E482,BY_AGR_Demand_Drivers!$A$5:$I$11,8,FALSE)</f>
        <v>0</v>
      </c>
      <c r="H482" s="16">
        <f>VLOOKUP($C482,'Growth rate'!$B$3:$S$93,4,FALSE)*VLOOKUP($E482,BY_AGR_Demand_Drivers!$A$5:$I$11,9,FALSE)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BY_AGR_Demand_Drivers!$J$10</f>
        <v>AGDTF</v>
      </c>
      <c r="F483" s="16">
        <f>VLOOKUP($C483,'Growth rate'!$B$3:$S$93,4,FALSE)*VLOOKUP($E483,BY_AGR_Demand_Drivers!$A$5:$I$11,7,FALSE)</f>
        <v>72.213710724554673</v>
      </c>
      <c r="G483" s="16">
        <f>VLOOKUP($C483,'Growth rate'!$B$3:$S$93,4,FALSE)*VLOOKUP($E483,BY_AGR_Demand_Drivers!$A$5:$I$11,8,FALSE)</f>
        <v>0</v>
      </c>
      <c r="H483" s="16">
        <f>VLOOKUP($C483,'Growth rate'!$B$3:$S$93,4,FALSE)*VLOOKUP($E483,BY_AGR_Demand_Drivers!$A$5:$I$11,9,FALSE)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BY_AGR_Demand_Drivers!$J$10</f>
        <v>AGDTF</v>
      </c>
      <c r="F484" s="16">
        <f>VLOOKUP($C484,'Growth rate'!$B$3:$S$93,4,FALSE)*VLOOKUP($E484,BY_AGR_Demand_Drivers!$A$5:$I$11,7,FALSE)</f>
        <v>71.918303801489515</v>
      </c>
      <c r="G484" s="16">
        <f>VLOOKUP($C484,'Growth rate'!$B$3:$S$93,4,FALSE)*VLOOKUP($E484,BY_AGR_Demand_Drivers!$A$5:$I$11,8,FALSE)</f>
        <v>0</v>
      </c>
      <c r="H484" s="16">
        <f>VLOOKUP($C484,'Growth rate'!$B$3:$S$93,4,FALSE)*VLOOKUP($E484,BY_AGR_Demand_Drivers!$A$5:$I$11,9,FALSE)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BY_AGR_Demand_Drivers!$J$10</f>
        <v>AGDTF</v>
      </c>
      <c r="F485" s="16">
        <f>VLOOKUP($C485,'Growth rate'!$B$3:$S$93,4,FALSE)*VLOOKUP($E485,BY_AGR_Demand_Drivers!$A$5:$I$11,7,FALSE)</f>
        <v>71.622896878424356</v>
      </c>
      <c r="G485" s="16">
        <f>VLOOKUP($C485,'Growth rate'!$B$3:$S$93,4,FALSE)*VLOOKUP($E485,BY_AGR_Demand_Drivers!$A$5:$I$11,8,FALSE)</f>
        <v>0</v>
      </c>
      <c r="H485" s="16">
        <f>VLOOKUP($C485,'Growth rate'!$B$3:$S$93,4,FALSE)*VLOOKUP($E485,BY_AGR_Demand_Drivers!$A$5:$I$11,9,FALSE)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BY_AGR_Demand_Drivers!$J$10</f>
        <v>AGDTF</v>
      </c>
      <c r="F486" s="16">
        <f>VLOOKUP($C486,'Growth rate'!$B$3:$S$93,4,FALSE)*VLOOKUP($E486,BY_AGR_Demand_Drivers!$A$5:$I$11,7,FALSE)</f>
        <v>71.310210479121551</v>
      </c>
      <c r="G486" s="16">
        <f>VLOOKUP($C486,'Growth rate'!$B$3:$S$93,4,FALSE)*VLOOKUP($E486,BY_AGR_Demand_Drivers!$A$5:$I$11,8,FALSE)</f>
        <v>0</v>
      </c>
      <c r="H486" s="16">
        <f>VLOOKUP($C486,'Growth rate'!$B$3:$S$93,4,FALSE)*VLOOKUP($E486,BY_AGR_Demand_Drivers!$A$5:$I$11,9,FALSE)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BY_AGR_Demand_Drivers!$J$10</f>
        <v>AGDTF</v>
      </c>
      <c r="F487" s="16">
        <f>VLOOKUP($C487,'Growth rate'!$B$3:$S$93,4,FALSE)*VLOOKUP($E487,BY_AGR_Demand_Drivers!$A$5:$I$11,7,FALSE)</f>
        <v>70.99752407981876</v>
      </c>
      <c r="G487" s="16">
        <f>VLOOKUP($C487,'Growth rate'!$B$3:$S$93,4,FALSE)*VLOOKUP($E487,BY_AGR_Demand_Drivers!$A$5:$I$11,8,FALSE)</f>
        <v>0</v>
      </c>
      <c r="H487" s="16">
        <f>VLOOKUP($C487,'Growth rate'!$B$3:$S$93,4,FALSE)*VLOOKUP($E487,BY_AGR_Demand_Drivers!$A$5:$I$11,9,FALSE)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BY_AGR_Demand_Drivers!$J$10</f>
        <v>AGDTF</v>
      </c>
      <c r="F488" s="16">
        <f>VLOOKUP($C488,'Growth rate'!$B$3:$S$93,4,FALSE)*VLOOKUP($E488,BY_AGR_Demand_Drivers!$A$5:$I$11,7,FALSE)</f>
        <v>70.684837680515969</v>
      </c>
      <c r="G488" s="16">
        <f>VLOOKUP($C488,'Growth rate'!$B$3:$S$93,4,FALSE)*VLOOKUP($E488,BY_AGR_Demand_Drivers!$A$5:$I$11,8,FALSE)</f>
        <v>0</v>
      </c>
      <c r="H488" s="16">
        <f>VLOOKUP($C488,'Growth rate'!$B$3:$S$93,4,FALSE)*VLOOKUP($E488,BY_AGR_Demand_Drivers!$A$5:$I$11,9,FALSE)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BY_AGR_Demand_Drivers!$J$10</f>
        <v>AGDTF</v>
      </c>
      <c r="F489" s="16">
        <f>VLOOKUP($C489,'Growth rate'!$B$3:$S$93,4,FALSE)*VLOOKUP($E489,BY_AGR_Demand_Drivers!$A$5:$I$11,7,FALSE)</f>
        <v>70.372151281213164</v>
      </c>
      <c r="G489" s="16">
        <f>VLOOKUP($C489,'Growth rate'!$B$3:$S$93,4,FALSE)*VLOOKUP($E489,BY_AGR_Demand_Drivers!$A$5:$I$11,8,FALSE)</f>
        <v>0</v>
      </c>
      <c r="H489" s="16">
        <f>VLOOKUP($C489,'Growth rate'!$B$3:$S$93,4,FALSE)*VLOOKUP($E489,BY_AGR_Demand_Drivers!$A$5:$I$11,9,FALSE)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BY_AGR_Demand_Drivers!$J$10</f>
        <v>AGDTF</v>
      </c>
      <c r="F490" s="16">
        <f>VLOOKUP($C490,'Growth rate'!$B$3:$S$93,4,FALSE)*VLOOKUP($E490,BY_AGR_Demand_Drivers!$A$5:$I$11,7,FALSE)</f>
        <v>70.059464881910358</v>
      </c>
      <c r="G490" s="16">
        <f>VLOOKUP($C490,'Growth rate'!$B$3:$S$93,4,FALSE)*VLOOKUP($E490,BY_AGR_Demand_Drivers!$A$5:$I$11,8,FALSE)</f>
        <v>0</v>
      </c>
      <c r="H490" s="16">
        <f>VLOOKUP($C490,'Growth rate'!$B$3:$S$93,4,FALSE)*VLOOKUP($E490,BY_AGR_Demand_Drivers!$A$5:$I$11,9,FALSE)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BY_AGR_Demand_Drivers!$J$10</f>
        <v>AGDTF</v>
      </c>
      <c r="F491" s="16">
        <f>VLOOKUP($C491,'Growth rate'!$B$3:$S$93,4,FALSE)*VLOOKUP($E491,BY_AGR_Demand_Drivers!$A$5:$I$11,7,FALSE)</f>
        <v>69.695248171545373</v>
      </c>
      <c r="G491" s="16">
        <f>VLOOKUP($C491,'Growth rate'!$B$3:$S$93,4,FALSE)*VLOOKUP($E491,BY_AGR_Demand_Drivers!$A$5:$I$11,8,FALSE)</f>
        <v>0</v>
      </c>
      <c r="H491" s="16">
        <f>VLOOKUP($C491,'Growth rate'!$B$3:$S$93,4,FALSE)*VLOOKUP($E491,BY_AGR_Demand_Drivers!$A$5:$I$11,9,FALSE)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BY_AGR_Demand_Drivers!$J$10</f>
        <v>AGDTF</v>
      </c>
      <c r="F492" s="16">
        <f>VLOOKUP($C492,'Growth rate'!$B$3:$S$93,4,FALSE)*VLOOKUP($E492,BY_AGR_Demand_Drivers!$A$5:$I$11,7,FALSE)</f>
        <v>69.331031461180373</v>
      </c>
      <c r="G492" s="16">
        <f>VLOOKUP($C492,'Growth rate'!$B$3:$S$93,4,FALSE)*VLOOKUP($E492,BY_AGR_Demand_Drivers!$A$5:$I$11,8,FALSE)</f>
        <v>0</v>
      </c>
      <c r="H492" s="16">
        <f>VLOOKUP($C492,'Growth rate'!$B$3:$S$93,4,FALSE)*VLOOKUP($E492,BY_AGR_Demand_Drivers!$A$5:$I$11,9,FALSE)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BY_AGR_Demand_Drivers!$J$10</f>
        <v>AGDTF</v>
      </c>
      <c r="F493" s="16">
        <f>VLOOKUP($C493,'Growth rate'!$B$3:$S$93,4,FALSE)*VLOOKUP($E493,BY_AGR_Demand_Drivers!$A$5:$I$11,7,FALSE)</f>
        <v>68.966814750815374</v>
      </c>
      <c r="G493" s="16">
        <f>VLOOKUP($C493,'Growth rate'!$B$3:$S$93,4,FALSE)*VLOOKUP($E493,BY_AGR_Demand_Drivers!$A$5:$I$11,8,FALSE)</f>
        <v>0</v>
      </c>
      <c r="H493" s="16">
        <f>VLOOKUP($C493,'Growth rate'!$B$3:$S$93,4,FALSE)*VLOOKUP($E493,BY_AGR_Demand_Drivers!$A$5:$I$11,9,FALSE)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BY_AGR_Demand_Drivers!$J$10</f>
        <v>AGDTF</v>
      </c>
      <c r="F494" s="16">
        <f>VLOOKUP($C494,'Growth rate'!$B$3:$S$93,4,FALSE)*VLOOKUP($E494,BY_AGR_Demand_Drivers!$A$5:$I$11,7,FALSE)</f>
        <v>68.602598040450374</v>
      </c>
      <c r="G494" s="16">
        <f>VLOOKUP($C494,'Growth rate'!$B$3:$S$93,4,FALSE)*VLOOKUP($E494,BY_AGR_Demand_Drivers!$A$5:$I$11,8,FALSE)</f>
        <v>0</v>
      </c>
      <c r="H494" s="16">
        <f>VLOOKUP($C494,'Growth rate'!$B$3:$S$93,4,FALSE)*VLOOKUP($E494,BY_AGR_Demand_Drivers!$A$5:$I$11,9,FALSE)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BY_AGR_Demand_Drivers!$J$10</f>
        <v>AGDTF</v>
      </c>
      <c r="F495" s="16">
        <f>VLOOKUP($C495,'Growth rate'!$B$3:$S$93,4,FALSE)*VLOOKUP($E495,BY_AGR_Demand_Drivers!$A$5:$I$11,7,FALSE)</f>
        <v>68.238381330085389</v>
      </c>
      <c r="G495" s="16">
        <f>VLOOKUP($C495,'Growth rate'!$B$3:$S$93,4,FALSE)*VLOOKUP($E495,BY_AGR_Demand_Drivers!$A$5:$I$11,8,FALSE)</f>
        <v>0</v>
      </c>
      <c r="H495" s="16">
        <f>VLOOKUP($C495,'Growth rate'!$B$3:$S$93,4,FALSE)*VLOOKUP($E495,BY_AGR_Demand_Drivers!$A$5:$I$11,9,FALSE)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BY_AGR_Demand_Drivers!$J$11</f>
        <v>AGDFL</v>
      </c>
      <c r="F496" s="16">
        <f>VLOOKUP($C496,'Growth rate'!$B$3:$S$93,4,FALSE)*VLOOKUP($E496,BY_AGR_Demand_Drivers!$A$5:$I$11,7,FALSE)</f>
        <v>6.6260775492063537</v>
      </c>
      <c r="G496" s="16">
        <f>VLOOKUP($C496,'Growth rate'!$B$3:$S$93,4,FALSE)*VLOOKUP($E496,BY_AGR_Demand_Drivers!$A$5:$I$11,8,FALSE)</f>
        <v>0</v>
      </c>
      <c r="H496" s="16">
        <f>VLOOKUP($C496,'Growth rate'!$B$3:$S$93,4,FALSE)*VLOOKUP($E496,BY_AGR_Demand_Drivers!$A$5:$I$11,9,FALSE)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BY_AGR_Demand_Drivers!$J$11</f>
        <v>AGDFL</v>
      </c>
      <c r="F497" s="16">
        <f>VLOOKUP($C497,'Growth rate'!$B$3:$S$93,4,FALSE)*VLOOKUP($E497,BY_AGR_Demand_Drivers!$A$5:$I$11,7,FALSE)</f>
        <v>6.6226275000000001</v>
      </c>
      <c r="G497" s="16">
        <f>VLOOKUP($C497,'Growth rate'!$B$3:$S$93,4,FALSE)*VLOOKUP($E497,BY_AGR_Demand_Drivers!$A$5:$I$11,8,FALSE)</f>
        <v>0</v>
      </c>
      <c r="H497" s="16">
        <f>VLOOKUP($C497,'Growth rate'!$B$3:$S$93,4,FALSE)*VLOOKUP($E497,BY_AGR_Demand_Drivers!$A$5:$I$11,9,FALSE)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BY_AGR_Demand_Drivers!$J$11</f>
        <v>AGDFL</v>
      </c>
      <c r="F498" s="16">
        <f>VLOOKUP($C498,'Growth rate'!$B$3:$S$93,4,FALSE)*VLOOKUP($E498,BY_AGR_Demand_Drivers!$A$5:$I$11,7,FALSE)</f>
        <v>6.6189615498617718</v>
      </c>
      <c r="G498" s="16">
        <f>VLOOKUP($C498,'Growth rate'!$B$3:$S$93,4,FALSE)*VLOOKUP($E498,BY_AGR_Demand_Drivers!$A$5:$I$11,8,FALSE)</f>
        <v>0</v>
      </c>
      <c r="H498" s="16">
        <f>VLOOKUP($C498,'Growth rate'!$B$3:$S$93,4,FALSE)*VLOOKUP($E498,BY_AGR_Demand_Drivers!$A$5:$I$11,9,FALSE)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BY_AGR_Demand_Drivers!$J$11</f>
        <v>AGDFL</v>
      </c>
      <c r="F499" s="16">
        <f>VLOOKUP($C499,'Growth rate'!$B$3:$S$93,4,FALSE)*VLOOKUP($E499,BY_AGR_Demand_Drivers!$A$5:$I$11,7,FALSE)</f>
        <v>6.6152955997235425</v>
      </c>
      <c r="G499" s="16">
        <f>VLOOKUP($C499,'Growth rate'!$B$3:$S$93,4,FALSE)*VLOOKUP($E499,BY_AGR_Demand_Drivers!$A$5:$I$11,8,FALSE)</f>
        <v>0</v>
      </c>
      <c r="H499" s="16">
        <f>VLOOKUP($C499,'Growth rate'!$B$3:$S$93,4,FALSE)*VLOOKUP($E499,BY_AGR_Demand_Drivers!$A$5:$I$11,9,FALSE)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BY_AGR_Demand_Drivers!$J$11</f>
        <v>AGDFL</v>
      </c>
      <c r="F500" s="16">
        <f>VLOOKUP($C500,'Growth rate'!$B$3:$S$93,4,FALSE)*VLOOKUP($E500,BY_AGR_Demand_Drivers!$A$5:$I$11,7,FALSE)</f>
        <v>6.6116296495853151</v>
      </c>
      <c r="G500" s="16">
        <f>VLOOKUP($C500,'Growth rate'!$B$3:$S$93,4,FALSE)*VLOOKUP($E500,BY_AGR_Demand_Drivers!$A$5:$I$11,8,FALSE)</f>
        <v>0</v>
      </c>
      <c r="H500" s="16">
        <f>VLOOKUP($C500,'Growth rate'!$B$3:$S$93,4,FALSE)*VLOOKUP($E500,BY_AGR_Demand_Drivers!$A$5:$I$11,9,FALSE)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BY_AGR_Demand_Drivers!$J$11</f>
        <v>AGDFL</v>
      </c>
      <c r="F501" s="16">
        <f>VLOOKUP($C501,'Growth rate'!$B$3:$S$93,4,FALSE)*VLOOKUP($E501,BY_AGR_Demand_Drivers!$A$5:$I$11,7,FALSE)</f>
        <v>6.6079636994470867</v>
      </c>
      <c r="G501" s="16">
        <f>VLOOKUP($C501,'Growth rate'!$B$3:$S$93,4,FALSE)*VLOOKUP($E501,BY_AGR_Demand_Drivers!$A$5:$I$11,8,FALSE)</f>
        <v>0</v>
      </c>
      <c r="H501" s="16">
        <f>VLOOKUP($C501,'Growth rate'!$B$3:$S$93,4,FALSE)*VLOOKUP($E501,BY_AGR_Demand_Drivers!$A$5:$I$11,9,FALSE)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BY_AGR_Demand_Drivers!$J$11</f>
        <v>AGDFL</v>
      </c>
      <c r="F502" s="16">
        <f>VLOOKUP($C502,'Growth rate'!$B$3:$S$93,4,FALSE)*VLOOKUP($E502,BY_AGR_Demand_Drivers!$A$5:$I$11,7,FALSE)</f>
        <v>6.6042977493088584</v>
      </c>
      <c r="G502" s="16">
        <f>VLOOKUP($C502,'Growth rate'!$B$3:$S$93,4,FALSE)*VLOOKUP($E502,BY_AGR_Demand_Drivers!$A$5:$I$11,8,FALSE)</f>
        <v>0</v>
      </c>
      <c r="H502" s="16">
        <f>VLOOKUP($C502,'Growth rate'!$B$3:$S$93,4,FALSE)*VLOOKUP($E502,BY_AGR_Demand_Drivers!$A$5:$I$11,9,FALSE)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BY_AGR_Demand_Drivers!$J$11</f>
        <v>AGDFL</v>
      </c>
      <c r="F503" s="16">
        <f>VLOOKUP($C503,'Growth rate'!$B$3:$S$93,4,FALSE)*VLOOKUP($E503,BY_AGR_Demand_Drivers!$A$5:$I$11,7,FALSE)</f>
        <v>6.5990244402179838</v>
      </c>
      <c r="G503" s="16">
        <f>VLOOKUP($C503,'Growth rate'!$B$3:$S$93,4,FALSE)*VLOOKUP($E503,BY_AGR_Demand_Drivers!$A$5:$I$11,8,FALSE)</f>
        <v>0</v>
      </c>
      <c r="H503" s="16">
        <f>VLOOKUP($C503,'Growth rate'!$B$3:$S$93,4,FALSE)*VLOOKUP($E503,BY_AGR_Demand_Drivers!$A$5:$I$11,9,FALSE)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BY_AGR_Demand_Drivers!$J$11</f>
        <v>AGDFL</v>
      </c>
      <c r="F504" s="16">
        <f>VLOOKUP($C504,'Growth rate'!$B$3:$S$93,4,FALSE)*VLOOKUP($E504,BY_AGR_Demand_Drivers!$A$5:$I$11,7,FALSE)</f>
        <v>6.5937511311271084</v>
      </c>
      <c r="G504" s="16">
        <f>VLOOKUP($C504,'Growth rate'!$B$3:$S$93,4,FALSE)*VLOOKUP($E504,BY_AGR_Demand_Drivers!$A$5:$I$11,8,FALSE)</f>
        <v>0</v>
      </c>
      <c r="H504" s="16">
        <f>VLOOKUP($C504,'Growth rate'!$B$3:$S$93,4,FALSE)*VLOOKUP($E504,BY_AGR_Demand_Drivers!$A$5:$I$11,9,FALSE)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BY_AGR_Demand_Drivers!$J$11</f>
        <v>AGDFL</v>
      </c>
      <c r="F505" s="16">
        <f>VLOOKUP($C505,'Growth rate'!$B$3:$S$93,4,FALSE)*VLOOKUP($E505,BY_AGR_Demand_Drivers!$A$5:$I$11,7,FALSE)</f>
        <v>6.5884778220362339</v>
      </c>
      <c r="G505" s="16">
        <f>VLOOKUP($C505,'Growth rate'!$B$3:$S$93,4,FALSE)*VLOOKUP($E505,BY_AGR_Demand_Drivers!$A$5:$I$11,8,FALSE)</f>
        <v>0</v>
      </c>
      <c r="H505" s="16">
        <f>VLOOKUP($C505,'Growth rate'!$B$3:$S$93,4,FALSE)*VLOOKUP($E505,BY_AGR_Demand_Drivers!$A$5:$I$11,9,FALSE)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BY_AGR_Demand_Drivers!$J$11</f>
        <v>AGDFL</v>
      </c>
      <c r="F506" s="16">
        <f>VLOOKUP($C506,'Growth rate'!$B$3:$S$93,4,FALSE)*VLOOKUP($E506,BY_AGR_Demand_Drivers!$A$5:$I$11,7,FALSE)</f>
        <v>6.5832045129453585</v>
      </c>
      <c r="G506" s="16">
        <f>VLOOKUP($C506,'Growth rate'!$B$3:$S$93,4,FALSE)*VLOOKUP($E506,BY_AGR_Demand_Drivers!$A$5:$I$11,8,FALSE)</f>
        <v>0</v>
      </c>
      <c r="H506" s="16">
        <f>VLOOKUP($C506,'Growth rate'!$B$3:$S$93,4,FALSE)*VLOOKUP($E506,BY_AGR_Demand_Drivers!$A$5:$I$11,9,FALSE)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BY_AGR_Demand_Drivers!$J$11</f>
        <v>AGDFL</v>
      </c>
      <c r="F507" s="16">
        <f>VLOOKUP($C507,'Growth rate'!$B$3:$S$93,4,FALSE)*VLOOKUP($E507,BY_AGR_Demand_Drivers!$A$5:$I$11,7,FALSE)</f>
        <v>6.5779312038544839</v>
      </c>
      <c r="G507" s="16">
        <f>VLOOKUP($C507,'Growth rate'!$B$3:$S$93,4,FALSE)*VLOOKUP($E507,BY_AGR_Demand_Drivers!$A$5:$I$11,8,FALSE)</f>
        <v>0</v>
      </c>
      <c r="H507" s="16">
        <f>VLOOKUP($C507,'Growth rate'!$B$3:$S$93,4,FALSE)*VLOOKUP($E507,BY_AGR_Demand_Drivers!$A$5:$I$11,9,FALSE)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BY_AGR_Demand_Drivers!$J$11</f>
        <v>AGDFL</v>
      </c>
      <c r="F508" s="16">
        <f>VLOOKUP($C508,'Growth rate'!$B$3:$S$93,4,FALSE)*VLOOKUP($E508,BY_AGR_Demand_Drivers!$A$5:$I$11,7,FALSE)</f>
        <v>6.5707559964265698</v>
      </c>
      <c r="G508" s="16">
        <f>VLOOKUP($C508,'Growth rate'!$B$3:$S$93,4,FALSE)*VLOOKUP($E508,BY_AGR_Demand_Drivers!$A$5:$I$11,8,FALSE)</f>
        <v>0</v>
      </c>
      <c r="H508" s="16">
        <f>VLOOKUP($C508,'Growth rate'!$B$3:$S$93,4,FALSE)*VLOOKUP($E508,BY_AGR_Demand_Drivers!$A$5:$I$11,9,FALSE)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BY_AGR_Demand_Drivers!$J$11</f>
        <v>AGDFL</v>
      </c>
      <c r="F509" s="16">
        <f>VLOOKUP($C509,'Growth rate'!$B$3:$S$93,4,FALSE)*VLOOKUP($E509,BY_AGR_Demand_Drivers!$A$5:$I$11,7,FALSE)</f>
        <v>6.5635807889986557</v>
      </c>
      <c r="G509" s="16">
        <f>VLOOKUP($C509,'Growth rate'!$B$3:$S$93,4,FALSE)*VLOOKUP($E509,BY_AGR_Demand_Drivers!$A$5:$I$11,8,FALSE)</f>
        <v>0</v>
      </c>
      <c r="H509" s="16">
        <f>VLOOKUP($C509,'Growth rate'!$B$3:$S$93,4,FALSE)*VLOOKUP($E509,BY_AGR_Demand_Drivers!$A$5:$I$11,9,FALSE)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BY_AGR_Demand_Drivers!$J$11</f>
        <v>AGDFL</v>
      </c>
      <c r="F510" s="16">
        <f>VLOOKUP($C510,'Growth rate'!$B$3:$S$93,4,FALSE)*VLOOKUP($E510,BY_AGR_Demand_Drivers!$A$5:$I$11,7,FALSE)</f>
        <v>6.5564055815707407</v>
      </c>
      <c r="G510" s="16">
        <f>VLOOKUP($C510,'Growth rate'!$B$3:$S$93,4,FALSE)*VLOOKUP($E510,BY_AGR_Demand_Drivers!$A$5:$I$11,8,FALSE)</f>
        <v>0</v>
      </c>
      <c r="H510" s="16">
        <f>VLOOKUP($C510,'Growth rate'!$B$3:$S$93,4,FALSE)*VLOOKUP($E510,BY_AGR_Demand_Drivers!$A$5:$I$11,9,FALSE)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BY_AGR_Demand_Drivers!$J$11</f>
        <v>AGDFL</v>
      </c>
      <c r="F511" s="16">
        <f>VLOOKUP($C511,'Growth rate'!$B$3:$S$93,4,FALSE)*VLOOKUP($E511,BY_AGR_Demand_Drivers!$A$5:$I$11,7,FALSE)</f>
        <v>6.5492303741428266</v>
      </c>
      <c r="G511" s="16">
        <f>VLOOKUP($C511,'Growth rate'!$B$3:$S$93,4,FALSE)*VLOOKUP($E511,BY_AGR_Demand_Drivers!$A$5:$I$11,8,FALSE)</f>
        <v>0</v>
      </c>
      <c r="H511" s="16">
        <f>VLOOKUP($C511,'Growth rate'!$B$3:$S$93,4,FALSE)*VLOOKUP($E511,BY_AGR_Demand_Drivers!$A$5:$I$11,9,FALSE)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BY_AGR_Demand_Drivers!$J$11</f>
        <v>AGDFL</v>
      </c>
      <c r="F512" s="16">
        <f>VLOOKUP($C512,'Growth rate'!$B$3:$S$93,4,FALSE)*VLOOKUP($E512,BY_AGR_Demand_Drivers!$A$5:$I$11,7,FALSE)</f>
        <v>6.5420551667149125</v>
      </c>
      <c r="G512" s="16">
        <f>VLOOKUP($C512,'Growth rate'!$B$3:$S$93,4,FALSE)*VLOOKUP($E512,BY_AGR_Demand_Drivers!$A$5:$I$11,8,FALSE)</f>
        <v>0</v>
      </c>
      <c r="H512" s="16">
        <f>VLOOKUP($C512,'Growth rate'!$B$3:$S$93,4,FALSE)*VLOOKUP($E512,BY_AGR_Demand_Drivers!$A$5:$I$11,9,FALSE)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BY_AGR_Demand_Drivers!$J$11</f>
        <v>AGDFL</v>
      </c>
      <c r="F513" s="16">
        <f>VLOOKUP($C513,'Growth rate'!$B$3:$S$93,4,FALSE)*VLOOKUP($E513,BY_AGR_Demand_Drivers!$A$5:$I$11,7,FALSE)</f>
        <v>6.5332141615039525</v>
      </c>
      <c r="G513" s="16">
        <f>VLOOKUP($C513,'Growth rate'!$B$3:$S$93,4,FALSE)*VLOOKUP($E513,BY_AGR_Demand_Drivers!$A$5:$I$11,8,FALSE)</f>
        <v>0</v>
      </c>
      <c r="H513" s="16">
        <f>VLOOKUP($C513,'Growth rate'!$B$3:$S$93,4,FALSE)*VLOOKUP($E513,BY_AGR_Demand_Drivers!$A$5:$I$11,9,FALSE)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BY_AGR_Demand_Drivers!$J$11</f>
        <v>AGDFL</v>
      </c>
      <c r="F514" s="16">
        <f>VLOOKUP($C514,'Growth rate'!$B$3:$S$93,4,FALSE)*VLOOKUP($E514,BY_AGR_Demand_Drivers!$A$5:$I$11,7,FALSE)</f>
        <v>6.5243731562929934</v>
      </c>
      <c r="G514" s="16">
        <f>VLOOKUP($C514,'Growth rate'!$B$3:$S$93,4,FALSE)*VLOOKUP($E514,BY_AGR_Demand_Drivers!$A$5:$I$11,8,FALSE)</f>
        <v>0</v>
      </c>
      <c r="H514" s="16">
        <f>VLOOKUP($C514,'Growth rate'!$B$3:$S$93,4,FALSE)*VLOOKUP($E514,BY_AGR_Demand_Drivers!$A$5:$I$11,9,FALSE)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BY_AGR_Demand_Drivers!$J$11</f>
        <v>AGDFL</v>
      </c>
      <c r="F515" s="16">
        <f>VLOOKUP($C515,'Growth rate'!$B$3:$S$93,4,FALSE)*VLOOKUP($E515,BY_AGR_Demand_Drivers!$A$5:$I$11,7,FALSE)</f>
        <v>6.5155321510820334</v>
      </c>
      <c r="G515" s="16">
        <f>VLOOKUP($C515,'Growth rate'!$B$3:$S$93,4,FALSE)*VLOOKUP($E515,BY_AGR_Demand_Drivers!$A$5:$I$11,8,FALSE)</f>
        <v>0</v>
      </c>
      <c r="H515" s="16">
        <f>VLOOKUP($C515,'Growth rate'!$B$3:$S$93,4,FALSE)*VLOOKUP($E515,BY_AGR_Demand_Drivers!$A$5:$I$11,9,FALSE)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BY_AGR_Demand_Drivers!$J$11</f>
        <v>AGDFL</v>
      </c>
      <c r="F516" s="16">
        <f>VLOOKUP($C516,'Growth rate'!$B$3:$S$93,4,FALSE)*VLOOKUP($E516,BY_AGR_Demand_Drivers!$A$5:$I$11,7,FALSE)</f>
        <v>6.5066911458710734</v>
      </c>
      <c r="G516" s="16">
        <f>VLOOKUP($C516,'Growth rate'!$B$3:$S$93,4,FALSE)*VLOOKUP($E516,BY_AGR_Demand_Drivers!$A$5:$I$11,8,FALSE)</f>
        <v>0</v>
      </c>
      <c r="H516" s="16">
        <f>VLOOKUP($C516,'Growth rate'!$B$3:$S$93,4,FALSE)*VLOOKUP($E516,BY_AGR_Demand_Drivers!$A$5:$I$11,9,FALSE)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BY_AGR_Demand_Drivers!$J$11</f>
        <v>AGDFL</v>
      </c>
      <c r="F517" s="16">
        <f>VLOOKUP($C517,'Growth rate'!$B$3:$S$93,4,FALSE)*VLOOKUP($E517,BY_AGR_Demand_Drivers!$A$5:$I$11,7,FALSE)</f>
        <v>6.4978501406601143</v>
      </c>
      <c r="G517" s="16">
        <f>VLOOKUP($C517,'Growth rate'!$B$3:$S$93,4,FALSE)*VLOOKUP($E517,BY_AGR_Demand_Drivers!$A$5:$I$11,8,FALSE)</f>
        <v>0</v>
      </c>
      <c r="H517" s="16">
        <f>VLOOKUP($C517,'Growth rate'!$B$3:$S$93,4,FALSE)*VLOOKUP($E517,BY_AGR_Demand_Drivers!$A$5:$I$11,9,FALSE)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BY_AGR_Demand_Drivers!$J$11</f>
        <v>AGDFL</v>
      </c>
      <c r="F518" s="16">
        <f>VLOOKUP($C518,'Growth rate'!$B$3:$S$93,4,FALSE)*VLOOKUP($E518,BY_AGR_Demand_Drivers!$A$5:$I$11,7,FALSE)</f>
        <v>6.4873079746658453</v>
      </c>
      <c r="G518" s="16">
        <f>VLOOKUP($C518,'Growth rate'!$B$3:$S$93,4,FALSE)*VLOOKUP($E518,BY_AGR_Demand_Drivers!$A$5:$I$11,8,FALSE)</f>
        <v>0</v>
      </c>
      <c r="H518" s="16">
        <f>VLOOKUP($C518,'Growth rate'!$B$3:$S$93,4,FALSE)*VLOOKUP($E518,BY_AGR_Demand_Drivers!$A$5:$I$11,9,FALSE)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BY_AGR_Demand_Drivers!$J$11</f>
        <v>AGDFL</v>
      </c>
      <c r="F519" s="16">
        <f>VLOOKUP($C519,'Growth rate'!$B$3:$S$93,4,FALSE)*VLOOKUP($E519,BY_AGR_Demand_Drivers!$A$5:$I$11,7,FALSE)</f>
        <v>6.4767658086715754</v>
      </c>
      <c r="G519" s="16">
        <f>VLOOKUP($C519,'Growth rate'!$B$3:$S$93,4,FALSE)*VLOOKUP($E519,BY_AGR_Demand_Drivers!$A$5:$I$11,8,FALSE)</f>
        <v>0</v>
      </c>
      <c r="H519" s="16">
        <f>VLOOKUP($C519,'Growth rate'!$B$3:$S$93,4,FALSE)*VLOOKUP($E519,BY_AGR_Demand_Drivers!$A$5:$I$11,9,FALSE)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BY_AGR_Demand_Drivers!$J$11</f>
        <v>AGDFL</v>
      </c>
      <c r="F520" s="16">
        <f>VLOOKUP($C520,'Growth rate'!$B$3:$S$93,4,FALSE)*VLOOKUP($E520,BY_AGR_Demand_Drivers!$A$5:$I$11,7,FALSE)</f>
        <v>6.4662236426773063</v>
      </c>
      <c r="G520" s="16">
        <f>VLOOKUP($C520,'Growth rate'!$B$3:$S$93,4,FALSE)*VLOOKUP($E520,BY_AGR_Demand_Drivers!$A$5:$I$11,8,FALSE)</f>
        <v>0</v>
      </c>
      <c r="H520" s="16">
        <f>VLOOKUP($C520,'Growth rate'!$B$3:$S$93,4,FALSE)*VLOOKUP($E520,BY_AGR_Demand_Drivers!$A$5:$I$11,9,FALSE)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BY_AGR_Demand_Drivers!$J$11</f>
        <v>AGDFL</v>
      </c>
      <c r="F521" s="16">
        <f>VLOOKUP($C521,'Growth rate'!$B$3:$S$93,4,FALSE)*VLOOKUP($E521,BY_AGR_Demand_Drivers!$A$5:$I$11,7,FALSE)</f>
        <v>6.4556814766830373</v>
      </c>
      <c r="G521" s="16">
        <f>VLOOKUP($C521,'Growth rate'!$B$3:$S$93,4,FALSE)*VLOOKUP($E521,BY_AGR_Demand_Drivers!$A$5:$I$11,8,FALSE)</f>
        <v>0</v>
      </c>
      <c r="H521" s="16">
        <f>VLOOKUP($C521,'Growth rate'!$B$3:$S$93,4,FALSE)*VLOOKUP($E521,BY_AGR_Demand_Drivers!$A$5:$I$11,9,FALSE)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BY_AGR_Demand_Drivers!$J$11</f>
        <v>AGDFL</v>
      </c>
      <c r="F522" s="16">
        <f>VLOOKUP($C522,'Growth rate'!$B$3:$S$93,4,FALSE)*VLOOKUP($E522,BY_AGR_Demand_Drivers!$A$5:$I$11,7,FALSE)</f>
        <v>6.4451393106887682</v>
      </c>
      <c r="G522" s="16">
        <f>VLOOKUP($C522,'Growth rate'!$B$3:$S$93,4,FALSE)*VLOOKUP($E522,BY_AGR_Demand_Drivers!$A$5:$I$11,8,FALSE)</f>
        <v>0</v>
      </c>
      <c r="H522" s="16">
        <f>VLOOKUP($C522,'Growth rate'!$B$3:$S$93,4,FALSE)*VLOOKUP($E522,BY_AGR_Demand_Drivers!$A$5:$I$11,9,FALSE)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BY_AGR_Demand_Drivers!$J$11</f>
        <v>AGDFL</v>
      </c>
      <c r="F523" s="16">
        <f>VLOOKUP($C523,'Growth rate'!$B$3:$S$93,4,FALSE)*VLOOKUP($E523,BY_AGR_Demand_Drivers!$A$5:$I$11,7,FALSE)</f>
        <v>6.4324820091656036</v>
      </c>
      <c r="G523" s="16">
        <f>VLOOKUP($C523,'Growth rate'!$B$3:$S$93,4,FALSE)*VLOOKUP($E523,BY_AGR_Demand_Drivers!$A$5:$I$11,8,FALSE)</f>
        <v>0</v>
      </c>
      <c r="H523" s="16">
        <f>VLOOKUP($C523,'Growth rate'!$B$3:$S$93,4,FALSE)*VLOOKUP($E523,BY_AGR_Demand_Drivers!$A$5:$I$11,9,FALSE)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BY_AGR_Demand_Drivers!$J$11</f>
        <v>AGDFL</v>
      </c>
      <c r="F524" s="16">
        <f>VLOOKUP($C524,'Growth rate'!$B$3:$S$93,4,FALSE)*VLOOKUP($E524,BY_AGR_Demand_Drivers!$A$5:$I$11,7,FALSE)</f>
        <v>6.4198247076424391</v>
      </c>
      <c r="G524" s="16">
        <f>VLOOKUP($C524,'Growth rate'!$B$3:$S$93,4,FALSE)*VLOOKUP($E524,BY_AGR_Demand_Drivers!$A$5:$I$11,8,FALSE)</f>
        <v>0</v>
      </c>
      <c r="H524" s="16">
        <f>VLOOKUP($C524,'Growth rate'!$B$3:$S$93,4,FALSE)*VLOOKUP($E524,BY_AGR_Demand_Drivers!$A$5:$I$11,9,FALSE)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BY_AGR_Demand_Drivers!$J$11</f>
        <v>AGDFL</v>
      </c>
      <c r="F525" s="16">
        <f>VLOOKUP($C525,'Growth rate'!$B$3:$S$93,4,FALSE)*VLOOKUP($E525,BY_AGR_Demand_Drivers!$A$5:$I$11,7,FALSE)</f>
        <v>6.4071674061192745</v>
      </c>
      <c r="G525" s="16">
        <f>VLOOKUP($C525,'Growth rate'!$B$3:$S$93,4,FALSE)*VLOOKUP($E525,BY_AGR_Demand_Drivers!$A$5:$I$11,8,FALSE)</f>
        <v>0</v>
      </c>
      <c r="H525" s="16">
        <f>VLOOKUP($C525,'Growth rate'!$B$3:$S$93,4,FALSE)*VLOOKUP($E525,BY_AGR_Demand_Drivers!$A$5:$I$11,9,FALSE)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BY_AGR_Demand_Drivers!$J$11</f>
        <v>AGDFL</v>
      </c>
      <c r="F526" s="16">
        <f>VLOOKUP($C526,'Growth rate'!$B$3:$S$93,4,FALSE)*VLOOKUP($E526,BY_AGR_Demand_Drivers!$A$5:$I$11,7,FALSE)</f>
        <v>6.3945101045961099</v>
      </c>
      <c r="G526" s="16">
        <f>VLOOKUP($C526,'Growth rate'!$B$3:$S$93,4,FALSE)*VLOOKUP($E526,BY_AGR_Demand_Drivers!$A$5:$I$11,8,FALSE)</f>
        <v>0</v>
      </c>
      <c r="H526" s="16">
        <f>VLOOKUP($C526,'Growth rate'!$B$3:$S$93,4,FALSE)*VLOOKUP($E526,BY_AGR_Demand_Drivers!$A$5:$I$11,9,FALSE)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BY_AGR_Demand_Drivers!$J$11</f>
        <v>AGDFL</v>
      </c>
      <c r="F527" s="16">
        <f>VLOOKUP($C527,'Growth rate'!$B$3:$S$93,4,FALSE)*VLOOKUP($E527,BY_AGR_Demand_Drivers!$A$5:$I$11,7,FALSE)</f>
        <v>6.3818528030729453</v>
      </c>
      <c r="G527" s="16">
        <f>VLOOKUP($C527,'Growth rate'!$B$3:$S$93,4,FALSE)*VLOOKUP($E527,BY_AGR_Demand_Drivers!$A$5:$I$11,8,FALSE)</f>
        <v>0</v>
      </c>
      <c r="H527" s="16">
        <f>VLOOKUP($C527,'Growth rate'!$B$3:$S$93,4,FALSE)*VLOOKUP($E527,BY_AGR_Demand_Drivers!$A$5:$I$11,9,FALSE)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BY_AGR_Demand_Drivers!$J$11</f>
        <v>AGDFL</v>
      </c>
      <c r="F528" s="16">
        <f>VLOOKUP($C528,'Growth rate'!$B$3:$S$93,4,FALSE)*VLOOKUP($E528,BY_AGR_Demand_Drivers!$A$5:$I$11,7,FALSE)</f>
        <v>6.3671029159682382</v>
      </c>
      <c r="G528" s="16">
        <f>VLOOKUP($C528,'Growth rate'!$B$3:$S$93,4,FALSE)*VLOOKUP($E528,BY_AGR_Demand_Drivers!$A$5:$I$11,8,FALSE)</f>
        <v>0</v>
      </c>
      <c r="H528" s="16">
        <f>VLOOKUP($C528,'Growth rate'!$B$3:$S$93,4,FALSE)*VLOOKUP($E528,BY_AGR_Demand_Drivers!$A$5:$I$11,9,FALSE)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BY_AGR_Demand_Drivers!$J$11</f>
        <v>AGDFL</v>
      </c>
      <c r="F529" s="16">
        <f>VLOOKUP($C529,'Growth rate'!$B$3:$S$93,4,FALSE)*VLOOKUP($E529,BY_AGR_Demand_Drivers!$A$5:$I$11,7,FALSE)</f>
        <v>6.3523530288635319</v>
      </c>
      <c r="G529" s="16">
        <f>VLOOKUP($C529,'Growth rate'!$B$3:$S$93,4,FALSE)*VLOOKUP($E529,BY_AGR_Demand_Drivers!$A$5:$I$11,8,FALSE)</f>
        <v>0</v>
      </c>
      <c r="H529" s="16">
        <f>VLOOKUP($C529,'Growth rate'!$B$3:$S$93,4,FALSE)*VLOOKUP($E529,BY_AGR_Demand_Drivers!$A$5:$I$11,9,FALSE)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BY_AGR_Demand_Drivers!$J$11</f>
        <v>AGDFL</v>
      </c>
      <c r="F530" s="16">
        <f>VLOOKUP($C530,'Growth rate'!$B$3:$S$93,4,FALSE)*VLOOKUP($E530,BY_AGR_Demand_Drivers!$A$5:$I$11,7,FALSE)</f>
        <v>6.3376031417588248</v>
      </c>
      <c r="G530" s="16">
        <f>VLOOKUP($C530,'Growth rate'!$B$3:$S$93,4,FALSE)*VLOOKUP($E530,BY_AGR_Demand_Drivers!$A$5:$I$11,8,FALSE)</f>
        <v>0</v>
      </c>
      <c r="H530" s="16">
        <f>VLOOKUP($C530,'Growth rate'!$B$3:$S$93,4,FALSE)*VLOOKUP($E530,BY_AGR_Demand_Drivers!$A$5:$I$11,9,FALSE)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BY_AGR_Demand_Drivers!$J$11</f>
        <v>AGDFL</v>
      </c>
      <c r="F531" s="16">
        <f>VLOOKUP($C531,'Growth rate'!$B$3:$S$93,4,FALSE)*VLOOKUP($E531,BY_AGR_Demand_Drivers!$A$5:$I$11,7,FALSE)</f>
        <v>6.3228532546541176</v>
      </c>
      <c r="G531" s="16">
        <f>VLOOKUP($C531,'Growth rate'!$B$3:$S$93,4,FALSE)*VLOOKUP($E531,BY_AGR_Demand_Drivers!$A$5:$I$11,8,FALSE)</f>
        <v>0</v>
      </c>
      <c r="H531" s="16">
        <f>VLOOKUP($C531,'Growth rate'!$B$3:$S$93,4,FALSE)*VLOOKUP($E531,BY_AGR_Demand_Drivers!$A$5:$I$11,9,FALSE)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BY_AGR_Demand_Drivers!$J$11</f>
        <v>AGDFL</v>
      </c>
      <c r="F532" s="16">
        <f>VLOOKUP($C532,'Growth rate'!$B$3:$S$93,4,FALSE)*VLOOKUP($E532,BY_AGR_Demand_Drivers!$A$5:$I$11,7,FALSE)</f>
        <v>6.3081033675494105</v>
      </c>
      <c r="G532" s="16">
        <f>VLOOKUP($C532,'Growth rate'!$B$3:$S$93,4,FALSE)*VLOOKUP($E532,BY_AGR_Demand_Drivers!$A$5:$I$11,8,FALSE)</f>
        <v>0</v>
      </c>
      <c r="H532" s="16">
        <f>VLOOKUP($C532,'Growth rate'!$B$3:$S$93,4,FALSE)*VLOOKUP($E532,BY_AGR_Demand_Drivers!$A$5:$I$11,9,FALSE)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BY_AGR_Demand_Drivers!$J$11</f>
        <v>AGDFL</v>
      </c>
      <c r="F533" s="16">
        <f>VLOOKUP($C533,'Growth rate'!$B$3:$S$93,4,FALSE)*VLOOKUP($E533,BY_AGR_Demand_Drivers!$A$5:$I$11,7,FALSE)</f>
        <v>6.2927161025171614</v>
      </c>
      <c r="G533" s="16">
        <f>VLOOKUP($C533,'Growth rate'!$B$3:$S$93,4,FALSE)*VLOOKUP($E533,BY_AGR_Demand_Drivers!$A$5:$I$11,8,FALSE)</f>
        <v>0</v>
      </c>
      <c r="H533" s="16">
        <f>VLOOKUP($C533,'Growth rate'!$B$3:$S$93,4,FALSE)*VLOOKUP($E533,BY_AGR_Demand_Drivers!$A$5:$I$11,9,FALSE)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BY_AGR_Demand_Drivers!$J$11</f>
        <v>AGDFL</v>
      </c>
      <c r="F534" s="16">
        <f>VLOOKUP($C534,'Growth rate'!$B$3:$S$93,4,FALSE)*VLOOKUP($E534,BY_AGR_Demand_Drivers!$A$5:$I$11,7,FALSE)</f>
        <v>6.2773288374849123</v>
      </c>
      <c r="G534" s="16">
        <f>VLOOKUP($C534,'Growth rate'!$B$3:$S$93,4,FALSE)*VLOOKUP($E534,BY_AGR_Demand_Drivers!$A$5:$I$11,8,FALSE)</f>
        <v>0</v>
      </c>
      <c r="H534" s="16">
        <f>VLOOKUP($C534,'Growth rate'!$B$3:$S$93,4,FALSE)*VLOOKUP($E534,BY_AGR_Demand_Drivers!$A$5:$I$11,9,FALSE)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BY_AGR_Demand_Drivers!$J$11</f>
        <v>AGDFL</v>
      </c>
      <c r="F535" s="16">
        <f>VLOOKUP($C535,'Growth rate'!$B$3:$S$93,4,FALSE)*VLOOKUP($E535,BY_AGR_Demand_Drivers!$A$5:$I$11,7,FALSE)</f>
        <v>6.2619415724526633</v>
      </c>
      <c r="G535" s="16">
        <f>VLOOKUP($C535,'Growth rate'!$B$3:$S$93,4,FALSE)*VLOOKUP($E535,BY_AGR_Demand_Drivers!$A$5:$I$11,8,FALSE)</f>
        <v>0</v>
      </c>
      <c r="H535" s="16">
        <f>VLOOKUP($C535,'Growth rate'!$B$3:$S$93,4,FALSE)*VLOOKUP($E535,BY_AGR_Demand_Drivers!$A$5:$I$11,9,FALSE)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BY_AGR_Demand_Drivers!$J$11</f>
        <v>AGDFL</v>
      </c>
      <c r="F536" s="16">
        <f>VLOOKUP($C536,'Growth rate'!$B$3:$S$93,4,FALSE)*VLOOKUP($E536,BY_AGR_Demand_Drivers!$A$5:$I$11,7,FALSE)</f>
        <v>6.2465543074204142</v>
      </c>
      <c r="G536" s="16">
        <f>VLOOKUP($C536,'Growth rate'!$B$3:$S$93,4,FALSE)*VLOOKUP($E536,BY_AGR_Demand_Drivers!$A$5:$I$11,8,FALSE)</f>
        <v>0</v>
      </c>
      <c r="H536" s="16">
        <f>VLOOKUP($C536,'Growth rate'!$B$3:$S$93,4,FALSE)*VLOOKUP($E536,BY_AGR_Demand_Drivers!$A$5:$I$11,9,FALSE)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BY_AGR_Demand_Drivers!$J$11</f>
        <v>AGDFL</v>
      </c>
      <c r="F537" s="16">
        <f>VLOOKUP($C537,'Growth rate'!$B$3:$S$93,4,FALSE)*VLOOKUP($E537,BY_AGR_Demand_Drivers!$A$5:$I$11,7,FALSE)</f>
        <v>6.2311670423881651</v>
      </c>
      <c r="G537" s="16">
        <f>VLOOKUP($C537,'Growth rate'!$B$3:$S$93,4,FALSE)*VLOOKUP($E537,BY_AGR_Demand_Drivers!$A$5:$I$11,8,FALSE)</f>
        <v>0</v>
      </c>
      <c r="H537" s="16">
        <f>VLOOKUP($C537,'Growth rate'!$B$3:$S$93,4,FALSE)*VLOOKUP($E537,BY_AGR_Demand_Drivers!$A$5:$I$11,9,FALSE)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BY_AGR_Demand_Drivers!$J$11</f>
        <v>AGDFL</v>
      </c>
      <c r="F538" s="16">
        <f>VLOOKUP($C538,'Growth rate'!$B$3:$S$93,4,FALSE)*VLOOKUP($E538,BY_AGR_Demand_Drivers!$A$5:$I$11,7,FALSE)</f>
        <v>6.2141033333558298</v>
      </c>
      <c r="G538" s="16">
        <f>VLOOKUP($C538,'Growth rate'!$B$3:$S$93,4,FALSE)*VLOOKUP($E538,BY_AGR_Demand_Drivers!$A$5:$I$11,8,FALSE)</f>
        <v>0</v>
      </c>
      <c r="H538" s="16">
        <f>VLOOKUP($C538,'Growth rate'!$B$3:$S$93,4,FALSE)*VLOOKUP($E538,BY_AGR_Demand_Drivers!$A$5:$I$11,9,FALSE)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BY_AGR_Demand_Drivers!$J$11</f>
        <v>AGDFL</v>
      </c>
      <c r="F539" s="16">
        <f>VLOOKUP($C539,'Growth rate'!$B$3:$S$93,4,FALSE)*VLOOKUP($E539,BY_AGR_Demand_Drivers!$A$5:$I$11,7,FALSE)</f>
        <v>6.1970396243234953</v>
      </c>
      <c r="G539" s="16">
        <f>VLOOKUP($C539,'Growth rate'!$B$3:$S$93,4,FALSE)*VLOOKUP($E539,BY_AGR_Demand_Drivers!$A$5:$I$11,8,FALSE)</f>
        <v>0</v>
      </c>
      <c r="H539" s="16">
        <f>VLOOKUP($C539,'Growth rate'!$B$3:$S$93,4,FALSE)*VLOOKUP($E539,BY_AGR_Demand_Drivers!$A$5:$I$11,9,FALSE)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BY_AGR_Demand_Drivers!$J$11</f>
        <v>AGDFL</v>
      </c>
      <c r="F540" s="16">
        <f>VLOOKUP($C540,'Growth rate'!$B$3:$S$93,4,FALSE)*VLOOKUP($E540,BY_AGR_Demand_Drivers!$A$5:$I$11,7,FALSE)</f>
        <v>6.1799759152911591</v>
      </c>
      <c r="G540" s="16">
        <f>VLOOKUP($C540,'Growth rate'!$B$3:$S$93,4,FALSE)*VLOOKUP($E540,BY_AGR_Demand_Drivers!$A$5:$I$11,8,FALSE)</f>
        <v>0</v>
      </c>
      <c r="H540" s="16">
        <f>VLOOKUP($C540,'Growth rate'!$B$3:$S$93,4,FALSE)*VLOOKUP($E540,BY_AGR_Demand_Drivers!$A$5:$I$11,9,FALSE)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BY_AGR_Demand_Drivers!$J$11</f>
        <v>AGDFL</v>
      </c>
      <c r="F541" s="16">
        <f>VLOOKUP($C541,'Growth rate'!$B$3:$S$93,4,FALSE)*VLOOKUP($E541,BY_AGR_Demand_Drivers!$A$5:$I$11,7,FALSE)</f>
        <v>6.1629122062588237</v>
      </c>
      <c r="G541" s="16">
        <f>VLOOKUP($C541,'Growth rate'!$B$3:$S$93,4,FALSE)*VLOOKUP($E541,BY_AGR_Demand_Drivers!$A$5:$I$11,8,FALSE)</f>
        <v>0</v>
      </c>
      <c r="H541" s="16">
        <f>VLOOKUP($C541,'Growth rate'!$B$3:$S$93,4,FALSE)*VLOOKUP($E541,BY_AGR_Demand_Drivers!$A$5:$I$11,9,FALSE)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BY_AGR_Demand_Drivers!$J$11</f>
        <v>AGDFL</v>
      </c>
      <c r="F542" s="16">
        <f>VLOOKUP($C542,'Growth rate'!$B$3:$S$93,4,FALSE)*VLOOKUP($E542,BY_AGR_Demand_Drivers!$A$5:$I$11,7,FALSE)</f>
        <v>6.1458484972264893</v>
      </c>
      <c r="G542" s="16">
        <f>VLOOKUP($C542,'Growth rate'!$B$3:$S$93,4,FALSE)*VLOOKUP($E542,BY_AGR_Demand_Drivers!$A$5:$I$11,8,FALSE)</f>
        <v>0</v>
      </c>
      <c r="H542" s="16">
        <f>VLOOKUP($C542,'Growth rate'!$B$3:$S$93,4,FALSE)*VLOOKUP($E542,BY_AGR_Demand_Drivers!$A$5:$I$11,9,FALSE)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BY_AGR_Demand_Drivers!$J$11</f>
        <v>AGDFL</v>
      </c>
      <c r="F543" s="16">
        <f>VLOOKUP($C543,'Growth rate'!$B$3:$S$93,4,FALSE)*VLOOKUP($E543,BY_AGR_Demand_Drivers!$A$5:$I$11,7,FALSE)</f>
        <v>6.1284020500307719</v>
      </c>
      <c r="G543" s="16">
        <f>VLOOKUP($C543,'Growth rate'!$B$3:$S$93,4,FALSE)*VLOOKUP($E543,BY_AGR_Demand_Drivers!$A$5:$I$11,8,FALSE)</f>
        <v>0</v>
      </c>
      <c r="H543" s="16">
        <f>VLOOKUP($C543,'Growth rate'!$B$3:$S$93,4,FALSE)*VLOOKUP($E543,BY_AGR_Demand_Drivers!$A$5:$I$11,9,FALSE)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BY_AGR_Demand_Drivers!$J$11</f>
        <v>AGDFL</v>
      </c>
      <c r="F544" s="16">
        <f>VLOOKUP($C544,'Growth rate'!$B$3:$S$93,4,FALSE)*VLOOKUP($E544,BY_AGR_Demand_Drivers!$A$5:$I$11,7,FALSE)</f>
        <v>6.1109556028350562</v>
      </c>
      <c r="G544" s="16">
        <f>VLOOKUP($C544,'Growth rate'!$B$3:$S$93,4,FALSE)*VLOOKUP($E544,BY_AGR_Demand_Drivers!$A$5:$I$11,8,FALSE)</f>
        <v>0</v>
      </c>
      <c r="H544" s="16">
        <f>VLOOKUP($C544,'Growth rate'!$B$3:$S$93,4,FALSE)*VLOOKUP($E544,BY_AGR_Demand_Drivers!$A$5:$I$11,9,FALSE)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BY_AGR_Demand_Drivers!$J$11</f>
        <v>AGDFL</v>
      </c>
      <c r="F545" s="16">
        <f>VLOOKUP($C545,'Growth rate'!$B$3:$S$93,4,FALSE)*VLOOKUP($E545,BY_AGR_Demand_Drivers!$A$5:$I$11,7,FALSE)</f>
        <v>6.0935091556393388</v>
      </c>
      <c r="G545" s="16">
        <f>VLOOKUP($C545,'Growth rate'!$B$3:$S$93,4,FALSE)*VLOOKUP($E545,BY_AGR_Demand_Drivers!$A$5:$I$11,8,FALSE)</f>
        <v>0</v>
      </c>
      <c r="H545" s="16">
        <f>VLOOKUP($C545,'Growth rate'!$B$3:$S$93,4,FALSE)*VLOOKUP($E545,BY_AGR_Demand_Drivers!$A$5:$I$11,9,FALSE)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BY_AGR_Demand_Drivers!$J$11</f>
        <v>AGDFL</v>
      </c>
      <c r="F546" s="16">
        <f>VLOOKUP($C546,'Growth rate'!$B$3:$S$93,4,FALSE)*VLOOKUP($E546,BY_AGR_Demand_Drivers!$A$5:$I$11,7,FALSE)</f>
        <v>6.0760627084436232</v>
      </c>
      <c r="G546" s="16">
        <f>VLOOKUP($C546,'Growth rate'!$B$3:$S$93,4,FALSE)*VLOOKUP($E546,BY_AGR_Demand_Drivers!$A$5:$I$11,8,FALSE)</f>
        <v>0</v>
      </c>
      <c r="H546" s="16">
        <f>VLOOKUP($C546,'Growth rate'!$B$3:$S$93,4,FALSE)*VLOOKUP($E546,BY_AGR_Demand_Drivers!$A$5:$I$11,9,FALSE)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BY_AGR_Demand_Drivers!$J$11</f>
        <v>AGDFL</v>
      </c>
      <c r="F547" s="16">
        <f>VLOOKUP($C547,'Growth rate'!$B$3:$S$93,4,FALSE)*VLOOKUP($E547,BY_AGR_Demand_Drivers!$A$5:$I$11,7,FALSE)</f>
        <v>6.0586162612479058</v>
      </c>
      <c r="G547" s="16">
        <f>VLOOKUP($C547,'Growth rate'!$B$3:$S$93,4,FALSE)*VLOOKUP($E547,BY_AGR_Demand_Drivers!$A$5:$I$11,8,FALSE)</f>
        <v>0</v>
      </c>
      <c r="H547" s="16">
        <f>VLOOKUP($C547,'Growth rate'!$B$3:$S$93,4,FALSE)*VLOOKUP($E547,BY_AGR_Demand_Drivers!$A$5:$I$11,9,FALSE)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BY_AGR_Demand_Drivers!$J$11</f>
        <v>AGDFL</v>
      </c>
      <c r="F548" s="16">
        <f>VLOOKUP($C548,'Growth rate'!$B$3:$S$93,4,FALSE)*VLOOKUP($E548,BY_AGR_Demand_Drivers!$A$5:$I$11,7,FALSE)</f>
        <v>6.0405274171326129</v>
      </c>
      <c r="G548" s="16">
        <f>VLOOKUP($C548,'Growth rate'!$B$3:$S$93,4,FALSE)*VLOOKUP($E548,BY_AGR_Demand_Drivers!$A$5:$I$11,8,FALSE)</f>
        <v>0</v>
      </c>
      <c r="H548" s="16">
        <f>VLOOKUP($C548,'Growth rate'!$B$3:$S$93,4,FALSE)*VLOOKUP($E548,BY_AGR_Demand_Drivers!$A$5:$I$11,9,FALSE)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BY_AGR_Demand_Drivers!$J$11</f>
        <v>AGDFL</v>
      </c>
      <c r="F549" s="16">
        <f>VLOOKUP($C549,'Growth rate'!$B$3:$S$93,4,FALSE)*VLOOKUP($E549,BY_AGR_Demand_Drivers!$A$5:$I$11,7,FALSE)</f>
        <v>6.0224385730173191</v>
      </c>
      <c r="G549" s="16">
        <f>VLOOKUP($C549,'Growth rate'!$B$3:$S$93,4,FALSE)*VLOOKUP($E549,BY_AGR_Demand_Drivers!$A$5:$I$11,8,FALSE)</f>
        <v>0</v>
      </c>
      <c r="H549" s="16">
        <f>VLOOKUP($C549,'Growth rate'!$B$3:$S$93,4,FALSE)*VLOOKUP($E549,BY_AGR_Demand_Drivers!$A$5:$I$11,9,FALSE)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BY_AGR_Demand_Drivers!$J$11</f>
        <v>AGDFL</v>
      </c>
      <c r="F550" s="16">
        <f>VLOOKUP($C550,'Growth rate'!$B$3:$S$93,4,FALSE)*VLOOKUP($E550,BY_AGR_Demand_Drivers!$A$5:$I$11,7,FALSE)</f>
        <v>6.0043497289020262</v>
      </c>
      <c r="G550" s="16">
        <f>VLOOKUP($C550,'Growth rate'!$B$3:$S$93,4,FALSE)*VLOOKUP($E550,BY_AGR_Demand_Drivers!$A$5:$I$11,8,FALSE)</f>
        <v>0</v>
      </c>
      <c r="H550" s="16">
        <f>VLOOKUP($C550,'Growth rate'!$B$3:$S$93,4,FALSE)*VLOOKUP($E550,BY_AGR_Demand_Drivers!$A$5:$I$11,9,FALSE)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BY_AGR_Demand_Drivers!$J$11</f>
        <v>AGDFL</v>
      </c>
      <c r="F551" s="16">
        <f>VLOOKUP($C551,'Growth rate'!$B$3:$S$93,4,FALSE)*VLOOKUP($E551,BY_AGR_Demand_Drivers!$A$5:$I$11,7,FALSE)</f>
        <v>5.9862608847867333</v>
      </c>
      <c r="G551" s="16">
        <f>VLOOKUP($C551,'Growth rate'!$B$3:$S$93,4,FALSE)*VLOOKUP($E551,BY_AGR_Demand_Drivers!$A$5:$I$11,8,FALSE)</f>
        <v>0</v>
      </c>
      <c r="H551" s="16">
        <f>VLOOKUP($C551,'Growth rate'!$B$3:$S$93,4,FALSE)*VLOOKUP($E551,BY_AGR_Demand_Drivers!$A$5:$I$11,9,FALSE)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BY_AGR_Demand_Drivers!$J$11</f>
        <v>AGDFL</v>
      </c>
      <c r="F552" s="16">
        <f>VLOOKUP($C552,'Growth rate'!$B$3:$S$93,4,FALSE)*VLOOKUP($E552,BY_AGR_Demand_Drivers!$A$5:$I$11,7,FALSE)</f>
        <v>5.9681720406714396</v>
      </c>
      <c r="G552" s="16">
        <f>VLOOKUP($C552,'Growth rate'!$B$3:$S$93,4,FALSE)*VLOOKUP($E552,BY_AGR_Demand_Drivers!$A$5:$I$11,8,FALSE)</f>
        <v>0</v>
      </c>
      <c r="H552" s="16">
        <f>VLOOKUP($C552,'Growth rate'!$B$3:$S$93,4,FALSE)*VLOOKUP($E552,BY_AGR_Demand_Drivers!$A$5:$I$11,9,FALSE)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BY_AGR_Demand_Drivers!$J$11</f>
        <v>AGDFL</v>
      </c>
      <c r="F553" s="16">
        <f>VLOOKUP($C553,'Growth rate'!$B$3:$S$93,4,FALSE)*VLOOKUP($E553,BY_AGR_Demand_Drivers!$A$5:$I$11,7,FALSE)</f>
        <v>5.9485807363488803</v>
      </c>
      <c r="G553" s="16">
        <f>VLOOKUP($C553,'Growth rate'!$B$3:$S$93,4,FALSE)*VLOOKUP($E553,BY_AGR_Demand_Drivers!$A$5:$I$11,8,FALSE)</f>
        <v>0</v>
      </c>
      <c r="H553" s="16">
        <f>VLOOKUP($C553,'Growth rate'!$B$3:$S$93,4,FALSE)*VLOOKUP($E553,BY_AGR_Demand_Drivers!$A$5:$I$11,9,FALSE)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BY_AGR_Demand_Drivers!$J$11</f>
        <v>AGDFL</v>
      </c>
      <c r="F554" s="16">
        <f>VLOOKUP($C554,'Growth rate'!$B$3:$S$93,4,FALSE)*VLOOKUP($E554,BY_AGR_Demand_Drivers!$A$5:$I$11,7,FALSE)</f>
        <v>5.9289894320263219</v>
      </c>
      <c r="G554" s="16">
        <f>VLOOKUP($C554,'Growth rate'!$B$3:$S$93,4,FALSE)*VLOOKUP($E554,BY_AGR_Demand_Drivers!$A$5:$I$11,8,FALSE)</f>
        <v>0</v>
      </c>
      <c r="H554" s="16">
        <f>VLOOKUP($C554,'Growth rate'!$B$3:$S$93,4,FALSE)*VLOOKUP($E554,BY_AGR_Demand_Drivers!$A$5:$I$11,9,FALSE)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BY_AGR_Demand_Drivers!$J$11</f>
        <v>AGDFL</v>
      </c>
      <c r="F555" s="16">
        <f>VLOOKUP($C555,'Growth rate'!$B$3:$S$93,4,FALSE)*VLOOKUP($E555,BY_AGR_Demand_Drivers!$A$5:$I$11,7,FALSE)</f>
        <v>5.9093981277037626</v>
      </c>
      <c r="G555" s="16">
        <f>VLOOKUP($C555,'Growth rate'!$B$3:$S$93,4,FALSE)*VLOOKUP($E555,BY_AGR_Demand_Drivers!$A$5:$I$11,8,FALSE)</f>
        <v>0</v>
      </c>
      <c r="H555" s="16">
        <f>VLOOKUP($C555,'Growth rate'!$B$3:$S$93,4,FALSE)*VLOOKUP($E555,BY_AGR_Demand_Drivers!$A$5:$I$11,9,FALSE)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BY_AGR_Demand_Drivers!$J$11</f>
        <v>AGDFL</v>
      </c>
      <c r="F556" s="16">
        <f>VLOOKUP($C556,'Growth rate'!$B$3:$S$93,4,FALSE)*VLOOKUP($E556,BY_AGR_Demand_Drivers!$A$5:$I$11,7,FALSE)</f>
        <v>5.8898068233812042</v>
      </c>
      <c r="G556" s="16">
        <f>VLOOKUP($C556,'Growth rate'!$B$3:$S$93,4,FALSE)*VLOOKUP($E556,BY_AGR_Demand_Drivers!$A$5:$I$11,8,FALSE)</f>
        <v>0</v>
      </c>
      <c r="H556" s="16">
        <f>VLOOKUP($C556,'Growth rate'!$B$3:$S$93,4,FALSE)*VLOOKUP($E556,BY_AGR_Demand_Drivers!$A$5:$I$11,9,FALSE)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BY_AGR_Demand_Drivers!$J$11</f>
        <v>AGDFL</v>
      </c>
      <c r="F557" s="16">
        <f>VLOOKUP($C557,'Growth rate'!$B$3:$S$93,4,FALSE)*VLOOKUP($E557,BY_AGR_Demand_Drivers!$A$5:$I$11,7,FALSE)</f>
        <v>5.8702155190586458</v>
      </c>
      <c r="G557" s="16">
        <f>VLOOKUP($C557,'Growth rate'!$B$3:$S$93,4,FALSE)*VLOOKUP($E557,BY_AGR_Demand_Drivers!$A$5:$I$11,8,FALSE)</f>
        <v>0</v>
      </c>
      <c r="H557" s="16">
        <f>VLOOKUP($C557,'Growth rate'!$B$3:$S$93,4,FALSE)*VLOOKUP($E557,BY_AGR_Demand_Drivers!$A$5:$I$11,9,FALSE)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BY_AGR_Demand_Drivers!$J$11</f>
        <v>AGDFL</v>
      </c>
      <c r="F558" s="16">
        <f>VLOOKUP($C558,'Growth rate'!$B$3:$S$93,4,FALSE)*VLOOKUP($E558,BY_AGR_Demand_Drivers!$A$5:$I$11,7,FALSE)</f>
        <v>5.8485968693455259</v>
      </c>
      <c r="G558" s="16">
        <f>VLOOKUP($C558,'Growth rate'!$B$3:$S$93,4,FALSE)*VLOOKUP($E558,BY_AGR_Demand_Drivers!$A$5:$I$11,8,FALSE)</f>
        <v>0</v>
      </c>
      <c r="H558" s="16">
        <f>VLOOKUP($C558,'Growth rate'!$B$3:$S$93,4,FALSE)*VLOOKUP($E558,BY_AGR_Demand_Drivers!$A$5:$I$11,9,FALSE)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BY_AGR_Demand_Drivers!$J$11</f>
        <v>AGDFL</v>
      </c>
      <c r="F559" s="16">
        <f>VLOOKUP($C559,'Growth rate'!$B$3:$S$93,4,FALSE)*VLOOKUP($E559,BY_AGR_Demand_Drivers!$A$5:$I$11,7,FALSE)</f>
        <v>5.826978219632406</v>
      </c>
      <c r="G559" s="16">
        <f>VLOOKUP($C559,'Growth rate'!$B$3:$S$93,4,FALSE)*VLOOKUP($E559,BY_AGR_Demand_Drivers!$A$5:$I$11,8,FALSE)</f>
        <v>0</v>
      </c>
      <c r="H559" s="16">
        <f>VLOOKUP($C559,'Growth rate'!$B$3:$S$93,4,FALSE)*VLOOKUP($E559,BY_AGR_Demand_Drivers!$A$5:$I$11,9,FALSE)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BY_AGR_Demand_Drivers!$J$11</f>
        <v>AGDFL</v>
      </c>
      <c r="F560" s="16">
        <f>VLOOKUP($C560,'Growth rate'!$B$3:$S$93,4,FALSE)*VLOOKUP($E560,BY_AGR_Demand_Drivers!$A$5:$I$11,7,FALSE)</f>
        <v>5.8053595699192861</v>
      </c>
      <c r="G560" s="16">
        <f>VLOOKUP($C560,'Growth rate'!$B$3:$S$93,4,FALSE)*VLOOKUP($E560,BY_AGR_Demand_Drivers!$A$5:$I$11,8,FALSE)</f>
        <v>0</v>
      </c>
      <c r="H560" s="16">
        <f>VLOOKUP($C560,'Growth rate'!$B$3:$S$93,4,FALSE)*VLOOKUP($E560,BY_AGR_Demand_Drivers!$A$5:$I$11,9,FALSE)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BY_AGR_Demand_Drivers!$J$11</f>
        <v>AGDFL</v>
      </c>
      <c r="F561" s="16">
        <f>VLOOKUP($C561,'Growth rate'!$B$3:$S$93,4,FALSE)*VLOOKUP($E561,BY_AGR_Demand_Drivers!$A$5:$I$11,7,FALSE)</f>
        <v>5.7837409202061663</v>
      </c>
      <c r="G561" s="16">
        <f>VLOOKUP($C561,'Growth rate'!$B$3:$S$93,4,FALSE)*VLOOKUP($E561,BY_AGR_Demand_Drivers!$A$5:$I$11,8,FALSE)</f>
        <v>0</v>
      </c>
      <c r="H561" s="16">
        <f>VLOOKUP($C561,'Growth rate'!$B$3:$S$93,4,FALSE)*VLOOKUP($E561,BY_AGR_Demand_Drivers!$A$5:$I$11,9,FALSE)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BY_AGR_Demand_Drivers!$J$11</f>
        <v>AGDFL</v>
      </c>
      <c r="F562" s="16">
        <f>VLOOKUP($C562,'Growth rate'!$B$3:$S$93,4,FALSE)*VLOOKUP($E562,BY_AGR_Demand_Drivers!$A$5:$I$11,7,FALSE)</f>
        <v>5.7621222704930473</v>
      </c>
      <c r="G562" s="16">
        <f>VLOOKUP($C562,'Growth rate'!$B$3:$S$93,4,FALSE)*VLOOKUP($E562,BY_AGR_Demand_Drivers!$A$5:$I$11,8,FALSE)</f>
        <v>0</v>
      </c>
      <c r="H562" s="16">
        <f>VLOOKUP($C562,'Growth rate'!$B$3:$S$93,4,FALSE)*VLOOKUP($E562,BY_AGR_Demand_Drivers!$A$5:$I$11,9,FALSE)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BY_AGR_Demand_Drivers!$J$11</f>
        <v>AGDFL</v>
      </c>
      <c r="F563" s="16">
        <f>VLOOKUP($C563,'Growth rate'!$B$3:$S$93,4,FALSE)*VLOOKUP($E563,BY_AGR_Demand_Drivers!$A$5:$I$11,7,FALSE)</f>
        <v>5.7388367382706651</v>
      </c>
      <c r="G563" s="16">
        <f>VLOOKUP($C563,'Growth rate'!$B$3:$S$93,4,FALSE)*VLOOKUP($E563,BY_AGR_Demand_Drivers!$A$5:$I$11,8,FALSE)</f>
        <v>0</v>
      </c>
      <c r="H563" s="16">
        <f>VLOOKUP($C563,'Growth rate'!$B$3:$S$93,4,FALSE)*VLOOKUP($E563,BY_AGR_Demand_Drivers!$A$5:$I$11,9,FALSE)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BY_AGR_Demand_Drivers!$J$11</f>
        <v>AGDFL</v>
      </c>
      <c r="F564" s="16">
        <f>VLOOKUP($C564,'Growth rate'!$B$3:$S$93,4,FALSE)*VLOOKUP($E564,BY_AGR_Demand_Drivers!$A$5:$I$11,7,FALSE)</f>
        <v>5.7155512060482847</v>
      </c>
      <c r="G564" s="16">
        <f>VLOOKUP($C564,'Growth rate'!$B$3:$S$93,4,FALSE)*VLOOKUP($E564,BY_AGR_Demand_Drivers!$A$5:$I$11,8,FALSE)</f>
        <v>0</v>
      </c>
      <c r="H564" s="16">
        <f>VLOOKUP($C564,'Growth rate'!$B$3:$S$93,4,FALSE)*VLOOKUP($E564,BY_AGR_Demand_Drivers!$A$5:$I$11,9,FALSE)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BY_AGR_Demand_Drivers!$J$11</f>
        <v>AGDFL</v>
      </c>
      <c r="F565" s="16">
        <f>VLOOKUP($C565,'Growth rate'!$B$3:$S$93,4,FALSE)*VLOOKUP($E565,BY_AGR_Demand_Drivers!$A$5:$I$11,7,FALSE)</f>
        <v>5.6922656738259034</v>
      </c>
      <c r="G565" s="16">
        <f>VLOOKUP($C565,'Growth rate'!$B$3:$S$93,4,FALSE)*VLOOKUP($E565,BY_AGR_Demand_Drivers!$A$5:$I$11,8,FALSE)</f>
        <v>0</v>
      </c>
      <c r="H565" s="16">
        <f>VLOOKUP($C565,'Growth rate'!$B$3:$S$93,4,FALSE)*VLOOKUP($E565,BY_AGR_Demand_Drivers!$A$5:$I$11,9,FALSE)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BY_AGR_Demand_Drivers!$J$11</f>
        <v>AGDFL</v>
      </c>
      <c r="F566" s="16">
        <f>VLOOKUP($C566,'Growth rate'!$B$3:$S$93,4,FALSE)*VLOOKUP($E566,BY_AGR_Demand_Drivers!$A$5:$I$11,7,FALSE)</f>
        <v>5.668980141603523</v>
      </c>
      <c r="G566" s="16">
        <f>VLOOKUP($C566,'Growth rate'!$B$3:$S$93,4,FALSE)*VLOOKUP($E566,BY_AGR_Demand_Drivers!$A$5:$I$11,8,FALSE)</f>
        <v>0</v>
      </c>
      <c r="H566" s="16">
        <f>VLOOKUP($C566,'Growth rate'!$B$3:$S$93,4,FALSE)*VLOOKUP($E566,BY_AGR_Demand_Drivers!$A$5:$I$11,9,FALSE)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BY_AGR_Demand_Drivers!$J$11</f>
        <v>AGDFL</v>
      </c>
      <c r="F567" s="16">
        <f>VLOOKUP($C567,'Growth rate'!$B$3:$S$93,4,FALSE)*VLOOKUP($E567,BY_AGR_Demand_Drivers!$A$5:$I$11,7,FALSE)</f>
        <v>5.6456946093811418</v>
      </c>
      <c r="G567" s="16">
        <f>VLOOKUP($C567,'Growth rate'!$B$3:$S$93,4,FALSE)*VLOOKUP($E567,BY_AGR_Demand_Drivers!$A$5:$I$11,8,FALSE)</f>
        <v>0</v>
      </c>
      <c r="H567" s="16">
        <f>VLOOKUP($C567,'Growth rate'!$B$3:$S$93,4,FALSE)*VLOOKUP($E567,BY_AGR_Demand_Drivers!$A$5:$I$11,9,FALSE)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BY_AGR_Demand_Drivers!$J$11</f>
        <v>AGDFL</v>
      </c>
      <c r="F568" s="16">
        <f>VLOOKUP($C568,'Growth rate'!$B$3:$S$93,4,FALSE)*VLOOKUP($E568,BY_AGR_Demand_Drivers!$A$5:$I$11,7,FALSE)</f>
        <v>5.6210470176763945</v>
      </c>
      <c r="G568" s="16">
        <f>VLOOKUP($C568,'Growth rate'!$B$3:$S$93,4,FALSE)*VLOOKUP($E568,BY_AGR_Demand_Drivers!$A$5:$I$11,8,FALSE)</f>
        <v>0</v>
      </c>
      <c r="H568" s="16">
        <f>VLOOKUP($C568,'Growth rate'!$B$3:$S$93,4,FALSE)*VLOOKUP($E568,BY_AGR_Demand_Drivers!$A$5:$I$11,9,FALSE)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BY_AGR_Demand_Drivers!$J$11</f>
        <v>AGDFL</v>
      </c>
      <c r="F569" s="16">
        <f>VLOOKUP($C569,'Growth rate'!$B$3:$S$93,4,FALSE)*VLOOKUP($E569,BY_AGR_Demand_Drivers!$A$5:$I$11,7,FALSE)</f>
        <v>5.5963994259716472</v>
      </c>
      <c r="G569" s="16">
        <f>VLOOKUP($C569,'Growth rate'!$B$3:$S$93,4,FALSE)*VLOOKUP($E569,BY_AGR_Demand_Drivers!$A$5:$I$11,8,FALSE)</f>
        <v>0</v>
      </c>
      <c r="H569" s="16">
        <f>VLOOKUP($C569,'Growth rate'!$B$3:$S$93,4,FALSE)*VLOOKUP($E569,BY_AGR_Demand_Drivers!$A$5:$I$11,9,FALSE)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BY_AGR_Demand_Drivers!$J$11</f>
        <v>AGDFL</v>
      </c>
      <c r="F570" s="16">
        <f>VLOOKUP($C570,'Growth rate'!$B$3:$S$93,4,FALSE)*VLOOKUP($E570,BY_AGR_Demand_Drivers!$A$5:$I$11,7,FALSE)</f>
        <v>5.5717518342669008</v>
      </c>
      <c r="G570" s="16">
        <f>VLOOKUP($C570,'Growth rate'!$B$3:$S$93,4,FALSE)*VLOOKUP($E570,BY_AGR_Demand_Drivers!$A$5:$I$11,8,FALSE)</f>
        <v>0</v>
      </c>
      <c r="H570" s="16">
        <f>VLOOKUP($C570,'Growth rate'!$B$3:$S$93,4,FALSE)*VLOOKUP($E570,BY_AGR_Demand_Drivers!$A$5:$I$11,9,FALSE)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BY_AGR_Demand_Drivers!$J$11</f>
        <v>AGDFL</v>
      </c>
      <c r="F571" s="16">
        <f>VLOOKUP($C571,'Growth rate'!$B$3:$S$93,4,FALSE)*VLOOKUP($E571,BY_AGR_Demand_Drivers!$A$5:$I$11,7,FALSE)</f>
        <v>5.5471042425621535</v>
      </c>
      <c r="G571" s="16">
        <f>VLOOKUP($C571,'Growth rate'!$B$3:$S$93,4,FALSE)*VLOOKUP($E571,BY_AGR_Demand_Drivers!$A$5:$I$11,8,FALSE)</f>
        <v>0</v>
      </c>
      <c r="H571" s="16">
        <f>VLOOKUP($C571,'Growth rate'!$B$3:$S$93,4,FALSE)*VLOOKUP($E571,BY_AGR_Demand_Drivers!$A$5:$I$11,9,FALSE)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BY_AGR_Demand_Drivers!$J$11</f>
        <v>AGDFL</v>
      </c>
      <c r="F572" s="16">
        <f>VLOOKUP($C572,'Growth rate'!$B$3:$S$93,4,FALSE)*VLOOKUP($E572,BY_AGR_Demand_Drivers!$A$5:$I$11,7,FALSE)</f>
        <v>5.5224566508574062</v>
      </c>
      <c r="G572" s="16">
        <f>VLOOKUP($C572,'Growth rate'!$B$3:$S$93,4,FALSE)*VLOOKUP($E572,BY_AGR_Demand_Drivers!$A$5:$I$11,8,FALSE)</f>
        <v>0</v>
      </c>
      <c r="H572" s="16">
        <f>VLOOKUP($C572,'Growth rate'!$B$3:$S$93,4,FALSE)*VLOOKUP($E572,BY_AGR_Demand_Drivers!$A$5:$I$11,9,FALSE)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BY_AGR_Demand_Drivers!$J$11</f>
        <v>AGDFL</v>
      </c>
      <c r="F573" s="16">
        <f>VLOOKUP($C573,'Growth rate'!$B$3:$S$93,4,FALSE)*VLOOKUP($E573,BY_AGR_Demand_Drivers!$A$5:$I$11,7,FALSE)</f>
        <v>5.4937471681643988</v>
      </c>
      <c r="G573" s="16">
        <f>VLOOKUP($C573,'Growth rate'!$B$3:$S$93,4,FALSE)*VLOOKUP($E573,BY_AGR_Demand_Drivers!$A$5:$I$11,8,FALSE)</f>
        <v>0</v>
      </c>
      <c r="H573" s="16">
        <f>VLOOKUP($C573,'Growth rate'!$B$3:$S$93,4,FALSE)*VLOOKUP($E573,BY_AGR_Demand_Drivers!$A$5:$I$11,9,FALSE)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BY_AGR_Demand_Drivers!$J$11</f>
        <v>AGDFL</v>
      </c>
      <c r="F574" s="16">
        <f>VLOOKUP($C574,'Growth rate'!$B$3:$S$93,4,FALSE)*VLOOKUP($E574,BY_AGR_Demand_Drivers!$A$5:$I$11,7,FALSE)</f>
        <v>5.4650376854713913</v>
      </c>
      <c r="G574" s="16">
        <f>VLOOKUP($C574,'Growth rate'!$B$3:$S$93,4,FALSE)*VLOOKUP($E574,BY_AGR_Demand_Drivers!$A$5:$I$11,8,FALSE)</f>
        <v>0</v>
      </c>
      <c r="H574" s="16">
        <f>VLOOKUP($C574,'Growth rate'!$B$3:$S$93,4,FALSE)*VLOOKUP($E574,BY_AGR_Demand_Drivers!$A$5:$I$11,9,FALSE)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BY_AGR_Demand_Drivers!$J$11</f>
        <v>AGDFL</v>
      </c>
      <c r="F575" s="16">
        <f>VLOOKUP($C575,'Growth rate'!$B$3:$S$93,4,FALSE)*VLOOKUP($E575,BY_AGR_Demand_Drivers!$A$5:$I$11,7,FALSE)</f>
        <v>5.436328202778383</v>
      </c>
      <c r="G575" s="16">
        <f>VLOOKUP($C575,'Growth rate'!$B$3:$S$93,4,FALSE)*VLOOKUP($E575,BY_AGR_Demand_Drivers!$A$5:$I$11,8,FALSE)</f>
        <v>0</v>
      </c>
      <c r="H575" s="16">
        <f>VLOOKUP($C575,'Growth rate'!$B$3:$S$93,4,FALSE)*VLOOKUP($E575,BY_AGR_Demand_Drivers!$A$5:$I$11,9,FALSE)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BY_AGR_Demand_Drivers!$J$11</f>
        <v>AGDFL</v>
      </c>
      <c r="F576" s="16">
        <f>VLOOKUP($C576,'Growth rate'!$B$3:$S$93,4,FALSE)*VLOOKUP($E576,BY_AGR_Demand_Drivers!$A$5:$I$11,7,FALSE)</f>
        <v>5.4076187200853756</v>
      </c>
      <c r="G576" s="16">
        <f>VLOOKUP($C576,'Growth rate'!$B$3:$S$93,4,FALSE)*VLOOKUP($E576,BY_AGR_Demand_Drivers!$A$5:$I$11,8,FALSE)</f>
        <v>0</v>
      </c>
      <c r="H576" s="16">
        <f>VLOOKUP($C576,'Growth rate'!$B$3:$S$93,4,FALSE)*VLOOKUP($E576,BY_AGR_Demand_Drivers!$A$5:$I$11,9,FALSE)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BY_AGR_Demand_Drivers!$J$11</f>
        <v>AGDFL</v>
      </c>
      <c r="F577" s="16">
        <f>VLOOKUP($C577,'Growth rate'!$B$3:$S$93,4,FALSE)*VLOOKUP($E577,BY_AGR_Demand_Drivers!$A$5:$I$11,7,FALSE)</f>
        <v>5.3789092373923681</v>
      </c>
      <c r="G577" s="16">
        <f>VLOOKUP($C577,'Growth rate'!$B$3:$S$93,4,FALSE)*VLOOKUP($E577,BY_AGR_Demand_Drivers!$A$5:$I$11,8,FALSE)</f>
        <v>0</v>
      </c>
      <c r="H577" s="16">
        <f>VLOOKUP($C577,'Growth rate'!$B$3:$S$93,4,FALSE)*VLOOKUP($E577,BY_AGR_Demand_Drivers!$A$5:$I$11,9,FALSE)</f>
        <v>0</v>
      </c>
    </row>
  </sheetData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ISDPH</v>
      </c>
      <c r="G4" s="16">
        <f>VLOOKUP($D4,'Growth rate'!$B$3:$S$93,8,FALSE)*VLOOKUP($F4,BY_IND_Demand_Drivers!$B$5:$J$100,7,FALSE)</f>
        <v>215.94439924752501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ISDPH</v>
      </c>
      <c r="G5" s="16">
        <f>VLOOKUP($D5,'Growth rate'!$B$3:$S$93,8,FALSE)*VLOOKUP($F5,BY_IND_Demand_Drivers!$B$5:$J$100,7,FALSE)</f>
        <v>218.73009921137157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ISDPH</v>
      </c>
      <c r="G6" s="16">
        <f>VLOOKUP($D6,'Growth rate'!$B$3:$S$93,8,FALSE)*VLOOKUP($F6,BY_IND_Demand_Drivers!$B$5:$J$100,7,FALSE)</f>
        <v>221.51579917521806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ISDPH</v>
      </c>
      <c r="G7" s="16">
        <f>VLOOKUP($D7,'Growth rate'!$B$3:$S$93,8,FALSE)*VLOOKUP($F7,BY_IND_Demand_Drivers!$B$5:$J$100,7,FALSE)</f>
        <v>224.30149913906462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ISDPH</v>
      </c>
      <c r="G8" s="16">
        <f>VLOOKUP($D8,'Growth rate'!$B$3:$S$93,8,FALSE)*VLOOKUP($F8,BY_IND_Demand_Drivers!$B$5:$J$100,7,FALSE)</f>
        <v>227.08719910291117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ISDPH</v>
      </c>
      <c r="G9" s="16">
        <f>VLOOKUP($D9,'Growth rate'!$B$3:$S$93,8,FALSE)*VLOOKUP($F9,BY_IND_Demand_Drivers!$B$5:$J$100,7,FALSE)</f>
        <v>229.8728990667577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ISDPH</v>
      </c>
      <c r="G10" s="16">
        <f>VLOOKUP($D10,'Growth rate'!$B$3:$S$93,8,FALSE)*VLOOKUP($F10,BY_IND_Demand_Drivers!$B$5:$J$100,7,FALSE)</f>
        <v>232.65859903060425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ISDPH</v>
      </c>
      <c r="G11" s="16">
        <f>VLOOKUP($D11,'Growth rate'!$B$3:$S$93,8,FALSE)*VLOOKUP($F11,BY_IND_Demand_Drivers!$B$5:$J$100,7,FALSE)</f>
        <v>235.4442989944508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ISDPH</v>
      </c>
      <c r="G12" s="16">
        <f>VLOOKUP($D12,'Growth rate'!$B$3:$S$93,8,FALSE)*VLOOKUP($F12,BY_IND_Demand_Drivers!$B$5:$J$100,7,FALSE)</f>
        <v>238.2299989582973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ISDPH</v>
      </c>
      <c r="G13" s="16">
        <f>VLOOKUP($D13,'Growth rate'!$B$3:$S$93,8,FALSE)*VLOOKUP($F13,BY_IND_Demand_Drivers!$B$5:$J$100,7,FALSE)</f>
        <v>241.01569892214386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ISDPH</v>
      </c>
      <c r="G14" s="16">
        <f>VLOOKUP($D14,'Growth rate'!$B$3:$S$93,8,FALSE)*VLOOKUP($F14,BY_IND_Demand_Drivers!$B$5:$J$100,7,FALSE)</f>
        <v>243.80139888599035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ISDPH</v>
      </c>
      <c r="G15" s="16">
        <f>VLOOKUP($D15,'Growth rate'!$B$3:$S$93,8,FALSE)*VLOOKUP($F15,BY_IND_Demand_Drivers!$B$5:$J$100,7,FALSE)</f>
        <v>246.58709884983691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ISDPH</v>
      </c>
      <c r="G16" s="16">
        <f>VLOOKUP($D16,'Growth rate'!$B$3:$S$93,8,FALSE)*VLOOKUP($F16,BY_IND_Demand_Drivers!$B$5:$J$100,7,FALSE)</f>
        <v>249.37279881368346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ISDPH</v>
      </c>
      <c r="G17" s="16">
        <f>VLOOKUP($D17,'Growth rate'!$B$3:$S$93,8,FALSE)*VLOOKUP($F17,BY_IND_Demand_Drivers!$B$5:$J$100,7,FALSE)</f>
        <v>252.15849877752999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ISDPH</v>
      </c>
      <c r="G18" s="16">
        <f>VLOOKUP($D18,'Growth rate'!$B$3:$S$93,8,FALSE)*VLOOKUP($F18,BY_IND_Demand_Drivers!$B$5:$J$100,7,FALSE)</f>
        <v>254.94419874137654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ISDPH</v>
      </c>
      <c r="G19" s="16">
        <f>VLOOKUP($D19,'Growth rate'!$B$3:$S$93,8,FALSE)*VLOOKUP($F19,BY_IND_Demand_Drivers!$B$5:$J$100,7,FALSE)</f>
        <v>257.72989870522309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ISDPH</v>
      </c>
      <c r="G20" s="16">
        <f>VLOOKUP($D20,'Growth rate'!$B$3:$S$93,8,FALSE)*VLOOKUP($F20,BY_IND_Demand_Drivers!$B$5:$J$100,7,FALSE)</f>
        <v>260.51559866906956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ISDPH</v>
      </c>
      <c r="G21" s="16">
        <f>VLOOKUP($D21,'Growth rate'!$B$3:$S$93,8,FALSE)*VLOOKUP($F21,BY_IND_Demand_Drivers!$B$5:$J$100,7,FALSE)</f>
        <v>263.30129863291614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ISDPH</v>
      </c>
      <c r="G22" s="16">
        <f>VLOOKUP($D22,'Growth rate'!$B$3:$S$93,8,FALSE)*VLOOKUP($F22,BY_IND_Demand_Drivers!$B$5:$J$100,7,FALSE)</f>
        <v>266.08699859676267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ISDPH</v>
      </c>
      <c r="G23" s="16">
        <f>VLOOKUP($D23,'Growth rate'!$B$3:$S$93,8,FALSE)*VLOOKUP($F23,BY_IND_Demand_Drivers!$B$5:$J$100,7,FALSE)</f>
        <v>268.87269856060919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ISDPH</v>
      </c>
      <c r="G24" s="16">
        <f>VLOOKUP($D24,'Growth rate'!$B$3:$S$93,8,FALSE)*VLOOKUP($F24,BY_IND_Demand_Drivers!$B$5:$J$100,7,FALSE)</f>
        <v>271.65839852445578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ISDPH</v>
      </c>
      <c r="G25" s="16">
        <f>VLOOKUP($D25,'Growth rate'!$B$3:$S$93,8,FALSE)*VLOOKUP($F25,BY_IND_Demand_Drivers!$B$5:$J$100,7,FALSE)</f>
        <v>274.4440984883023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ISDPH</v>
      </c>
      <c r="G26" s="16">
        <f>VLOOKUP($D26,'Growth rate'!$B$3:$S$93,8,FALSE)*VLOOKUP($F26,BY_IND_Demand_Drivers!$B$5:$J$100,7,FALSE)</f>
        <v>277.22979845214883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ISDPH</v>
      </c>
      <c r="G27" s="16">
        <f>VLOOKUP($D27,'Growth rate'!$B$3:$S$93,8,FALSE)*VLOOKUP($F27,BY_IND_Demand_Drivers!$B$5:$J$100,7,FALSE)</f>
        <v>280.01549841599535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ISDPH</v>
      </c>
      <c r="G28" s="16">
        <f>VLOOKUP($D28,'Growth rate'!$B$3:$S$93,8,FALSE)*VLOOKUP($F28,BY_IND_Demand_Drivers!$B$5:$J$100,7,FALSE)</f>
        <v>282.80119837984194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ISDPH</v>
      </c>
      <c r="G29" s="16">
        <f>VLOOKUP($D29,'Growth rate'!$B$3:$S$93,8,FALSE)*VLOOKUP($F29,BY_IND_Demand_Drivers!$B$5:$J$100,7,FALSE)</f>
        <v>285.5868983436884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ISDPH</v>
      </c>
      <c r="G30" s="16">
        <f>VLOOKUP($D30,'Growth rate'!$B$3:$S$93,8,FALSE)*VLOOKUP($F30,BY_IND_Demand_Drivers!$B$5:$J$100,7,FALSE)</f>
        <v>288.37259830753499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ISDPH</v>
      </c>
      <c r="G31" s="16">
        <f>VLOOKUP($D31,'Growth rate'!$B$3:$S$93,8,FALSE)*VLOOKUP($F31,BY_IND_Demand_Drivers!$B$5:$J$100,7,FALSE)</f>
        <v>291.15829827138151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ISDPH</v>
      </c>
      <c r="G32" s="16">
        <f>VLOOKUP($D32,'Growth rate'!$B$3:$S$93,8,FALSE)*VLOOKUP($F32,BY_IND_Demand_Drivers!$B$5:$J$100,7,FALSE)</f>
        <v>293.94399823522804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ISDPH</v>
      </c>
      <c r="G33" s="16">
        <f>VLOOKUP($D33,'Growth rate'!$B$3:$S$93,8,FALSE)*VLOOKUP($F33,BY_IND_Demand_Drivers!$B$5:$J$100,7,FALSE)</f>
        <v>296.72969819907462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ISDPH</v>
      </c>
      <c r="G34" s="16">
        <f>VLOOKUP($D34,'Growth rate'!$B$3:$S$93,8,FALSE)*VLOOKUP($F34,BY_IND_Demand_Drivers!$B$5:$J$100,7,FALSE)</f>
        <v>299.51539816292114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ISDPH</v>
      </c>
      <c r="G35" s="16">
        <f>VLOOKUP($D35,'Growth rate'!$B$3:$S$93,8,FALSE)*VLOOKUP($F35,BY_IND_Demand_Drivers!$B$5:$J$100,7,FALSE)</f>
        <v>302.30109812676767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ISDPH</v>
      </c>
      <c r="G36" s="16">
        <f>VLOOKUP($D36,'Growth rate'!$B$3:$S$93,8,FALSE)*VLOOKUP($F36,BY_IND_Demand_Drivers!$B$5:$J$100,7,FALSE)</f>
        <v>305.57931976608444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ISDPH</v>
      </c>
      <c r="G37" s="16">
        <f>VLOOKUP($D37,'Growth rate'!$B$3:$S$93,8,FALSE)*VLOOKUP($F37,BY_IND_Demand_Drivers!$B$5:$J$100,7,FALSE)</f>
        <v>308.85754140540138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ISDPH</v>
      </c>
      <c r="G38" s="16">
        <f>VLOOKUP($D38,'Growth rate'!$B$3:$S$93,8,FALSE)*VLOOKUP($F38,BY_IND_Demand_Drivers!$B$5:$J$100,7,FALSE)</f>
        <v>312.1357630447182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ISDPH</v>
      </c>
      <c r="G39" s="16">
        <f>VLOOKUP($D39,'Growth rate'!$B$3:$S$93,8,FALSE)*VLOOKUP($F39,BY_IND_Demand_Drivers!$B$5:$J$100,7,FALSE)</f>
        <v>315.41398468403509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ISDPH</v>
      </c>
      <c r="G40" s="16">
        <f>VLOOKUP($D40,'Growth rate'!$B$3:$S$93,8,FALSE)*VLOOKUP($F40,BY_IND_Demand_Drivers!$B$5:$J$100,7,FALSE)</f>
        <v>318.69220632335191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ISDPH</v>
      </c>
      <c r="G41" s="16">
        <f>VLOOKUP($D41,'Growth rate'!$B$3:$S$93,8,FALSE)*VLOOKUP($F41,BY_IND_Demand_Drivers!$B$5:$J$100,7,FALSE)</f>
        <v>322.36296761100658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ISDPH</v>
      </c>
      <c r="G42" s="16">
        <f>VLOOKUP($D42,'Growth rate'!$B$3:$S$93,8,FALSE)*VLOOKUP($F42,BY_IND_Demand_Drivers!$B$5:$J$100,7,FALSE)</f>
        <v>326.03372889866114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ISDPH</v>
      </c>
      <c r="G43" s="16">
        <f>VLOOKUP($D43,'Growth rate'!$B$3:$S$93,8,FALSE)*VLOOKUP($F43,BY_IND_Demand_Drivers!$B$5:$J$100,7,FALSE)</f>
        <v>329.70449018631581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ISDPH</v>
      </c>
      <c r="G44" s="16">
        <f>VLOOKUP($D44,'Growth rate'!$B$3:$S$93,8,FALSE)*VLOOKUP($F44,BY_IND_Demand_Drivers!$B$5:$J$100,7,FALSE)</f>
        <v>333.37525147397048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ISDPH</v>
      </c>
      <c r="G45" s="16">
        <f>VLOOKUP($D45,'Growth rate'!$B$3:$S$93,8,FALSE)*VLOOKUP($F45,BY_IND_Demand_Drivers!$B$5:$J$100,7,FALSE)</f>
        <v>337.04601276162515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ISDPH</v>
      </c>
      <c r="G46" s="16">
        <f>VLOOKUP($D46,'Growth rate'!$B$3:$S$93,8,FALSE)*VLOOKUP($F46,BY_IND_Demand_Drivers!$B$5:$J$100,7,FALSE)</f>
        <v>340.80902699297252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ISDPH</v>
      </c>
      <c r="G47" s="16">
        <f>VLOOKUP($D47,'Growth rate'!$B$3:$S$93,8,FALSE)*VLOOKUP($F47,BY_IND_Demand_Drivers!$B$5:$J$100,7,FALSE)</f>
        <v>344.57204122431995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ISDPH</v>
      </c>
      <c r="G48" s="16">
        <f>VLOOKUP($D48,'Growth rate'!$B$3:$S$93,8,FALSE)*VLOOKUP($F48,BY_IND_Demand_Drivers!$B$5:$J$100,7,FALSE)</f>
        <v>348.33505545566732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ISDPH</v>
      </c>
      <c r="G49" s="16">
        <f>VLOOKUP($D49,'Growth rate'!$B$3:$S$93,8,FALSE)*VLOOKUP($F49,BY_IND_Demand_Drivers!$B$5:$J$100,7,FALSE)</f>
        <v>352.09806968701469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ISDPH</v>
      </c>
      <c r="G50" s="16">
        <f>VLOOKUP($D50,'Growth rate'!$B$3:$S$93,8,FALSE)*VLOOKUP($F50,BY_IND_Demand_Drivers!$B$5:$J$100,7,FALSE)</f>
        <v>355.86108391836206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ISDPH</v>
      </c>
      <c r="G51" s="16">
        <f>VLOOKUP($D51,'Growth rate'!$B$3:$S$93,8,FALSE)*VLOOKUP($F51,BY_IND_Demand_Drivers!$B$5:$J$100,7,FALSE)</f>
        <v>359.755380655463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ISDPH</v>
      </c>
      <c r="G52" s="16">
        <f>VLOOKUP($D52,'Growth rate'!$B$3:$S$93,8,FALSE)*VLOOKUP($F52,BY_IND_Demand_Drivers!$B$5:$J$100,7,FALSE)</f>
        <v>363.64967739256389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ISDPH</v>
      </c>
      <c r="G53" s="16">
        <f>VLOOKUP($D53,'Growth rate'!$B$3:$S$93,8,FALSE)*VLOOKUP($F53,BY_IND_Demand_Drivers!$B$5:$J$100,7,FALSE)</f>
        <v>367.54397412966478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ISDPH</v>
      </c>
      <c r="G54" s="16">
        <f>VLOOKUP($D54,'Growth rate'!$B$3:$S$93,8,FALSE)*VLOOKUP($F54,BY_IND_Demand_Drivers!$B$5:$J$100,7,FALSE)</f>
        <v>371.43827086676555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ISDPH</v>
      </c>
      <c r="G55" s="16">
        <f>VLOOKUP($D55,'Growth rate'!$B$3:$S$93,8,FALSE)*VLOOKUP($F55,BY_IND_Demand_Drivers!$B$5:$J$100,7,FALSE)</f>
        <v>375.33256760386655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ISDPH</v>
      </c>
      <c r="G56" s="16">
        <f>VLOOKUP($D56,'Growth rate'!$B$3:$S$93,8,FALSE)*VLOOKUP($F56,BY_IND_Demand_Drivers!$B$5:$J$100,7,FALSE)</f>
        <v>379.21959534316562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ISDPH</v>
      </c>
      <c r="G57" s="16">
        <f>VLOOKUP($D57,'Growth rate'!$B$3:$S$93,8,FALSE)*VLOOKUP($F57,BY_IND_Demand_Drivers!$B$5:$J$100,7,FALSE)</f>
        <v>383.10662308246469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ISDPH</v>
      </c>
      <c r="G58" s="16">
        <f>VLOOKUP($D58,'Growth rate'!$B$3:$S$93,8,FALSE)*VLOOKUP($F58,BY_IND_Demand_Drivers!$B$5:$J$100,7,FALSE)</f>
        <v>386.99365082176371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ISDPH</v>
      </c>
      <c r="G59" s="16">
        <f>VLOOKUP($D59,'Growth rate'!$B$3:$S$93,8,FALSE)*VLOOKUP($F59,BY_IND_Demand_Drivers!$B$5:$J$100,7,FALSE)</f>
        <v>390.88067856106278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ISDPH</v>
      </c>
      <c r="G60" s="16">
        <f>VLOOKUP($D60,'Growth rate'!$B$3:$S$93,8,FALSE)*VLOOKUP($F60,BY_IND_Demand_Drivers!$B$5:$J$100,7,FALSE)</f>
        <v>394.76770630036191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ISDPH</v>
      </c>
      <c r="G61" s="16">
        <f>VLOOKUP($D61,'Growth rate'!$B$3:$S$93,8,FALSE)*VLOOKUP($F61,BY_IND_Demand_Drivers!$B$5:$J$100,7,FALSE)</f>
        <v>398.59078613286306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ISDPH</v>
      </c>
      <c r="G62" s="16">
        <f>VLOOKUP($D62,'Growth rate'!$B$3:$S$93,8,FALSE)*VLOOKUP($F62,BY_IND_Demand_Drivers!$B$5:$J$100,7,FALSE)</f>
        <v>402.41386596536427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ISDPH</v>
      </c>
      <c r="G63" s="16">
        <f>VLOOKUP($D63,'Growth rate'!$B$3:$S$93,8,FALSE)*VLOOKUP($F63,BY_IND_Demand_Drivers!$B$5:$J$100,7,FALSE)</f>
        <v>406.23694579786547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ISDPH</v>
      </c>
      <c r="G64" s="16">
        <f>VLOOKUP($D64,'Growth rate'!$B$3:$S$93,8,FALSE)*VLOOKUP($F64,BY_IND_Demand_Drivers!$B$5:$J$100,7,FALSE)</f>
        <v>410.06002563036668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ISDPH</v>
      </c>
      <c r="G65" s="16">
        <f>VLOOKUP($D65,'Growth rate'!$B$3:$S$93,8,FALSE)*VLOOKUP($F65,BY_IND_Demand_Drivers!$B$5:$J$100,7,FALSE)</f>
        <v>413.88310546286777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ISDPH</v>
      </c>
      <c r="G66" s="16">
        <f>VLOOKUP($D66,'Growth rate'!$B$3:$S$93,8,FALSE)*VLOOKUP($F66,BY_IND_Demand_Drivers!$B$5:$J$100,7,FALSE)</f>
        <v>417.54972287109382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ISDPH</v>
      </c>
      <c r="G67" s="16">
        <f>VLOOKUP($D67,'Growth rate'!$B$3:$S$93,8,FALSE)*VLOOKUP($F67,BY_IND_Demand_Drivers!$B$5:$J$100,7,FALSE)</f>
        <v>421.21634027931981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ISDPH</v>
      </c>
      <c r="G68" s="16">
        <f>VLOOKUP($D68,'Growth rate'!$B$3:$S$93,8,FALSE)*VLOOKUP($F68,BY_IND_Demand_Drivers!$B$5:$J$100,7,FALSE)</f>
        <v>424.88295768754563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ISDPH</v>
      </c>
      <c r="G69" s="16">
        <f>VLOOKUP($D69,'Growth rate'!$B$3:$S$93,8,FALSE)*VLOOKUP($F69,BY_IND_Demand_Drivers!$B$5:$J$100,7,FALSE)</f>
        <v>428.5495750957715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ISDPH</v>
      </c>
      <c r="G70" s="16">
        <f>VLOOKUP($D70,'Growth rate'!$B$3:$S$93,8,FALSE)*VLOOKUP($F70,BY_IND_Demand_Drivers!$B$5:$J$100,7,FALSE)</f>
        <v>432.2161925039976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ISDPH</v>
      </c>
      <c r="G71" s="16">
        <f>VLOOKUP($D71,'Growth rate'!$B$3:$S$93,8,FALSE)*VLOOKUP($F71,BY_IND_Demand_Drivers!$B$5:$J$100,7,FALSE)</f>
        <v>435.7377328310962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ISDPH</v>
      </c>
      <c r="G72" s="16">
        <f>VLOOKUP($D72,'Growth rate'!$B$3:$S$93,8,FALSE)*VLOOKUP($F72,BY_IND_Demand_Drivers!$B$5:$J$100,7,FALSE)</f>
        <v>439.2592731581949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ISDPH</v>
      </c>
      <c r="G73" s="16">
        <f>VLOOKUP($D73,'Growth rate'!$B$3:$S$93,8,FALSE)*VLOOKUP($F73,BY_IND_Demand_Drivers!$B$5:$J$100,7,FALSE)</f>
        <v>442.78081348529355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ISDPH</v>
      </c>
      <c r="G74" s="16">
        <f>VLOOKUP($D74,'Growth rate'!$B$3:$S$93,8,FALSE)*VLOOKUP($F74,BY_IND_Demand_Drivers!$B$5:$J$100,7,FALSE)</f>
        <v>446.30235381239214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ISDPH</v>
      </c>
      <c r="G75" s="16">
        <f>VLOOKUP($D75,'Growth rate'!$B$3:$S$93,8,FALSE)*VLOOKUP($F75,BY_IND_Demand_Drivers!$B$5:$J$100,7,FALSE)</f>
        <v>449.82389413949079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ISDPH</v>
      </c>
      <c r="G76" s="16">
        <f>VLOOKUP($D76,'Growth rate'!$B$3:$S$93,8,FALSE)*VLOOKUP($F76,BY_IND_Demand_Drivers!$B$5:$J$100,7,FALSE)</f>
        <v>453.26376837764963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ISDPH</v>
      </c>
      <c r="G77" s="16">
        <f>VLOOKUP($D77,'Growth rate'!$B$3:$S$93,8,FALSE)*VLOOKUP($F77,BY_IND_Demand_Drivers!$B$5:$J$100,7,FALSE)</f>
        <v>456.70364261580846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ISDPH</v>
      </c>
      <c r="G78" s="16">
        <f>VLOOKUP($D78,'Growth rate'!$B$3:$S$93,8,FALSE)*VLOOKUP($F78,BY_IND_Demand_Drivers!$B$5:$J$100,7,FALSE)</f>
        <v>460.14351685396741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ISDPH</v>
      </c>
      <c r="G79" s="16">
        <f>VLOOKUP($D79,'Growth rate'!$B$3:$S$93,8,FALSE)*VLOOKUP($F79,BY_IND_Demand_Drivers!$B$5:$J$100,7,FALSE)</f>
        <v>463.58339109212625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ISDPH</v>
      </c>
      <c r="G80" s="16">
        <f>VLOOKUP($D80,'Growth rate'!$B$3:$S$93,8,FALSE)*VLOOKUP($F80,BY_IND_Demand_Drivers!$B$5:$J$100,7,FALSE)</f>
        <v>467.02326533028514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ISDPH</v>
      </c>
      <c r="G81" s="16">
        <f>VLOOKUP($D81,'Growth rate'!$B$3:$S$93,8,FALSE)*VLOOKUP($F81,BY_IND_Demand_Drivers!$B$5:$J$100,7,FALSE)</f>
        <v>470.34828114295095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ISDPH</v>
      </c>
      <c r="G82" s="16">
        <f>VLOOKUP($D82,'Growth rate'!$B$3:$S$93,8,FALSE)*VLOOKUP($F82,BY_IND_Demand_Drivers!$B$5:$J$100,7,FALSE)</f>
        <v>473.67329695561682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ISDPH</v>
      </c>
      <c r="G83" s="16">
        <f>VLOOKUP($D83,'Growth rate'!$B$3:$S$93,8,FALSE)*VLOOKUP($F83,BY_IND_Demand_Drivers!$B$5:$J$100,7,FALSE)</f>
        <v>476.99831276828263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ISDPH</v>
      </c>
      <c r="G84" s="16">
        <f>VLOOKUP($D84,'Growth rate'!$B$3:$S$93,8,FALSE)*VLOOKUP($F84,BY_IND_Demand_Drivers!$B$5:$J$100,7,FALSE)</f>
        <v>480.3233285809485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ISDPH</v>
      </c>
      <c r="G85" s="16">
        <f>VLOOKUP($D85,'Growth rate'!$B$3:$S$93,8,FALSE)*VLOOKUP($F85,BY_IND_Demand_Drivers!$B$5:$J$100,7,FALSE)</f>
        <v>483.64834439361437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ISDCO</v>
      </c>
      <c r="G86" s="16">
        <f>VLOOKUP($D86,'Growth rate'!$B$3:$S$93,8,FALSE)*VLOOKUP($F86,BY_IND_Demand_Drivers!$B$5:$J$100,7,FALSE)</f>
        <v>8.0051638099009903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ISDCO</v>
      </c>
      <c r="G87" s="16">
        <f>VLOOKUP($D87,'Growth rate'!$B$3:$S$93,8,FALSE)*VLOOKUP($F87,BY_IND_Demand_Drivers!$B$5:$J$100,7,FALSE)</f>
        <v>8.1084310611635058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ISDCO</v>
      </c>
      <c r="G88" s="16">
        <f>VLOOKUP($D88,'Growth rate'!$B$3:$S$93,8,FALSE)*VLOOKUP($F88,BY_IND_Demand_Drivers!$B$5:$J$100,7,FALSE)</f>
        <v>8.2116983124260177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ISDCO</v>
      </c>
      <c r="G89" s="16">
        <f>VLOOKUP($D89,'Growth rate'!$B$3:$S$93,8,FALSE)*VLOOKUP($F89,BY_IND_Demand_Drivers!$B$5:$J$100,7,FALSE)</f>
        <v>8.3149655636885331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ISDCO</v>
      </c>
      <c r="G90" s="16">
        <f>VLOOKUP($D90,'Growth rate'!$B$3:$S$93,8,FALSE)*VLOOKUP($F90,BY_IND_Demand_Drivers!$B$5:$J$100,7,FALSE)</f>
        <v>8.4182328149510468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ISDCO</v>
      </c>
      <c r="G91" s="16">
        <f>VLOOKUP($D91,'Growth rate'!$B$3:$S$93,8,FALSE)*VLOOKUP($F91,BY_IND_Demand_Drivers!$B$5:$J$100,7,FALSE)</f>
        <v>8.5215000662135605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ISDCO</v>
      </c>
      <c r="G92" s="16">
        <f>VLOOKUP($D92,'Growth rate'!$B$3:$S$93,8,FALSE)*VLOOKUP($F92,BY_IND_Demand_Drivers!$B$5:$J$100,7,FALSE)</f>
        <v>8.6247673174760742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ISDCO</v>
      </c>
      <c r="G93" s="16">
        <f>VLOOKUP($D93,'Growth rate'!$B$3:$S$93,8,FALSE)*VLOOKUP($F93,BY_IND_Demand_Drivers!$B$5:$J$100,7,FALSE)</f>
        <v>8.7280345687385896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ISDCO</v>
      </c>
      <c r="G94" s="16">
        <f>VLOOKUP($D94,'Growth rate'!$B$3:$S$93,8,FALSE)*VLOOKUP($F94,BY_IND_Demand_Drivers!$B$5:$J$100,7,FALSE)</f>
        <v>8.8313018200011015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ISDCO</v>
      </c>
      <c r="G95" s="16">
        <f>VLOOKUP($D95,'Growth rate'!$B$3:$S$93,8,FALSE)*VLOOKUP($F95,BY_IND_Demand_Drivers!$B$5:$J$100,7,FALSE)</f>
        <v>8.934569071263617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ISDCO</v>
      </c>
      <c r="G96" s="16">
        <f>VLOOKUP($D96,'Growth rate'!$B$3:$S$93,8,FALSE)*VLOOKUP($F96,BY_IND_Demand_Drivers!$B$5:$J$100,7,FALSE)</f>
        <v>9.0378363225261289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ISDCO</v>
      </c>
      <c r="G97" s="16">
        <f>VLOOKUP($D97,'Growth rate'!$B$3:$S$93,8,FALSE)*VLOOKUP($F97,BY_IND_Demand_Drivers!$B$5:$J$100,7,FALSE)</f>
        <v>9.1411035737886444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ISDCO</v>
      </c>
      <c r="G98" s="16">
        <f>VLOOKUP($D98,'Growth rate'!$B$3:$S$93,8,FALSE)*VLOOKUP($F98,BY_IND_Demand_Drivers!$B$5:$J$100,7,FALSE)</f>
        <v>9.244370825051158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ISDCO</v>
      </c>
      <c r="G99" s="16">
        <f>VLOOKUP($D99,'Growth rate'!$B$3:$S$93,8,FALSE)*VLOOKUP($F99,BY_IND_Demand_Drivers!$B$5:$J$100,7,FALSE)</f>
        <v>9.3476380763136717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ISDCO</v>
      </c>
      <c r="G100" s="16">
        <f>VLOOKUP($D100,'Growth rate'!$B$3:$S$93,8,FALSE)*VLOOKUP($F100,BY_IND_Demand_Drivers!$B$5:$J$100,7,FALSE)</f>
        <v>9.4509053275761854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ISDCO</v>
      </c>
      <c r="G101" s="16">
        <f>VLOOKUP($D101,'Growth rate'!$B$3:$S$93,8,FALSE)*VLOOKUP($F101,BY_IND_Demand_Drivers!$B$5:$J$100,7,FALSE)</f>
        <v>9.5541725788387009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ISDCO</v>
      </c>
      <c r="G102" s="16">
        <f>VLOOKUP($D102,'Growth rate'!$B$3:$S$93,8,FALSE)*VLOOKUP($F102,BY_IND_Demand_Drivers!$B$5:$J$100,7,FALSE)</f>
        <v>9.6574398301012128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ISDCO</v>
      </c>
      <c r="G103" s="16">
        <f>VLOOKUP($D103,'Growth rate'!$B$3:$S$93,8,FALSE)*VLOOKUP($F103,BY_IND_Demand_Drivers!$B$5:$J$100,7,FALSE)</f>
        <v>9.7607070813637282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ISDCO</v>
      </c>
      <c r="G104" s="16">
        <f>VLOOKUP($D104,'Growth rate'!$B$3:$S$93,8,FALSE)*VLOOKUP($F104,BY_IND_Demand_Drivers!$B$5:$J$100,7,FALSE)</f>
        <v>9.8639743326262419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ISDCO</v>
      </c>
      <c r="G105" s="16">
        <f>VLOOKUP($D105,'Growth rate'!$B$3:$S$93,8,FALSE)*VLOOKUP($F105,BY_IND_Demand_Drivers!$B$5:$J$100,7,FALSE)</f>
        <v>9.9672415838887556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ISDCO</v>
      </c>
      <c r="G106" s="16">
        <f>VLOOKUP($D106,'Growth rate'!$B$3:$S$93,8,FALSE)*VLOOKUP($F106,BY_IND_Demand_Drivers!$B$5:$J$100,7,FALSE)</f>
        <v>10.070508835151269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ISDCO</v>
      </c>
      <c r="G107" s="16">
        <f>VLOOKUP($D107,'Growth rate'!$B$3:$S$93,8,FALSE)*VLOOKUP($F107,BY_IND_Demand_Drivers!$B$5:$J$100,7,FALSE)</f>
        <v>10.173776086413785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ISDCO</v>
      </c>
      <c r="G108" s="16">
        <f>VLOOKUP($D108,'Growth rate'!$B$3:$S$93,8,FALSE)*VLOOKUP($F108,BY_IND_Demand_Drivers!$B$5:$J$100,7,FALSE)</f>
        <v>10.277043337676297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ISDCO</v>
      </c>
      <c r="G109" s="16">
        <f>VLOOKUP($D109,'Growth rate'!$B$3:$S$93,8,FALSE)*VLOOKUP($F109,BY_IND_Demand_Drivers!$B$5:$J$100,7,FALSE)</f>
        <v>10.380310588938812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ISDCO</v>
      </c>
      <c r="G110" s="16">
        <f>VLOOKUP($D110,'Growth rate'!$B$3:$S$93,8,FALSE)*VLOOKUP($F110,BY_IND_Demand_Drivers!$B$5:$J$100,7,FALSE)</f>
        <v>10.483577840201326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ISDCO</v>
      </c>
      <c r="G111" s="16">
        <f>VLOOKUP($D111,'Growth rate'!$B$3:$S$93,8,FALSE)*VLOOKUP($F111,BY_IND_Demand_Drivers!$B$5:$J$100,7,FALSE)</f>
        <v>10.586845091463839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ISDCO</v>
      </c>
      <c r="G112" s="16">
        <f>VLOOKUP($D112,'Growth rate'!$B$3:$S$93,8,FALSE)*VLOOKUP($F112,BY_IND_Demand_Drivers!$B$5:$J$100,7,FALSE)</f>
        <v>10.690112342726353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ISDCO</v>
      </c>
      <c r="G113" s="16">
        <f>VLOOKUP($D113,'Growth rate'!$B$3:$S$93,8,FALSE)*VLOOKUP($F113,BY_IND_Demand_Drivers!$B$5:$J$100,7,FALSE)</f>
        <v>10.793379593988869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ISDCO</v>
      </c>
      <c r="G114" s="16">
        <f>VLOOKUP($D114,'Growth rate'!$B$3:$S$93,8,FALSE)*VLOOKUP($F114,BY_IND_Demand_Drivers!$B$5:$J$100,7,FALSE)</f>
        <v>10.89664684525138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ISDCO</v>
      </c>
      <c r="G115" s="16">
        <f>VLOOKUP($D115,'Growth rate'!$B$3:$S$93,8,FALSE)*VLOOKUP($F115,BY_IND_Demand_Drivers!$B$5:$J$100,7,FALSE)</f>
        <v>10.999914096513896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ISDCO</v>
      </c>
      <c r="G116" s="16">
        <f>VLOOKUP($D116,'Growth rate'!$B$3:$S$93,8,FALSE)*VLOOKUP($F116,BY_IND_Demand_Drivers!$B$5:$J$100,7,FALSE)</f>
        <v>11.10318134777641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ISDCO</v>
      </c>
      <c r="G117" s="16">
        <f>VLOOKUP($D117,'Growth rate'!$B$3:$S$93,8,FALSE)*VLOOKUP($F117,BY_IND_Demand_Drivers!$B$5:$J$100,7,FALSE)</f>
        <v>11.206448599038923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ISDCO</v>
      </c>
      <c r="G118" s="16">
        <f>VLOOKUP($D118,'Growth rate'!$B$3:$S$93,8,FALSE)*VLOOKUP($F118,BY_IND_Demand_Drivers!$B$5:$J$100,7,FALSE)</f>
        <v>11.327973868132903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ISDCO</v>
      </c>
      <c r="G119" s="16">
        <f>VLOOKUP($D119,'Growth rate'!$B$3:$S$93,8,FALSE)*VLOOKUP($F119,BY_IND_Demand_Drivers!$B$5:$J$100,7,FALSE)</f>
        <v>11.449499137226885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ISDCO</v>
      </c>
      <c r="G120" s="16">
        <f>VLOOKUP($D120,'Growth rate'!$B$3:$S$93,8,FALSE)*VLOOKUP($F120,BY_IND_Demand_Drivers!$B$5:$J$100,7,FALSE)</f>
        <v>11.571024406320864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ISDCO</v>
      </c>
      <c r="G121" s="16">
        <f>VLOOKUP($D121,'Growth rate'!$B$3:$S$93,8,FALSE)*VLOOKUP($F121,BY_IND_Demand_Drivers!$B$5:$J$100,7,FALSE)</f>
        <v>11.692549675414847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ISDCO</v>
      </c>
      <c r="G122" s="16">
        <f>VLOOKUP($D122,'Growth rate'!$B$3:$S$93,8,FALSE)*VLOOKUP($F122,BY_IND_Demand_Drivers!$B$5:$J$100,7,FALSE)</f>
        <v>11.814074944508826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ISDCO</v>
      </c>
      <c r="G123" s="16">
        <f>VLOOKUP($D123,'Growth rate'!$B$3:$S$93,8,FALSE)*VLOOKUP($F123,BY_IND_Demand_Drivers!$B$5:$J$100,7,FALSE)</f>
        <v>11.95015184910609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ISDCO</v>
      </c>
      <c r="G124" s="16">
        <f>VLOOKUP($D124,'Growth rate'!$B$3:$S$93,8,FALSE)*VLOOKUP($F124,BY_IND_Demand_Drivers!$B$5:$J$100,7,FALSE)</f>
        <v>12.086228753703351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ISDCO</v>
      </c>
      <c r="G125" s="16">
        <f>VLOOKUP($D125,'Growth rate'!$B$3:$S$93,8,FALSE)*VLOOKUP($F125,BY_IND_Demand_Drivers!$B$5:$J$100,7,FALSE)</f>
        <v>12.222305658300613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ISDCO</v>
      </c>
      <c r="G126" s="16">
        <f>VLOOKUP($D126,'Growth rate'!$B$3:$S$93,8,FALSE)*VLOOKUP($F126,BY_IND_Demand_Drivers!$B$5:$J$100,7,FALSE)</f>
        <v>12.358382562897875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ISDCO</v>
      </c>
      <c r="G127" s="16">
        <f>VLOOKUP($D127,'Growth rate'!$B$3:$S$93,8,FALSE)*VLOOKUP($F127,BY_IND_Demand_Drivers!$B$5:$J$100,7,FALSE)</f>
        <v>12.494459467495139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ISDCO</v>
      </c>
      <c r="G128" s="16">
        <f>VLOOKUP($D128,'Growth rate'!$B$3:$S$93,8,FALSE)*VLOOKUP($F128,BY_IND_Demand_Drivers!$B$5:$J$100,7,FALSE)</f>
        <v>12.633956233541825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ISDCO</v>
      </c>
      <c r="G129" s="16">
        <f>VLOOKUP($D129,'Growth rate'!$B$3:$S$93,8,FALSE)*VLOOKUP($F129,BY_IND_Demand_Drivers!$B$5:$J$100,7,FALSE)</f>
        <v>12.773452999588514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ISDCO</v>
      </c>
      <c r="G130" s="16">
        <f>VLOOKUP($D130,'Growth rate'!$B$3:$S$93,8,FALSE)*VLOOKUP($F130,BY_IND_Demand_Drivers!$B$5:$J$100,7,FALSE)</f>
        <v>12.912949765635203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ISDCO</v>
      </c>
      <c r="G131" s="16">
        <f>VLOOKUP($D131,'Growth rate'!$B$3:$S$93,8,FALSE)*VLOOKUP($F131,BY_IND_Demand_Drivers!$B$5:$J$100,7,FALSE)</f>
        <v>13.052446531681889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ISDCO</v>
      </c>
      <c r="G132" s="16">
        <f>VLOOKUP($D132,'Growth rate'!$B$3:$S$93,8,FALSE)*VLOOKUP($F132,BY_IND_Demand_Drivers!$B$5:$J$100,7,FALSE)</f>
        <v>13.191943297728574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ISDCO</v>
      </c>
      <c r="G133" s="16">
        <f>VLOOKUP($D133,'Growth rate'!$B$3:$S$93,8,FALSE)*VLOOKUP($F133,BY_IND_Demand_Drivers!$B$5:$J$100,7,FALSE)</f>
        <v>13.336306770055183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ISDCO</v>
      </c>
      <c r="G134" s="16">
        <f>VLOOKUP($D134,'Growth rate'!$B$3:$S$93,8,FALSE)*VLOOKUP($F134,BY_IND_Demand_Drivers!$B$5:$J$100,7,FALSE)</f>
        <v>13.480670242381789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ISDCO</v>
      </c>
      <c r="G135" s="16">
        <f>VLOOKUP($D135,'Growth rate'!$B$3:$S$93,8,FALSE)*VLOOKUP($F135,BY_IND_Demand_Drivers!$B$5:$J$100,7,FALSE)</f>
        <v>13.625033714708394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ISDCO</v>
      </c>
      <c r="G136" s="16">
        <f>VLOOKUP($D136,'Growth rate'!$B$3:$S$93,8,FALSE)*VLOOKUP($F136,BY_IND_Demand_Drivers!$B$5:$J$100,7,FALSE)</f>
        <v>13.769397187034997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ISDCO</v>
      </c>
      <c r="G137" s="16">
        <f>VLOOKUP($D137,'Growth rate'!$B$3:$S$93,8,FALSE)*VLOOKUP($F137,BY_IND_Demand_Drivers!$B$5:$J$100,7,FALSE)</f>
        <v>13.913760659361605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ISDCO</v>
      </c>
      <c r="G138" s="16">
        <f>VLOOKUP($D138,'Growth rate'!$B$3:$S$93,8,FALSE)*VLOOKUP($F138,BY_IND_Demand_Drivers!$B$5:$J$100,7,FALSE)</f>
        <v>14.057854666407609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ISDCO</v>
      </c>
      <c r="G139" s="16">
        <f>VLOOKUP($D139,'Growth rate'!$B$3:$S$93,8,FALSE)*VLOOKUP($F139,BY_IND_Demand_Drivers!$B$5:$J$100,7,FALSE)</f>
        <v>14.201948673453616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ISDCO</v>
      </c>
      <c r="G140" s="16">
        <f>VLOOKUP($D140,'Growth rate'!$B$3:$S$93,8,FALSE)*VLOOKUP($F140,BY_IND_Demand_Drivers!$B$5:$J$100,7,FALSE)</f>
        <v>14.346042680499618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ISDCO</v>
      </c>
      <c r="G141" s="16">
        <f>VLOOKUP($D141,'Growth rate'!$B$3:$S$93,8,FALSE)*VLOOKUP($F141,BY_IND_Demand_Drivers!$B$5:$J$100,7,FALSE)</f>
        <v>14.490136687545624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ISDCO</v>
      </c>
      <c r="G142" s="16">
        <f>VLOOKUP($D142,'Growth rate'!$B$3:$S$93,8,FALSE)*VLOOKUP($F142,BY_IND_Demand_Drivers!$B$5:$J$100,7,FALSE)</f>
        <v>14.634230694591629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ISDCO</v>
      </c>
      <c r="G143" s="16">
        <f>VLOOKUP($D143,'Growth rate'!$B$3:$S$93,8,FALSE)*VLOOKUP($F143,BY_IND_Demand_Drivers!$B$5:$J$100,7,FALSE)</f>
        <v>14.775954121659634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ISDCO</v>
      </c>
      <c r="G144" s="16">
        <f>VLOOKUP($D144,'Growth rate'!$B$3:$S$93,8,FALSE)*VLOOKUP($F144,BY_IND_Demand_Drivers!$B$5:$J$100,7,FALSE)</f>
        <v>14.917677548727641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ISDCO</v>
      </c>
      <c r="G145" s="16">
        <f>VLOOKUP($D145,'Growth rate'!$B$3:$S$93,8,FALSE)*VLOOKUP($F145,BY_IND_Demand_Drivers!$B$5:$J$100,7,FALSE)</f>
        <v>15.059400975795645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ISDCO</v>
      </c>
      <c r="G146" s="16">
        <f>VLOOKUP($D146,'Growth rate'!$B$3:$S$93,8,FALSE)*VLOOKUP($F146,BY_IND_Demand_Drivers!$B$5:$J$100,7,FALSE)</f>
        <v>15.201124402863654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ISDCO</v>
      </c>
      <c r="G147" s="16">
        <f>VLOOKUP($D147,'Growth rate'!$B$3:$S$93,8,FALSE)*VLOOKUP($F147,BY_IND_Demand_Drivers!$B$5:$J$100,7,FALSE)</f>
        <v>15.342847829931655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ISDCO</v>
      </c>
      <c r="G148" s="16">
        <f>VLOOKUP($D148,'Growth rate'!$B$3:$S$93,8,FALSE)*VLOOKUP($F148,BY_IND_Demand_Drivers!$B$5:$J$100,7,FALSE)</f>
        <v>15.478771118904941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ISDCO</v>
      </c>
      <c r="G149" s="16">
        <f>VLOOKUP($D149,'Growth rate'!$B$3:$S$93,8,FALSE)*VLOOKUP($F149,BY_IND_Demand_Drivers!$B$5:$J$100,7,FALSE)</f>
        <v>15.614694407878225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ISDCO</v>
      </c>
      <c r="G150" s="16">
        <f>VLOOKUP($D150,'Growth rate'!$B$3:$S$93,8,FALSE)*VLOOKUP($F150,BY_IND_Demand_Drivers!$B$5:$J$100,7,FALSE)</f>
        <v>15.750617696851505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ISDCO</v>
      </c>
      <c r="G151" s="16">
        <f>VLOOKUP($D151,'Growth rate'!$B$3:$S$93,8,FALSE)*VLOOKUP($F151,BY_IND_Demand_Drivers!$B$5:$J$100,7,FALSE)</f>
        <v>15.886540985824784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ISDCO</v>
      </c>
      <c r="G152" s="16">
        <f>VLOOKUP($D152,'Growth rate'!$B$3:$S$93,8,FALSE)*VLOOKUP($F152,BY_IND_Demand_Drivers!$B$5:$J$100,7,FALSE)</f>
        <v>16.022464274798072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ISDCO</v>
      </c>
      <c r="G153" s="16">
        <f>VLOOKUP($D153,'Growth rate'!$B$3:$S$93,8,FALSE)*VLOOKUP($F153,BY_IND_Demand_Drivers!$B$5:$J$100,7,FALSE)</f>
        <v>16.153009485879391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ISDCO</v>
      </c>
      <c r="G154" s="16">
        <f>VLOOKUP($D154,'Growth rate'!$B$3:$S$93,8,FALSE)*VLOOKUP($F154,BY_IND_Demand_Drivers!$B$5:$J$100,7,FALSE)</f>
        <v>16.283554696960714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ISDCO</v>
      </c>
      <c r="G155" s="16">
        <f>VLOOKUP($D155,'Growth rate'!$B$3:$S$93,8,FALSE)*VLOOKUP($F155,BY_IND_Demand_Drivers!$B$5:$J$100,7,FALSE)</f>
        <v>16.414099908042033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ISDCO</v>
      </c>
      <c r="G156" s="16">
        <f>VLOOKUP($D156,'Growth rate'!$B$3:$S$93,8,FALSE)*VLOOKUP($F156,BY_IND_Demand_Drivers!$B$5:$J$100,7,FALSE)</f>
        <v>16.544645119123352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ISDCO</v>
      </c>
      <c r="G157" s="16">
        <f>VLOOKUP($D157,'Growth rate'!$B$3:$S$93,8,FALSE)*VLOOKUP($F157,BY_IND_Demand_Drivers!$B$5:$J$100,7,FALSE)</f>
        <v>16.675190330204671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ISDCO</v>
      </c>
      <c r="G158" s="16">
        <f>VLOOKUP($D158,'Growth rate'!$B$3:$S$93,8,FALSE)*VLOOKUP($F158,BY_IND_Demand_Drivers!$B$5:$J$100,7,FALSE)</f>
        <v>16.802708139686526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ISDCO</v>
      </c>
      <c r="G159" s="16">
        <f>VLOOKUP($D159,'Growth rate'!$B$3:$S$93,8,FALSE)*VLOOKUP($F159,BY_IND_Demand_Drivers!$B$5:$J$100,7,FALSE)</f>
        <v>16.930225949168385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ISDCO</v>
      </c>
      <c r="G160" s="16">
        <f>VLOOKUP($D160,'Growth rate'!$B$3:$S$93,8,FALSE)*VLOOKUP($F160,BY_IND_Demand_Drivers!$B$5:$J$100,7,FALSE)</f>
        <v>17.057743758650243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ISDCO</v>
      </c>
      <c r="G161" s="16">
        <f>VLOOKUP($D161,'Growth rate'!$B$3:$S$93,8,FALSE)*VLOOKUP($F161,BY_IND_Demand_Drivers!$B$5:$J$100,7,FALSE)</f>
        <v>17.185261568132102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ISDCO</v>
      </c>
      <c r="G162" s="16">
        <f>VLOOKUP($D162,'Growth rate'!$B$3:$S$93,8,FALSE)*VLOOKUP($F162,BY_IND_Demand_Drivers!$B$5:$J$100,7,FALSE)</f>
        <v>17.312779377613957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ISDCO</v>
      </c>
      <c r="G163" s="16">
        <f>VLOOKUP($D163,'Growth rate'!$B$3:$S$93,8,FALSE)*VLOOKUP($F163,BY_IND_Demand_Drivers!$B$5:$J$100,7,FALSE)</f>
        <v>17.436039329451798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ISDCO</v>
      </c>
      <c r="G164" s="16">
        <f>VLOOKUP($D164,'Growth rate'!$B$3:$S$93,8,FALSE)*VLOOKUP($F164,BY_IND_Demand_Drivers!$B$5:$J$100,7,FALSE)</f>
        <v>17.559299281289636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ISDCO</v>
      </c>
      <c r="G165" s="16">
        <f>VLOOKUP($D165,'Growth rate'!$B$3:$S$93,8,FALSE)*VLOOKUP($F165,BY_IND_Demand_Drivers!$B$5:$J$100,7,FALSE)</f>
        <v>17.682559233127478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ISDCO</v>
      </c>
      <c r="G166" s="16">
        <f>VLOOKUP($D166,'Growth rate'!$B$3:$S$93,8,FALSE)*VLOOKUP($F166,BY_IND_Demand_Drivers!$B$5:$J$100,7,FALSE)</f>
        <v>17.805819184965316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ISDCO</v>
      </c>
      <c r="G167" s="16">
        <f>VLOOKUP($D167,'Growth rate'!$B$3:$S$93,8,FALSE)*VLOOKUP($F167,BY_IND_Demand_Drivers!$B$5:$J$100,7,FALSE)</f>
        <v>17.929079136803157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ISDSH</v>
      </c>
      <c r="G168" s="16">
        <f>VLOOKUP($D168,'Growth rate'!$B$3:$S$93,8,FALSE)*VLOOKUP($F168,BY_IND_Demand_Drivers!$B$5:$J$100,7,FALSE)</f>
        <v>3.8541831683168302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ISDSH</v>
      </c>
      <c r="G169" s="16">
        <f>VLOOKUP($D169,'Growth rate'!$B$3:$S$93,8,FALSE)*VLOOKUP($F169,BY_IND_Demand_Drivers!$B$5:$J$100,7,FALSE)</f>
        <v>3.9039024384162202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ISDSH</v>
      </c>
      <c r="G170" s="16">
        <f>VLOOKUP($D170,'Growth rate'!$B$3:$S$93,8,FALSE)*VLOOKUP($F170,BY_IND_Demand_Drivers!$B$5:$J$100,7,FALSE)</f>
        <v>3.9536217085156093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ISDSH</v>
      </c>
      <c r="G171" s="16">
        <f>VLOOKUP($D171,'Growth rate'!$B$3:$S$93,8,FALSE)*VLOOKUP($F171,BY_IND_Demand_Drivers!$B$5:$J$100,7,FALSE)</f>
        <v>4.0033409786149994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ISDSH</v>
      </c>
      <c r="G172" s="16">
        <f>VLOOKUP($D172,'Growth rate'!$B$3:$S$93,8,FALSE)*VLOOKUP($F172,BY_IND_Demand_Drivers!$B$5:$J$100,7,FALSE)</f>
        <v>4.053060248714389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ISDSH</v>
      </c>
      <c r="G173" s="16">
        <f>VLOOKUP($D173,'Growth rate'!$B$3:$S$93,8,FALSE)*VLOOKUP($F173,BY_IND_Demand_Drivers!$B$5:$J$100,7,FALSE)</f>
        <v>4.1027795188137777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ISDSH</v>
      </c>
      <c r="G174" s="16">
        <f>VLOOKUP($D174,'Growth rate'!$B$3:$S$93,8,FALSE)*VLOOKUP($F174,BY_IND_Demand_Drivers!$B$5:$J$100,7,FALSE)</f>
        <v>4.1524987889131681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ISDSH</v>
      </c>
      <c r="G175" s="16">
        <f>VLOOKUP($D175,'Growth rate'!$B$3:$S$93,8,FALSE)*VLOOKUP($F175,BY_IND_Demand_Drivers!$B$5:$J$100,7,FALSE)</f>
        <v>4.2022180590125577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ISDSH</v>
      </c>
      <c r="G176" s="16">
        <f>VLOOKUP($D176,'Growth rate'!$B$3:$S$93,8,FALSE)*VLOOKUP($F176,BY_IND_Demand_Drivers!$B$5:$J$100,7,FALSE)</f>
        <v>4.2519373291119473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ISDSH</v>
      </c>
      <c r="G177" s="16">
        <f>VLOOKUP($D177,'Growth rate'!$B$3:$S$93,8,FALSE)*VLOOKUP($F177,BY_IND_Demand_Drivers!$B$5:$J$100,7,FALSE)</f>
        <v>4.3016565992113369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ISDSH</v>
      </c>
      <c r="G178" s="16">
        <f>VLOOKUP($D178,'Growth rate'!$B$3:$S$93,8,FALSE)*VLOOKUP($F178,BY_IND_Demand_Drivers!$B$5:$J$100,7,FALSE)</f>
        <v>4.3513758693107256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ISDSH</v>
      </c>
      <c r="G179" s="16">
        <f>VLOOKUP($D179,'Growth rate'!$B$3:$S$93,8,FALSE)*VLOOKUP($F179,BY_IND_Demand_Drivers!$B$5:$J$100,7,FALSE)</f>
        <v>4.4010951394101161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ISDSH</v>
      </c>
      <c r="G180" s="16">
        <f>VLOOKUP($D180,'Growth rate'!$B$3:$S$93,8,FALSE)*VLOOKUP($F180,BY_IND_Demand_Drivers!$B$5:$J$100,7,FALSE)</f>
        <v>4.4508144095095057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ISDSH</v>
      </c>
      <c r="G181" s="16">
        <f>VLOOKUP($D181,'Growth rate'!$B$3:$S$93,8,FALSE)*VLOOKUP($F181,BY_IND_Demand_Drivers!$B$5:$J$100,7,FALSE)</f>
        <v>4.5005336796088953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ISDSH</v>
      </c>
      <c r="G182" s="16">
        <f>VLOOKUP($D182,'Growth rate'!$B$3:$S$93,8,FALSE)*VLOOKUP($F182,BY_IND_Demand_Drivers!$B$5:$J$100,7,FALSE)</f>
        <v>4.5502529497082849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ISDSH</v>
      </c>
      <c r="G183" s="16">
        <f>VLOOKUP($D183,'Growth rate'!$B$3:$S$93,8,FALSE)*VLOOKUP($F183,BY_IND_Demand_Drivers!$B$5:$J$100,7,FALSE)</f>
        <v>4.5999722198076745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ISDSH</v>
      </c>
      <c r="G184" s="16">
        <f>VLOOKUP($D184,'Growth rate'!$B$3:$S$93,8,FALSE)*VLOOKUP($F184,BY_IND_Demand_Drivers!$B$5:$J$100,7,FALSE)</f>
        <v>4.649691489907064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ISDSH</v>
      </c>
      <c r="G185" s="16">
        <f>VLOOKUP($D185,'Growth rate'!$B$3:$S$93,8,FALSE)*VLOOKUP($F185,BY_IND_Demand_Drivers!$B$5:$J$100,7,FALSE)</f>
        <v>4.6994107600064536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ISDSH</v>
      </c>
      <c r="G186" s="16">
        <f>VLOOKUP($D186,'Growth rate'!$B$3:$S$93,8,FALSE)*VLOOKUP($F186,BY_IND_Demand_Drivers!$B$5:$J$100,7,FALSE)</f>
        <v>4.7491300301058432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ISDSH</v>
      </c>
      <c r="G187" s="16">
        <f>VLOOKUP($D187,'Growth rate'!$B$3:$S$93,8,FALSE)*VLOOKUP($F187,BY_IND_Demand_Drivers!$B$5:$J$100,7,FALSE)</f>
        <v>4.7988493002052328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ISDSH</v>
      </c>
      <c r="G188" s="16">
        <f>VLOOKUP($D188,'Growth rate'!$B$3:$S$93,8,FALSE)*VLOOKUP($F188,BY_IND_Demand_Drivers!$B$5:$J$100,7,FALSE)</f>
        <v>4.8485685703046224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ISDSH</v>
      </c>
      <c r="G189" s="16">
        <f>VLOOKUP($D189,'Growth rate'!$B$3:$S$93,8,FALSE)*VLOOKUP($F189,BY_IND_Demand_Drivers!$B$5:$J$100,7,FALSE)</f>
        <v>4.8982878404040129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ISDSH</v>
      </c>
      <c r="G190" s="16">
        <f>VLOOKUP($D190,'Growth rate'!$B$3:$S$93,8,FALSE)*VLOOKUP($F190,BY_IND_Demand_Drivers!$B$5:$J$100,7,FALSE)</f>
        <v>4.9480071105034016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ISDSH</v>
      </c>
      <c r="G191" s="16">
        <f>VLOOKUP($D191,'Growth rate'!$B$3:$S$93,8,FALSE)*VLOOKUP($F191,BY_IND_Demand_Drivers!$B$5:$J$100,7,FALSE)</f>
        <v>4.9977263806027912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ISDSH</v>
      </c>
      <c r="G192" s="16">
        <f>VLOOKUP($D192,'Growth rate'!$B$3:$S$93,8,FALSE)*VLOOKUP($F192,BY_IND_Demand_Drivers!$B$5:$J$100,7,FALSE)</f>
        <v>5.0474456507021817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ISDSH</v>
      </c>
      <c r="G193" s="16">
        <f>VLOOKUP($D193,'Growth rate'!$B$3:$S$93,8,FALSE)*VLOOKUP($F193,BY_IND_Demand_Drivers!$B$5:$J$100,7,FALSE)</f>
        <v>5.0971649208015704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ISDSH</v>
      </c>
      <c r="G194" s="16">
        <f>VLOOKUP($D194,'Growth rate'!$B$3:$S$93,8,FALSE)*VLOOKUP($F194,BY_IND_Demand_Drivers!$B$5:$J$100,7,FALSE)</f>
        <v>5.1468841909009608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ISDSH</v>
      </c>
      <c r="G195" s="16">
        <f>VLOOKUP($D195,'Growth rate'!$B$3:$S$93,8,FALSE)*VLOOKUP($F195,BY_IND_Demand_Drivers!$B$5:$J$100,7,FALSE)</f>
        <v>5.1966034610003504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ISDSH</v>
      </c>
      <c r="G196" s="16">
        <f>VLOOKUP($D196,'Growth rate'!$B$3:$S$93,8,FALSE)*VLOOKUP($F196,BY_IND_Demand_Drivers!$B$5:$J$100,7,FALSE)</f>
        <v>5.2463227310997391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ISDSH</v>
      </c>
      <c r="G197" s="16">
        <f>VLOOKUP($D197,'Growth rate'!$B$3:$S$93,8,FALSE)*VLOOKUP($F197,BY_IND_Demand_Drivers!$B$5:$J$100,7,FALSE)</f>
        <v>5.2960420011991296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ISDSH</v>
      </c>
      <c r="G198" s="16">
        <f>VLOOKUP($D198,'Growth rate'!$B$3:$S$93,8,FALSE)*VLOOKUP($F198,BY_IND_Demand_Drivers!$B$5:$J$100,7,FALSE)</f>
        <v>5.3457612712985192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ISDSH</v>
      </c>
      <c r="G199" s="16">
        <f>VLOOKUP($D199,'Growth rate'!$B$3:$S$93,8,FALSE)*VLOOKUP($F199,BY_IND_Demand_Drivers!$B$5:$J$100,7,FALSE)</f>
        <v>5.3954805413979088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ISDSH</v>
      </c>
      <c r="G200" s="16">
        <f>VLOOKUP($D200,'Growth rate'!$B$3:$S$93,8,FALSE)*VLOOKUP($F200,BY_IND_Demand_Drivers!$B$5:$J$100,7,FALSE)</f>
        <v>5.4539903555366127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ISDSH</v>
      </c>
      <c r="G201" s="16">
        <f>VLOOKUP($D201,'Growth rate'!$B$3:$S$93,8,FALSE)*VLOOKUP($F201,BY_IND_Demand_Drivers!$B$5:$J$100,7,FALSE)</f>
        <v>5.5125001696753184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ISDSH</v>
      </c>
      <c r="G202" s="16">
        <f>VLOOKUP($D202,'Growth rate'!$B$3:$S$93,8,FALSE)*VLOOKUP($F202,BY_IND_Demand_Drivers!$B$5:$J$100,7,FALSE)</f>
        <v>5.5710099838140232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ISDSH</v>
      </c>
      <c r="G203" s="16">
        <f>VLOOKUP($D203,'Growth rate'!$B$3:$S$93,8,FALSE)*VLOOKUP($F203,BY_IND_Demand_Drivers!$B$5:$J$100,7,FALSE)</f>
        <v>5.6295197979527289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ISDSH</v>
      </c>
      <c r="G204" s="16">
        <f>VLOOKUP($D204,'Growth rate'!$B$3:$S$93,8,FALSE)*VLOOKUP($F204,BY_IND_Demand_Drivers!$B$5:$J$100,7,FALSE)</f>
        <v>5.6880296120914338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ISDSH</v>
      </c>
      <c r="G205" s="16">
        <f>VLOOKUP($D205,'Growth rate'!$B$3:$S$93,8,FALSE)*VLOOKUP($F205,BY_IND_Demand_Drivers!$B$5:$J$100,7,FALSE)</f>
        <v>5.7535454875625582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ISDSH</v>
      </c>
      <c r="G206" s="16">
        <f>VLOOKUP($D206,'Growth rate'!$B$3:$S$93,8,FALSE)*VLOOKUP($F206,BY_IND_Demand_Drivers!$B$5:$J$100,7,FALSE)</f>
        <v>5.8190613630336809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ISDSH</v>
      </c>
      <c r="G207" s="16">
        <f>VLOOKUP($D207,'Growth rate'!$B$3:$S$93,8,FALSE)*VLOOKUP($F207,BY_IND_Demand_Drivers!$B$5:$J$100,7,FALSE)</f>
        <v>5.8845772385048054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ISDSH</v>
      </c>
      <c r="G208" s="16">
        <f>VLOOKUP($D208,'Growth rate'!$B$3:$S$93,8,FALSE)*VLOOKUP($F208,BY_IND_Demand_Drivers!$B$5:$J$100,7,FALSE)</f>
        <v>5.9500931139759299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ISDSH</v>
      </c>
      <c r="G209" s="16">
        <f>VLOOKUP($D209,'Growth rate'!$B$3:$S$93,8,FALSE)*VLOOKUP($F209,BY_IND_Demand_Drivers!$B$5:$J$100,7,FALSE)</f>
        <v>6.0156089894470544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ISDSH</v>
      </c>
      <c r="G210" s="16">
        <f>VLOOKUP($D210,'Growth rate'!$B$3:$S$93,8,FALSE)*VLOOKUP($F210,BY_IND_Demand_Drivers!$B$5:$J$100,7,FALSE)</f>
        <v>6.0827713986743079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ISDSH</v>
      </c>
      <c r="G211" s="16">
        <f>VLOOKUP($D211,'Growth rate'!$B$3:$S$93,8,FALSE)*VLOOKUP($F211,BY_IND_Demand_Drivers!$B$5:$J$100,7,FALSE)</f>
        <v>6.1499338079015624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ISDSH</v>
      </c>
      <c r="G212" s="16">
        <f>VLOOKUP($D212,'Growth rate'!$B$3:$S$93,8,FALSE)*VLOOKUP($F212,BY_IND_Demand_Drivers!$B$5:$J$100,7,FALSE)</f>
        <v>6.2170962171288169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ISDSH</v>
      </c>
      <c r="G213" s="16">
        <f>VLOOKUP($D213,'Growth rate'!$B$3:$S$93,8,FALSE)*VLOOKUP($F213,BY_IND_Demand_Drivers!$B$5:$J$100,7,FALSE)</f>
        <v>6.2842586263560705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ISDSH</v>
      </c>
      <c r="G214" s="16">
        <f>VLOOKUP($D214,'Growth rate'!$B$3:$S$93,8,FALSE)*VLOOKUP($F214,BY_IND_Demand_Drivers!$B$5:$J$100,7,FALSE)</f>
        <v>6.3514210355833232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ISDSH</v>
      </c>
      <c r="G215" s="16">
        <f>VLOOKUP($D215,'Growth rate'!$B$3:$S$93,8,FALSE)*VLOOKUP($F215,BY_IND_Demand_Drivers!$B$5:$J$100,7,FALSE)</f>
        <v>6.4209265795514323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ISDSH</v>
      </c>
      <c r="G216" s="16">
        <f>VLOOKUP($D216,'Growth rate'!$B$3:$S$93,8,FALSE)*VLOOKUP($F216,BY_IND_Demand_Drivers!$B$5:$J$100,7,FALSE)</f>
        <v>6.4904321235195397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ISDSH</v>
      </c>
      <c r="G217" s="16">
        <f>VLOOKUP($D217,'Growth rate'!$B$3:$S$93,8,FALSE)*VLOOKUP($F217,BY_IND_Demand_Drivers!$B$5:$J$100,7,FALSE)</f>
        <v>6.5599376674876471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ISDSH</v>
      </c>
      <c r="G218" s="16">
        <f>VLOOKUP($D218,'Growth rate'!$B$3:$S$93,8,FALSE)*VLOOKUP($F218,BY_IND_Demand_Drivers!$B$5:$J$100,7,FALSE)</f>
        <v>6.6294432114557527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ISDSH</v>
      </c>
      <c r="G219" s="16">
        <f>VLOOKUP($D219,'Growth rate'!$B$3:$S$93,8,FALSE)*VLOOKUP($F219,BY_IND_Demand_Drivers!$B$5:$J$100,7,FALSE)</f>
        <v>6.6989487554238618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ISDSH</v>
      </c>
      <c r="G220" s="16">
        <f>VLOOKUP($D220,'Growth rate'!$B$3:$S$93,8,FALSE)*VLOOKUP($F220,BY_IND_Demand_Drivers!$B$5:$J$100,7,FALSE)</f>
        <v>6.7683245620657129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ISDSH</v>
      </c>
      <c r="G221" s="16">
        <f>VLOOKUP($D221,'Growth rate'!$B$3:$S$93,8,FALSE)*VLOOKUP($F221,BY_IND_Demand_Drivers!$B$5:$J$100,7,FALSE)</f>
        <v>6.8377003687075657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ISDSH</v>
      </c>
      <c r="G222" s="16">
        <f>VLOOKUP($D222,'Growth rate'!$B$3:$S$93,8,FALSE)*VLOOKUP($F222,BY_IND_Demand_Drivers!$B$5:$J$100,7,FALSE)</f>
        <v>6.9070761753494159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ISDSH</v>
      </c>
      <c r="G223" s="16">
        <f>VLOOKUP($D223,'Growth rate'!$B$3:$S$93,8,FALSE)*VLOOKUP($F223,BY_IND_Demand_Drivers!$B$5:$J$100,7,FALSE)</f>
        <v>6.9764519819912678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ISDSH</v>
      </c>
      <c r="G224" s="16">
        <f>VLOOKUP($D224,'Growth rate'!$B$3:$S$93,8,FALSE)*VLOOKUP($F224,BY_IND_Demand_Drivers!$B$5:$J$100,7,FALSE)</f>
        <v>7.0458277886331198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ISDSH</v>
      </c>
      <c r="G225" s="16">
        <f>VLOOKUP($D225,'Growth rate'!$B$3:$S$93,8,FALSE)*VLOOKUP($F225,BY_IND_Demand_Drivers!$B$5:$J$100,7,FALSE)</f>
        <v>7.1140622508044107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ISDSH</v>
      </c>
      <c r="G226" s="16">
        <f>VLOOKUP($D226,'Growth rate'!$B$3:$S$93,8,FALSE)*VLOOKUP($F226,BY_IND_Demand_Drivers!$B$5:$J$100,7,FALSE)</f>
        <v>7.1822967129757034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ISDSH</v>
      </c>
      <c r="G227" s="16">
        <f>VLOOKUP($D227,'Growth rate'!$B$3:$S$93,8,FALSE)*VLOOKUP($F227,BY_IND_Demand_Drivers!$B$5:$J$100,7,FALSE)</f>
        <v>7.2505311751469952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ISDSH</v>
      </c>
      <c r="G228" s="16">
        <f>VLOOKUP($D228,'Growth rate'!$B$3:$S$93,8,FALSE)*VLOOKUP($F228,BY_IND_Demand_Drivers!$B$5:$J$100,7,FALSE)</f>
        <v>7.3187656373182879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ISDSH</v>
      </c>
      <c r="G229" s="16">
        <f>VLOOKUP($D229,'Growth rate'!$B$3:$S$93,8,FALSE)*VLOOKUP($F229,BY_IND_Demand_Drivers!$B$5:$J$100,7,FALSE)</f>
        <v>7.3870000994895779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ISDSH</v>
      </c>
      <c r="G230" s="16">
        <f>VLOOKUP($D230,'Growth rate'!$B$3:$S$93,8,FALSE)*VLOOKUP($F230,BY_IND_Demand_Drivers!$B$5:$J$100,7,FALSE)</f>
        <v>7.4524420148561523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ISDSH</v>
      </c>
      <c r="G231" s="16">
        <f>VLOOKUP($D231,'Growth rate'!$B$3:$S$93,8,FALSE)*VLOOKUP($F231,BY_IND_Demand_Drivers!$B$5:$J$100,7,FALSE)</f>
        <v>7.5178839302227267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ISDSH</v>
      </c>
      <c r="G232" s="16">
        <f>VLOOKUP($D232,'Growth rate'!$B$3:$S$93,8,FALSE)*VLOOKUP($F232,BY_IND_Demand_Drivers!$B$5:$J$100,7,FALSE)</f>
        <v>7.5833258455892967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ISDSH</v>
      </c>
      <c r="G233" s="16">
        <f>VLOOKUP($D233,'Growth rate'!$B$3:$S$93,8,FALSE)*VLOOKUP($F233,BY_IND_Demand_Drivers!$B$5:$J$100,7,FALSE)</f>
        <v>7.6487677609558684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ISDSH</v>
      </c>
      <c r="G234" s="16">
        <f>VLOOKUP($D234,'Growth rate'!$B$3:$S$93,8,FALSE)*VLOOKUP($F234,BY_IND_Demand_Drivers!$B$5:$J$100,7,FALSE)</f>
        <v>7.7142096763224428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ISDSH</v>
      </c>
      <c r="G235" s="16">
        <f>VLOOKUP($D235,'Growth rate'!$B$3:$S$93,8,FALSE)*VLOOKUP($F235,BY_IND_Demand_Drivers!$B$5:$J$100,7,FALSE)</f>
        <v>7.7770622508858374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ISDSH</v>
      </c>
      <c r="G236" s="16">
        <f>VLOOKUP($D236,'Growth rate'!$B$3:$S$93,8,FALSE)*VLOOKUP($F236,BY_IND_Demand_Drivers!$B$5:$J$100,7,FALSE)</f>
        <v>7.8399148254492337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ISDSH</v>
      </c>
      <c r="G237" s="16">
        <f>VLOOKUP($D237,'Growth rate'!$B$3:$S$93,8,FALSE)*VLOOKUP($F237,BY_IND_Demand_Drivers!$B$5:$J$100,7,FALSE)</f>
        <v>7.9027674000126273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ISDSH</v>
      </c>
      <c r="G238" s="16">
        <f>VLOOKUP($D238,'Growth rate'!$B$3:$S$93,8,FALSE)*VLOOKUP($F238,BY_IND_Demand_Drivers!$B$5:$J$100,7,FALSE)</f>
        <v>7.9656199745760219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ISDSH</v>
      </c>
      <c r="G239" s="16">
        <f>VLOOKUP($D239,'Growth rate'!$B$3:$S$93,8,FALSE)*VLOOKUP($F239,BY_IND_Demand_Drivers!$B$5:$J$100,7,FALSE)</f>
        <v>8.0284725491394155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ISDSH</v>
      </c>
      <c r="G240" s="16">
        <f>VLOOKUP($D240,'Growth rate'!$B$3:$S$93,8,FALSE)*VLOOKUP($F240,BY_IND_Demand_Drivers!$B$5:$J$100,7,FALSE)</f>
        <v>8.0898675444995032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ISDSH</v>
      </c>
      <c r="G241" s="16">
        <f>VLOOKUP($D241,'Growth rate'!$B$3:$S$93,8,FALSE)*VLOOKUP($F241,BY_IND_Demand_Drivers!$B$5:$J$100,7,FALSE)</f>
        <v>8.151262539859589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ISDSH</v>
      </c>
      <c r="G242" s="16">
        <f>VLOOKUP($D242,'Growth rate'!$B$3:$S$93,8,FALSE)*VLOOKUP($F242,BY_IND_Demand_Drivers!$B$5:$J$100,7,FALSE)</f>
        <v>8.2126575352196785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ISDSH</v>
      </c>
      <c r="G243" s="16">
        <f>VLOOKUP($D243,'Growth rate'!$B$3:$S$93,8,FALSE)*VLOOKUP($F243,BY_IND_Demand_Drivers!$B$5:$J$100,7,FALSE)</f>
        <v>8.2740525305797643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ISDSH</v>
      </c>
      <c r="G244" s="16">
        <f>VLOOKUP($D244,'Growth rate'!$B$3:$S$93,8,FALSE)*VLOOKUP($F244,BY_IND_Demand_Drivers!$B$5:$J$100,7,FALSE)</f>
        <v>8.3354475259398519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ISDSH</v>
      </c>
      <c r="G245" s="16">
        <f>VLOOKUP($D245,'Growth rate'!$B$3:$S$93,8,FALSE)*VLOOKUP($F245,BY_IND_Demand_Drivers!$B$5:$J$100,7,FALSE)</f>
        <v>8.3947925241163244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ISDSH</v>
      </c>
      <c r="G246" s="16">
        <f>VLOOKUP($D246,'Growth rate'!$B$3:$S$93,8,FALSE)*VLOOKUP($F246,BY_IND_Demand_Drivers!$B$5:$J$100,7,FALSE)</f>
        <v>8.4541375222927986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ISDSH</v>
      </c>
      <c r="G247" s="16">
        <f>VLOOKUP($D247,'Growth rate'!$B$3:$S$93,8,FALSE)*VLOOKUP($F247,BY_IND_Demand_Drivers!$B$5:$J$100,7,FALSE)</f>
        <v>8.513482520469271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ISDSH</v>
      </c>
      <c r="G248" s="16">
        <f>VLOOKUP($D248,'Growth rate'!$B$3:$S$93,8,FALSE)*VLOOKUP($F248,BY_IND_Demand_Drivers!$B$5:$J$100,7,FALSE)</f>
        <v>8.5728275186457452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ISDSH</v>
      </c>
      <c r="G249" s="16">
        <f>VLOOKUP($D249,'Growth rate'!$B$3:$S$93,8,FALSE)*VLOOKUP($F249,BY_IND_Demand_Drivers!$B$5:$J$100,7,FALSE)</f>
        <v>8.6321725168222176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ISDLA</v>
      </c>
      <c r="G250" s="16">
        <f>VLOOKUP($D250,'Growth rate'!$B$3:$S$93,8,FALSE)*VLOOKUP($F250,BY_IND_Demand_Drivers!$B$5:$J$100,7,FALSE)</f>
        <v>19.302639184158402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ISDLA</v>
      </c>
      <c r="G251" s="16">
        <f>VLOOKUP($D251,'Growth rate'!$B$3:$S$93,8,FALSE)*VLOOKUP($F251,BY_IND_Demand_Drivers!$B$5:$J$100,7,FALSE)</f>
        <v>19.551644768303319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ISDLA</v>
      </c>
      <c r="G252" s="16">
        <f>VLOOKUP($D252,'Growth rate'!$B$3:$S$93,8,FALSE)*VLOOKUP($F252,BY_IND_Demand_Drivers!$B$5:$J$100,7,FALSE)</f>
        <v>19.80065035244823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ISDLA</v>
      </c>
      <c r="G253" s="16">
        <f>VLOOKUP($D253,'Growth rate'!$B$3:$S$93,8,FALSE)*VLOOKUP($F253,BY_IND_Demand_Drivers!$B$5:$J$100,7,FALSE)</f>
        <v>20.049655936593147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ISDLA</v>
      </c>
      <c r="G254" s="16">
        <f>VLOOKUP($D254,'Growth rate'!$B$3:$S$93,8,FALSE)*VLOOKUP($F254,BY_IND_Demand_Drivers!$B$5:$J$100,7,FALSE)</f>
        <v>20.298661520738065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ISDLA</v>
      </c>
      <c r="G255" s="16">
        <f>VLOOKUP($D255,'Growth rate'!$B$3:$S$93,8,FALSE)*VLOOKUP($F255,BY_IND_Demand_Drivers!$B$5:$J$100,7,FALSE)</f>
        <v>20.547667104882979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ISDLA</v>
      </c>
      <c r="G256" s="16">
        <f>VLOOKUP($D256,'Growth rate'!$B$3:$S$93,8,FALSE)*VLOOKUP($F256,BY_IND_Demand_Drivers!$B$5:$J$100,7,FALSE)</f>
        <v>20.796672689027893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ISDLA</v>
      </c>
      <c r="G257" s="16">
        <f>VLOOKUP($D257,'Growth rate'!$B$3:$S$93,8,FALSE)*VLOOKUP($F257,BY_IND_Demand_Drivers!$B$5:$J$100,7,FALSE)</f>
        <v>21.045678273172811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ISDLA</v>
      </c>
      <c r="G258" s="16">
        <f>VLOOKUP($D258,'Growth rate'!$B$3:$S$93,8,FALSE)*VLOOKUP($F258,BY_IND_Demand_Drivers!$B$5:$J$100,7,FALSE)</f>
        <v>21.294683857317725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ISDLA</v>
      </c>
      <c r="G259" s="16">
        <f>VLOOKUP($D259,'Growth rate'!$B$3:$S$93,8,FALSE)*VLOOKUP($F259,BY_IND_Demand_Drivers!$B$5:$J$100,7,FALSE)</f>
        <v>21.543689441462643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ISDLA</v>
      </c>
      <c r="G260" s="16">
        <f>VLOOKUP($D260,'Growth rate'!$B$3:$S$93,8,FALSE)*VLOOKUP($F260,BY_IND_Demand_Drivers!$B$5:$J$100,7,FALSE)</f>
        <v>21.792695025607554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ISDLA</v>
      </c>
      <c r="G261" s="16">
        <f>VLOOKUP($D261,'Growth rate'!$B$3:$S$93,8,FALSE)*VLOOKUP($F261,BY_IND_Demand_Drivers!$B$5:$J$100,7,FALSE)</f>
        <v>22.041700609752471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ISDLA</v>
      </c>
      <c r="G262" s="16">
        <f>VLOOKUP($D262,'Growth rate'!$B$3:$S$93,8,FALSE)*VLOOKUP($F262,BY_IND_Demand_Drivers!$B$5:$J$100,7,FALSE)</f>
        <v>22.290706193897389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ISDLA</v>
      </c>
      <c r="G263" s="16">
        <f>VLOOKUP($D263,'Growth rate'!$B$3:$S$93,8,FALSE)*VLOOKUP($F263,BY_IND_Demand_Drivers!$B$5:$J$100,7,FALSE)</f>
        <v>22.5397117780423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ISDLA</v>
      </c>
      <c r="G264" s="16">
        <f>VLOOKUP($D264,'Growth rate'!$B$3:$S$93,8,FALSE)*VLOOKUP($F264,BY_IND_Demand_Drivers!$B$5:$J$100,7,FALSE)</f>
        <v>22.788717362187217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ISDLA</v>
      </c>
      <c r="G265" s="16">
        <f>VLOOKUP($D265,'Growth rate'!$B$3:$S$93,8,FALSE)*VLOOKUP($F265,BY_IND_Demand_Drivers!$B$5:$J$100,7,FALSE)</f>
        <v>23.037722946332135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ISDLA</v>
      </c>
      <c r="G266" s="16">
        <f>VLOOKUP($D266,'Growth rate'!$B$3:$S$93,8,FALSE)*VLOOKUP($F266,BY_IND_Demand_Drivers!$B$5:$J$100,7,FALSE)</f>
        <v>23.286728530477045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ISDLA</v>
      </c>
      <c r="G267" s="16">
        <f>VLOOKUP($D267,'Growth rate'!$B$3:$S$93,8,FALSE)*VLOOKUP($F267,BY_IND_Demand_Drivers!$B$5:$J$100,7,FALSE)</f>
        <v>23.535734114621963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ISDLA</v>
      </c>
      <c r="G268" s="16">
        <f>VLOOKUP($D268,'Growth rate'!$B$3:$S$93,8,FALSE)*VLOOKUP($F268,BY_IND_Demand_Drivers!$B$5:$J$100,7,FALSE)</f>
        <v>23.784739698766881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ISDLA</v>
      </c>
      <c r="G269" s="16">
        <f>VLOOKUP($D269,'Growth rate'!$B$3:$S$93,8,FALSE)*VLOOKUP($F269,BY_IND_Demand_Drivers!$B$5:$J$100,7,FALSE)</f>
        <v>24.033745282911795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ISDLA</v>
      </c>
      <c r="G270" s="16">
        <f>VLOOKUP($D270,'Growth rate'!$B$3:$S$93,8,FALSE)*VLOOKUP($F270,BY_IND_Demand_Drivers!$B$5:$J$100,7,FALSE)</f>
        <v>24.282750867056709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ISDLA</v>
      </c>
      <c r="G271" s="16">
        <f>VLOOKUP($D271,'Growth rate'!$B$3:$S$93,8,FALSE)*VLOOKUP($F271,BY_IND_Demand_Drivers!$B$5:$J$100,7,FALSE)</f>
        <v>24.531756451201627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ISDLA</v>
      </c>
      <c r="G272" s="16">
        <f>VLOOKUP($D272,'Growth rate'!$B$3:$S$93,8,FALSE)*VLOOKUP($F272,BY_IND_Demand_Drivers!$B$5:$J$100,7,FALSE)</f>
        <v>24.780762035346541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ISDLA</v>
      </c>
      <c r="G273" s="16">
        <f>VLOOKUP($D273,'Growth rate'!$B$3:$S$93,8,FALSE)*VLOOKUP($F273,BY_IND_Demand_Drivers!$B$5:$J$100,7,FALSE)</f>
        <v>25.029767619491459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ISDLA</v>
      </c>
      <c r="G274" s="16">
        <f>VLOOKUP($D274,'Growth rate'!$B$3:$S$93,8,FALSE)*VLOOKUP($F274,BY_IND_Demand_Drivers!$B$5:$J$100,7,FALSE)</f>
        <v>25.278773203636373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ISDLA</v>
      </c>
      <c r="G275" s="16">
        <f>VLOOKUP($D275,'Growth rate'!$B$3:$S$93,8,FALSE)*VLOOKUP($F275,BY_IND_Demand_Drivers!$B$5:$J$100,7,FALSE)</f>
        <v>25.527778787781287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ISDLA</v>
      </c>
      <c r="G276" s="16">
        <f>VLOOKUP($D276,'Growth rate'!$B$3:$S$93,8,FALSE)*VLOOKUP($F276,BY_IND_Demand_Drivers!$B$5:$J$100,7,FALSE)</f>
        <v>25.776784371926205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ISDLA</v>
      </c>
      <c r="G277" s="16">
        <f>VLOOKUP($D277,'Growth rate'!$B$3:$S$93,8,FALSE)*VLOOKUP($F277,BY_IND_Demand_Drivers!$B$5:$J$100,7,FALSE)</f>
        <v>26.025789956071122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ISDLA</v>
      </c>
      <c r="G278" s="16">
        <f>VLOOKUP($D278,'Growth rate'!$B$3:$S$93,8,FALSE)*VLOOKUP($F278,BY_IND_Demand_Drivers!$B$5:$J$100,7,FALSE)</f>
        <v>26.274795540216033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ISDLA</v>
      </c>
      <c r="G279" s="16">
        <f>VLOOKUP($D279,'Growth rate'!$B$3:$S$93,8,FALSE)*VLOOKUP($F279,BY_IND_Demand_Drivers!$B$5:$J$100,7,FALSE)</f>
        <v>26.523801124360951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ISDLA</v>
      </c>
      <c r="G280" s="16">
        <f>VLOOKUP($D280,'Growth rate'!$B$3:$S$93,8,FALSE)*VLOOKUP($F280,BY_IND_Demand_Drivers!$B$5:$J$100,7,FALSE)</f>
        <v>26.772806708505868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ISDLA</v>
      </c>
      <c r="G281" s="16">
        <f>VLOOKUP($D281,'Growth rate'!$B$3:$S$93,8,FALSE)*VLOOKUP($F281,BY_IND_Demand_Drivers!$B$5:$J$100,7,FALSE)</f>
        <v>27.021812292650779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ISDLA</v>
      </c>
      <c r="G282" s="16">
        <f>VLOOKUP($D282,'Growth rate'!$B$3:$S$93,8,FALSE)*VLOOKUP($F282,BY_IND_Demand_Drivers!$B$5:$J$100,7,FALSE)</f>
        <v>27.314842950958802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ISDLA</v>
      </c>
      <c r="G283" s="16">
        <f>VLOOKUP($D283,'Growth rate'!$B$3:$S$93,8,FALSE)*VLOOKUP($F283,BY_IND_Demand_Drivers!$B$5:$J$100,7,FALSE)</f>
        <v>27.607873609266832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ISDLA</v>
      </c>
      <c r="G284" s="16">
        <f>VLOOKUP($D284,'Growth rate'!$B$3:$S$93,8,FALSE)*VLOOKUP($F284,BY_IND_Demand_Drivers!$B$5:$J$100,7,FALSE)</f>
        <v>27.900904267574855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ISDLA</v>
      </c>
      <c r="G285" s="16">
        <f>VLOOKUP($D285,'Growth rate'!$B$3:$S$93,8,FALSE)*VLOOKUP($F285,BY_IND_Demand_Drivers!$B$5:$J$100,7,FALSE)</f>
        <v>28.193934925882886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ISDLA</v>
      </c>
      <c r="G286" s="16">
        <f>VLOOKUP($D286,'Growth rate'!$B$3:$S$93,8,FALSE)*VLOOKUP($F286,BY_IND_Demand_Drivers!$B$5:$J$100,7,FALSE)</f>
        <v>28.486965584190909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ISDLA</v>
      </c>
      <c r="G287" s="16">
        <f>VLOOKUP($D287,'Growth rate'!$B$3:$S$93,8,FALSE)*VLOOKUP($F287,BY_IND_Demand_Drivers!$B$5:$J$100,7,FALSE)</f>
        <v>28.815084215253702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ISDLA</v>
      </c>
      <c r="G288" s="16">
        <f>VLOOKUP($D288,'Growth rate'!$B$3:$S$93,8,FALSE)*VLOOKUP($F288,BY_IND_Demand_Drivers!$B$5:$J$100,7,FALSE)</f>
        <v>29.143202846316484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ISDLA</v>
      </c>
      <c r="G289" s="16">
        <f>VLOOKUP($D289,'Growth rate'!$B$3:$S$93,8,FALSE)*VLOOKUP($F289,BY_IND_Demand_Drivers!$B$5:$J$100,7,FALSE)</f>
        <v>29.471321477379277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ISDLA</v>
      </c>
      <c r="G290" s="16">
        <f>VLOOKUP($D290,'Growth rate'!$B$3:$S$93,8,FALSE)*VLOOKUP($F290,BY_IND_Demand_Drivers!$B$5:$J$100,7,FALSE)</f>
        <v>29.799440108442063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ISDLA</v>
      </c>
      <c r="G291" s="16">
        <f>VLOOKUP($D291,'Growth rate'!$B$3:$S$93,8,FALSE)*VLOOKUP($F291,BY_IND_Demand_Drivers!$B$5:$J$100,7,FALSE)</f>
        <v>30.127558739504856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ISDLA</v>
      </c>
      <c r="G292" s="16">
        <f>VLOOKUP($D292,'Growth rate'!$B$3:$S$93,8,FALSE)*VLOOKUP($F292,BY_IND_Demand_Drivers!$B$5:$J$100,7,FALSE)</f>
        <v>30.463923591780059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ISDLA</v>
      </c>
      <c r="G293" s="16">
        <f>VLOOKUP($D293,'Growth rate'!$B$3:$S$93,8,FALSE)*VLOOKUP($F293,BY_IND_Demand_Drivers!$B$5:$J$100,7,FALSE)</f>
        <v>30.800288444055269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ISDLA</v>
      </c>
      <c r="G294" s="16">
        <f>VLOOKUP($D294,'Growth rate'!$B$3:$S$93,8,FALSE)*VLOOKUP($F294,BY_IND_Demand_Drivers!$B$5:$J$100,7,FALSE)</f>
        <v>31.136653296330476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ISDLA</v>
      </c>
      <c r="G295" s="16">
        <f>VLOOKUP($D295,'Growth rate'!$B$3:$S$93,8,FALSE)*VLOOKUP($F295,BY_IND_Demand_Drivers!$B$5:$J$100,7,FALSE)</f>
        <v>31.473018148605682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ISDLA</v>
      </c>
      <c r="G296" s="16">
        <f>VLOOKUP($D296,'Growth rate'!$B$3:$S$93,8,FALSE)*VLOOKUP($F296,BY_IND_Demand_Drivers!$B$5:$J$100,7,FALSE)</f>
        <v>31.809383000880882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ISDLA</v>
      </c>
      <c r="G297" s="16">
        <f>VLOOKUP($D297,'Growth rate'!$B$3:$S$93,8,FALSE)*VLOOKUP($F297,BY_IND_Demand_Drivers!$B$5:$J$100,7,FALSE)</f>
        <v>32.157482812935477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ISDLA</v>
      </c>
      <c r="G298" s="16">
        <f>VLOOKUP($D298,'Growth rate'!$B$3:$S$93,8,FALSE)*VLOOKUP($F298,BY_IND_Demand_Drivers!$B$5:$J$100,7,FALSE)</f>
        <v>32.505582624990062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ISDLA</v>
      </c>
      <c r="G299" s="16">
        <f>VLOOKUP($D299,'Growth rate'!$B$3:$S$93,8,FALSE)*VLOOKUP($F299,BY_IND_Demand_Drivers!$B$5:$J$100,7,FALSE)</f>
        <v>32.853682437044647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ISDLA</v>
      </c>
      <c r="G300" s="16">
        <f>VLOOKUP($D300,'Growth rate'!$B$3:$S$93,8,FALSE)*VLOOKUP($F300,BY_IND_Demand_Drivers!$B$5:$J$100,7,FALSE)</f>
        <v>33.201782249099217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ISDLA</v>
      </c>
      <c r="G301" s="16">
        <f>VLOOKUP($D301,'Growth rate'!$B$3:$S$93,8,FALSE)*VLOOKUP($F301,BY_IND_Demand_Drivers!$B$5:$J$100,7,FALSE)</f>
        <v>33.549882061153816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ISDLA</v>
      </c>
      <c r="G302" s="16">
        <f>VLOOKUP($D302,'Growth rate'!$B$3:$S$93,8,FALSE)*VLOOKUP($F302,BY_IND_Demand_Drivers!$B$5:$J$100,7,FALSE)</f>
        <v>33.897332118723966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ISDLA</v>
      </c>
      <c r="G303" s="16">
        <f>VLOOKUP($D303,'Growth rate'!$B$3:$S$93,8,FALSE)*VLOOKUP($F303,BY_IND_Demand_Drivers!$B$5:$J$100,7,FALSE)</f>
        <v>34.244782176294123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ISDLA</v>
      </c>
      <c r="G304" s="16">
        <f>VLOOKUP($D304,'Growth rate'!$B$3:$S$93,8,FALSE)*VLOOKUP($F304,BY_IND_Demand_Drivers!$B$5:$J$100,7,FALSE)</f>
        <v>34.592232233864273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ISDLA</v>
      </c>
      <c r="G305" s="16">
        <f>VLOOKUP($D305,'Growth rate'!$B$3:$S$93,8,FALSE)*VLOOKUP($F305,BY_IND_Demand_Drivers!$B$5:$J$100,7,FALSE)</f>
        <v>34.93968229143443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ISDLA</v>
      </c>
      <c r="G306" s="16">
        <f>VLOOKUP($D306,'Growth rate'!$B$3:$S$93,8,FALSE)*VLOOKUP($F306,BY_IND_Demand_Drivers!$B$5:$J$100,7,FALSE)</f>
        <v>35.287132349004587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ISDLA</v>
      </c>
      <c r="G307" s="16">
        <f>VLOOKUP($D307,'Growth rate'!$B$3:$S$93,8,FALSE)*VLOOKUP($F307,BY_IND_Demand_Drivers!$B$5:$J$100,7,FALSE)</f>
        <v>35.628866289945627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ISDLA</v>
      </c>
      <c r="G308" s="16">
        <f>VLOOKUP($D308,'Growth rate'!$B$3:$S$93,8,FALSE)*VLOOKUP($F308,BY_IND_Demand_Drivers!$B$5:$J$100,7,FALSE)</f>
        <v>35.970600230886674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ISDLA</v>
      </c>
      <c r="G309" s="16">
        <f>VLOOKUP($D309,'Growth rate'!$B$3:$S$93,8,FALSE)*VLOOKUP($F309,BY_IND_Demand_Drivers!$B$5:$J$100,7,FALSE)</f>
        <v>36.312334171827722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ISDLA</v>
      </c>
      <c r="G310" s="16">
        <f>VLOOKUP($D310,'Growth rate'!$B$3:$S$93,8,FALSE)*VLOOKUP($F310,BY_IND_Demand_Drivers!$B$5:$J$100,7,FALSE)</f>
        <v>36.654068112768769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ISDLA</v>
      </c>
      <c r="G311" s="16">
        <f>VLOOKUP($D311,'Growth rate'!$B$3:$S$93,8,FALSE)*VLOOKUP($F311,BY_IND_Demand_Drivers!$B$5:$J$100,7,FALSE)</f>
        <v>36.995802053709802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ISDLA</v>
      </c>
      <c r="G312" s="16">
        <f>VLOOKUP($D312,'Growth rate'!$B$3:$S$93,8,FALSE)*VLOOKUP($F312,BY_IND_Demand_Drivers!$B$5:$J$100,7,FALSE)</f>
        <v>37.32355027549265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ISDLA</v>
      </c>
      <c r="G313" s="16">
        <f>VLOOKUP($D313,'Growth rate'!$B$3:$S$93,8,FALSE)*VLOOKUP($F313,BY_IND_Demand_Drivers!$B$5:$J$100,7,FALSE)</f>
        <v>37.651298497275491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ISDLA</v>
      </c>
      <c r="G314" s="16">
        <f>VLOOKUP($D314,'Growth rate'!$B$3:$S$93,8,FALSE)*VLOOKUP($F314,BY_IND_Demand_Drivers!$B$5:$J$100,7,FALSE)</f>
        <v>37.979046719058317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ISDLA</v>
      </c>
      <c r="G315" s="16">
        <f>VLOOKUP($D315,'Growth rate'!$B$3:$S$93,8,FALSE)*VLOOKUP($F315,BY_IND_Demand_Drivers!$B$5:$J$100,7,FALSE)</f>
        <v>38.306794940841151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ISDLA</v>
      </c>
      <c r="G316" s="16">
        <f>VLOOKUP($D316,'Growth rate'!$B$3:$S$93,8,FALSE)*VLOOKUP($F316,BY_IND_Demand_Drivers!$B$5:$J$100,7,FALSE)</f>
        <v>38.634543162623999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ISDLA</v>
      </c>
      <c r="G317" s="16">
        <f>VLOOKUP($D317,'Growth rate'!$B$3:$S$93,8,FALSE)*VLOOKUP($F317,BY_IND_Demand_Drivers!$B$5:$J$100,7,FALSE)</f>
        <v>38.949323367821783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ISDLA</v>
      </c>
      <c r="G318" s="16">
        <f>VLOOKUP($D318,'Growth rate'!$B$3:$S$93,8,FALSE)*VLOOKUP($F318,BY_IND_Demand_Drivers!$B$5:$J$100,7,FALSE)</f>
        <v>39.264103573019575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ISDLA</v>
      </c>
      <c r="G319" s="16">
        <f>VLOOKUP($D319,'Growth rate'!$B$3:$S$93,8,FALSE)*VLOOKUP($F319,BY_IND_Demand_Drivers!$B$5:$J$100,7,FALSE)</f>
        <v>39.578883778217353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ISDLA</v>
      </c>
      <c r="G320" s="16">
        <f>VLOOKUP($D320,'Growth rate'!$B$3:$S$93,8,FALSE)*VLOOKUP($F320,BY_IND_Demand_Drivers!$B$5:$J$100,7,FALSE)</f>
        <v>39.893663983415138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ISDLA</v>
      </c>
      <c r="G321" s="16">
        <f>VLOOKUP($D321,'Growth rate'!$B$3:$S$93,8,FALSE)*VLOOKUP($F321,BY_IND_Demand_Drivers!$B$5:$J$100,7,FALSE)</f>
        <v>40.208444188612923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ISDLA</v>
      </c>
      <c r="G322" s="16">
        <f>VLOOKUP($D322,'Growth rate'!$B$3:$S$93,8,FALSE)*VLOOKUP($F322,BY_IND_Demand_Drivers!$B$5:$J$100,7,FALSE)</f>
        <v>40.515924500625793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ISDLA</v>
      </c>
      <c r="G323" s="16">
        <f>VLOOKUP($D323,'Growth rate'!$B$3:$S$93,8,FALSE)*VLOOKUP($F323,BY_IND_Demand_Drivers!$B$5:$J$100,7,FALSE)</f>
        <v>40.823404812638671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ISDLA</v>
      </c>
      <c r="G324" s="16">
        <f>VLOOKUP($D324,'Growth rate'!$B$3:$S$93,8,FALSE)*VLOOKUP($F324,BY_IND_Demand_Drivers!$B$5:$J$100,7,FALSE)</f>
        <v>41.130885124651556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ISDLA</v>
      </c>
      <c r="G325" s="16">
        <f>VLOOKUP($D325,'Growth rate'!$B$3:$S$93,8,FALSE)*VLOOKUP($F325,BY_IND_Demand_Drivers!$B$5:$J$100,7,FALSE)</f>
        <v>41.438365436664434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ISDLA</v>
      </c>
      <c r="G326" s="16">
        <f>VLOOKUP($D326,'Growth rate'!$B$3:$S$93,8,FALSE)*VLOOKUP($F326,BY_IND_Demand_Drivers!$B$5:$J$100,7,FALSE)</f>
        <v>41.745845748677311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ISDLA</v>
      </c>
      <c r="G327" s="16">
        <f>VLOOKUP($D327,'Growth rate'!$B$3:$S$93,8,FALSE)*VLOOKUP($F327,BY_IND_Demand_Drivers!$B$5:$J$100,7,FALSE)</f>
        <v>42.04305920147884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ISDLA</v>
      </c>
      <c r="G328" s="16">
        <f>VLOOKUP($D328,'Growth rate'!$B$3:$S$93,8,FALSE)*VLOOKUP($F328,BY_IND_Demand_Drivers!$B$5:$J$100,7,FALSE)</f>
        <v>42.340272654280376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ISDLA</v>
      </c>
      <c r="G329" s="16">
        <f>VLOOKUP($D329,'Growth rate'!$B$3:$S$93,8,FALSE)*VLOOKUP($F329,BY_IND_Demand_Drivers!$B$5:$J$100,7,FALSE)</f>
        <v>42.637486107081912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ISDLA</v>
      </c>
      <c r="G330" s="16">
        <f>VLOOKUP($D330,'Growth rate'!$B$3:$S$93,8,FALSE)*VLOOKUP($F330,BY_IND_Demand_Drivers!$B$5:$J$100,7,FALSE)</f>
        <v>42.934699559883448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ISDLA</v>
      </c>
      <c r="G331" s="16">
        <f>VLOOKUP($D331,'Growth rate'!$B$3:$S$93,8,FALSE)*VLOOKUP($F331,BY_IND_Demand_Drivers!$B$5:$J$100,7,FALSE)</f>
        <v>43.231913012684984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ISDEM</v>
      </c>
      <c r="G332" s="16">
        <f>VLOOKUP($D332,'Growth rate'!$B$3:$S$93,8,FALSE)*VLOOKUP($F332,BY_IND_Demand_Drivers!$B$5:$J$100,7,FALSE)</f>
        <v>42.992216982178199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ISDEM</v>
      </c>
      <c r="G333" s="16">
        <f>VLOOKUP($D333,'Growth rate'!$B$3:$S$93,8,FALSE)*VLOOKUP($F333,BY_IND_Demand_Drivers!$B$5:$J$100,7,FALSE)</f>
        <v>43.546820008282424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ISDEM</v>
      </c>
      <c r="G334" s="16">
        <f>VLOOKUP($D334,'Growth rate'!$B$3:$S$93,8,FALSE)*VLOOKUP($F334,BY_IND_Demand_Drivers!$B$5:$J$100,7,FALSE)</f>
        <v>44.101423034386649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ISDEM</v>
      </c>
      <c r="G335" s="16">
        <f>VLOOKUP($D335,'Growth rate'!$B$3:$S$93,8,FALSE)*VLOOKUP($F335,BY_IND_Demand_Drivers!$B$5:$J$100,7,FALSE)</f>
        <v>44.656026060490873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ISDEM</v>
      </c>
      <c r="G336" s="16">
        <f>VLOOKUP($D336,'Growth rate'!$B$3:$S$93,8,FALSE)*VLOOKUP($F336,BY_IND_Demand_Drivers!$B$5:$J$100,7,FALSE)</f>
        <v>45.210629086595105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ISDEM</v>
      </c>
      <c r="G337" s="16">
        <f>VLOOKUP($D337,'Growth rate'!$B$3:$S$93,8,FALSE)*VLOOKUP($F337,BY_IND_Demand_Drivers!$B$5:$J$100,7,FALSE)</f>
        <v>45.765232112699323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ISDEM</v>
      </c>
      <c r="G338" s="16">
        <f>VLOOKUP($D338,'Growth rate'!$B$3:$S$93,8,FALSE)*VLOOKUP($F338,BY_IND_Demand_Drivers!$B$5:$J$100,7,FALSE)</f>
        <v>46.319835138803548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ISDEM</v>
      </c>
      <c r="G339" s="16">
        <f>VLOOKUP($D339,'Growth rate'!$B$3:$S$93,8,FALSE)*VLOOKUP($F339,BY_IND_Demand_Drivers!$B$5:$J$100,7,FALSE)</f>
        <v>46.874438164907779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ISDEM</v>
      </c>
      <c r="G340" s="16">
        <f>VLOOKUP($D340,'Growth rate'!$B$3:$S$93,8,FALSE)*VLOOKUP($F340,BY_IND_Demand_Drivers!$B$5:$J$100,7,FALSE)</f>
        <v>47.429041191011997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ISDEM</v>
      </c>
      <c r="G341" s="16">
        <f>VLOOKUP($D341,'Growth rate'!$B$3:$S$93,8,FALSE)*VLOOKUP($F341,BY_IND_Demand_Drivers!$B$5:$J$100,7,FALSE)</f>
        <v>47.983644217116222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ISDEM</v>
      </c>
      <c r="G342" s="16">
        <f>VLOOKUP($D342,'Growth rate'!$B$3:$S$93,8,FALSE)*VLOOKUP($F342,BY_IND_Demand_Drivers!$B$5:$J$100,7,FALSE)</f>
        <v>48.538247243220447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ISDEM</v>
      </c>
      <c r="G343" s="16">
        <f>VLOOKUP($D343,'Growth rate'!$B$3:$S$93,8,FALSE)*VLOOKUP($F343,BY_IND_Demand_Drivers!$B$5:$J$100,7,FALSE)</f>
        <v>49.092850269324671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ISDEM</v>
      </c>
      <c r="G344" s="16">
        <f>VLOOKUP($D344,'Growth rate'!$B$3:$S$93,8,FALSE)*VLOOKUP($F344,BY_IND_Demand_Drivers!$B$5:$J$100,7,FALSE)</f>
        <v>49.647453295428903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ISDEM</v>
      </c>
      <c r="G345" s="16">
        <f>VLOOKUP($D345,'Growth rate'!$B$3:$S$93,8,FALSE)*VLOOKUP($F345,BY_IND_Demand_Drivers!$B$5:$J$100,7,FALSE)</f>
        <v>50.202056321533121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ISDEM</v>
      </c>
      <c r="G346" s="16">
        <f>VLOOKUP($D346,'Growth rate'!$B$3:$S$93,8,FALSE)*VLOOKUP($F346,BY_IND_Demand_Drivers!$B$5:$J$100,7,FALSE)</f>
        <v>50.756659347637346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ISDEM</v>
      </c>
      <c r="G347" s="16">
        <f>VLOOKUP($D347,'Growth rate'!$B$3:$S$93,8,FALSE)*VLOOKUP($F347,BY_IND_Demand_Drivers!$B$5:$J$100,7,FALSE)</f>
        <v>51.311262373741577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ISDEM</v>
      </c>
      <c r="G348" s="16">
        <f>VLOOKUP($D348,'Growth rate'!$B$3:$S$93,8,FALSE)*VLOOKUP($F348,BY_IND_Demand_Drivers!$B$5:$J$100,7,FALSE)</f>
        <v>51.865865399845795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ISDEM</v>
      </c>
      <c r="G349" s="16">
        <f>VLOOKUP($D349,'Growth rate'!$B$3:$S$93,8,FALSE)*VLOOKUP($F349,BY_IND_Demand_Drivers!$B$5:$J$100,7,FALSE)</f>
        <v>52.42046842595002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ISDEM</v>
      </c>
      <c r="G350" s="16">
        <f>VLOOKUP($D350,'Growth rate'!$B$3:$S$93,8,FALSE)*VLOOKUP($F350,BY_IND_Demand_Drivers!$B$5:$J$100,7,FALSE)</f>
        <v>52.975071452054252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ISDEM</v>
      </c>
      <c r="G351" s="16">
        <f>VLOOKUP($D351,'Growth rate'!$B$3:$S$93,8,FALSE)*VLOOKUP($F351,BY_IND_Demand_Drivers!$B$5:$J$100,7,FALSE)</f>
        <v>53.529674478158469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ISDEM</v>
      </c>
      <c r="G352" s="16">
        <f>VLOOKUP($D352,'Growth rate'!$B$3:$S$93,8,FALSE)*VLOOKUP($F352,BY_IND_Demand_Drivers!$B$5:$J$100,7,FALSE)</f>
        <v>54.084277504262701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ISDEM</v>
      </c>
      <c r="G353" s="16">
        <f>VLOOKUP($D353,'Growth rate'!$B$3:$S$93,8,FALSE)*VLOOKUP($F353,BY_IND_Demand_Drivers!$B$5:$J$100,7,FALSE)</f>
        <v>54.638880530366926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ISDEM</v>
      </c>
      <c r="G354" s="16">
        <f>VLOOKUP($D354,'Growth rate'!$B$3:$S$93,8,FALSE)*VLOOKUP($F354,BY_IND_Demand_Drivers!$B$5:$J$100,7,FALSE)</f>
        <v>55.193483556471143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ISDEM</v>
      </c>
      <c r="G355" s="16">
        <f>VLOOKUP($D355,'Growth rate'!$B$3:$S$93,8,FALSE)*VLOOKUP($F355,BY_IND_Demand_Drivers!$B$5:$J$100,7,FALSE)</f>
        <v>55.748086582575375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ISDEM</v>
      </c>
      <c r="G356" s="16">
        <f>VLOOKUP($D356,'Growth rate'!$B$3:$S$93,8,FALSE)*VLOOKUP($F356,BY_IND_Demand_Drivers!$B$5:$J$100,7,FALSE)</f>
        <v>56.3026896086796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ISDEM</v>
      </c>
      <c r="G357" s="16">
        <f>VLOOKUP($D357,'Growth rate'!$B$3:$S$93,8,FALSE)*VLOOKUP($F357,BY_IND_Demand_Drivers!$B$5:$J$100,7,FALSE)</f>
        <v>56.857292634783818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ISDEM</v>
      </c>
      <c r="G358" s="16">
        <f>VLOOKUP($D358,'Growth rate'!$B$3:$S$93,8,FALSE)*VLOOKUP($F358,BY_IND_Demand_Drivers!$B$5:$J$100,7,FALSE)</f>
        <v>57.41189566088805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ISDEM</v>
      </c>
      <c r="G359" s="16">
        <f>VLOOKUP($D359,'Growth rate'!$B$3:$S$93,8,FALSE)*VLOOKUP($F359,BY_IND_Demand_Drivers!$B$5:$J$100,7,FALSE)</f>
        <v>57.966498686992274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ISDEM</v>
      </c>
      <c r="G360" s="16">
        <f>VLOOKUP($D360,'Growth rate'!$B$3:$S$93,8,FALSE)*VLOOKUP($F360,BY_IND_Demand_Drivers!$B$5:$J$100,7,FALSE)</f>
        <v>58.521101713096492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ISDEM</v>
      </c>
      <c r="G361" s="16">
        <f>VLOOKUP($D361,'Growth rate'!$B$3:$S$93,8,FALSE)*VLOOKUP($F361,BY_IND_Demand_Drivers!$B$5:$J$100,7,FALSE)</f>
        <v>59.075704739200724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ISDEM</v>
      </c>
      <c r="G362" s="16">
        <f>VLOOKUP($D362,'Growth rate'!$B$3:$S$93,8,FALSE)*VLOOKUP($F362,BY_IND_Demand_Drivers!$B$5:$J$100,7,FALSE)</f>
        <v>59.630307765304948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ISDEM</v>
      </c>
      <c r="G363" s="16">
        <f>VLOOKUP($D363,'Growth rate'!$B$3:$S$93,8,FALSE)*VLOOKUP($F363,BY_IND_Demand_Drivers!$B$5:$J$100,7,FALSE)</f>
        <v>60.184910791409173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ISDEM</v>
      </c>
      <c r="G364" s="16">
        <f>VLOOKUP($D364,'Growth rate'!$B$3:$S$93,8,FALSE)*VLOOKUP($F364,BY_IND_Demand_Drivers!$B$5:$J$100,7,FALSE)</f>
        <v>60.83756960786512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ISDEM</v>
      </c>
      <c r="G365" s="16">
        <f>VLOOKUP($D365,'Growth rate'!$B$3:$S$93,8,FALSE)*VLOOKUP($F365,BY_IND_Demand_Drivers!$B$5:$J$100,7,FALSE)</f>
        <v>61.490228424321081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ISDEM</v>
      </c>
      <c r="G366" s="16">
        <f>VLOOKUP($D366,'Growth rate'!$B$3:$S$93,8,FALSE)*VLOOKUP($F366,BY_IND_Demand_Drivers!$B$5:$J$100,7,FALSE)</f>
        <v>62.142887240777029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ISDEM</v>
      </c>
      <c r="G367" s="16">
        <f>VLOOKUP($D367,'Growth rate'!$B$3:$S$93,8,FALSE)*VLOOKUP($F367,BY_IND_Demand_Drivers!$B$5:$J$100,7,FALSE)</f>
        <v>62.795546057232997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ISDEM</v>
      </c>
      <c r="G368" s="16">
        <f>VLOOKUP($D368,'Growth rate'!$B$3:$S$93,8,FALSE)*VLOOKUP($F368,BY_IND_Demand_Drivers!$B$5:$J$100,7,FALSE)</f>
        <v>63.448204873688944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ISDEM</v>
      </c>
      <c r="G369" s="16">
        <f>VLOOKUP($D369,'Growth rate'!$B$3:$S$93,8,FALSE)*VLOOKUP($F369,BY_IND_Demand_Drivers!$B$5:$J$100,7,FALSE)</f>
        <v>64.179014129768504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ISDEM</v>
      </c>
      <c r="G370" s="16">
        <f>VLOOKUP($D370,'Growth rate'!$B$3:$S$93,8,FALSE)*VLOOKUP($F370,BY_IND_Demand_Drivers!$B$5:$J$100,7,FALSE)</f>
        <v>64.909823385848028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ISDEM</v>
      </c>
      <c r="G371" s="16">
        <f>VLOOKUP($D371,'Growth rate'!$B$3:$S$93,8,FALSE)*VLOOKUP($F371,BY_IND_Demand_Drivers!$B$5:$J$100,7,FALSE)</f>
        <v>65.640632641927581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ISDEM</v>
      </c>
      <c r="G372" s="16">
        <f>VLOOKUP($D372,'Growth rate'!$B$3:$S$93,8,FALSE)*VLOOKUP($F372,BY_IND_Demand_Drivers!$B$5:$J$100,7,FALSE)</f>
        <v>66.371441898007134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ISDEM</v>
      </c>
      <c r="G373" s="16">
        <f>VLOOKUP($D373,'Growth rate'!$B$3:$S$93,8,FALSE)*VLOOKUP($F373,BY_IND_Demand_Drivers!$B$5:$J$100,7,FALSE)</f>
        <v>67.102251154086687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ISDEM</v>
      </c>
      <c r="G374" s="16">
        <f>VLOOKUP($D374,'Growth rate'!$B$3:$S$93,8,FALSE)*VLOOKUP($F374,BY_IND_Demand_Drivers!$B$5:$J$100,7,FALSE)</f>
        <v>67.851426983165126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ISDEM</v>
      </c>
      <c r="G375" s="16">
        <f>VLOOKUP($D375,'Growth rate'!$B$3:$S$93,8,FALSE)*VLOOKUP($F375,BY_IND_Demand_Drivers!$B$5:$J$100,7,FALSE)</f>
        <v>68.600602812243579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ISDEM</v>
      </c>
      <c r="G376" s="16">
        <f>VLOOKUP($D376,'Growth rate'!$B$3:$S$93,8,FALSE)*VLOOKUP($F376,BY_IND_Demand_Drivers!$B$5:$J$100,7,FALSE)</f>
        <v>69.349778641322033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ISDEM</v>
      </c>
      <c r="G377" s="16">
        <f>VLOOKUP($D377,'Growth rate'!$B$3:$S$93,8,FALSE)*VLOOKUP($F377,BY_IND_Demand_Drivers!$B$5:$J$100,7,FALSE)</f>
        <v>70.098954470400471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ISDEM</v>
      </c>
      <c r="G378" s="16">
        <f>VLOOKUP($D378,'Growth rate'!$B$3:$S$93,8,FALSE)*VLOOKUP($F378,BY_IND_Demand_Drivers!$B$5:$J$100,7,FALSE)</f>
        <v>70.848130299478896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ISDEM</v>
      </c>
      <c r="G379" s="16">
        <f>VLOOKUP($D379,'Growth rate'!$B$3:$S$93,8,FALSE)*VLOOKUP($F379,BY_IND_Demand_Drivers!$B$5:$J$100,7,FALSE)</f>
        <v>71.623443069330023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ISDEM</v>
      </c>
      <c r="G380" s="16">
        <f>VLOOKUP($D380,'Growth rate'!$B$3:$S$93,8,FALSE)*VLOOKUP($F380,BY_IND_Demand_Drivers!$B$5:$J$100,7,FALSE)</f>
        <v>72.398755839181106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ISDEM</v>
      </c>
      <c r="G381" s="16">
        <f>VLOOKUP($D381,'Growth rate'!$B$3:$S$93,8,FALSE)*VLOOKUP($F381,BY_IND_Demand_Drivers!$B$5:$J$100,7,FALSE)</f>
        <v>73.174068609032204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ISDEM</v>
      </c>
      <c r="G382" s="16">
        <f>VLOOKUP($D382,'Growth rate'!$B$3:$S$93,8,FALSE)*VLOOKUP($F382,BY_IND_Demand_Drivers!$B$5:$J$100,7,FALSE)</f>
        <v>73.949381378883288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ISDEM</v>
      </c>
      <c r="G383" s="16">
        <f>VLOOKUP($D383,'Growth rate'!$B$3:$S$93,8,FALSE)*VLOOKUP($F383,BY_IND_Demand_Drivers!$B$5:$J$100,7,FALSE)</f>
        <v>74.7246941487344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ISDEM</v>
      </c>
      <c r="G384" s="16">
        <f>VLOOKUP($D384,'Growth rate'!$B$3:$S$93,8,FALSE)*VLOOKUP($F384,BY_IND_Demand_Drivers!$B$5:$J$100,7,FALSE)</f>
        <v>75.498559738978955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ISDEM</v>
      </c>
      <c r="G385" s="16">
        <f>VLOOKUP($D385,'Growth rate'!$B$3:$S$93,8,FALSE)*VLOOKUP($F385,BY_IND_Demand_Drivers!$B$5:$J$100,7,FALSE)</f>
        <v>76.272425329223509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ISDEM</v>
      </c>
      <c r="G386" s="16">
        <f>VLOOKUP($D386,'Growth rate'!$B$3:$S$93,8,FALSE)*VLOOKUP($F386,BY_IND_Demand_Drivers!$B$5:$J$100,7,FALSE)</f>
        <v>77.046290919468049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ISDEM</v>
      </c>
      <c r="G387" s="16">
        <f>VLOOKUP($D387,'Growth rate'!$B$3:$S$93,8,FALSE)*VLOOKUP($F387,BY_IND_Demand_Drivers!$B$5:$J$100,7,FALSE)</f>
        <v>77.820156509712604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ISDEM</v>
      </c>
      <c r="G388" s="16">
        <f>VLOOKUP($D388,'Growth rate'!$B$3:$S$93,8,FALSE)*VLOOKUP($F388,BY_IND_Demand_Drivers!$B$5:$J$100,7,FALSE)</f>
        <v>78.594022099957172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ISDEM</v>
      </c>
      <c r="G389" s="16">
        <f>VLOOKUP($D389,'Growth rate'!$B$3:$S$93,8,FALSE)*VLOOKUP($F389,BY_IND_Demand_Drivers!$B$5:$J$100,7,FALSE)</f>
        <v>79.355156346882822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ISDEM</v>
      </c>
      <c r="G390" s="16">
        <f>VLOOKUP($D390,'Growth rate'!$B$3:$S$93,8,FALSE)*VLOOKUP($F390,BY_IND_Demand_Drivers!$B$5:$J$100,7,FALSE)</f>
        <v>80.1162905938085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ISDEM</v>
      </c>
      <c r="G391" s="16">
        <f>VLOOKUP($D391,'Growth rate'!$B$3:$S$93,8,FALSE)*VLOOKUP($F391,BY_IND_Demand_Drivers!$B$5:$J$100,7,FALSE)</f>
        <v>80.877424840734164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ISDEM</v>
      </c>
      <c r="G392" s="16">
        <f>VLOOKUP($D392,'Growth rate'!$B$3:$S$93,8,FALSE)*VLOOKUP($F392,BY_IND_Demand_Drivers!$B$5:$J$100,7,FALSE)</f>
        <v>81.638559087659843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ISDEM</v>
      </c>
      <c r="G393" s="16">
        <f>VLOOKUP($D393,'Growth rate'!$B$3:$S$93,8,FALSE)*VLOOKUP($F393,BY_IND_Demand_Drivers!$B$5:$J$100,7,FALSE)</f>
        <v>82.399693334585493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ISDEM</v>
      </c>
      <c r="G394" s="16">
        <f>VLOOKUP($D394,'Growth rate'!$B$3:$S$93,8,FALSE)*VLOOKUP($F394,BY_IND_Demand_Drivers!$B$5:$J$100,7,FALSE)</f>
        <v>83.129677588654502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ISDEM</v>
      </c>
      <c r="G395" s="16">
        <f>VLOOKUP($D395,'Growth rate'!$B$3:$S$93,8,FALSE)*VLOOKUP($F395,BY_IND_Demand_Drivers!$B$5:$J$100,7,FALSE)</f>
        <v>83.859661842723511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ISDEM</v>
      </c>
      <c r="G396" s="16">
        <f>VLOOKUP($D396,'Growth rate'!$B$3:$S$93,8,FALSE)*VLOOKUP($F396,BY_IND_Demand_Drivers!$B$5:$J$100,7,FALSE)</f>
        <v>84.589646096792478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ISDEM</v>
      </c>
      <c r="G397" s="16">
        <f>VLOOKUP($D397,'Growth rate'!$B$3:$S$93,8,FALSE)*VLOOKUP($F397,BY_IND_Demand_Drivers!$B$5:$J$100,7,FALSE)</f>
        <v>85.319630350861459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ISDEM</v>
      </c>
      <c r="G398" s="16">
        <f>VLOOKUP($D398,'Growth rate'!$B$3:$S$93,8,FALSE)*VLOOKUP($F398,BY_IND_Demand_Drivers!$B$5:$J$100,7,FALSE)</f>
        <v>86.049614604930483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ISDEM</v>
      </c>
      <c r="G399" s="16">
        <f>VLOOKUP($D399,'Growth rate'!$B$3:$S$93,8,FALSE)*VLOOKUP($F399,BY_IND_Demand_Drivers!$B$5:$J$100,7,FALSE)</f>
        <v>86.750715566018954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ISDEM</v>
      </c>
      <c r="G400" s="16">
        <f>VLOOKUP($D400,'Growth rate'!$B$3:$S$93,8,FALSE)*VLOOKUP($F400,BY_IND_Demand_Drivers!$B$5:$J$100,7,FALSE)</f>
        <v>87.451816527107454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ISDEM</v>
      </c>
      <c r="G401" s="16">
        <f>VLOOKUP($D401,'Growth rate'!$B$3:$S$93,8,FALSE)*VLOOKUP($F401,BY_IND_Demand_Drivers!$B$5:$J$100,7,FALSE)</f>
        <v>88.152917488195939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ISDEM</v>
      </c>
      <c r="G402" s="16">
        <f>VLOOKUP($D402,'Growth rate'!$B$3:$S$93,8,FALSE)*VLOOKUP($F402,BY_IND_Demand_Drivers!$B$5:$J$100,7,FALSE)</f>
        <v>88.854018449284425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ISDEM</v>
      </c>
      <c r="G403" s="16">
        <f>VLOOKUP($D403,'Growth rate'!$B$3:$S$93,8,FALSE)*VLOOKUP($F403,BY_IND_Demand_Drivers!$B$5:$J$100,7,FALSE)</f>
        <v>89.55511941037291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ISDEM</v>
      </c>
      <c r="G404" s="16">
        <f>VLOOKUP($D404,'Growth rate'!$B$3:$S$93,8,FALSE)*VLOOKUP($F404,BY_IND_Demand_Drivers!$B$5:$J$100,7,FALSE)</f>
        <v>90.239961527851563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ISDEM</v>
      </c>
      <c r="G405" s="16">
        <f>VLOOKUP($D405,'Growth rate'!$B$3:$S$93,8,FALSE)*VLOOKUP($F405,BY_IND_Demand_Drivers!$B$5:$J$100,7,FALSE)</f>
        <v>90.924803645330215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ISDEM</v>
      </c>
      <c r="G406" s="16">
        <f>VLOOKUP($D406,'Growth rate'!$B$3:$S$93,8,FALSE)*VLOOKUP($F406,BY_IND_Demand_Drivers!$B$5:$J$100,7,FALSE)</f>
        <v>91.609645762808881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ISDEM</v>
      </c>
      <c r="G407" s="16">
        <f>VLOOKUP($D407,'Growth rate'!$B$3:$S$93,8,FALSE)*VLOOKUP($F407,BY_IND_Demand_Drivers!$B$5:$J$100,7,FALSE)</f>
        <v>92.294487880287534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ISDEM</v>
      </c>
      <c r="G408" s="16">
        <f>VLOOKUP($D408,'Growth rate'!$B$3:$S$93,8,FALSE)*VLOOKUP($F408,BY_IND_Demand_Drivers!$B$5:$J$100,7,FALSE)</f>
        <v>92.979329997766186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ISDEM</v>
      </c>
      <c r="G409" s="16">
        <f>VLOOKUP($D409,'Growth rate'!$B$3:$S$93,8,FALSE)*VLOOKUP($F409,BY_IND_Demand_Drivers!$B$5:$J$100,7,FALSE)</f>
        <v>93.641305032939229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ISDEM</v>
      </c>
      <c r="G410" s="16">
        <f>VLOOKUP($D410,'Growth rate'!$B$3:$S$93,8,FALSE)*VLOOKUP($F410,BY_IND_Demand_Drivers!$B$5:$J$100,7,FALSE)</f>
        <v>94.303280068112286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ISDEM</v>
      </c>
      <c r="G411" s="16">
        <f>VLOOKUP($D411,'Growth rate'!$B$3:$S$93,8,FALSE)*VLOOKUP($F411,BY_IND_Demand_Drivers!$B$5:$J$100,7,FALSE)</f>
        <v>94.96525510328533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ISDEM</v>
      </c>
      <c r="G412" s="16">
        <f>VLOOKUP($D412,'Growth rate'!$B$3:$S$93,8,FALSE)*VLOOKUP($F412,BY_IND_Demand_Drivers!$B$5:$J$100,7,FALSE)</f>
        <v>95.627230138458387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ISDEM</v>
      </c>
      <c r="G413" s="16">
        <f>VLOOKUP($D413,'Growth rate'!$B$3:$S$93,8,FALSE)*VLOOKUP($F413,BY_IND_Demand_Drivers!$B$5:$J$100,7,FALSE)</f>
        <v>96.28920517363143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ISDTF</v>
      </c>
      <c r="G414" s="16">
        <f>VLOOKUP($D414,'Growth rate'!$B$3:$S$93,8,FALSE)*VLOOKUP($F414,BY_IND_Demand_Drivers!$B$5:$J$100,7,FALSE)</f>
        <v>0.32196382574257398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ISDTF</v>
      </c>
      <c r="G415" s="16">
        <f>VLOOKUP($D415,'Growth rate'!$B$3:$S$93,8,FALSE)*VLOOKUP($F415,BY_IND_Demand_Drivers!$B$5:$J$100,7,FALSE)</f>
        <v>0.32611718475932222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ISDTF</v>
      </c>
      <c r="G416" s="16">
        <f>VLOOKUP($D416,'Growth rate'!$B$3:$S$93,8,FALSE)*VLOOKUP($F416,BY_IND_Demand_Drivers!$B$5:$J$100,7,FALSE)</f>
        <v>0.33027054377607035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ISDTF</v>
      </c>
      <c r="G417" s="16">
        <f>VLOOKUP($D417,'Growth rate'!$B$3:$S$93,8,FALSE)*VLOOKUP($F417,BY_IND_Demand_Drivers!$B$5:$J$100,7,FALSE)</f>
        <v>0.33442390279281858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ISDTF</v>
      </c>
      <c r="G418" s="16">
        <f>VLOOKUP($D418,'Growth rate'!$B$3:$S$93,8,FALSE)*VLOOKUP($F418,BY_IND_Demand_Drivers!$B$5:$J$100,7,FALSE)</f>
        <v>0.33857726180956682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ISDTF</v>
      </c>
      <c r="G419" s="16">
        <f>VLOOKUP($D419,'Growth rate'!$B$3:$S$93,8,FALSE)*VLOOKUP($F419,BY_IND_Demand_Drivers!$B$5:$J$100,7,FALSE)</f>
        <v>0.34273062082631495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ISDTF</v>
      </c>
      <c r="G420" s="16">
        <f>VLOOKUP($D420,'Growth rate'!$B$3:$S$93,8,FALSE)*VLOOKUP($F420,BY_IND_Demand_Drivers!$B$5:$J$100,7,FALSE)</f>
        <v>0.34688397984306318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ISDTF</v>
      </c>
      <c r="G421" s="16">
        <f>VLOOKUP($D421,'Growth rate'!$B$3:$S$93,8,FALSE)*VLOOKUP($F421,BY_IND_Demand_Drivers!$B$5:$J$100,7,FALSE)</f>
        <v>0.35103733885981142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ISDTF</v>
      </c>
      <c r="G422" s="16">
        <f>VLOOKUP($D422,'Growth rate'!$B$3:$S$93,8,FALSE)*VLOOKUP($F422,BY_IND_Demand_Drivers!$B$5:$J$100,7,FALSE)</f>
        <v>0.35519069787655955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ISDTF</v>
      </c>
      <c r="G423" s="16">
        <f>VLOOKUP($D423,'Growth rate'!$B$3:$S$93,8,FALSE)*VLOOKUP($F423,BY_IND_Demand_Drivers!$B$5:$J$100,7,FALSE)</f>
        <v>0.35934405689330778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ISDTF</v>
      </c>
      <c r="G424" s="16">
        <f>VLOOKUP($D424,'Growth rate'!$B$3:$S$93,8,FALSE)*VLOOKUP($F424,BY_IND_Demand_Drivers!$B$5:$J$100,7,FALSE)</f>
        <v>0.36349741591005597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ISDTF</v>
      </c>
      <c r="G425" s="16">
        <f>VLOOKUP($D425,'Growth rate'!$B$3:$S$93,8,FALSE)*VLOOKUP($F425,BY_IND_Demand_Drivers!$B$5:$J$100,7,FALSE)</f>
        <v>0.36765077492680415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ISDTF</v>
      </c>
      <c r="G426" s="16">
        <f>VLOOKUP($D426,'Growth rate'!$B$3:$S$93,8,FALSE)*VLOOKUP($F426,BY_IND_Demand_Drivers!$B$5:$J$100,7,FALSE)</f>
        <v>0.37180413394355238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ISDTF</v>
      </c>
      <c r="G427" s="16">
        <f>VLOOKUP($D427,'Growth rate'!$B$3:$S$93,8,FALSE)*VLOOKUP($F427,BY_IND_Demand_Drivers!$B$5:$J$100,7,FALSE)</f>
        <v>0.37595749296030057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ISDTF</v>
      </c>
      <c r="G428" s="16">
        <f>VLOOKUP($D428,'Growth rate'!$B$3:$S$93,8,FALSE)*VLOOKUP($F428,BY_IND_Demand_Drivers!$B$5:$J$100,7,FALSE)</f>
        <v>0.38011085197704875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ISDTF</v>
      </c>
      <c r="G429" s="16">
        <f>VLOOKUP($D429,'Growth rate'!$B$3:$S$93,8,FALSE)*VLOOKUP($F429,BY_IND_Demand_Drivers!$B$5:$J$100,7,FALSE)</f>
        <v>0.38426421099379698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ISDTF</v>
      </c>
      <c r="G430" s="16">
        <f>VLOOKUP($D430,'Growth rate'!$B$3:$S$93,8,FALSE)*VLOOKUP($F430,BY_IND_Demand_Drivers!$B$5:$J$100,7,FALSE)</f>
        <v>0.38841757001054517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ISDTF</v>
      </c>
      <c r="G431" s="16">
        <f>VLOOKUP($D431,'Growth rate'!$B$3:$S$93,8,FALSE)*VLOOKUP($F431,BY_IND_Demand_Drivers!$B$5:$J$100,7,FALSE)</f>
        <v>0.39257092902729335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ISDTF</v>
      </c>
      <c r="G432" s="16">
        <f>VLOOKUP($D432,'Growth rate'!$B$3:$S$93,8,FALSE)*VLOOKUP($F432,BY_IND_Demand_Drivers!$B$5:$J$100,7,FALSE)</f>
        <v>0.39672428804404158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ISDTF</v>
      </c>
      <c r="G433" s="16">
        <f>VLOOKUP($D433,'Growth rate'!$B$3:$S$93,8,FALSE)*VLOOKUP($F433,BY_IND_Demand_Drivers!$B$5:$J$100,7,FALSE)</f>
        <v>0.40087764706078977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ISDTF</v>
      </c>
      <c r="G434" s="16">
        <f>VLOOKUP($D434,'Growth rate'!$B$3:$S$93,8,FALSE)*VLOOKUP($F434,BY_IND_Demand_Drivers!$B$5:$J$100,7,FALSE)</f>
        <v>0.40503100607753795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ISDTF</v>
      </c>
      <c r="G435" s="16">
        <f>VLOOKUP($D435,'Growth rate'!$B$3:$S$93,8,FALSE)*VLOOKUP($F435,BY_IND_Demand_Drivers!$B$5:$J$100,7,FALSE)</f>
        <v>0.40918436509428618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ISDTF</v>
      </c>
      <c r="G436" s="16">
        <f>VLOOKUP($D436,'Growth rate'!$B$3:$S$93,8,FALSE)*VLOOKUP($F436,BY_IND_Demand_Drivers!$B$5:$J$100,7,FALSE)</f>
        <v>0.41333772411103437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ISDTF</v>
      </c>
      <c r="G437" s="16">
        <f>VLOOKUP($D437,'Growth rate'!$B$3:$S$93,8,FALSE)*VLOOKUP($F437,BY_IND_Demand_Drivers!$B$5:$J$100,7,FALSE)</f>
        <v>0.41749108312778255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ISDTF</v>
      </c>
      <c r="G438" s="16">
        <f>VLOOKUP($D438,'Growth rate'!$B$3:$S$93,8,FALSE)*VLOOKUP($F438,BY_IND_Demand_Drivers!$B$5:$J$100,7,FALSE)</f>
        <v>0.42164444214453078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ISDTF</v>
      </c>
      <c r="G439" s="16">
        <f>VLOOKUP($D439,'Growth rate'!$B$3:$S$93,8,FALSE)*VLOOKUP($F439,BY_IND_Demand_Drivers!$B$5:$J$100,7,FALSE)</f>
        <v>0.42579780116127897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ISDTF</v>
      </c>
      <c r="G440" s="16">
        <f>VLOOKUP($D440,'Growth rate'!$B$3:$S$93,8,FALSE)*VLOOKUP($F440,BY_IND_Demand_Drivers!$B$5:$J$100,7,FALSE)</f>
        <v>0.4299511601780272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ISDTF</v>
      </c>
      <c r="G441" s="16">
        <f>VLOOKUP($D441,'Growth rate'!$B$3:$S$93,8,FALSE)*VLOOKUP($F441,BY_IND_Demand_Drivers!$B$5:$J$100,7,FALSE)</f>
        <v>0.43410451919477538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ISDTF</v>
      </c>
      <c r="G442" s="16">
        <f>VLOOKUP($D442,'Growth rate'!$B$3:$S$93,8,FALSE)*VLOOKUP($F442,BY_IND_Demand_Drivers!$B$5:$J$100,7,FALSE)</f>
        <v>0.43825787821152357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ISDTF</v>
      </c>
      <c r="G443" s="16">
        <f>VLOOKUP($D443,'Growth rate'!$B$3:$S$93,8,FALSE)*VLOOKUP($F443,BY_IND_Demand_Drivers!$B$5:$J$100,7,FALSE)</f>
        <v>0.4424112372282718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ISDTF</v>
      </c>
      <c r="G444" s="16">
        <f>VLOOKUP($D444,'Growth rate'!$B$3:$S$93,8,FALSE)*VLOOKUP($F444,BY_IND_Demand_Drivers!$B$5:$J$100,7,FALSE)</f>
        <v>0.44656459624501998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ISDTF</v>
      </c>
      <c r="G445" s="16">
        <f>VLOOKUP($D445,'Growth rate'!$B$3:$S$93,8,FALSE)*VLOOKUP($F445,BY_IND_Demand_Drivers!$B$5:$J$100,7,FALSE)</f>
        <v>0.45071795526176817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ISDTF</v>
      </c>
      <c r="G446" s="16">
        <f>VLOOKUP($D446,'Growth rate'!$B$3:$S$93,8,FALSE)*VLOOKUP($F446,BY_IND_Demand_Drivers!$B$5:$J$100,7,FALSE)</f>
        <v>0.4556056429457479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ISDTF</v>
      </c>
      <c r="G447" s="16">
        <f>VLOOKUP($D447,'Growth rate'!$B$3:$S$93,8,FALSE)*VLOOKUP($F447,BY_IND_Demand_Drivers!$B$5:$J$100,7,FALSE)</f>
        <v>0.4604933306297278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ISDTF</v>
      </c>
      <c r="G448" s="16">
        <f>VLOOKUP($D448,'Growth rate'!$B$3:$S$93,8,FALSE)*VLOOKUP($F448,BY_IND_Demand_Drivers!$B$5:$J$100,7,FALSE)</f>
        <v>0.46538101831370754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ISDTF</v>
      </c>
      <c r="G449" s="16">
        <f>VLOOKUP($D449,'Growth rate'!$B$3:$S$93,8,FALSE)*VLOOKUP($F449,BY_IND_Demand_Drivers!$B$5:$J$100,7,FALSE)</f>
        <v>0.47026870599768739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ISDTF</v>
      </c>
      <c r="G450" s="16">
        <f>VLOOKUP($D450,'Growth rate'!$B$3:$S$93,8,FALSE)*VLOOKUP($F450,BY_IND_Demand_Drivers!$B$5:$J$100,7,FALSE)</f>
        <v>0.47515639368166718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ISDTF</v>
      </c>
      <c r="G451" s="16">
        <f>VLOOKUP($D451,'Growth rate'!$B$3:$S$93,8,FALSE)*VLOOKUP($F451,BY_IND_Demand_Drivers!$B$5:$J$100,7,FALSE)</f>
        <v>0.48062934112406108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ISDTF</v>
      </c>
      <c r="G452" s="16">
        <f>VLOOKUP($D452,'Growth rate'!$B$3:$S$93,8,FALSE)*VLOOKUP($F452,BY_IND_Demand_Drivers!$B$5:$J$100,7,FALSE)</f>
        <v>0.48610228856645488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ISDTF</v>
      </c>
      <c r="G453" s="16">
        <f>VLOOKUP($D453,'Growth rate'!$B$3:$S$93,8,FALSE)*VLOOKUP($F453,BY_IND_Demand_Drivers!$B$5:$J$100,7,FALSE)</f>
        <v>0.49157523600884884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ISDTF</v>
      </c>
      <c r="G454" s="16">
        <f>VLOOKUP($D454,'Growth rate'!$B$3:$S$93,8,FALSE)*VLOOKUP($F454,BY_IND_Demand_Drivers!$B$5:$J$100,7,FALSE)</f>
        <v>0.49704818345124269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ISDTF</v>
      </c>
      <c r="G455" s="16">
        <f>VLOOKUP($D455,'Growth rate'!$B$3:$S$93,8,FALSE)*VLOOKUP($F455,BY_IND_Demand_Drivers!$B$5:$J$100,7,FALSE)</f>
        <v>0.50252113089363659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ISDTF</v>
      </c>
      <c r="G456" s="16">
        <f>VLOOKUP($D456,'Growth rate'!$B$3:$S$93,8,FALSE)*VLOOKUP($F456,BY_IND_Demand_Drivers!$B$5:$J$100,7,FALSE)</f>
        <v>0.50813162351335772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ISDTF</v>
      </c>
      <c r="G457" s="16">
        <f>VLOOKUP($D457,'Growth rate'!$B$3:$S$93,8,FALSE)*VLOOKUP($F457,BY_IND_Demand_Drivers!$B$5:$J$100,7,FALSE)</f>
        <v>0.51374211613307896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ISDTF</v>
      </c>
      <c r="G458" s="16">
        <f>VLOOKUP($D458,'Growth rate'!$B$3:$S$93,8,FALSE)*VLOOKUP($F458,BY_IND_Demand_Drivers!$B$5:$J$100,7,FALSE)</f>
        <v>0.51935260875280009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ISDTF</v>
      </c>
      <c r="G459" s="16">
        <f>VLOOKUP($D459,'Growth rate'!$B$3:$S$93,8,FALSE)*VLOOKUP($F459,BY_IND_Demand_Drivers!$B$5:$J$100,7,FALSE)</f>
        <v>0.52496310137252122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ISDTF</v>
      </c>
      <c r="G460" s="16">
        <f>VLOOKUP($D460,'Growth rate'!$B$3:$S$93,8,FALSE)*VLOOKUP($F460,BY_IND_Demand_Drivers!$B$5:$J$100,7,FALSE)</f>
        <v>0.53057359399224235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ISDTF</v>
      </c>
      <c r="G461" s="16">
        <f>VLOOKUP($D461,'Growth rate'!$B$3:$S$93,8,FALSE)*VLOOKUP($F461,BY_IND_Demand_Drivers!$B$5:$J$100,7,FALSE)</f>
        <v>0.53637982319023447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ISDTF</v>
      </c>
      <c r="G462" s="16">
        <f>VLOOKUP($D462,'Growth rate'!$B$3:$S$93,8,FALSE)*VLOOKUP($F462,BY_IND_Demand_Drivers!$B$5:$J$100,7,FALSE)</f>
        <v>0.54218605238822648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ISDTF</v>
      </c>
      <c r="G463" s="16">
        <f>VLOOKUP($D463,'Growth rate'!$B$3:$S$93,8,FALSE)*VLOOKUP($F463,BY_IND_Demand_Drivers!$B$5:$J$100,7,FALSE)</f>
        <v>0.54799228158621849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ISDTF</v>
      </c>
      <c r="G464" s="16">
        <f>VLOOKUP($D464,'Growth rate'!$B$3:$S$93,8,FALSE)*VLOOKUP($F464,BY_IND_Demand_Drivers!$B$5:$J$100,7,FALSE)</f>
        <v>0.55379851078421038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ISDTF</v>
      </c>
      <c r="G465" s="16">
        <f>VLOOKUP($D465,'Growth rate'!$B$3:$S$93,8,FALSE)*VLOOKUP($F465,BY_IND_Demand_Drivers!$B$5:$J$100,7,FALSE)</f>
        <v>0.5596047399822025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ISDTF</v>
      </c>
      <c r="G466" s="16">
        <f>VLOOKUP($D466,'Growth rate'!$B$3:$S$93,8,FALSE)*VLOOKUP($F466,BY_IND_Demand_Drivers!$B$5:$J$100,7,FALSE)</f>
        <v>0.56540013141663248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ISDTF</v>
      </c>
      <c r="G467" s="16">
        <f>VLOOKUP($D467,'Growth rate'!$B$3:$S$93,8,FALSE)*VLOOKUP($F467,BY_IND_Demand_Drivers!$B$5:$J$100,7,FALSE)</f>
        <v>0.57119552285106256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ISDTF</v>
      </c>
      <c r="G468" s="16">
        <f>VLOOKUP($D468,'Growth rate'!$B$3:$S$93,8,FALSE)*VLOOKUP($F468,BY_IND_Demand_Drivers!$B$5:$J$100,7,FALSE)</f>
        <v>0.57699091428549243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ISDTF</v>
      </c>
      <c r="G469" s="16">
        <f>VLOOKUP($D469,'Growth rate'!$B$3:$S$93,8,FALSE)*VLOOKUP($F469,BY_IND_Demand_Drivers!$B$5:$J$100,7,FALSE)</f>
        <v>0.5827863057199224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ISDTF</v>
      </c>
      <c r="G470" s="16">
        <f>VLOOKUP($D470,'Growth rate'!$B$3:$S$93,8,FALSE)*VLOOKUP($F470,BY_IND_Demand_Drivers!$B$5:$J$100,7,FALSE)</f>
        <v>0.58858169715435249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ISDTF</v>
      </c>
      <c r="G471" s="16">
        <f>VLOOKUP($D471,'Growth rate'!$B$3:$S$93,8,FALSE)*VLOOKUP($F471,BY_IND_Demand_Drivers!$B$5:$J$100,7,FALSE)</f>
        <v>0.59428174500593134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ISDTF</v>
      </c>
      <c r="G472" s="16">
        <f>VLOOKUP($D472,'Growth rate'!$B$3:$S$93,8,FALSE)*VLOOKUP($F472,BY_IND_Demand_Drivers!$B$5:$J$100,7,FALSE)</f>
        <v>0.5999817928575103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ISDTF</v>
      </c>
      <c r="G473" s="16">
        <f>VLOOKUP($D473,'Growth rate'!$B$3:$S$93,8,FALSE)*VLOOKUP($F473,BY_IND_Demand_Drivers!$B$5:$J$100,7,FALSE)</f>
        <v>0.60568184070908926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ISDTF</v>
      </c>
      <c r="G474" s="16">
        <f>VLOOKUP($D474,'Growth rate'!$B$3:$S$93,8,FALSE)*VLOOKUP($F474,BY_IND_Demand_Drivers!$B$5:$J$100,7,FALSE)</f>
        <v>0.61138188856066833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ISDTF</v>
      </c>
      <c r="G475" s="16">
        <f>VLOOKUP($D475,'Growth rate'!$B$3:$S$93,8,FALSE)*VLOOKUP($F475,BY_IND_Demand_Drivers!$B$5:$J$100,7,FALSE)</f>
        <v>0.61708193641224707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ISDTF</v>
      </c>
      <c r="G476" s="16">
        <f>VLOOKUP($D476,'Growth rate'!$B$3:$S$93,8,FALSE)*VLOOKUP($F476,BY_IND_Demand_Drivers!$B$5:$J$100,7,FALSE)</f>
        <v>0.62254870550836805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ISDTF</v>
      </c>
      <c r="G477" s="16">
        <f>VLOOKUP($D477,'Growth rate'!$B$3:$S$93,8,FALSE)*VLOOKUP($F477,BY_IND_Demand_Drivers!$B$5:$J$100,7,FALSE)</f>
        <v>0.62801547460448892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ISDTF</v>
      </c>
      <c r="G478" s="16">
        <f>VLOOKUP($D478,'Growth rate'!$B$3:$S$93,8,FALSE)*VLOOKUP($F478,BY_IND_Demand_Drivers!$B$5:$J$100,7,FALSE)</f>
        <v>0.63348224370060957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ISDTF</v>
      </c>
      <c r="G479" s="16">
        <f>VLOOKUP($D479,'Growth rate'!$B$3:$S$93,8,FALSE)*VLOOKUP($F479,BY_IND_Demand_Drivers!$B$5:$J$100,7,FALSE)</f>
        <v>0.63894901279673033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ISDTF</v>
      </c>
      <c r="G480" s="16">
        <f>VLOOKUP($D480,'Growth rate'!$B$3:$S$93,8,FALSE)*VLOOKUP($F480,BY_IND_Demand_Drivers!$B$5:$J$100,7,FALSE)</f>
        <v>0.64441578189285131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ISDTF</v>
      </c>
      <c r="G481" s="16">
        <f>VLOOKUP($D481,'Growth rate'!$B$3:$S$93,8,FALSE)*VLOOKUP($F481,BY_IND_Demand_Drivers!$B$5:$J$100,7,FALSE)</f>
        <v>0.64966624729121436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ISDTF</v>
      </c>
      <c r="G482" s="16">
        <f>VLOOKUP($D482,'Growth rate'!$B$3:$S$93,8,FALSE)*VLOOKUP($F482,BY_IND_Demand_Drivers!$B$5:$J$100,7,FALSE)</f>
        <v>0.65491671268957763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ISDTF</v>
      </c>
      <c r="G483" s="16">
        <f>VLOOKUP($D483,'Growth rate'!$B$3:$S$93,8,FALSE)*VLOOKUP($F483,BY_IND_Demand_Drivers!$B$5:$J$100,7,FALSE)</f>
        <v>0.66016717808794068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ISDTF</v>
      </c>
      <c r="G484" s="16">
        <f>VLOOKUP($D484,'Growth rate'!$B$3:$S$93,8,FALSE)*VLOOKUP($F484,BY_IND_Demand_Drivers!$B$5:$J$100,7,FALSE)</f>
        <v>0.66541764348630372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ISDTF</v>
      </c>
      <c r="G485" s="16">
        <f>VLOOKUP($D485,'Growth rate'!$B$3:$S$93,8,FALSE)*VLOOKUP($F485,BY_IND_Demand_Drivers!$B$5:$J$100,7,FALSE)</f>
        <v>0.67066810888466677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ISDTF</v>
      </c>
      <c r="G486" s="16">
        <f>VLOOKUP($D486,'Growth rate'!$B$3:$S$93,8,FALSE)*VLOOKUP($F486,BY_IND_Demand_Drivers!$B$5:$J$100,7,FALSE)</f>
        <v>0.67579681365149635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ISDTF</v>
      </c>
      <c r="G487" s="16">
        <f>VLOOKUP($D487,'Growth rate'!$B$3:$S$93,8,FALSE)*VLOOKUP($F487,BY_IND_Demand_Drivers!$B$5:$J$100,7,FALSE)</f>
        <v>0.68092551841832605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ISDTF</v>
      </c>
      <c r="G488" s="16">
        <f>VLOOKUP($D488,'Growth rate'!$B$3:$S$93,8,FALSE)*VLOOKUP($F488,BY_IND_Demand_Drivers!$B$5:$J$100,7,FALSE)</f>
        <v>0.68605422318515585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ISDTF</v>
      </c>
      <c r="G489" s="16">
        <f>VLOOKUP($D489,'Growth rate'!$B$3:$S$93,8,FALSE)*VLOOKUP($F489,BY_IND_Demand_Drivers!$B$5:$J$100,7,FALSE)</f>
        <v>0.69118292795198544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ISDTF</v>
      </c>
      <c r="G490" s="16">
        <f>VLOOKUP($D490,'Growth rate'!$B$3:$S$93,8,FALSE)*VLOOKUP($F490,BY_IND_Demand_Drivers!$B$5:$J$100,7,FALSE)</f>
        <v>0.69631163271881513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ISDTF</v>
      </c>
      <c r="G491" s="16">
        <f>VLOOKUP($D491,'Growth rate'!$B$3:$S$93,8,FALSE)*VLOOKUP($F491,BY_IND_Demand_Drivers!$B$5:$J$100,7,FALSE)</f>
        <v>0.70126908850572511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ISDTF</v>
      </c>
      <c r="G492" s="16">
        <f>VLOOKUP($D492,'Growth rate'!$B$3:$S$93,8,FALSE)*VLOOKUP($F492,BY_IND_Demand_Drivers!$B$5:$J$100,7,FALSE)</f>
        <v>0.70622654429263509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ISDTF</v>
      </c>
      <c r="G493" s="16">
        <f>VLOOKUP($D493,'Growth rate'!$B$3:$S$93,8,FALSE)*VLOOKUP($F493,BY_IND_Demand_Drivers!$B$5:$J$100,7,FALSE)</f>
        <v>0.71118400007954519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ISDTF</v>
      </c>
      <c r="G494" s="16">
        <f>VLOOKUP($D494,'Growth rate'!$B$3:$S$93,8,FALSE)*VLOOKUP($F494,BY_IND_Demand_Drivers!$B$5:$J$100,7,FALSE)</f>
        <v>0.71614145586645517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ISDTF</v>
      </c>
      <c r="G495" s="16">
        <f>VLOOKUP($D495,'Growth rate'!$B$3:$S$93,8,FALSE)*VLOOKUP($F495,BY_IND_Demand_Drivers!$B$5:$J$100,7,FALSE)</f>
        <v>0.72109891165336515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ISDFL</v>
      </c>
      <c r="G496" s="16">
        <f>VLOOKUP($D496,'Growth rate'!$B$3:$S$93,8,FALSE)*VLOOKUP($F496,BY_IND_Demand_Drivers!$B$5:$J$100,7,FALSE)</f>
        <v>1.49717940594059E-2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ISDFL</v>
      </c>
      <c r="G497" s="16">
        <f>VLOOKUP($D497,'Growth rate'!$B$3:$S$93,8,FALSE)*VLOOKUP($F497,BY_IND_Demand_Drivers!$B$5:$J$100,7,FALSE)</f>
        <v>1.5164931396217302E-2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ISDFL</v>
      </c>
      <c r="G498" s="16">
        <f>VLOOKUP($D498,'Growth rate'!$B$3:$S$93,8,FALSE)*VLOOKUP($F498,BY_IND_Demand_Drivers!$B$5:$J$100,7,FALSE)</f>
        <v>1.5358068733028701E-2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ISDFL</v>
      </c>
      <c r="G499" s="16">
        <f>VLOOKUP($D499,'Growth rate'!$B$3:$S$93,8,FALSE)*VLOOKUP($F499,BY_IND_Demand_Drivers!$B$5:$J$100,7,FALSE)</f>
        <v>1.5551206069840102E-2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ISDFL</v>
      </c>
      <c r="G500" s="16">
        <f>VLOOKUP($D500,'Growth rate'!$B$3:$S$93,8,FALSE)*VLOOKUP($F500,BY_IND_Demand_Drivers!$B$5:$J$100,7,FALSE)</f>
        <v>1.5744343406651505E-2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ISDFL</v>
      </c>
      <c r="G501" s="16">
        <f>VLOOKUP($D501,'Growth rate'!$B$3:$S$93,8,FALSE)*VLOOKUP($F501,BY_IND_Demand_Drivers!$B$5:$J$100,7,FALSE)</f>
        <v>1.5937480743462903E-2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ISDFL</v>
      </c>
      <c r="G502" s="16">
        <f>VLOOKUP($D502,'Growth rate'!$B$3:$S$93,8,FALSE)*VLOOKUP($F502,BY_IND_Demand_Drivers!$B$5:$J$100,7,FALSE)</f>
        <v>1.6130618080274304E-2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ISDFL</v>
      </c>
      <c r="G503" s="16">
        <f>VLOOKUP($D503,'Growth rate'!$B$3:$S$93,8,FALSE)*VLOOKUP($F503,BY_IND_Demand_Drivers!$B$5:$J$100,7,FALSE)</f>
        <v>1.6323755417085705E-2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ISDFL</v>
      </c>
      <c r="G504" s="16">
        <f>VLOOKUP($D504,'Growth rate'!$B$3:$S$93,8,FALSE)*VLOOKUP($F504,BY_IND_Demand_Drivers!$B$5:$J$100,7,FALSE)</f>
        <v>1.6516892753897106E-2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ISDFL</v>
      </c>
      <c r="G505" s="16">
        <f>VLOOKUP($D505,'Growth rate'!$B$3:$S$93,8,FALSE)*VLOOKUP($F505,BY_IND_Demand_Drivers!$B$5:$J$100,7,FALSE)</f>
        <v>1.6710030090708507E-2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ISDFL</v>
      </c>
      <c r="G506" s="16">
        <f>VLOOKUP($D506,'Growth rate'!$B$3:$S$93,8,FALSE)*VLOOKUP($F506,BY_IND_Demand_Drivers!$B$5:$J$100,7,FALSE)</f>
        <v>1.6903167427519905E-2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ISDFL</v>
      </c>
      <c r="G507" s="16">
        <f>VLOOKUP($D507,'Growth rate'!$B$3:$S$93,8,FALSE)*VLOOKUP($F507,BY_IND_Demand_Drivers!$B$5:$J$100,7,FALSE)</f>
        <v>1.7096304764331306E-2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ISDFL</v>
      </c>
      <c r="G508" s="16">
        <f>VLOOKUP($D508,'Growth rate'!$B$3:$S$93,8,FALSE)*VLOOKUP($F508,BY_IND_Demand_Drivers!$B$5:$J$100,7,FALSE)</f>
        <v>1.7289442101142707E-2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ISDFL</v>
      </c>
      <c r="G509" s="16">
        <f>VLOOKUP($D509,'Growth rate'!$B$3:$S$93,8,FALSE)*VLOOKUP($F509,BY_IND_Demand_Drivers!$B$5:$J$100,7,FALSE)</f>
        <v>1.7482579437954109E-2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ISDFL</v>
      </c>
      <c r="G510" s="16">
        <f>VLOOKUP($D510,'Growth rate'!$B$3:$S$93,8,FALSE)*VLOOKUP($F510,BY_IND_Demand_Drivers!$B$5:$J$100,7,FALSE)</f>
        <v>1.767571677476551E-2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ISDFL</v>
      </c>
      <c r="G511" s="16">
        <f>VLOOKUP($D511,'Growth rate'!$B$3:$S$93,8,FALSE)*VLOOKUP($F511,BY_IND_Demand_Drivers!$B$5:$J$100,7,FALSE)</f>
        <v>1.7868854111576911E-2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ISDFL</v>
      </c>
      <c r="G512" s="16">
        <f>VLOOKUP($D512,'Growth rate'!$B$3:$S$93,8,FALSE)*VLOOKUP($F512,BY_IND_Demand_Drivers!$B$5:$J$100,7,FALSE)</f>
        <v>1.8061991448388309E-2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ISDFL</v>
      </c>
      <c r="G513" s="16">
        <f>VLOOKUP($D513,'Growth rate'!$B$3:$S$93,8,FALSE)*VLOOKUP($F513,BY_IND_Demand_Drivers!$B$5:$J$100,7,FALSE)</f>
        <v>1.8255128785199713E-2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ISDFL</v>
      </c>
      <c r="G514" s="16">
        <f>VLOOKUP($D514,'Growth rate'!$B$3:$S$93,8,FALSE)*VLOOKUP($F514,BY_IND_Demand_Drivers!$B$5:$J$100,7,FALSE)</f>
        <v>1.8448266122011114E-2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ISDFL</v>
      </c>
      <c r="G515" s="16">
        <f>VLOOKUP($D515,'Growth rate'!$B$3:$S$93,8,FALSE)*VLOOKUP($F515,BY_IND_Demand_Drivers!$B$5:$J$100,7,FALSE)</f>
        <v>1.8641403458822512E-2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ISDFL</v>
      </c>
      <c r="G516" s="16">
        <f>VLOOKUP($D516,'Growth rate'!$B$3:$S$93,8,FALSE)*VLOOKUP($F516,BY_IND_Demand_Drivers!$B$5:$J$100,7,FALSE)</f>
        <v>1.8834540795633913E-2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ISDFL</v>
      </c>
      <c r="G517" s="16">
        <f>VLOOKUP($D517,'Growth rate'!$B$3:$S$93,8,FALSE)*VLOOKUP($F517,BY_IND_Demand_Drivers!$B$5:$J$100,7,FALSE)</f>
        <v>1.9027678132445314E-2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ISDFL</v>
      </c>
      <c r="G518" s="16">
        <f>VLOOKUP($D518,'Growth rate'!$B$3:$S$93,8,FALSE)*VLOOKUP($F518,BY_IND_Demand_Drivers!$B$5:$J$100,7,FALSE)</f>
        <v>1.9220815469256716E-2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ISDFL</v>
      </c>
      <c r="G519" s="16">
        <f>VLOOKUP($D519,'Growth rate'!$B$3:$S$93,8,FALSE)*VLOOKUP($F519,BY_IND_Demand_Drivers!$B$5:$J$100,7,FALSE)</f>
        <v>1.9413952806068117E-2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ISDFL</v>
      </c>
      <c r="G520" s="16">
        <f>VLOOKUP($D520,'Growth rate'!$B$3:$S$93,8,FALSE)*VLOOKUP($F520,BY_IND_Demand_Drivers!$B$5:$J$100,7,FALSE)</f>
        <v>1.9607090142879518E-2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ISDFL</v>
      </c>
      <c r="G521" s="16">
        <f>VLOOKUP($D521,'Growth rate'!$B$3:$S$93,8,FALSE)*VLOOKUP($F521,BY_IND_Demand_Drivers!$B$5:$J$100,7,FALSE)</f>
        <v>1.9800227479690916E-2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ISDFL</v>
      </c>
      <c r="G522" s="16">
        <f>VLOOKUP($D522,'Growth rate'!$B$3:$S$93,8,FALSE)*VLOOKUP($F522,BY_IND_Demand_Drivers!$B$5:$J$100,7,FALSE)</f>
        <v>1.9993364816502317E-2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ISDFL</v>
      </c>
      <c r="G523" s="16">
        <f>VLOOKUP($D523,'Growth rate'!$B$3:$S$93,8,FALSE)*VLOOKUP($F523,BY_IND_Demand_Drivers!$B$5:$J$100,7,FALSE)</f>
        <v>2.0186502153313721E-2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ISDFL</v>
      </c>
      <c r="G524" s="16">
        <f>VLOOKUP($D524,'Growth rate'!$B$3:$S$93,8,FALSE)*VLOOKUP($F524,BY_IND_Demand_Drivers!$B$5:$J$100,7,FALSE)</f>
        <v>2.0379639490125119E-2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ISDFL</v>
      </c>
      <c r="G525" s="16">
        <f>VLOOKUP($D525,'Growth rate'!$B$3:$S$93,8,FALSE)*VLOOKUP($F525,BY_IND_Demand_Drivers!$B$5:$J$100,7,FALSE)</f>
        <v>2.057277682693652E-2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ISDFL</v>
      </c>
      <c r="G526" s="16">
        <f>VLOOKUP($D526,'Growth rate'!$B$3:$S$93,8,FALSE)*VLOOKUP($F526,BY_IND_Demand_Drivers!$B$5:$J$100,7,FALSE)</f>
        <v>2.0765914163747921E-2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ISDFL</v>
      </c>
      <c r="G527" s="16">
        <f>VLOOKUP($D527,'Growth rate'!$B$3:$S$93,8,FALSE)*VLOOKUP($F527,BY_IND_Demand_Drivers!$B$5:$J$100,7,FALSE)</f>
        <v>2.0959051500559319E-2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ISDFL</v>
      </c>
      <c r="G528" s="16">
        <f>VLOOKUP($D528,'Growth rate'!$B$3:$S$93,8,FALSE)*VLOOKUP($F528,BY_IND_Demand_Drivers!$B$5:$J$100,7,FALSE)</f>
        <v>2.1186336206418632E-2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ISDFL</v>
      </c>
      <c r="G529" s="16">
        <f>VLOOKUP($D529,'Growth rate'!$B$3:$S$93,8,FALSE)*VLOOKUP($F529,BY_IND_Demand_Drivers!$B$5:$J$100,7,FALSE)</f>
        <v>2.1413620912277949E-2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ISDFL</v>
      </c>
      <c r="G530" s="16">
        <f>VLOOKUP($D530,'Growth rate'!$B$3:$S$93,8,FALSE)*VLOOKUP($F530,BY_IND_Demand_Drivers!$B$5:$J$100,7,FALSE)</f>
        <v>2.1640905618137259E-2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ISDFL</v>
      </c>
      <c r="G531" s="16">
        <f>VLOOKUP($D531,'Growth rate'!$B$3:$S$93,8,FALSE)*VLOOKUP($F531,BY_IND_Demand_Drivers!$B$5:$J$100,7,FALSE)</f>
        <v>2.1868190323996575E-2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ISDFL</v>
      </c>
      <c r="G532" s="16">
        <f>VLOOKUP($D532,'Growth rate'!$B$3:$S$93,8,FALSE)*VLOOKUP($F532,BY_IND_Demand_Drivers!$B$5:$J$100,7,FALSE)</f>
        <v>2.2095475029855888E-2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ISDFL</v>
      </c>
      <c r="G533" s="16">
        <f>VLOOKUP($D533,'Growth rate'!$B$3:$S$93,8,FALSE)*VLOOKUP($F533,BY_IND_Demand_Drivers!$B$5:$J$100,7,FALSE)</f>
        <v>2.2349975180040428E-2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ISDFL</v>
      </c>
      <c r="G534" s="16">
        <f>VLOOKUP($D534,'Growth rate'!$B$3:$S$93,8,FALSE)*VLOOKUP($F534,BY_IND_Demand_Drivers!$B$5:$J$100,7,FALSE)</f>
        <v>2.2604475330224961E-2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ISDFL</v>
      </c>
      <c r="G535" s="16">
        <f>VLOOKUP($D535,'Growth rate'!$B$3:$S$93,8,FALSE)*VLOOKUP($F535,BY_IND_Demand_Drivers!$B$5:$J$100,7,FALSE)</f>
        <v>2.2858975480409501E-2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ISDFL</v>
      </c>
      <c r="G536" s="16">
        <f>VLOOKUP($D536,'Growth rate'!$B$3:$S$93,8,FALSE)*VLOOKUP($F536,BY_IND_Demand_Drivers!$B$5:$J$100,7,FALSE)</f>
        <v>2.311347563059404E-2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ISDFL</v>
      </c>
      <c r="G537" s="16">
        <f>VLOOKUP($D537,'Growth rate'!$B$3:$S$93,8,FALSE)*VLOOKUP($F537,BY_IND_Demand_Drivers!$B$5:$J$100,7,FALSE)</f>
        <v>2.336797578077858E-2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ISDFL</v>
      </c>
      <c r="G538" s="16">
        <f>VLOOKUP($D538,'Growth rate'!$B$3:$S$93,8,FALSE)*VLOOKUP($F538,BY_IND_Demand_Drivers!$B$5:$J$100,7,FALSE)</f>
        <v>2.36288719851287E-2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ISDFL</v>
      </c>
      <c r="G539" s="16">
        <f>VLOOKUP($D539,'Growth rate'!$B$3:$S$93,8,FALSE)*VLOOKUP($F539,BY_IND_Demand_Drivers!$B$5:$J$100,7,FALSE)</f>
        <v>2.3889768189478824E-2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ISDFL</v>
      </c>
      <c r="G540" s="16">
        <f>VLOOKUP($D540,'Growth rate'!$B$3:$S$93,8,FALSE)*VLOOKUP($F540,BY_IND_Demand_Drivers!$B$5:$J$100,7,FALSE)</f>
        <v>2.4150664393828947E-2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ISDFL</v>
      </c>
      <c r="G541" s="16">
        <f>VLOOKUP($D541,'Growth rate'!$B$3:$S$93,8,FALSE)*VLOOKUP($F541,BY_IND_Demand_Drivers!$B$5:$J$100,7,FALSE)</f>
        <v>2.4411560598179071E-2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ISDFL</v>
      </c>
      <c r="G542" s="16">
        <f>VLOOKUP($D542,'Growth rate'!$B$3:$S$93,8,FALSE)*VLOOKUP($F542,BY_IND_Demand_Drivers!$B$5:$J$100,7,FALSE)</f>
        <v>2.4672456802529188E-2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ISDFL</v>
      </c>
      <c r="G543" s="16">
        <f>VLOOKUP($D543,'Growth rate'!$B$3:$S$93,8,FALSE)*VLOOKUP($F543,BY_IND_Demand_Drivers!$B$5:$J$100,7,FALSE)</f>
        <v>2.4942455047249863E-2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ISDFL</v>
      </c>
      <c r="G544" s="16">
        <f>VLOOKUP($D544,'Growth rate'!$B$3:$S$93,8,FALSE)*VLOOKUP($F544,BY_IND_Demand_Drivers!$B$5:$J$100,7,FALSE)</f>
        <v>2.521245329197053E-2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ISDFL</v>
      </c>
      <c r="G545" s="16">
        <f>VLOOKUP($D545,'Growth rate'!$B$3:$S$93,8,FALSE)*VLOOKUP($F545,BY_IND_Demand_Drivers!$B$5:$J$100,7,FALSE)</f>
        <v>2.5482451536691198E-2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ISDFL</v>
      </c>
      <c r="G546" s="16">
        <f>VLOOKUP($D546,'Growth rate'!$B$3:$S$93,8,FALSE)*VLOOKUP($F546,BY_IND_Demand_Drivers!$B$5:$J$100,7,FALSE)</f>
        <v>2.5752449781411859E-2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ISDFL</v>
      </c>
      <c r="G547" s="16">
        <f>VLOOKUP($D547,'Growth rate'!$B$3:$S$93,8,FALSE)*VLOOKUP($F547,BY_IND_Demand_Drivers!$B$5:$J$100,7,FALSE)</f>
        <v>2.602244802613253E-2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ISDFL</v>
      </c>
      <c r="G548" s="16">
        <f>VLOOKUP($D548,'Growth rate'!$B$3:$S$93,8,FALSE)*VLOOKUP($F548,BY_IND_Demand_Drivers!$B$5:$J$100,7,FALSE)</f>
        <v>2.6291942298819256E-2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ISDFL</v>
      </c>
      <c r="G549" s="16">
        <f>VLOOKUP($D549,'Growth rate'!$B$3:$S$93,8,FALSE)*VLOOKUP($F549,BY_IND_Demand_Drivers!$B$5:$J$100,7,FALSE)</f>
        <v>2.6561436571505986E-2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ISDFL</v>
      </c>
      <c r="G550" s="16">
        <f>VLOOKUP($D550,'Growth rate'!$B$3:$S$93,8,FALSE)*VLOOKUP($F550,BY_IND_Demand_Drivers!$B$5:$J$100,7,FALSE)</f>
        <v>2.6830930844192708E-2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ISDFL</v>
      </c>
      <c r="G551" s="16">
        <f>VLOOKUP($D551,'Growth rate'!$B$3:$S$93,8,FALSE)*VLOOKUP($F551,BY_IND_Demand_Drivers!$B$5:$J$100,7,FALSE)</f>
        <v>2.7100425116879434E-2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ISDFL</v>
      </c>
      <c r="G552" s="16">
        <f>VLOOKUP($D552,'Growth rate'!$B$3:$S$93,8,FALSE)*VLOOKUP($F552,BY_IND_Demand_Drivers!$B$5:$J$100,7,FALSE)</f>
        <v>2.7369919389566164E-2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ISDFL</v>
      </c>
      <c r="G553" s="16">
        <f>VLOOKUP($D553,'Growth rate'!$B$3:$S$93,8,FALSE)*VLOOKUP($F553,BY_IND_Demand_Drivers!$B$5:$J$100,7,FALSE)</f>
        <v>2.7634980044643702E-2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ISDFL</v>
      </c>
      <c r="G554" s="16">
        <f>VLOOKUP($D554,'Growth rate'!$B$3:$S$93,8,FALSE)*VLOOKUP($F554,BY_IND_Demand_Drivers!$B$5:$J$100,7,FALSE)</f>
        <v>2.7900040699721251E-2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ISDFL</v>
      </c>
      <c r="G555" s="16">
        <f>VLOOKUP($D555,'Growth rate'!$B$3:$S$93,8,FALSE)*VLOOKUP($F555,BY_IND_Demand_Drivers!$B$5:$J$100,7,FALSE)</f>
        <v>2.8165101354798796E-2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ISDFL</v>
      </c>
      <c r="G556" s="16">
        <f>VLOOKUP($D556,'Growth rate'!$B$3:$S$93,8,FALSE)*VLOOKUP($F556,BY_IND_Demand_Drivers!$B$5:$J$100,7,FALSE)</f>
        <v>2.8430162009876345E-2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ISDFL</v>
      </c>
      <c r="G557" s="16">
        <f>VLOOKUP($D557,'Growth rate'!$B$3:$S$93,8,FALSE)*VLOOKUP($F557,BY_IND_Demand_Drivers!$B$5:$J$100,7,FALSE)</f>
        <v>2.869522266495388E-2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ISDFL</v>
      </c>
      <c r="G558" s="16">
        <f>VLOOKUP($D558,'Growth rate'!$B$3:$S$93,8,FALSE)*VLOOKUP($F558,BY_IND_Demand_Drivers!$B$5:$J$100,7,FALSE)</f>
        <v>2.8949435512899378E-2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ISDFL</v>
      </c>
      <c r="G559" s="16">
        <f>VLOOKUP($D559,'Growth rate'!$B$3:$S$93,8,FALSE)*VLOOKUP($F559,BY_IND_Demand_Drivers!$B$5:$J$100,7,FALSE)</f>
        <v>2.9203648360844874E-2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ISDFL</v>
      </c>
      <c r="G560" s="16">
        <f>VLOOKUP($D560,'Growth rate'!$B$3:$S$93,8,FALSE)*VLOOKUP($F560,BY_IND_Demand_Drivers!$B$5:$J$100,7,FALSE)</f>
        <v>2.9457861208790355E-2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ISDFL</v>
      </c>
      <c r="G561" s="16">
        <f>VLOOKUP($D561,'Growth rate'!$B$3:$S$93,8,FALSE)*VLOOKUP($F561,BY_IND_Demand_Drivers!$B$5:$J$100,7,FALSE)</f>
        <v>2.9712074056735843E-2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ISDFL</v>
      </c>
      <c r="G562" s="16">
        <f>VLOOKUP($D562,'Growth rate'!$B$3:$S$93,8,FALSE)*VLOOKUP($F562,BY_IND_Demand_Drivers!$B$5:$J$100,7,FALSE)</f>
        <v>2.9966286904681342E-2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ISDFL</v>
      </c>
      <c r="G563" s="16">
        <f>VLOOKUP($D563,'Growth rate'!$B$3:$S$93,8,FALSE)*VLOOKUP($F563,BY_IND_Demand_Drivers!$B$5:$J$100,7,FALSE)</f>
        <v>3.0210441310782789E-2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ISDFL</v>
      </c>
      <c r="G564" s="16">
        <f>VLOOKUP($D564,'Growth rate'!$B$3:$S$93,8,FALSE)*VLOOKUP($F564,BY_IND_Demand_Drivers!$B$5:$J$100,7,FALSE)</f>
        <v>3.0454595716884244E-2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ISDFL</v>
      </c>
      <c r="G565" s="16">
        <f>VLOOKUP($D565,'Growth rate'!$B$3:$S$93,8,FALSE)*VLOOKUP($F565,BY_IND_Demand_Drivers!$B$5:$J$100,7,FALSE)</f>
        <v>3.0698750122985691E-2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ISDFL</v>
      </c>
      <c r="G566" s="16">
        <f>VLOOKUP($D566,'Growth rate'!$B$3:$S$93,8,FALSE)*VLOOKUP($F566,BY_IND_Demand_Drivers!$B$5:$J$100,7,FALSE)</f>
        <v>3.0942904529087139E-2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ISDFL</v>
      </c>
      <c r="G567" s="16">
        <f>VLOOKUP($D567,'Growth rate'!$B$3:$S$93,8,FALSE)*VLOOKUP($F567,BY_IND_Demand_Drivers!$B$5:$J$100,7,FALSE)</f>
        <v>3.1187058935188586E-2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ISDFL</v>
      </c>
      <c r="G568" s="16">
        <f>VLOOKUP($D568,'Growth rate'!$B$3:$S$93,8,FALSE)*VLOOKUP($F568,BY_IND_Demand_Drivers!$B$5:$J$100,7,FALSE)</f>
        <v>3.1425551291848125E-2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ISDFL</v>
      </c>
      <c r="G569" s="16">
        <f>VLOOKUP($D569,'Growth rate'!$B$3:$S$93,8,FALSE)*VLOOKUP($F569,BY_IND_Demand_Drivers!$B$5:$J$100,7,FALSE)</f>
        <v>3.166404364850766E-2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ISDFL</v>
      </c>
      <c r="G570" s="16">
        <f>VLOOKUP($D570,'Growth rate'!$B$3:$S$93,8,FALSE)*VLOOKUP($F570,BY_IND_Demand_Drivers!$B$5:$J$100,7,FALSE)</f>
        <v>3.1902536005167202E-2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ISDFL</v>
      </c>
      <c r="G571" s="16">
        <f>VLOOKUP($D571,'Growth rate'!$B$3:$S$93,8,FALSE)*VLOOKUP($F571,BY_IND_Demand_Drivers!$B$5:$J$100,7,FALSE)</f>
        <v>3.2141028361826737E-2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ISDFL</v>
      </c>
      <c r="G572" s="16">
        <f>VLOOKUP($D572,'Growth rate'!$B$3:$S$93,8,FALSE)*VLOOKUP($F572,BY_IND_Demand_Drivers!$B$5:$J$100,7,FALSE)</f>
        <v>3.2379520718486272E-2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ISDFL</v>
      </c>
      <c r="G573" s="16">
        <f>VLOOKUP($D573,'Growth rate'!$B$3:$S$93,8,FALSE)*VLOOKUP($F573,BY_IND_Demand_Drivers!$B$5:$J$100,7,FALSE)</f>
        <v>3.2610049744314078E-2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ISDFL</v>
      </c>
      <c r="G574" s="16">
        <f>VLOOKUP($D574,'Growth rate'!$B$3:$S$93,8,FALSE)*VLOOKUP($F574,BY_IND_Demand_Drivers!$B$5:$J$100,7,FALSE)</f>
        <v>3.2840578770141876E-2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ISDFL</v>
      </c>
      <c r="G575" s="16">
        <f>VLOOKUP($D575,'Growth rate'!$B$3:$S$93,8,FALSE)*VLOOKUP($F575,BY_IND_Demand_Drivers!$B$5:$J$100,7,FALSE)</f>
        <v>3.3071107795969674E-2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ISDFL</v>
      </c>
      <c r="G576" s="16">
        <f>VLOOKUP($D576,'Growth rate'!$B$3:$S$93,8,FALSE)*VLOOKUP($F576,BY_IND_Demand_Drivers!$B$5:$J$100,7,FALSE)</f>
        <v>3.3301636821797473E-2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ISDFL</v>
      </c>
      <c r="G577" s="16">
        <f>VLOOKUP($D577,'Growth rate'!$B$3:$S$93,8,FALSE)*VLOOKUP($F577,BY_IND_Demand_Drivers!$B$5:$J$100,7,FALSE)</f>
        <v>3.3532165847625271E-2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ICDPH</v>
      </c>
      <c r="G4" s="16">
        <f>VLOOKUP($D4,'Growth rate'!$B$3:$S$93,9,FALSE)*VLOOKUP($F4,BY_IND_Demand_Drivers!$B$5:$J$100,7,FALSE)</f>
        <v>241.01113230891099</v>
      </c>
      <c r="H4" s="16">
        <f>VLOOKUP($D4,'Growth rate'!$B$3:$S$93,9,FALSE)*VLOOKUP($F4,BY_IND_Demand_Drivers!$B$5:$J$100,8,FALSE)</f>
        <v>0</v>
      </c>
      <c r="I4" s="16">
        <f>VLOOKUP($D4,'Growth rate'!$B$3:$S$93,9,FALSE)*VLOOKUP($F4,BY_IND_Demand_Drivers!$B$5:$J$100,9,FALSE)</f>
        <v>0</v>
      </c>
    </row>
    <row r="5" spans="1:9">
      <c r="A5" s="16">
        <v>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ICDPH</v>
      </c>
      <c r="G5" s="16">
        <f>VLOOKUP($D5,'Growth rate'!$B$3:$S$93,9,FALSE)*VLOOKUP($F5,BY_IND_Demand_Drivers!$B$5:$J$100,7,FALSE)</f>
        <v>244.1201951273913</v>
      </c>
      <c r="H5" s="16">
        <f>VLOOKUP($D5,'Growth rate'!$B$3:$S$93,9,FALSE)*VLOOKUP($F5,BY_IND_Demand_Drivers!$B$5:$J$100,8,FALSE)</f>
        <v>0</v>
      </c>
      <c r="I5" s="16">
        <f>VLOOKUP($D5,'Growth rate'!$B$3:$S$93,9,FALSE)*VLOOKUP($F5,BY_IND_Demand_Drivers!$B$5:$J$100,9,FALSE)</f>
        <v>0</v>
      </c>
    </row>
    <row r="6" spans="1:9">
      <c r="A6" s="16">
        <v>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ICDPH</v>
      </c>
      <c r="G6" s="16">
        <f>VLOOKUP($D6,'Growth rate'!$B$3:$S$93,9,FALSE)*VLOOKUP($F6,BY_IND_Demand_Drivers!$B$5:$J$100,7,FALSE)</f>
        <v>247.22925794587158</v>
      </c>
      <c r="H6" s="16">
        <f>VLOOKUP($D6,'Growth rate'!$B$3:$S$93,9,FALSE)*VLOOKUP($F6,BY_IND_Demand_Drivers!$B$5:$J$100,8,FALSE)</f>
        <v>0</v>
      </c>
      <c r="I6" s="16">
        <f>VLOOKUP($D6,'Growth rate'!$B$3:$S$93,9,FALSE)*VLOOKUP($F6,BY_IND_Demand_Drivers!$B$5:$J$100,9,FALSE)</f>
        <v>0</v>
      </c>
    </row>
    <row r="7" spans="1:9">
      <c r="A7" s="16">
        <v>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ICDPH</v>
      </c>
      <c r="G7" s="16">
        <f>VLOOKUP($D7,'Growth rate'!$B$3:$S$93,9,FALSE)*VLOOKUP($F7,BY_IND_Demand_Drivers!$B$5:$J$100,7,FALSE)</f>
        <v>250.33832076435189</v>
      </c>
      <c r="H7" s="16">
        <f>VLOOKUP($D7,'Growth rate'!$B$3:$S$93,9,FALSE)*VLOOKUP($F7,BY_IND_Demand_Drivers!$B$5:$J$100,8,FALSE)</f>
        <v>0</v>
      </c>
      <c r="I7" s="16">
        <f>VLOOKUP($D7,'Growth rate'!$B$3:$S$93,9,FALSE)*VLOOKUP($F7,BY_IND_Demand_Drivers!$B$5:$J$100,9,FALSE)</f>
        <v>0</v>
      </c>
    </row>
    <row r="8" spans="1:9">
      <c r="A8" s="16">
        <v>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ICDPH</v>
      </c>
      <c r="G8" s="16">
        <f>VLOOKUP($D8,'Growth rate'!$B$3:$S$93,9,FALSE)*VLOOKUP($F8,BY_IND_Demand_Drivers!$B$5:$J$100,7,FALSE)</f>
        <v>253.44738358283223</v>
      </c>
      <c r="H8" s="16">
        <f>VLOOKUP($D8,'Growth rate'!$B$3:$S$93,9,FALSE)*VLOOKUP($F8,BY_IND_Demand_Drivers!$B$5:$J$100,8,FALSE)</f>
        <v>0</v>
      </c>
      <c r="I8" s="16">
        <f>VLOOKUP($D8,'Growth rate'!$B$3:$S$93,9,FALSE)*VLOOKUP($F8,BY_IND_Demand_Drivers!$B$5:$J$100,9,FALSE)</f>
        <v>0</v>
      </c>
    </row>
    <row r="9" spans="1:9">
      <c r="A9" s="16">
        <v>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ICDPH</v>
      </c>
      <c r="G9" s="16">
        <f>VLOOKUP($D9,'Growth rate'!$B$3:$S$93,9,FALSE)*VLOOKUP($F9,BY_IND_Demand_Drivers!$B$5:$J$100,7,FALSE)</f>
        <v>256.55644640131248</v>
      </c>
      <c r="H9" s="16">
        <f>VLOOKUP($D9,'Growth rate'!$B$3:$S$93,9,FALSE)*VLOOKUP($F9,BY_IND_Demand_Drivers!$B$5:$J$100,8,FALSE)</f>
        <v>0</v>
      </c>
      <c r="I9" s="16">
        <f>VLOOKUP($D9,'Growth rate'!$B$3:$S$93,9,FALSE)*VLOOKUP($F9,BY_IND_Demand_Drivers!$B$5:$J$100,9,FALSE)</f>
        <v>0</v>
      </c>
    </row>
    <row r="10" spans="1:9">
      <c r="A10" s="16">
        <v>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ICDPH</v>
      </c>
      <c r="G10" s="16">
        <f>VLOOKUP($D10,'Growth rate'!$B$3:$S$93,9,FALSE)*VLOOKUP($F10,BY_IND_Demand_Drivers!$B$5:$J$100,7,FALSE)</f>
        <v>259.6655092197928</v>
      </c>
      <c r="H10" s="16">
        <f>VLOOKUP($D10,'Growth rate'!$B$3:$S$93,9,FALSE)*VLOOKUP($F10,BY_IND_Demand_Drivers!$B$5:$J$100,8,FALSE)</f>
        <v>0</v>
      </c>
      <c r="I10" s="16">
        <f>VLOOKUP($D10,'Growth rate'!$B$3:$S$93,9,FALSE)*VLOOKUP($F10,BY_IND_Demand_Drivers!$B$5:$J$100,9,FALSE)</f>
        <v>0</v>
      </c>
    </row>
    <row r="11" spans="1:9">
      <c r="A11" s="16">
        <v>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ICDPH</v>
      </c>
      <c r="G11" s="16">
        <f>VLOOKUP($D11,'Growth rate'!$B$3:$S$93,9,FALSE)*VLOOKUP($F11,BY_IND_Demand_Drivers!$B$5:$J$100,7,FALSE)</f>
        <v>262.77457203827316</v>
      </c>
      <c r="H11" s="16">
        <f>VLOOKUP($D11,'Growth rate'!$B$3:$S$93,9,FALSE)*VLOOKUP($F11,BY_IND_Demand_Drivers!$B$5:$J$100,8,FALSE)</f>
        <v>0</v>
      </c>
      <c r="I11" s="16">
        <f>VLOOKUP($D11,'Growth rate'!$B$3:$S$93,9,FALSE)*VLOOKUP($F11,BY_IND_Demand_Drivers!$B$5:$J$100,9,FALSE)</f>
        <v>0</v>
      </c>
    </row>
    <row r="12" spans="1:9">
      <c r="A12" s="16">
        <v>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ICDPH</v>
      </c>
      <c r="G12" s="16">
        <f>VLOOKUP($D12,'Growth rate'!$B$3:$S$93,9,FALSE)*VLOOKUP($F12,BY_IND_Demand_Drivers!$B$5:$J$100,7,FALSE)</f>
        <v>265.88363485675342</v>
      </c>
      <c r="H12" s="16">
        <f>VLOOKUP($D12,'Growth rate'!$B$3:$S$93,9,FALSE)*VLOOKUP($F12,BY_IND_Demand_Drivers!$B$5:$J$100,8,FALSE)</f>
        <v>0</v>
      </c>
      <c r="I12" s="16">
        <f>VLOOKUP($D12,'Growth rate'!$B$3:$S$93,9,FALSE)*VLOOKUP($F12,BY_IND_Demand_Drivers!$B$5:$J$100,9,FALSE)</f>
        <v>0</v>
      </c>
    </row>
    <row r="13" spans="1:9">
      <c r="A13" s="16">
        <v>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ICDPH</v>
      </c>
      <c r="G13" s="16">
        <f>VLOOKUP($D13,'Growth rate'!$B$3:$S$93,9,FALSE)*VLOOKUP($F13,BY_IND_Demand_Drivers!$B$5:$J$100,7,FALSE)</f>
        <v>268.99269767523373</v>
      </c>
      <c r="H13" s="16">
        <f>VLOOKUP($D13,'Growth rate'!$B$3:$S$93,9,FALSE)*VLOOKUP($F13,BY_IND_Demand_Drivers!$B$5:$J$100,8,FALSE)</f>
        <v>0</v>
      </c>
      <c r="I13" s="16">
        <f>VLOOKUP($D13,'Growth rate'!$B$3:$S$93,9,FALSE)*VLOOKUP($F13,BY_IND_Demand_Drivers!$B$5:$J$100,9,FALSE)</f>
        <v>0</v>
      </c>
    </row>
    <row r="14" spans="1:9">
      <c r="A14" s="16">
        <v>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ICDPH</v>
      </c>
      <c r="G14" s="16">
        <f>VLOOKUP($D14,'Growth rate'!$B$3:$S$93,9,FALSE)*VLOOKUP($F14,BY_IND_Demand_Drivers!$B$5:$J$100,7,FALSE)</f>
        <v>272.10176049371398</v>
      </c>
      <c r="H14" s="16">
        <f>VLOOKUP($D14,'Growth rate'!$B$3:$S$93,9,FALSE)*VLOOKUP($F14,BY_IND_Demand_Drivers!$B$5:$J$100,8,FALSE)</f>
        <v>0</v>
      </c>
      <c r="I14" s="16">
        <f>VLOOKUP($D14,'Growth rate'!$B$3:$S$93,9,FALSE)*VLOOKUP($F14,BY_IND_Demand_Drivers!$B$5:$J$100,9,FALSE)</f>
        <v>0</v>
      </c>
    </row>
    <row r="15" spans="1:9">
      <c r="A15" s="16">
        <v>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ICDPH</v>
      </c>
      <c r="G15" s="16">
        <f>VLOOKUP($D15,'Growth rate'!$B$3:$S$93,9,FALSE)*VLOOKUP($F15,BY_IND_Demand_Drivers!$B$5:$J$100,7,FALSE)</f>
        <v>275.21082331219435</v>
      </c>
      <c r="H15" s="16">
        <f>VLOOKUP($D15,'Growth rate'!$B$3:$S$93,9,FALSE)*VLOOKUP($F15,BY_IND_Demand_Drivers!$B$5:$J$100,8,FALSE)</f>
        <v>0</v>
      </c>
      <c r="I15" s="16">
        <f>VLOOKUP($D15,'Growth rate'!$B$3:$S$93,9,FALSE)*VLOOKUP($F15,BY_IND_Demand_Drivers!$B$5:$J$100,9,FALSE)</f>
        <v>0</v>
      </c>
    </row>
    <row r="16" spans="1:9">
      <c r="A16" s="16">
        <v>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ICDPH</v>
      </c>
      <c r="G16" s="16">
        <f>VLOOKUP($D16,'Growth rate'!$B$3:$S$93,9,FALSE)*VLOOKUP($F16,BY_IND_Demand_Drivers!$B$5:$J$100,7,FALSE)</f>
        <v>278.31988613067466</v>
      </c>
      <c r="H16" s="16">
        <f>VLOOKUP($D16,'Growth rate'!$B$3:$S$93,9,FALSE)*VLOOKUP($F16,BY_IND_Demand_Drivers!$B$5:$J$100,8,FALSE)</f>
        <v>0</v>
      </c>
      <c r="I16" s="16">
        <f>VLOOKUP($D16,'Growth rate'!$B$3:$S$93,9,FALSE)*VLOOKUP($F16,BY_IND_Demand_Drivers!$B$5:$J$100,9,FALSE)</f>
        <v>0</v>
      </c>
    </row>
    <row r="17" spans="1:9">
      <c r="A17" s="16">
        <v>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ICDPH</v>
      </c>
      <c r="G17" s="16">
        <f>VLOOKUP($D17,'Growth rate'!$B$3:$S$93,9,FALSE)*VLOOKUP($F17,BY_IND_Demand_Drivers!$B$5:$J$100,7,FALSE)</f>
        <v>281.42894894915491</v>
      </c>
      <c r="H17" s="16">
        <f>VLOOKUP($D17,'Growth rate'!$B$3:$S$93,9,FALSE)*VLOOKUP($F17,BY_IND_Demand_Drivers!$B$5:$J$100,8,FALSE)</f>
        <v>0</v>
      </c>
      <c r="I17" s="16">
        <f>VLOOKUP($D17,'Growth rate'!$B$3:$S$93,9,FALSE)*VLOOKUP($F17,BY_IND_Demand_Drivers!$B$5:$J$100,9,FALSE)</f>
        <v>0</v>
      </c>
    </row>
    <row r="18" spans="1:9">
      <c r="A18" s="16">
        <v>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ICDPH</v>
      </c>
      <c r="G18" s="16">
        <f>VLOOKUP($D18,'Growth rate'!$B$3:$S$93,9,FALSE)*VLOOKUP($F18,BY_IND_Demand_Drivers!$B$5:$J$100,7,FALSE)</f>
        <v>284.53801176763523</v>
      </c>
      <c r="H18" s="16">
        <f>VLOOKUP($D18,'Growth rate'!$B$3:$S$93,9,FALSE)*VLOOKUP($F18,BY_IND_Demand_Drivers!$B$5:$J$100,8,FALSE)</f>
        <v>0</v>
      </c>
      <c r="I18" s="16">
        <f>VLOOKUP($D18,'Growth rate'!$B$3:$S$93,9,FALSE)*VLOOKUP($F18,BY_IND_Demand_Drivers!$B$5:$J$100,9,FALSE)</f>
        <v>0</v>
      </c>
    </row>
    <row r="19" spans="1:9">
      <c r="A19" s="16">
        <v>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ICDPH</v>
      </c>
      <c r="G19" s="16">
        <f>VLOOKUP($D19,'Growth rate'!$B$3:$S$93,9,FALSE)*VLOOKUP($F19,BY_IND_Demand_Drivers!$B$5:$J$100,7,FALSE)</f>
        <v>287.64707458611559</v>
      </c>
      <c r="H19" s="16">
        <f>VLOOKUP($D19,'Growth rate'!$B$3:$S$93,9,FALSE)*VLOOKUP($F19,BY_IND_Demand_Drivers!$B$5:$J$100,8,FALSE)</f>
        <v>0</v>
      </c>
      <c r="I19" s="16">
        <f>VLOOKUP($D19,'Growth rate'!$B$3:$S$93,9,FALSE)*VLOOKUP($F19,BY_IND_Demand_Drivers!$B$5:$J$100,9,FALSE)</f>
        <v>0</v>
      </c>
    </row>
    <row r="20" spans="1:9">
      <c r="A20" s="16">
        <v>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ICDPH</v>
      </c>
      <c r="G20" s="16">
        <f>VLOOKUP($D20,'Growth rate'!$B$3:$S$93,9,FALSE)*VLOOKUP($F20,BY_IND_Demand_Drivers!$B$5:$J$100,7,FALSE)</f>
        <v>290.75613740459585</v>
      </c>
      <c r="H20" s="16">
        <f>VLOOKUP($D20,'Growth rate'!$B$3:$S$93,9,FALSE)*VLOOKUP($F20,BY_IND_Demand_Drivers!$B$5:$J$100,8,FALSE)</f>
        <v>0</v>
      </c>
      <c r="I20" s="16">
        <f>VLOOKUP($D20,'Growth rate'!$B$3:$S$93,9,FALSE)*VLOOKUP($F20,BY_IND_Demand_Drivers!$B$5:$J$100,9,FALSE)</f>
        <v>0</v>
      </c>
    </row>
    <row r="21" spans="1:9">
      <c r="A21" s="16">
        <v>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ICDPH</v>
      </c>
      <c r="G21" s="16">
        <f>VLOOKUP($D21,'Growth rate'!$B$3:$S$93,9,FALSE)*VLOOKUP($F21,BY_IND_Demand_Drivers!$B$5:$J$100,7,FALSE)</f>
        <v>293.86520022307616</v>
      </c>
      <c r="H21" s="16">
        <f>VLOOKUP($D21,'Growth rate'!$B$3:$S$93,9,FALSE)*VLOOKUP($F21,BY_IND_Demand_Drivers!$B$5:$J$100,8,FALSE)</f>
        <v>0</v>
      </c>
      <c r="I21" s="16">
        <f>VLOOKUP($D21,'Growth rate'!$B$3:$S$93,9,FALSE)*VLOOKUP($F21,BY_IND_Demand_Drivers!$B$5:$J$100,9,FALSE)</f>
        <v>0</v>
      </c>
    </row>
    <row r="22" spans="1:9">
      <c r="A22" s="16">
        <v>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ICDPH</v>
      </c>
      <c r="G22" s="16">
        <f>VLOOKUP($D22,'Growth rate'!$B$3:$S$93,9,FALSE)*VLOOKUP($F22,BY_IND_Demand_Drivers!$B$5:$J$100,7,FALSE)</f>
        <v>296.97426304155647</v>
      </c>
      <c r="H22" s="16">
        <f>VLOOKUP($D22,'Growth rate'!$B$3:$S$93,9,FALSE)*VLOOKUP($F22,BY_IND_Demand_Drivers!$B$5:$J$100,8,FALSE)</f>
        <v>0</v>
      </c>
      <c r="I22" s="16">
        <f>VLOOKUP($D22,'Growth rate'!$B$3:$S$93,9,FALSE)*VLOOKUP($F22,BY_IND_Demand_Drivers!$B$5:$J$100,9,FALSE)</f>
        <v>0</v>
      </c>
    </row>
    <row r="23" spans="1:9">
      <c r="A23" s="16">
        <v>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ICDPH</v>
      </c>
      <c r="G23" s="16">
        <f>VLOOKUP($D23,'Growth rate'!$B$3:$S$93,9,FALSE)*VLOOKUP($F23,BY_IND_Demand_Drivers!$B$5:$J$100,7,FALSE)</f>
        <v>300.08332586003678</v>
      </c>
      <c r="H23" s="16">
        <f>VLOOKUP($D23,'Growth rate'!$B$3:$S$93,9,FALSE)*VLOOKUP($F23,BY_IND_Demand_Drivers!$B$5:$J$100,8,FALSE)</f>
        <v>0</v>
      </c>
      <c r="I23" s="16">
        <f>VLOOKUP($D23,'Growth rate'!$B$3:$S$93,9,FALSE)*VLOOKUP($F23,BY_IND_Demand_Drivers!$B$5:$J$100,9,FALSE)</f>
        <v>0</v>
      </c>
    </row>
    <row r="24" spans="1:9">
      <c r="A24" s="16">
        <v>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ICDPH</v>
      </c>
      <c r="G24" s="16">
        <f>VLOOKUP($D24,'Growth rate'!$B$3:$S$93,9,FALSE)*VLOOKUP($F24,BY_IND_Demand_Drivers!$B$5:$J$100,7,FALSE)</f>
        <v>303.19238867851709</v>
      </c>
      <c r="H24" s="16">
        <f>VLOOKUP($D24,'Growth rate'!$B$3:$S$93,9,FALSE)*VLOOKUP($F24,BY_IND_Demand_Drivers!$B$5:$J$100,8,FALSE)</f>
        <v>0</v>
      </c>
      <c r="I24" s="16">
        <f>VLOOKUP($D24,'Growth rate'!$B$3:$S$93,9,FALSE)*VLOOKUP($F24,BY_IND_Demand_Drivers!$B$5:$J$100,9,FALSE)</f>
        <v>0</v>
      </c>
    </row>
    <row r="25" spans="1:9">
      <c r="A25" s="16">
        <v>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ICDPH</v>
      </c>
      <c r="G25" s="16">
        <f>VLOOKUP($D25,'Growth rate'!$B$3:$S$93,9,FALSE)*VLOOKUP($F25,BY_IND_Demand_Drivers!$B$5:$J$100,7,FALSE)</f>
        <v>306.3014514969974</v>
      </c>
      <c r="H25" s="16">
        <f>VLOOKUP($D25,'Growth rate'!$B$3:$S$93,9,FALSE)*VLOOKUP($F25,BY_IND_Demand_Drivers!$B$5:$J$100,8,FALSE)</f>
        <v>0</v>
      </c>
      <c r="I25" s="16">
        <f>VLOOKUP($D25,'Growth rate'!$B$3:$S$93,9,FALSE)*VLOOKUP($F25,BY_IND_Demand_Drivers!$B$5:$J$100,9,FALSE)</f>
        <v>0</v>
      </c>
    </row>
    <row r="26" spans="1:9">
      <c r="A26" s="16">
        <v>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ICDPH</v>
      </c>
      <c r="G26" s="16">
        <f>VLOOKUP($D26,'Growth rate'!$B$3:$S$93,9,FALSE)*VLOOKUP($F26,BY_IND_Demand_Drivers!$B$5:$J$100,7,FALSE)</f>
        <v>309.41051431547766</v>
      </c>
      <c r="H26" s="16">
        <f>VLOOKUP($D26,'Growth rate'!$B$3:$S$93,9,FALSE)*VLOOKUP($F26,BY_IND_Demand_Drivers!$B$5:$J$100,8,FALSE)</f>
        <v>0</v>
      </c>
      <c r="I26" s="16">
        <f>VLOOKUP($D26,'Growth rate'!$B$3:$S$93,9,FALSE)*VLOOKUP($F26,BY_IND_Demand_Drivers!$B$5:$J$100,9,FALSE)</f>
        <v>0</v>
      </c>
    </row>
    <row r="27" spans="1:9">
      <c r="A27" s="16">
        <v>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ICDPH</v>
      </c>
      <c r="G27" s="16">
        <f>VLOOKUP($D27,'Growth rate'!$B$3:$S$93,9,FALSE)*VLOOKUP($F27,BY_IND_Demand_Drivers!$B$5:$J$100,7,FALSE)</f>
        <v>312.51957713395802</v>
      </c>
      <c r="H27" s="16">
        <f>VLOOKUP($D27,'Growth rate'!$B$3:$S$93,9,FALSE)*VLOOKUP($F27,BY_IND_Demand_Drivers!$B$5:$J$100,8,FALSE)</f>
        <v>0</v>
      </c>
      <c r="I27" s="16">
        <f>VLOOKUP($D27,'Growth rate'!$B$3:$S$93,9,FALSE)*VLOOKUP($F27,BY_IND_Demand_Drivers!$B$5:$J$100,9,FALSE)</f>
        <v>0</v>
      </c>
    </row>
    <row r="28" spans="1:9">
      <c r="A28" s="16">
        <v>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ICDPH</v>
      </c>
      <c r="G28" s="16">
        <f>VLOOKUP($D28,'Growth rate'!$B$3:$S$93,9,FALSE)*VLOOKUP($F28,BY_IND_Demand_Drivers!$B$5:$J$100,7,FALSE)</f>
        <v>315.62863995243833</v>
      </c>
      <c r="H28" s="16">
        <f>VLOOKUP($D28,'Growth rate'!$B$3:$S$93,9,FALSE)*VLOOKUP($F28,BY_IND_Demand_Drivers!$B$5:$J$100,8,FALSE)</f>
        <v>0</v>
      </c>
      <c r="I28" s="16">
        <f>VLOOKUP($D28,'Growth rate'!$B$3:$S$93,9,FALSE)*VLOOKUP($F28,BY_IND_Demand_Drivers!$B$5:$J$100,9,FALSE)</f>
        <v>0</v>
      </c>
    </row>
    <row r="29" spans="1:9">
      <c r="A29" s="16">
        <v>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ICDPH</v>
      </c>
      <c r="G29" s="16">
        <f>VLOOKUP($D29,'Growth rate'!$B$3:$S$93,9,FALSE)*VLOOKUP($F29,BY_IND_Demand_Drivers!$B$5:$J$100,7,FALSE)</f>
        <v>318.73770277091859</v>
      </c>
      <c r="H29" s="16">
        <f>VLOOKUP($D29,'Growth rate'!$B$3:$S$93,9,FALSE)*VLOOKUP($F29,BY_IND_Demand_Drivers!$B$5:$J$100,8,FALSE)</f>
        <v>0</v>
      </c>
      <c r="I29" s="16">
        <f>VLOOKUP($D29,'Growth rate'!$B$3:$S$93,9,FALSE)*VLOOKUP($F29,BY_IND_Demand_Drivers!$B$5:$J$100,9,FALSE)</f>
        <v>0</v>
      </c>
    </row>
    <row r="30" spans="1:9">
      <c r="A30" s="16">
        <v>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ICDPH</v>
      </c>
      <c r="G30" s="16">
        <f>VLOOKUP($D30,'Growth rate'!$B$3:$S$93,9,FALSE)*VLOOKUP($F30,BY_IND_Demand_Drivers!$B$5:$J$100,7,FALSE)</f>
        <v>321.8467655893989</v>
      </c>
      <c r="H30" s="16">
        <f>VLOOKUP($D30,'Growth rate'!$B$3:$S$93,9,FALSE)*VLOOKUP($F30,BY_IND_Demand_Drivers!$B$5:$J$100,8,FALSE)</f>
        <v>0</v>
      </c>
      <c r="I30" s="16">
        <f>VLOOKUP($D30,'Growth rate'!$B$3:$S$93,9,FALSE)*VLOOKUP($F30,BY_IND_Demand_Drivers!$B$5:$J$100,9,FALSE)</f>
        <v>0</v>
      </c>
    </row>
    <row r="31" spans="1:9">
      <c r="A31" s="16">
        <v>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ICDPH</v>
      </c>
      <c r="G31" s="16">
        <f>VLOOKUP($D31,'Growth rate'!$B$3:$S$93,9,FALSE)*VLOOKUP($F31,BY_IND_Demand_Drivers!$B$5:$J$100,7,FALSE)</f>
        <v>324.95582840787921</v>
      </c>
      <c r="H31" s="16">
        <f>VLOOKUP($D31,'Growth rate'!$B$3:$S$93,9,FALSE)*VLOOKUP($F31,BY_IND_Demand_Drivers!$B$5:$J$100,8,FALSE)</f>
        <v>0</v>
      </c>
      <c r="I31" s="16">
        <f>VLOOKUP($D31,'Growth rate'!$B$3:$S$93,9,FALSE)*VLOOKUP($F31,BY_IND_Demand_Drivers!$B$5:$J$100,9,FALSE)</f>
        <v>0</v>
      </c>
    </row>
    <row r="32" spans="1:9">
      <c r="A32" s="16">
        <v>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ICDPH</v>
      </c>
      <c r="G32" s="16">
        <f>VLOOKUP($D32,'Growth rate'!$B$3:$S$93,9,FALSE)*VLOOKUP($F32,BY_IND_Demand_Drivers!$B$5:$J$100,7,FALSE)</f>
        <v>328.06489122635952</v>
      </c>
      <c r="H32" s="16">
        <f>VLOOKUP($D32,'Growth rate'!$B$3:$S$93,9,FALSE)*VLOOKUP($F32,BY_IND_Demand_Drivers!$B$5:$J$100,8,FALSE)</f>
        <v>0</v>
      </c>
      <c r="I32" s="16">
        <f>VLOOKUP($D32,'Growth rate'!$B$3:$S$93,9,FALSE)*VLOOKUP($F32,BY_IND_Demand_Drivers!$B$5:$J$100,9,FALSE)</f>
        <v>0</v>
      </c>
    </row>
    <row r="33" spans="1:9">
      <c r="A33" s="16">
        <v>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ICDPH</v>
      </c>
      <c r="G33" s="16">
        <f>VLOOKUP($D33,'Growth rate'!$B$3:$S$93,9,FALSE)*VLOOKUP($F33,BY_IND_Demand_Drivers!$B$5:$J$100,7,FALSE)</f>
        <v>331.17395404483983</v>
      </c>
      <c r="H33" s="16">
        <f>VLOOKUP($D33,'Growth rate'!$B$3:$S$93,9,FALSE)*VLOOKUP($F33,BY_IND_Demand_Drivers!$B$5:$J$100,8,FALSE)</f>
        <v>0</v>
      </c>
      <c r="I33" s="16">
        <f>VLOOKUP($D33,'Growth rate'!$B$3:$S$93,9,FALSE)*VLOOKUP($F33,BY_IND_Demand_Drivers!$B$5:$J$100,9,FALSE)</f>
        <v>0</v>
      </c>
    </row>
    <row r="34" spans="1:9">
      <c r="A34" s="16">
        <v>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ICDPH</v>
      </c>
      <c r="G34" s="16">
        <f>VLOOKUP($D34,'Growth rate'!$B$3:$S$93,9,FALSE)*VLOOKUP($F34,BY_IND_Demand_Drivers!$B$5:$J$100,7,FALSE)</f>
        <v>334.28301686332014</v>
      </c>
      <c r="H34" s="16">
        <f>VLOOKUP($D34,'Growth rate'!$B$3:$S$93,9,FALSE)*VLOOKUP($F34,BY_IND_Demand_Drivers!$B$5:$J$100,8,FALSE)</f>
        <v>0</v>
      </c>
      <c r="I34" s="16">
        <f>VLOOKUP($D34,'Growth rate'!$B$3:$S$93,9,FALSE)*VLOOKUP($F34,BY_IND_Demand_Drivers!$B$5:$J$100,9,FALSE)</f>
        <v>0</v>
      </c>
    </row>
    <row r="35" spans="1:9">
      <c r="A35" s="16">
        <v>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ICDPH</v>
      </c>
      <c r="G35" s="16">
        <f>VLOOKUP($D35,'Growth rate'!$B$3:$S$93,9,FALSE)*VLOOKUP($F35,BY_IND_Demand_Drivers!$B$5:$J$100,7,FALSE)</f>
        <v>337.3920796818004</v>
      </c>
      <c r="H35" s="16">
        <f>VLOOKUP($D35,'Growth rate'!$B$3:$S$93,9,FALSE)*VLOOKUP($F35,BY_IND_Demand_Drivers!$B$5:$J$100,8,FALSE)</f>
        <v>0</v>
      </c>
      <c r="I35" s="16">
        <f>VLOOKUP($D35,'Growth rate'!$B$3:$S$93,9,FALSE)*VLOOKUP($F35,BY_IND_Demand_Drivers!$B$5:$J$100,9,FALSE)</f>
        <v>0</v>
      </c>
    </row>
    <row r="36" spans="1:9">
      <c r="A36" s="16">
        <v>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ICDPH</v>
      </c>
      <c r="G36" s="16">
        <f>VLOOKUP($D36,'Growth rate'!$B$3:$S$93,9,FALSE)*VLOOKUP($F36,BY_IND_Demand_Drivers!$B$5:$J$100,7,FALSE)</f>
        <v>341.05083588017573</v>
      </c>
      <c r="H36" s="16">
        <f>VLOOKUP($D36,'Growth rate'!$B$3:$S$93,9,FALSE)*VLOOKUP($F36,BY_IND_Demand_Drivers!$B$5:$J$100,8,FALSE)</f>
        <v>0</v>
      </c>
      <c r="I36" s="16">
        <f>VLOOKUP($D36,'Growth rate'!$B$3:$S$93,9,FALSE)*VLOOKUP($F36,BY_IND_Demand_Drivers!$B$5:$J$100,9,FALSE)</f>
        <v>0</v>
      </c>
    </row>
    <row r="37" spans="1:9">
      <c r="A37" s="16">
        <v>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ICDPH</v>
      </c>
      <c r="G37" s="16">
        <f>VLOOKUP($D37,'Growth rate'!$B$3:$S$93,9,FALSE)*VLOOKUP($F37,BY_IND_Demand_Drivers!$B$5:$J$100,7,FALSE)</f>
        <v>344.70959207855117</v>
      </c>
      <c r="H37" s="16">
        <f>VLOOKUP($D37,'Growth rate'!$B$3:$S$93,9,FALSE)*VLOOKUP($F37,BY_IND_Demand_Drivers!$B$5:$J$100,8,FALSE)</f>
        <v>0</v>
      </c>
      <c r="I37" s="16">
        <f>VLOOKUP($D37,'Growth rate'!$B$3:$S$93,9,FALSE)*VLOOKUP($F37,BY_IND_Demand_Drivers!$B$5:$J$100,9,FALSE)</f>
        <v>0</v>
      </c>
    </row>
    <row r="38" spans="1:9">
      <c r="A38" s="16">
        <v>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ICDPH</v>
      </c>
      <c r="G38" s="16">
        <f>VLOOKUP($D38,'Growth rate'!$B$3:$S$93,9,FALSE)*VLOOKUP($F38,BY_IND_Demand_Drivers!$B$5:$J$100,7,FALSE)</f>
        <v>348.3683482769265</v>
      </c>
      <c r="H38" s="16">
        <f>VLOOKUP($D38,'Growth rate'!$B$3:$S$93,9,FALSE)*VLOOKUP($F38,BY_IND_Demand_Drivers!$B$5:$J$100,8,FALSE)</f>
        <v>0</v>
      </c>
      <c r="I38" s="16">
        <f>VLOOKUP($D38,'Growth rate'!$B$3:$S$93,9,FALSE)*VLOOKUP($F38,BY_IND_Demand_Drivers!$B$5:$J$100,9,FALSE)</f>
        <v>0</v>
      </c>
    </row>
    <row r="39" spans="1:9">
      <c r="A39" s="16">
        <v>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ICDPH</v>
      </c>
      <c r="G39" s="16">
        <f>VLOOKUP($D39,'Growth rate'!$B$3:$S$93,9,FALSE)*VLOOKUP($F39,BY_IND_Demand_Drivers!$B$5:$J$100,7,FALSE)</f>
        <v>352.02710447530194</v>
      </c>
      <c r="H39" s="16">
        <f>VLOOKUP($D39,'Growth rate'!$B$3:$S$93,9,FALSE)*VLOOKUP($F39,BY_IND_Demand_Drivers!$B$5:$J$100,8,FALSE)</f>
        <v>0</v>
      </c>
      <c r="I39" s="16">
        <f>VLOOKUP($D39,'Growth rate'!$B$3:$S$93,9,FALSE)*VLOOKUP($F39,BY_IND_Demand_Drivers!$B$5:$J$100,9,FALSE)</f>
        <v>0</v>
      </c>
    </row>
    <row r="40" spans="1:9">
      <c r="A40" s="16">
        <v>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ICDPH</v>
      </c>
      <c r="G40" s="16">
        <f>VLOOKUP($D40,'Growth rate'!$B$3:$S$93,9,FALSE)*VLOOKUP($F40,BY_IND_Demand_Drivers!$B$5:$J$100,7,FALSE)</f>
        <v>355.68586067367727</v>
      </c>
      <c r="H40" s="16">
        <f>VLOOKUP($D40,'Growth rate'!$B$3:$S$93,9,FALSE)*VLOOKUP($F40,BY_IND_Demand_Drivers!$B$5:$J$100,8,FALSE)</f>
        <v>0</v>
      </c>
      <c r="I40" s="16">
        <f>VLOOKUP($D40,'Growth rate'!$B$3:$S$93,9,FALSE)*VLOOKUP($F40,BY_IND_Demand_Drivers!$B$5:$J$100,9,FALSE)</f>
        <v>0</v>
      </c>
    </row>
    <row r="41" spans="1:9">
      <c r="A41" s="16">
        <v>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ICDPH</v>
      </c>
      <c r="G41" s="16">
        <f>VLOOKUP($D41,'Growth rate'!$B$3:$S$93,9,FALSE)*VLOOKUP($F41,BY_IND_Demand_Drivers!$B$5:$J$100,7,FALSE)</f>
        <v>359.78272235407348</v>
      </c>
      <c r="H41" s="16">
        <f>VLOOKUP($D41,'Growth rate'!$B$3:$S$93,9,FALSE)*VLOOKUP($F41,BY_IND_Demand_Drivers!$B$5:$J$100,8,FALSE)</f>
        <v>0</v>
      </c>
      <c r="I41" s="16">
        <f>VLOOKUP($D41,'Growth rate'!$B$3:$S$93,9,FALSE)*VLOOKUP($F41,BY_IND_Demand_Drivers!$B$5:$J$100,9,FALSE)</f>
        <v>0</v>
      </c>
    </row>
    <row r="42" spans="1:9">
      <c r="A42" s="16">
        <v>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ICDPH</v>
      </c>
      <c r="G42" s="16">
        <f>VLOOKUP($D42,'Growth rate'!$B$3:$S$93,9,FALSE)*VLOOKUP($F42,BY_IND_Demand_Drivers!$B$5:$J$100,7,FALSE)</f>
        <v>363.87958403446964</v>
      </c>
      <c r="H42" s="16">
        <f>VLOOKUP($D42,'Growth rate'!$B$3:$S$93,9,FALSE)*VLOOKUP($F42,BY_IND_Demand_Drivers!$B$5:$J$100,8,FALSE)</f>
        <v>0</v>
      </c>
      <c r="I42" s="16">
        <f>VLOOKUP($D42,'Growth rate'!$B$3:$S$93,9,FALSE)*VLOOKUP($F42,BY_IND_Demand_Drivers!$B$5:$J$100,9,FALSE)</f>
        <v>0</v>
      </c>
    </row>
    <row r="43" spans="1:9">
      <c r="A43" s="16">
        <v>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ICDPH</v>
      </c>
      <c r="G43" s="16">
        <f>VLOOKUP($D43,'Growth rate'!$B$3:$S$93,9,FALSE)*VLOOKUP($F43,BY_IND_Demand_Drivers!$B$5:$J$100,7,FALSE)</f>
        <v>367.97644571486586</v>
      </c>
      <c r="H43" s="16">
        <f>VLOOKUP($D43,'Growth rate'!$B$3:$S$93,9,FALSE)*VLOOKUP($F43,BY_IND_Demand_Drivers!$B$5:$J$100,8,FALSE)</f>
        <v>0</v>
      </c>
      <c r="I43" s="16">
        <f>VLOOKUP($D43,'Growth rate'!$B$3:$S$93,9,FALSE)*VLOOKUP($F43,BY_IND_Demand_Drivers!$B$5:$J$100,9,FALSE)</f>
        <v>0</v>
      </c>
    </row>
    <row r="44" spans="1:9">
      <c r="A44" s="16">
        <v>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ICDPH</v>
      </c>
      <c r="G44" s="16">
        <f>VLOOKUP($D44,'Growth rate'!$B$3:$S$93,9,FALSE)*VLOOKUP($F44,BY_IND_Demand_Drivers!$B$5:$J$100,7,FALSE)</f>
        <v>372.07330739526202</v>
      </c>
      <c r="H44" s="16">
        <f>VLOOKUP($D44,'Growth rate'!$B$3:$S$93,9,FALSE)*VLOOKUP($F44,BY_IND_Demand_Drivers!$B$5:$J$100,8,FALSE)</f>
        <v>0</v>
      </c>
      <c r="I44" s="16">
        <f>VLOOKUP($D44,'Growth rate'!$B$3:$S$93,9,FALSE)*VLOOKUP($F44,BY_IND_Demand_Drivers!$B$5:$J$100,9,FALSE)</f>
        <v>0</v>
      </c>
    </row>
    <row r="45" spans="1:9">
      <c r="A45" s="16">
        <v>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ICDPH</v>
      </c>
      <c r="G45" s="16">
        <f>VLOOKUP($D45,'Growth rate'!$B$3:$S$93,9,FALSE)*VLOOKUP($F45,BY_IND_Demand_Drivers!$B$5:$J$100,7,FALSE)</f>
        <v>376.17016907565829</v>
      </c>
      <c r="H45" s="16">
        <f>VLOOKUP($D45,'Growth rate'!$B$3:$S$93,9,FALSE)*VLOOKUP($F45,BY_IND_Demand_Drivers!$B$5:$J$100,8,FALSE)</f>
        <v>0</v>
      </c>
      <c r="I45" s="16">
        <f>VLOOKUP($D45,'Growth rate'!$B$3:$S$93,9,FALSE)*VLOOKUP($F45,BY_IND_Demand_Drivers!$B$5:$J$100,9,FALSE)</f>
        <v>0</v>
      </c>
    </row>
    <row r="46" spans="1:9">
      <c r="A46" s="16">
        <v>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ICDPH</v>
      </c>
      <c r="G46" s="16">
        <f>VLOOKUP($D46,'Growth rate'!$B$3:$S$93,9,FALSE)*VLOOKUP($F46,BY_IND_Demand_Drivers!$B$5:$J$100,7,FALSE)</f>
        <v>380.36999238180482</v>
      </c>
      <c r="H46" s="16">
        <f>VLOOKUP($D46,'Growth rate'!$B$3:$S$93,9,FALSE)*VLOOKUP($F46,BY_IND_Demand_Drivers!$B$5:$J$100,8,FALSE)</f>
        <v>0</v>
      </c>
      <c r="I46" s="16">
        <f>VLOOKUP($D46,'Growth rate'!$B$3:$S$93,9,FALSE)*VLOOKUP($F46,BY_IND_Demand_Drivers!$B$5:$J$100,9,FALSE)</f>
        <v>0</v>
      </c>
    </row>
    <row r="47" spans="1:9">
      <c r="A47" s="16">
        <v>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ICDPH</v>
      </c>
      <c r="G47" s="16">
        <f>VLOOKUP($D47,'Growth rate'!$B$3:$S$93,9,FALSE)*VLOOKUP($F47,BY_IND_Demand_Drivers!$B$5:$J$100,7,FALSE)</f>
        <v>384.56981568795146</v>
      </c>
      <c r="H47" s="16">
        <f>VLOOKUP($D47,'Growth rate'!$B$3:$S$93,9,FALSE)*VLOOKUP($F47,BY_IND_Demand_Drivers!$B$5:$J$100,8,FALSE)</f>
        <v>0</v>
      </c>
      <c r="I47" s="16">
        <f>VLOOKUP($D47,'Growth rate'!$B$3:$S$93,9,FALSE)*VLOOKUP($F47,BY_IND_Demand_Drivers!$B$5:$J$100,9,FALSE)</f>
        <v>0</v>
      </c>
    </row>
    <row r="48" spans="1:9">
      <c r="A48" s="16">
        <v>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ICDPH</v>
      </c>
      <c r="G48" s="16">
        <f>VLOOKUP($D48,'Growth rate'!$B$3:$S$93,9,FALSE)*VLOOKUP($F48,BY_IND_Demand_Drivers!$B$5:$J$100,7,FALSE)</f>
        <v>388.7696389940981</v>
      </c>
      <c r="H48" s="16">
        <f>VLOOKUP($D48,'Growth rate'!$B$3:$S$93,9,FALSE)*VLOOKUP($F48,BY_IND_Demand_Drivers!$B$5:$J$100,8,FALSE)</f>
        <v>0</v>
      </c>
      <c r="I48" s="16">
        <f>VLOOKUP($D48,'Growth rate'!$B$3:$S$93,9,FALSE)*VLOOKUP($F48,BY_IND_Demand_Drivers!$B$5:$J$100,9,FALSE)</f>
        <v>0</v>
      </c>
    </row>
    <row r="49" spans="1:9">
      <c r="A49" s="16">
        <v>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ICDPH</v>
      </c>
      <c r="G49" s="16">
        <f>VLOOKUP($D49,'Growth rate'!$B$3:$S$93,9,FALSE)*VLOOKUP($F49,BY_IND_Demand_Drivers!$B$5:$J$100,7,FALSE)</f>
        <v>392.96946230024469</v>
      </c>
      <c r="H49" s="16">
        <f>VLOOKUP($D49,'Growth rate'!$B$3:$S$93,9,FALSE)*VLOOKUP($F49,BY_IND_Demand_Drivers!$B$5:$J$100,8,FALSE)</f>
        <v>0</v>
      </c>
      <c r="I49" s="16">
        <f>VLOOKUP($D49,'Growth rate'!$B$3:$S$93,9,FALSE)*VLOOKUP($F49,BY_IND_Demand_Drivers!$B$5:$J$100,9,FALSE)</f>
        <v>0</v>
      </c>
    </row>
    <row r="50" spans="1:9">
      <c r="A50" s="16">
        <v>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ICDPH</v>
      </c>
      <c r="G50" s="16">
        <f>VLOOKUP($D50,'Growth rate'!$B$3:$S$93,9,FALSE)*VLOOKUP($F50,BY_IND_Demand_Drivers!$B$5:$J$100,7,FALSE)</f>
        <v>397.16928560639121</v>
      </c>
      <c r="H50" s="16">
        <f>VLOOKUP($D50,'Growth rate'!$B$3:$S$93,9,FALSE)*VLOOKUP($F50,BY_IND_Demand_Drivers!$B$5:$J$100,8,FALSE)</f>
        <v>0</v>
      </c>
      <c r="I50" s="16">
        <f>VLOOKUP($D50,'Growth rate'!$B$3:$S$93,9,FALSE)*VLOOKUP($F50,BY_IND_Demand_Drivers!$B$5:$J$100,9,FALSE)</f>
        <v>0</v>
      </c>
    </row>
    <row r="51" spans="1:9">
      <c r="A51" s="16">
        <v>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ICDPH</v>
      </c>
      <c r="G51" s="16">
        <f>VLOOKUP($D51,'Growth rate'!$B$3:$S$93,9,FALSE)*VLOOKUP($F51,BY_IND_Demand_Drivers!$B$5:$J$100,7,FALSE)</f>
        <v>401.51563063513987</v>
      </c>
      <c r="H51" s="16">
        <f>VLOOKUP($D51,'Growth rate'!$B$3:$S$93,9,FALSE)*VLOOKUP($F51,BY_IND_Demand_Drivers!$B$5:$J$100,8,FALSE)</f>
        <v>0</v>
      </c>
      <c r="I51" s="16">
        <f>VLOOKUP($D51,'Growth rate'!$B$3:$S$93,9,FALSE)*VLOOKUP($F51,BY_IND_Demand_Drivers!$B$5:$J$100,9,FALSE)</f>
        <v>0</v>
      </c>
    </row>
    <row r="52" spans="1:9">
      <c r="A52" s="16">
        <v>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ICDPH</v>
      </c>
      <c r="G52" s="16">
        <f>VLOOKUP($D52,'Growth rate'!$B$3:$S$93,9,FALSE)*VLOOKUP($F52,BY_IND_Demand_Drivers!$B$5:$J$100,7,FALSE)</f>
        <v>405.86197566388847</v>
      </c>
      <c r="H52" s="16">
        <f>VLOOKUP($D52,'Growth rate'!$B$3:$S$93,9,FALSE)*VLOOKUP($F52,BY_IND_Demand_Drivers!$B$5:$J$100,8,FALSE)</f>
        <v>0</v>
      </c>
      <c r="I52" s="16">
        <f>VLOOKUP($D52,'Growth rate'!$B$3:$S$93,9,FALSE)*VLOOKUP($F52,BY_IND_Demand_Drivers!$B$5:$J$100,9,FALSE)</f>
        <v>0</v>
      </c>
    </row>
    <row r="53" spans="1:9">
      <c r="A53" s="16">
        <v>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ICDPH</v>
      </c>
      <c r="G53" s="16">
        <f>VLOOKUP($D53,'Growth rate'!$B$3:$S$93,9,FALSE)*VLOOKUP($F53,BY_IND_Demand_Drivers!$B$5:$J$100,7,FALSE)</f>
        <v>410.20832069263707</v>
      </c>
      <c r="H53" s="16">
        <f>VLOOKUP($D53,'Growth rate'!$B$3:$S$93,9,FALSE)*VLOOKUP($F53,BY_IND_Demand_Drivers!$B$5:$J$100,8,FALSE)</f>
        <v>0</v>
      </c>
      <c r="I53" s="16">
        <f>VLOOKUP($D53,'Growth rate'!$B$3:$S$93,9,FALSE)*VLOOKUP($F53,BY_IND_Demand_Drivers!$B$5:$J$100,9,FALSE)</f>
        <v>0</v>
      </c>
    </row>
    <row r="54" spans="1:9">
      <c r="A54" s="16">
        <v>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ICDPH</v>
      </c>
      <c r="G54" s="16">
        <f>VLOOKUP($D54,'Growth rate'!$B$3:$S$93,9,FALSE)*VLOOKUP($F54,BY_IND_Demand_Drivers!$B$5:$J$100,7,FALSE)</f>
        <v>414.55466572138556</v>
      </c>
      <c r="H54" s="16">
        <f>VLOOKUP($D54,'Growth rate'!$B$3:$S$93,9,FALSE)*VLOOKUP($F54,BY_IND_Demand_Drivers!$B$5:$J$100,8,FALSE)</f>
        <v>0</v>
      </c>
      <c r="I54" s="16">
        <f>VLOOKUP($D54,'Growth rate'!$B$3:$S$93,9,FALSE)*VLOOKUP($F54,BY_IND_Demand_Drivers!$B$5:$J$100,9,FALSE)</f>
        <v>0</v>
      </c>
    </row>
    <row r="55" spans="1:9">
      <c r="A55" s="16">
        <v>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ICDPH</v>
      </c>
      <c r="G55" s="16">
        <f>VLOOKUP($D55,'Growth rate'!$B$3:$S$93,9,FALSE)*VLOOKUP($F55,BY_IND_Demand_Drivers!$B$5:$J$100,7,FALSE)</f>
        <v>418.90101075013422</v>
      </c>
      <c r="H55" s="16">
        <f>VLOOKUP($D55,'Growth rate'!$B$3:$S$93,9,FALSE)*VLOOKUP($F55,BY_IND_Demand_Drivers!$B$5:$J$100,8,FALSE)</f>
        <v>0</v>
      </c>
      <c r="I55" s="16">
        <f>VLOOKUP($D55,'Growth rate'!$B$3:$S$93,9,FALSE)*VLOOKUP($F55,BY_IND_Demand_Drivers!$B$5:$J$100,9,FALSE)</f>
        <v>0</v>
      </c>
    </row>
    <row r="56" spans="1:9">
      <c r="A56" s="16">
        <v>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ICDPH</v>
      </c>
      <c r="G56" s="16">
        <f>VLOOKUP($D56,'Growth rate'!$B$3:$S$93,9,FALSE)*VLOOKUP($F56,BY_IND_Demand_Drivers!$B$5:$J$100,7,FALSE)</f>
        <v>423.23924299894009</v>
      </c>
      <c r="H56" s="16">
        <f>VLOOKUP($D56,'Growth rate'!$B$3:$S$93,9,FALSE)*VLOOKUP($F56,BY_IND_Demand_Drivers!$B$5:$J$100,8,FALSE)</f>
        <v>0</v>
      </c>
      <c r="I56" s="16">
        <f>VLOOKUP($D56,'Growth rate'!$B$3:$S$93,9,FALSE)*VLOOKUP($F56,BY_IND_Demand_Drivers!$B$5:$J$100,9,FALSE)</f>
        <v>0</v>
      </c>
    </row>
    <row r="57" spans="1:9">
      <c r="A57" s="16">
        <v>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ICDPH</v>
      </c>
      <c r="G57" s="16">
        <f>VLOOKUP($D57,'Growth rate'!$B$3:$S$93,9,FALSE)*VLOOKUP($F57,BY_IND_Demand_Drivers!$B$5:$J$100,7,FALSE)</f>
        <v>427.57747524774595</v>
      </c>
      <c r="H57" s="16">
        <f>VLOOKUP($D57,'Growth rate'!$B$3:$S$93,9,FALSE)*VLOOKUP($F57,BY_IND_Demand_Drivers!$B$5:$J$100,8,FALSE)</f>
        <v>0</v>
      </c>
      <c r="I57" s="16">
        <f>VLOOKUP($D57,'Growth rate'!$B$3:$S$93,9,FALSE)*VLOOKUP($F57,BY_IND_Demand_Drivers!$B$5:$J$100,9,FALSE)</f>
        <v>0</v>
      </c>
    </row>
    <row r="58" spans="1:9">
      <c r="A58" s="16">
        <v>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ICDPH</v>
      </c>
      <c r="G58" s="16">
        <f>VLOOKUP($D58,'Growth rate'!$B$3:$S$93,9,FALSE)*VLOOKUP($F58,BY_IND_Demand_Drivers!$B$5:$J$100,7,FALSE)</f>
        <v>431.9157074965517</v>
      </c>
      <c r="H58" s="16">
        <f>VLOOKUP($D58,'Growth rate'!$B$3:$S$93,9,FALSE)*VLOOKUP($F58,BY_IND_Demand_Drivers!$B$5:$J$100,8,FALSE)</f>
        <v>0</v>
      </c>
      <c r="I58" s="16">
        <f>VLOOKUP($D58,'Growth rate'!$B$3:$S$93,9,FALSE)*VLOOKUP($F58,BY_IND_Demand_Drivers!$B$5:$J$100,9,FALSE)</f>
        <v>0</v>
      </c>
    </row>
    <row r="59" spans="1:9">
      <c r="A59" s="16">
        <v>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ICDPH</v>
      </c>
      <c r="G59" s="16">
        <f>VLOOKUP($D59,'Growth rate'!$B$3:$S$93,9,FALSE)*VLOOKUP($F59,BY_IND_Demand_Drivers!$B$5:$J$100,7,FALSE)</f>
        <v>436.25393974535757</v>
      </c>
      <c r="H59" s="16">
        <f>VLOOKUP($D59,'Growth rate'!$B$3:$S$93,9,FALSE)*VLOOKUP($F59,BY_IND_Demand_Drivers!$B$5:$J$100,8,FALSE)</f>
        <v>0</v>
      </c>
      <c r="I59" s="16">
        <f>VLOOKUP($D59,'Growth rate'!$B$3:$S$93,9,FALSE)*VLOOKUP($F59,BY_IND_Demand_Drivers!$B$5:$J$100,9,FALSE)</f>
        <v>0</v>
      </c>
    </row>
    <row r="60" spans="1:9">
      <c r="A60" s="16">
        <v>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ICDPH</v>
      </c>
      <c r="G60" s="16">
        <f>VLOOKUP($D60,'Growth rate'!$B$3:$S$93,9,FALSE)*VLOOKUP($F60,BY_IND_Demand_Drivers!$B$5:$J$100,7,FALSE)</f>
        <v>440.59217199416344</v>
      </c>
      <c r="H60" s="16">
        <f>VLOOKUP($D60,'Growth rate'!$B$3:$S$93,9,FALSE)*VLOOKUP($F60,BY_IND_Demand_Drivers!$B$5:$J$100,8,FALSE)</f>
        <v>0</v>
      </c>
      <c r="I60" s="16">
        <f>VLOOKUP($D60,'Growth rate'!$B$3:$S$93,9,FALSE)*VLOOKUP($F60,BY_IND_Demand_Drivers!$B$5:$J$100,9,FALSE)</f>
        <v>0</v>
      </c>
    </row>
    <row r="61" spans="1:9">
      <c r="A61" s="16">
        <v>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ICDPH</v>
      </c>
      <c r="G61" s="16">
        <f>VLOOKUP($D61,'Growth rate'!$B$3:$S$93,9,FALSE)*VLOOKUP($F61,BY_IND_Demand_Drivers!$B$5:$J$100,7,FALSE)</f>
        <v>444.85903329063217</v>
      </c>
      <c r="H61" s="16">
        <f>VLOOKUP($D61,'Growth rate'!$B$3:$S$93,9,FALSE)*VLOOKUP($F61,BY_IND_Demand_Drivers!$B$5:$J$100,8,FALSE)</f>
        <v>0</v>
      </c>
      <c r="I61" s="16">
        <f>VLOOKUP($D61,'Growth rate'!$B$3:$S$93,9,FALSE)*VLOOKUP($F61,BY_IND_Demand_Drivers!$B$5:$J$100,9,FALSE)</f>
        <v>0</v>
      </c>
    </row>
    <row r="62" spans="1:9">
      <c r="A62" s="16">
        <v>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ICDPH</v>
      </c>
      <c r="G62" s="16">
        <f>VLOOKUP($D62,'Growth rate'!$B$3:$S$93,9,FALSE)*VLOOKUP($F62,BY_IND_Demand_Drivers!$B$5:$J$100,7,FALSE)</f>
        <v>449.12589458710102</v>
      </c>
      <c r="H62" s="16">
        <f>VLOOKUP($D62,'Growth rate'!$B$3:$S$93,9,FALSE)*VLOOKUP($F62,BY_IND_Demand_Drivers!$B$5:$J$100,8,FALSE)</f>
        <v>0</v>
      </c>
      <c r="I62" s="16">
        <f>VLOOKUP($D62,'Growth rate'!$B$3:$S$93,9,FALSE)*VLOOKUP($F62,BY_IND_Demand_Drivers!$B$5:$J$100,9,FALSE)</f>
        <v>0</v>
      </c>
    </row>
    <row r="63" spans="1:9">
      <c r="A63" s="16">
        <v>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ICDPH</v>
      </c>
      <c r="G63" s="16">
        <f>VLOOKUP($D63,'Growth rate'!$B$3:$S$93,9,FALSE)*VLOOKUP($F63,BY_IND_Demand_Drivers!$B$5:$J$100,7,FALSE)</f>
        <v>453.39275588356986</v>
      </c>
      <c r="H63" s="16">
        <f>VLOOKUP($D63,'Growth rate'!$B$3:$S$93,9,FALSE)*VLOOKUP($F63,BY_IND_Demand_Drivers!$B$5:$J$100,8,FALSE)</f>
        <v>0</v>
      </c>
      <c r="I63" s="16">
        <f>VLOOKUP($D63,'Growth rate'!$B$3:$S$93,9,FALSE)*VLOOKUP($F63,BY_IND_Demand_Drivers!$B$5:$J$100,9,FALSE)</f>
        <v>0</v>
      </c>
    </row>
    <row r="64" spans="1:9">
      <c r="A64" s="16">
        <v>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ICDPH</v>
      </c>
      <c r="G64" s="16">
        <f>VLOOKUP($D64,'Growth rate'!$B$3:$S$93,9,FALSE)*VLOOKUP($F64,BY_IND_Demand_Drivers!$B$5:$J$100,7,FALSE)</f>
        <v>457.65961718003871</v>
      </c>
      <c r="H64" s="16">
        <f>VLOOKUP($D64,'Growth rate'!$B$3:$S$93,9,FALSE)*VLOOKUP($F64,BY_IND_Demand_Drivers!$B$5:$J$100,8,FALSE)</f>
        <v>0</v>
      </c>
      <c r="I64" s="16">
        <f>VLOOKUP($D64,'Growth rate'!$B$3:$S$93,9,FALSE)*VLOOKUP($F64,BY_IND_Demand_Drivers!$B$5:$J$100,9,FALSE)</f>
        <v>0</v>
      </c>
    </row>
    <row r="65" spans="1:9">
      <c r="A65" s="16">
        <v>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ICDPH</v>
      </c>
      <c r="G65" s="16">
        <f>VLOOKUP($D65,'Growth rate'!$B$3:$S$93,9,FALSE)*VLOOKUP($F65,BY_IND_Demand_Drivers!$B$5:$J$100,7,FALSE)</f>
        <v>461.92647847650738</v>
      </c>
      <c r="H65" s="16">
        <f>VLOOKUP($D65,'Growth rate'!$B$3:$S$93,9,FALSE)*VLOOKUP($F65,BY_IND_Demand_Drivers!$B$5:$J$100,8,FALSE)</f>
        <v>0</v>
      </c>
      <c r="I65" s="16">
        <f>VLOOKUP($D65,'Growth rate'!$B$3:$S$93,9,FALSE)*VLOOKUP($F65,BY_IND_Demand_Drivers!$B$5:$J$100,9,FALSE)</f>
        <v>0</v>
      </c>
    </row>
    <row r="66" spans="1:9">
      <c r="A66" s="16">
        <v>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ICDPH</v>
      </c>
      <c r="G66" s="16">
        <f>VLOOKUP($D66,'Growth rate'!$B$3:$S$93,9,FALSE)*VLOOKUP($F66,BY_IND_Demand_Drivers!$B$5:$J$100,7,FALSE)</f>
        <v>466.01871525773174</v>
      </c>
      <c r="H66" s="16">
        <f>VLOOKUP($D66,'Growth rate'!$B$3:$S$93,9,FALSE)*VLOOKUP($F66,BY_IND_Demand_Drivers!$B$5:$J$100,8,FALSE)</f>
        <v>0</v>
      </c>
      <c r="I66" s="16">
        <f>VLOOKUP($D66,'Growth rate'!$B$3:$S$93,9,FALSE)*VLOOKUP($F66,BY_IND_Demand_Drivers!$B$5:$J$100,9,FALSE)</f>
        <v>0</v>
      </c>
    </row>
    <row r="67" spans="1:9">
      <c r="A67" s="16">
        <v>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ICDPH</v>
      </c>
      <c r="G67" s="16">
        <f>VLOOKUP($D67,'Growth rate'!$B$3:$S$93,9,FALSE)*VLOOKUP($F67,BY_IND_Demand_Drivers!$B$5:$J$100,7,FALSE)</f>
        <v>470.1109520389561</v>
      </c>
      <c r="H67" s="16">
        <f>VLOOKUP($D67,'Growth rate'!$B$3:$S$93,9,FALSE)*VLOOKUP($F67,BY_IND_Demand_Drivers!$B$5:$J$100,8,FALSE)</f>
        <v>0</v>
      </c>
      <c r="I67" s="16">
        <f>VLOOKUP($D67,'Growth rate'!$B$3:$S$93,9,FALSE)*VLOOKUP($F67,BY_IND_Demand_Drivers!$B$5:$J$100,9,FALSE)</f>
        <v>0</v>
      </c>
    </row>
    <row r="68" spans="1:9">
      <c r="A68" s="16">
        <v>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ICDPH</v>
      </c>
      <c r="G68" s="16">
        <f>VLOOKUP($D68,'Growth rate'!$B$3:$S$93,9,FALSE)*VLOOKUP($F68,BY_IND_Demand_Drivers!$B$5:$J$100,7,FALSE)</f>
        <v>474.20318882018023</v>
      </c>
      <c r="H68" s="16">
        <f>VLOOKUP($D68,'Growth rate'!$B$3:$S$93,9,FALSE)*VLOOKUP($F68,BY_IND_Demand_Drivers!$B$5:$J$100,8,FALSE)</f>
        <v>0</v>
      </c>
      <c r="I68" s="16">
        <f>VLOOKUP($D68,'Growth rate'!$B$3:$S$93,9,FALSE)*VLOOKUP($F68,BY_IND_Demand_Drivers!$B$5:$J$100,9,FALSE)</f>
        <v>0</v>
      </c>
    </row>
    <row r="69" spans="1:9">
      <c r="A69" s="16">
        <v>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ICDPH</v>
      </c>
      <c r="G69" s="16">
        <f>VLOOKUP($D69,'Growth rate'!$B$3:$S$93,9,FALSE)*VLOOKUP($F69,BY_IND_Demand_Drivers!$B$5:$J$100,7,FALSE)</f>
        <v>478.29542560140442</v>
      </c>
      <c r="H69" s="16">
        <f>VLOOKUP($D69,'Growth rate'!$B$3:$S$93,9,FALSE)*VLOOKUP($F69,BY_IND_Demand_Drivers!$B$5:$J$100,8,FALSE)</f>
        <v>0</v>
      </c>
      <c r="I69" s="16">
        <f>VLOOKUP($D69,'Growth rate'!$B$3:$S$93,9,FALSE)*VLOOKUP($F69,BY_IND_Demand_Drivers!$B$5:$J$100,9,FALSE)</f>
        <v>0</v>
      </c>
    </row>
    <row r="70" spans="1:9">
      <c r="A70" s="16">
        <v>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ICDPH</v>
      </c>
      <c r="G70" s="16">
        <f>VLOOKUP($D70,'Growth rate'!$B$3:$S$93,9,FALSE)*VLOOKUP($F70,BY_IND_Demand_Drivers!$B$5:$J$100,7,FALSE)</f>
        <v>482.38766238262883</v>
      </c>
      <c r="H70" s="16">
        <f>VLOOKUP($D70,'Growth rate'!$B$3:$S$93,9,FALSE)*VLOOKUP($F70,BY_IND_Demand_Drivers!$B$5:$J$100,8,FALSE)</f>
        <v>0</v>
      </c>
      <c r="I70" s="16">
        <f>VLOOKUP($D70,'Growth rate'!$B$3:$S$93,9,FALSE)*VLOOKUP($F70,BY_IND_Demand_Drivers!$B$5:$J$100,9,FALSE)</f>
        <v>0</v>
      </c>
    </row>
    <row r="71" spans="1:9">
      <c r="A71" s="16">
        <v>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ICDPH</v>
      </c>
      <c r="G71" s="16">
        <f>VLOOKUP($D71,'Growth rate'!$B$3:$S$93,9,FALSE)*VLOOKUP($F71,BY_IND_Demand_Drivers!$B$5:$J$100,7,FALSE)</f>
        <v>486.31798159749616</v>
      </c>
      <c r="H71" s="16">
        <f>VLOOKUP($D71,'Growth rate'!$B$3:$S$93,9,FALSE)*VLOOKUP($F71,BY_IND_Demand_Drivers!$B$5:$J$100,8,FALSE)</f>
        <v>0</v>
      </c>
      <c r="I71" s="16">
        <f>VLOOKUP($D71,'Growth rate'!$B$3:$S$93,9,FALSE)*VLOOKUP($F71,BY_IND_Demand_Drivers!$B$5:$J$100,9,FALSE)</f>
        <v>0</v>
      </c>
    </row>
    <row r="72" spans="1:9">
      <c r="A72" s="16">
        <v>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ICDPH</v>
      </c>
      <c r="G72" s="16">
        <f>VLOOKUP($D72,'Growth rate'!$B$3:$S$93,9,FALSE)*VLOOKUP($F72,BY_IND_Demand_Drivers!$B$5:$J$100,7,FALSE)</f>
        <v>490.2483008123636</v>
      </c>
      <c r="H72" s="16">
        <f>VLOOKUP($D72,'Growth rate'!$B$3:$S$93,9,FALSE)*VLOOKUP($F72,BY_IND_Demand_Drivers!$B$5:$J$100,8,FALSE)</f>
        <v>0</v>
      </c>
      <c r="I72" s="16">
        <f>VLOOKUP($D72,'Growth rate'!$B$3:$S$93,9,FALSE)*VLOOKUP($F72,BY_IND_Demand_Drivers!$B$5:$J$100,9,FALSE)</f>
        <v>0</v>
      </c>
    </row>
    <row r="73" spans="1:9">
      <c r="A73" s="16">
        <v>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ICDPH</v>
      </c>
      <c r="G73" s="16">
        <f>VLOOKUP($D73,'Growth rate'!$B$3:$S$93,9,FALSE)*VLOOKUP($F73,BY_IND_Demand_Drivers!$B$5:$J$100,7,FALSE)</f>
        <v>494.17862002723092</v>
      </c>
      <c r="H73" s="16">
        <f>VLOOKUP($D73,'Growth rate'!$B$3:$S$93,9,FALSE)*VLOOKUP($F73,BY_IND_Demand_Drivers!$B$5:$J$100,8,FALSE)</f>
        <v>0</v>
      </c>
      <c r="I73" s="16">
        <f>VLOOKUP($D73,'Growth rate'!$B$3:$S$93,9,FALSE)*VLOOKUP($F73,BY_IND_Demand_Drivers!$B$5:$J$100,9,FALSE)</f>
        <v>0</v>
      </c>
    </row>
    <row r="74" spans="1:9">
      <c r="A74" s="16">
        <v>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ICDPH</v>
      </c>
      <c r="G74" s="16">
        <f>VLOOKUP($D74,'Growth rate'!$B$3:$S$93,9,FALSE)*VLOOKUP($F74,BY_IND_Demand_Drivers!$B$5:$J$100,7,FALSE)</f>
        <v>498.1089392420983</v>
      </c>
      <c r="H74" s="16">
        <f>VLOOKUP($D74,'Growth rate'!$B$3:$S$93,9,FALSE)*VLOOKUP($F74,BY_IND_Demand_Drivers!$B$5:$J$100,8,FALSE)</f>
        <v>0</v>
      </c>
      <c r="I74" s="16">
        <f>VLOOKUP($D74,'Growth rate'!$B$3:$S$93,9,FALSE)*VLOOKUP($F74,BY_IND_Demand_Drivers!$B$5:$J$100,9,FALSE)</f>
        <v>0</v>
      </c>
    </row>
    <row r="75" spans="1:9">
      <c r="A75" s="16">
        <v>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ICDPH</v>
      </c>
      <c r="G75" s="16">
        <f>VLOOKUP($D75,'Growth rate'!$B$3:$S$93,9,FALSE)*VLOOKUP($F75,BY_IND_Demand_Drivers!$B$5:$J$100,7,FALSE)</f>
        <v>502.03925845696563</v>
      </c>
      <c r="H75" s="16">
        <f>VLOOKUP($D75,'Growth rate'!$B$3:$S$93,9,FALSE)*VLOOKUP($F75,BY_IND_Demand_Drivers!$B$5:$J$100,8,FALSE)</f>
        <v>0</v>
      </c>
      <c r="I75" s="16">
        <f>VLOOKUP($D75,'Growth rate'!$B$3:$S$93,9,FALSE)*VLOOKUP($F75,BY_IND_Demand_Drivers!$B$5:$J$100,9,FALSE)</f>
        <v>0</v>
      </c>
    </row>
    <row r="76" spans="1:9">
      <c r="A76" s="16">
        <v>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ICDPH</v>
      </c>
      <c r="G76" s="16">
        <f>VLOOKUP($D76,'Growth rate'!$B$3:$S$93,9,FALSE)*VLOOKUP($F76,BY_IND_Demand_Drivers!$B$5:$J$100,7,FALSE)</f>
        <v>505.87843181838548</v>
      </c>
      <c r="H76" s="16">
        <f>VLOOKUP($D76,'Growth rate'!$B$3:$S$93,9,FALSE)*VLOOKUP($F76,BY_IND_Demand_Drivers!$B$5:$J$100,8,FALSE)</f>
        <v>0</v>
      </c>
      <c r="I76" s="16">
        <f>VLOOKUP($D76,'Growth rate'!$B$3:$S$93,9,FALSE)*VLOOKUP($F76,BY_IND_Demand_Drivers!$B$5:$J$100,9,FALSE)</f>
        <v>0</v>
      </c>
    </row>
    <row r="77" spans="1:9">
      <c r="A77" s="16">
        <v>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ICDPH</v>
      </c>
      <c r="G77" s="16">
        <f>VLOOKUP($D77,'Growth rate'!$B$3:$S$93,9,FALSE)*VLOOKUP($F77,BY_IND_Demand_Drivers!$B$5:$J$100,7,FALSE)</f>
        <v>509.71760517980539</v>
      </c>
      <c r="H77" s="16">
        <f>VLOOKUP($D77,'Growth rate'!$B$3:$S$93,9,FALSE)*VLOOKUP($F77,BY_IND_Demand_Drivers!$B$5:$J$100,8,FALSE)</f>
        <v>0</v>
      </c>
      <c r="I77" s="16">
        <f>VLOOKUP($D77,'Growth rate'!$B$3:$S$93,9,FALSE)*VLOOKUP($F77,BY_IND_Demand_Drivers!$B$5:$J$100,9,FALSE)</f>
        <v>0</v>
      </c>
    </row>
    <row r="78" spans="1:9">
      <c r="A78" s="16">
        <v>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ICDPH</v>
      </c>
      <c r="G78" s="16">
        <f>VLOOKUP($D78,'Growth rate'!$B$3:$S$93,9,FALSE)*VLOOKUP($F78,BY_IND_Demand_Drivers!$B$5:$J$100,7,FALSE)</f>
        <v>513.5567785412253</v>
      </c>
      <c r="H78" s="16">
        <f>VLOOKUP($D78,'Growth rate'!$B$3:$S$93,9,FALSE)*VLOOKUP($F78,BY_IND_Demand_Drivers!$B$5:$J$100,8,FALSE)</f>
        <v>0</v>
      </c>
      <c r="I78" s="16">
        <f>VLOOKUP($D78,'Growth rate'!$B$3:$S$93,9,FALSE)*VLOOKUP($F78,BY_IND_Demand_Drivers!$B$5:$J$100,9,FALSE)</f>
        <v>0</v>
      </c>
    </row>
    <row r="79" spans="1:9">
      <c r="A79" s="16">
        <v>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ICDPH</v>
      </c>
      <c r="G79" s="16">
        <f>VLOOKUP($D79,'Growth rate'!$B$3:$S$93,9,FALSE)*VLOOKUP($F79,BY_IND_Demand_Drivers!$B$5:$J$100,7,FALSE)</f>
        <v>517.39595190264527</v>
      </c>
      <c r="H79" s="16">
        <f>VLOOKUP($D79,'Growth rate'!$B$3:$S$93,9,FALSE)*VLOOKUP($F79,BY_IND_Demand_Drivers!$B$5:$J$100,8,FALSE)</f>
        <v>0</v>
      </c>
      <c r="I79" s="16">
        <f>VLOOKUP($D79,'Growth rate'!$B$3:$S$93,9,FALSE)*VLOOKUP($F79,BY_IND_Demand_Drivers!$B$5:$J$100,9,FALSE)</f>
        <v>0</v>
      </c>
    </row>
    <row r="80" spans="1:9">
      <c r="A80" s="16">
        <v>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ICDPH</v>
      </c>
      <c r="G80" s="16">
        <f>VLOOKUP($D80,'Growth rate'!$B$3:$S$93,9,FALSE)*VLOOKUP($F80,BY_IND_Demand_Drivers!$B$5:$J$100,7,FALSE)</f>
        <v>521.23512526406512</v>
      </c>
      <c r="H80" s="16">
        <f>VLOOKUP($D80,'Growth rate'!$B$3:$S$93,9,FALSE)*VLOOKUP($F80,BY_IND_Demand_Drivers!$B$5:$J$100,8,FALSE)</f>
        <v>0</v>
      </c>
      <c r="I80" s="16">
        <f>VLOOKUP($D80,'Growth rate'!$B$3:$S$93,9,FALSE)*VLOOKUP($F80,BY_IND_Demand_Drivers!$B$5:$J$100,9,FALSE)</f>
        <v>0</v>
      </c>
    </row>
    <row r="81" spans="1:9">
      <c r="A81" s="16">
        <v>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ICDPH</v>
      </c>
      <c r="G81" s="16">
        <f>VLOOKUP($D81,'Growth rate'!$B$3:$S$93,9,FALSE)*VLOOKUP($F81,BY_IND_Demand_Drivers!$B$5:$J$100,7,FALSE)</f>
        <v>524.94610748332173</v>
      </c>
      <c r="H81" s="16">
        <f>VLOOKUP($D81,'Growth rate'!$B$3:$S$93,9,FALSE)*VLOOKUP($F81,BY_IND_Demand_Drivers!$B$5:$J$100,8,FALSE)</f>
        <v>0</v>
      </c>
      <c r="I81" s="16">
        <f>VLOOKUP($D81,'Growth rate'!$B$3:$S$93,9,FALSE)*VLOOKUP($F81,BY_IND_Demand_Drivers!$B$5:$J$100,9,FALSE)</f>
        <v>0</v>
      </c>
    </row>
    <row r="82" spans="1:9">
      <c r="A82" s="16">
        <v>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ICDPH</v>
      </c>
      <c r="G82" s="16">
        <f>VLOOKUP($D82,'Growth rate'!$B$3:$S$93,9,FALSE)*VLOOKUP($F82,BY_IND_Demand_Drivers!$B$5:$J$100,7,FALSE)</f>
        <v>528.65708970257845</v>
      </c>
      <c r="H82" s="16">
        <f>VLOOKUP($D82,'Growth rate'!$B$3:$S$93,9,FALSE)*VLOOKUP($F82,BY_IND_Demand_Drivers!$B$5:$J$100,8,FALSE)</f>
        <v>0</v>
      </c>
      <c r="I82" s="16">
        <f>VLOOKUP($D82,'Growth rate'!$B$3:$S$93,9,FALSE)*VLOOKUP($F82,BY_IND_Demand_Drivers!$B$5:$J$100,9,FALSE)</f>
        <v>0</v>
      </c>
    </row>
    <row r="83" spans="1:9">
      <c r="A83" s="16">
        <v>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ICDPH</v>
      </c>
      <c r="G83" s="16">
        <f>VLOOKUP($D83,'Growth rate'!$B$3:$S$93,9,FALSE)*VLOOKUP($F83,BY_IND_Demand_Drivers!$B$5:$J$100,7,FALSE)</f>
        <v>532.36807192183517</v>
      </c>
      <c r="H83" s="16">
        <f>VLOOKUP($D83,'Growth rate'!$B$3:$S$93,9,FALSE)*VLOOKUP($F83,BY_IND_Demand_Drivers!$B$5:$J$100,8,FALSE)</f>
        <v>0</v>
      </c>
      <c r="I83" s="16">
        <f>VLOOKUP($D83,'Growth rate'!$B$3:$S$93,9,FALSE)*VLOOKUP($F83,BY_IND_Demand_Drivers!$B$5:$J$100,9,FALSE)</f>
        <v>0</v>
      </c>
    </row>
    <row r="84" spans="1:9">
      <c r="A84" s="16">
        <v>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ICDPH</v>
      </c>
      <c r="G84" s="16">
        <f>VLOOKUP($D84,'Growth rate'!$B$3:$S$93,9,FALSE)*VLOOKUP($F84,BY_IND_Demand_Drivers!$B$5:$J$100,7,FALSE)</f>
        <v>536.07905414109177</v>
      </c>
      <c r="H84" s="16">
        <f>VLOOKUP($D84,'Growth rate'!$B$3:$S$93,9,FALSE)*VLOOKUP($F84,BY_IND_Demand_Drivers!$B$5:$J$100,8,FALSE)</f>
        <v>0</v>
      </c>
      <c r="I84" s="16">
        <f>VLOOKUP($D84,'Growth rate'!$B$3:$S$93,9,FALSE)*VLOOKUP($F84,BY_IND_Demand_Drivers!$B$5:$J$100,9,FALSE)</f>
        <v>0</v>
      </c>
    </row>
    <row r="85" spans="1:9">
      <c r="A85" s="16">
        <v>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ICDPH</v>
      </c>
      <c r="G85" s="16">
        <f>VLOOKUP($D85,'Growth rate'!$B$3:$S$93,9,FALSE)*VLOOKUP($F85,BY_IND_Demand_Drivers!$B$5:$J$100,7,FALSE)</f>
        <v>539.79003636034849</v>
      </c>
      <c r="H85" s="16">
        <f>VLOOKUP($D85,'Growth rate'!$B$3:$S$93,9,FALSE)*VLOOKUP($F85,BY_IND_Demand_Drivers!$B$5:$J$100,8,FALSE)</f>
        <v>0</v>
      </c>
      <c r="I85" s="16">
        <f>VLOOKUP($D85,'Growth rate'!$B$3:$S$93,9,FALSE)*VLOOKUP($F85,BY_IND_Demand_Drivers!$B$5:$J$100,9,FALSE)</f>
        <v>0</v>
      </c>
    </row>
    <row r="86" spans="1:9">
      <c r="A86" s="16">
        <f>A4+1</f>
        <v>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ICDCO</v>
      </c>
      <c r="G86" s="16">
        <f>VLOOKUP($D86,'Growth rate'!$B$3:$S$93,9,FALSE)*VLOOKUP($F86,BY_IND_Demand_Drivers!$B$5:$J$100,7,FALSE)</f>
        <v>19.0435444039604</v>
      </c>
      <c r="H86" s="16">
        <f>VLOOKUP($D86,'Growth rate'!$B$3:$S$93,9,FALSE)*VLOOKUP($F86,BY_IND_Demand_Drivers!$B$5:$J$100,8,FALSE)</f>
        <v>0</v>
      </c>
      <c r="I86" s="16">
        <f>VLOOKUP($D86,'Growth rate'!$B$3:$S$93,9,FALSE)*VLOOKUP($F86,BY_IND_Demand_Drivers!$B$5:$J$100,9,FALSE)</f>
        <v>0</v>
      </c>
    </row>
    <row r="87" spans="1:9">
      <c r="A87" s="16">
        <f t="shared" ref="A87:A150" si="0">A5+1</f>
        <v>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ICDCO</v>
      </c>
      <c r="G87" s="16">
        <f>VLOOKUP($D87,'Growth rate'!$B$3:$S$93,9,FALSE)*VLOOKUP($F87,BY_IND_Demand_Drivers!$B$5:$J$100,7,FALSE)</f>
        <v>19.289207644787567</v>
      </c>
      <c r="H87" s="16">
        <f>VLOOKUP($D87,'Growth rate'!$B$3:$S$93,9,FALSE)*VLOOKUP($F87,BY_IND_Demand_Drivers!$B$5:$J$100,8,FALSE)</f>
        <v>0</v>
      </c>
      <c r="I87" s="16">
        <f>VLOOKUP($D87,'Growth rate'!$B$3:$S$93,9,FALSE)*VLOOKUP($F87,BY_IND_Demand_Drivers!$B$5:$J$100,9,FALSE)</f>
        <v>0</v>
      </c>
    </row>
    <row r="88" spans="1:9">
      <c r="A88" s="16">
        <f t="shared" si="0"/>
        <v>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ICDCO</v>
      </c>
      <c r="G88" s="16">
        <f>VLOOKUP($D88,'Growth rate'!$B$3:$S$93,9,FALSE)*VLOOKUP($F88,BY_IND_Demand_Drivers!$B$5:$J$100,7,FALSE)</f>
        <v>19.53487088561473</v>
      </c>
      <c r="H88" s="16">
        <f>VLOOKUP($D88,'Growth rate'!$B$3:$S$93,9,FALSE)*VLOOKUP($F88,BY_IND_Demand_Drivers!$B$5:$J$100,8,FALSE)</f>
        <v>0</v>
      </c>
      <c r="I88" s="16">
        <f>VLOOKUP($D88,'Growth rate'!$B$3:$S$93,9,FALSE)*VLOOKUP($F88,BY_IND_Demand_Drivers!$B$5:$J$100,9,FALSE)</f>
        <v>0</v>
      </c>
    </row>
    <row r="89" spans="1:9">
      <c r="A89" s="16">
        <f t="shared" si="0"/>
        <v>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ICDCO</v>
      </c>
      <c r="G89" s="16">
        <f>VLOOKUP($D89,'Growth rate'!$B$3:$S$93,9,FALSE)*VLOOKUP($F89,BY_IND_Demand_Drivers!$B$5:$J$100,7,FALSE)</f>
        <v>19.780534126441896</v>
      </c>
      <c r="H89" s="16">
        <f>VLOOKUP($D89,'Growth rate'!$B$3:$S$93,9,FALSE)*VLOOKUP($F89,BY_IND_Demand_Drivers!$B$5:$J$100,8,FALSE)</f>
        <v>0</v>
      </c>
      <c r="I89" s="16">
        <f>VLOOKUP($D89,'Growth rate'!$B$3:$S$93,9,FALSE)*VLOOKUP($F89,BY_IND_Demand_Drivers!$B$5:$J$100,9,FALSE)</f>
        <v>0</v>
      </c>
    </row>
    <row r="90" spans="1:9">
      <c r="A90" s="16">
        <f t="shared" si="0"/>
        <v>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ICDCO</v>
      </c>
      <c r="G90" s="16">
        <f>VLOOKUP($D90,'Growth rate'!$B$3:$S$93,9,FALSE)*VLOOKUP($F90,BY_IND_Demand_Drivers!$B$5:$J$100,7,FALSE)</f>
        <v>20.026197367269067</v>
      </c>
      <c r="H90" s="16">
        <f>VLOOKUP($D90,'Growth rate'!$B$3:$S$93,9,FALSE)*VLOOKUP($F90,BY_IND_Demand_Drivers!$B$5:$J$100,8,FALSE)</f>
        <v>0</v>
      </c>
      <c r="I90" s="16">
        <f>VLOOKUP($D90,'Growth rate'!$B$3:$S$93,9,FALSE)*VLOOKUP($F90,BY_IND_Demand_Drivers!$B$5:$J$100,9,FALSE)</f>
        <v>0</v>
      </c>
    </row>
    <row r="91" spans="1:9">
      <c r="A91" s="16">
        <f t="shared" si="0"/>
        <v>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ICDCO</v>
      </c>
      <c r="G91" s="16">
        <f>VLOOKUP($D91,'Growth rate'!$B$3:$S$93,9,FALSE)*VLOOKUP($F91,BY_IND_Demand_Drivers!$B$5:$J$100,7,FALSE)</f>
        <v>20.27186060809623</v>
      </c>
      <c r="H91" s="16">
        <f>VLOOKUP($D91,'Growth rate'!$B$3:$S$93,9,FALSE)*VLOOKUP($F91,BY_IND_Demand_Drivers!$B$5:$J$100,8,FALSE)</f>
        <v>0</v>
      </c>
      <c r="I91" s="16">
        <f>VLOOKUP($D91,'Growth rate'!$B$3:$S$93,9,FALSE)*VLOOKUP($F91,BY_IND_Demand_Drivers!$B$5:$J$100,9,FALSE)</f>
        <v>0</v>
      </c>
    </row>
    <row r="92" spans="1:9">
      <c r="A92" s="16">
        <f t="shared" si="0"/>
        <v>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ICDCO</v>
      </c>
      <c r="G92" s="16">
        <f>VLOOKUP($D92,'Growth rate'!$B$3:$S$93,9,FALSE)*VLOOKUP($F92,BY_IND_Demand_Drivers!$B$5:$J$100,7,FALSE)</f>
        <v>20.517523848923396</v>
      </c>
      <c r="H92" s="16">
        <f>VLOOKUP($D92,'Growth rate'!$B$3:$S$93,9,FALSE)*VLOOKUP($F92,BY_IND_Demand_Drivers!$B$5:$J$100,8,FALSE)</f>
        <v>0</v>
      </c>
      <c r="I92" s="16">
        <f>VLOOKUP($D92,'Growth rate'!$B$3:$S$93,9,FALSE)*VLOOKUP($F92,BY_IND_Demand_Drivers!$B$5:$J$100,9,FALSE)</f>
        <v>0</v>
      </c>
    </row>
    <row r="93" spans="1:9">
      <c r="A93" s="16">
        <f t="shared" si="0"/>
        <v>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ICDCO</v>
      </c>
      <c r="G93" s="16">
        <f>VLOOKUP($D93,'Growth rate'!$B$3:$S$93,9,FALSE)*VLOOKUP($F93,BY_IND_Demand_Drivers!$B$5:$J$100,7,FALSE)</f>
        <v>20.763187089750563</v>
      </c>
      <c r="H93" s="16">
        <f>VLOOKUP($D93,'Growth rate'!$B$3:$S$93,9,FALSE)*VLOOKUP($F93,BY_IND_Demand_Drivers!$B$5:$J$100,8,FALSE)</f>
        <v>0</v>
      </c>
      <c r="I93" s="16">
        <f>VLOOKUP($D93,'Growth rate'!$B$3:$S$93,9,FALSE)*VLOOKUP($F93,BY_IND_Demand_Drivers!$B$5:$J$100,9,FALSE)</f>
        <v>0</v>
      </c>
    </row>
    <row r="94" spans="1:9">
      <c r="A94" s="16">
        <f t="shared" si="0"/>
        <v>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ICDCO</v>
      </c>
      <c r="G94" s="16">
        <f>VLOOKUP($D94,'Growth rate'!$B$3:$S$93,9,FALSE)*VLOOKUP($F94,BY_IND_Demand_Drivers!$B$5:$J$100,7,FALSE)</f>
        <v>21.008850330577726</v>
      </c>
      <c r="H94" s="16">
        <f>VLOOKUP($D94,'Growth rate'!$B$3:$S$93,9,FALSE)*VLOOKUP($F94,BY_IND_Demand_Drivers!$B$5:$J$100,8,FALSE)</f>
        <v>0</v>
      </c>
      <c r="I94" s="16">
        <f>VLOOKUP($D94,'Growth rate'!$B$3:$S$93,9,FALSE)*VLOOKUP($F94,BY_IND_Demand_Drivers!$B$5:$J$100,9,FALSE)</f>
        <v>0</v>
      </c>
    </row>
    <row r="95" spans="1:9">
      <c r="A95" s="16">
        <f t="shared" si="0"/>
        <v>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ICDCO</v>
      </c>
      <c r="G95" s="16">
        <f>VLOOKUP($D95,'Growth rate'!$B$3:$S$93,9,FALSE)*VLOOKUP($F95,BY_IND_Demand_Drivers!$B$5:$J$100,7,FALSE)</f>
        <v>21.254513571404893</v>
      </c>
      <c r="H95" s="16">
        <f>VLOOKUP($D95,'Growth rate'!$B$3:$S$93,9,FALSE)*VLOOKUP($F95,BY_IND_Demand_Drivers!$B$5:$J$100,8,FALSE)</f>
        <v>0</v>
      </c>
      <c r="I95" s="16">
        <f>VLOOKUP($D95,'Growth rate'!$B$3:$S$93,9,FALSE)*VLOOKUP($F95,BY_IND_Demand_Drivers!$B$5:$J$100,9,FALSE)</f>
        <v>0</v>
      </c>
    </row>
    <row r="96" spans="1:9">
      <c r="A96" s="16">
        <f t="shared" si="0"/>
        <v>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ICDCO</v>
      </c>
      <c r="G96" s="16">
        <f>VLOOKUP($D96,'Growth rate'!$B$3:$S$93,9,FALSE)*VLOOKUP($F96,BY_IND_Demand_Drivers!$B$5:$J$100,7,FALSE)</f>
        <v>21.500176812232059</v>
      </c>
      <c r="H96" s="16">
        <f>VLOOKUP($D96,'Growth rate'!$B$3:$S$93,9,FALSE)*VLOOKUP($F96,BY_IND_Demand_Drivers!$B$5:$J$100,8,FALSE)</f>
        <v>0</v>
      </c>
      <c r="I96" s="16">
        <f>VLOOKUP($D96,'Growth rate'!$B$3:$S$93,9,FALSE)*VLOOKUP($F96,BY_IND_Demand_Drivers!$B$5:$J$100,9,FALSE)</f>
        <v>0</v>
      </c>
    </row>
    <row r="97" spans="1:9">
      <c r="A97" s="16">
        <f t="shared" si="0"/>
        <v>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ICDCO</v>
      </c>
      <c r="G97" s="16">
        <f>VLOOKUP($D97,'Growth rate'!$B$3:$S$93,9,FALSE)*VLOOKUP($F97,BY_IND_Demand_Drivers!$B$5:$J$100,7,FALSE)</f>
        <v>21.745840053059226</v>
      </c>
      <c r="H97" s="16">
        <f>VLOOKUP($D97,'Growth rate'!$B$3:$S$93,9,FALSE)*VLOOKUP($F97,BY_IND_Demand_Drivers!$B$5:$J$100,8,FALSE)</f>
        <v>0</v>
      </c>
      <c r="I97" s="16">
        <f>VLOOKUP($D97,'Growth rate'!$B$3:$S$93,9,FALSE)*VLOOKUP($F97,BY_IND_Demand_Drivers!$B$5:$J$100,9,FALSE)</f>
        <v>0</v>
      </c>
    </row>
    <row r="98" spans="1:9">
      <c r="A98" s="16">
        <f t="shared" si="0"/>
        <v>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ICDCO</v>
      </c>
      <c r="G98" s="16">
        <f>VLOOKUP($D98,'Growth rate'!$B$3:$S$93,9,FALSE)*VLOOKUP($F98,BY_IND_Demand_Drivers!$B$5:$J$100,7,FALSE)</f>
        <v>21.991503293886392</v>
      </c>
      <c r="H98" s="16">
        <f>VLOOKUP($D98,'Growth rate'!$B$3:$S$93,9,FALSE)*VLOOKUP($F98,BY_IND_Demand_Drivers!$B$5:$J$100,8,FALSE)</f>
        <v>0</v>
      </c>
      <c r="I98" s="16">
        <f>VLOOKUP($D98,'Growth rate'!$B$3:$S$93,9,FALSE)*VLOOKUP($F98,BY_IND_Demand_Drivers!$B$5:$J$100,9,FALSE)</f>
        <v>0</v>
      </c>
    </row>
    <row r="99" spans="1:9">
      <c r="A99" s="16">
        <f t="shared" si="0"/>
        <v>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ICDCO</v>
      </c>
      <c r="G99" s="16">
        <f>VLOOKUP($D99,'Growth rate'!$B$3:$S$93,9,FALSE)*VLOOKUP($F99,BY_IND_Demand_Drivers!$B$5:$J$100,7,FALSE)</f>
        <v>22.237166534713555</v>
      </c>
      <c r="H99" s="16">
        <f>VLOOKUP($D99,'Growth rate'!$B$3:$S$93,9,FALSE)*VLOOKUP($F99,BY_IND_Demand_Drivers!$B$5:$J$100,8,FALSE)</f>
        <v>0</v>
      </c>
      <c r="I99" s="16">
        <f>VLOOKUP($D99,'Growth rate'!$B$3:$S$93,9,FALSE)*VLOOKUP($F99,BY_IND_Demand_Drivers!$B$5:$J$100,9,FALSE)</f>
        <v>0</v>
      </c>
    </row>
    <row r="100" spans="1:9">
      <c r="A100" s="16">
        <f t="shared" si="0"/>
        <v>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ICDCO</v>
      </c>
      <c r="G100" s="16">
        <f>VLOOKUP($D100,'Growth rate'!$B$3:$S$93,9,FALSE)*VLOOKUP($F100,BY_IND_Demand_Drivers!$B$5:$J$100,7,FALSE)</f>
        <v>22.482829775540722</v>
      </c>
      <c r="H100" s="16">
        <f>VLOOKUP($D100,'Growth rate'!$B$3:$S$93,9,FALSE)*VLOOKUP($F100,BY_IND_Demand_Drivers!$B$5:$J$100,8,FALSE)</f>
        <v>0</v>
      </c>
      <c r="I100" s="16">
        <f>VLOOKUP($D100,'Growth rate'!$B$3:$S$93,9,FALSE)*VLOOKUP($F100,BY_IND_Demand_Drivers!$B$5:$J$100,9,FALSE)</f>
        <v>0</v>
      </c>
    </row>
    <row r="101" spans="1:9">
      <c r="A101" s="16">
        <f t="shared" si="0"/>
        <v>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ICDCO</v>
      </c>
      <c r="G101" s="16">
        <f>VLOOKUP($D101,'Growth rate'!$B$3:$S$93,9,FALSE)*VLOOKUP($F101,BY_IND_Demand_Drivers!$B$5:$J$100,7,FALSE)</f>
        <v>22.728493016367889</v>
      </c>
      <c r="H101" s="16">
        <f>VLOOKUP($D101,'Growth rate'!$B$3:$S$93,9,FALSE)*VLOOKUP($F101,BY_IND_Demand_Drivers!$B$5:$J$100,8,FALSE)</f>
        <v>0</v>
      </c>
      <c r="I101" s="16">
        <f>VLOOKUP($D101,'Growth rate'!$B$3:$S$93,9,FALSE)*VLOOKUP($F101,BY_IND_Demand_Drivers!$B$5:$J$100,9,FALSE)</f>
        <v>0</v>
      </c>
    </row>
    <row r="102" spans="1:9">
      <c r="A102" s="16">
        <f t="shared" si="0"/>
        <v>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ICDCO</v>
      </c>
      <c r="G102" s="16">
        <f>VLOOKUP($D102,'Growth rate'!$B$3:$S$93,9,FALSE)*VLOOKUP($F102,BY_IND_Demand_Drivers!$B$5:$J$100,7,FALSE)</f>
        <v>22.974156257195052</v>
      </c>
      <c r="H102" s="16">
        <f>VLOOKUP($D102,'Growth rate'!$B$3:$S$93,9,FALSE)*VLOOKUP($F102,BY_IND_Demand_Drivers!$B$5:$J$100,8,FALSE)</f>
        <v>0</v>
      </c>
      <c r="I102" s="16">
        <f>VLOOKUP($D102,'Growth rate'!$B$3:$S$93,9,FALSE)*VLOOKUP($F102,BY_IND_Demand_Drivers!$B$5:$J$100,9,FALSE)</f>
        <v>0</v>
      </c>
    </row>
    <row r="103" spans="1:9">
      <c r="A103" s="16">
        <f t="shared" si="0"/>
        <v>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ICDCO</v>
      </c>
      <c r="G103" s="16">
        <f>VLOOKUP($D103,'Growth rate'!$B$3:$S$93,9,FALSE)*VLOOKUP($F103,BY_IND_Demand_Drivers!$B$5:$J$100,7,FALSE)</f>
        <v>23.219819498022222</v>
      </c>
      <c r="H103" s="16">
        <f>VLOOKUP($D103,'Growth rate'!$B$3:$S$93,9,FALSE)*VLOOKUP($F103,BY_IND_Demand_Drivers!$B$5:$J$100,8,FALSE)</f>
        <v>0</v>
      </c>
      <c r="I103" s="16">
        <f>VLOOKUP($D103,'Growth rate'!$B$3:$S$93,9,FALSE)*VLOOKUP($F103,BY_IND_Demand_Drivers!$B$5:$J$100,9,FALSE)</f>
        <v>0</v>
      </c>
    </row>
    <row r="104" spans="1:9">
      <c r="A104" s="16">
        <f t="shared" si="0"/>
        <v>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ICDCO</v>
      </c>
      <c r="G104" s="16">
        <f>VLOOKUP($D104,'Growth rate'!$B$3:$S$93,9,FALSE)*VLOOKUP($F104,BY_IND_Demand_Drivers!$B$5:$J$100,7,FALSE)</f>
        <v>23.465482738849389</v>
      </c>
      <c r="H104" s="16">
        <f>VLOOKUP($D104,'Growth rate'!$B$3:$S$93,9,FALSE)*VLOOKUP($F104,BY_IND_Demand_Drivers!$B$5:$J$100,8,FALSE)</f>
        <v>0</v>
      </c>
      <c r="I104" s="16">
        <f>VLOOKUP($D104,'Growth rate'!$B$3:$S$93,9,FALSE)*VLOOKUP($F104,BY_IND_Demand_Drivers!$B$5:$J$100,9,FALSE)</f>
        <v>0</v>
      </c>
    </row>
    <row r="105" spans="1:9">
      <c r="A105" s="16">
        <f t="shared" si="0"/>
        <v>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ICDCO</v>
      </c>
      <c r="G105" s="16">
        <f>VLOOKUP($D105,'Growth rate'!$B$3:$S$93,9,FALSE)*VLOOKUP($F105,BY_IND_Demand_Drivers!$B$5:$J$100,7,FALSE)</f>
        <v>23.711145979676552</v>
      </c>
      <c r="H105" s="16">
        <f>VLOOKUP($D105,'Growth rate'!$B$3:$S$93,9,FALSE)*VLOOKUP($F105,BY_IND_Demand_Drivers!$B$5:$J$100,8,FALSE)</f>
        <v>0</v>
      </c>
      <c r="I105" s="16">
        <f>VLOOKUP($D105,'Growth rate'!$B$3:$S$93,9,FALSE)*VLOOKUP($F105,BY_IND_Demand_Drivers!$B$5:$J$100,9,FALSE)</f>
        <v>0</v>
      </c>
    </row>
    <row r="106" spans="1:9">
      <c r="A106" s="16">
        <f t="shared" si="0"/>
        <v>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ICDCO</v>
      </c>
      <c r="G106" s="16">
        <f>VLOOKUP($D106,'Growth rate'!$B$3:$S$93,9,FALSE)*VLOOKUP($F106,BY_IND_Demand_Drivers!$B$5:$J$100,7,FALSE)</f>
        <v>23.956809220503718</v>
      </c>
      <c r="H106" s="16">
        <f>VLOOKUP($D106,'Growth rate'!$B$3:$S$93,9,FALSE)*VLOOKUP($F106,BY_IND_Demand_Drivers!$B$5:$J$100,8,FALSE)</f>
        <v>0</v>
      </c>
      <c r="I106" s="16">
        <f>VLOOKUP($D106,'Growth rate'!$B$3:$S$93,9,FALSE)*VLOOKUP($F106,BY_IND_Demand_Drivers!$B$5:$J$100,9,FALSE)</f>
        <v>0</v>
      </c>
    </row>
    <row r="107" spans="1:9">
      <c r="A107" s="16">
        <f t="shared" si="0"/>
        <v>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ICDCO</v>
      </c>
      <c r="G107" s="16">
        <f>VLOOKUP($D107,'Growth rate'!$B$3:$S$93,9,FALSE)*VLOOKUP($F107,BY_IND_Demand_Drivers!$B$5:$J$100,7,FALSE)</f>
        <v>24.202472461330885</v>
      </c>
      <c r="H107" s="16">
        <f>VLOOKUP($D107,'Growth rate'!$B$3:$S$93,9,FALSE)*VLOOKUP($F107,BY_IND_Demand_Drivers!$B$5:$J$100,8,FALSE)</f>
        <v>0</v>
      </c>
      <c r="I107" s="16">
        <f>VLOOKUP($D107,'Growth rate'!$B$3:$S$93,9,FALSE)*VLOOKUP($F107,BY_IND_Demand_Drivers!$B$5:$J$100,9,FALSE)</f>
        <v>0</v>
      </c>
    </row>
    <row r="108" spans="1:9">
      <c r="A108" s="16">
        <f t="shared" si="0"/>
        <v>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ICDCO</v>
      </c>
      <c r="G108" s="16">
        <f>VLOOKUP($D108,'Growth rate'!$B$3:$S$93,9,FALSE)*VLOOKUP($F108,BY_IND_Demand_Drivers!$B$5:$J$100,7,FALSE)</f>
        <v>24.448135702158048</v>
      </c>
      <c r="H108" s="16">
        <f>VLOOKUP($D108,'Growth rate'!$B$3:$S$93,9,FALSE)*VLOOKUP($F108,BY_IND_Demand_Drivers!$B$5:$J$100,8,FALSE)</f>
        <v>0</v>
      </c>
      <c r="I108" s="16">
        <f>VLOOKUP($D108,'Growth rate'!$B$3:$S$93,9,FALSE)*VLOOKUP($F108,BY_IND_Demand_Drivers!$B$5:$J$100,9,FALSE)</f>
        <v>0</v>
      </c>
    </row>
    <row r="109" spans="1:9">
      <c r="A109" s="16">
        <f t="shared" si="0"/>
        <v>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ICDCO</v>
      </c>
      <c r="G109" s="16">
        <f>VLOOKUP($D109,'Growth rate'!$B$3:$S$93,9,FALSE)*VLOOKUP($F109,BY_IND_Demand_Drivers!$B$5:$J$100,7,FALSE)</f>
        <v>24.693798942985218</v>
      </c>
      <c r="H109" s="16">
        <f>VLOOKUP($D109,'Growth rate'!$B$3:$S$93,9,FALSE)*VLOOKUP($F109,BY_IND_Demand_Drivers!$B$5:$J$100,8,FALSE)</f>
        <v>0</v>
      </c>
      <c r="I109" s="16">
        <f>VLOOKUP($D109,'Growth rate'!$B$3:$S$93,9,FALSE)*VLOOKUP($F109,BY_IND_Demand_Drivers!$B$5:$J$100,9,FALSE)</f>
        <v>0</v>
      </c>
    </row>
    <row r="110" spans="1:9">
      <c r="A110" s="16">
        <f t="shared" si="0"/>
        <v>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ICDCO</v>
      </c>
      <c r="G110" s="16">
        <f>VLOOKUP($D110,'Growth rate'!$B$3:$S$93,9,FALSE)*VLOOKUP($F110,BY_IND_Demand_Drivers!$B$5:$J$100,7,FALSE)</f>
        <v>24.939462183812385</v>
      </c>
      <c r="H110" s="16">
        <f>VLOOKUP($D110,'Growth rate'!$B$3:$S$93,9,FALSE)*VLOOKUP($F110,BY_IND_Demand_Drivers!$B$5:$J$100,8,FALSE)</f>
        <v>0</v>
      </c>
      <c r="I110" s="16">
        <f>VLOOKUP($D110,'Growth rate'!$B$3:$S$93,9,FALSE)*VLOOKUP($F110,BY_IND_Demand_Drivers!$B$5:$J$100,9,FALSE)</f>
        <v>0</v>
      </c>
    </row>
    <row r="111" spans="1:9">
      <c r="A111" s="16">
        <f t="shared" si="0"/>
        <v>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ICDCO</v>
      </c>
      <c r="G111" s="16">
        <f>VLOOKUP($D111,'Growth rate'!$B$3:$S$93,9,FALSE)*VLOOKUP($F111,BY_IND_Demand_Drivers!$B$5:$J$100,7,FALSE)</f>
        <v>25.185125424639548</v>
      </c>
      <c r="H111" s="16">
        <f>VLOOKUP($D111,'Growth rate'!$B$3:$S$93,9,FALSE)*VLOOKUP($F111,BY_IND_Demand_Drivers!$B$5:$J$100,8,FALSE)</f>
        <v>0</v>
      </c>
      <c r="I111" s="16">
        <f>VLOOKUP($D111,'Growth rate'!$B$3:$S$93,9,FALSE)*VLOOKUP($F111,BY_IND_Demand_Drivers!$B$5:$J$100,9,FALSE)</f>
        <v>0</v>
      </c>
    </row>
    <row r="112" spans="1:9">
      <c r="A112" s="16">
        <f t="shared" si="0"/>
        <v>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ICDCO</v>
      </c>
      <c r="G112" s="16">
        <f>VLOOKUP($D112,'Growth rate'!$B$3:$S$93,9,FALSE)*VLOOKUP($F112,BY_IND_Demand_Drivers!$B$5:$J$100,7,FALSE)</f>
        <v>25.430788665466714</v>
      </c>
      <c r="H112" s="16">
        <f>VLOOKUP($D112,'Growth rate'!$B$3:$S$93,9,FALSE)*VLOOKUP($F112,BY_IND_Demand_Drivers!$B$5:$J$100,8,FALSE)</f>
        <v>0</v>
      </c>
      <c r="I112" s="16">
        <f>VLOOKUP($D112,'Growth rate'!$B$3:$S$93,9,FALSE)*VLOOKUP($F112,BY_IND_Demand_Drivers!$B$5:$J$100,9,FALSE)</f>
        <v>0</v>
      </c>
    </row>
    <row r="113" spans="1:9">
      <c r="A113" s="16">
        <f t="shared" si="0"/>
        <v>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ICDCO</v>
      </c>
      <c r="G113" s="16">
        <f>VLOOKUP($D113,'Growth rate'!$B$3:$S$93,9,FALSE)*VLOOKUP($F113,BY_IND_Demand_Drivers!$B$5:$J$100,7,FALSE)</f>
        <v>25.676451906293881</v>
      </c>
      <c r="H113" s="16">
        <f>VLOOKUP($D113,'Growth rate'!$B$3:$S$93,9,FALSE)*VLOOKUP($F113,BY_IND_Demand_Drivers!$B$5:$J$100,8,FALSE)</f>
        <v>0</v>
      </c>
      <c r="I113" s="16">
        <f>VLOOKUP($D113,'Growth rate'!$B$3:$S$93,9,FALSE)*VLOOKUP($F113,BY_IND_Demand_Drivers!$B$5:$J$100,9,FALSE)</f>
        <v>0</v>
      </c>
    </row>
    <row r="114" spans="1:9">
      <c r="A114" s="16">
        <f t="shared" si="0"/>
        <v>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ICDCO</v>
      </c>
      <c r="G114" s="16">
        <f>VLOOKUP($D114,'Growth rate'!$B$3:$S$93,9,FALSE)*VLOOKUP($F114,BY_IND_Demand_Drivers!$B$5:$J$100,7,FALSE)</f>
        <v>25.922115147121044</v>
      </c>
      <c r="H114" s="16">
        <f>VLOOKUP($D114,'Growth rate'!$B$3:$S$93,9,FALSE)*VLOOKUP($F114,BY_IND_Demand_Drivers!$B$5:$J$100,8,FALSE)</f>
        <v>0</v>
      </c>
      <c r="I114" s="16">
        <f>VLOOKUP($D114,'Growth rate'!$B$3:$S$93,9,FALSE)*VLOOKUP($F114,BY_IND_Demand_Drivers!$B$5:$J$100,9,FALSE)</f>
        <v>0</v>
      </c>
    </row>
    <row r="115" spans="1:9">
      <c r="A115" s="16">
        <f t="shared" si="0"/>
        <v>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ICDCO</v>
      </c>
      <c r="G115" s="16">
        <f>VLOOKUP($D115,'Growth rate'!$B$3:$S$93,9,FALSE)*VLOOKUP($F115,BY_IND_Demand_Drivers!$B$5:$J$100,7,FALSE)</f>
        <v>26.167778387948214</v>
      </c>
      <c r="H115" s="16">
        <f>VLOOKUP($D115,'Growth rate'!$B$3:$S$93,9,FALSE)*VLOOKUP($F115,BY_IND_Demand_Drivers!$B$5:$J$100,8,FALSE)</f>
        <v>0</v>
      </c>
      <c r="I115" s="16">
        <f>VLOOKUP($D115,'Growth rate'!$B$3:$S$93,9,FALSE)*VLOOKUP($F115,BY_IND_Demand_Drivers!$B$5:$J$100,9,FALSE)</f>
        <v>0</v>
      </c>
    </row>
    <row r="116" spans="1:9">
      <c r="A116" s="16">
        <f t="shared" si="0"/>
        <v>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ICDCO</v>
      </c>
      <c r="G116" s="16">
        <f>VLOOKUP($D116,'Growth rate'!$B$3:$S$93,9,FALSE)*VLOOKUP($F116,BY_IND_Demand_Drivers!$B$5:$J$100,7,FALSE)</f>
        <v>26.413441628775381</v>
      </c>
      <c r="H116" s="16">
        <f>VLOOKUP($D116,'Growth rate'!$B$3:$S$93,9,FALSE)*VLOOKUP($F116,BY_IND_Demand_Drivers!$B$5:$J$100,8,FALSE)</f>
        <v>0</v>
      </c>
      <c r="I116" s="16">
        <f>VLOOKUP($D116,'Growth rate'!$B$3:$S$93,9,FALSE)*VLOOKUP($F116,BY_IND_Demand_Drivers!$B$5:$J$100,9,FALSE)</f>
        <v>0</v>
      </c>
    </row>
    <row r="117" spans="1:9">
      <c r="A117" s="16">
        <f t="shared" si="0"/>
        <v>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ICDCO</v>
      </c>
      <c r="G117" s="16">
        <f>VLOOKUP($D117,'Growth rate'!$B$3:$S$93,9,FALSE)*VLOOKUP($F117,BY_IND_Demand_Drivers!$B$5:$J$100,7,FALSE)</f>
        <v>26.659104869602544</v>
      </c>
      <c r="H117" s="16">
        <f>VLOOKUP($D117,'Growth rate'!$B$3:$S$93,9,FALSE)*VLOOKUP($F117,BY_IND_Demand_Drivers!$B$5:$J$100,8,FALSE)</f>
        <v>0</v>
      </c>
      <c r="I117" s="16">
        <f>VLOOKUP($D117,'Growth rate'!$B$3:$S$93,9,FALSE)*VLOOKUP($F117,BY_IND_Demand_Drivers!$B$5:$J$100,9,FALSE)</f>
        <v>0</v>
      </c>
    </row>
    <row r="118" spans="1:9">
      <c r="A118" s="16">
        <f t="shared" si="0"/>
        <v>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ICDCO</v>
      </c>
      <c r="G118" s="16">
        <f>VLOOKUP($D118,'Growth rate'!$B$3:$S$93,9,FALSE)*VLOOKUP($F118,BY_IND_Demand_Drivers!$B$5:$J$100,7,FALSE)</f>
        <v>26.948202246389773</v>
      </c>
      <c r="H118" s="16">
        <f>VLOOKUP($D118,'Growth rate'!$B$3:$S$93,9,FALSE)*VLOOKUP($F118,BY_IND_Demand_Drivers!$B$5:$J$100,8,FALSE)</f>
        <v>0</v>
      </c>
      <c r="I118" s="16">
        <f>VLOOKUP($D118,'Growth rate'!$B$3:$S$93,9,FALSE)*VLOOKUP($F118,BY_IND_Demand_Drivers!$B$5:$J$100,9,FALSE)</f>
        <v>0</v>
      </c>
    </row>
    <row r="119" spans="1:9">
      <c r="A119" s="16">
        <f t="shared" si="0"/>
        <v>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ICDCO</v>
      </c>
      <c r="G119" s="16">
        <f>VLOOKUP($D119,'Growth rate'!$B$3:$S$93,9,FALSE)*VLOOKUP($F119,BY_IND_Demand_Drivers!$B$5:$J$100,7,FALSE)</f>
        <v>27.237299623177009</v>
      </c>
      <c r="H119" s="16">
        <f>VLOOKUP($D119,'Growth rate'!$B$3:$S$93,9,FALSE)*VLOOKUP($F119,BY_IND_Demand_Drivers!$B$5:$J$100,8,FALSE)</f>
        <v>0</v>
      </c>
      <c r="I119" s="16">
        <f>VLOOKUP($D119,'Growth rate'!$B$3:$S$93,9,FALSE)*VLOOKUP($F119,BY_IND_Demand_Drivers!$B$5:$J$100,9,FALSE)</f>
        <v>0</v>
      </c>
    </row>
    <row r="120" spans="1:9">
      <c r="A120" s="16">
        <f t="shared" si="0"/>
        <v>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ICDCO</v>
      </c>
      <c r="G120" s="16">
        <f>VLOOKUP($D120,'Growth rate'!$B$3:$S$93,9,FALSE)*VLOOKUP($F120,BY_IND_Demand_Drivers!$B$5:$J$100,7,FALSE)</f>
        <v>27.526396999964238</v>
      </c>
      <c r="H120" s="16">
        <f>VLOOKUP($D120,'Growth rate'!$B$3:$S$93,9,FALSE)*VLOOKUP($F120,BY_IND_Demand_Drivers!$B$5:$J$100,8,FALSE)</f>
        <v>0</v>
      </c>
      <c r="I120" s="16">
        <f>VLOOKUP($D120,'Growth rate'!$B$3:$S$93,9,FALSE)*VLOOKUP($F120,BY_IND_Demand_Drivers!$B$5:$J$100,9,FALSE)</f>
        <v>0</v>
      </c>
    </row>
    <row r="121" spans="1:9">
      <c r="A121" s="16">
        <f t="shared" si="0"/>
        <v>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ICDCO</v>
      </c>
      <c r="G121" s="16">
        <f>VLOOKUP($D121,'Growth rate'!$B$3:$S$93,9,FALSE)*VLOOKUP($F121,BY_IND_Demand_Drivers!$B$5:$J$100,7,FALSE)</f>
        <v>27.815494376751477</v>
      </c>
      <c r="H121" s="16">
        <f>VLOOKUP($D121,'Growth rate'!$B$3:$S$93,9,FALSE)*VLOOKUP($F121,BY_IND_Demand_Drivers!$B$5:$J$100,8,FALSE)</f>
        <v>0</v>
      </c>
      <c r="I121" s="16">
        <f>VLOOKUP($D121,'Growth rate'!$B$3:$S$93,9,FALSE)*VLOOKUP($F121,BY_IND_Demand_Drivers!$B$5:$J$100,9,FALSE)</f>
        <v>0</v>
      </c>
    </row>
    <row r="122" spans="1:9">
      <c r="A122" s="16">
        <f t="shared" si="0"/>
        <v>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ICDCO</v>
      </c>
      <c r="G122" s="16">
        <f>VLOOKUP($D122,'Growth rate'!$B$3:$S$93,9,FALSE)*VLOOKUP($F122,BY_IND_Demand_Drivers!$B$5:$J$100,7,FALSE)</f>
        <v>28.104591753538706</v>
      </c>
      <c r="H122" s="16">
        <f>VLOOKUP($D122,'Growth rate'!$B$3:$S$93,9,FALSE)*VLOOKUP($F122,BY_IND_Demand_Drivers!$B$5:$J$100,8,FALSE)</f>
        <v>0</v>
      </c>
      <c r="I122" s="16">
        <f>VLOOKUP($D122,'Growth rate'!$B$3:$S$93,9,FALSE)*VLOOKUP($F122,BY_IND_Demand_Drivers!$B$5:$J$100,9,FALSE)</f>
        <v>0</v>
      </c>
    </row>
    <row r="123" spans="1:9">
      <c r="A123" s="16">
        <f t="shared" si="0"/>
        <v>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ICDCO</v>
      </c>
      <c r="G123" s="16">
        <f>VLOOKUP($D123,'Growth rate'!$B$3:$S$93,9,FALSE)*VLOOKUP($F123,BY_IND_Demand_Drivers!$B$5:$J$100,7,FALSE)</f>
        <v>28.428306125485268</v>
      </c>
      <c r="H123" s="16">
        <f>VLOOKUP($D123,'Growth rate'!$B$3:$S$93,9,FALSE)*VLOOKUP($F123,BY_IND_Demand_Drivers!$B$5:$J$100,8,FALSE)</f>
        <v>0</v>
      </c>
      <c r="I123" s="16">
        <f>VLOOKUP($D123,'Growth rate'!$B$3:$S$93,9,FALSE)*VLOOKUP($F123,BY_IND_Demand_Drivers!$B$5:$J$100,9,FALSE)</f>
        <v>0</v>
      </c>
    </row>
    <row r="124" spans="1:9">
      <c r="A124" s="16">
        <f t="shared" si="0"/>
        <v>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ICDCO</v>
      </c>
      <c r="G124" s="16">
        <f>VLOOKUP($D124,'Growth rate'!$B$3:$S$93,9,FALSE)*VLOOKUP($F124,BY_IND_Demand_Drivers!$B$5:$J$100,7,FALSE)</f>
        <v>28.752020497431825</v>
      </c>
      <c r="H124" s="16">
        <f>VLOOKUP($D124,'Growth rate'!$B$3:$S$93,9,FALSE)*VLOOKUP($F124,BY_IND_Demand_Drivers!$B$5:$J$100,8,FALSE)</f>
        <v>0</v>
      </c>
      <c r="I124" s="16">
        <f>VLOOKUP($D124,'Growth rate'!$B$3:$S$93,9,FALSE)*VLOOKUP($F124,BY_IND_Demand_Drivers!$B$5:$J$100,9,FALSE)</f>
        <v>0</v>
      </c>
    </row>
    <row r="125" spans="1:9">
      <c r="A125" s="16">
        <f t="shared" si="0"/>
        <v>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ICDCO</v>
      </c>
      <c r="G125" s="16">
        <f>VLOOKUP($D125,'Growth rate'!$B$3:$S$93,9,FALSE)*VLOOKUP($F125,BY_IND_Demand_Drivers!$B$5:$J$100,7,FALSE)</f>
        <v>29.07573486937839</v>
      </c>
      <c r="H125" s="16">
        <f>VLOOKUP($D125,'Growth rate'!$B$3:$S$93,9,FALSE)*VLOOKUP($F125,BY_IND_Demand_Drivers!$B$5:$J$100,8,FALSE)</f>
        <v>0</v>
      </c>
      <c r="I125" s="16">
        <f>VLOOKUP($D125,'Growth rate'!$B$3:$S$93,9,FALSE)*VLOOKUP($F125,BY_IND_Demand_Drivers!$B$5:$J$100,9,FALSE)</f>
        <v>0</v>
      </c>
    </row>
    <row r="126" spans="1:9">
      <c r="A126" s="16">
        <f t="shared" si="0"/>
        <v>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ICDCO</v>
      </c>
      <c r="G126" s="16">
        <f>VLOOKUP($D126,'Growth rate'!$B$3:$S$93,9,FALSE)*VLOOKUP($F126,BY_IND_Demand_Drivers!$B$5:$J$100,7,FALSE)</f>
        <v>29.399449241324948</v>
      </c>
      <c r="H126" s="16">
        <f>VLOOKUP($D126,'Growth rate'!$B$3:$S$93,9,FALSE)*VLOOKUP($F126,BY_IND_Demand_Drivers!$B$5:$J$100,8,FALSE)</f>
        <v>0</v>
      </c>
      <c r="I126" s="16">
        <f>VLOOKUP($D126,'Growth rate'!$B$3:$S$93,9,FALSE)*VLOOKUP($F126,BY_IND_Demand_Drivers!$B$5:$J$100,9,FALSE)</f>
        <v>0</v>
      </c>
    </row>
    <row r="127" spans="1:9">
      <c r="A127" s="16">
        <f t="shared" si="0"/>
        <v>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ICDCO</v>
      </c>
      <c r="G127" s="16">
        <f>VLOOKUP($D127,'Growth rate'!$B$3:$S$93,9,FALSE)*VLOOKUP($F127,BY_IND_Demand_Drivers!$B$5:$J$100,7,FALSE)</f>
        <v>29.723163613271513</v>
      </c>
      <c r="H127" s="16">
        <f>VLOOKUP($D127,'Growth rate'!$B$3:$S$93,9,FALSE)*VLOOKUP($F127,BY_IND_Demand_Drivers!$B$5:$J$100,8,FALSE)</f>
        <v>0</v>
      </c>
      <c r="I127" s="16">
        <f>VLOOKUP($D127,'Growth rate'!$B$3:$S$93,9,FALSE)*VLOOKUP($F127,BY_IND_Demand_Drivers!$B$5:$J$100,9,FALSE)</f>
        <v>0</v>
      </c>
    </row>
    <row r="128" spans="1:9">
      <c r="A128" s="16">
        <f t="shared" si="0"/>
        <v>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ICDCO</v>
      </c>
      <c r="G128" s="16">
        <f>VLOOKUP($D128,'Growth rate'!$B$3:$S$93,9,FALSE)*VLOOKUP($F128,BY_IND_Demand_Drivers!$B$5:$J$100,7,FALSE)</f>
        <v>30.055013519345056</v>
      </c>
      <c r="H128" s="16">
        <f>VLOOKUP($D128,'Growth rate'!$B$3:$S$93,9,FALSE)*VLOOKUP($F128,BY_IND_Demand_Drivers!$B$5:$J$100,8,FALSE)</f>
        <v>0</v>
      </c>
      <c r="I128" s="16">
        <f>VLOOKUP($D128,'Growth rate'!$B$3:$S$93,9,FALSE)*VLOOKUP($F128,BY_IND_Demand_Drivers!$B$5:$J$100,9,FALSE)</f>
        <v>0</v>
      </c>
    </row>
    <row r="129" spans="1:9">
      <c r="A129" s="16">
        <f t="shared" si="0"/>
        <v>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ICDCO</v>
      </c>
      <c r="G129" s="16">
        <f>VLOOKUP($D129,'Growth rate'!$B$3:$S$93,9,FALSE)*VLOOKUP($F129,BY_IND_Demand_Drivers!$B$5:$J$100,7,FALSE)</f>
        <v>30.3868634254186</v>
      </c>
      <c r="H129" s="16">
        <f>VLOOKUP($D129,'Growth rate'!$B$3:$S$93,9,FALSE)*VLOOKUP($F129,BY_IND_Demand_Drivers!$B$5:$J$100,8,FALSE)</f>
        <v>0</v>
      </c>
      <c r="I129" s="16">
        <f>VLOOKUP($D129,'Growth rate'!$B$3:$S$93,9,FALSE)*VLOOKUP($F129,BY_IND_Demand_Drivers!$B$5:$J$100,9,FALSE)</f>
        <v>0</v>
      </c>
    </row>
    <row r="130" spans="1:9">
      <c r="A130" s="16">
        <f t="shared" si="0"/>
        <v>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ICDCO</v>
      </c>
      <c r="G130" s="16">
        <f>VLOOKUP($D130,'Growth rate'!$B$3:$S$93,9,FALSE)*VLOOKUP($F130,BY_IND_Demand_Drivers!$B$5:$J$100,7,FALSE)</f>
        <v>30.718713331492147</v>
      </c>
      <c r="H130" s="16">
        <f>VLOOKUP($D130,'Growth rate'!$B$3:$S$93,9,FALSE)*VLOOKUP($F130,BY_IND_Demand_Drivers!$B$5:$J$100,8,FALSE)</f>
        <v>0</v>
      </c>
      <c r="I130" s="16">
        <f>VLOOKUP($D130,'Growth rate'!$B$3:$S$93,9,FALSE)*VLOOKUP($F130,BY_IND_Demand_Drivers!$B$5:$J$100,9,FALSE)</f>
        <v>0</v>
      </c>
    </row>
    <row r="131" spans="1:9">
      <c r="A131" s="16">
        <f t="shared" si="0"/>
        <v>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ICDCO</v>
      </c>
      <c r="G131" s="16">
        <f>VLOOKUP($D131,'Growth rate'!$B$3:$S$93,9,FALSE)*VLOOKUP($F131,BY_IND_Demand_Drivers!$B$5:$J$100,7,FALSE)</f>
        <v>31.05056323756569</v>
      </c>
      <c r="H131" s="16">
        <f>VLOOKUP($D131,'Growth rate'!$B$3:$S$93,9,FALSE)*VLOOKUP($F131,BY_IND_Demand_Drivers!$B$5:$J$100,8,FALSE)</f>
        <v>0</v>
      </c>
      <c r="I131" s="16">
        <f>VLOOKUP($D131,'Growth rate'!$B$3:$S$93,9,FALSE)*VLOOKUP($F131,BY_IND_Demand_Drivers!$B$5:$J$100,9,FALSE)</f>
        <v>0</v>
      </c>
    </row>
    <row r="132" spans="1:9">
      <c r="A132" s="16">
        <f t="shared" si="0"/>
        <v>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ICDCO</v>
      </c>
      <c r="G132" s="16">
        <f>VLOOKUP($D132,'Growth rate'!$B$3:$S$93,9,FALSE)*VLOOKUP($F132,BY_IND_Demand_Drivers!$B$5:$J$100,7,FALSE)</f>
        <v>31.382413143639226</v>
      </c>
      <c r="H132" s="16">
        <f>VLOOKUP($D132,'Growth rate'!$B$3:$S$93,9,FALSE)*VLOOKUP($F132,BY_IND_Demand_Drivers!$B$5:$J$100,8,FALSE)</f>
        <v>0</v>
      </c>
      <c r="I132" s="16">
        <f>VLOOKUP($D132,'Growth rate'!$B$3:$S$93,9,FALSE)*VLOOKUP($F132,BY_IND_Demand_Drivers!$B$5:$J$100,9,FALSE)</f>
        <v>0</v>
      </c>
    </row>
    <row r="133" spans="1:9">
      <c r="A133" s="16">
        <f t="shared" si="0"/>
        <v>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ICDCO</v>
      </c>
      <c r="G133" s="16">
        <f>VLOOKUP($D133,'Growth rate'!$B$3:$S$93,9,FALSE)*VLOOKUP($F133,BY_IND_Demand_Drivers!$B$5:$J$100,7,FALSE)</f>
        <v>31.725840493890498</v>
      </c>
      <c r="H133" s="16">
        <f>VLOOKUP($D133,'Growth rate'!$B$3:$S$93,9,FALSE)*VLOOKUP($F133,BY_IND_Demand_Drivers!$B$5:$J$100,8,FALSE)</f>
        <v>0</v>
      </c>
      <c r="I133" s="16">
        <f>VLOOKUP($D133,'Growth rate'!$B$3:$S$93,9,FALSE)*VLOOKUP($F133,BY_IND_Demand_Drivers!$B$5:$J$100,9,FALSE)</f>
        <v>0</v>
      </c>
    </row>
    <row r="134" spans="1:9">
      <c r="A134" s="16">
        <f t="shared" si="0"/>
        <v>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ICDCO</v>
      </c>
      <c r="G134" s="16">
        <f>VLOOKUP($D134,'Growth rate'!$B$3:$S$93,9,FALSE)*VLOOKUP($F134,BY_IND_Demand_Drivers!$B$5:$J$100,7,FALSE)</f>
        <v>32.069267844141763</v>
      </c>
      <c r="H134" s="16">
        <f>VLOOKUP($D134,'Growth rate'!$B$3:$S$93,9,FALSE)*VLOOKUP($F134,BY_IND_Demand_Drivers!$B$5:$J$100,8,FALSE)</f>
        <v>0</v>
      </c>
      <c r="I134" s="16">
        <f>VLOOKUP($D134,'Growth rate'!$B$3:$S$93,9,FALSE)*VLOOKUP($F134,BY_IND_Demand_Drivers!$B$5:$J$100,9,FALSE)</f>
        <v>0</v>
      </c>
    </row>
    <row r="135" spans="1:9">
      <c r="A135" s="16">
        <f t="shared" si="0"/>
        <v>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ICDCO</v>
      </c>
      <c r="G135" s="16">
        <f>VLOOKUP($D135,'Growth rate'!$B$3:$S$93,9,FALSE)*VLOOKUP($F135,BY_IND_Demand_Drivers!$B$5:$J$100,7,FALSE)</f>
        <v>32.412695194393031</v>
      </c>
      <c r="H135" s="16">
        <f>VLOOKUP($D135,'Growth rate'!$B$3:$S$93,9,FALSE)*VLOOKUP($F135,BY_IND_Demand_Drivers!$B$5:$J$100,8,FALSE)</f>
        <v>0</v>
      </c>
      <c r="I135" s="16">
        <f>VLOOKUP($D135,'Growth rate'!$B$3:$S$93,9,FALSE)*VLOOKUP($F135,BY_IND_Demand_Drivers!$B$5:$J$100,9,FALSE)</f>
        <v>0</v>
      </c>
    </row>
    <row r="136" spans="1:9">
      <c r="A136" s="16">
        <f t="shared" si="0"/>
        <v>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ICDCO</v>
      </c>
      <c r="G136" s="16">
        <f>VLOOKUP($D136,'Growth rate'!$B$3:$S$93,9,FALSE)*VLOOKUP($F136,BY_IND_Demand_Drivers!$B$5:$J$100,7,FALSE)</f>
        <v>32.756122544644285</v>
      </c>
      <c r="H136" s="16">
        <f>VLOOKUP($D136,'Growth rate'!$B$3:$S$93,9,FALSE)*VLOOKUP($F136,BY_IND_Demand_Drivers!$B$5:$J$100,8,FALSE)</f>
        <v>0</v>
      </c>
      <c r="I136" s="16">
        <f>VLOOKUP($D136,'Growth rate'!$B$3:$S$93,9,FALSE)*VLOOKUP($F136,BY_IND_Demand_Drivers!$B$5:$J$100,9,FALSE)</f>
        <v>0</v>
      </c>
    </row>
    <row r="137" spans="1:9">
      <c r="A137" s="16">
        <f t="shared" si="0"/>
        <v>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ICDCO</v>
      </c>
      <c r="G137" s="16">
        <f>VLOOKUP($D137,'Growth rate'!$B$3:$S$93,9,FALSE)*VLOOKUP($F137,BY_IND_Demand_Drivers!$B$5:$J$100,7,FALSE)</f>
        <v>33.09954989489556</v>
      </c>
      <c r="H137" s="16">
        <f>VLOOKUP($D137,'Growth rate'!$B$3:$S$93,9,FALSE)*VLOOKUP($F137,BY_IND_Demand_Drivers!$B$5:$J$100,8,FALSE)</f>
        <v>0</v>
      </c>
      <c r="I137" s="16">
        <f>VLOOKUP($D137,'Growth rate'!$B$3:$S$93,9,FALSE)*VLOOKUP($F137,BY_IND_Demand_Drivers!$B$5:$J$100,9,FALSE)</f>
        <v>0</v>
      </c>
    </row>
    <row r="138" spans="1:9">
      <c r="A138" s="16">
        <f t="shared" si="0"/>
        <v>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ICDCO</v>
      </c>
      <c r="G138" s="16">
        <f>VLOOKUP($D138,'Growth rate'!$B$3:$S$93,9,FALSE)*VLOOKUP($F138,BY_IND_Demand_Drivers!$B$5:$J$100,7,FALSE)</f>
        <v>33.442336212163823</v>
      </c>
      <c r="H138" s="16">
        <f>VLOOKUP($D138,'Growth rate'!$B$3:$S$93,9,FALSE)*VLOOKUP($F138,BY_IND_Demand_Drivers!$B$5:$J$100,8,FALSE)</f>
        <v>0</v>
      </c>
      <c r="I138" s="16">
        <f>VLOOKUP($D138,'Growth rate'!$B$3:$S$93,9,FALSE)*VLOOKUP($F138,BY_IND_Demand_Drivers!$B$5:$J$100,9,FALSE)</f>
        <v>0</v>
      </c>
    </row>
    <row r="139" spans="1:9">
      <c r="A139" s="16">
        <f t="shared" si="0"/>
        <v>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ICDCO</v>
      </c>
      <c r="G139" s="16">
        <f>VLOOKUP($D139,'Growth rate'!$B$3:$S$93,9,FALSE)*VLOOKUP($F139,BY_IND_Demand_Drivers!$B$5:$J$100,7,FALSE)</f>
        <v>33.785122529432101</v>
      </c>
      <c r="H139" s="16">
        <f>VLOOKUP($D139,'Growth rate'!$B$3:$S$93,9,FALSE)*VLOOKUP($F139,BY_IND_Demand_Drivers!$B$5:$J$100,8,FALSE)</f>
        <v>0</v>
      </c>
      <c r="I139" s="16">
        <f>VLOOKUP($D139,'Growth rate'!$B$3:$S$93,9,FALSE)*VLOOKUP($F139,BY_IND_Demand_Drivers!$B$5:$J$100,9,FALSE)</f>
        <v>0</v>
      </c>
    </row>
    <row r="140" spans="1:9">
      <c r="A140" s="16">
        <f t="shared" si="0"/>
        <v>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ICDCO</v>
      </c>
      <c r="G140" s="16">
        <f>VLOOKUP($D140,'Growth rate'!$B$3:$S$93,9,FALSE)*VLOOKUP($F140,BY_IND_Demand_Drivers!$B$5:$J$100,7,FALSE)</f>
        <v>34.127908846700365</v>
      </c>
      <c r="H140" s="16">
        <f>VLOOKUP($D140,'Growth rate'!$B$3:$S$93,9,FALSE)*VLOOKUP($F140,BY_IND_Demand_Drivers!$B$5:$J$100,8,FALSE)</f>
        <v>0</v>
      </c>
      <c r="I140" s="16">
        <f>VLOOKUP($D140,'Growth rate'!$B$3:$S$93,9,FALSE)*VLOOKUP($F140,BY_IND_Demand_Drivers!$B$5:$J$100,9,FALSE)</f>
        <v>0</v>
      </c>
    </row>
    <row r="141" spans="1:9">
      <c r="A141" s="16">
        <f t="shared" si="0"/>
        <v>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ICDCO</v>
      </c>
      <c r="G141" s="16">
        <f>VLOOKUP($D141,'Growth rate'!$B$3:$S$93,9,FALSE)*VLOOKUP($F141,BY_IND_Demand_Drivers!$B$5:$J$100,7,FALSE)</f>
        <v>34.470695163968628</v>
      </c>
      <c r="H141" s="16">
        <f>VLOOKUP($D141,'Growth rate'!$B$3:$S$93,9,FALSE)*VLOOKUP($F141,BY_IND_Demand_Drivers!$B$5:$J$100,8,FALSE)</f>
        <v>0</v>
      </c>
      <c r="I141" s="16">
        <f>VLOOKUP($D141,'Growth rate'!$B$3:$S$93,9,FALSE)*VLOOKUP($F141,BY_IND_Demand_Drivers!$B$5:$J$100,9,FALSE)</f>
        <v>0</v>
      </c>
    </row>
    <row r="142" spans="1:9">
      <c r="A142" s="16">
        <f t="shared" si="0"/>
        <v>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ICDCO</v>
      </c>
      <c r="G142" s="16">
        <f>VLOOKUP($D142,'Growth rate'!$B$3:$S$93,9,FALSE)*VLOOKUP($F142,BY_IND_Demand_Drivers!$B$5:$J$100,7,FALSE)</f>
        <v>34.813481481236899</v>
      </c>
      <c r="H142" s="16">
        <f>VLOOKUP($D142,'Growth rate'!$B$3:$S$93,9,FALSE)*VLOOKUP($F142,BY_IND_Demand_Drivers!$B$5:$J$100,8,FALSE)</f>
        <v>0</v>
      </c>
      <c r="I142" s="16">
        <f>VLOOKUP($D142,'Growth rate'!$B$3:$S$93,9,FALSE)*VLOOKUP($F142,BY_IND_Demand_Drivers!$B$5:$J$100,9,FALSE)</f>
        <v>0</v>
      </c>
    </row>
    <row r="143" spans="1:9">
      <c r="A143" s="16">
        <f t="shared" si="0"/>
        <v>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ICDCO</v>
      </c>
      <c r="G143" s="16">
        <f>VLOOKUP($D143,'Growth rate'!$B$3:$S$93,9,FALSE)*VLOOKUP($F143,BY_IND_Demand_Drivers!$B$5:$J$100,7,FALSE)</f>
        <v>35.150628407963481</v>
      </c>
      <c r="H143" s="16">
        <f>VLOOKUP($D143,'Growth rate'!$B$3:$S$93,9,FALSE)*VLOOKUP($F143,BY_IND_Demand_Drivers!$B$5:$J$100,8,FALSE)</f>
        <v>0</v>
      </c>
      <c r="I143" s="16">
        <f>VLOOKUP($D143,'Growth rate'!$B$3:$S$93,9,FALSE)*VLOOKUP($F143,BY_IND_Demand_Drivers!$B$5:$J$100,9,FALSE)</f>
        <v>0</v>
      </c>
    </row>
    <row r="144" spans="1:9">
      <c r="A144" s="16">
        <f t="shared" si="0"/>
        <v>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ICDCO</v>
      </c>
      <c r="G144" s="16">
        <f>VLOOKUP($D144,'Growth rate'!$B$3:$S$93,9,FALSE)*VLOOKUP($F144,BY_IND_Demand_Drivers!$B$5:$J$100,7,FALSE)</f>
        <v>35.48777533469007</v>
      </c>
      <c r="H144" s="16">
        <f>VLOOKUP($D144,'Growth rate'!$B$3:$S$93,9,FALSE)*VLOOKUP($F144,BY_IND_Demand_Drivers!$B$5:$J$100,8,FALSE)</f>
        <v>0</v>
      </c>
      <c r="I144" s="16">
        <f>VLOOKUP($D144,'Growth rate'!$B$3:$S$93,9,FALSE)*VLOOKUP($F144,BY_IND_Demand_Drivers!$B$5:$J$100,9,FALSE)</f>
        <v>0</v>
      </c>
    </row>
    <row r="145" spans="1:9">
      <c r="A145" s="16">
        <f t="shared" si="0"/>
        <v>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ICDCO</v>
      </c>
      <c r="G145" s="16">
        <f>VLOOKUP($D145,'Growth rate'!$B$3:$S$93,9,FALSE)*VLOOKUP($F145,BY_IND_Demand_Drivers!$B$5:$J$100,7,FALSE)</f>
        <v>35.824922261416653</v>
      </c>
      <c r="H145" s="16">
        <f>VLOOKUP($D145,'Growth rate'!$B$3:$S$93,9,FALSE)*VLOOKUP($F145,BY_IND_Demand_Drivers!$B$5:$J$100,8,FALSE)</f>
        <v>0</v>
      </c>
      <c r="I145" s="16">
        <f>VLOOKUP($D145,'Growth rate'!$B$3:$S$93,9,FALSE)*VLOOKUP($F145,BY_IND_Demand_Drivers!$B$5:$J$100,9,FALSE)</f>
        <v>0</v>
      </c>
    </row>
    <row r="146" spans="1:9">
      <c r="A146" s="16">
        <f t="shared" si="0"/>
        <v>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ICDCO</v>
      </c>
      <c r="G146" s="16">
        <f>VLOOKUP($D146,'Growth rate'!$B$3:$S$93,9,FALSE)*VLOOKUP($F146,BY_IND_Demand_Drivers!$B$5:$J$100,7,FALSE)</f>
        <v>36.162069188143242</v>
      </c>
      <c r="H146" s="16">
        <f>VLOOKUP($D146,'Growth rate'!$B$3:$S$93,9,FALSE)*VLOOKUP($F146,BY_IND_Demand_Drivers!$B$5:$J$100,8,FALSE)</f>
        <v>0</v>
      </c>
      <c r="I146" s="16">
        <f>VLOOKUP($D146,'Growth rate'!$B$3:$S$93,9,FALSE)*VLOOKUP($F146,BY_IND_Demand_Drivers!$B$5:$J$100,9,FALSE)</f>
        <v>0</v>
      </c>
    </row>
    <row r="147" spans="1:9">
      <c r="A147" s="16">
        <f t="shared" si="0"/>
        <v>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ICDCO</v>
      </c>
      <c r="G147" s="16">
        <f>VLOOKUP($D147,'Growth rate'!$B$3:$S$93,9,FALSE)*VLOOKUP($F147,BY_IND_Demand_Drivers!$B$5:$J$100,7,FALSE)</f>
        <v>36.499216114869824</v>
      </c>
      <c r="H147" s="16">
        <f>VLOOKUP($D147,'Growth rate'!$B$3:$S$93,9,FALSE)*VLOOKUP($F147,BY_IND_Demand_Drivers!$B$5:$J$100,8,FALSE)</f>
        <v>0</v>
      </c>
      <c r="I147" s="16">
        <f>VLOOKUP($D147,'Growth rate'!$B$3:$S$93,9,FALSE)*VLOOKUP($F147,BY_IND_Demand_Drivers!$B$5:$J$100,9,FALSE)</f>
        <v>0</v>
      </c>
    </row>
    <row r="148" spans="1:9">
      <c r="A148" s="16">
        <f t="shared" si="0"/>
        <v>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ICDCO</v>
      </c>
      <c r="G148" s="16">
        <f>VLOOKUP($D148,'Growth rate'!$B$3:$S$93,9,FALSE)*VLOOKUP($F148,BY_IND_Demand_Drivers!$B$5:$J$100,7,FALSE)</f>
        <v>36.822565049452976</v>
      </c>
      <c r="H148" s="16">
        <f>VLOOKUP($D148,'Growth rate'!$B$3:$S$93,9,FALSE)*VLOOKUP($F148,BY_IND_Demand_Drivers!$B$5:$J$100,8,FALSE)</f>
        <v>0</v>
      </c>
      <c r="I148" s="16">
        <f>VLOOKUP($D148,'Growth rate'!$B$3:$S$93,9,FALSE)*VLOOKUP($F148,BY_IND_Demand_Drivers!$B$5:$J$100,9,FALSE)</f>
        <v>0</v>
      </c>
    </row>
    <row r="149" spans="1:9">
      <c r="A149" s="16">
        <f t="shared" si="0"/>
        <v>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ICDCO</v>
      </c>
      <c r="G149" s="16">
        <f>VLOOKUP($D149,'Growth rate'!$B$3:$S$93,9,FALSE)*VLOOKUP($F149,BY_IND_Demand_Drivers!$B$5:$J$100,7,FALSE)</f>
        <v>37.145913984036127</v>
      </c>
      <c r="H149" s="16">
        <f>VLOOKUP($D149,'Growth rate'!$B$3:$S$93,9,FALSE)*VLOOKUP($F149,BY_IND_Demand_Drivers!$B$5:$J$100,8,FALSE)</f>
        <v>0</v>
      </c>
      <c r="I149" s="16">
        <f>VLOOKUP($D149,'Growth rate'!$B$3:$S$93,9,FALSE)*VLOOKUP($F149,BY_IND_Demand_Drivers!$B$5:$J$100,9,FALSE)</f>
        <v>0</v>
      </c>
    </row>
    <row r="150" spans="1:9">
      <c r="A150" s="16">
        <f t="shared" si="0"/>
        <v>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ICDCO</v>
      </c>
      <c r="G150" s="16">
        <f>VLOOKUP($D150,'Growth rate'!$B$3:$S$93,9,FALSE)*VLOOKUP($F150,BY_IND_Demand_Drivers!$B$5:$J$100,7,FALSE)</f>
        <v>37.469262918619265</v>
      </c>
      <c r="H150" s="16">
        <f>VLOOKUP($D150,'Growth rate'!$B$3:$S$93,9,FALSE)*VLOOKUP($F150,BY_IND_Demand_Drivers!$B$5:$J$100,8,FALSE)</f>
        <v>0</v>
      </c>
      <c r="I150" s="16">
        <f>VLOOKUP($D150,'Growth rate'!$B$3:$S$93,9,FALSE)*VLOOKUP($F150,BY_IND_Demand_Drivers!$B$5:$J$100,9,FALSE)</f>
        <v>0</v>
      </c>
    </row>
    <row r="151" spans="1:9">
      <c r="A151" s="16">
        <f t="shared" ref="A151:A214" si="1">A69+1</f>
        <v>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ICDCO</v>
      </c>
      <c r="G151" s="16">
        <f>VLOOKUP($D151,'Growth rate'!$B$3:$S$93,9,FALSE)*VLOOKUP($F151,BY_IND_Demand_Drivers!$B$5:$J$100,7,FALSE)</f>
        <v>37.792611853202409</v>
      </c>
      <c r="H151" s="16">
        <f>VLOOKUP($D151,'Growth rate'!$B$3:$S$93,9,FALSE)*VLOOKUP($F151,BY_IND_Demand_Drivers!$B$5:$J$100,8,FALSE)</f>
        <v>0</v>
      </c>
      <c r="I151" s="16">
        <f>VLOOKUP($D151,'Growth rate'!$B$3:$S$93,9,FALSE)*VLOOKUP($F151,BY_IND_Demand_Drivers!$B$5:$J$100,9,FALSE)</f>
        <v>0</v>
      </c>
    </row>
    <row r="152" spans="1:9">
      <c r="A152" s="16">
        <f t="shared" si="1"/>
        <v>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ICDCO</v>
      </c>
      <c r="G152" s="16">
        <f>VLOOKUP($D152,'Growth rate'!$B$3:$S$93,9,FALSE)*VLOOKUP($F152,BY_IND_Demand_Drivers!$B$5:$J$100,7,FALSE)</f>
        <v>38.115960787785568</v>
      </c>
      <c r="H152" s="16">
        <f>VLOOKUP($D152,'Growth rate'!$B$3:$S$93,9,FALSE)*VLOOKUP($F152,BY_IND_Demand_Drivers!$B$5:$J$100,8,FALSE)</f>
        <v>0</v>
      </c>
      <c r="I152" s="16">
        <f>VLOOKUP($D152,'Growth rate'!$B$3:$S$93,9,FALSE)*VLOOKUP($F152,BY_IND_Demand_Drivers!$B$5:$J$100,9,FALSE)</f>
        <v>0</v>
      </c>
    </row>
    <row r="153" spans="1:9">
      <c r="A153" s="16">
        <f t="shared" si="1"/>
        <v>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ICDCO</v>
      </c>
      <c r="G153" s="16">
        <f>VLOOKUP($D153,'Growth rate'!$B$3:$S$93,9,FALSE)*VLOOKUP($F153,BY_IND_Demand_Drivers!$B$5:$J$100,7,FALSE)</f>
        <v>38.426515772416444</v>
      </c>
      <c r="H153" s="16">
        <f>VLOOKUP($D153,'Growth rate'!$B$3:$S$93,9,FALSE)*VLOOKUP($F153,BY_IND_Demand_Drivers!$B$5:$J$100,8,FALSE)</f>
        <v>0</v>
      </c>
      <c r="I153" s="16">
        <f>VLOOKUP($D153,'Growth rate'!$B$3:$S$93,9,FALSE)*VLOOKUP($F153,BY_IND_Demand_Drivers!$B$5:$J$100,9,FALSE)</f>
        <v>0</v>
      </c>
    </row>
    <row r="154" spans="1:9">
      <c r="A154" s="16">
        <f t="shared" si="1"/>
        <v>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ICDCO</v>
      </c>
      <c r="G154" s="16">
        <f>VLOOKUP($D154,'Growth rate'!$B$3:$S$93,9,FALSE)*VLOOKUP($F154,BY_IND_Demand_Drivers!$B$5:$J$100,7,FALSE)</f>
        <v>38.737070757047334</v>
      </c>
      <c r="H154" s="16">
        <f>VLOOKUP($D154,'Growth rate'!$B$3:$S$93,9,FALSE)*VLOOKUP($F154,BY_IND_Demand_Drivers!$B$5:$J$100,8,FALSE)</f>
        <v>0</v>
      </c>
      <c r="I154" s="16">
        <f>VLOOKUP($D154,'Growth rate'!$B$3:$S$93,9,FALSE)*VLOOKUP($F154,BY_IND_Demand_Drivers!$B$5:$J$100,9,FALSE)</f>
        <v>0</v>
      </c>
    </row>
    <row r="155" spans="1:9">
      <c r="A155" s="16">
        <f t="shared" si="1"/>
        <v>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ICDCO</v>
      </c>
      <c r="G155" s="16">
        <f>VLOOKUP($D155,'Growth rate'!$B$3:$S$93,9,FALSE)*VLOOKUP($F155,BY_IND_Demand_Drivers!$B$5:$J$100,7,FALSE)</f>
        <v>39.047625741678218</v>
      </c>
      <c r="H155" s="16">
        <f>VLOOKUP($D155,'Growth rate'!$B$3:$S$93,9,FALSE)*VLOOKUP($F155,BY_IND_Demand_Drivers!$B$5:$J$100,8,FALSE)</f>
        <v>0</v>
      </c>
      <c r="I155" s="16">
        <f>VLOOKUP($D155,'Growth rate'!$B$3:$S$93,9,FALSE)*VLOOKUP($F155,BY_IND_Demand_Drivers!$B$5:$J$100,9,FALSE)</f>
        <v>0</v>
      </c>
    </row>
    <row r="156" spans="1:9">
      <c r="A156" s="16">
        <f t="shared" si="1"/>
        <v>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ICDCO</v>
      </c>
      <c r="G156" s="16">
        <f>VLOOKUP($D156,'Growth rate'!$B$3:$S$93,9,FALSE)*VLOOKUP($F156,BY_IND_Demand_Drivers!$B$5:$J$100,7,FALSE)</f>
        <v>39.358180726309094</v>
      </c>
      <c r="H156" s="16">
        <f>VLOOKUP($D156,'Growth rate'!$B$3:$S$93,9,FALSE)*VLOOKUP($F156,BY_IND_Demand_Drivers!$B$5:$J$100,8,FALSE)</f>
        <v>0</v>
      </c>
      <c r="I156" s="16">
        <f>VLOOKUP($D156,'Growth rate'!$B$3:$S$93,9,FALSE)*VLOOKUP($F156,BY_IND_Demand_Drivers!$B$5:$J$100,9,FALSE)</f>
        <v>0</v>
      </c>
    </row>
    <row r="157" spans="1:9">
      <c r="A157" s="16">
        <f t="shared" si="1"/>
        <v>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ICDCO</v>
      </c>
      <c r="G157" s="16">
        <f>VLOOKUP($D157,'Growth rate'!$B$3:$S$93,9,FALSE)*VLOOKUP($F157,BY_IND_Demand_Drivers!$B$5:$J$100,7,FALSE)</f>
        <v>39.668735710939977</v>
      </c>
      <c r="H157" s="16">
        <f>VLOOKUP($D157,'Growth rate'!$B$3:$S$93,9,FALSE)*VLOOKUP($F157,BY_IND_Demand_Drivers!$B$5:$J$100,8,FALSE)</f>
        <v>0</v>
      </c>
      <c r="I157" s="16">
        <f>VLOOKUP($D157,'Growth rate'!$B$3:$S$93,9,FALSE)*VLOOKUP($F157,BY_IND_Demand_Drivers!$B$5:$J$100,9,FALSE)</f>
        <v>0</v>
      </c>
    </row>
    <row r="158" spans="1:9">
      <c r="A158" s="16">
        <f t="shared" si="1"/>
        <v>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ICDCO</v>
      </c>
      <c r="G158" s="16">
        <f>VLOOKUP($D158,'Growth rate'!$B$3:$S$93,9,FALSE)*VLOOKUP($F158,BY_IND_Demand_Drivers!$B$5:$J$100,7,FALSE)</f>
        <v>39.972088787133117</v>
      </c>
      <c r="H158" s="16">
        <f>VLOOKUP($D158,'Growth rate'!$B$3:$S$93,9,FALSE)*VLOOKUP($F158,BY_IND_Demand_Drivers!$B$5:$J$100,8,FALSE)</f>
        <v>0</v>
      </c>
      <c r="I158" s="16">
        <f>VLOOKUP($D158,'Growth rate'!$B$3:$S$93,9,FALSE)*VLOOKUP($F158,BY_IND_Demand_Drivers!$B$5:$J$100,9,FALSE)</f>
        <v>0</v>
      </c>
    </row>
    <row r="159" spans="1:9">
      <c r="A159" s="16">
        <f t="shared" si="1"/>
        <v>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ICDCO</v>
      </c>
      <c r="G159" s="16">
        <f>VLOOKUP($D159,'Growth rate'!$B$3:$S$93,9,FALSE)*VLOOKUP($F159,BY_IND_Demand_Drivers!$B$5:$J$100,7,FALSE)</f>
        <v>40.275441863326265</v>
      </c>
      <c r="H159" s="16">
        <f>VLOOKUP($D159,'Growth rate'!$B$3:$S$93,9,FALSE)*VLOOKUP($F159,BY_IND_Demand_Drivers!$B$5:$J$100,8,FALSE)</f>
        <v>0</v>
      </c>
      <c r="I159" s="16">
        <f>VLOOKUP($D159,'Growth rate'!$B$3:$S$93,9,FALSE)*VLOOKUP($F159,BY_IND_Demand_Drivers!$B$5:$J$100,9,FALSE)</f>
        <v>0</v>
      </c>
    </row>
    <row r="160" spans="1:9">
      <c r="A160" s="16">
        <f t="shared" si="1"/>
        <v>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ICDCO</v>
      </c>
      <c r="G160" s="16">
        <f>VLOOKUP($D160,'Growth rate'!$B$3:$S$93,9,FALSE)*VLOOKUP($F160,BY_IND_Demand_Drivers!$B$5:$J$100,7,FALSE)</f>
        <v>40.578794939519419</v>
      </c>
      <c r="H160" s="16">
        <f>VLOOKUP($D160,'Growth rate'!$B$3:$S$93,9,FALSE)*VLOOKUP($F160,BY_IND_Demand_Drivers!$B$5:$J$100,8,FALSE)</f>
        <v>0</v>
      </c>
      <c r="I160" s="16">
        <f>VLOOKUP($D160,'Growth rate'!$B$3:$S$93,9,FALSE)*VLOOKUP($F160,BY_IND_Demand_Drivers!$B$5:$J$100,9,FALSE)</f>
        <v>0</v>
      </c>
    </row>
    <row r="161" spans="1:9">
      <c r="A161" s="16">
        <f t="shared" si="1"/>
        <v>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ICDCO</v>
      </c>
      <c r="G161" s="16">
        <f>VLOOKUP($D161,'Growth rate'!$B$3:$S$93,9,FALSE)*VLOOKUP($F161,BY_IND_Demand_Drivers!$B$5:$J$100,7,FALSE)</f>
        <v>40.882148015712566</v>
      </c>
      <c r="H161" s="16">
        <f>VLOOKUP($D161,'Growth rate'!$B$3:$S$93,9,FALSE)*VLOOKUP($F161,BY_IND_Demand_Drivers!$B$5:$J$100,8,FALSE)</f>
        <v>0</v>
      </c>
      <c r="I161" s="16">
        <f>VLOOKUP($D161,'Growth rate'!$B$3:$S$93,9,FALSE)*VLOOKUP($F161,BY_IND_Demand_Drivers!$B$5:$J$100,9,FALSE)</f>
        <v>0</v>
      </c>
    </row>
    <row r="162" spans="1:9">
      <c r="A162" s="16">
        <f t="shared" si="1"/>
        <v>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ICDCO</v>
      </c>
      <c r="G162" s="16">
        <f>VLOOKUP($D162,'Growth rate'!$B$3:$S$93,9,FALSE)*VLOOKUP($F162,BY_IND_Demand_Drivers!$B$5:$J$100,7,FALSE)</f>
        <v>41.185501091905714</v>
      </c>
      <c r="H162" s="16">
        <f>VLOOKUP($D162,'Growth rate'!$B$3:$S$93,9,FALSE)*VLOOKUP($F162,BY_IND_Demand_Drivers!$B$5:$J$100,8,FALSE)</f>
        <v>0</v>
      </c>
      <c r="I162" s="16">
        <f>VLOOKUP($D162,'Growth rate'!$B$3:$S$93,9,FALSE)*VLOOKUP($F162,BY_IND_Demand_Drivers!$B$5:$J$100,9,FALSE)</f>
        <v>0</v>
      </c>
    </row>
    <row r="163" spans="1:9">
      <c r="A163" s="16">
        <f t="shared" si="1"/>
        <v>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ICDCO</v>
      </c>
      <c r="G163" s="16">
        <f>VLOOKUP($D163,'Growth rate'!$B$3:$S$93,9,FALSE)*VLOOKUP($F163,BY_IND_Demand_Drivers!$B$5:$J$100,7,FALSE)</f>
        <v>41.47872511852097</v>
      </c>
      <c r="H163" s="16">
        <f>VLOOKUP($D163,'Growth rate'!$B$3:$S$93,9,FALSE)*VLOOKUP($F163,BY_IND_Demand_Drivers!$B$5:$J$100,8,FALSE)</f>
        <v>0</v>
      </c>
      <c r="I163" s="16">
        <f>VLOOKUP($D163,'Growth rate'!$B$3:$S$93,9,FALSE)*VLOOKUP($F163,BY_IND_Demand_Drivers!$B$5:$J$100,9,FALSE)</f>
        <v>0</v>
      </c>
    </row>
    <row r="164" spans="1:9">
      <c r="A164" s="16">
        <f t="shared" si="1"/>
        <v>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ICDCO</v>
      </c>
      <c r="G164" s="16">
        <f>VLOOKUP($D164,'Growth rate'!$B$3:$S$93,9,FALSE)*VLOOKUP($F164,BY_IND_Demand_Drivers!$B$5:$J$100,7,FALSE)</f>
        <v>41.771949145136233</v>
      </c>
      <c r="H164" s="16">
        <f>VLOOKUP($D164,'Growth rate'!$B$3:$S$93,9,FALSE)*VLOOKUP($F164,BY_IND_Demand_Drivers!$B$5:$J$100,8,FALSE)</f>
        <v>0</v>
      </c>
      <c r="I164" s="16">
        <f>VLOOKUP($D164,'Growth rate'!$B$3:$S$93,9,FALSE)*VLOOKUP($F164,BY_IND_Demand_Drivers!$B$5:$J$100,9,FALSE)</f>
        <v>0</v>
      </c>
    </row>
    <row r="165" spans="1:9">
      <c r="A165" s="16">
        <f t="shared" si="1"/>
        <v>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ICDCO</v>
      </c>
      <c r="G165" s="16">
        <f>VLOOKUP($D165,'Growth rate'!$B$3:$S$93,9,FALSE)*VLOOKUP($F165,BY_IND_Demand_Drivers!$B$5:$J$100,7,FALSE)</f>
        <v>42.065173171751489</v>
      </c>
      <c r="H165" s="16">
        <f>VLOOKUP($D165,'Growth rate'!$B$3:$S$93,9,FALSE)*VLOOKUP($F165,BY_IND_Demand_Drivers!$B$5:$J$100,8,FALSE)</f>
        <v>0</v>
      </c>
      <c r="I165" s="16">
        <f>VLOOKUP($D165,'Growth rate'!$B$3:$S$93,9,FALSE)*VLOOKUP($F165,BY_IND_Demand_Drivers!$B$5:$J$100,9,FALSE)</f>
        <v>0</v>
      </c>
    </row>
    <row r="166" spans="1:9">
      <c r="A166" s="16">
        <f t="shared" si="1"/>
        <v>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ICDCO</v>
      </c>
      <c r="G166" s="16">
        <f>VLOOKUP($D166,'Growth rate'!$B$3:$S$93,9,FALSE)*VLOOKUP($F166,BY_IND_Demand_Drivers!$B$5:$J$100,7,FALSE)</f>
        <v>42.358397198366752</v>
      </c>
      <c r="H166" s="16">
        <f>VLOOKUP($D166,'Growth rate'!$B$3:$S$93,9,FALSE)*VLOOKUP($F166,BY_IND_Demand_Drivers!$B$5:$J$100,8,FALSE)</f>
        <v>0</v>
      </c>
      <c r="I166" s="16">
        <f>VLOOKUP($D166,'Growth rate'!$B$3:$S$93,9,FALSE)*VLOOKUP($F166,BY_IND_Demand_Drivers!$B$5:$J$100,9,FALSE)</f>
        <v>0</v>
      </c>
    </row>
    <row r="167" spans="1:9">
      <c r="A167" s="16">
        <f t="shared" si="1"/>
        <v>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ICDCO</v>
      </c>
      <c r="G167" s="16">
        <f>VLOOKUP($D167,'Growth rate'!$B$3:$S$93,9,FALSE)*VLOOKUP($F167,BY_IND_Demand_Drivers!$B$5:$J$100,7,FALSE)</f>
        <v>42.651621224982009</v>
      </c>
      <c r="H167" s="16">
        <f>VLOOKUP($D167,'Growth rate'!$B$3:$S$93,9,FALSE)*VLOOKUP($F167,BY_IND_Demand_Drivers!$B$5:$J$100,8,FALSE)</f>
        <v>0</v>
      </c>
      <c r="I167" s="16">
        <f>VLOOKUP($D167,'Growth rate'!$B$3:$S$93,9,FALSE)*VLOOKUP($F167,BY_IND_Demand_Drivers!$B$5:$J$100,9,FALSE)</f>
        <v>0</v>
      </c>
    </row>
    <row r="168" spans="1:9">
      <c r="A168" s="16">
        <f t="shared" si="1"/>
        <v>10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ICDSH</v>
      </c>
      <c r="G168" s="16">
        <f>VLOOKUP($D168,'Growth rate'!$B$3:$S$93,9,FALSE)*VLOOKUP($F168,BY_IND_Demand_Drivers!$B$5:$J$100,7,FALSE)</f>
        <v>125.01999139009899</v>
      </c>
      <c r="H168" s="16">
        <f>VLOOKUP($D168,'Growth rate'!$B$3:$S$93,9,FALSE)*VLOOKUP($F168,BY_IND_Demand_Drivers!$B$5:$J$100,8,FALSE)</f>
        <v>0</v>
      </c>
      <c r="I168" s="16">
        <f>VLOOKUP($D168,'Growth rate'!$B$3:$S$93,9,FALSE)*VLOOKUP($F168,BY_IND_Demand_Drivers!$B$5:$J$100,9,FALSE)</f>
        <v>0</v>
      </c>
    </row>
    <row r="169" spans="1:9">
      <c r="A169" s="16">
        <f t="shared" si="1"/>
        <v>10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ICDSH</v>
      </c>
      <c r="G169" s="16">
        <f>VLOOKUP($D169,'Growth rate'!$B$3:$S$93,9,FALSE)*VLOOKUP($F169,BY_IND_Demand_Drivers!$B$5:$J$100,7,FALSE)</f>
        <v>126.63275924473686</v>
      </c>
      <c r="H169" s="16">
        <f>VLOOKUP($D169,'Growth rate'!$B$3:$S$93,9,FALSE)*VLOOKUP($F169,BY_IND_Demand_Drivers!$B$5:$J$100,8,FALSE)</f>
        <v>0</v>
      </c>
      <c r="I169" s="16">
        <f>VLOOKUP($D169,'Growth rate'!$B$3:$S$93,9,FALSE)*VLOOKUP($F169,BY_IND_Demand_Drivers!$B$5:$J$100,9,FALSE)</f>
        <v>0</v>
      </c>
    </row>
    <row r="170" spans="1:9">
      <c r="A170" s="16">
        <f t="shared" si="1"/>
        <v>10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ICDSH</v>
      </c>
      <c r="G170" s="16">
        <f>VLOOKUP($D170,'Growth rate'!$B$3:$S$93,9,FALSE)*VLOOKUP($F170,BY_IND_Demand_Drivers!$B$5:$J$100,7,FALSE)</f>
        <v>128.24552709937473</v>
      </c>
      <c r="H170" s="16">
        <f>VLOOKUP($D170,'Growth rate'!$B$3:$S$93,9,FALSE)*VLOOKUP($F170,BY_IND_Demand_Drivers!$B$5:$J$100,8,FALSE)</f>
        <v>0</v>
      </c>
      <c r="I170" s="16">
        <f>VLOOKUP($D170,'Growth rate'!$B$3:$S$93,9,FALSE)*VLOOKUP($F170,BY_IND_Demand_Drivers!$B$5:$J$100,9,FALSE)</f>
        <v>0</v>
      </c>
    </row>
    <row r="171" spans="1:9">
      <c r="A171" s="16">
        <f t="shared" si="1"/>
        <v>10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ICDSH</v>
      </c>
      <c r="G171" s="16">
        <f>VLOOKUP($D171,'Growth rate'!$B$3:$S$93,9,FALSE)*VLOOKUP($F171,BY_IND_Demand_Drivers!$B$5:$J$100,7,FALSE)</f>
        <v>129.85829495401259</v>
      </c>
      <c r="H171" s="16">
        <f>VLOOKUP($D171,'Growth rate'!$B$3:$S$93,9,FALSE)*VLOOKUP($F171,BY_IND_Demand_Drivers!$B$5:$J$100,8,FALSE)</f>
        <v>0</v>
      </c>
      <c r="I171" s="16">
        <f>VLOOKUP($D171,'Growth rate'!$B$3:$S$93,9,FALSE)*VLOOKUP($F171,BY_IND_Demand_Drivers!$B$5:$J$100,9,FALSE)</f>
        <v>0</v>
      </c>
    </row>
    <row r="172" spans="1:9">
      <c r="A172" s="16">
        <f t="shared" si="1"/>
        <v>10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ICDSH</v>
      </c>
      <c r="G172" s="16">
        <f>VLOOKUP($D172,'Growth rate'!$B$3:$S$93,9,FALSE)*VLOOKUP($F172,BY_IND_Demand_Drivers!$B$5:$J$100,7,FALSE)</f>
        <v>131.47106280865046</v>
      </c>
      <c r="H172" s="16">
        <f>VLOOKUP($D172,'Growth rate'!$B$3:$S$93,9,FALSE)*VLOOKUP($F172,BY_IND_Demand_Drivers!$B$5:$J$100,8,FALSE)</f>
        <v>0</v>
      </c>
      <c r="I172" s="16">
        <f>VLOOKUP($D172,'Growth rate'!$B$3:$S$93,9,FALSE)*VLOOKUP($F172,BY_IND_Demand_Drivers!$B$5:$J$100,9,FALSE)</f>
        <v>0</v>
      </c>
    </row>
    <row r="173" spans="1:9">
      <c r="A173" s="16">
        <f t="shared" si="1"/>
        <v>10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ICDSH</v>
      </c>
      <c r="G173" s="16">
        <f>VLOOKUP($D173,'Growth rate'!$B$3:$S$93,9,FALSE)*VLOOKUP($F173,BY_IND_Demand_Drivers!$B$5:$J$100,7,FALSE)</f>
        <v>133.0838306632883</v>
      </c>
      <c r="H173" s="16">
        <f>VLOOKUP($D173,'Growth rate'!$B$3:$S$93,9,FALSE)*VLOOKUP($F173,BY_IND_Demand_Drivers!$B$5:$J$100,8,FALSE)</f>
        <v>0</v>
      </c>
      <c r="I173" s="16">
        <f>VLOOKUP($D173,'Growth rate'!$B$3:$S$93,9,FALSE)*VLOOKUP($F173,BY_IND_Demand_Drivers!$B$5:$J$100,9,FALSE)</f>
        <v>0</v>
      </c>
    </row>
    <row r="174" spans="1:9">
      <c r="A174" s="16">
        <f t="shared" si="1"/>
        <v>10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ICDSH</v>
      </c>
      <c r="G174" s="16">
        <f>VLOOKUP($D174,'Growth rate'!$B$3:$S$93,9,FALSE)*VLOOKUP($F174,BY_IND_Demand_Drivers!$B$5:$J$100,7,FALSE)</f>
        <v>134.69659851792619</v>
      </c>
      <c r="H174" s="16">
        <f>VLOOKUP($D174,'Growth rate'!$B$3:$S$93,9,FALSE)*VLOOKUP($F174,BY_IND_Demand_Drivers!$B$5:$J$100,8,FALSE)</f>
        <v>0</v>
      </c>
      <c r="I174" s="16">
        <f>VLOOKUP($D174,'Growth rate'!$B$3:$S$93,9,FALSE)*VLOOKUP($F174,BY_IND_Demand_Drivers!$B$5:$J$100,9,FALSE)</f>
        <v>0</v>
      </c>
    </row>
    <row r="175" spans="1:9">
      <c r="A175" s="16">
        <f t="shared" si="1"/>
        <v>10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ICDSH</v>
      </c>
      <c r="G175" s="16">
        <f>VLOOKUP($D175,'Growth rate'!$B$3:$S$93,9,FALSE)*VLOOKUP($F175,BY_IND_Demand_Drivers!$B$5:$J$100,7,FALSE)</f>
        <v>136.30936637256406</v>
      </c>
      <c r="H175" s="16">
        <f>VLOOKUP($D175,'Growth rate'!$B$3:$S$93,9,FALSE)*VLOOKUP($F175,BY_IND_Demand_Drivers!$B$5:$J$100,8,FALSE)</f>
        <v>0</v>
      </c>
      <c r="I175" s="16">
        <f>VLOOKUP($D175,'Growth rate'!$B$3:$S$93,9,FALSE)*VLOOKUP($F175,BY_IND_Demand_Drivers!$B$5:$J$100,9,FALSE)</f>
        <v>0</v>
      </c>
    </row>
    <row r="176" spans="1:9">
      <c r="A176" s="16">
        <f t="shared" si="1"/>
        <v>10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ICDSH</v>
      </c>
      <c r="G176" s="16">
        <f>VLOOKUP($D176,'Growth rate'!$B$3:$S$93,9,FALSE)*VLOOKUP($F176,BY_IND_Demand_Drivers!$B$5:$J$100,7,FALSE)</f>
        <v>137.92213422720189</v>
      </c>
      <c r="H176" s="16">
        <f>VLOOKUP($D176,'Growth rate'!$B$3:$S$93,9,FALSE)*VLOOKUP($F176,BY_IND_Demand_Drivers!$B$5:$J$100,8,FALSE)</f>
        <v>0</v>
      </c>
      <c r="I176" s="16">
        <f>VLOOKUP($D176,'Growth rate'!$B$3:$S$93,9,FALSE)*VLOOKUP($F176,BY_IND_Demand_Drivers!$B$5:$J$100,9,FALSE)</f>
        <v>0</v>
      </c>
    </row>
    <row r="177" spans="1:9">
      <c r="A177" s="16">
        <f t="shared" si="1"/>
        <v>10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ICDSH</v>
      </c>
      <c r="G177" s="16">
        <f>VLOOKUP($D177,'Growth rate'!$B$3:$S$93,9,FALSE)*VLOOKUP($F177,BY_IND_Demand_Drivers!$B$5:$J$100,7,FALSE)</f>
        <v>139.53490208183976</v>
      </c>
      <c r="H177" s="16">
        <f>VLOOKUP($D177,'Growth rate'!$B$3:$S$93,9,FALSE)*VLOOKUP($F177,BY_IND_Demand_Drivers!$B$5:$J$100,8,FALSE)</f>
        <v>0</v>
      </c>
      <c r="I177" s="16">
        <f>VLOOKUP($D177,'Growth rate'!$B$3:$S$93,9,FALSE)*VLOOKUP($F177,BY_IND_Demand_Drivers!$B$5:$J$100,9,FALSE)</f>
        <v>0</v>
      </c>
    </row>
    <row r="178" spans="1:9">
      <c r="A178" s="16">
        <f t="shared" si="1"/>
        <v>10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ICDSH</v>
      </c>
      <c r="G178" s="16">
        <f>VLOOKUP($D178,'Growth rate'!$B$3:$S$93,9,FALSE)*VLOOKUP($F178,BY_IND_Demand_Drivers!$B$5:$J$100,7,FALSE)</f>
        <v>141.14766993647763</v>
      </c>
      <c r="H178" s="16">
        <f>VLOOKUP($D178,'Growth rate'!$B$3:$S$93,9,FALSE)*VLOOKUP($F178,BY_IND_Demand_Drivers!$B$5:$J$100,8,FALSE)</f>
        <v>0</v>
      </c>
      <c r="I178" s="16">
        <f>VLOOKUP($D178,'Growth rate'!$B$3:$S$93,9,FALSE)*VLOOKUP($F178,BY_IND_Demand_Drivers!$B$5:$J$100,9,FALSE)</f>
        <v>0</v>
      </c>
    </row>
    <row r="179" spans="1:9">
      <c r="A179" s="16">
        <f t="shared" si="1"/>
        <v>10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ICDSH</v>
      </c>
      <c r="G179" s="16">
        <f>VLOOKUP($D179,'Growth rate'!$B$3:$S$93,9,FALSE)*VLOOKUP($F179,BY_IND_Demand_Drivers!$B$5:$J$100,7,FALSE)</f>
        <v>142.76043779111549</v>
      </c>
      <c r="H179" s="16">
        <f>VLOOKUP($D179,'Growth rate'!$B$3:$S$93,9,FALSE)*VLOOKUP($F179,BY_IND_Demand_Drivers!$B$5:$J$100,8,FALSE)</f>
        <v>0</v>
      </c>
      <c r="I179" s="16">
        <f>VLOOKUP($D179,'Growth rate'!$B$3:$S$93,9,FALSE)*VLOOKUP($F179,BY_IND_Demand_Drivers!$B$5:$J$100,9,FALSE)</f>
        <v>0</v>
      </c>
    </row>
    <row r="180" spans="1:9">
      <c r="A180" s="16">
        <f t="shared" si="1"/>
        <v>10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ICDSH</v>
      </c>
      <c r="G180" s="16">
        <f>VLOOKUP($D180,'Growth rate'!$B$3:$S$93,9,FALSE)*VLOOKUP($F180,BY_IND_Demand_Drivers!$B$5:$J$100,7,FALSE)</f>
        <v>144.37320564575336</v>
      </c>
      <c r="H180" s="16">
        <f>VLOOKUP($D180,'Growth rate'!$B$3:$S$93,9,FALSE)*VLOOKUP($F180,BY_IND_Demand_Drivers!$B$5:$J$100,8,FALSE)</f>
        <v>0</v>
      </c>
      <c r="I180" s="16">
        <f>VLOOKUP($D180,'Growth rate'!$B$3:$S$93,9,FALSE)*VLOOKUP($F180,BY_IND_Demand_Drivers!$B$5:$J$100,9,FALSE)</f>
        <v>0</v>
      </c>
    </row>
    <row r="181" spans="1:9">
      <c r="A181" s="16">
        <f t="shared" si="1"/>
        <v>10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ICDSH</v>
      </c>
      <c r="G181" s="16">
        <f>VLOOKUP($D181,'Growth rate'!$B$3:$S$93,9,FALSE)*VLOOKUP($F181,BY_IND_Demand_Drivers!$B$5:$J$100,7,FALSE)</f>
        <v>145.9859735003912</v>
      </c>
      <c r="H181" s="16">
        <f>VLOOKUP($D181,'Growth rate'!$B$3:$S$93,9,FALSE)*VLOOKUP($F181,BY_IND_Demand_Drivers!$B$5:$J$100,8,FALSE)</f>
        <v>0</v>
      </c>
      <c r="I181" s="16">
        <f>VLOOKUP($D181,'Growth rate'!$B$3:$S$93,9,FALSE)*VLOOKUP($F181,BY_IND_Demand_Drivers!$B$5:$J$100,9,FALSE)</f>
        <v>0</v>
      </c>
    </row>
    <row r="182" spans="1:9">
      <c r="A182" s="16">
        <f t="shared" si="1"/>
        <v>10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ICDSH</v>
      </c>
      <c r="G182" s="16">
        <f>VLOOKUP($D182,'Growth rate'!$B$3:$S$93,9,FALSE)*VLOOKUP($F182,BY_IND_Demand_Drivers!$B$5:$J$100,7,FALSE)</f>
        <v>147.59874135502909</v>
      </c>
      <c r="H182" s="16">
        <f>VLOOKUP($D182,'Growth rate'!$B$3:$S$93,9,FALSE)*VLOOKUP($F182,BY_IND_Demand_Drivers!$B$5:$J$100,8,FALSE)</f>
        <v>0</v>
      </c>
      <c r="I182" s="16">
        <f>VLOOKUP($D182,'Growth rate'!$B$3:$S$93,9,FALSE)*VLOOKUP($F182,BY_IND_Demand_Drivers!$B$5:$J$100,9,FALSE)</f>
        <v>0</v>
      </c>
    </row>
    <row r="183" spans="1:9">
      <c r="A183" s="16">
        <f t="shared" si="1"/>
        <v>10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ICDSH</v>
      </c>
      <c r="G183" s="16">
        <f>VLOOKUP($D183,'Growth rate'!$B$3:$S$93,9,FALSE)*VLOOKUP($F183,BY_IND_Demand_Drivers!$B$5:$J$100,7,FALSE)</f>
        <v>149.21150920966696</v>
      </c>
      <c r="H183" s="16">
        <f>VLOOKUP($D183,'Growth rate'!$B$3:$S$93,9,FALSE)*VLOOKUP($F183,BY_IND_Demand_Drivers!$B$5:$J$100,8,FALSE)</f>
        <v>0</v>
      </c>
      <c r="I183" s="16">
        <f>VLOOKUP($D183,'Growth rate'!$B$3:$S$93,9,FALSE)*VLOOKUP($F183,BY_IND_Demand_Drivers!$B$5:$J$100,9,FALSE)</f>
        <v>0</v>
      </c>
    </row>
    <row r="184" spans="1:9">
      <c r="A184" s="16">
        <f t="shared" si="1"/>
        <v>10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ICDSH</v>
      </c>
      <c r="G184" s="16">
        <f>VLOOKUP($D184,'Growth rate'!$B$3:$S$93,9,FALSE)*VLOOKUP($F184,BY_IND_Demand_Drivers!$B$5:$J$100,7,FALSE)</f>
        <v>150.82427706430479</v>
      </c>
      <c r="H184" s="16">
        <f>VLOOKUP($D184,'Growth rate'!$B$3:$S$93,9,FALSE)*VLOOKUP($F184,BY_IND_Demand_Drivers!$B$5:$J$100,8,FALSE)</f>
        <v>0</v>
      </c>
      <c r="I184" s="16">
        <f>VLOOKUP($D184,'Growth rate'!$B$3:$S$93,9,FALSE)*VLOOKUP($F184,BY_IND_Demand_Drivers!$B$5:$J$100,9,FALSE)</f>
        <v>0</v>
      </c>
    </row>
    <row r="185" spans="1:9">
      <c r="A185" s="16">
        <f t="shared" si="1"/>
        <v>10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ICDSH</v>
      </c>
      <c r="G185" s="16">
        <f>VLOOKUP($D185,'Growth rate'!$B$3:$S$93,9,FALSE)*VLOOKUP($F185,BY_IND_Demand_Drivers!$B$5:$J$100,7,FALSE)</f>
        <v>152.43704491894266</v>
      </c>
      <c r="H185" s="16">
        <f>VLOOKUP($D185,'Growth rate'!$B$3:$S$93,9,FALSE)*VLOOKUP($F185,BY_IND_Demand_Drivers!$B$5:$J$100,8,FALSE)</f>
        <v>0</v>
      </c>
      <c r="I185" s="16">
        <f>VLOOKUP($D185,'Growth rate'!$B$3:$S$93,9,FALSE)*VLOOKUP($F185,BY_IND_Demand_Drivers!$B$5:$J$100,9,FALSE)</f>
        <v>0</v>
      </c>
    </row>
    <row r="186" spans="1:9">
      <c r="A186" s="16">
        <f t="shared" si="1"/>
        <v>10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ICDSH</v>
      </c>
      <c r="G186" s="16">
        <f>VLOOKUP($D186,'Growth rate'!$B$3:$S$93,9,FALSE)*VLOOKUP($F186,BY_IND_Demand_Drivers!$B$5:$J$100,7,FALSE)</f>
        <v>154.04981277358056</v>
      </c>
      <c r="H186" s="16">
        <f>VLOOKUP($D186,'Growth rate'!$B$3:$S$93,9,FALSE)*VLOOKUP($F186,BY_IND_Demand_Drivers!$B$5:$J$100,8,FALSE)</f>
        <v>0</v>
      </c>
      <c r="I186" s="16">
        <f>VLOOKUP($D186,'Growth rate'!$B$3:$S$93,9,FALSE)*VLOOKUP($F186,BY_IND_Demand_Drivers!$B$5:$J$100,9,FALSE)</f>
        <v>0</v>
      </c>
    </row>
    <row r="187" spans="1:9">
      <c r="A187" s="16">
        <f t="shared" si="1"/>
        <v>10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ICDSH</v>
      </c>
      <c r="G187" s="16">
        <f>VLOOKUP($D187,'Growth rate'!$B$3:$S$93,9,FALSE)*VLOOKUP($F187,BY_IND_Demand_Drivers!$B$5:$J$100,7,FALSE)</f>
        <v>155.66258062821839</v>
      </c>
      <c r="H187" s="16">
        <f>VLOOKUP($D187,'Growth rate'!$B$3:$S$93,9,FALSE)*VLOOKUP($F187,BY_IND_Demand_Drivers!$B$5:$J$100,8,FALSE)</f>
        <v>0</v>
      </c>
      <c r="I187" s="16">
        <f>VLOOKUP($D187,'Growth rate'!$B$3:$S$93,9,FALSE)*VLOOKUP($F187,BY_IND_Demand_Drivers!$B$5:$J$100,9,FALSE)</f>
        <v>0</v>
      </c>
    </row>
    <row r="188" spans="1:9">
      <c r="A188" s="16">
        <f t="shared" si="1"/>
        <v>10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ICDSH</v>
      </c>
      <c r="G188" s="16">
        <f>VLOOKUP($D188,'Growth rate'!$B$3:$S$93,9,FALSE)*VLOOKUP($F188,BY_IND_Demand_Drivers!$B$5:$J$100,7,FALSE)</f>
        <v>157.27534848285626</v>
      </c>
      <c r="H188" s="16">
        <f>VLOOKUP($D188,'Growth rate'!$B$3:$S$93,9,FALSE)*VLOOKUP($F188,BY_IND_Demand_Drivers!$B$5:$J$100,8,FALSE)</f>
        <v>0</v>
      </c>
      <c r="I188" s="16">
        <f>VLOOKUP($D188,'Growth rate'!$B$3:$S$93,9,FALSE)*VLOOKUP($F188,BY_IND_Demand_Drivers!$B$5:$J$100,9,FALSE)</f>
        <v>0</v>
      </c>
    </row>
    <row r="189" spans="1:9">
      <c r="A189" s="16">
        <f t="shared" si="1"/>
        <v>10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ICDSH</v>
      </c>
      <c r="G189" s="16">
        <f>VLOOKUP($D189,'Growth rate'!$B$3:$S$93,9,FALSE)*VLOOKUP($F189,BY_IND_Demand_Drivers!$B$5:$J$100,7,FALSE)</f>
        <v>158.88811633749413</v>
      </c>
      <c r="H189" s="16">
        <f>VLOOKUP($D189,'Growth rate'!$B$3:$S$93,9,FALSE)*VLOOKUP($F189,BY_IND_Demand_Drivers!$B$5:$J$100,8,FALSE)</f>
        <v>0</v>
      </c>
      <c r="I189" s="16">
        <f>VLOOKUP($D189,'Growth rate'!$B$3:$S$93,9,FALSE)*VLOOKUP($F189,BY_IND_Demand_Drivers!$B$5:$J$100,9,FALSE)</f>
        <v>0</v>
      </c>
    </row>
    <row r="190" spans="1:9">
      <c r="A190" s="16">
        <f t="shared" si="1"/>
        <v>10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ICDSH</v>
      </c>
      <c r="G190" s="16">
        <f>VLOOKUP($D190,'Growth rate'!$B$3:$S$93,9,FALSE)*VLOOKUP($F190,BY_IND_Demand_Drivers!$B$5:$J$100,7,FALSE)</f>
        <v>160.50088419213199</v>
      </c>
      <c r="H190" s="16">
        <f>VLOOKUP($D190,'Growth rate'!$B$3:$S$93,9,FALSE)*VLOOKUP($F190,BY_IND_Demand_Drivers!$B$5:$J$100,8,FALSE)</f>
        <v>0</v>
      </c>
      <c r="I190" s="16">
        <f>VLOOKUP($D190,'Growth rate'!$B$3:$S$93,9,FALSE)*VLOOKUP($F190,BY_IND_Demand_Drivers!$B$5:$J$100,9,FALSE)</f>
        <v>0</v>
      </c>
    </row>
    <row r="191" spans="1:9">
      <c r="A191" s="16">
        <f t="shared" si="1"/>
        <v>10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ICDSH</v>
      </c>
      <c r="G191" s="16">
        <f>VLOOKUP($D191,'Growth rate'!$B$3:$S$93,9,FALSE)*VLOOKUP($F191,BY_IND_Demand_Drivers!$B$5:$J$100,7,FALSE)</f>
        <v>162.11365204676986</v>
      </c>
      <c r="H191" s="16">
        <f>VLOOKUP($D191,'Growth rate'!$B$3:$S$93,9,FALSE)*VLOOKUP($F191,BY_IND_Demand_Drivers!$B$5:$J$100,8,FALSE)</f>
        <v>0</v>
      </c>
      <c r="I191" s="16">
        <f>VLOOKUP($D191,'Growth rate'!$B$3:$S$93,9,FALSE)*VLOOKUP($F191,BY_IND_Demand_Drivers!$B$5:$J$100,9,FALSE)</f>
        <v>0</v>
      </c>
    </row>
    <row r="192" spans="1:9">
      <c r="A192" s="16">
        <f t="shared" si="1"/>
        <v>10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ICDSH</v>
      </c>
      <c r="G192" s="16">
        <f>VLOOKUP($D192,'Growth rate'!$B$3:$S$93,9,FALSE)*VLOOKUP($F192,BY_IND_Demand_Drivers!$B$5:$J$100,7,FALSE)</f>
        <v>163.72641990140772</v>
      </c>
      <c r="H192" s="16">
        <f>VLOOKUP($D192,'Growth rate'!$B$3:$S$93,9,FALSE)*VLOOKUP($F192,BY_IND_Demand_Drivers!$B$5:$J$100,8,FALSE)</f>
        <v>0</v>
      </c>
      <c r="I192" s="16">
        <f>VLOOKUP($D192,'Growth rate'!$B$3:$S$93,9,FALSE)*VLOOKUP($F192,BY_IND_Demand_Drivers!$B$5:$J$100,9,FALSE)</f>
        <v>0</v>
      </c>
    </row>
    <row r="193" spans="1:9">
      <c r="A193" s="16">
        <f t="shared" si="1"/>
        <v>10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ICDSH</v>
      </c>
      <c r="G193" s="16">
        <f>VLOOKUP($D193,'Growth rate'!$B$3:$S$93,9,FALSE)*VLOOKUP($F193,BY_IND_Demand_Drivers!$B$5:$J$100,7,FALSE)</f>
        <v>165.33918775604556</v>
      </c>
      <c r="H193" s="16">
        <f>VLOOKUP($D193,'Growth rate'!$B$3:$S$93,9,FALSE)*VLOOKUP($F193,BY_IND_Demand_Drivers!$B$5:$J$100,8,FALSE)</f>
        <v>0</v>
      </c>
      <c r="I193" s="16">
        <f>VLOOKUP($D193,'Growth rate'!$B$3:$S$93,9,FALSE)*VLOOKUP($F193,BY_IND_Demand_Drivers!$B$5:$J$100,9,FALSE)</f>
        <v>0</v>
      </c>
    </row>
    <row r="194" spans="1:9">
      <c r="A194" s="16">
        <f t="shared" si="1"/>
        <v>10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ICDSH</v>
      </c>
      <c r="G194" s="16">
        <f>VLOOKUP($D194,'Growth rate'!$B$3:$S$93,9,FALSE)*VLOOKUP($F194,BY_IND_Demand_Drivers!$B$5:$J$100,7,FALSE)</f>
        <v>166.95195561068346</v>
      </c>
      <c r="H194" s="16">
        <f>VLOOKUP($D194,'Growth rate'!$B$3:$S$93,9,FALSE)*VLOOKUP($F194,BY_IND_Demand_Drivers!$B$5:$J$100,8,FALSE)</f>
        <v>0</v>
      </c>
      <c r="I194" s="16">
        <f>VLOOKUP($D194,'Growth rate'!$B$3:$S$93,9,FALSE)*VLOOKUP($F194,BY_IND_Demand_Drivers!$B$5:$J$100,9,FALSE)</f>
        <v>0</v>
      </c>
    </row>
    <row r="195" spans="1:9">
      <c r="A195" s="16">
        <f t="shared" si="1"/>
        <v>10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ICDSH</v>
      </c>
      <c r="G195" s="16">
        <f>VLOOKUP($D195,'Growth rate'!$B$3:$S$93,9,FALSE)*VLOOKUP($F195,BY_IND_Demand_Drivers!$B$5:$J$100,7,FALSE)</f>
        <v>168.56472346532132</v>
      </c>
      <c r="H195" s="16">
        <f>VLOOKUP($D195,'Growth rate'!$B$3:$S$93,9,FALSE)*VLOOKUP($F195,BY_IND_Demand_Drivers!$B$5:$J$100,8,FALSE)</f>
        <v>0</v>
      </c>
      <c r="I195" s="16">
        <f>VLOOKUP($D195,'Growth rate'!$B$3:$S$93,9,FALSE)*VLOOKUP($F195,BY_IND_Demand_Drivers!$B$5:$J$100,9,FALSE)</f>
        <v>0</v>
      </c>
    </row>
    <row r="196" spans="1:9">
      <c r="A196" s="16">
        <f t="shared" si="1"/>
        <v>10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ICDSH</v>
      </c>
      <c r="G196" s="16">
        <f>VLOOKUP($D196,'Growth rate'!$B$3:$S$93,9,FALSE)*VLOOKUP($F196,BY_IND_Demand_Drivers!$B$5:$J$100,7,FALSE)</f>
        <v>170.17749131995916</v>
      </c>
      <c r="H196" s="16">
        <f>VLOOKUP($D196,'Growth rate'!$B$3:$S$93,9,FALSE)*VLOOKUP($F196,BY_IND_Demand_Drivers!$B$5:$J$100,8,FALSE)</f>
        <v>0</v>
      </c>
      <c r="I196" s="16">
        <f>VLOOKUP($D196,'Growth rate'!$B$3:$S$93,9,FALSE)*VLOOKUP($F196,BY_IND_Demand_Drivers!$B$5:$J$100,9,FALSE)</f>
        <v>0</v>
      </c>
    </row>
    <row r="197" spans="1:9">
      <c r="A197" s="16">
        <f t="shared" si="1"/>
        <v>10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ICDSH</v>
      </c>
      <c r="G197" s="16">
        <f>VLOOKUP($D197,'Growth rate'!$B$3:$S$93,9,FALSE)*VLOOKUP($F197,BY_IND_Demand_Drivers!$B$5:$J$100,7,FALSE)</f>
        <v>171.79025917459703</v>
      </c>
      <c r="H197" s="16">
        <f>VLOOKUP($D197,'Growth rate'!$B$3:$S$93,9,FALSE)*VLOOKUP($F197,BY_IND_Demand_Drivers!$B$5:$J$100,8,FALSE)</f>
        <v>0</v>
      </c>
      <c r="I197" s="16">
        <f>VLOOKUP($D197,'Growth rate'!$B$3:$S$93,9,FALSE)*VLOOKUP($F197,BY_IND_Demand_Drivers!$B$5:$J$100,9,FALSE)</f>
        <v>0</v>
      </c>
    </row>
    <row r="198" spans="1:9">
      <c r="A198" s="16">
        <f t="shared" si="1"/>
        <v>10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ICDSH</v>
      </c>
      <c r="G198" s="16">
        <f>VLOOKUP($D198,'Growth rate'!$B$3:$S$93,9,FALSE)*VLOOKUP($F198,BY_IND_Demand_Drivers!$B$5:$J$100,7,FALSE)</f>
        <v>173.40302702923492</v>
      </c>
      <c r="H198" s="16">
        <f>VLOOKUP($D198,'Growth rate'!$B$3:$S$93,9,FALSE)*VLOOKUP($F198,BY_IND_Demand_Drivers!$B$5:$J$100,8,FALSE)</f>
        <v>0</v>
      </c>
      <c r="I198" s="16">
        <f>VLOOKUP($D198,'Growth rate'!$B$3:$S$93,9,FALSE)*VLOOKUP($F198,BY_IND_Demand_Drivers!$B$5:$J$100,9,FALSE)</f>
        <v>0</v>
      </c>
    </row>
    <row r="199" spans="1:9">
      <c r="A199" s="16">
        <f t="shared" si="1"/>
        <v>10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ICDSH</v>
      </c>
      <c r="G199" s="16">
        <f>VLOOKUP($D199,'Growth rate'!$B$3:$S$93,9,FALSE)*VLOOKUP($F199,BY_IND_Demand_Drivers!$B$5:$J$100,7,FALSE)</f>
        <v>175.01579488387276</v>
      </c>
      <c r="H199" s="16">
        <f>VLOOKUP($D199,'Growth rate'!$B$3:$S$93,9,FALSE)*VLOOKUP($F199,BY_IND_Demand_Drivers!$B$5:$J$100,8,FALSE)</f>
        <v>0</v>
      </c>
      <c r="I199" s="16">
        <f>VLOOKUP($D199,'Growth rate'!$B$3:$S$93,9,FALSE)*VLOOKUP($F199,BY_IND_Demand_Drivers!$B$5:$J$100,9,FALSE)</f>
        <v>0</v>
      </c>
    </row>
    <row r="200" spans="1:9">
      <c r="A200" s="16">
        <f t="shared" si="1"/>
        <v>10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ICDSH</v>
      </c>
      <c r="G200" s="16">
        <f>VLOOKUP($D200,'Growth rate'!$B$3:$S$93,9,FALSE)*VLOOKUP($F200,BY_IND_Demand_Drivers!$B$5:$J$100,7,FALSE)</f>
        <v>176.91370583942592</v>
      </c>
      <c r="H200" s="16">
        <f>VLOOKUP($D200,'Growth rate'!$B$3:$S$93,9,FALSE)*VLOOKUP($F200,BY_IND_Demand_Drivers!$B$5:$J$100,8,FALSE)</f>
        <v>0</v>
      </c>
      <c r="I200" s="16">
        <f>VLOOKUP($D200,'Growth rate'!$B$3:$S$93,9,FALSE)*VLOOKUP($F200,BY_IND_Demand_Drivers!$B$5:$J$100,9,FALSE)</f>
        <v>0</v>
      </c>
    </row>
    <row r="201" spans="1:9">
      <c r="A201" s="16">
        <f t="shared" si="1"/>
        <v>10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ICDSH</v>
      </c>
      <c r="G201" s="16">
        <f>VLOOKUP($D201,'Growth rate'!$B$3:$S$93,9,FALSE)*VLOOKUP($F201,BY_IND_Demand_Drivers!$B$5:$J$100,7,FALSE)</f>
        <v>178.81161679497913</v>
      </c>
      <c r="H201" s="16">
        <f>VLOOKUP($D201,'Growth rate'!$B$3:$S$93,9,FALSE)*VLOOKUP($F201,BY_IND_Demand_Drivers!$B$5:$J$100,8,FALSE)</f>
        <v>0</v>
      </c>
      <c r="I201" s="16">
        <f>VLOOKUP($D201,'Growth rate'!$B$3:$S$93,9,FALSE)*VLOOKUP($F201,BY_IND_Demand_Drivers!$B$5:$J$100,9,FALSE)</f>
        <v>0</v>
      </c>
    </row>
    <row r="202" spans="1:9">
      <c r="A202" s="16">
        <f t="shared" si="1"/>
        <v>10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ICDSH</v>
      </c>
      <c r="G202" s="16">
        <f>VLOOKUP($D202,'Growth rate'!$B$3:$S$93,9,FALSE)*VLOOKUP($F202,BY_IND_Demand_Drivers!$B$5:$J$100,7,FALSE)</f>
        <v>180.70952775053229</v>
      </c>
      <c r="H202" s="16">
        <f>VLOOKUP($D202,'Growth rate'!$B$3:$S$93,9,FALSE)*VLOOKUP($F202,BY_IND_Demand_Drivers!$B$5:$J$100,8,FALSE)</f>
        <v>0</v>
      </c>
      <c r="I202" s="16">
        <f>VLOOKUP($D202,'Growth rate'!$B$3:$S$93,9,FALSE)*VLOOKUP($F202,BY_IND_Demand_Drivers!$B$5:$J$100,9,FALSE)</f>
        <v>0</v>
      </c>
    </row>
    <row r="203" spans="1:9">
      <c r="A203" s="16">
        <f t="shared" si="1"/>
        <v>10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ICDSH</v>
      </c>
      <c r="G203" s="16">
        <f>VLOOKUP($D203,'Growth rate'!$B$3:$S$93,9,FALSE)*VLOOKUP($F203,BY_IND_Demand_Drivers!$B$5:$J$100,7,FALSE)</f>
        <v>182.6074387060855</v>
      </c>
      <c r="H203" s="16">
        <f>VLOOKUP($D203,'Growth rate'!$B$3:$S$93,9,FALSE)*VLOOKUP($F203,BY_IND_Demand_Drivers!$B$5:$J$100,8,FALSE)</f>
        <v>0</v>
      </c>
      <c r="I203" s="16">
        <f>VLOOKUP($D203,'Growth rate'!$B$3:$S$93,9,FALSE)*VLOOKUP($F203,BY_IND_Demand_Drivers!$B$5:$J$100,9,FALSE)</f>
        <v>0</v>
      </c>
    </row>
    <row r="204" spans="1:9">
      <c r="A204" s="16">
        <f t="shared" si="1"/>
        <v>10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ICDSH</v>
      </c>
      <c r="G204" s="16">
        <f>VLOOKUP($D204,'Growth rate'!$B$3:$S$93,9,FALSE)*VLOOKUP($F204,BY_IND_Demand_Drivers!$B$5:$J$100,7,FALSE)</f>
        <v>184.50534966163866</v>
      </c>
      <c r="H204" s="16">
        <f>VLOOKUP($D204,'Growth rate'!$B$3:$S$93,9,FALSE)*VLOOKUP($F204,BY_IND_Demand_Drivers!$B$5:$J$100,8,FALSE)</f>
        <v>0</v>
      </c>
      <c r="I204" s="16">
        <f>VLOOKUP($D204,'Growth rate'!$B$3:$S$93,9,FALSE)*VLOOKUP($F204,BY_IND_Demand_Drivers!$B$5:$J$100,9,FALSE)</f>
        <v>0</v>
      </c>
    </row>
    <row r="205" spans="1:9">
      <c r="A205" s="16">
        <f t="shared" si="1"/>
        <v>10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ICDSH</v>
      </c>
      <c r="G205" s="16">
        <f>VLOOKUP($D205,'Growth rate'!$B$3:$S$93,9,FALSE)*VLOOKUP($F205,BY_IND_Demand_Drivers!$B$5:$J$100,7,FALSE)</f>
        <v>186.63051959508837</v>
      </c>
      <c r="H205" s="16">
        <f>VLOOKUP($D205,'Growth rate'!$B$3:$S$93,9,FALSE)*VLOOKUP($F205,BY_IND_Demand_Drivers!$B$5:$J$100,8,FALSE)</f>
        <v>0</v>
      </c>
      <c r="I205" s="16">
        <f>VLOOKUP($D205,'Growth rate'!$B$3:$S$93,9,FALSE)*VLOOKUP($F205,BY_IND_Demand_Drivers!$B$5:$J$100,9,FALSE)</f>
        <v>0</v>
      </c>
    </row>
    <row r="206" spans="1:9">
      <c r="A206" s="16">
        <f t="shared" si="1"/>
        <v>10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ICDSH</v>
      </c>
      <c r="G206" s="16">
        <f>VLOOKUP($D206,'Growth rate'!$B$3:$S$93,9,FALSE)*VLOOKUP($F206,BY_IND_Demand_Drivers!$B$5:$J$100,7,FALSE)</f>
        <v>188.755689528538</v>
      </c>
      <c r="H206" s="16">
        <f>VLOOKUP($D206,'Growth rate'!$B$3:$S$93,9,FALSE)*VLOOKUP($F206,BY_IND_Demand_Drivers!$B$5:$J$100,8,FALSE)</f>
        <v>0</v>
      </c>
      <c r="I206" s="16">
        <f>VLOOKUP($D206,'Growth rate'!$B$3:$S$93,9,FALSE)*VLOOKUP($F206,BY_IND_Demand_Drivers!$B$5:$J$100,9,FALSE)</f>
        <v>0</v>
      </c>
    </row>
    <row r="207" spans="1:9">
      <c r="A207" s="16">
        <f t="shared" si="1"/>
        <v>10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ICDSH</v>
      </c>
      <c r="G207" s="16">
        <f>VLOOKUP($D207,'Growth rate'!$B$3:$S$93,9,FALSE)*VLOOKUP($F207,BY_IND_Demand_Drivers!$B$5:$J$100,7,FALSE)</f>
        <v>190.88085946198768</v>
      </c>
      <c r="H207" s="16">
        <f>VLOOKUP($D207,'Growth rate'!$B$3:$S$93,9,FALSE)*VLOOKUP($F207,BY_IND_Demand_Drivers!$B$5:$J$100,8,FALSE)</f>
        <v>0</v>
      </c>
      <c r="I207" s="16">
        <f>VLOOKUP($D207,'Growth rate'!$B$3:$S$93,9,FALSE)*VLOOKUP($F207,BY_IND_Demand_Drivers!$B$5:$J$100,9,FALSE)</f>
        <v>0</v>
      </c>
    </row>
    <row r="208" spans="1:9">
      <c r="A208" s="16">
        <f t="shared" si="1"/>
        <v>10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ICDSH</v>
      </c>
      <c r="G208" s="16">
        <f>VLOOKUP($D208,'Growth rate'!$B$3:$S$93,9,FALSE)*VLOOKUP($F208,BY_IND_Demand_Drivers!$B$5:$J$100,7,FALSE)</f>
        <v>193.00602939543737</v>
      </c>
      <c r="H208" s="16">
        <f>VLOOKUP($D208,'Growth rate'!$B$3:$S$93,9,FALSE)*VLOOKUP($F208,BY_IND_Demand_Drivers!$B$5:$J$100,8,FALSE)</f>
        <v>0</v>
      </c>
      <c r="I208" s="16">
        <f>VLOOKUP($D208,'Growth rate'!$B$3:$S$93,9,FALSE)*VLOOKUP($F208,BY_IND_Demand_Drivers!$B$5:$J$100,9,FALSE)</f>
        <v>0</v>
      </c>
    </row>
    <row r="209" spans="1:9">
      <c r="A209" s="16">
        <f t="shared" si="1"/>
        <v>10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ICDSH</v>
      </c>
      <c r="G209" s="16">
        <f>VLOOKUP($D209,'Growth rate'!$B$3:$S$93,9,FALSE)*VLOOKUP($F209,BY_IND_Demand_Drivers!$B$5:$J$100,7,FALSE)</f>
        <v>195.13119932888705</v>
      </c>
      <c r="H209" s="16">
        <f>VLOOKUP($D209,'Growth rate'!$B$3:$S$93,9,FALSE)*VLOOKUP($F209,BY_IND_Demand_Drivers!$B$5:$J$100,8,FALSE)</f>
        <v>0</v>
      </c>
      <c r="I209" s="16">
        <f>VLOOKUP($D209,'Growth rate'!$B$3:$S$93,9,FALSE)*VLOOKUP($F209,BY_IND_Demand_Drivers!$B$5:$J$100,9,FALSE)</f>
        <v>0</v>
      </c>
    </row>
    <row r="210" spans="1:9">
      <c r="A210" s="16">
        <f t="shared" si="1"/>
        <v>10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ICDSH</v>
      </c>
      <c r="G210" s="16">
        <f>VLOOKUP($D210,'Growth rate'!$B$3:$S$93,9,FALSE)*VLOOKUP($F210,BY_IND_Demand_Drivers!$B$5:$J$100,7,FALSE)</f>
        <v>197.30977866895418</v>
      </c>
      <c r="H210" s="16">
        <f>VLOOKUP($D210,'Growth rate'!$B$3:$S$93,9,FALSE)*VLOOKUP($F210,BY_IND_Demand_Drivers!$B$5:$J$100,8,FALSE)</f>
        <v>0</v>
      </c>
      <c r="I210" s="16">
        <f>VLOOKUP($D210,'Growth rate'!$B$3:$S$93,9,FALSE)*VLOOKUP($F210,BY_IND_Demand_Drivers!$B$5:$J$100,9,FALSE)</f>
        <v>0</v>
      </c>
    </row>
    <row r="211" spans="1:9">
      <c r="A211" s="16">
        <f t="shared" si="1"/>
        <v>10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ICDSH</v>
      </c>
      <c r="G211" s="16">
        <f>VLOOKUP($D211,'Growth rate'!$B$3:$S$93,9,FALSE)*VLOOKUP($F211,BY_IND_Demand_Drivers!$B$5:$J$100,7,FALSE)</f>
        <v>199.48835800902137</v>
      </c>
      <c r="H211" s="16">
        <f>VLOOKUP($D211,'Growth rate'!$B$3:$S$93,9,FALSE)*VLOOKUP($F211,BY_IND_Demand_Drivers!$B$5:$J$100,8,FALSE)</f>
        <v>0</v>
      </c>
      <c r="I211" s="16">
        <f>VLOOKUP($D211,'Growth rate'!$B$3:$S$93,9,FALSE)*VLOOKUP($F211,BY_IND_Demand_Drivers!$B$5:$J$100,9,FALSE)</f>
        <v>0</v>
      </c>
    </row>
    <row r="212" spans="1:9">
      <c r="A212" s="16">
        <f t="shared" si="1"/>
        <v>10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ICDSH</v>
      </c>
      <c r="G212" s="16">
        <f>VLOOKUP($D212,'Growth rate'!$B$3:$S$93,9,FALSE)*VLOOKUP($F212,BY_IND_Demand_Drivers!$B$5:$J$100,7,FALSE)</f>
        <v>201.66693734908853</v>
      </c>
      <c r="H212" s="16">
        <f>VLOOKUP($D212,'Growth rate'!$B$3:$S$93,9,FALSE)*VLOOKUP($F212,BY_IND_Demand_Drivers!$B$5:$J$100,8,FALSE)</f>
        <v>0</v>
      </c>
      <c r="I212" s="16">
        <f>VLOOKUP($D212,'Growth rate'!$B$3:$S$93,9,FALSE)*VLOOKUP($F212,BY_IND_Demand_Drivers!$B$5:$J$100,9,FALSE)</f>
        <v>0</v>
      </c>
    </row>
    <row r="213" spans="1:9">
      <c r="A213" s="16">
        <f t="shared" si="1"/>
        <v>10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ICDSH</v>
      </c>
      <c r="G213" s="16">
        <f>VLOOKUP($D213,'Growth rate'!$B$3:$S$93,9,FALSE)*VLOOKUP($F213,BY_IND_Demand_Drivers!$B$5:$J$100,7,FALSE)</f>
        <v>203.84551668915566</v>
      </c>
      <c r="H213" s="16">
        <f>VLOOKUP($D213,'Growth rate'!$B$3:$S$93,9,FALSE)*VLOOKUP($F213,BY_IND_Demand_Drivers!$B$5:$J$100,8,FALSE)</f>
        <v>0</v>
      </c>
      <c r="I213" s="16">
        <f>VLOOKUP($D213,'Growth rate'!$B$3:$S$93,9,FALSE)*VLOOKUP($F213,BY_IND_Demand_Drivers!$B$5:$J$100,9,FALSE)</f>
        <v>0</v>
      </c>
    </row>
    <row r="214" spans="1:9">
      <c r="A214" s="16">
        <f t="shared" si="1"/>
        <v>10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ICDSH</v>
      </c>
      <c r="G214" s="16">
        <f>VLOOKUP($D214,'Growth rate'!$B$3:$S$93,9,FALSE)*VLOOKUP($F214,BY_IND_Demand_Drivers!$B$5:$J$100,7,FALSE)</f>
        <v>206.02409602922279</v>
      </c>
      <c r="H214" s="16">
        <f>VLOOKUP($D214,'Growth rate'!$B$3:$S$93,9,FALSE)*VLOOKUP($F214,BY_IND_Demand_Drivers!$B$5:$J$100,8,FALSE)</f>
        <v>0</v>
      </c>
      <c r="I214" s="16">
        <f>VLOOKUP($D214,'Growth rate'!$B$3:$S$93,9,FALSE)*VLOOKUP($F214,BY_IND_Demand_Drivers!$B$5:$J$100,9,FALSE)</f>
        <v>0</v>
      </c>
    </row>
    <row r="215" spans="1:9">
      <c r="A215" s="16">
        <f t="shared" ref="A215:A278" si="2">A133+1</f>
        <v>10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ICDSH</v>
      </c>
      <c r="G215" s="16">
        <f>VLOOKUP($D215,'Growth rate'!$B$3:$S$93,9,FALSE)*VLOOKUP($F215,BY_IND_Demand_Drivers!$B$5:$J$100,7,FALSE)</f>
        <v>208.27868075677011</v>
      </c>
      <c r="H215" s="16">
        <f>VLOOKUP($D215,'Growth rate'!$B$3:$S$93,9,FALSE)*VLOOKUP($F215,BY_IND_Demand_Drivers!$B$5:$J$100,8,FALSE)</f>
        <v>0</v>
      </c>
      <c r="I215" s="16">
        <f>VLOOKUP($D215,'Growth rate'!$B$3:$S$93,9,FALSE)*VLOOKUP($F215,BY_IND_Demand_Drivers!$B$5:$J$100,9,FALSE)</f>
        <v>0</v>
      </c>
    </row>
    <row r="216" spans="1:9">
      <c r="A216" s="16">
        <f t="shared" si="2"/>
        <v>10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ICDSH</v>
      </c>
      <c r="G216" s="16">
        <f>VLOOKUP($D216,'Growth rate'!$B$3:$S$93,9,FALSE)*VLOOKUP($F216,BY_IND_Demand_Drivers!$B$5:$J$100,7,FALSE)</f>
        <v>210.53326548431741</v>
      </c>
      <c r="H216" s="16">
        <f>VLOOKUP($D216,'Growth rate'!$B$3:$S$93,9,FALSE)*VLOOKUP($F216,BY_IND_Demand_Drivers!$B$5:$J$100,8,FALSE)</f>
        <v>0</v>
      </c>
      <c r="I216" s="16">
        <f>VLOOKUP($D216,'Growth rate'!$B$3:$S$93,9,FALSE)*VLOOKUP($F216,BY_IND_Demand_Drivers!$B$5:$J$100,9,FALSE)</f>
        <v>0</v>
      </c>
    </row>
    <row r="217" spans="1:9">
      <c r="A217" s="16">
        <f t="shared" si="2"/>
        <v>10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ICDSH</v>
      </c>
      <c r="G217" s="16">
        <f>VLOOKUP($D217,'Growth rate'!$B$3:$S$93,9,FALSE)*VLOOKUP($F217,BY_IND_Demand_Drivers!$B$5:$J$100,7,FALSE)</f>
        <v>212.78785021186468</v>
      </c>
      <c r="H217" s="16">
        <f>VLOOKUP($D217,'Growth rate'!$B$3:$S$93,9,FALSE)*VLOOKUP($F217,BY_IND_Demand_Drivers!$B$5:$J$100,8,FALSE)</f>
        <v>0</v>
      </c>
      <c r="I217" s="16">
        <f>VLOOKUP($D217,'Growth rate'!$B$3:$S$93,9,FALSE)*VLOOKUP($F217,BY_IND_Demand_Drivers!$B$5:$J$100,9,FALSE)</f>
        <v>0</v>
      </c>
    </row>
    <row r="218" spans="1:9">
      <c r="A218" s="16">
        <f t="shared" si="2"/>
        <v>10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ICDSH</v>
      </c>
      <c r="G218" s="16">
        <f>VLOOKUP($D218,'Growth rate'!$B$3:$S$93,9,FALSE)*VLOOKUP($F218,BY_IND_Demand_Drivers!$B$5:$J$100,7,FALSE)</f>
        <v>215.04243493941192</v>
      </c>
      <c r="H218" s="16">
        <f>VLOOKUP($D218,'Growth rate'!$B$3:$S$93,9,FALSE)*VLOOKUP($F218,BY_IND_Demand_Drivers!$B$5:$J$100,8,FALSE)</f>
        <v>0</v>
      </c>
      <c r="I218" s="16">
        <f>VLOOKUP($D218,'Growth rate'!$B$3:$S$93,9,FALSE)*VLOOKUP($F218,BY_IND_Demand_Drivers!$B$5:$J$100,9,FALSE)</f>
        <v>0</v>
      </c>
    </row>
    <row r="219" spans="1:9">
      <c r="A219" s="16">
        <f t="shared" si="2"/>
        <v>10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ICDSH</v>
      </c>
      <c r="G219" s="16">
        <f>VLOOKUP($D219,'Growth rate'!$B$3:$S$93,9,FALSE)*VLOOKUP($F219,BY_IND_Demand_Drivers!$B$5:$J$100,7,FALSE)</f>
        <v>217.29701966695924</v>
      </c>
      <c r="H219" s="16">
        <f>VLOOKUP($D219,'Growth rate'!$B$3:$S$93,9,FALSE)*VLOOKUP($F219,BY_IND_Demand_Drivers!$B$5:$J$100,8,FALSE)</f>
        <v>0</v>
      </c>
      <c r="I219" s="16">
        <f>VLOOKUP($D219,'Growth rate'!$B$3:$S$93,9,FALSE)*VLOOKUP($F219,BY_IND_Demand_Drivers!$B$5:$J$100,9,FALSE)</f>
        <v>0</v>
      </c>
    </row>
    <row r="220" spans="1:9">
      <c r="A220" s="16">
        <f t="shared" si="2"/>
        <v>10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ICDSH</v>
      </c>
      <c r="G220" s="16">
        <f>VLOOKUP($D220,'Growth rate'!$B$3:$S$93,9,FALSE)*VLOOKUP($F220,BY_IND_Demand_Drivers!$B$5:$J$100,7,FALSE)</f>
        <v>219.54739604251517</v>
      </c>
      <c r="H220" s="16">
        <f>VLOOKUP($D220,'Growth rate'!$B$3:$S$93,9,FALSE)*VLOOKUP($F220,BY_IND_Demand_Drivers!$B$5:$J$100,8,FALSE)</f>
        <v>0</v>
      </c>
      <c r="I220" s="16">
        <f>VLOOKUP($D220,'Growth rate'!$B$3:$S$93,9,FALSE)*VLOOKUP($F220,BY_IND_Demand_Drivers!$B$5:$J$100,9,FALSE)</f>
        <v>0</v>
      </c>
    </row>
    <row r="221" spans="1:9">
      <c r="A221" s="16">
        <f t="shared" si="2"/>
        <v>10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ICDSH</v>
      </c>
      <c r="G221" s="16">
        <f>VLOOKUP($D221,'Growth rate'!$B$3:$S$93,9,FALSE)*VLOOKUP($F221,BY_IND_Demand_Drivers!$B$5:$J$100,7,FALSE)</f>
        <v>221.7977724180711</v>
      </c>
      <c r="H221" s="16">
        <f>VLOOKUP($D221,'Growth rate'!$B$3:$S$93,9,FALSE)*VLOOKUP($F221,BY_IND_Demand_Drivers!$B$5:$J$100,8,FALSE)</f>
        <v>0</v>
      </c>
      <c r="I221" s="16">
        <f>VLOOKUP($D221,'Growth rate'!$B$3:$S$93,9,FALSE)*VLOOKUP($F221,BY_IND_Demand_Drivers!$B$5:$J$100,9,FALSE)</f>
        <v>0</v>
      </c>
    </row>
    <row r="222" spans="1:9">
      <c r="A222" s="16">
        <f t="shared" si="2"/>
        <v>10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ICDSH</v>
      </c>
      <c r="G222" s="16">
        <f>VLOOKUP($D222,'Growth rate'!$B$3:$S$93,9,FALSE)*VLOOKUP($F222,BY_IND_Demand_Drivers!$B$5:$J$100,7,FALSE)</f>
        <v>224.04814879362701</v>
      </c>
      <c r="H222" s="16">
        <f>VLOOKUP($D222,'Growth rate'!$B$3:$S$93,9,FALSE)*VLOOKUP($F222,BY_IND_Demand_Drivers!$B$5:$J$100,8,FALSE)</f>
        <v>0</v>
      </c>
      <c r="I222" s="16">
        <f>VLOOKUP($D222,'Growth rate'!$B$3:$S$93,9,FALSE)*VLOOKUP($F222,BY_IND_Demand_Drivers!$B$5:$J$100,9,FALSE)</f>
        <v>0</v>
      </c>
    </row>
    <row r="223" spans="1:9">
      <c r="A223" s="16">
        <f t="shared" si="2"/>
        <v>10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ICDSH</v>
      </c>
      <c r="G223" s="16">
        <f>VLOOKUP($D223,'Growth rate'!$B$3:$S$93,9,FALSE)*VLOOKUP($F223,BY_IND_Demand_Drivers!$B$5:$J$100,7,FALSE)</f>
        <v>226.29852516918291</v>
      </c>
      <c r="H223" s="16">
        <f>VLOOKUP($D223,'Growth rate'!$B$3:$S$93,9,FALSE)*VLOOKUP($F223,BY_IND_Demand_Drivers!$B$5:$J$100,8,FALSE)</f>
        <v>0</v>
      </c>
      <c r="I223" s="16">
        <f>VLOOKUP($D223,'Growth rate'!$B$3:$S$93,9,FALSE)*VLOOKUP($F223,BY_IND_Demand_Drivers!$B$5:$J$100,9,FALSE)</f>
        <v>0</v>
      </c>
    </row>
    <row r="224" spans="1:9">
      <c r="A224" s="16">
        <f t="shared" si="2"/>
        <v>10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ICDSH</v>
      </c>
      <c r="G224" s="16">
        <f>VLOOKUP($D224,'Growth rate'!$B$3:$S$93,9,FALSE)*VLOOKUP($F224,BY_IND_Demand_Drivers!$B$5:$J$100,7,FALSE)</f>
        <v>228.54890154473884</v>
      </c>
      <c r="H224" s="16">
        <f>VLOOKUP($D224,'Growth rate'!$B$3:$S$93,9,FALSE)*VLOOKUP($F224,BY_IND_Demand_Drivers!$B$5:$J$100,8,FALSE)</f>
        <v>0</v>
      </c>
      <c r="I224" s="16">
        <f>VLOOKUP($D224,'Growth rate'!$B$3:$S$93,9,FALSE)*VLOOKUP($F224,BY_IND_Demand_Drivers!$B$5:$J$100,9,FALSE)</f>
        <v>0</v>
      </c>
    </row>
    <row r="225" spans="1:9">
      <c r="A225" s="16">
        <f t="shared" si="2"/>
        <v>10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ICDSH</v>
      </c>
      <c r="G225" s="16">
        <f>VLOOKUP($D225,'Growth rate'!$B$3:$S$93,9,FALSE)*VLOOKUP($F225,BY_IND_Demand_Drivers!$B$5:$J$100,7,FALSE)</f>
        <v>230.76225558127996</v>
      </c>
      <c r="H225" s="16">
        <f>VLOOKUP($D225,'Growth rate'!$B$3:$S$93,9,FALSE)*VLOOKUP($F225,BY_IND_Demand_Drivers!$B$5:$J$100,8,FALSE)</f>
        <v>0</v>
      </c>
      <c r="I225" s="16">
        <f>VLOOKUP($D225,'Growth rate'!$B$3:$S$93,9,FALSE)*VLOOKUP($F225,BY_IND_Demand_Drivers!$B$5:$J$100,9,FALSE)</f>
        <v>0</v>
      </c>
    </row>
    <row r="226" spans="1:9">
      <c r="A226" s="16">
        <f t="shared" si="2"/>
        <v>10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ICDSH</v>
      </c>
      <c r="G226" s="16">
        <f>VLOOKUP($D226,'Growth rate'!$B$3:$S$93,9,FALSE)*VLOOKUP($F226,BY_IND_Demand_Drivers!$B$5:$J$100,7,FALSE)</f>
        <v>232.97560961782111</v>
      </c>
      <c r="H226" s="16">
        <f>VLOOKUP($D226,'Growth rate'!$B$3:$S$93,9,FALSE)*VLOOKUP($F226,BY_IND_Demand_Drivers!$B$5:$J$100,8,FALSE)</f>
        <v>0</v>
      </c>
      <c r="I226" s="16">
        <f>VLOOKUP($D226,'Growth rate'!$B$3:$S$93,9,FALSE)*VLOOKUP($F226,BY_IND_Demand_Drivers!$B$5:$J$100,9,FALSE)</f>
        <v>0</v>
      </c>
    </row>
    <row r="227" spans="1:9">
      <c r="A227" s="16">
        <f t="shared" si="2"/>
        <v>10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ICDSH</v>
      </c>
      <c r="G227" s="16">
        <f>VLOOKUP($D227,'Growth rate'!$B$3:$S$93,9,FALSE)*VLOOKUP($F227,BY_IND_Demand_Drivers!$B$5:$J$100,7,FALSE)</f>
        <v>235.18896365436225</v>
      </c>
      <c r="H227" s="16">
        <f>VLOOKUP($D227,'Growth rate'!$B$3:$S$93,9,FALSE)*VLOOKUP($F227,BY_IND_Demand_Drivers!$B$5:$J$100,8,FALSE)</f>
        <v>0</v>
      </c>
      <c r="I227" s="16">
        <f>VLOOKUP($D227,'Growth rate'!$B$3:$S$93,9,FALSE)*VLOOKUP($F227,BY_IND_Demand_Drivers!$B$5:$J$100,9,FALSE)</f>
        <v>0</v>
      </c>
    </row>
    <row r="228" spans="1:9">
      <c r="A228" s="16">
        <f t="shared" si="2"/>
        <v>10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ICDSH</v>
      </c>
      <c r="G228" s="16">
        <f>VLOOKUP($D228,'Growth rate'!$B$3:$S$93,9,FALSE)*VLOOKUP($F228,BY_IND_Demand_Drivers!$B$5:$J$100,7,FALSE)</f>
        <v>237.4023176909034</v>
      </c>
      <c r="H228" s="16">
        <f>VLOOKUP($D228,'Growth rate'!$B$3:$S$93,9,FALSE)*VLOOKUP($F228,BY_IND_Demand_Drivers!$B$5:$J$100,8,FALSE)</f>
        <v>0</v>
      </c>
      <c r="I228" s="16">
        <f>VLOOKUP($D228,'Growth rate'!$B$3:$S$93,9,FALSE)*VLOOKUP($F228,BY_IND_Demand_Drivers!$B$5:$J$100,9,FALSE)</f>
        <v>0</v>
      </c>
    </row>
    <row r="229" spans="1:9">
      <c r="A229" s="16">
        <f t="shared" si="2"/>
        <v>10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ICDSH</v>
      </c>
      <c r="G229" s="16">
        <f>VLOOKUP($D229,'Growth rate'!$B$3:$S$93,9,FALSE)*VLOOKUP($F229,BY_IND_Demand_Drivers!$B$5:$J$100,7,FALSE)</f>
        <v>239.61567172744449</v>
      </c>
      <c r="H229" s="16">
        <f>VLOOKUP($D229,'Growth rate'!$B$3:$S$93,9,FALSE)*VLOOKUP($F229,BY_IND_Demand_Drivers!$B$5:$J$100,8,FALSE)</f>
        <v>0</v>
      </c>
      <c r="I229" s="16">
        <f>VLOOKUP($D229,'Growth rate'!$B$3:$S$93,9,FALSE)*VLOOKUP($F229,BY_IND_Demand_Drivers!$B$5:$J$100,9,FALSE)</f>
        <v>0</v>
      </c>
    </row>
    <row r="230" spans="1:9">
      <c r="A230" s="16">
        <f t="shared" si="2"/>
        <v>10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ICDSH</v>
      </c>
      <c r="G230" s="16">
        <f>VLOOKUP($D230,'Growth rate'!$B$3:$S$93,9,FALSE)*VLOOKUP($F230,BY_IND_Demand_Drivers!$B$5:$J$100,7,FALSE)</f>
        <v>241.73844258144456</v>
      </c>
      <c r="H230" s="16">
        <f>VLOOKUP($D230,'Growth rate'!$B$3:$S$93,9,FALSE)*VLOOKUP($F230,BY_IND_Demand_Drivers!$B$5:$J$100,8,FALSE)</f>
        <v>0</v>
      </c>
      <c r="I230" s="16">
        <f>VLOOKUP($D230,'Growth rate'!$B$3:$S$93,9,FALSE)*VLOOKUP($F230,BY_IND_Demand_Drivers!$B$5:$J$100,9,FALSE)</f>
        <v>0</v>
      </c>
    </row>
    <row r="231" spans="1:9">
      <c r="A231" s="16">
        <f t="shared" si="2"/>
        <v>10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ICDSH</v>
      </c>
      <c r="G231" s="16">
        <f>VLOOKUP($D231,'Growth rate'!$B$3:$S$93,9,FALSE)*VLOOKUP($F231,BY_IND_Demand_Drivers!$B$5:$J$100,7,FALSE)</f>
        <v>243.86121343544465</v>
      </c>
      <c r="H231" s="16">
        <f>VLOOKUP($D231,'Growth rate'!$B$3:$S$93,9,FALSE)*VLOOKUP($F231,BY_IND_Demand_Drivers!$B$5:$J$100,8,FALSE)</f>
        <v>0</v>
      </c>
      <c r="I231" s="16">
        <f>VLOOKUP($D231,'Growth rate'!$B$3:$S$93,9,FALSE)*VLOOKUP($F231,BY_IND_Demand_Drivers!$B$5:$J$100,9,FALSE)</f>
        <v>0</v>
      </c>
    </row>
    <row r="232" spans="1:9">
      <c r="A232" s="16">
        <f t="shared" si="2"/>
        <v>10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ICDSH</v>
      </c>
      <c r="G232" s="16">
        <f>VLOOKUP($D232,'Growth rate'!$B$3:$S$93,9,FALSE)*VLOOKUP($F232,BY_IND_Demand_Drivers!$B$5:$J$100,7,FALSE)</f>
        <v>245.98398428944463</v>
      </c>
      <c r="H232" s="16">
        <f>VLOOKUP($D232,'Growth rate'!$B$3:$S$93,9,FALSE)*VLOOKUP($F232,BY_IND_Demand_Drivers!$B$5:$J$100,8,FALSE)</f>
        <v>0</v>
      </c>
      <c r="I232" s="16">
        <f>VLOOKUP($D232,'Growth rate'!$B$3:$S$93,9,FALSE)*VLOOKUP($F232,BY_IND_Demand_Drivers!$B$5:$J$100,9,FALSE)</f>
        <v>0</v>
      </c>
    </row>
    <row r="233" spans="1:9">
      <c r="A233" s="16">
        <f t="shared" si="2"/>
        <v>10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ICDSH</v>
      </c>
      <c r="G233" s="16">
        <f>VLOOKUP($D233,'Growth rate'!$B$3:$S$93,9,FALSE)*VLOOKUP($F233,BY_IND_Demand_Drivers!$B$5:$J$100,7,FALSE)</f>
        <v>248.10675514344462</v>
      </c>
      <c r="H233" s="16">
        <f>VLOOKUP($D233,'Growth rate'!$B$3:$S$93,9,FALSE)*VLOOKUP($F233,BY_IND_Demand_Drivers!$B$5:$J$100,8,FALSE)</f>
        <v>0</v>
      </c>
      <c r="I233" s="16">
        <f>VLOOKUP($D233,'Growth rate'!$B$3:$S$93,9,FALSE)*VLOOKUP($F233,BY_IND_Demand_Drivers!$B$5:$J$100,9,FALSE)</f>
        <v>0</v>
      </c>
    </row>
    <row r="234" spans="1:9">
      <c r="A234" s="16">
        <f t="shared" si="2"/>
        <v>10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ICDSH</v>
      </c>
      <c r="G234" s="16">
        <f>VLOOKUP($D234,'Growth rate'!$B$3:$S$93,9,FALSE)*VLOOKUP($F234,BY_IND_Demand_Drivers!$B$5:$J$100,7,FALSE)</f>
        <v>250.22952599744474</v>
      </c>
      <c r="H234" s="16">
        <f>VLOOKUP($D234,'Growth rate'!$B$3:$S$93,9,FALSE)*VLOOKUP($F234,BY_IND_Demand_Drivers!$B$5:$J$100,8,FALSE)</f>
        <v>0</v>
      </c>
      <c r="I234" s="16">
        <f>VLOOKUP($D234,'Growth rate'!$B$3:$S$93,9,FALSE)*VLOOKUP($F234,BY_IND_Demand_Drivers!$B$5:$J$100,9,FALSE)</f>
        <v>0</v>
      </c>
    </row>
    <row r="235" spans="1:9">
      <c r="A235" s="16">
        <f t="shared" si="2"/>
        <v>10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ICDSH</v>
      </c>
      <c r="G235" s="16">
        <f>VLOOKUP($D235,'Growth rate'!$B$3:$S$93,9,FALSE)*VLOOKUP($F235,BY_IND_Demand_Drivers!$B$5:$J$100,7,FALSE)</f>
        <v>252.26830515961743</v>
      </c>
      <c r="H235" s="16">
        <f>VLOOKUP($D235,'Growth rate'!$B$3:$S$93,9,FALSE)*VLOOKUP($F235,BY_IND_Demand_Drivers!$B$5:$J$100,8,FALSE)</f>
        <v>0</v>
      </c>
      <c r="I235" s="16">
        <f>VLOOKUP($D235,'Growth rate'!$B$3:$S$93,9,FALSE)*VLOOKUP($F235,BY_IND_Demand_Drivers!$B$5:$J$100,9,FALSE)</f>
        <v>0</v>
      </c>
    </row>
    <row r="236" spans="1:9">
      <c r="A236" s="16">
        <f t="shared" si="2"/>
        <v>10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ICDSH</v>
      </c>
      <c r="G236" s="16">
        <f>VLOOKUP($D236,'Growth rate'!$B$3:$S$93,9,FALSE)*VLOOKUP($F236,BY_IND_Demand_Drivers!$B$5:$J$100,7,FALSE)</f>
        <v>254.3070843217902</v>
      </c>
      <c r="H236" s="16">
        <f>VLOOKUP($D236,'Growth rate'!$B$3:$S$93,9,FALSE)*VLOOKUP($F236,BY_IND_Demand_Drivers!$B$5:$J$100,8,FALSE)</f>
        <v>0</v>
      </c>
      <c r="I236" s="16">
        <f>VLOOKUP($D236,'Growth rate'!$B$3:$S$93,9,FALSE)*VLOOKUP($F236,BY_IND_Demand_Drivers!$B$5:$J$100,9,FALSE)</f>
        <v>0</v>
      </c>
    </row>
    <row r="237" spans="1:9">
      <c r="A237" s="16">
        <f t="shared" si="2"/>
        <v>10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ICDSH</v>
      </c>
      <c r="G237" s="16">
        <f>VLOOKUP($D237,'Growth rate'!$B$3:$S$93,9,FALSE)*VLOOKUP($F237,BY_IND_Demand_Drivers!$B$5:$J$100,7,FALSE)</f>
        <v>256.34586348396289</v>
      </c>
      <c r="H237" s="16">
        <f>VLOOKUP($D237,'Growth rate'!$B$3:$S$93,9,FALSE)*VLOOKUP($F237,BY_IND_Demand_Drivers!$B$5:$J$100,8,FALSE)</f>
        <v>0</v>
      </c>
      <c r="I237" s="16">
        <f>VLOOKUP($D237,'Growth rate'!$B$3:$S$93,9,FALSE)*VLOOKUP($F237,BY_IND_Demand_Drivers!$B$5:$J$100,9,FALSE)</f>
        <v>0</v>
      </c>
    </row>
    <row r="238" spans="1:9">
      <c r="A238" s="16">
        <f t="shared" si="2"/>
        <v>10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ICDSH</v>
      </c>
      <c r="G238" s="16">
        <f>VLOOKUP($D238,'Growth rate'!$B$3:$S$93,9,FALSE)*VLOOKUP($F238,BY_IND_Demand_Drivers!$B$5:$J$100,7,FALSE)</f>
        <v>258.3846426461356</v>
      </c>
      <c r="H238" s="16">
        <f>VLOOKUP($D238,'Growth rate'!$B$3:$S$93,9,FALSE)*VLOOKUP($F238,BY_IND_Demand_Drivers!$B$5:$J$100,8,FALSE)</f>
        <v>0</v>
      </c>
      <c r="I238" s="16">
        <f>VLOOKUP($D238,'Growth rate'!$B$3:$S$93,9,FALSE)*VLOOKUP($F238,BY_IND_Demand_Drivers!$B$5:$J$100,9,FALSE)</f>
        <v>0</v>
      </c>
    </row>
    <row r="239" spans="1:9">
      <c r="A239" s="16">
        <f t="shared" si="2"/>
        <v>10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ICDSH</v>
      </c>
      <c r="G239" s="16">
        <f>VLOOKUP($D239,'Growth rate'!$B$3:$S$93,9,FALSE)*VLOOKUP($F239,BY_IND_Demand_Drivers!$B$5:$J$100,7,FALSE)</f>
        <v>260.42342180830826</v>
      </c>
      <c r="H239" s="16">
        <f>VLOOKUP($D239,'Growth rate'!$B$3:$S$93,9,FALSE)*VLOOKUP($F239,BY_IND_Demand_Drivers!$B$5:$J$100,8,FALSE)</f>
        <v>0</v>
      </c>
      <c r="I239" s="16">
        <f>VLOOKUP($D239,'Growth rate'!$B$3:$S$93,9,FALSE)*VLOOKUP($F239,BY_IND_Demand_Drivers!$B$5:$J$100,9,FALSE)</f>
        <v>0</v>
      </c>
    </row>
    <row r="240" spans="1:9">
      <c r="A240" s="16">
        <f t="shared" si="2"/>
        <v>10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ICDSH</v>
      </c>
      <c r="G240" s="16">
        <f>VLOOKUP($D240,'Growth rate'!$B$3:$S$93,9,FALSE)*VLOOKUP($F240,BY_IND_Demand_Drivers!$B$5:$J$100,7,FALSE)</f>
        <v>262.41492077348727</v>
      </c>
      <c r="H240" s="16">
        <f>VLOOKUP($D240,'Growth rate'!$B$3:$S$93,9,FALSE)*VLOOKUP($F240,BY_IND_Demand_Drivers!$B$5:$J$100,8,FALSE)</f>
        <v>0</v>
      </c>
      <c r="I240" s="16">
        <f>VLOOKUP($D240,'Growth rate'!$B$3:$S$93,9,FALSE)*VLOOKUP($F240,BY_IND_Demand_Drivers!$B$5:$J$100,9,FALSE)</f>
        <v>0</v>
      </c>
    </row>
    <row r="241" spans="1:9">
      <c r="A241" s="16">
        <f t="shared" si="2"/>
        <v>10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ICDSH</v>
      </c>
      <c r="G241" s="16">
        <f>VLOOKUP($D241,'Growth rate'!$B$3:$S$93,9,FALSE)*VLOOKUP($F241,BY_IND_Demand_Drivers!$B$5:$J$100,7,FALSE)</f>
        <v>264.40641973866627</v>
      </c>
      <c r="H241" s="16">
        <f>VLOOKUP($D241,'Growth rate'!$B$3:$S$93,9,FALSE)*VLOOKUP($F241,BY_IND_Demand_Drivers!$B$5:$J$100,8,FALSE)</f>
        <v>0</v>
      </c>
      <c r="I241" s="16">
        <f>VLOOKUP($D241,'Growth rate'!$B$3:$S$93,9,FALSE)*VLOOKUP($F241,BY_IND_Demand_Drivers!$B$5:$J$100,9,FALSE)</f>
        <v>0</v>
      </c>
    </row>
    <row r="242" spans="1:9">
      <c r="A242" s="16">
        <f t="shared" si="2"/>
        <v>10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ICDSH</v>
      </c>
      <c r="G242" s="16">
        <f>VLOOKUP($D242,'Growth rate'!$B$3:$S$93,9,FALSE)*VLOOKUP($F242,BY_IND_Demand_Drivers!$B$5:$J$100,7,FALSE)</f>
        <v>266.39791870384528</v>
      </c>
      <c r="H242" s="16">
        <f>VLOOKUP($D242,'Growth rate'!$B$3:$S$93,9,FALSE)*VLOOKUP($F242,BY_IND_Demand_Drivers!$B$5:$J$100,8,FALSE)</f>
        <v>0</v>
      </c>
      <c r="I242" s="16">
        <f>VLOOKUP($D242,'Growth rate'!$B$3:$S$93,9,FALSE)*VLOOKUP($F242,BY_IND_Demand_Drivers!$B$5:$J$100,9,FALSE)</f>
        <v>0</v>
      </c>
    </row>
    <row r="243" spans="1:9">
      <c r="A243" s="16">
        <f t="shared" si="2"/>
        <v>10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ICDSH</v>
      </c>
      <c r="G243" s="16">
        <f>VLOOKUP($D243,'Growth rate'!$B$3:$S$93,9,FALSE)*VLOOKUP($F243,BY_IND_Demand_Drivers!$B$5:$J$100,7,FALSE)</f>
        <v>268.38941766902428</v>
      </c>
      <c r="H243" s="16">
        <f>VLOOKUP($D243,'Growth rate'!$B$3:$S$93,9,FALSE)*VLOOKUP($F243,BY_IND_Demand_Drivers!$B$5:$J$100,8,FALSE)</f>
        <v>0</v>
      </c>
      <c r="I243" s="16">
        <f>VLOOKUP($D243,'Growth rate'!$B$3:$S$93,9,FALSE)*VLOOKUP($F243,BY_IND_Demand_Drivers!$B$5:$J$100,9,FALSE)</f>
        <v>0</v>
      </c>
    </row>
    <row r="244" spans="1:9">
      <c r="A244" s="16">
        <f t="shared" si="2"/>
        <v>10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ICDSH</v>
      </c>
      <c r="G244" s="16">
        <f>VLOOKUP($D244,'Growth rate'!$B$3:$S$93,9,FALSE)*VLOOKUP($F244,BY_IND_Demand_Drivers!$B$5:$J$100,7,FALSE)</f>
        <v>270.38091663420323</v>
      </c>
      <c r="H244" s="16">
        <f>VLOOKUP($D244,'Growth rate'!$B$3:$S$93,9,FALSE)*VLOOKUP($F244,BY_IND_Demand_Drivers!$B$5:$J$100,8,FALSE)</f>
        <v>0</v>
      </c>
      <c r="I244" s="16">
        <f>VLOOKUP($D244,'Growth rate'!$B$3:$S$93,9,FALSE)*VLOOKUP($F244,BY_IND_Demand_Drivers!$B$5:$J$100,9,FALSE)</f>
        <v>0</v>
      </c>
    </row>
    <row r="245" spans="1:9">
      <c r="A245" s="16">
        <f t="shared" si="2"/>
        <v>10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ICDSH</v>
      </c>
      <c r="G245" s="16">
        <f>VLOOKUP($D245,'Growth rate'!$B$3:$S$93,9,FALSE)*VLOOKUP($F245,BY_IND_Demand_Drivers!$B$5:$J$100,7,FALSE)</f>
        <v>272.30591885570072</v>
      </c>
      <c r="H245" s="16">
        <f>VLOOKUP($D245,'Growth rate'!$B$3:$S$93,9,FALSE)*VLOOKUP($F245,BY_IND_Demand_Drivers!$B$5:$J$100,8,FALSE)</f>
        <v>0</v>
      </c>
      <c r="I245" s="16">
        <f>VLOOKUP($D245,'Growth rate'!$B$3:$S$93,9,FALSE)*VLOOKUP($F245,BY_IND_Demand_Drivers!$B$5:$J$100,9,FALSE)</f>
        <v>0</v>
      </c>
    </row>
    <row r="246" spans="1:9">
      <c r="A246" s="16">
        <f t="shared" si="2"/>
        <v>10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ICDSH</v>
      </c>
      <c r="G246" s="16">
        <f>VLOOKUP($D246,'Growth rate'!$B$3:$S$93,9,FALSE)*VLOOKUP($F246,BY_IND_Demand_Drivers!$B$5:$J$100,7,FALSE)</f>
        <v>274.23092107719822</v>
      </c>
      <c r="H246" s="16">
        <f>VLOOKUP($D246,'Growth rate'!$B$3:$S$93,9,FALSE)*VLOOKUP($F246,BY_IND_Demand_Drivers!$B$5:$J$100,8,FALSE)</f>
        <v>0</v>
      </c>
      <c r="I246" s="16">
        <f>VLOOKUP($D246,'Growth rate'!$B$3:$S$93,9,FALSE)*VLOOKUP($F246,BY_IND_Demand_Drivers!$B$5:$J$100,9,FALSE)</f>
        <v>0</v>
      </c>
    </row>
    <row r="247" spans="1:9">
      <c r="A247" s="16">
        <f t="shared" si="2"/>
        <v>10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ICDSH</v>
      </c>
      <c r="G247" s="16">
        <f>VLOOKUP($D247,'Growth rate'!$B$3:$S$93,9,FALSE)*VLOOKUP($F247,BY_IND_Demand_Drivers!$B$5:$J$100,7,FALSE)</f>
        <v>276.15592329869571</v>
      </c>
      <c r="H247" s="16">
        <f>VLOOKUP($D247,'Growth rate'!$B$3:$S$93,9,FALSE)*VLOOKUP($F247,BY_IND_Demand_Drivers!$B$5:$J$100,8,FALSE)</f>
        <v>0</v>
      </c>
      <c r="I247" s="16">
        <f>VLOOKUP($D247,'Growth rate'!$B$3:$S$93,9,FALSE)*VLOOKUP($F247,BY_IND_Demand_Drivers!$B$5:$J$100,9,FALSE)</f>
        <v>0</v>
      </c>
    </row>
    <row r="248" spans="1:9">
      <c r="A248" s="16">
        <f t="shared" si="2"/>
        <v>10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ICDSH</v>
      </c>
      <c r="G248" s="16">
        <f>VLOOKUP($D248,'Growth rate'!$B$3:$S$93,9,FALSE)*VLOOKUP($F248,BY_IND_Demand_Drivers!$B$5:$J$100,7,FALSE)</f>
        <v>278.0809255201932</v>
      </c>
      <c r="H248" s="16">
        <f>VLOOKUP($D248,'Growth rate'!$B$3:$S$93,9,FALSE)*VLOOKUP($F248,BY_IND_Demand_Drivers!$B$5:$J$100,8,FALSE)</f>
        <v>0</v>
      </c>
      <c r="I248" s="16">
        <f>VLOOKUP($D248,'Growth rate'!$B$3:$S$93,9,FALSE)*VLOOKUP($F248,BY_IND_Demand_Drivers!$B$5:$J$100,9,FALSE)</f>
        <v>0</v>
      </c>
    </row>
    <row r="249" spans="1:9">
      <c r="A249" s="16">
        <f t="shared" si="2"/>
        <v>10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ICDSH</v>
      </c>
      <c r="G249" s="16">
        <f>VLOOKUP($D249,'Growth rate'!$B$3:$S$93,9,FALSE)*VLOOKUP($F249,BY_IND_Demand_Drivers!$B$5:$J$100,7,FALSE)</f>
        <v>280.0059277416907</v>
      </c>
      <c r="H249" s="16">
        <f>VLOOKUP($D249,'Growth rate'!$B$3:$S$93,9,FALSE)*VLOOKUP($F249,BY_IND_Demand_Drivers!$B$5:$J$100,8,FALSE)</f>
        <v>0</v>
      </c>
      <c r="I249" s="16">
        <f>VLOOKUP($D249,'Growth rate'!$B$3:$S$93,9,FALSE)*VLOOKUP($F249,BY_IND_Demand_Drivers!$B$5:$J$100,9,FALSE)</f>
        <v>0</v>
      </c>
    </row>
    <row r="250" spans="1:9">
      <c r="A250" s="16">
        <f t="shared" si="2"/>
        <v>11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ICDLA</v>
      </c>
      <c r="G250" s="16">
        <f>VLOOKUP($D250,'Growth rate'!$B$3:$S$93,9,FALSE)*VLOOKUP($F250,BY_IND_Demand_Drivers!$B$5:$J$100,7,FALSE)</f>
        <v>13.2824167841584</v>
      </c>
      <c r="H250" s="16">
        <f>VLOOKUP($D250,'Growth rate'!$B$3:$S$93,9,FALSE)*VLOOKUP($F250,BY_IND_Demand_Drivers!$B$5:$J$100,8,FALSE)</f>
        <v>0</v>
      </c>
      <c r="I250" s="16">
        <f>VLOOKUP($D250,'Growth rate'!$B$3:$S$93,9,FALSE)*VLOOKUP($F250,BY_IND_Demand_Drivers!$B$5:$J$100,9,FALSE)</f>
        <v>0</v>
      </c>
    </row>
    <row r="251" spans="1:9">
      <c r="A251" s="16">
        <f t="shared" si="2"/>
        <v>11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ICDLA</v>
      </c>
      <c r="G251" s="16">
        <f>VLOOKUP($D251,'Growth rate'!$B$3:$S$93,9,FALSE)*VLOOKUP($F251,BY_IND_Demand_Drivers!$B$5:$J$100,7,FALSE)</f>
        <v>13.453761019453953</v>
      </c>
      <c r="H251" s="16">
        <f>VLOOKUP($D251,'Growth rate'!$B$3:$S$93,9,FALSE)*VLOOKUP($F251,BY_IND_Demand_Drivers!$B$5:$J$100,8,FALSE)</f>
        <v>0</v>
      </c>
      <c r="I251" s="16">
        <f>VLOOKUP($D251,'Growth rate'!$B$3:$S$93,9,FALSE)*VLOOKUP($F251,BY_IND_Demand_Drivers!$B$5:$J$100,9,FALSE)</f>
        <v>0</v>
      </c>
    </row>
    <row r="252" spans="1:9">
      <c r="A252" s="16">
        <f t="shared" si="2"/>
        <v>11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ICDLA</v>
      </c>
      <c r="G252" s="16">
        <f>VLOOKUP($D252,'Growth rate'!$B$3:$S$93,9,FALSE)*VLOOKUP($F252,BY_IND_Demand_Drivers!$B$5:$J$100,7,FALSE)</f>
        <v>13.625105254749505</v>
      </c>
      <c r="H252" s="16">
        <f>VLOOKUP($D252,'Growth rate'!$B$3:$S$93,9,FALSE)*VLOOKUP($F252,BY_IND_Demand_Drivers!$B$5:$J$100,8,FALSE)</f>
        <v>0</v>
      </c>
      <c r="I252" s="16">
        <f>VLOOKUP($D252,'Growth rate'!$B$3:$S$93,9,FALSE)*VLOOKUP($F252,BY_IND_Demand_Drivers!$B$5:$J$100,9,FALSE)</f>
        <v>0</v>
      </c>
    </row>
    <row r="253" spans="1:9">
      <c r="A253" s="16">
        <f t="shared" si="2"/>
        <v>11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ICDLA</v>
      </c>
      <c r="G253" s="16">
        <f>VLOOKUP($D253,'Growth rate'!$B$3:$S$93,9,FALSE)*VLOOKUP($F253,BY_IND_Demand_Drivers!$B$5:$J$100,7,FALSE)</f>
        <v>13.796449490045058</v>
      </c>
      <c r="H253" s="16">
        <f>VLOOKUP($D253,'Growth rate'!$B$3:$S$93,9,FALSE)*VLOOKUP($F253,BY_IND_Demand_Drivers!$B$5:$J$100,8,FALSE)</f>
        <v>0</v>
      </c>
      <c r="I253" s="16">
        <f>VLOOKUP($D253,'Growth rate'!$B$3:$S$93,9,FALSE)*VLOOKUP($F253,BY_IND_Demand_Drivers!$B$5:$J$100,9,FALSE)</f>
        <v>0</v>
      </c>
    </row>
    <row r="254" spans="1:9">
      <c r="A254" s="16">
        <f t="shared" si="2"/>
        <v>11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ICDLA</v>
      </c>
      <c r="G254" s="16">
        <f>VLOOKUP($D254,'Growth rate'!$B$3:$S$93,9,FALSE)*VLOOKUP($F254,BY_IND_Demand_Drivers!$B$5:$J$100,7,FALSE)</f>
        <v>13.967793725340611</v>
      </c>
      <c r="H254" s="16">
        <f>VLOOKUP($D254,'Growth rate'!$B$3:$S$93,9,FALSE)*VLOOKUP($F254,BY_IND_Demand_Drivers!$B$5:$J$100,8,FALSE)</f>
        <v>0</v>
      </c>
      <c r="I254" s="16">
        <f>VLOOKUP($D254,'Growth rate'!$B$3:$S$93,9,FALSE)*VLOOKUP($F254,BY_IND_Demand_Drivers!$B$5:$J$100,9,FALSE)</f>
        <v>0</v>
      </c>
    </row>
    <row r="255" spans="1:9">
      <c r="A255" s="16">
        <f t="shared" si="2"/>
        <v>11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ICDLA</v>
      </c>
      <c r="G255" s="16">
        <f>VLOOKUP($D255,'Growth rate'!$B$3:$S$93,9,FALSE)*VLOOKUP($F255,BY_IND_Demand_Drivers!$B$5:$J$100,7,FALSE)</f>
        <v>14.139137960636162</v>
      </c>
      <c r="H255" s="16">
        <f>VLOOKUP($D255,'Growth rate'!$B$3:$S$93,9,FALSE)*VLOOKUP($F255,BY_IND_Demand_Drivers!$B$5:$J$100,8,FALSE)</f>
        <v>0</v>
      </c>
      <c r="I255" s="16">
        <f>VLOOKUP($D255,'Growth rate'!$B$3:$S$93,9,FALSE)*VLOOKUP($F255,BY_IND_Demand_Drivers!$B$5:$J$100,9,FALSE)</f>
        <v>0</v>
      </c>
    </row>
    <row r="256" spans="1:9">
      <c r="A256" s="16">
        <f t="shared" si="2"/>
        <v>11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ICDLA</v>
      </c>
      <c r="G256" s="16">
        <f>VLOOKUP($D256,'Growth rate'!$B$3:$S$93,9,FALSE)*VLOOKUP($F256,BY_IND_Demand_Drivers!$B$5:$J$100,7,FALSE)</f>
        <v>14.310482195931716</v>
      </c>
      <c r="H256" s="16">
        <f>VLOOKUP($D256,'Growth rate'!$B$3:$S$93,9,FALSE)*VLOOKUP($F256,BY_IND_Demand_Drivers!$B$5:$J$100,8,FALSE)</f>
        <v>0</v>
      </c>
      <c r="I256" s="16">
        <f>VLOOKUP($D256,'Growth rate'!$B$3:$S$93,9,FALSE)*VLOOKUP($F256,BY_IND_Demand_Drivers!$B$5:$J$100,9,FALSE)</f>
        <v>0</v>
      </c>
    </row>
    <row r="257" spans="1:9">
      <c r="A257" s="16">
        <f t="shared" si="2"/>
        <v>11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ICDLA</v>
      </c>
      <c r="G257" s="16">
        <f>VLOOKUP($D257,'Growth rate'!$B$3:$S$93,9,FALSE)*VLOOKUP($F257,BY_IND_Demand_Drivers!$B$5:$J$100,7,FALSE)</f>
        <v>14.481826431227271</v>
      </c>
      <c r="H257" s="16">
        <f>VLOOKUP($D257,'Growth rate'!$B$3:$S$93,9,FALSE)*VLOOKUP($F257,BY_IND_Demand_Drivers!$B$5:$J$100,8,FALSE)</f>
        <v>0</v>
      </c>
      <c r="I257" s="16">
        <f>VLOOKUP($D257,'Growth rate'!$B$3:$S$93,9,FALSE)*VLOOKUP($F257,BY_IND_Demand_Drivers!$B$5:$J$100,9,FALSE)</f>
        <v>0</v>
      </c>
    </row>
    <row r="258" spans="1:9">
      <c r="A258" s="16">
        <f t="shared" si="2"/>
        <v>11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ICDLA</v>
      </c>
      <c r="G258" s="16">
        <f>VLOOKUP($D258,'Growth rate'!$B$3:$S$93,9,FALSE)*VLOOKUP($F258,BY_IND_Demand_Drivers!$B$5:$J$100,7,FALSE)</f>
        <v>14.65317066652282</v>
      </c>
      <c r="H258" s="16">
        <f>VLOOKUP($D258,'Growth rate'!$B$3:$S$93,9,FALSE)*VLOOKUP($F258,BY_IND_Demand_Drivers!$B$5:$J$100,8,FALSE)</f>
        <v>0</v>
      </c>
      <c r="I258" s="16">
        <f>VLOOKUP($D258,'Growth rate'!$B$3:$S$93,9,FALSE)*VLOOKUP($F258,BY_IND_Demand_Drivers!$B$5:$J$100,9,FALSE)</f>
        <v>0</v>
      </c>
    </row>
    <row r="259" spans="1:9">
      <c r="A259" s="16">
        <f t="shared" si="2"/>
        <v>11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ICDLA</v>
      </c>
      <c r="G259" s="16">
        <f>VLOOKUP($D259,'Growth rate'!$B$3:$S$93,9,FALSE)*VLOOKUP($F259,BY_IND_Demand_Drivers!$B$5:$J$100,7,FALSE)</f>
        <v>14.824514901818375</v>
      </c>
      <c r="H259" s="16">
        <f>VLOOKUP($D259,'Growth rate'!$B$3:$S$93,9,FALSE)*VLOOKUP($F259,BY_IND_Demand_Drivers!$B$5:$J$100,8,FALSE)</f>
        <v>0</v>
      </c>
      <c r="I259" s="16">
        <f>VLOOKUP($D259,'Growth rate'!$B$3:$S$93,9,FALSE)*VLOOKUP($F259,BY_IND_Demand_Drivers!$B$5:$J$100,9,FALSE)</f>
        <v>0</v>
      </c>
    </row>
    <row r="260" spans="1:9">
      <c r="A260" s="16">
        <f t="shared" si="2"/>
        <v>11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ICDLA</v>
      </c>
      <c r="G260" s="16">
        <f>VLOOKUP($D260,'Growth rate'!$B$3:$S$93,9,FALSE)*VLOOKUP($F260,BY_IND_Demand_Drivers!$B$5:$J$100,7,FALSE)</f>
        <v>14.995859137113925</v>
      </c>
      <c r="H260" s="16">
        <f>VLOOKUP($D260,'Growth rate'!$B$3:$S$93,9,FALSE)*VLOOKUP($F260,BY_IND_Demand_Drivers!$B$5:$J$100,8,FALSE)</f>
        <v>0</v>
      </c>
      <c r="I260" s="16">
        <f>VLOOKUP($D260,'Growth rate'!$B$3:$S$93,9,FALSE)*VLOOKUP($F260,BY_IND_Demand_Drivers!$B$5:$J$100,9,FALSE)</f>
        <v>0</v>
      </c>
    </row>
    <row r="261" spans="1:9">
      <c r="A261" s="16">
        <f t="shared" si="2"/>
        <v>11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ICDLA</v>
      </c>
      <c r="G261" s="16">
        <f>VLOOKUP($D261,'Growth rate'!$B$3:$S$93,9,FALSE)*VLOOKUP($F261,BY_IND_Demand_Drivers!$B$5:$J$100,7,FALSE)</f>
        <v>15.167203372409478</v>
      </c>
      <c r="H261" s="16">
        <f>VLOOKUP($D261,'Growth rate'!$B$3:$S$93,9,FALSE)*VLOOKUP($F261,BY_IND_Demand_Drivers!$B$5:$J$100,8,FALSE)</f>
        <v>0</v>
      </c>
      <c r="I261" s="16">
        <f>VLOOKUP($D261,'Growth rate'!$B$3:$S$93,9,FALSE)*VLOOKUP($F261,BY_IND_Demand_Drivers!$B$5:$J$100,9,FALSE)</f>
        <v>0</v>
      </c>
    </row>
    <row r="262" spans="1:9">
      <c r="A262" s="16">
        <f t="shared" si="2"/>
        <v>11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ICDLA</v>
      </c>
      <c r="G262" s="16">
        <f>VLOOKUP($D262,'Growth rate'!$B$3:$S$93,9,FALSE)*VLOOKUP($F262,BY_IND_Demand_Drivers!$B$5:$J$100,7,FALSE)</f>
        <v>15.338547607705033</v>
      </c>
      <c r="H262" s="16">
        <f>VLOOKUP($D262,'Growth rate'!$B$3:$S$93,9,FALSE)*VLOOKUP($F262,BY_IND_Demand_Drivers!$B$5:$J$100,8,FALSE)</f>
        <v>0</v>
      </c>
      <c r="I262" s="16">
        <f>VLOOKUP($D262,'Growth rate'!$B$3:$S$93,9,FALSE)*VLOOKUP($F262,BY_IND_Demand_Drivers!$B$5:$J$100,9,FALSE)</f>
        <v>0</v>
      </c>
    </row>
    <row r="263" spans="1:9">
      <c r="A263" s="16">
        <f t="shared" si="2"/>
        <v>11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ICDLA</v>
      </c>
      <c r="G263" s="16">
        <f>VLOOKUP($D263,'Growth rate'!$B$3:$S$93,9,FALSE)*VLOOKUP($F263,BY_IND_Demand_Drivers!$B$5:$J$100,7,FALSE)</f>
        <v>15.509891843000583</v>
      </c>
      <c r="H263" s="16">
        <f>VLOOKUP($D263,'Growth rate'!$B$3:$S$93,9,FALSE)*VLOOKUP($F263,BY_IND_Demand_Drivers!$B$5:$J$100,8,FALSE)</f>
        <v>0</v>
      </c>
      <c r="I263" s="16">
        <f>VLOOKUP($D263,'Growth rate'!$B$3:$S$93,9,FALSE)*VLOOKUP($F263,BY_IND_Demand_Drivers!$B$5:$J$100,9,FALSE)</f>
        <v>0</v>
      </c>
    </row>
    <row r="264" spans="1:9">
      <c r="A264" s="16">
        <f t="shared" si="2"/>
        <v>11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ICDLA</v>
      </c>
      <c r="G264" s="16">
        <f>VLOOKUP($D264,'Growth rate'!$B$3:$S$93,9,FALSE)*VLOOKUP($F264,BY_IND_Demand_Drivers!$B$5:$J$100,7,FALSE)</f>
        <v>15.681236078296138</v>
      </c>
      <c r="H264" s="16">
        <f>VLOOKUP($D264,'Growth rate'!$B$3:$S$93,9,FALSE)*VLOOKUP($F264,BY_IND_Demand_Drivers!$B$5:$J$100,8,FALSE)</f>
        <v>0</v>
      </c>
      <c r="I264" s="16">
        <f>VLOOKUP($D264,'Growth rate'!$B$3:$S$93,9,FALSE)*VLOOKUP($F264,BY_IND_Demand_Drivers!$B$5:$J$100,9,FALSE)</f>
        <v>0</v>
      </c>
    </row>
    <row r="265" spans="1:9">
      <c r="A265" s="16">
        <f t="shared" si="2"/>
        <v>11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ICDLA</v>
      </c>
      <c r="G265" s="16">
        <f>VLOOKUP($D265,'Growth rate'!$B$3:$S$93,9,FALSE)*VLOOKUP($F265,BY_IND_Demand_Drivers!$B$5:$J$100,7,FALSE)</f>
        <v>15.852580313591691</v>
      </c>
      <c r="H265" s="16">
        <f>VLOOKUP($D265,'Growth rate'!$B$3:$S$93,9,FALSE)*VLOOKUP($F265,BY_IND_Demand_Drivers!$B$5:$J$100,8,FALSE)</f>
        <v>0</v>
      </c>
      <c r="I265" s="16">
        <f>VLOOKUP($D265,'Growth rate'!$B$3:$S$93,9,FALSE)*VLOOKUP($F265,BY_IND_Demand_Drivers!$B$5:$J$100,9,FALSE)</f>
        <v>0</v>
      </c>
    </row>
    <row r="266" spans="1:9">
      <c r="A266" s="16">
        <f t="shared" si="2"/>
        <v>11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ICDLA</v>
      </c>
      <c r="G266" s="16">
        <f>VLOOKUP($D266,'Growth rate'!$B$3:$S$93,9,FALSE)*VLOOKUP($F266,BY_IND_Demand_Drivers!$B$5:$J$100,7,FALSE)</f>
        <v>16.023924548887241</v>
      </c>
      <c r="H266" s="16">
        <f>VLOOKUP($D266,'Growth rate'!$B$3:$S$93,9,FALSE)*VLOOKUP($F266,BY_IND_Demand_Drivers!$B$5:$J$100,8,FALSE)</f>
        <v>0</v>
      </c>
      <c r="I266" s="16">
        <f>VLOOKUP($D266,'Growth rate'!$B$3:$S$93,9,FALSE)*VLOOKUP($F266,BY_IND_Demand_Drivers!$B$5:$J$100,9,FALSE)</f>
        <v>0</v>
      </c>
    </row>
    <row r="267" spans="1:9">
      <c r="A267" s="16">
        <f t="shared" si="2"/>
        <v>11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ICDLA</v>
      </c>
      <c r="G267" s="16">
        <f>VLOOKUP($D267,'Growth rate'!$B$3:$S$93,9,FALSE)*VLOOKUP($F267,BY_IND_Demand_Drivers!$B$5:$J$100,7,FALSE)</f>
        <v>16.195268784182794</v>
      </c>
      <c r="H267" s="16">
        <f>VLOOKUP($D267,'Growth rate'!$B$3:$S$93,9,FALSE)*VLOOKUP($F267,BY_IND_Demand_Drivers!$B$5:$J$100,8,FALSE)</f>
        <v>0</v>
      </c>
      <c r="I267" s="16">
        <f>VLOOKUP($D267,'Growth rate'!$B$3:$S$93,9,FALSE)*VLOOKUP($F267,BY_IND_Demand_Drivers!$B$5:$J$100,9,FALSE)</f>
        <v>0</v>
      </c>
    </row>
    <row r="268" spans="1:9">
      <c r="A268" s="16">
        <f t="shared" si="2"/>
        <v>11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ICDLA</v>
      </c>
      <c r="G268" s="16">
        <f>VLOOKUP($D268,'Growth rate'!$B$3:$S$93,9,FALSE)*VLOOKUP($F268,BY_IND_Demand_Drivers!$B$5:$J$100,7,FALSE)</f>
        <v>16.366613019478351</v>
      </c>
      <c r="H268" s="16">
        <f>VLOOKUP($D268,'Growth rate'!$B$3:$S$93,9,FALSE)*VLOOKUP($F268,BY_IND_Demand_Drivers!$B$5:$J$100,8,FALSE)</f>
        <v>0</v>
      </c>
      <c r="I268" s="16">
        <f>VLOOKUP($D268,'Growth rate'!$B$3:$S$93,9,FALSE)*VLOOKUP($F268,BY_IND_Demand_Drivers!$B$5:$J$100,9,FALSE)</f>
        <v>0</v>
      </c>
    </row>
    <row r="269" spans="1:9">
      <c r="A269" s="16">
        <f t="shared" si="2"/>
        <v>11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ICDLA</v>
      </c>
      <c r="G269" s="16">
        <f>VLOOKUP($D269,'Growth rate'!$B$3:$S$93,9,FALSE)*VLOOKUP($F269,BY_IND_Demand_Drivers!$B$5:$J$100,7,FALSE)</f>
        <v>16.5379572547739</v>
      </c>
      <c r="H269" s="16">
        <f>VLOOKUP($D269,'Growth rate'!$B$3:$S$93,9,FALSE)*VLOOKUP($F269,BY_IND_Demand_Drivers!$B$5:$J$100,8,FALSE)</f>
        <v>0</v>
      </c>
      <c r="I269" s="16">
        <f>VLOOKUP($D269,'Growth rate'!$B$3:$S$93,9,FALSE)*VLOOKUP($F269,BY_IND_Demand_Drivers!$B$5:$J$100,9,FALSE)</f>
        <v>0</v>
      </c>
    </row>
    <row r="270" spans="1:9">
      <c r="A270" s="16">
        <f t="shared" si="2"/>
        <v>11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ICDLA</v>
      </c>
      <c r="G270" s="16">
        <f>VLOOKUP($D270,'Growth rate'!$B$3:$S$93,9,FALSE)*VLOOKUP($F270,BY_IND_Demand_Drivers!$B$5:$J$100,7,FALSE)</f>
        <v>16.709301490069453</v>
      </c>
      <c r="H270" s="16">
        <f>VLOOKUP($D270,'Growth rate'!$B$3:$S$93,9,FALSE)*VLOOKUP($F270,BY_IND_Demand_Drivers!$B$5:$J$100,8,FALSE)</f>
        <v>0</v>
      </c>
      <c r="I270" s="16">
        <f>VLOOKUP($D270,'Growth rate'!$B$3:$S$93,9,FALSE)*VLOOKUP($F270,BY_IND_Demand_Drivers!$B$5:$J$100,9,FALSE)</f>
        <v>0</v>
      </c>
    </row>
    <row r="271" spans="1:9">
      <c r="A271" s="16">
        <f t="shared" si="2"/>
        <v>11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ICDLA</v>
      </c>
      <c r="G271" s="16">
        <f>VLOOKUP($D271,'Growth rate'!$B$3:$S$93,9,FALSE)*VLOOKUP($F271,BY_IND_Demand_Drivers!$B$5:$J$100,7,FALSE)</f>
        <v>16.880645725365007</v>
      </c>
      <c r="H271" s="16">
        <f>VLOOKUP($D271,'Growth rate'!$B$3:$S$93,9,FALSE)*VLOOKUP($F271,BY_IND_Demand_Drivers!$B$5:$J$100,8,FALSE)</f>
        <v>0</v>
      </c>
      <c r="I271" s="16">
        <f>VLOOKUP($D271,'Growth rate'!$B$3:$S$93,9,FALSE)*VLOOKUP($F271,BY_IND_Demand_Drivers!$B$5:$J$100,9,FALSE)</f>
        <v>0</v>
      </c>
    </row>
    <row r="272" spans="1:9">
      <c r="A272" s="16">
        <f t="shared" si="2"/>
        <v>11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ICDLA</v>
      </c>
      <c r="G272" s="16">
        <f>VLOOKUP($D272,'Growth rate'!$B$3:$S$93,9,FALSE)*VLOOKUP($F272,BY_IND_Demand_Drivers!$B$5:$J$100,7,FALSE)</f>
        <v>17.051989960660556</v>
      </c>
      <c r="H272" s="16">
        <f>VLOOKUP($D272,'Growth rate'!$B$3:$S$93,9,FALSE)*VLOOKUP($F272,BY_IND_Demand_Drivers!$B$5:$J$100,8,FALSE)</f>
        <v>0</v>
      </c>
      <c r="I272" s="16">
        <f>VLOOKUP($D272,'Growth rate'!$B$3:$S$93,9,FALSE)*VLOOKUP($F272,BY_IND_Demand_Drivers!$B$5:$J$100,9,FALSE)</f>
        <v>0</v>
      </c>
    </row>
    <row r="273" spans="1:9">
      <c r="A273" s="16">
        <f t="shared" si="2"/>
        <v>11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ICDLA</v>
      </c>
      <c r="G273" s="16">
        <f>VLOOKUP($D273,'Growth rate'!$B$3:$S$93,9,FALSE)*VLOOKUP($F273,BY_IND_Demand_Drivers!$B$5:$J$100,7,FALSE)</f>
        <v>17.223334195956113</v>
      </c>
      <c r="H273" s="16">
        <f>VLOOKUP($D273,'Growth rate'!$B$3:$S$93,9,FALSE)*VLOOKUP($F273,BY_IND_Demand_Drivers!$B$5:$J$100,8,FALSE)</f>
        <v>0</v>
      </c>
      <c r="I273" s="16">
        <f>VLOOKUP($D273,'Growth rate'!$B$3:$S$93,9,FALSE)*VLOOKUP($F273,BY_IND_Demand_Drivers!$B$5:$J$100,9,FALSE)</f>
        <v>0</v>
      </c>
    </row>
    <row r="274" spans="1:9">
      <c r="A274" s="16">
        <f t="shared" si="2"/>
        <v>11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ICDLA</v>
      </c>
      <c r="G274" s="16">
        <f>VLOOKUP($D274,'Growth rate'!$B$3:$S$93,9,FALSE)*VLOOKUP($F274,BY_IND_Demand_Drivers!$B$5:$J$100,7,FALSE)</f>
        <v>17.394678431251666</v>
      </c>
      <c r="H274" s="16">
        <f>VLOOKUP($D274,'Growth rate'!$B$3:$S$93,9,FALSE)*VLOOKUP($F274,BY_IND_Demand_Drivers!$B$5:$J$100,8,FALSE)</f>
        <v>0</v>
      </c>
      <c r="I274" s="16">
        <f>VLOOKUP($D274,'Growth rate'!$B$3:$S$93,9,FALSE)*VLOOKUP($F274,BY_IND_Demand_Drivers!$B$5:$J$100,9,FALSE)</f>
        <v>0</v>
      </c>
    </row>
    <row r="275" spans="1:9">
      <c r="A275" s="16">
        <f t="shared" si="2"/>
        <v>11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ICDLA</v>
      </c>
      <c r="G275" s="16">
        <f>VLOOKUP($D275,'Growth rate'!$B$3:$S$93,9,FALSE)*VLOOKUP($F275,BY_IND_Demand_Drivers!$B$5:$J$100,7,FALSE)</f>
        <v>17.566022666547216</v>
      </c>
      <c r="H275" s="16">
        <f>VLOOKUP($D275,'Growth rate'!$B$3:$S$93,9,FALSE)*VLOOKUP($F275,BY_IND_Demand_Drivers!$B$5:$J$100,8,FALSE)</f>
        <v>0</v>
      </c>
      <c r="I275" s="16">
        <f>VLOOKUP($D275,'Growth rate'!$B$3:$S$93,9,FALSE)*VLOOKUP($F275,BY_IND_Demand_Drivers!$B$5:$J$100,9,FALSE)</f>
        <v>0</v>
      </c>
    </row>
    <row r="276" spans="1:9">
      <c r="A276" s="16">
        <f t="shared" si="2"/>
        <v>11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ICDLA</v>
      </c>
      <c r="G276" s="16">
        <f>VLOOKUP($D276,'Growth rate'!$B$3:$S$93,9,FALSE)*VLOOKUP($F276,BY_IND_Demand_Drivers!$B$5:$J$100,7,FALSE)</f>
        <v>17.737366901842769</v>
      </c>
      <c r="H276" s="16">
        <f>VLOOKUP($D276,'Growth rate'!$B$3:$S$93,9,FALSE)*VLOOKUP($F276,BY_IND_Demand_Drivers!$B$5:$J$100,8,FALSE)</f>
        <v>0</v>
      </c>
      <c r="I276" s="16">
        <f>VLOOKUP($D276,'Growth rate'!$B$3:$S$93,9,FALSE)*VLOOKUP($F276,BY_IND_Demand_Drivers!$B$5:$J$100,9,FALSE)</f>
        <v>0</v>
      </c>
    </row>
    <row r="277" spans="1:9">
      <c r="A277" s="16">
        <f t="shared" si="2"/>
        <v>11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ICDLA</v>
      </c>
      <c r="G277" s="16">
        <f>VLOOKUP($D277,'Growth rate'!$B$3:$S$93,9,FALSE)*VLOOKUP($F277,BY_IND_Demand_Drivers!$B$5:$J$100,7,FALSE)</f>
        <v>17.908711137138322</v>
      </c>
      <c r="H277" s="16">
        <f>VLOOKUP($D277,'Growth rate'!$B$3:$S$93,9,FALSE)*VLOOKUP($F277,BY_IND_Demand_Drivers!$B$5:$J$100,8,FALSE)</f>
        <v>0</v>
      </c>
      <c r="I277" s="16">
        <f>VLOOKUP($D277,'Growth rate'!$B$3:$S$93,9,FALSE)*VLOOKUP($F277,BY_IND_Demand_Drivers!$B$5:$J$100,9,FALSE)</f>
        <v>0</v>
      </c>
    </row>
    <row r="278" spans="1:9">
      <c r="A278" s="16">
        <f t="shared" si="2"/>
        <v>11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ICDLA</v>
      </c>
      <c r="G278" s="16">
        <f>VLOOKUP($D278,'Growth rate'!$B$3:$S$93,9,FALSE)*VLOOKUP($F278,BY_IND_Demand_Drivers!$B$5:$J$100,7,FALSE)</f>
        <v>18.080055372433876</v>
      </c>
      <c r="H278" s="16">
        <f>VLOOKUP($D278,'Growth rate'!$B$3:$S$93,9,FALSE)*VLOOKUP($F278,BY_IND_Demand_Drivers!$B$5:$J$100,8,FALSE)</f>
        <v>0</v>
      </c>
      <c r="I278" s="16">
        <f>VLOOKUP($D278,'Growth rate'!$B$3:$S$93,9,FALSE)*VLOOKUP($F278,BY_IND_Demand_Drivers!$B$5:$J$100,9,FALSE)</f>
        <v>0</v>
      </c>
    </row>
    <row r="279" spans="1:9">
      <c r="A279" s="16">
        <f t="shared" ref="A279:A342" si="3">A197+1</f>
        <v>11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ICDLA</v>
      </c>
      <c r="G279" s="16">
        <f>VLOOKUP($D279,'Growth rate'!$B$3:$S$93,9,FALSE)*VLOOKUP($F279,BY_IND_Demand_Drivers!$B$5:$J$100,7,FALSE)</f>
        <v>18.251399607729429</v>
      </c>
      <c r="H279" s="16">
        <f>VLOOKUP($D279,'Growth rate'!$B$3:$S$93,9,FALSE)*VLOOKUP($F279,BY_IND_Demand_Drivers!$B$5:$J$100,8,FALSE)</f>
        <v>0</v>
      </c>
      <c r="I279" s="16">
        <f>VLOOKUP($D279,'Growth rate'!$B$3:$S$93,9,FALSE)*VLOOKUP($F279,BY_IND_Demand_Drivers!$B$5:$J$100,9,FALSE)</f>
        <v>0</v>
      </c>
    </row>
    <row r="280" spans="1:9">
      <c r="A280" s="16">
        <f t="shared" si="3"/>
        <v>11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ICDLA</v>
      </c>
      <c r="G280" s="16">
        <f>VLOOKUP($D280,'Growth rate'!$B$3:$S$93,9,FALSE)*VLOOKUP($F280,BY_IND_Demand_Drivers!$B$5:$J$100,7,FALSE)</f>
        <v>18.422743843024982</v>
      </c>
      <c r="H280" s="16">
        <f>VLOOKUP($D280,'Growth rate'!$B$3:$S$93,9,FALSE)*VLOOKUP($F280,BY_IND_Demand_Drivers!$B$5:$J$100,8,FALSE)</f>
        <v>0</v>
      </c>
      <c r="I280" s="16">
        <f>VLOOKUP($D280,'Growth rate'!$B$3:$S$93,9,FALSE)*VLOOKUP($F280,BY_IND_Demand_Drivers!$B$5:$J$100,9,FALSE)</f>
        <v>0</v>
      </c>
    </row>
    <row r="281" spans="1:9">
      <c r="A281" s="16">
        <f t="shared" si="3"/>
        <v>11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ICDLA</v>
      </c>
      <c r="G281" s="16">
        <f>VLOOKUP($D281,'Growth rate'!$B$3:$S$93,9,FALSE)*VLOOKUP($F281,BY_IND_Demand_Drivers!$B$5:$J$100,7,FALSE)</f>
        <v>18.594088078320532</v>
      </c>
      <c r="H281" s="16">
        <f>VLOOKUP($D281,'Growth rate'!$B$3:$S$93,9,FALSE)*VLOOKUP($F281,BY_IND_Demand_Drivers!$B$5:$J$100,8,FALSE)</f>
        <v>0</v>
      </c>
      <c r="I281" s="16">
        <f>VLOOKUP($D281,'Growth rate'!$B$3:$S$93,9,FALSE)*VLOOKUP($F281,BY_IND_Demand_Drivers!$B$5:$J$100,9,FALSE)</f>
        <v>0</v>
      </c>
    </row>
    <row r="282" spans="1:9">
      <c r="A282" s="16">
        <f t="shared" si="3"/>
        <v>11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ICDLA</v>
      </c>
      <c r="G282" s="16">
        <f>VLOOKUP($D282,'Growth rate'!$B$3:$S$93,9,FALSE)*VLOOKUP($F282,BY_IND_Demand_Drivers!$B$5:$J$100,7,FALSE)</f>
        <v>18.795726584695231</v>
      </c>
      <c r="H282" s="16">
        <f>VLOOKUP($D282,'Growth rate'!$B$3:$S$93,9,FALSE)*VLOOKUP($F282,BY_IND_Demand_Drivers!$B$5:$J$100,8,FALSE)</f>
        <v>0</v>
      </c>
      <c r="I282" s="16">
        <f>VLOOKUP($D282,'Growth rate'!$B$3:$S$93,9,FALSE)*VLOOKUP($F282,BY_IND_Demand_Drivers!$B$5:$J$100,9,FALSE)</f>
        <v>0</v>
      </c>
    </row>
    <row r="283" spans="1:9">
      <c r="A283" s="16">
        <f t="shared" si="3"/>
        <v>11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ICDLA</v>
      </c>
      <c r="G283" s="16">
        <f>VLOOKUP($D283,'Growth rate'!$B$3:$S$93,9,FALSE)*VLOOKUP($F283,BY_IND_Demand_Drivers!$B$5:$J$100,7,FALSE)</f>
        <v>18.997365091069938</v>
      </c>
      <c r="H283" s="16">
        <f>VLOOKUP($D283,'Growth rate'!$B$3:$S$93,9,FALSE)*VLOOKUP($F283,BY_IND_Demand_Drivers!$B$5:$J$100,8,FALSE)</f>
        <v>0</v>
      </c>
      <c r="I283" s="16">
        <f>VLOOKUP($D283,'Growth rate'!$B$3:$S$93,9,FALSE)*VLOOKUP($F283,BY_IND_Demand_Drivers!$B$5:$J$100,9,FALSE)</f>
        <v>0</v>
      </c>
    </row>
    <row r="284" spans="1:9">
      <c r="A284" s="16">
        <f t="shared" si="3"/>
        <v>11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ICDLA</v>
      </c>
      <c r="G284" s="16">
        <f>VLOOKUP($D284,'Growth rate'!$B$3:$S$93,9,FALSE)*VLOOKUP($F284,BY_IND_Demand_Drivers!$B$5:$J$100,7,FALSE)</f>
        <v>19.199003597444637</v>
      </c>
      <c r="H284" s="16">
        <f>VLOOKUP($D284,'Growth rate'!$B$3:$S$93,9,FALSE)*VLOOKUP($F284,BY_IND_Demand_Drivers!$B$5:$J$100,8,FALSE)</f>
        <v>0</v>
      </c>
      <c r="I284" s="16">
        <f>VLOOKUP($D284,'Growth rate'!$B$3:$S$93,9,FALSE)*VLOOKUP($F284,BY_IND_Demand_Drivers!$B$5:$J$100,9,FALSE)</f>
        <v>0</v>
      </c>
    </row>
    <row r="285" spans="1:9">
      <c r="A285" s="16">
        <f t="shared" si="3"/>
        <v>11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ICDLA</v>
      </c>
      <c r="G285" s="16">
        <f>VLOOKUP($D285,'Growth rate'!$B$3:$S$93,9,FALSE)*VLOOKUP($F285,BY_IND_Demand_Drivers!$B$5:$J$100,7,FALSE)</f>
        <v>19.400642103819344</v>
      </c>
      <c r="H285" s="16">
        <f>VLOOKUP($D285,'Growth rate'!$B$3:$S$93,9,FALSE)*VLOOKUP($F285,BY_IND_Demand_Drivers!$B$5:$J$100,8,FALSE)</f>
        <v>0</v>
      </c>
      <c r="I285" s="16">
        <f>VLOOKUP($D285,'Growth rate'!$B$3:$S$93,9,FALSE)*VLOOKUP($F285,BY_IND_Demand_Drivers!$B$5:$J$100,9,FALSE)</f>
        <v>0</v>
      </c>
    </row>
    <row r="286" spans="1:9">
      <c r="A286" s="16">
        <f t="shared" si="3"/>
        <v>11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ICDLA</v>
      </c>
      <c r="G286" s="16">
        <f>VLOOKUP($D286,'Growth rate'!$B$3:$S$93,9,FALSE)*VLOOKUP($F286,BY_IND_Demand_Drivers!$B$5:$J$100,7,FALSE)</f>
        <v>19.602280610194043</v>
      </c>
      <c r="H286" s="16">
        <f>VLOOKUP($D286,'Growth rate'!$B$3:$S$93,9,FALSE)*VLOOKUP($F286,BY_IND_Demand_Drivers!$B$5:$J$100,8,FALSE)</f>
        <v>0</v>
      </c>
      <c r="I286" s="16">
        <f>VLOOKUP($D286,'Growth rate'!$B$3:$S$93,9,FALSE)*VLOOKUP($F286,BY_IND_Demand_Drivers!$B$5:$J$100,9,FALSE)</f>
        <v>0</v>
      </c>
    </row>
    <row r="287" spans="1:9">
      <c r="A287" s="16">
        <f t="shared" si="3"/>
        <v>11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ICDLA</v>
      </c>
      <c r="G287" s="16">
        <f>VLOOKUP($D287,'Growth rate'!$B$3:$S$93,9,FALSE)*VLOOKUP($F287,BY_IND_Demand_Drivers!$B$5:$J$100,7,FALSE)</f>
        <v>19.828063642806512</v>
      </c>
      <c r="H287" s="16">
        <f>VLOOKUP($D287,'Growth rate'!$B$3:$S$93,9,FALSE)*VLOOKUP($F287,BY_IND_Demand_Drivers!$B$5:$J$100,8,FALSE)</f>
        <v>0</v>
      </c>
      <c r="I287" s="16">
        <f>VLOOKUP($D287,'Growth rate'!$B$3:$S$93,9,FALSE)*VLOOKUP($F287,BY_IND_Demand_Drivers!$B$5:$J$100,9,FALSE)</f>
        <v>0</v>
      </c>
    </row>
    <row r="288" spans="1:9">
      <c r="A288" s="16">
        <f t="shared" si="3"/>
        <v>11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ICDLA</v>
      </c>
      <c r="G288" s="16">
        <f>VLOOKUP($D288,'Growth rate'!$B$3:$S$93,9,FALSE)*VLOOKUP($F288,BY_IND_Demand_Drivers!$B$5:$J$100,7,FALSE)</f>
        <v>20.053846675418971</v>
      </c>
      <c r="H288" s="16">
        <f>VLOOKUP($D288,'Growth rate'!$B$3:$S$93,9,FALSE)*VLOOKUP($F288,BY_IND_Demand_Drivers!$B$5:$J$100,8,FALSE)</f>
        <v>0</v>
      </c>
      <c r="I288" s="16">
        <f>VLOOKUP($D288,'Growth rate'!$B$3:$S$93,9,FALSE)*VLOOKUP($F288,BY_IND_Demand_Drivers!$B$5:$J$100,9,FALSE)</f>
        <v>0</v>
      </c>
    </row>
    <row r="289" spans="1:9">
      <c r="A289" s="16">
        <f t="shared" si="3"/>
        <v>11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ICDLA</v>
      </c>
      <c r="G289" s="16">
        <f>VLOOKUP($D289,'Growth rate'!$B$3:$S$93,9,FALSE)*VLOOKUP($F289,BY_IND_Demand_Drivers!$B$5:$J$100,7,FALSE)</f>
        <v>20.279629708031436</v>
      </c>
      <c r="H289" s="16">
        <f>VLOOKUP($D289,'Growth rate'!$B$3:$S$93,9,FALSE)*VLOOKUP($F289,BY_IND_Demand_Drivers!$B$5:$J$100,8,FALSE)</f>
        <v>0</v>
      </c>
      <c r="I289" s="16">
        <f>VLOOKUP($D289,'Growth rate'!$B$3:$S$93,9,FALSE)*VLOOKUP($F289,BY_IND_Demand_Drivers!$B$5:$J$100,9,FALSE)</f>
        <v>0</v>
      </c>
    </row>
    <row r="290" spans="1:9">
      <c r="A290" s="16">
        <f t="shared" si="3"/>
        <v>11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ICDLA</v>
      </c>
      <c r="G290" s="16">
        <f>VLOOKUP($D290,'Growth rate'!$B$3:$S$93,9,FALSE)*VLOOKUP($F290,BY_IND_Demand_Drivers!$B$5:$J$100,7,FALSE)</f>
        <v>20.505412740643902</v>
      </c>
      <c r="H290" s="16">
        <f>VLOOKUP($D290,'Growth rate'!$B$3:$S$93,9,FALSE)*VLOOKUP($F290,BY_IND_Demand_Drivers!$B$5:$J$100,8,FALSE)</f>
        <v>0</v>
      </c>
      <c r="I290" s="16">
        <f>VLOOKUP($D290,'Growth rate'!$B$3:$S$93,9,FALSE)*VLOOKUP($F290,BY_IND_Demand_Drivers!$B$5:$J$100,9,FALSE)</f>
        <v>0</v>
      </c>
    </row>
    <row r="291" spans="1:9">
      <c r="A291" s="16">
        <f t="shared" si="3"/>
        <v>11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ICDLA</v>
      </c>
      <c r="G291" s="16">
        <f>VLOOKUP($D291,'Growth rate'!$B$3:$S$93,9,FALSE)*VLOOKUP($F291,BY_IND_Demand_Drivers!$B$5:$J$100,7,FALSE)</f>
        <v>20.731195773256367</v>
      </c>
      <c r="H291" s="16">
        <f>VLOOKUP($D291,'Growth rate'!$B$3:$S$93,9,FALSE)*VLOOKUP($F291,BY_IND_Demand_Drivers!$B$5:$J$100,8,FALSE)</f>
        <v>0</v>
      </c>
      <c r="I291" s="16">
        <f>VLOOKUP($D291,'Growth rate'!$B$3:$S$93,9,FALSE)*VLOOKUP($F291,BY_IND_Demand_Drivers!$B$5:$J$100,9,FALSE)</f>
        <v>0</v>
      </c>
    </row>
    <row r="292" spans="1:9">
      <c r="A292" s="16">
        <f t="shared" si="3"/>
        <v>11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ICDLA</v>
      </c>
      <c r="G292" s="16">
        <f>VLOOKUP($D292,'Growth rate'!$B$3:$S$93,9,FALSE)*VLOOKUP($F292,BY_IND_Demand_Drivers!$B$5:$J$100,7,FALSE)</f>
        <v>20.962653146356299</v>
      </c>
      <c r="H292" s="16">
        <f>VLOOKUP($D292,'Growth rate'!$B$3:$S$93,9,FALSE)*VLOOKUP($F292,BY_IND_Demand_Drivers!$B$5:$J$100,8,FALSE)</f>
        <v>0</v>
      </c>
      <c r="I292" s="16">
        <f>VLOOKUP($D292,'Growth rate'!$B$3:$S$93,9,FALSE)*VLOOKUP($F292,BY_IND_Demand_Drivers!$B$5:$J$100,9,FALSE)</f>
        <v>0</v>
      </c>
    </row>
    <row r="293" spans="1:9">
      <c r="A293" s="16">
        <f t="shared" si="3"/>
        <v>11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ICDLA</v>
      </c>
      <c r="G293" s="16">
        <f>VLOOKUP($D293,'Growth rate'!$B$3:$S$93,9,FALSE)*VLOOKUP($F293,BY_IND_Demand_Drivers!$B$5:$J$100,7,FALSE)</f>
        <v>21.194110519456235</v>
      </c>
      <c r="H293" s="16">
        <f>VLOOKUP($D293,'Growth rate'!$B$3:$S$93,9,FALSE)*VLOOKUP($F293,BY_IND_Demand_Drivers!$B$5:$J$100,8,FALSE)</f>
        <v>0</v>
      </c>
      <c r="I293" s="16">
        <f>VLOOKUP($D293,'Growth rate'!$B$3:$S$93,9,FALSE)*VLOOKUP($F293,BY_IND_Demand_Drivers!$B$5:$J$100,9,FALSE)</f>
        <v>0</v>
      </c>
    </row>
    <row r="294" spans="1:9">
      <c r="A294" s="16">
        <f t="shared" si="3"/>
        <v>11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ICDLA</v>
      </c>
      <c r="G294" s="16">
        <f>VLOOKUP($D294,'Growth rate'!$B$3:$S$93,9,FALSE)*VLOOKUP($F294,BY_IND_Demand_Drivers!$B$5:$J$100,7,FALSE)</f>
        <v>21.42556789255617</v>
      </c>
      <c r="H294" s="16">
        <f>VLOOKUP($D294,'Growth rate'!$B$3:$S$93,9,FALSE)*VLOOKUP($F294,BY_IND_Demand_Drivers!$B$5:$J$100,8,FALSE)</f>
        <v>0</v>
      </c>
      <c r="I294" s="16">
        <f>VLOOKUP($D294,'Growth rate'!$B$3:$S$93,9,FALSE)*VLOOKUP($F294,BY_IND_Demand_Drivers!$B$5:$J$100,9,FALSE)</f>
        <v>0</v>
      </c>
    </row>
    <row r="295" spans="1:9">
      <c r="A295" s="16">
        <f t="shared" si="3"/>
        <v>11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ICDLA</v>
      </c>
      <c r="G295" s="16">
        <f>VLOOKUP($D295,'Growth rate'!$B$3:$S$93,9,FALSE)*VLOOKUP($F295,BY_IND_Demand_Drivers!$B$5:$J$100,7,FALSE)</f>
        <v>21.657025265656102</v>
      </c>
      <c r="H295" s="16">
        <f>VLOOKUP($D295,'Growth rate'!$B$3:$S$93,9,FALSE)*VLOOKUP($F295,BY_IND_Demand_Drivers!$B$5:$J$100,8,FALSE)</f>
        <v>0</v>
      </c>
      <c r="I295" s="16">
        <f>VLOOKUP($D295,'Growth rate'!$B$3:$S$93,9,FALSE)*VLOOKUP($F295,BY_IND_Demand_Drivers!$B$5:$J$100,9,FALSE)</f>
        <v>0</v>
      </c>
    </row>
    <row r="296" spans="1:9">
      <c r="A296" s="16">
        <f t="shared" si="3"/>
        <v>11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ICDLA</v>
      </c>
      <c r="G296" s="16">
        <f>VLOOKUP($D296,'Growth rate'!$B$3:$S$93,9,FALSE)*VLOOKUP($F296,BY_IND_Demand_Drivers!$B$5:$J$100,7,FALSE)</f>
        <v>21.888482638756035</v>
      </c>
      <c r="H296" s="16">
        <f>VLOOKUP($D296,'Growth rate'!$B$3:$S$93,9,FALSE)*VLOOKUP($F296,BY_IND_Demand_Drivers!$B$5:$J$100,8,FALSE)</f>
        <v>0</v>
      </c>
      <c r="I296" s="16">
        <f>VLOOKUP($D296,'Growth rate'!$B$3:$S$93,9,FALSE)*VLOOKUP($F296,BY_IND_Demand_Drivers!$B$5:$J$100,9,FALSE)</f>
        <v>0</v>
      </c>
    </row>
    <row r="297" spans="1:9">
      <c r="A297" s="16">
        <f t="shared" si="3"/>
        <v>11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ICDLA</v>
      </c>
      <c r="G297" s="16">
        <f>VLOOKUP($D297,'Growth rate'!$B$3:$S$93,9,FALSE)*VLOOKUP($F297,BY_IND_Demand_Drivers!$B$5:$J$100,7,FALSE)</f>
        <v>22.128015002288524</v>
      </c>
      <c r="H297" s="16">
        <f>VLOOKUP($D297,'Growth rate'!$B$3:$S$93,9,FALSE)*VLOOKUP($F297,BY_IND_Demand_Drivers!$B$5:$J$100,8,FALSE)</f>
        <v>0</v>
      </c>
      <c r="I297" s="16">
        <f>VLOOKUP($D297,'Growth rate'!$B$3:$S$93,9,FALSE)*VLOOKUP($F297,BY_IND_Demand_Drivers!$B$5:$J$100,9,FALSE)</f>
        <v>0</v>
      </c>
    </row>
    <row r="298" spans="1:9">
      <c r="A298" s="16">
        <f t="shared" si="3"/>
        <v>11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ICDLA</v>
      </c>
      <c r="G298" s="16">
        <f>VLOOKUP($D298,'Growth rate'!$B$3:$S$93,9,FALSE)*VLOOKUP($F298,BY_IND_Demand_Drivers!$B$5:$J$100,7,FALSE)</f>
        <v>22.367547365821007</v>
      </c>
      <c r="H298" s="16">
        <f>VLOOKUP($D298,'Growth rate'!$B$3:$S$93,9,FALSE)*VLOOKUP($F298,BY_IND_Demand_Drivers!$B$5:$J$100,8,FALSE)</f>
        <v>0</v>
      </c>
      <c r="I298" s="16">
        <f>VLOOKUP($D298,'Growth rate'!$B$3:$S$93,9,FALSE)*VLOOKUP($F298,BY_IND_Demand_Drivers!$B$5:$J$100,9,FALSE)</f>
        <v>0</v>
      </c>
    </row>
    <row r="299" spans="1:9">
      <c r="A299" s="16">
        <f t="shared" si="3"/>
        <v>11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ICDLA</v>
      </c>
      <c r="G299" s="16">
        <f>VLOOKUP($D299,'Growth rate'!$B$3:$S$93,9,FALSE)*VLOOKUP($F299,BY_IND_Demand_Drivers!$B$5:$J$100,7,FALSE)</f>
        <v>22.607079729353494</v>
      </c>
      <c r="H299" s="16">
        <f>VLOOKUP($D299,'Growth rate'!$B$3:$S$93,9,FALSE)*VLOOKUP($F299,BY_IND_Demand_Drivers!$B$5:$J$100,8,FALSE)</f>
        <v>0</v>
      </c>
      <c r="I299" s="16">
        <f>VLOOKUP($D299,'Growth rate'!$B$3:$S$93,9,FALSE)*VLOOKUP($F299,BY_IND_Demand_Drivers!$B$5:$J$100,9,FALSE)</f>
        <v>0</v>
      </c>
    </row>
    <row r="300" spans="1:9">
      <c r="A300" s="16">
        <f t="shared" si="3"/>
        <v>11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ICDLA</v>
      </c>
      <c r="G300" s="16">
        <f>VLOOKUP($D300,'Growth rate'!$B$3:$S$93,9,FALSE)*VLOOKUP($F300,BY_IND_Demand_Drivers!$B$5:$J$100,7,FALSE)</f>
        <v>22.84661209288597</v>
      </c>
      <c r="H300" s="16">
        <f>VLOOKUP($D300,'Growth rate'!$B$3:$S$93,9,FALSE)*VLOOKUP($F300,BY_IND_Demand_Drivers!$B$5:$J$100,8,FALSE)</f>
        <v>0</v>
      </c>
      <c r="I300" s="16">
        <f>VLOOKUP($D300,'Growth rate'!$B$3:$S$93,9,FALSE)*VLOOKUP($F300,BY_IND_Demand_Drivers!$B$5:$J$100,9,FALSE)</f>
        <v>0</v>
      </c>
    </row>
    <row r="301" spans="1:9">
      <c r="A301" s="16">
        <f t="shared" si="3"/>
        <v>11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ICDLA</v>
      </c>
      <c r="G301" s="16">
        <f>VLOOKUP($D301,'Growth rate'!$B$3:$S$93,9,FALSE)*VLOOKUP($F301,BY_IND_Demand_Drivers!$B$5:$J$100,7,FALSE)</f>
        <v>23.086144456418459</v>
      </c>
      <c r="H301" s="16">
        <f>VLOOKUP($D301,'Growth rate'!$B$3:$S$93,9,FALSE)*VLOOKUP($F301,BY_IND_Demand_Drivers!$B$5:$J$100,8,FALSE)</f>
        <v>0</v>
      </c>
      <c r="I301" s="16">
        <f>VLOOKUP($D301,'Growth rate'!$B$3:$S$93,9,FALSE)*VLOOKUP($F301,BY_IND_Demand_Drivers!$B$5:$J$100,9,FALSE)</f>
        <v>0</v>
      </c>
    </row>
    <row r="302" spans="1:9">
      <c r="A302" s="16">
        <f t="shared" si="3"/>
        <v>11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ICDLA</v>
      </c>
      <c r="G302" s="16">
        <f>VLOOKUP($D302,'Growth rate'!$B$3:$S$93,9,FALSE)*VLOOKUP($F302,BY_IND_Demand_Drivers!$B$5:$J$100,7,FALSE)</f>
        <v>23.325229714775986</v>
      </c>
      <c r="H302" s="16">
        <f>VLOOKUP($D302,'Growth rate'!$B$3:$S$93,9,FALSE)*VLOOKUP($F302,BY_IND_Demand_Drivers!$B$5:$J$100,8,FALSE)</f>
        <v>0</v>
      </c>
      <c r="I302" s="16">
        <f>VLOOKUP($D302,'Growth rate'!$B$3:$S$93,9,FALSE)*VLOOKUP($F302,BY_IND_Demand_Drivers!$B$5:$J$100,9,FALSE)</f>
        <v>0</v>
      </c>
    </row>
    <row r="303" spans="1:9">
      <c r="A303" s="16">
        <f t="shared" si="3"/>
        <v>11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ICDLA</v>
      </c>
      <c r="G303" s="16">
        <f>VLOOKUP($D303,'Growth rate'!$B$3:$S$93,9,FALSE)*VLOOKUP($F303,BY_IND_Demand_Drivers!$B$5:$J$100,7,FALSE)</f>
        <v>23.564314973133513</v>
      </c>
      <c r="H303" s="16">
        <f>VLOOKUP($D303,'Growth rate'!$B$3:$S$93,9,FALSE)*VLOOKUP($F303,BY_IND_Demand_Drivers!$B$5:$J$100,8,FALSE)</f>
        <v>0</v>
      </c>
      <c r="I303" s="16">
        <f>VLOOKUP($D303,'Growth rate'!$B$3:$S$93,9,FALSE)*VLOOKUP($F303,BY_IND_Demand_Drivers!$B$5:$J$100,9,FALSE)</f>
        <v>0</v>
      </c>
    </row>
    <row r="304" spans="1:9">
      <c r="A304" s="16">
        <f t="shared" si="3"/>
        <v>11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ICDLA</v>
      </c>
      <c r="G304" s="16">
        <f>VLOOKUP($D304,'Growth rate'!$B$3:$S$93,9,FALSE)*VLOOKUP($F304,BY_IND_Demand_Drivers!$B$5:$J$100,7,FALSE)</f>
        <v>23.803400231491036</v>
      </c>
      <c r="H304" s="16">
        <f>VLOOKUP($D304,'Growth rate'!$B$3:$S$93,9,FALSE)*VLOOKUP($F304,BY_IND_Demand_Drivers!$B$5:$J$100,8,FALSE)</f>
        <v>0</v>
      </c>
      <c r="I304" s="16">
        <f>VLOOKUP($D304,'Growth rate'!$B$3:$S$93,9,FALSE)*VLOOKUP($F304,BY_IND_Demand_Drivers!$B$5:$J$100,9,FALSE)</f>
        <v>0</v>
      </c>
    </row>
    <row r="305" spans="1:9">
      <c r="A305" s="16">
        <f t="shared" si="3"/>
        <v>11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ICDLA</v>
      </c>
      <c r="G305" s="16">
        <f>VLOOKUP($D305,'Growth rate'!$B$3:$S$93,9,FALSE)*VLOOKUP($F305,BY_IND_Demand_Drivers!$B$5:$J$100,7,FALSE)</f>
        <v>24.042485489848563</v>
      </c>
      <c r="H305" s="16">
        <f>VLOOKUP($D305,'Growth rate'!$B$3:$S$93,9,FALSE)*VLOOKUP($F305,BY_IND_Demand_Drivers!$B$5:$J$100,8,FALSE)</f>
        <v>0</v>
      </c>
      <c r="I305" s="16">
        <f>VLOOKUP($D305,'Growth rate'!$B$3:$S$93,9,FALSE)*VLOOKUP($F305,BY_IND_Demand_Drivers!$B$5:$J$100,9,FALSE)</f>
        <v>0</v>
      </c>
    </row>
    <row r="306" spans="1:9">
      <c r="A306" s="16">
        <f t="shared" si="3"/>
        <v>11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ICDLA</v>
      </c>
      <c r="G306" s="16">
        <f>VLOOKUP($D306,'Growth rate'!$B$3:$S$93,9,FALSE)*VLOOKUP($F306,BY_IND_Demand_Drivers!$B$5:$J$100,7,FALSE)</f>
        <v>24.281570748206089</v>
      </c>
      <c r="H306" s="16">
        <f>VLOOKUP($D306,'Growth rate'!$B$3:$S$93,9,FALSE)*VLOOKUP($F306,BY_IND_Demand_Drivers!$B$5:$J$100,8,FALSE)</f>
        <v>0</v>
      </c>
      <c r="I306" s="16">
        <f>VLOOKUP($D306,'Growth rate'!$B$3:$S$93,9,FALSE)*VLOOKUP($F306,BY_IND_Demand_Drivers!$B$5:$J$100,9,FALSE)</f>
        <v>0</v>
      </c>
    </row>
    <row r="307" spans="1:9">
      <c r="A307" s="16">
        <f t="shared" si="3"/>
        <v>11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ICDLA</v>
      </c>
      <c r="G307" s="16">
        <f>VLOOKUP($D307,'Growth rate'!$B$3:$S$93,9,FALSE)*VLOOKUP($F307,BY_IND_Demand_Drivers!$B$5:$J$100,7,FALSE)</f>
        <v>24.516722666530143</v>
      </c>
      <c r="H307" s="16">
        <f>VLOOKUP($D307,'Growth rate'!$B$3:$S$93,9,FALSE)*VLOOKUP($F307,BY_IND_Demand_Drivers!$B$5:$J$100,8,FALSE)</f>
        <v>0</v>
      </c>
      <c r="I307" s="16">
        <f>VLOOKUP($D307,'Growth rate'!$B$3:$S$93,9,FALSE)*VLOOKUP($F307,BY_IND_Demand_Drivers!$B$5:$J$100,9,FALSE)</f>
        <v>0</v>
      </c>
    </row>
    <row r="308" spans="1:9">
      <c r="A308" s="16">
        <f t="shared" si="3"/>
        <v>11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ICDLA</v>
      </c>
      <c r="G308" s="16">
        <f>VLOOKUP($D308,'Growth rate'!$B$3:$S$93,9,FALSE)*VLOOKUP($F308,BY_IND_Demand_Drivers!$B$5:$J$100,7,FALSE)</f>
        <v>24.7518745848542</v>
      </c>
      <c r="H308" s="16">
        <f>VLOOKUP($D308,'Growth rate'!$B$3:$S$93,9,FALSE)*VLOOKUP($F308,BY_IND_Demand_Drivers!$B$5:$J$100,8,FALSE)</f>
        <v>0</v>
      </c>
      <c r="I308" s="16">
        <f>VLOOKUP($D308,'Growth rate'!$B$3:$S$93,9,FALSE)*VLOOKUP($F308,BY_IND_Demand_Drivers!$B$5:$J$100,9,FALSE)</f>
        <v>0</v>
      </c>
    </row>
    <row r="309" spans="1:9">
      <c r="A309" s="16">
        <f t="shared" si="3"/>
        <v>11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ICDLA</v>
      </c>
      <c r="G309" s="16">
        <f>VLOOKUP($D309,'Growth rate'!$B$3:$S$93,9,FALSE)*VLOOKUP($F309,BY_IND_Demand_Drivers!$B$5:$J$100,7,FALSE)</f>
        <v>24.987026503178257</v>
      </c>
      <c r="H309" s="16">
        <f>VLOOKUP($D309,'Growth rate'!$B$3:$S$93,9,FALSE)*VLOOKUP($F309,BY_IND_Demand_Drivers!$B$5:$J$100,8,FALSE)</f>
        <v>0</v>
      </c>
      <c r="I309" s="16">
        <f>VLOOKUP($D309,'Growth rate'!$B$3:$S$93,9,FALSE)*VLOOKUP($F309,BY_IND_Demand_Drivers!$B$5:$J$100,9,FALSE)</f>
        <v>0</v>
      </c>
    </row>
    <row r="310" spans="1:9">
      <c r="A310" s="16">
        <f t="shared" si="3"/>
        <v>11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ICDLA</v>
      </c>
      <c r="G310" s="16">
        <f>VLOOKUP($D310,'Growth rate'!$B$3:$S$93,9,FALSE)*VLOOKUP($F310,BY_IND_Demand_Drivers!$B$5:$J$100,7,FALSE)</f>
        <v>25.222178421502313</v>
      </c>
      <c r="H310" s="16">
        <f>VLOOKUP($D310,'Growth rate'!$B$3:$S$93,9,FALSE)*VLOOKUP($F310,BY_IND_Demand_Drivers!$B$5:$J$100,8,FALSE)</f>
        <v>0</v>
      </c>
      <c r="I310" s="16">
        <f>VLOOKUP($D310,'Growth rate'!$B$3:$S$93,9,FALSE)*VLOOKUP($F310,BY_IND_Demand_Drivers!$B$5:$J$100,9,FALSE)</f>
        <v>0</v>
      </c>
    </row>
    <row r="311" spans="1:9">
      <c r="A311" s="16">
        <f t="shared" si="3"/>
        <v>11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ICDLA</v>
      </c>
      <c r="G311" s="16">
        <f>VLOOKUP($D311,'Growth rate'!$B$3:$S$93,9,FALSE)*VLOOKUP($F311,BY_IND_Demand_Drivers!$B$5:$J$100,7,FALSE)</f>
        <v>25.457330339826363</v>
      </c>
      <c r="H311" s="16">
        <f>VLOOKUP($D311,'Growth rate'!$B$3:$S$93,9,FALSE)*VLOOKUP($F311,BY_IND_Demand_Drivers!$B$5:$J$100,8,FALSE)</f>
        <v>0</v>
      </c>
      <c r="I311" s="16">
        <f>VLOOKUP($D311,'Growth rate'!$B$3:$S$93,9,FALSE)*VLOOKUP($F311,BY_IND_Demand_Drivers!$B$5:$J$100,9,FALSE)</f>
        <v>0</v>
      </c>
    </row>
    <row r="312" spans="1:9">
      <c r="A312" s="16">
        <f t="shared" si="3"/>
        <v>11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ICDLA</v>
      </c>
      <c r="G312" s="16">
        <f>VLOOKUP($D312,'Growth rate'!$B$3:$S$93,9,FALSE)*VLOOKUP($F312,BY_IND_Demand_Drivers!$B$5:$J$100,7,FALSE)</f>
        <v>25.682858488617502</v>
      </c>
      <c r="H312" s="16">
        <f>VLOOKUP($D312,'Growth rate'!$B$3:$S$93,9,FALSE)*VLOOKUP($F312,BY_IND_Demand_Drivers!$B$5:$J$100,8,FALSE)</f>
        <v>0</v>
      </c>
      <c r="I312" s="16">
        <f>VLOOKUP($D312,'Growth rate'!$B$3:$S$93,9,FALSE)*VLOOKUP($F312,BY_IND_Demand_Drivers!$B$5:$J$100,9,FALSE)</f>
        <v>0</v>
      </c>
    </row>
    <row r="313" spans="1:9">
      <c r="A313" s="16">
        <f t="shared" si="3"/>
        <v>11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ICDLA</v>
      </c>
      <c r="G313" s="16">
        <f>VLOOKUP($D313,'Growth rate'!$B$3:$S$93,9,FALSE)*VLOOKUP($F313,BY_IND_Demand_Drivers!$B$5:$J$100,7,FALSE)</f>
        <v>25.90838663740864</v>
      </c>
      <c r="H313" s="16">
        <f>VLOOKUP($D313,'Growth rate'!$B$3:$S$93,9,FALSE)*VLOOKUP($F313,BY_IND_Demand_Drivers!$B$5:$J$100,8,FALSE)</f>
        <v>0</v>
      </c>
      <c r="I313" s="16">
        <f>VLOOKUP($D313,'Growth rate'!$B$3:$S$93,9,FALSE)*VLOOKUP($F313,BY_IND_Demand_Drivers!$B$5:$J$100,9,FALSE)</f>
        <v>0</v>
      </c>
    </row>
    <row r="314" spans="1:9">
      <c r="A314" s="16">
        <f t="shared" si="3"/>
        <v>11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ICDLA</v>
      </c>
      <c r="G314" s="16">
        <f>VLOOKUP($D314,'Growth rate'!$B$3:$S$93,9,FALSE)*VLOOKUP($F314,BY_IND_Demand_Drivers!$B$5:$J$100,7,FALSE)</f>
        <v>26.133914786199767</v>
      </c>
      <c r="H314" s="16">
        <f>VLOOKUP($D314,'Growth rate'!$B$3:$S$93,9,FALSE)*VLOOKUP($F314,BY_IND_Demand_Drivers!$B$5:$J$100,8,FALSE)</f>
        <v>0</v>
      </c>
      <c r="I314" s="16">
        <f>VLOOKUP($D314,'Growth rate'!$B$3:$S$93,9,FALSE)*VLOOKUP($F314,BY_IND_Demand_Drivers!$B$5:$J$100,9,FALSE)</f>
        <v>0</v>
      </c>
    </row>
    <row r="315" spans="1:9">
      <c r="A315" s="16">
        <f t="shared" si="3"/>
        <v>11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ICDLA</v>
      </c>
      <c r="G315" s="16">
        <f>VLOOKUP($D315,'Growth rate'!$B$3:$S$93,9,FALSE)*VLOOKUP($F315,BY_IND_Demand_Drivers!$B$5:$J$100,7,FALSE)</f>
        <v>26.359442934990895</v>
      </c>
      <c r="H315" s="16">
        <f>VLOOKUP($D315,'Growth rate'!$B$3:$S$93,9,FALSE)*VLOOKUP($F315,BY_IND_Demand_Drivers!$B$5:$J$100,8,FALSE)</f>
        <v>0</v>
      </c>
      <c r="I315" s="16">
        <f>VLOOKUP($D315,'Growth rate'!$B$3:$S$93,9,FALSE)*VLOOKUP($F315,BY_IND_Demand_Drivers!$B$5:$J$100,9,FALSE)</f>
        <v>0</v>
      </c>
    </row>
    <row r="316" spans="1:9">
      <c r="A316" s="16">
        <f t="shared" si="3"/>
        <v>11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ICDLA</v>
      </c>
      <c r="G316" s="16">
        <f>VLOOKUP($D316,'Growth rate'!$B$3:$S$93,9,FALSE)*VLOOKUP($F316,BY_IND_Demand_Drivers!$B$5:$J$100,7,FALSE)</f>
        <v>26.584971083782033</v>
      </c>
      <c r="H316" s="16">
        <f>VLOOKUP($D316,'Growth rate'!$B$3:$S$93,9,FALSE)*VLOOKUP($F316,BY_IND_Demand_Drivers!$B$5:$J$100,8,FALSE)</f>
        <v>0</v>
      </c>
      <c r="I316" s="16">
        <f>VLOOKUP($D316,'Growth rate'!$B$3:$S$93,9,FALSE)*VLOOKUP($F316,BY_IND_Demand_Drivers!$B$5:$J$100,9,FALSE)</f>
        <v>0</v>
      </c>
    </row>
    <row r="317" spans="1:9">
      <c r="A317" s="16">
        <f t="shared" si="3"/>
        <v>11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ICDLA</v>
      </c>
      <c r="G317" s="16">
        <f>VLOOKUP($D317,'Growth rate'!$B$3:$S$93,9,FALSE)*VLOOKUP($F317,BY_IND_Demand_Drivers!$B$5:$J$100,7,FALSE)</f>
        <v>26.801575758456327</v>
      </c>
      <c r="H317" s="16">
        <f>VLOOKUP($D317,'Growth rate'!$B$3:$S$93,9,FALSE)*VLOOKUP($F317,BY_IND_Demand_Drivers!$B$5:$J$100,8,FALSE)</f>
        <v>0</v>
      </c>
      <c r="I317" s="16">
        <f>VLOOKUP($D317,'Growth rate'!$B$3:$S$93,9,FALSE)*VLOOKUP($F317,BY_IND_Demand_Drivers!$B$5:$J$100,9,FALSE)</f>
        <v>0</v>
      </c>
    </row>
    <row r="318" spans="1:9">
      <c r="A318" s="16">
        <f t="shared" si="3"/>
        <v>11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ICDLA</v>
      </c>
      <c r="G318" s="16">
        <f>VLOOKUP($D318,'Growth rate'!$B$3:$S$93,9,FALSE)*VLOOKUP($F318,BY_IND_Demand_Drivers!$B$5:$J$100,7,FALSE)</f>
        <v>27.018180433130624</v>
      </c>
      <c r="H318" s="16">
        <f>VLOOKUP($D318,'Growth rate'!$B$3:$S$93,9,FALSE)*VLOOKUP($F318,BY_IND_Demand_Drivers!$B$5:$J$100,8,FALSE)</f>
        <v>0</v>
      </c>
      <c r="I318" s="16">
        <f>VLOOKUP($D318,'Growth rate'!$B$3:$S$93,9,FALSE)*VLOOKUP($F318,BY_IND_Demand_Drivers!$B$5:$J$100,9,FALSE)</f>
        <v>0</v>
      </c>
    </row>
    <row r="319" spans="1:9">
      <c r="A319" s="16">
        <f t="shared" si="3"/>
        <v>11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ICDLA</v>
      </c>
      <c r="G319" s="16">
        <f>VLOOKUP($D319,'Growth rate'!$B$3:$S$93,9,FALSE)*VLOOKUP($F319,BY_IND_Demand_Drivers!$B$5:$J$100,7,FALSE)</f>
        <v>27.234785107804914</v>
      </c>
      <c r="H319" s="16">
        <f>VLOOKUP($D319,'Growth rate'!$B$3:$S$93,9,FALSE)*VLOOKUP($F319,BY_IND_Demand_Drivers!$B$5:$J$100,8,FALSE)</f>
        <v>0</v>
      </c>
      <c r="I319" s="16">
        <f>VLOOKUP($D319,'Growth rate'!$B$3:$S$93,9,FALSE)*VLOOKUP($F319,BY_IND_Demand_Drivers!$B$5:$J$100,9,FALSE)</f>
        <v>0</v>
      </c>
    </row>
    <row r="320" spans="1:9">
      <c r="A320" s="16">
        <f t="shared" si="3"/>
        <v>11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ICDLA</v>
      </c>
      <c r="G320" s="16">
        <f>VLOOKUP($D320,'Growth rate'!$B$3:$S$93,9,FALSE)*VLOOKUP($F320,BY_IND_Demand_Drivers!$B$5:$J$100,7,FALSE)</f>
        <v>27.451389782479204</v>
      </c>
      <c r="H320" s="16">
        <f>VLOOKUP($D320,'Growth rate'!$B$3:$S$93,9,FALSE)*VLOOKUP($F320,BY_IND_Demand_Drivers!$B$5:$J$100,8,FALSE)</f>
        <v>0</v>
      </c>
      <c r="I320" s="16">
        <f>VLOOKUP($D320,'Growth rate'!$B$3:$S$93,9,FALSE)*VLOOKUP($F320,BY_IND_Demand_Drivers!$B$5:$J$100,9,FALSE)</f>
        <v>0</v>
      </c>
    </row>
    <row r="321" spans="1:9">
      <c r="A321" s="16">
        <f t="shared" si="3"/>
        <v>11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ICDLA</v>
      </c>
      <c r="G321" s="16">
        <f>VLOOKUP($D321,'Growth rate'!$B$3:$S$93,9,FALSE)*VLOOKUP($F321,BY_IND_Demand_Drivers!$B$5:$J$100,7,FALSE)</f>
        <v>27.667994457153497</v>
      </c>
      <c r="H321" s="16">
        <f>VLOOKUP($D321,'Growth rate'!$B$3:$S$93,9,FALSE)*VLOOKUP($F321,BY_IND_Demand_Drivers!$B$5:$J$100,8,FALSE)</f>
        <v>0</v>
      </c>
      <c r="I321" s="16">
        <f>VLOOKUP($D321,'Growth rate'!$B$3:$S$93,9,FALSE)*VLOOKUP($F321,BY_IND_Demand_Drivers!$B$5:$J$100,9,FALSE)</f>
        <v>0</v>
      </c>
    </row>
    <row r="322" spans="1:9">
      <c r="A322" s="16">
        <f t="shared" si="3"/>
        <v>11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ICDLA</v>
      </c>
      <c r="G322" s="16">
        <f>VLOOKUP($D322,'Growth rate'!$B$3:$S$93,9,FALSE)*VLOOKUP($F322,BY_IND_Demand_Drivers!$B$5:$J$100,7,FALSE)</f>
        <v>27.879575972930358</v>
      </c>
      <c r="H322" s="16">
        <f>VLOOKUP($D322,'Growth rate'!$B$3:$S$93,9,FALSE)*VLOOKUP($F322,BY_IND_Demand_Drivers!$B$5:$J$100,8,FALSE)</f>
        <v>0</v>
      </c>
      <c r="I322" s="16">
        <f>VLOOKUP($D322,'Growth rate'!$B$3:$S$93,9,FALSE)*VLOOKUP($F322,BY_IND_Demand_Drivers!$B$5:$J$100,9,FALSE)</f>
        <v>0</v>
      </c>
    </row>
    <row r="323" spans="1:9">
      <c r="A323" s="16">
        <f t="shared" si="3"/>
        <v>11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ICDLA</v>
      </c>
      <c r="G323" s="16">
        <f>VLOOKUP($D323,'Growth rate'!$B$3:$S$93,9,FALSE)*VLOOKUP($F323,BY_IND_Demand_Drivers!$B$5:$J$100,7,FALSE)</f>
        <v>28.091157488707221</v>
      </c>
      <c r="H323" s="16">
        <f>VLOOKUP($D323,'Growth rate'!$B$3:$S$93,9,FALSE)*VLOOKUP($F323,BY_IND_Demand_Drivers!$B$5:$J$100,8,FALSE)</f>
        <v>0</v>
      </c>
      <c r="I323" s="16">
        <f>VLOOKUP($D323,'Growth rate'!$B$3:$S$93,9,FALSE)*VLOOKUP($F323,BY_IND_Demand_Drivers!$B$5:$J$100,9,FALSE)</f>
        <v>0</v>
      </c>
    </row>
    <row r="324" spans="1:9">
      <c r="A324" s="16">
        <f t="shared" si="3"/>
        <v>11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ICDLA</v>
      </c>
      <c r="G324" s="16">
        <f>VLOOKUP($D324,'Growth rate'!$B$3:$S$93,9,FALSE)*VLOOKUP($F324,BY_IND_Demand_Drivers!$B$5:$J$100,7,FALSE)</f>
        <v>28.302739004484089</v>
      </c>
      <c r="H324" s="16">
        <f>VLOOKUP($D324,'Growth rate'!$B$3:$S$93,9,FALSE)*VLOOKUP($F324,BY_IND_Demand_Drivers!$B$5:$J$100,8,FALSE)</f>
        <v>0</v>
      </c>
      <c r="I324" s="16">
        <f>VLOOKUP($D324,'Growth rate'!$B$3:$S$93,9,FALSE)*VLOOKUP($F324,BY_IND_Demand_Drivers!$B$5:$J$100,9,FALSE)</f>
        <v>0</v>
      </c>
    </row>
    <row r="325" spans="1:9">
      <c r="A325" s="16">
        <f t="shared" si="3"/>
        <v>11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ICDLA</v>
      </c>
      <c r="G325" s="16">
        <f>VLOOKUP($D325,'Growth rate'!$B$3:$S$93,9,FALSE)*VLOOKUP($F325,BY_IND_Demand_Drivers!$B$5:$J$100,7,FALSE)</f>
        <v>28.514320520260949</v>
      </c>
      <c r="H325" s="16">
        <f>VLOOKUP($D325,'Growth rate'!$B$3:$S$93,9,FALSE)*VLOOKUP($F325,BY_IND_Demand_Drivers!$B$5:$J$100,8,FALSE)</f>
        <v>0</v>
      </c>
      <c r="I325" s="16">
        <f>VLOOKUP($D325,'Growth rate'!$B$3:$S$93,9,FALSE)*VLOOKUP($F325,BY_IND_Demand_Drivers!$B$5:$J$100,9,FALSE)</f>
        <v>0</v>
      </c>
    </row>
    <row r="326" spans="1:9">
      <c r="A326" s="16">
        <f t="shared" si="3"/>
        <v>11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ICDLA</v>
      </c>
      <c r="G326" s="16">
        <f>VLOOKUP($D326,'Growth rate'!$B$3:$S$93,9,FALSE)*VLOOKUP($F326,BY_IND_Demand_Drivers!$B$5:$J$100,7,FALSE)</f>
        <v>28.725902036037812</v>
      </c>
      <c r="H326" s="16">
        <f>VLOOKUP($D326,'Growth rate'!$B$3:$S$93,9,FALSE)*VLOOKUP($F326,BY_IND_Demand_Drivers!$B$5:$J$100,8,FALSE)</f>
        <v>0</v>
      </c>
      <c r="I326" s="16">
        <f>VLOOKUP($D326,'Growth rate'!$B$3:$S$93,9,FALSE)*VLOOKUP($F326,BY_IND_Demand_Drivers!$B$5:$J$100,9,FALSE)</f>
        <v>0</v>
      </c>
    </row>
    <row r="327" spans="1:9">
      <c r="A327" s="16">
        <f t="shared" si="3"/>
        <v>11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ICDLA</v>
      </c>
      <c r="G327" s="16">
        <f>VLOOKUP($D327,'Growth rate'!$B$3:$S$93,9,FALSE)*VLOOKUP($F327,BY_IND_Demand_Drivers!$B$5:$J$100,7,FALSE)</f>
        <v>28.930418781976297</v>
      </c>
      <c r="H327" s="16">
        <f>VLOOKUP($D327,'Growth rate'!$B$3:$S$93,9,FALSE)*VLOOKUP($F327,BY_IND_Demand_Drivers!$B$5:$J$100,8,FALSE)</f>
        <v>0</v>
      </c>
      <c r="I327" s="16">
        <f>VLOOKUP($D327,'Growth rate'!$B$3:$S$93,9,FALSE)*VLOOKUP($F327,BY_IND_Demand_Drivers!$B$5:$J$100,9,FALSE)</f>
        <v>0</v>
      </c>
    </row>
    <row r="328" spans="1:9">
      <c r="A328" s="16">
        <f t="shared" si="3"/>
        <v>11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ICDLA</v>
      </c>
      <c r="G328" s="16">
        <f>VLOOKUP($D328,'Growth rate'!$B$3:$S$93,9,FALSE)*VLOOKUP($F328,BY_IND_Demand_Drivers!$B$5:$J$100,7,FALSE)</f>
        <v>29.134935527914781</v>
      </c>
      <c r="H328" s="16">
        <f>VLOOKUP($D328,'Growth rate'!$B$3:$S$93,9,FALSE)*VLOOKUP($F328,BY_IND_Demand_Drivers!$B$5:$J$100,8,FALSE)</f>
        <v>0</v>
      </c>
      <c r="I328" s="16">
        <f>VLOOKUP($D328,'Growth rate'!$B$3:$S$93,9,FALSE)*VLOOKUP($F328,BY_IND_Demand_Drivers!$B$5:$J$100,9,FALSE)</f>
        <v>0</v>
      </c>
    </row>
    <row r="329" spans="1:9">
      <c r="A329" s="16">
        <f t="shared" si="3"/>
        <v>11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ICDLA</v>
      </c>
      <c r="G329" s="16">
        <f>VLOOKUP($D329,'Growth rate'!$B$3:$S$93,9,FALSE)*VLOOKUP($F329,BY_IND_Demand_Drivers!$B$5:$J$100,7,FALSE)</f>
        <v>29.339452273853269</v>
      </c>
      <c r="H329" s="16">
        <f>VLOOKUP($D329,'Growth rate'!$B$3:$S$93,9,FALSE)*VLOOKUP($F329,BY_IND_Demand_Drivers!$B$5:$J$100,8,FALSE)</f>
        <v>0</v>
      </c>
      <c r="I329" s="16">
        <f>VLOOKUP($D329,'Growth rate'!$B$3:$S$93,9,FALSE)*VLOOKUP($F329,BY_IND_Demand_Drivers!$B$5:$J$100,9,FALSE)</f>
        <v>0</v>
      </c>
    </row>
    <row r="330" spans="1:9">
      <c r="A330" s="16">
        <f t="shared" si="3"/>
        <v>11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ICDLA</v>
      </c>
      <c r="G330" s="16">
        <f>VLOOKUP($D330,'Growth rate'!$B$3:$S$93,9,FALSE)*VLOOKUP($F330,BY_IND_Demand_Drivers!$B$5:$J$100,7,FALSE)</f>
        <v>29.543969019791753</v>
      </c>
      <c r="H330" s="16">
        <f>VLOOKUP($D330,'Growth rate'!$B$3:$S$93,9,FALSE)*VLOOKUP($F330,BY_IND_Demand_Drivers!$B$5:$J$100,8,FALSE)</f>
        <v>0</v>
      </c>
      <c r="I330" s="16">
        <f>VLOOKUP($D330,'Growth rate'!$B$3:$S$93,9,FALSE)*VLOOKUP($F330,BY_IND_Demand_Drivers!$B$5:$J$100,9,FALSE)</f>
        <v>0</v>
      </c>
    </row>
    <row r="331" spans="1:9">
      <c r="A331" s="16">
        <f t="shared" si="3"/>
        <v>11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ICDLA</v>
      </c>
      <c r="G331" s="16">
        <f>VLOOKUP($D331,'Growth rate'!$B$3:$S$93,9,FALSE)*VLOOKUP($F331,BY_IND_Demand_Drivers!$B$5:$J$100,7,FALSE)</f>
        <v>29.748485765730237</v>
      </c>
      <c r="H331" s="16">
        <f>VLOOKUP($D331,'Growth rate'!$B$3:$S$93,9,FALSE)*VLOOKUP($F331,BY_IND_Demand_Drivers!$B$5:$J$100,8,FALSE)</f>
        <v>0</v>
      </c>
      <c r="I331" s="16">
        <f>VLOOKUP($D331,'Growth rate'!$B$3:$S$93,9,FALSE)*VLOOKUP($F331,BY_IND_Demand_Drivers!$B$5:$J$100,9,FALSE)</f>
        <v>0</v>
      </c>
    </row>
    <row r="332" spans="1:9">
      <c r="A332" s="16">
        <f t="shared" si="3"/>
        <v>12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ICDEM</v>
      </c>
      <c r="G332" s="16">
        <f>VLOOKUP($D332,'Growth rate'!$B$3:$S$93,9,FALSE)*VLOOKUP($F332,BY_IND_Demand_Drivers!$B$5:$J$100,7,FALSE)</f>
        <v>153.696534843564</v>
      </c>
      <c r="H332" s="16">
        <f>VLOOKUP($D332,'Growth rate'!$B$3:$S$93,9,FALSE)*VLOOKUP($F332,BY_IND_Demand_Drivers!$B$5:$J$100,8,FALSE)</f>
        <v>0</v>
      </c>
      <c r="I332" s="16">
        <f>VLOOKUP($D332,'Growth rate'!$B$3:$S$93,9,FALSE)*VLOOKUP($F332,BY_IND_Demand_Drivers!$B$5:$J$100,9,FALSE)</f>
        <v>0</v>
      </c>
    </row>
    <row r="333" spans="1:9">
      <c r="A333" s="16">
        <f t="shared" si="3"/>
        <v>12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ICDEM</v>
      </c>
      <c r="G333" s="16">
        <f>VLOOKUP($D333,'Growth rate'!$B$3:$S$93,9,FALSE)*VLOOKUP($F333,BY_IND_Demand_Drivers!$B$5:$J$100,7,FALSE)</f>
        <v>155.6792323946419</v>
      </c>
      <c r="H333" s="16">
        <f>VLOOKUP($D333,'Growth rate'!$B$3:$S$93,9,FALSE)*VLOOKUP($F333,BY_IND_Demand_Drivers!$B$5:$J$100,8,FALSE)</f>
        <v>0</v>
      </c>
      <c r="I333" s="16">
        <f>VLOOKUP($D333,'Growth rate'!$B$3:$S$93,9,FALSE)*VLOOKUP($F333,BY_IND_Demand_Drivers!$B$5:$J$100,9,FALSE)</f>
        <v>0</v>
      </c>
    </row>
    <row r="334" spans="1:9">
      <c r="A334" s="16">
        <f t="shared" si="3"/>
        <v>12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ICDEM</v>
      </c>
      <c r="G334" s="16">
        <f>VLOOKUP($D334,'Growth rate'!$B$3:$S$93,9,FALSE)*VLOOKUP($F334,BY_IND_Demand_Drivers!$B$5:$J$100,7,FALSE)</f>
        <v>157.66192994571978</v>
      </c>
      <c r="H334" s="16">
        <f>VLOOKUP($D334,'Growth rate'!$B$3:$S$93,9,FALSE)*VLOOKUP($F334,BY_IND_Demand_Drivers!$B$5:$J$100,8,FALSE)</f>
        <v>0</v>
      </c>
      <c r="I334" s="16">
        <f>VLOOKUP($D334,'Growth rate'!$B$3:$S$93,9,FALSE)*VLOOKUP($F334,BY_IND_Demand_Drivers!$B$5:$J$100,9,FALSE)</f>
        <v>0</v>
      </c>
    </row>
    <row r="335" spans="1:9">
      <c r="A335" s="16">
        <f t="shared" si="3"/>
        <v>12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ICDEM</v>
      </c>
      <c r="G335" s="16">
        <f>VLOOKUP($D335,'Growth rate'!$B$3:$S$93,9,FALSE)*VLOOKUP($F335,BY_IND_Demand_Drivers!$B$5:$J$100,7,FALSE)</f>
        <v>159.64462749679768</v>
      </c>
      <c r="H335" s="16">
        <f>VLOOKUP($D335,'Growth rate'!$B$3:$S$93,9,FALSE)*VLOOKUP($F335,BY_IND_Demand_Drivers!$B$5:$J$100,8,FALSE)</f>
        <v>0</v>
      </c>
      <c r="I335" s="16">
        <f>VLOOKUP($D335,'Growth rate'!$B$3:$S$93,9,FALSE)*VLOOKUP($F335,BY_IND_Demand_Drivers!$B$5:$J$100,9,FALSE)</f>
        <v>0</v>
      </c>
    </row>
    <row r="336" spans="1:9">
      <c r="A336" s="16">
        <f t="shared" si="3"/>
        <v>12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ICDEM</v>
      </c>
      <c r="G336" s="16">
        <f>VLOOKUP($D336,'Growth rate'!$B$3:$S$93,9,FALSE)*VLOOKUP($F336,BY_IND_Demand_Drivers!$B$5:$J$100,7,FALSE)</f>
        <v>161.62732504787559</v>
      </c>
      <c r="H336" s="16">
        <f>VLOOKUP($D336,'Growth rate'!$B$3:$S$93,9,FALSE)*VLOOKUP($F336,BY_IND_Demand_Drivers!$B$5:$J$100,8,FALSE)</f>
        <v>0</v>
      </c>
      <c r="I336" s="16">
        <f>VLOOKUP($D336,'Growth rate'!$B$3:$S$93,9,FALSE)*VLOOKUP($F336,BY_IND_Demand_Drivers!$B$5:$J$100,9,FALSE)</f>
        <v>0</v>
      </c>
    </row>
    <row r="337" spans="1:9">
      <c r="A337" s="16">
        <f t="shared" si="3"/>
        <v>12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ICDEM</v>
      </c>
      <c r="G337" s="16">
        <f>VLOOKUP($D337,'Growth rate'!$B$3:$S$93,9,FALSE)*VLOOKUP($F337,BY_IND_Demand_Drivers!$B$5:$J$100,7,FALSE)</f>
        <v>163.61002259895344</v>
      </c>
      <c r="H337" s="16">
        <f>VLOOKUP($D337,'Growth rate'!$B$3:$S$93,9,FALSE)*VLOOKUP($F337,BY_IND_Demand_Drivers!$B$5:$J$100,8,FALSE)</f>
        <v>0</v>
      </c>
      <c r="I337" s="16">
        <f>VLOOKUP($D337,'Growth rate'!$B$3:$S$93,9,FALSE)*VLOOKUP($F337,BY_IND_Demand_Drivers!$B$5:$J$100,9,FALSE)</f>
        <v>0</v>
      </c>
    </row>
    <row r="338" spans="1:9">
      <c r="A338" s="16">
        <f t="shared" si="3"/>
        <v>12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ICDEM</v>
      </c>
      <c r="G338" s="16">
        <f>VLOOKUP($D338,'Growth rate'!$B$3:$S$93,9,FALSE)*VLOOKUP($F338,BY_IND_Demand_Drivers!$B$5:$J$100,7,FALSE)</f>
        <v>165.59272015003134</v>
      </c>
      <c r="H338" s="16">
        <f>VLOOKUP($D338,'Growth rate'!$B$3:$S$93,9,FALSE)*VLOOKUP($F338,BY_IND_Demand_Drivers!$B$5:$J$100,8,FALSE)</f>
        <v>0</v>
      </c>
      <c r="I338" s="16">
        <f>VLOOKUP($D338,'Growth rate'!$B$3:$S$93,9,FALSE)*VLOOKUP($F338,BY_IND_Demand_Drivers!$B$5:$J$100,9,FALSE)</f>
        <v>0</v>
      </c>
    </row>
    <row r="339" spans="1:9">
      <c r="A339" s="16">
        <f t="shared" si="3"/>
        <v>12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ICDEM</v>
      </c>
      <c r="G339" s="16">
        <f>VLOOKUP($D339,'Growth rate'!$B$3:$S$93,9,FALSE)*VLOOKUP($F339,BY_IND_Demand_Drivers!$B$5:$J$100,7,FALSE)</f>
        <v>167.57541770110925</v>
      </c>
      <c r="H339" s="16">
        <f>VLOOKUP($D339,'Growth rate'!$B$3:$S$93,9,FALSE)*VLOOKUP($F339,BY_IND_Demand_Drivers!$B$5:$J$100,8,FALSE)</f>
        <v>0</v>
      </c>
      <c r="I339" s="16">
        <f>VLOOKUP($D339,'Growth rate'!$B$3:$S$93,9,FALSE)*VLOOKUP($F339,BY_IND_Demand_Drivers!$B$5:$J$100,9,FALSE)</f>
        <v>0</v>
      </c>
    </row>
    <row r="340" spans="1:9">
      <c r="A340" s="16">
        <f t="shared" si="3"/>
        <v>12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ICDEM</v>
      </c>
      <c r="G340" s="16">
        <f>VLOOKUP($D340,'Growth rate'!$B$3:$S$93,9,FALSE)*VLOOKUP($F340,BY_IND_Demand_Drivers!$B$5:$J$100,7,FALSE)</f>
        <v>169.55811525218712</v>
      </c>
      <c r="H340" s="16">
        <f>VLOOKUP($D340,'Growth rate'!$B$3:$S$93,9,FALSE)*VLOOKUP($F340,BY_IND_Demand_Drivers!$B$5:$J$100,8,FALSE)</f>
        <v>0</v>
      </c>
      <c r="I340" s="16">
        <f>VLOOKUP($D340,'Growth rate'!$B$3:$S$93,9,FALSE)*VLOOKUP($F340,BY_IND_Demand_Drivers!$B$5:$J$100,9,FALSE)</f>
        <v>0</v>
      </c>
    </row>
    <row r="341" spans="1:9">
      <c r="A341" s="16">
        <f t="shared" si="3"/>
        <v>12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ICDEM</v>
      </c>
      <c r="G341" s="16">
        <f>VLOOKUP($D341,'Growth rate'!$B$3:$S$93,9,FALSE)*VLOOKUP($F341,BY_IND_Demand_Drivers!$B$5:$J$100,7,FALSE)</f>
        <v>171.54081280326503</v>
      </c>
      <c r="H341" s="16">
        <f>VLOOKUP($D341,'Growth rate'!$B$3:$S$93,9,FALSE)*VLOOKUP($F341,BY_IND_Demand_Drivers!$B$5:$J$100,8,FALSE)</f>
        <v>0</v>
      </c>
      <c r="I341" s="16">
        <f>VLOOKUP($D341,'Growth rate'!$B$3:$S$93,9,FALSE)*VLOOKUP($F341,BY_IND_Demand_Drivers!$B$5:$J$100,9,FALSE)</f>
        <v>0</v>
      </c>
    </row>
    <row r="342" spans="1:9">
      <c r="A342" s="16">
        <f t="shared" si="3"/>
        <v>12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ICDEM</v>
      </c>
      <c r="G342" s="16">
        <f>VLOOKUP($D342,'Growth rate'!$B$3:$S$93,9,FALSE)*VLOOKUP($F342,BY_IND_Demand_Drivers!$B$5:$J$100,7,FALSE)</f>
        <v>173.5235103543429</v>
      </c>
      <c r="H342" s="16">
        <f>VLOOKUP($D342,'Growth rate'!$B$3:$S$93,9,FALSE)*VLOOKUP($F342,BY_IND_Demand_Drivers!$B$5:$J$100,8,FALSE)</f>
        <v>0</v>
      </c>
      <c r="I342" s="16">
        <f>VLOOKUP($D342,'Growth rate'!$B$3:$S$93,9,FALSE)*VLOOKUP($F342,BY_IND_Demand_Drivers!$B$5:$J$100,9,FALSE)</f>
        <v>0</v>
      </c>
    </row>
    <row r="343" spans="1:9">
      <c r="A343" s="16">
        <f t="shared" ref="A343:A406" si="4">A261+1</f>
        <v>12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ICDEM</v>
      </c>
      <c r="G343" s="16">
        <f>VLOOKUP($D343,'Growth rate'!$B$3:$S$93,9,FALSE)*VLOOKUP($F343,BY_IND_Demand_Drivers!$B$5:$J$100,7,FALSE)</f>
        <v>175.50620790542078</v>
      </c>
      <c r="H343" s="16">
        <f>VLOOKUP($D343,'Growth rate'!$B$3:$S$93,9,FALSE)*VLOOKUP($F343,BY_IND_Demand_Drivers!$B$5:$J$100,8,FALSE)</f>
        <v>0</v>
      </c>
      <c r="I343" s="16">
        <f>VLOOKUP($D343,'Growth rate'!$B$3:$S$93,9,FALSE)*VLOOKUP($F343,BY_IND_Demand_Drivers!$B$5:$J$100,9,FALSE)</f>
        <v>0</v>
      </c>
    </row>
    <row r="344" spans="1:9">
      <c r="A344" s="16">
        <f t="shared" si="4"/>
        <v>12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ICDEM</v>
      </c>
      <c r="G344" s="16">
        <f>VLOOKUP($D344,'Growth rate'!$B$3:$S$93,9,FALSE)*VLOOKUP($F344,BY_IND_Demand_Drivers!$B$5:$J$100,7,FALSE)</f>
        <v>177.48890545649868</v>
      </c>
      <c r="H344" s="16">
        <f>VLOOKUP($D344,'Growth rate'!$B$3:$S$93,9,FALSE)*VLOOKUP($F344,BY_IND_Demand_Drivers!$B$5:$J$100,8,FALSE)</f>
        <v>0</v>
      </c>
      <c r="I344" s="16">
        <f>VLOOKUP($D344,'Growth rate'!$B$3:$S$93,9,FALSE)*VLOOKUP($F344,BY_IND_Demand_Drivers!$B$5:$J$100,9,FALSE)</f>
        <v>0</v>
      </c>
    </row>
    <row r="345" spans="1:9">
      <c r="A345" s="16">
        <f t="shared" si="4"/>
        <v>12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ICDEM</v>
      </c>
      <c r="G345" s="16">
        <f>VLOOKUP($D345,'Growth rate'!$B$3:$S$93,9,FALSE)*VLOOKUP($F345,BY_IND_Demand_Drivers!$B$5:$J$100,7,FALSE)</f>
        <v>179.47160300757656</v>
      </c>
      <c r="H345" s="16">
        <f>VLOOKUP($D345,'Growth rate'!$B$3:$S$93,9,FALSE)*VLOOKUP($F345,BY_IND_Demand_Drivers!$B$5:$J$100,8,FALSE)</f>
        <v>0</v>
      </c>
      <c r="I345" s="16">
        <f>VLOOKUP($D345,'Growth rate'!$B$3:$S$93,9,FALSE)*VLOOKUP($F345,BY_IND_Demand_Drivers!$B$5:$J$100,9,FALSE)</f>
        <v>0</v>
      </c>
    </row>
    <row r="346" spans="1:9">
      <c r="A346" s="16">
        <f t="shared" si="4"/>
        <v>12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ICDEM</v>
      </c>
      <c r="G346" s="16">
        <f>VLOOKUP($D346,'Growth rate'!$B$3:$S$93,9,FALSE)*VLOOKUP($F346,BY_IND_Demand_Drivers!$B$5:$J$100,7,FALSE)</f>
        <v>181.45430055865447</v>
      </c>
      <c r="H346" s="16">
        <f>VLOOKUP($D346,'Growth rate'!$B$3:$S$93,9,FALSE)*VLOOKUP($F346,BY_IND_Demand_Drivers!$B$5:$J$100,8,FALSE)</f>
        <v>0</v>
      </c>
      <c r="I346" s="16">
        <f>VLOOKUP($D346,'Growth rate'!$B$3:$S$93,9,FALSE)*VLOOKUP($F346,BY_IND_Demand_Drivers!$B$5:$J$100,9,FALSE)</f>
        <v>0</v>
      </c>
    </row>
    <row r="347" spans="1:9">
      <c r="A347" s="16">
        <f t="shared" si="4"/>
        <v>12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ICDEM</v>
      </c>
      <c r="G347" s="16">
        <f>VLOOKUP($D347,'Growth rate'!$B$3:$S$93,9,FALSE)*VLOOKUP($F347,BY_IND_Demand_Drivers!$B$5:$J$100,7,FALSE)</f>
        <v>183.43699810973237</v>
      </c>
      <c r="H347" s="16">
        <f>VLOOKUP($D347,'Growth rate'!$B$3:$S$93,9,FALSE)*VLOOKUP($F347,BY_IND_Demand_Drivers!$B$5:$J$100,8,FALSE)</f>
        <v>0</v>
      </c>
      <c r="I347" s="16">
        <f>VLOOKUP($D347,'Growth rate'!$B$3:$S$93,9,FALSE)*VLOOKUP($F347,BY_IND_Demand_Drivers!$B$5:$J$100,9,FALSE)</f>
        <v>0</v>
      </c>
    </row>
    <row r="348" spans="1:9">
      <c r="A348" s="16">
        <f t="shared" si="4"/>
        <v>12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ICDEM</v>
      </c>
      <c r="G348" s="16">
        <f>VLOOKUP($D348,'Growth rate'!$B$3:$S$93,9,FALSE)*VLOOKUP($F348,BY_IND_Demand_Drivers!$B$5:$J$100,7,FALSE)</f>
        <v>185.41969566081025</v>
      </c>
      <c r="H348" s="16">
        <f>VLOOKUP($D348,'Growth rate'!$B$3:$S$93,9,FALSE)*VLOOKUP($F348,BY_IND_Demand_Drivers!$B$5:$J$100,8,FALSE)</f>
        <v>0</v>
      </c>
      <c r="I348" s="16">
        <f>VLOOKUP($D348,'Growth rate'!$B$3:$S$93,9,FALSE)*VLOOKUP($F348,BY_IND_Demand_Drivers!$B$5:$J$100,9,FALSE)</f>
        <v>0</v>
      </c>
    </row>
    <row r="349" spans="1:9">
      <c r="A349" s="16">
        <f t="shared" si="4"/>
        <v>12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ICDEM</v>
      </c>
      <c r="G349" s="16">
        <f>VLOOKUP($D349,'Growth rate'!$B$3:$S$93,9,FALSE)*VLOOKUP($F349,BY_IND_Demand_Drivers!$B$5:$J$100,7,FALSE)</f>
        <v>187.40239321188815</v>
      </c>
      <c r="H349" s="16">
        <f>VLOOKUP($D349,'Growth rate'!$B$3:$S$93,9,FALSE)*VLOOKUP($F349,BY_IND_Demand_Drivers!$B$5:$J$100,8,FALSE)</f>
        <v>0</v>
      </c>
      <c r="I349" s="16">
        <f>VLOOKUP($D349,'Growth rate'!$B$3:$S$93,9,FALSE)*VLOOKUP($F349,BY_IND_Demand_Drivers!$B$5:$J$100,9,FALSE)</f>
        <v>0</v>
      </c>
    </row>
    <row r="350" spans="1:9">
      <c r="A350" s="16">
        <f t="shared" si="4"/>
        <v>12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ICDEM</v>
      </c>
      <c r="G350" s="16">
        <f>VLOOKUP($D350,'Growth rate'!$B$3:$S$93,9,FALSE)*VLOOKUP($F350,BY_IND_Demand_Drivers!$B$5:$J$100,7,FALSE)</f>
        <v>189.38509076296606</v>
      </c>
      <c r="H350" s="16">
        <f>VLOOKUP($D350,'Growth rate'!$B$3:$S$93,9,FALSE)*VLOOKUP($F350,BY_IND_Demand_Drivers!$B$5:$J$100,8,FALSE)</f>
        <v>0</v>
      </c>
      <c r="I350" s="16">
        <f>VLOOKUP($D350,'Growth rate'!$B$3:$S$93,9,FALSE)*VLOOKUP($F350,BY_IND_Demand_Drivers!$B$5:$J$100,9,FALSE)</f>
        <v>0</v>
      </c>
    </row>
    <row r="351" spans="1:9">
      <c r="A351" s="16">
        <f t="shared" si="4"/>
        <v>12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ICDEM</v>
      </c>
      <c r="G351" s="16">
        <f>VLOOKUP($D351,'Growth rate'!$B$3:$S$93,9,FALSE)*VLOOKUP($F351,BY_IND_Demand_Drivers!$B$5:$J$100,7,FALSE)</f>
        <v>191.36778831404391</v>
      </c>
      <c r="H351" s="16">
        <f>VLOOKUP($D351,'Growth rate'!$B$3:$S$93,9,FALSE)*VLOOKUP($F351,BY_IND_Demand_Drivers!$B$5:$J$100,8,FALSE)</f>
        <v>0</v>
      </c>
      <c r="I351" s="16">
        <f>VLOOKUP($D351,'Growth rate'!$B$3:$S$93,9,FALSE)*VLOOKUP($F351,BY_IND_Demand_Drivers!$B$5:$J$100,9,FALSE)</f>
        <v>0</v>
      </c>
    </row>
    <row r="352" spans="1:9">
      <c r="A352" s="16">
        <f t="shared" si="4"/>
        <v>12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ICDEM</v>
      </c>
      <c r="G352" s="16">
        <f>VLOOKUP($D352,'Growth rate'!$B$3:$S$93,9,FALSE)*VLOOKUP($F352,BY_IND_Demand_Drivers!$B$5:$J$100,7,FALSE)</f>
        <v>193.35048586512181</v>
      </c>
      <c r="H352" s="16">
        <f>VLOOKUP($D352,'Growth rate'!$B$3:$S$93,9,FALSE)*VLOOKUP($F352,BY_IND_Demand_Drivers!$B$5:$J$100,8,FALSE)</f>
        <v>0</v>
      </c>
      <c r="I352" s="16">
        <f>VLOOKUP($D352,'Growth rate'!$B$3:$S$93,9,FALSE)*VLOOKUP($F352,BY_IND_Demand_Drivers!$B$5:$J$100,9,FALSE)</f>
        <v>0</v>
      </c>
    </row>
    <row r="353" spans="1:9">
      <c r="A353" s="16">
        <f t="shared" si="4"/>
        <v>12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ICDEM</v>
      </c>
      <c r="G353" s="16">
        <f>VLOOKUP($D353,'Growth rate'!$B$3:$S$93,9,FALSE)*VLOOKUP($F353,BY_IND_Demand_Drivers!$B$5:$J$100,7,FALSE)</f>
        <v>195.33318341619972</v>
      </c>
      <c r="H353" s="16">
        <f>VLOOKUP($D353,'Growth rate'!$B$3:$S$93,9,FALSE)*VLOOKUP($F353,BY_IND_Demand_Drivers!$B$5:$J$100,8,FALSE)</f>
        <v>0</v>
      </c>
      <c r="I353" s="16">
        <f>VLOOKUP($D353,'Growth rate'!$B$3:$S$93,9,FALSE)*VLOOKUP($F353,BY_IND_Demand_Drivers!$B$5:$J$100,9,FALSE)</f>
        <v>0</v>
      </c>
    </row>
    <row r="354" spans="1:9">
      <c r="A354" s="16">
        <f t="shared" si="4"/>
        <v>12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ICDEM</v>
      </c>
      <c r="G354" s="16">
        <f>VLOOKUP($D354,'Growth rate'!$B$3:$S$93,9,FALSE)*VLOOKUP($F354,BY_IND_Demand_Drivers!$B$5:$J$100,7,FALSE)</f>
        <v>197.31588096727759</v>
      </c>
      <c r="H354" s="16">
        <f>VLOOKUP($D354,'Growth rate'!$B$3:$S$93,9,FALSE)*VLOOKUP($F354,BY_IND_Demand_Drivers!$B$5:$J$100,8,FALSE)</f>
        <v>0</v>
      </c>
      <c r="I354" s="16">
        <f>VLOOKUP($D354,'Growth rate'!$B$3:$S$93,9,FALSE)*VLOOKUP($F354,BY_IND_Demand_Drivers!$B$5:$J$100,9,FALSE)</f>
        <v>0</v>
      </c>
    </row>
    <row r="355" spans="1:9">
      <c r="A355" s="16">
        <f t="shared" si="4"/>
        <v>12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ICDEM</v>
      </c>
      <c r="G355" s="16">
        <f>VLOOKUP($D355,'Growth rate'!$B$3:$S$93,9,FALSE)*VLOOKUP($F355,BY_IND_Demand_Drivers!$B$5:$J$100,7,FALSE)</f>
        <v>199.2985785183555</v>
      </c>
      <c r="H355" s="16">
        <f>VLOOKUP($D355,'Growth rate'!$B$3:$S$93,9,FALSE)*VLOOKUP($F355,BY_IND_Demand_Drivers!$B$5:$J$100,8,FALSE)</f>
        <v>0</v>
      </c>
      <c r="I355" s="16">
        <f>VLOOKUP($D355,'Growth rate'!$B$3:$S$93,9,FALSE)*VLOOKUP($F355,BY_IND_Demand_Drivers!$B$5:$J$100,9,FALSE)</f>
        <v>0</v>
      </c>
    </row>
    <row r="356" spans="1:9">
      <c r="A356" s="16">
        <f t="shared" si="4"/>
        <v>12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ICDEM</v>
      </c>
      <c r="G356" s="16">
        <f>VLOOKUP($D356,'Growth rate'!$B$3:$S$93,9,FALSE)*VLOOKUP($F356,BY_IND_Demand_Drivers!$B$5:$J$100,7,FALSE)</f>
        <v>201.2812760694334</v>
      </c>
      <c r="H356" s="16">
        <f>VLOOKUP($D356,'Growth rate'!$B$3:$S$93,9,FALSE)*VLOOKUP($F356,BY_IND_Demand_Drivers!$B$5:$J$100,8,FALSE)</f>
        <v>0</v>
      </c>
      <c r="I356" s="16">
        <f>VLOOKUP($D356,'Growth rate'!$B$3:$S$93,9,FALSE)*VLOOKUP($F356,BY_IND_Demand_Drivers!$B$5:$J$100,9,FALSE)</f>
        <v>0</v>
      </c>
    </row>
    <row r="357" spans="1:9">
      <c r="A357" s="16">
        <f t="shared" si="4"/>
        <v>12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ICDEM</v>
      </c>
      <c r="G357" s="16">
        <f>VLOOKUP($D357,'Growth rate'!$B$3:$S$93,9,FALSE)*VLOOKUP($F357,BY_IND_Demand_Drivers!$B$5:$J$100,7,FALSE)</f>
        <v>203.26397362051128</v>
      </c>
      <c r="H357" s="16">
        <f>VLOOKUP($D357,'Growth rate'!$B$3:$S$93,9,FALSE)*VLOOKUP($F357,BY_IND_Demand_Drivers!$B$5:$J$100,8,FALSE)</f>
        <v>0</v>
      </c>
      <c r="I357" s="16">
        <f>VLOOKUP($D357,'Growth rate'!$B$3:$S$93,9,FALSE)*VLOOKUP($F357,BY_IND_Demand_Drivers!$B$5:$J$100,9,FALSE)</f>
        <v>0</v>
      </c>
    </row>
    <row r="358" spans="1:9">
      <c r="A358" s="16">
        <f t="shared" si="4"/>
        <v>12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ICDEM</v>
      </c>
      <c r="G358" s="16">
        <f>VLOOKUP($D358,'Growth rate'!$B$3:$S$93,9,FALSE)*VLOOKUP($F358,BY_IND_Demand_Drivers!$B$5:$J$100,7,FALSE)</f>
        <v>205.24667117158916</v>
      </c>
      <c r="H358" s="16">
        <f>VLOOKUP($D358,'Growth rate'!$B$3:$S$93,9,FALSE)*VLOOKUP($F358,BY_IND_Demand_Drivers!$B$5:$J$100,8,FALSE)</f>
        <v>0</v>
      </c>
      <c r="I358" s="16">
        <f>VLOOKUP($D358,'Growth rate'!$B$3:$S$93,9,FALSE)*VLOOKUP($F358,BY_IND_Demand_Drivers!$B$5:$J$100,9,FALSE)</f>
        <v>0</v>
      </c>
    </row>
    <row r="359" spans="1:9">
      <c r="A359" s="16">
        <f t="shared" si="4"/>
        <v>12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ICDEM</v>
      </c>
      <c r="G359" s="16">
        <f>VLOOKUP($D359,'Growth rate'!$B$3:$S$93,9,FALSE)*VLOOKUP($F359,BY_IND_Demand_Drivers!$B$5:$J$100,7,FALSE)</f>
        <v>207.22936872266706</v>
      </c>
      <c r="H359" s="16">
        <f>VLOOKUP($D359,'Growth rate'!$B$3:$S$93,9,FALSE)*VLOOKUP($F359,BY_IND_Demand_Drivers!$B$5:$J$100,8,FALSE)</f>
        <v>0</v>
      </c>
      <c r="I359" s="16">
        <f>VLOOKUP($D359,'Growth rate'!$B$3:$S$93,9,FALSE)*VLOOKUP($F359,BY_IND_Demand_Drivers!$B$5:$J$100,9,FALSE)</f>
        <v>0</v>
      </c>
    </row>
    <row r="360" spans="1:9">
      <c r="A360" s="16">
        <f t="shared" si="4"/>
        <v>12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ICDEM</v>
      </c>
      <c r="G360" s="16">
        <f>VLOOKUP($D360,'Growth rate'!$B$3:$S$93,9,FALSE)*VLOOKUP($F360,BY_IND_Demand_Drivers!$B$5:$J$100,7,FALSE)</f>
        <v>209.21206627374494</v>
      </c>
      <c r="H360" s="16">
        <f>VLOOKUP($D360,'Growth rate'!$B$3:$S$93,9,FALSE)*VLOOKUP($F360,BY_IND_Demand_Drivers!$B$5:$J$100,8,FALSE)</f>
        <v>0</v>
      </c>
      <c r="I360" s="16">
        <f>VLOOKUP($D360,'Growth rate'!$B$3:$S$93,9,FALSE)*VLOOKUP($F360,BY_IND_Demand_Drivers!$B$5:$J$100,9,FALSE)</f>
        <v>0</v>
      </c>
    </row>
    <row r="361" spans="1:9">
      <c r="A361" s="16">
        <f t="shared" si="4"/>
        <v>12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ICDEM</v>
      </c>
      <c r="G361" s="16">
        <f>VLOOKUP($D361,'Growth rate'!$B$3:$S$93,9,FALSE)*VLOOKUP($F361,BY_IND_Demand_Drivers!$B$5:$J$100,7,FALSE)</f>
        <v>211.19476382482284</v>
      </c>
      <c r="H361" s="16">
        <f>VLOOKUP($D361,'Growth rate'!$B$3:$S$93,9,FALSE)*VLOOKUP($F361,BY_IND_Demand_Drivers!$B$5:$J$100,8,FALSE)</f>
        <v>0</v>
      </c>
      <c r="I361" s="16">
        <f>VLOOKUP($D361,'Growth rate'!$B$3:$S$93,9,FALSE)*VLOOKUP($F361,BY_IND_Demand_Drivers!$B$5:$J$100,9,FALSE)</f>
        <v>0</v>
      </c>
    </row>
    <row r="362" spans="1:9">
      <c r="A362" s="16">
        <f t="shared" si="4"/>
        <v>12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ICDEM</v>
      </c>
      <c r="G362" s="16">
        <f>VLOOKUP($D362,'Growth rate'!$B$3:$S$93,9,FALSE)*VLOOKUP($F362,BY_IND_Demand_Drivers!$B$5:$J$100,7,FALSE)</f>
        <v>213.17746137590075</v>
      </c>
      <c r="H362" s="16">
        <f>VLOOKUP($D362,'Growth rate'!$B$3:$S$93,9,FALSE)*VLOOKUP($F362,BY_IND_Demand_Drivers!$B$5:$J$100,8,FALSE)</f>
        <v>0</v>
      </c>
      <c r="I362" s="16">
        <f>VLOOKUP($D362,'Growth rate'!$B$3:$S$93,9,FALSE)*VLOOKUP($F362,BY_IND_Demand_Drivers!$B$5:$J$100,9,FALSE)</f>
        <v>0</v>
      </c>
    </row>
    <row r="363" spans="1:9">
      <c r="A363" s="16">
        <f t="shared" si="4"/>
        <v>12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ICDEM</v>
      </c>
      <c r="G363" s="16">
        <f>VLOOKUP($D363,'Growth rate'!$B$3:$S$93,9,FALSE)*VLOOKUP($F363,BY_IND_Demand_Drivers!$B$5:$J$100,7,FALSE)</f>
        <v>215.16015892697862</v>
      </c>
      <c r="H363" s="16">
        <f>VLOOKUP($D363,'Growth rate'!$B$3:$S$93,9,FALSE)*VLOOKUP($F363,BY_IND_Demand_Drivers!$B$5:$J$100,8,FALSE)</f>
        <v>0</v>
      </c>
      <c r="I363" s="16">
        <f>VLOOKUP($D363,'Growth rate'!$B$3:$S$93,9,FALSE)*VLOOKUP($F363,BY_IND_Demand_Drivers!$B$5:$J$100,9,FALSE)</f>
        <v>0</v>
      </c>
    </row>
    <row r="364" spans="1:9">
      <c r="A364" s="16">
        <f t="shared" si="4"/>
        <v>12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ICDEM</v>
      </c>
      <c r="G364" s="16">
        <f>VLOOKUP($D364,'Growth rate'!$B$3:$S$93,9,FALSE)*VLOOKUP($F364,BY_IND_Demand_Drivers!$B$5:$J$100,7,FALSE)</f>
        <v>217.49340446688561</v>
      </c>
      <c r="H364" s="16">
        <f>VLOOKUP($D364,'Growth rate'!$B$3:$S$93,9,FALSE)*VLOOKUP($F364,BY_IND_Demand_Drivers!$B$5:$J$100,8,FALSE)</f>
        <v>0</v>
      </c>
      <c r="I364" s="16">
        <f>VLOOKUP($D364,'Growth rate'!$B$3:$S$93,9,FALSE)*VLOOKUP($F364,BY_IND_Demand_Drivers!$B$5:$J$100,9,FALSE)</f>
        <v>0</v>
      </c>
    </row>
    <row r="365" spans="1:9">
      <c r="A365" s="16">
        <f t="shared" si="4"/>
        <v>12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ICDEM</v>
      </c>
      <c r="G365" s="16">
        <f>VLOOKUP($D365,'Growth rate'!$B$3:$S$93,9,FALSE)*VLOOKUP($F365,BY_IND_Demand_Drivers!$B$5:$J$100,7,FALSE)</f>
        <v>219.82665000679265</v>
      </c>
      <c r="H365" s="16">
        <f>VLOOKUP($D365,'Growth rate'!$B$3:$S$93,9,FALSE)*VLOOKUP($F365,BY_IND_Demand_Drivers!$B$5:$J$100,8,FALSE)</f>
        <v>0</v>
      </c>
      <c r="I365" s="16">
        <f>VLOOKUP($D365,'Growth rate'!$B$3:$S$93,9,FALSE)*VLOOKUP($F365,BY_IND_Demand_Drivers!$B$5:$J$100,9,FALSE)</f>
        <v>0</v>
      </c>
    </row>
    <row r="366" spans="1:9">
      <c r="A366" s="16">
        <f t="shared" si="4"/>
        <v>12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ICDEM</v>
      </c>
      <c r="G366" s="16">
        <f>VLOOKUP($D366,'Growth rate'!$B$3:$S$93,9,FALSE)*VLOOKUP($F366,BY_IND_Demand_Drivers!$B$5:$J$100,7,FALSE)</f>
        <v>222.15989554669963</v>
      </c>
      <c r="H366" s="16">
        <f>VLOOKUP($D366,'Growth rate'!$B$3:$S$93,9,FALSE)*VLOOKUP($F366,BY_IND_Demand_Drivers!$B$5:$J$100,8,FALSE)</f>
        <v>0</v>
      </c>
      <c r="I366" s="16">
        <f>VLOOKUP($D366,'Growth rate'!$B$3:$S$93,9,FALSE)*VLOOKUP($F366,BY_IND_Demand_Drivers!$B$5:$J$100,9,FALSE)</f>
        <v>0</v>
      </c>
    </row>
    <row r="367" spans="1:9">
      <c r="A367" s="16">
        <f t="shared" si="4"/>
        <v>12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ICDEM</v>
      </c>
      <c r="G367" s="16">
        <f>VLOOKUP($D367,'Growth rate'!$B$3:$S$93,9,FALSE)*VLOOKUP($F367,BY_IND_Demand_Drivers!$B$5:$J$100,7,FALSE)</f>
        <v>224.4931410866067</v>
      </c>
      <c r="H367" s="16">
        <f>VLOOKUP($D367,'Growth rate'!$B$3:$S$93,9,FALSE)*VLOOKUP($F367,BY_IND_Demand_Drivers!$B$5:$J$100,8,FALSE)</f>
        <v>0</v>
      </c>
      <c r="I367" s="16">
        <f>VLOOKUP($D367,'Growth rate'!$B$3:$S$93,9,FALSE)*VLOOKUP($F367,BY_IND_Demand_Drivers!$B$5:$J$100,9,FALSE)</f>
        <v>0</v>
      </c>
    </row>
    <row r="368" spans="1:9">
      <c r="A368" s="16">
        <f t="shared" si="4"/>
        <v>12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ICDEM</v>
      </c>
      <c r="G368" s="16">
        <f>VLOOKUP($D368,'Growth rate'!$B$3:$S$93,9,FALSE)*VLOOKUP($F368,BY_IND_Demand_Drivers!$B$5:$J$100,7,FALSE)</f>
        <v>226.82638662651368</v>
      </c>
      <c r="H368" s="16">
        <f>VLOOKUP($D368,'Growth rate'!$B$3:$S$93,9,FALSE)*VLOOKUP($F368,BY_IND_Demand_Drivers!$B$5:$J$100,8,FALSE)</f>
        <v>0</v>
      </c>
      <c r="I368" s="16">
        <f>VLOOKUP($D368,'Growth rate'!$B$3:$S$93,9,FALSE)*VLOOKUP($F368,BY_IND_Demand_Drivers!$B$5:$J$100,9,FALSE)</f>
        <v>0</v>
      </c>
    </row>
    <row r="369" spans="1:9">
      <c r="A369" s="16">
        <f t="shared" si="4"/>
        <v>12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ICDEM</v>
      </c>
      <c r="G369" s="16">
        <f>VLOOKUP($D369,'Growth rate'!$B$3:$S$93,9,FALSE)*VLOOKUP($F369,BY_IND_Demand_Drivers!$B$5:$J$100,7,FALSE)</f>
        <v>229.43901882311783</v>
      </c>
      <c r="H369" s="16">
        <f>VLOOKUP($D369,'Growth rate'!$B$3:$S$93,9,FALSE)*VLOOKUP($F369,BY_IND_Demand_Drivers!$B$5:$J$100,8,FALSE)</f>
        <v>0</v>
      </c>
      <c r="I369" s="16">
        <f>VLOOKUP($D369,'Growth rate'!$B$3:$S$93,9,FALSE)*VLOOKUP($F369,BY_IND_Demand_Drivers!$B$5:$J$100,9,FALSE)</f>
        <v>0</v>
      </c>
    </row>
    <row r="370" spans="1:9">
      <c r="A370" s="16">
        <f t="shared" si="4"/>
        <v>12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ICDEM</v>
      </c>
      <c r="G370" s="16">
        <f>VLOOKUP($D370,'Growth rate'!$B$3:$S$93,9,FALSE)*VLOOKUP($F370,BY_IND_Demand_Drivers!$B$5:$J$100,7,FALSE)</f>
        <v>232.0516510197219</v>
      </c>
      <c r="H370" s="16">
        <f>VLOOKUP($D370,'Growth rate'!$B$3:$S$93,9,FALSE)*VLOOKUP($F370,BY_IND_Demand_Drivers!$B$5:$J$100,8,FALSE)</f>
        <v>0</v>
      </c>
      <c r="I370" s="16">
        <f>VLOOKUP($D370,'Growth rate'!$B$3:$S$93,9,FALSE)*VLOOKUP($F370,BY_IND_Demand_Drivers!$B$5:$J$100,9,FALSE)</f>
        <v>0</v>
      </c>
    </row>
    <row r="371" spans="1:9">
      <c r="A371" s="16">
        <f t="shared" si="4"/>
        <v>12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ICDEM</v>
      </c>
      <c r="G371" s="16">
        <f>VLOOKUP($D371,'Growth rate'!$B$3:$S$93,9,FALSE)*VLOOKUP($F371,BY_IND_Demand_Drivers!$B$5:$J$100,7,FALSE)</f>
        <v>234.66428321632606</v>
      </c>
      <c r="H371" s="16">
        <f>VLOOKUP($D371,'Growth rate'!$B$3:$S$93,9,FALSE)*VLOOKUP($F371,BY_IND_Demand_Drivers!$B$5:$J$100,8,FALSE)</f>
        <v>0</v>
      </c>
      <c r="I371" s="16">
        <f>VLOOKUP($D371,'Growth rate'!$B$3:$S$93,9,FALSE)*VLOOKUP($F371,BY_IND_Demand_Drivers!$B$5:$J$100,9,FALSE)</f>
        <v>0</v>
      </c>
    </row>
    <row r="372" spans="1:9">
      <c r="A372" s="16">
        <f t="shared" si="4"/>
        <v>12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ICDEM</v>
      </c>
      <c r="G372" s="16">
        <f>VLOOKUP($D372,'Growth rate'!$B$3:$S$93,9,FALSE)*VLOOKUP($F372,BY_IND_Demand_Drivers!$B$5:$J$100,7,FALSE)</f>
        <v>237.27691541293015</v>
      </c>
      <c r="H372" s="16">
        <f>VLOOKUP($D372,'Growth rate'!$B$3:$S$93,9,FALSE)*VLOOKUP($F372,BY_IND_Demand_Drivers!$B$5:$J$100,8,FALSE)</f>
        <v>0</v>
      </c>
      <c r="I372" s="16">
        <f>VLOOKUP($D372,'Growth rate'!$B$3:$S$93,9,FALSE)*VLOOKUP($F372,BY_IND_Demand_Drivers!$B$5:$J$100,9,FALSE)</f>
        <v>0</v>
      </c>
    </row>
    <row r="373" spans="1:9">
      <c r="A373" s="16">
        <f t="shared" si="4"/>
        <v>12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ICDEM</v>
      </c>
      <c r="G373" s="16">
        <f>VLOOKUP($D373,'Growth rate'!$B$3:$S$93,9,FALSE)*VLOOKUP($F373,BY_IND_Demand_Drivers!$B$5:$J$100,7,FALSE)</f>
        <v>239.8895476095343</v>
      </c>
      <c r="H373" s="16">
        <f>VLOOKUP($D373,'Growth rate'!$B$3:$S$93,9,FALSE)*VLOOKUP($F373,BY_IND_Demand_Drivers!$B$5:$J$100,8,FALSE)</f>
        <v>0</v>
      </c>
      <c r="I373" s="16">
        <f>VLOOKUP($D373,'Growth rate'!$B$3:$S$93,9,FALSE)*VLOOKUP($F373,BY_IND_Demand_Drivers!$B$5:$J$100,9,FALSE)</f>
        <v>0</v>
      </c>
    </row>
    <row r="374" spans="1:9">
      <c r="A374" s="16">
        <f t="shared" si="4"/>
        <v>12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ICDEM</v>
      </c>
      <c r="G374" s="16">
        <f>VLOOKUP($D374,'Growth rate'!$B$3:$S$93,9,FALSE)*VLOOKUP($F374,BY_IND_Demand_Drivers!$B$5:$J$100,7,FALSE)</f>
        <v>242.56784003082632</v>
      </c>
      <c r="H374" s="16">
        <f>VLOOKUP($D374,'Growth rate'!$B$3:$S$93,9,FALSE)*VLOOKUP($F374,BY_IND_Demand_Drivers!$B$5:$J$100,8,FALSE)</f>
        <v>0</v>
      </c>
      <c r="I374" s="16">
        <f>VLOOKUP($D374,'Growth rate'!$B$3:$S$93,9,FALSE)*VLOOKUP($F374,BY_IND_Demand_Drivers!$B$5:$J$100,9,FALSE)</f>
        <v>0</v>
      </c>
    </row>
    <row r="375" spans="1:9">
      <c r="A375" s="16">
        <f t="shared" si="4"/>
        <v>12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ICDEM</v>
      </c>
      <c r="G375" s="16">
        <f>VLOOKUP($D375,'Growth rate'!$B$3:$S$93,9,FALSE)*VLOOKUP($F375,BY_IND_Demand_Drivers!$B$5:$J$100,7,FALSE)</f>
        <v>245.24613245211842</v>
      </c>
      <c r="H375" s="16">
        <f>VLOOKUP($D375,'Growth rate'!$B$3:$S$93,9,FALSE)*VLOOKUP($F375,BY_IND_Demand_Drivers!$B$5:$J$100,8,FALSE)</f>
        <v>0</v>
      </c>
      <c r="I375" s="16">
        <f>VLOOKUP($D375,'Growth rate'!$B$3:$S$93,9,FALSE)*VLOOKUP($F375,BY_IND_Demand_Drivers!$B$5:$J$100,9,FALSE)</f>
        <v>0</v>
      </c>
    </row>
    <row r="376" spans="1:9">
      <c r="A376" s="16">
        <f t="shared" si="4"/>
        <v>12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ICDEM</v>
      </c>
      <c r="G376" s="16">
        <f>VLOOKUP($D376,'Growth rate'!$B$3:$S$93,9,FALSE)*VLOOKUP($F376,BY_IND_Demand_Drivers!$B$5:$J$100,7,FALSE)</f>
        <v>247.92442487341049</v>
      </c>
      <c r="H376" s="16">
        <f>VLOOKUP($D376,'Growth rate'!$B$3:$S$93,9,FALSE)*VLOOKUP($F376,BY_IND_Demand_Drivers!$B$5:$J$100,8,FALSE)</f>
        <v>0</v>
      </c>
      <c r="I376" s="16">
        <f>VLOOKUP($D376,'Growth rate'!$B$3:$S$93,9,FALSE)*VLOOKUP($F376,BY_IND_Demand_Drivers!$B$5:$J$100,9,FALSE)</f>
        <v>0</v>
      </c>
    </row>
    <row r="377" spans="1:9">
      <c r="A377" s="16">
        <f t="shared" si="4"/>
        <v>12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ICDEM</v>
      </c>
      <c r="G377" s="16">
        <f>VLOOKUP($D377,'Growth rate'!$B$3:$S$93,9,FALSE)*VLOOKUP($F377,BY_IND_Demand_Drivers!$B$5:$J$100,7,FALSE)</f>
        <v>250.6027172947025</v>
      </c>
      <c r="H377" s="16">
        <f>VLOOKUP($D377,'Growth rate'!$B$3:$S$93,9,FALSE)*VLOOKUP($F377,BY_IND_Demand_Drivers!$B$5:$J$100,8,FALSE)</f>
        <v>0</v>
      </c>
      <c r="I377" s="16">
        <f>VLOOKUP($D377,'Growth rate'!$B$3:$S$93,9,FALSE)*VLOOKUP($F377,BY_IND_Demand_Drivers!$B$5:$J$100,9,FALSE)</f>
        <v>0</v>
      </c>
    </row>
    <row r="378" spans="1:9">
      <c r="A378" s="16">
        <f t="shared" si="4"/>
        <v>12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ICDEM</v>
      </c>
      <c r="G378" s="16">
        <f>VLOOKUP($D378,'Growth rate'!$B$3:$S$93,9,FALSE)*VLOOKUP($F378,BY_IND_Demand_Drivers!$B$5:$J$100,7,FALSE)</f>
        <v>253.28100971599451</v>
      </c>
      <c r="H378" s="16">
        <f>VLOOKUP($D378,'Growth rate'!$B$3:$S$93,9,FALSE)*VLOOKUP($F378,BY_IND_Demand_Drivers!$B$5:$J$100,8,FALSE)</f>
        <v>0</v>
      </c>
      <c r="I378" s="16">
        <f>VLOOKUP($D378,'Growth rate'!$B$3:$S$93,9,FALSE)*VLOOKUP($F378,BY_IND_Demand_Drivers!$B$5:$J$100,9,FALSE)</f>
        <v>0</v>
      </c>
    </row>
    <row r="379" spans="1:9">
      <c r="A379" s="16">
        <f t="shared" si="4"/>
        <v>12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ICDEM</v>
      </c>
      <c r="G379" s="16">
        <f>VLOOKUP($D379,'Growth rate'!$B$3:$S$93,9,FALSE)*VLOOKUP($F379,BY_IND_Demand_Drivers!$B$5:$J$100,7,FALSE)</f>
        <v>256.05274131093597</v>
      </c>
      <c r="H379" s="16">
        <f>VLOOKUP($D379,'Growth rate'!$B$3:$S$93,9,FALSE)*VLOOKUP($F379,BY_IND_Demand_Drivers!$B$5:$J$100,8,FALSE)</f>
        <v>0</v>
      </c>
      <c r="I379" s="16">
        <f>VLOOKUP($D379,'Growth rate'!$B$3:$S$93,9,FALSE)*VLOOKUP($F379,BY_IND_Demand_Drivers!$B$5:$J$100,9,FALSE)</f>
        <v>0</v>
      </c>
    </row>
    <row r="380" spans="1:9">
      <c r="A380" s="16">
        <f t="shared" si="4"/>
        <v>12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ICDEM</v>
      </c>
      <c r="G380" s="16">
        <f>VLOOKUP($D380,'Growth rate'!$B$3:$S$93,9,FALSE)*VLOOKUP($F380,BY_IND_Demand_Drivers!$B$5:$J$100,7,FALSE)</f>
        <v>258.82447290587737</v>
      </c>
      <c r="H380" s="16">
        <f>VLOOKUP($D380,'Growth rate'!$B$3:$S$93,9,FALSE)*VLOOKUP($F380,BY_IND_Demand_Drivers!$B$5:$J$100,8,FALSE)</f>
        <v>0</v>
      </c>
      <c r="I380" s="16">
        <f>VLOOKUP($D380,'Growth rate'!$B$3:$S$93,9,FALSE)*VLOOKUP($F380,BY_IND_Demand_Drivers!$B$5:$J$100,9,FALSE)</f>
        <v>0</v>
      </c>
    </row>
    <row r="381" spans="1:9">
      <c r="A381" s="16">
        <f t="shared" si="4"/>
        <v>12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ICDEM</v>
      </c>
      <c r="G381" s="16">
        <f>VLOOKUP($D381,'Growth rate'!$B$3:$S$93,9,FALSE)*VLOOKUP($F381,BY_IND_Demand_Drivers!$B$5:$J$100,7,FALSE)</f>
        <v>261.59620450081877</v>
      </c>
      <c r="H381" s="16">
        <f>VLOOKUP($D381,'Growth rate'!$B$3:$S$93,9,FALSE)*VLOOKUP($F381,BY_IND_Demand_Drivers!$B$5:$J$100,8,FALSE)</f>
        <v>0</v>
      </c>
      <c r="I381" s="16">
        <f>VLOOKUP($D381,'Growth rate'!$B$3:$S$93,9,FALSE)*VLOOKUP($F381,BY_IND_Demand_Drivers!$B$5:$J$100,9,FALSE)</f>
        <v>0</v>
      </c>
    </row>
    <row r="382" spans="1:9">
      <c r="A382" s="16">
        <f t="shared" si="4"/>
        <v>12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ICDEM</v>
      </c>
      <c r="G382" s="16">
        <f>VLOOKUP($D382,'Growth rate'!$B$3:$S$93,9,FALSE)*VLOOKUP($F382,BY_IND_Demand_Drivers!$B$5:$J$100,7,FALSE)</f>
        <v>264.36793609576006</v>
      </c>
      <c r="H382" s="16">
        <f>VLOOKUP($D382,'Growth rate'!$B$3:$S$93,9,FALSE)*VLOOKUP($F382,BY_IND_Demand_Drivers!$B$5:$J$100,8,FALSE)</f>
        <v>0</v>
      </c>
      <c r="I382" s="16">
        <f>VLOOKUP($D382,'Growth rate'!$B$3:$S$93,9,FALSE)*VLOOKUP($F382,BY_IND_Demand_Drivers!$B$5:$J$100,9,FALSE)</f>
        <v>0</v>
      </c>
    </row>
    <row r="383" spans="1:9">
      <c r="A383" s="16">
        <f t="shared" si="4"/>
        <v>12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ICDEM</v>
      </c>
      <c r="G383" s="16">
        <f>VLOOKUP($D383,'Growth rate'!$B$3:$S$93,9,FALSE)*VLOOKUP($F383,BY_IND_Demand_Drivers!$B$5:$J$100,7,FALSE)</f>
        <v>267.13966769070157</v>
      </c>
      <c r="H383" s="16">
        <f>VLOOKUP($D383,'Growth rate'!$B$3:$S$93,9,FALSE)*VLOOKUP($F383,BY_IND_Demand_Drivers!$B$5:$J$100,8,FALSE)</f>
        <v>0</v>
      </c>
      <c r="I383" s="16">
        <f>VLOOKUP($D383,'Growth rate'!$B$3:$S$93,9,FALSE)*VLOOKUP($F383,BY_IND_Demand_Drivers!$B$5:$J$100,9,FALSE)</f>
        <v>0</v>
      </c>
    </row>
    <row r="384" spans="1:9">
      <c r="A384" s="16">
        <f t="shared" si="4"/>
        <v>12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ICDEM</v>
      </c>
      <c r="G384" s="16">
        <f>VLOOKUP($D384,'Growth rate'!$B$3:$S$93,9,FALSE)*VLOOKUP($F384,BY_IND_Demand_Drivers!$B$5:$J$100,7,FALSE)</f>
        <v>269.90622564012205</v>
      </c>
      <c r="H384" s="16">
        <f>VLOOKUP($D384,'Growth rate'!$B$3:$S$93,9,FALSE)*VLOOKUP($F384,BY_IND_Demand_Drivers!$B$5:$J$100,8,FALSE)</f>
        <v>0</v>
      </c>
      <c r="I384" s="16">
        <f>VLOOKUP($D384,'Growth rate'!$B$3:$S$93,9,FALSE)*VLOOKUP($F384,BY_IND_Demand_Drivers!$B$5:$J$100,9,FALSE)</f>
        <v>0</v>
      </c>
    </row>
    <row r="385" spans="1:9">
      <c r="A385" s="16">
        <f t="shared" si="4"/>
        <v>12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ICDEM</v>
      </c>
      <c r="G385" s="16">
        <f>VLOOKUP($D385,'Growth rate'!$B$3:$S$93,9,FALSE)*VLOOKUP($F385,BY_IND_Demand_Drivers!$B$5:$J$100,7,FALSE)</f>
        <v>272.67278358954263</v>
      </c>
      <c r="H385" s="16">
        <f>VLOOKUP($D385,'Growth rate'!$B$3:$S$93,9,FALSE)*VLOOKUP($F385,BY_IND_Demand_Drivers!$B$5:$J$100,8,FALSE)</f>
        <v>0</v>
      </c>
      <c r="I385" s="16">
        <f>VLOOKUP($D385,'Growth rate'!$B$3:$S$93,9,FALSE)*VLOOKUP($F385,BY_IND_Demand_Drivers!$B$5:$J$100,9,FALSE)</f>
        <v>0</v>
      </c>
    </row>
    <row r="386" spans="1:9">
      <c r="A386" s="16">
        <f t="shared" si="4"/>
        <v>12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ICDEM</v>
      </c>
      <c r="G386" s="16">
        <f>VLOOKUP($D386,'Growth rate'!$B$3:$S$93,9,FALSE)*VLOOKUP($F386,BY_IND_Demand_Drivers!$B$5:$J$100,7,FALSE)</f>
        <v>275.43934153896311</v>
      </c>
      <c r="H386" s="16">
        <f>VLOOKUP($D386,'Growth rate'!$B$3:$S$93,9,FALSE)*VLOOKUP($F386,BY_IND_Demand_Drivers!$B$5:$J$100,8,FALSE)</f>
        <v>0</v>
      </c>
      <c r="I386" s="16">
        <f>VLOOKUP($D386,'Growth rate'!$B$3:$S$93,9,FALSE)*VLOOKUP($F386,BY_IND_Demand_Drivers!$B$5:$J$100,9,FALSE)</f>
        <v>0</v>
      </c>
    </row>
    <row r="387" spans="1:9">
      <c r="A387" s="16">
        <f t="shared" si="4"/>
        <v>12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ICDEM</v>
      </c>
      <c r="G387" s="16">
        <f>VLOOKUP($D387,'Growth rate'!$B$3:$S$93,9,FALSE)*VLOOKUP($F387,BY_IND_Demand_Drivers!$B$5:$J$100,7,FALSE)</f>
        <v>278.20589948838364</v>
      </c>
      <c r="H387" s="16">
        <f>VLOOKUP($D387,'Growth rate'!$B$3:$S$93,9,FALSE)*VLOOKUP($F387,BY_IND_Demand_Drivers!$B$5:$J$100,8,FALSE)</f>
        <v>0</v>
      </c>
      <c r="I387" s="16">
        <f>VLOOKUP($D387,'Growth rate'!$B$3:$S$93,9,FALSE)*VLOOKUP($F387,BY_IND_Demand_Drivers!$B$5:$J$100,9,FALSE)</f>
        <v>0</v>
      </c>
    </row>
    <row r="388" spans="1:9">
      <c r="A388" s="16">
        <f t="shared" si="4"/>
        <v>12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ICDEM</v>
      </c>
      <c r="G388" s="16">
        <f>VLOOKUP($D388,'Growth rate'!$B$3:$S$93,9,FALSE)*VLOOKUP($F388,BY_IND_Demand_Drivers!$B$5:$J$100,7,FALSE)</f>
        <v>280.97245743780417</v>
      </c>
      <c r="H388" s="16">
        <f>VLOOKUP($D388,'Growth rate'!$B$3:$S$93,9,FALSE)*VLOOKUP($F388,BY_IND_Demand_Drivers!$B$5:$J$100,8,FALSE)</f>
        <v>0</v>
      </c>
      <c r="I388" s="16">
        <f>VLOOKUP($D388,'Growth rate'!$B$3:$S$93,9,FALSE)*VLOOKUP($F388,BY_IND_Demand_Drivers!$B$5:$J$100,9,FALSE)</f>
        <v>0</v>
      </c>
    </row>
    <row r="389" spans="1:9">
      <c r="A389" s="16">
        <f t="shared" si="4"/>
        <v>12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ICDEM</v>
      </c>
      <c r="G389" s="16">
        <f>VLOOKUP($D389,'Growth rate'!$B$3:$S$93,9,FALSE)*VLOOKUP($F389,BY_IND_Demand_Drivers!$B$5:$J$100,7,FALSE)</f>
        <v>283.69350102464068</v>
      </c>
      <c r="H389" s="16">
        <f>VLOOKUP($D389,'Growth rate'!$B$3:$S$93,9,FALSE)*VLOOKUP($F389,BY_IND_Demand_Drivers!$B$5:$J$100,8,FALSE)</f>
        <v>0</v>
      </c>
      <c r="I389" s="16">
        <f>VLOOKUP($D389,'Growth rate'!$B$3:$S$93,9,FALSE)*VLOOKUP($F389,BY_IND_Demand_Drivers!$B$5:$J$100,9,FALSE)</f>
        <v>0</v>
      </c>
    </row>
    <row r="390" spans="1:9">
      <c r="A390" s="16">
        <f t="shared" si="4"/>
        <v>12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ICDEM</v>
      </c>
      <c r="G390" s="16">
        <f>VLOOKUP($D390,'Growth rate'!$B$3:$S$93,9,FALSE)*VLOOKUP($F390,BY_IND_Demand_Drivers!$B$5:$J$100,7,FALSE)</f>
        <v>286.4145446114772</v>
      </c>
      <c r="H390" s="16">
        <f>VLOOKUP($D390,'Growth rate'!$B$3:$S$93,9,FALSE)*VLOOKUP($F390,BY_IND_Demand_Drivers!$B$5:$J$100,8,FALSE)</f>
        <v>0</v>
      </c>
      <c r="I390" s="16">
        <f>VLOOKUP($D390,'Growth rate'!$B$3:$S$93,9,FALSE)*VLOOKUP($F390,BY_IND_Demand_Drivers!$B$5:$J$100,9,FALSE)</f>
        <v>0</v>
      </c>
    </row>
    <row r="391" spans="1:9">
      <c r="A391" s="16">
        <f t="shared" si="4"/>
        <v>12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ICDEM</v>
      </c>
      <c r="G391" s="16">
        <f>VLOOKUP($D391,'Growth rate'!$B$3:$S$93,9,FALSE)*VLOOKUP($F391,BY_IND_Demand_Drivers!$B$5:$J$100,7,FALSE)</f>
        <v>289.13558819831377</v>
      </c>
      <c r="H391" s="16">
        <f>VLOOKUP($D391,'Growth rate'!$B$3:$S$93,9,FALSE)*VLOOKUP($F391,BY_IND_Demand_Drivers!$B$5:$J$100,8,FALSE)</f>
        <v>0</v>
      </c>
      <c r="I391" s="16">
        <f>VLOOKUP($D391,'Growth rate'!$B$3:$S$93,9,FALSE)*VLOOKUP($F391,BY_IND_Demand_Drivers!$B$5:$J$100,9,FALSE)</f>
        <v>0</v>
      </c>
    </row>
    <row r="392" spans="1:9">
      <c r="A392" s="16">
        <f t="shared" si="4"/>
        <v>12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ICDEM</v>
      </c>
      <c r="G392" s="16">
        <f>VLOOKUP($D392,'Growth rate'!$B$3:$S$93,9,FALSE)*VLOOKUP($F392,BY_IND_Demand_Drivers!$B$5:$J$100,7,FALSE)</f>
        <v>291.85663178515034</v>
      </c>
      <c r="H392" s="16">
        <f>VLOOKUP($D392,'Growth rate'!$B$3:$S$93,9,FALSE)*VLOOKUP($F392,BY_IND_Demand_Drivers!$B$5:$J$100,8,FALSE)</f>
        <v>0</v>
      </c>
      <c r="I392" s="16">
        <f>VLOOKUP($D392,'Growth rate'!$B$3:$S$93,9,FALSE)*VLOOKUP($F392,BY_IND_Demand_Drivers!$B$5:$J$100,9,FALSE)</f>
        <v>0</v>
      </c>
    </row>
    <row r="393" spans="1:9">
      <c r="A393" s="16">
        <f t="shared" si="4"/>
        <v>12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ICDEM</v>
      </c>
      <c r="G393" s="16">
        <f>VLOOKUP($D393,'Growth rate'!$B$3:$S$93,9,FALSE)*VLOOKUP($F393,BY_IND_Demand_Drivers!$B$5:$J$100,7,FALSE)</f>
        <v>294.5776753719868</v>
      </c>
      <c r="H393" s="16">
        <f>VLOOKUP($D393,'Growth rate'!$B$3:$S$93,9,FALSE)*VLOOKUP($F393,BY_IND_Demand_Drivers!$B$5:$J$100,8,FALSE)</f>
        <v>0</v>
      </c>
      <c r="I393" s="16">
        <f>VLOOKUP($D393,'Growth rate'!$B$3:$S$93,9,FALSE)*VLOOKUP($F393,BY_IND_Demand_Drivers!$B$5:$J$100,9,FALSE)</f>
        <v>0</v>
      </c>
    </row>
    <row r="394" spans="1:9">
      <c r="A394" s="16">
        <f t="shared" si="4"/>
        <v>12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ICDEM</v>
      </c>
      <c r="G394" s="16">
        <f>VLOOKUP($D394,'Growth rate'!$B$3:$S$93,9,FALSE)*VLOOKUP($F394,BY_IND_Demand_Drivers!$B$5:$J$100,7,FALSE)</f>
        <v>297.18735819870119</v>
      </c>
      <c r="H394" s="16">
        <f>VLOOKUP($D394,'Growth rate'!$B$3:$S$93,9,FALSE)*VLOOKUP($F394,BY_IND_Demand_Drivers!$B$5:$J$100,8,FALSE)</f>
        <v>0</v>
      </c>
      <c r="I394" s="16">
        <f>VLOOKUP($D394,'Growth rate'!$B$3:$S$93,9,FALSE)*VLOOKUP($F394,BY_IND_Demand_Drivers!$B$5:$J$100,9,FALSE)</f>
        <v>0</v>
      </c>
    </row>
    <row r="395" spans="1:9">
      <c r="A395" s="16">
        <f t="shared" si="4"/>
        <v>12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ICDEM</v>
      </c>
      <c r="G395" s="16">
        <f>VLOOKUP($D395,'Growth rate'!$B$3:$S$93,9,FALSE)*VLOOKUP($F395,BY_IND_Demand_Drivers!$B$5:$J$100,7,FALSE)</f>
        <v>299.79704102541564</v>
      </c>
      <c r="H395" s="16">
        <f>VLOOKUP($D395,'Growth rate'!$B$3:$S$93,9,FALSE)*VLOOKUP($F395,BY_IND_Demand_Drivers!$B$5:$J$100,8,FALSE)</f>
        <v>0</v>
      </c>
      <c r="I395" s="16">
        <f>VLOOKUP($D395,'Growth rate'!$B$3:$S$93,9,FALSE)*VLOOKUP($F395,BY_IND_Demand_Drivers!$B$5:$J$100,9,FALSE)</f>
        <v>0</v>
      </c>
    </row>
    <row r="396" spans="1:9">
      <c r="A396" s="16">
        <f t="shared" si="4"/>
        <v>12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ICDEM</v>
      </c>
      <c r="G396" s="16">
        <f>VLOOKUP($D396,'Growth rate'!$B$3:$S$93,9,FALSE)*VLOOKUP($F396,BY_IND_Demand_Drivers!$B$5:$J$100,7,FALSE)</f>
        <v>302.40672385212991</v>
      </c>
      <c r="H396" s="16">
        <f>VLOOKUP($D396,'Growth rate'!$B$3:$S$93,9,FALSE)*VLOOKUP($F396,BY_IND_Demand_Drivers!$B$5:$J$100,8,FALSE)</f>
        <v>0</v>
      </c>
      <c r="I396" s="16">
        <f>VLOOKUP($D396,'Growth rate'!$B$3:$S$93,9,FALSE)*VLOOKUP($F396,BY_IND_Demand_Drivers!$B$5:$J$100,9,FALSE)</f>
        <v>0</v>
      </c>
    </row>
    <row r="397" spans="1:9">
      <c r="A397" s="16">
        <f t="shared" si="4"/>
        <v>12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ICDEM</v>
      </c>
      <c r="G397" s="16">
        <f>VLOOKUP($D397,'Growth rate'!$B$3:$S$93,9,FALSE)*VLOOKUP($F397,BY_IND_Demand_Drivers!$B$5:$J$100,7,FALSE)</f>
        <v>305.01640667884425</v>
      </c>
      <c r="H397" s="16">
        <f>VLOOKUP($D397,'Growth rate'!$B$3:$S$93,9,FALSE)*VLOOKUP($F397,BY_IND_Demand_Drivers!$B$5:$J$100,8,FALSE)</f>
        <v>0</v>
      </c>
      <c r="I397" s="16">
        <f>VLOOKUP($D397,'Growth rate'!$B$3:$S$93,9,FALSE)*VLOOKUP($F397,BY_IND_Demand_Drivers!$B$5:$J$100,9,FALSE)</f>
        <v>0</v>
      </c>
    </row>
    <row r="398" spans="1:9">
      <c r="A398" s="16">
        <f t="shared" si="4"/>
        <v>12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ICDEM</v>
      </c>
      <c r="G398" s="16">
        <f>VLOOKUP($D398,'Growth rate'!$B$3:$S$93,9,FALSE)*VLOOKUP($F398,BY_IND_Demand_Drivers!$B$5:$J$100,7,FALSE)</f>
        <v>307.6260895055587</v>
      </c>
      <c r="H398" s="16">
        <f>VLOOKUP($D398,'Growth rate'!$B$3:$S$93,9,FALSE)*VLOOKUP($F398,BY_IND_Demand_Drivers!$B$5:$J$100,8,FALSE)</f>
        <v>0</v>
      </c>
      <c r="I398" s="16">
        <f>VLOOKUP($D398,'Growth rate'!$B$3:$S$93,9,FALSE)*VLOOKUP($F398,BY_IND_Demand_Drivers!$B$5:$J$100,9,FALSE)</f>
        <v>0</v>
      </c>
    </row>
    <row r="399" spans="1:9">
      <c r="A399" s="16">
        <f t="shared" si="4"/>
        <v>12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ICDEM</v>
      </c>
      <c r="G399" s="16">
        <f>VLOOKUP($D399,'Growth rate'!$B$3:$S$93,9,FALSE)*VLOOKUP($F399,BY_IND_Demand_Drivers!$B$5:$J$100,7,FALSE)</f>
        <v>310.13251499041939</v>
      </c>
      <c r="H399" s="16">
        <f>VLOOKUP($D399,'Growth rate'!$B$3:$S$93,9,FALSE)*VLOOKUP($F399,BY_IND_Demand_Drivers!$B$5:$J$100,8,FALSE)</f>
        <v>0</v>
      </c>
      <c r="I399" s="16">
        <f>VLOOKUP($D399,'Growth rate'!$B$3:$S$93,9,FALSE)*VLOOKUP($F399,BY_IND_Demand_Drivers!$B$5:$J$100,9,FALSE)</f>
        <v>0</v>
      </c>
    </row>
    <row r="400" spans="1:9">
      <c r="A400" s="16">
        <f t="shared" si="4"/>
        <v>12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ICDEM</v>
      </c>
      <c r="G400" s="16">
        <f>VLOOKUP($D400,'Growth rate'!$B$3:$S$93,9,FALSE)*VLOOKUP($F400,BY_IND_Demand_Drivers!$B$5:$J$100,7,FALSE)</f>
        <v>312.63894047528015</v>
      </c>
      <c r="H400" s="16">
        <f>VLOOKUP($D400,'Growth rate'!$B$3:$S$93,9,FALSE)*VLOOKUP($F400,BY_IND_Demand_Drivers!$B$5:$J$100,8,FALSE)</f>
        <v>0</v>
      </c>
      <c r="I400" s="16">
        <f>VLOOKUP($D400,'Growth rate'!$B$3:$S$93,9,FALSE)*VLOOKUP($F400,BY_IND_Demand_Drivers!$B$5:$J$100,9,FALSE)</f>
        <v>0</v>
      </c>
    </row>
    <row r="401" spans="1:9">
      <c r="A401" s="16">
        <f t="shared" si="4"/>
        <v>12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ICDEM</v>
      </c>
      <c r="G401" s="16">
        <f>VLOOKUP($D401,'Growth rate'!$B$3:$S$93,9,FALSE)*VLOOKUP($F401,BY_IND_Demand_Drivers!$B$5:$J$100,7,FALSE)</f>
        <v>315.14536596014079</v>
      </c>
      <c r="H401" s="16">
        <f>VLOOKUP($D401,'Growth rate'!$B$3:$S$93,9,FALSE)*VLOOKUP($F401,BY_IND_Demand_Drivers!$B$5:$J$100,8,FALSE)</f>
        <v>0</v>
      </c>
      <c r="I401" s="16">
        <f>VLOOKUP($D401,'Growth rate'!$B$3:$S$93,9,FALSE)*VLOOKUP($F401,BY_IND_Demand_Drivers!$B$5:$J$100,9,FALSE)</f>
        <v>0</v>
      </c>
    </row>
    <row r="402" spans="1:9">
      <c r="A402" s="16">
        <f t="shared" si="4"/>
        <v>12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ICDEM</v>
      </c>
      <c r="G402" s="16">
        <f>VLOOKUP($D402,'Growth rate'!$B$3:$S$93,9,FALSE)*VLOOKUP($F402,BY_IND_Demand_Drivers!$B$5:$J$100,7,FALSE)</f>
        <v>317.65179144500149</v>
      </c>
      <c r="H402" s="16">
        <f>VLOOKUP($D402,'Growth rate'!$B$3:$S$93,9,FALSE)*VLOOKUP($F402,BY_IND_Demand_Drivers!$B$5:$J$100,8,FALSE)</f>
        <v>0</v>
      </c>
      <c r="I402" s="16">
        <f>VLOOKUP($D402,'Growth rate'!$B$3:$S$93,9,FALSE)*VLOOKUP($F402,BY_IND_Demand_Drivers!$B$5:$J$100,9,FALSE)</f>
        <v>0</v>
      </c>
    </row>
    <row r="403" spans="1:9">
      <c r="A403" s="16">
        <f t="shared" si="4"/>
        <v>12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ICDEM</v>
      </c>
      <c r="G403" s="16">
        <f>VLOOKUP($D403,'Growth rate'!$B$3:$S$93,9,FALSE)*VLOOKUP($F403,BY_IND_Demand_Drivers!$B$5:$J$100,7,FALSE)</f>
        <v>320.15821692986219</v>
      </c>
      <c r="H403" s="16">
        <f>VLOOKUP($D403,'Growth rate'!$B$3:$S$93,9,FALSE)*VLOOKUP($F403,BY_IND_Demand_Drivers!$B$5:$J$100,8,FALSE)</f>
        <v>0</v>
      </c>
      <c r="I403" s="16">
        <f>VLOOKUP($D403,'Growth rate'!$B$3:$S$93,9,FALSE)*VLOOKUP($F403,BY_IND_Demand_Drivers!$B$5:$J$100,9,FALSE)</f>
        <v>0</v>
      </c>
    </row>
    <row r="404" spans="1:9">
      <c r="A404" s="16">
        <f t="shared" si="4"/>
        <v>12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ICDEM</v>
      </c>
      <c r="G404" s="16">
        <f>VLOOKUP($D404,'Growth rate'!$B$3:$S$93,9,FALSE)*VLOOKUP($F404,BY_IND_Demand_Drivers!$B$5:$J$100,7,FALSE)</f>
        <v>322.60651729118183</v>
      </c>
      <c r="H404" s="16">
        <f>VLOOKUP($D404,'Growth rate'!$B$3:$S$93,9,FALSE)*VLOOKUP($F404,BY_IND_Demand_Drivers!$B$5:$J$100,8,FALSE)</f>
        <v>0</v>
      </c>
      <c r="I404" s="16">
        <f>VLOOKUP($D404,'Growth rate'!$B$3:$S$93,9,FALSE)*VLOOKUP($F404,BY_IND_Demand_Drivers!$B$5:$J$100,9,FALSE)</f>
        <v>0</v>
      </c>
    </row>
    <row r="405" spans="1:9">
      <c r="A405" s="16">
        <f t="shared" si="4"/>
        <v>12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ICDEM</v>
      </c>
      <c r="G405" s="16">
        <f>VLOOKUP($D405,'Growth rate'!$B$3:$S$93,9,FALSE)*VLOOKUP($F405,BY_IND_Demand_Drivers!$B$5:$J$100,7,FALSE)</f>
        <v>325.05481765250141</v>
      </c>
      <c r="H405" s="16">
        <f>VLOOKUP($D405,'Growth rate'!$B$3:$S$93,9,FALSE)*VLOOKUP($F405,BY_IND_Demand_Drivers!$B$5:$J$100,8,FALSE)</f>
        <v>0</v>
      </c>
      <c r="I405" s="16">
        <f>VLOOKUP($D405,'Growth rate'!$B$3:$S$93,9,FALSE)*VLOOKUP($F405,BY_IND_Demand_Drivers!$B$5:$J$100,9,FALSE)</f>
        <v>0</v>
      </c>
    </row>
    <row r="406" spans="1:9">
      <c r="A406" s="16">
        <f t="shared" si="4"/>
        <v>12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ICDEM</v>
      </c>
      <c r="G406" s="16">
        <f>VLOOKUP($D406,'Growth rate'!$B$3:$S$93,9,FALSE)*VLOOKUP($F406,BY_IND_Demand_Drivers!$B$5:$J$100,7,FALSE)</f>
        <v>327.50311801382105</v>
      </c>
      <c r="H406" s="16">
        <f>VLOOKUP($D406,'Growth rate'!$B$3:$S$93,9,FALSE)*VLOOKUP($F406,BY_IND_Demand_Drivers!$B$5:$J$100,8,FALSE)</f>
        <v>0</v>
      </c>
      <c r="I406" s="16">
        <f>VLOOKUP($D406,'Growth rate'!$B$3:$S$93,9,FALSE)*VLOOKUP($F406,BY_IND_Demand_Drivers!$B$5:$J$100,9,FALSE)</f>
        <v>0</v>
      </c>
    </row>
    <row r="407" spans="1:9">
      <c r="A407" s="16">
        <f t="shared" ref="A407:A470" si="5">A325+1</f>
        <v>12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ICDEM</v>
      </c>
      <c r="G407" s="16">
        <f>VLOOKUP($D407,'Growth rate'!$B$3:$S$93,9,FALSE)*VLOOKUP($F407,BY_IND_Demand_Drivers!$B$5:$J$100,7,FALSE)</f>
        <v>329.95141837514069</v>
      </c>
      <c r="H407" s="16">
        <f>VLOOKUP($D407,'Growth rate'!$B$3:$S$93,9,FALSE)*VLOOKUP($F407,BY_IND_Demand_Drivers!$B$5:$J$100,8,FALSE)</f>
        <v>0</v>
      </c>
      <c r="I407" s="16">
        <f>VLOOKUP($D407,'Growth rate'!$B$3:$S$93,9,FALSE)*VLOOKUP($F407,BY_IND_Demand_Drivers!$B$5:$J$100,9,FALSE)</f>
        <v>0</v>
      </c>
    </row>
    <row r="408" spans="1:9">
      <c r="A408" s="16">
        <f t="shared" si="5"/>
        <v>12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ICDEM</v>
      </c>
      <c r="G408" s="16">
        <f>VLOOKUP($D408,'Growth rate'!$B$3:$S$93,9,FALSE)*VLOOKUP($F408,BY_IND_Demand_Drivers!$B$5:$J$100,7,FALSE)</f>
        <v>332.39971873646027</v>
      </c>
      <c r="H408" s="16">
        <f>VLOOKUP($D408,'Growth rate'!$B$3:$S$93,9,FALSE)*VLOOKUP($F408,BY_IND_Demand_Drivers!$B$5:$J$100,8,FALSE)</f>
        <v>0</v>
      </c>
      <c r="I408" s="16">
        <f>VLOOKUP($D408,'Growth rate'!$B$3:$S$93,9,FALSE)*VLOOKUP($F408,BY_IND_Demand_Drivers!$B$5:$J$100,9,FALSE)</f>
        <v>0</v>
      </c>
    </row>
    <row r="409" spans="1:9">
      <c r="A409" s="16">
        <f t="shared" si="5"/>
        <v>12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ICDEM</v>
      </c>
      <c r="G409" s="16">
        <f>VLOOKUP($D409,'Growth rate'!$B$3:$S$93,9,FALSE)*VLOOKUP($F409,BY_IND_Demand_Drivers!$B$5:$J$100,7,FALSE)</f>
        <v>334.76626961940775</v>
      </c>
      <c r="H409" s="16">
        <f>VLOOKUP($D409,'Growth rate'!$B$3:$S$93,9,FALSE)*VLOOKUP($F409,BY_IND_Demand_Drivers!$B$5:$J$100,8,FALSE)</f>
        <v>0</v>
      </c>
      <c r="I409" s="16">
        <f>VLOOKUP($D409,'Growth rate'!$B$3:$S$93,9,FALSE)*VLOOKUP($F409,BY_IND_Demand_Drivers!$B$5:$J$100,9,FALSE)</f>
        <v>0</v>
      </c>
    </row>
    <row r="410" spans="1:9">
      <c r="A410" s="16">
        <f t="shared" si="5"/>
        <v>12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ICDEM</v>
      </c>
      <c r="G410" s="16">
        <f>VLOOKUP($D410,'Growth rate'!$B$3:$S$93,9,FALSE)*VLOOKUP($F410,BY_IND_Demand_Drivers!$B$5:$J$100,7,FALSE)</f>
        <v>337.13282050235529</v>
      </c>
      <c r="H410" s="16">
        <f>VLOOKUP($D410,'Growth rate'!$B$3:$S$93,9,FALSE)*VLOOKUP($F410,BY_IND_Demand_Drivers!$B$5:$J$100,8,FALSE)</f>
        <v>0</v>
      </c>
      <c r="I410" s="16">
        <f>VLOOKUP($D410,'Growth rate'!$B$3:$S$93,9,FALSE)*VLOOKUP($F410,BY_IND_Demand_Drivers!$B$5:$J$100,9,FALSE)</f>
        <v>0</v>
      </c>
    </row>
    <row r="411" spans="1:9">
      <c r="A411" s="16">
        <f t="shared" si="5"/>
        <v>12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ICDEM</v>
      </c>
      <c r="G411" s="16">
        <f>VLOOKUP($D411,'Growth rate'!$B$3:$S$93,9,FALSE)*VLOOKUP($F411,BY_IND_Demand_Drivers!$B$5:$J$100,7,FALSE)</f>
        <v>339.49937138530277</v>
      </c>
      <c r="H411" s="16">
        <f>VLOOKUP($D411,'Growth rate'!$B$3:$S$93,9,FALSE)*VLOOKUP($F411,BY_IND_Demand_Drivers!$B$5:$J$100,8,FALSE)</f>
        <v>0</v>
      </c>
      <c r="I411" s="16">
        <f>VLOOKUP($D411,'Growth rate'!$B$3:$S$93,9,FALSE)*VLOOKUP($F411,BY_IND_Demand_Drivers!$B$5:$J$100,9,FALSE)</f>
        <v>0</v>
      </c>
    </row>
    <row r="412" spans="1:9">
      <c r="A412" s="16">
        <f t="shared" si="5"/>
        <v>12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ICDEM</v>
      </c>
      <c r="G412" s="16">
        <f>VLOOKUP($D412,'Growth rate'!$B$3:$S$93,9,FALSE)*VLOOKUP($F412,BY_IND_Demand_Drivers!$B$5:$J$100,7,FALSE)</f>
        <v>341.86592226825024</v>
      </c>
      <c r="H412" s="16">
        <f>VLOOKUP($D412,'Growth rate'!$B$3:$S$93,9,FALSE)*VLOOKUP($F412,BY_IND_Demand_Drivers!$B$5:$J$100,8,FALSE)</f>
        <v>0</v>
      </c>
      <c r="I412" s="16">
        <f>VLOOKUP($D412,'Growth rate'!$B$3:$S$93,9,FALSE)*VLOOKUP($F412,BY_IND_Demand_Drivers!$B$5:$J$100,9,FALSE)</f>
        <v>0</v>
      </c>
    </row>
    <row r="413" spans="1:9">
      <c r="A413" s="16">
        <f t="shared" si="5"/>
        <v>12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ICDEM</v>
      </c>
      <c r="G413" s="16">
        <f>VLOOKUP($D413,'Growth rate'!$B$3:$S$93,9,FALSE)*VLOOKUP($F413,BY_IND_Demand_Drivers!$B$5:$J$100,7,FALSE)</f>
        <v>344.23247315119778</v>
      </c>
      <c r="H413" s="16">
        <f>VLOOKUP($D413,'Growth rate'!$B$3:$S$93,9,FALSE)*VLOOKUP($F413,BY_IND_Demand_Drivers!$B$5:$J$100,8,FALSE)</f>
        <v>0</v>
      </c>
      <c r="I413" s="16">
        <f>VLOOKUP($D413,'Growth rate'!$B$3:$S$93,9,FALSE)*VLOOKUP($F413,BY_IND_Demand_Drivers!$B$5:$J$100,9,FALSE)</f>
        <v>0</v>
      </c>
    </row>
    <row r="414" spans="1:9">
      <c r="A414" s="16">
        <f t="shared" si="5"/>
        <v>13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ICDTF</v>
      </c>
      <c r="G414" s="16">
        <f>VLOOKUP($D414,'Growth rate'!$B$3:$S$93,9,FALSE)*VLOOKUP($F414,BY_IND_Demand_Drivers!$B$5:$J$100,7,FALSE)</f>
        <v>1.5883059564356401</v>
      </c>
      <c r="H414" s="16">
        <f>VLOOKUP($D414,'Growth rate'!$B$3:$S$93,9,FALSE)*VLOOKUP($F414,BY_IND_Demand_Drivers!$B$5:$J$100,8,FALSE)</f>
        <v>0</v>
      </c>
      <c r="I414" s="16">
        <f>VLOOKUP($D414,'Growth rate'!$B$3:$S$93,9,FALSE)*VLOOKUP($F414,BY_IND_Demand_Drivers!$B$5:$J$100,9,FALSE)</f>
        <v>0</v>
      </c>
    </row>
    <row r="415" spans="1:9">
      <c r="A415" s="16">
        <f t="shared" si="5"/>
        <v>13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ICDTF</v>
      </c>
      <c r="G415" s="16">
        <f>VLOOKUP($D415,'Growth rate'!$B$3:$S$93,9,FALSE)*VLOOKUP($F415,BY_IND_Demand_Drivers!$B$5:$J$100,7,FALSE)</f>
        <v>1.6087952298821278</v>
      </c>
      <c r="H415" s="16">
        <f>VLOOKUP($D415,'Growth rate'!$B$3:$S$93,9,FALSE)*VLOOKUP($F415,BY_IND_Demand_Drivers!$B$5:$J$100,8,FALSE)</f>
        <v>0</v>
      </c>
      <c r="I415" s="16">
        <f>VLOOKUP($D415,'Growth rate'!$B$3:$S$93,9,FALSE)*VLOOKUP($F415,BY_IND_Demand_Drivers!$B$5:$J$100,9,FALSE)</f>
        <v>0</v>
      </c>
    </row>
    <row r="416" spans="1:9">
      <c r="A416" s="16">
        <f t="shared" si="5"/>
        <v>13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ICDTF</v>
      </c>
      <c r="G416" s="16">
        <f>VLOOKUP($D416,'Growth rate'!$B$3:$S$93,9,FALSE)*VLOOKUP($F416,BY_IND_Demand_Drivers!$B$5:$J$100,7,FALSE)</f>
        <v>1.629284503328615</v>
      </c>
      <c r="H416" s="16">
        <f>VLOOKUP($D416,'Growth rate'!$B$3:$S$93,9,FALSE)*VLOOKUP($F416,BY_IND_Demand_Drivers!$B$5:$J$100,8,FALSE)</f>
        <v>0</v>
      </c>
      <c r="I416" s="16">
        <f>VLOOKUP($D416,'Growth rate'!$B$3:$S$93,9,FALSE)*VLOOKUP($F416,BY_IND_Demand_Drivers!$B$5:$J$100,9,FALSE)</f>
        <v>0</v>
      </c>
    </row>
    <row r="417" spans="1:9">
      <c r="A417" s="16">
        <f t="shared" si="5"/>
        <v>13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ICDTF</v>
      </c>
      <c r="G417" s="16">
        <f>VLOOKUP($D417,'Growth rate'!$B$3:$S$93,9,FALSE)*VLOOKUP($F417,BY_IND_Demand_Drivers!$B$5:$J$100,7,FALSE)</f>
        <v>1.6497737767751026</v>
      </c>
      <c r="H417" s="16">
        <f>VLOOKUP($D417,'Growth rate'!$B$3:$S$93,9,FALSE)*VLOOKUP($F417,BY_IND_Demand_Drivers!$B$5:$J$100,8,FALSE)</f>
        <v>0</v>
      </c>
      <c r="I417" s="16">
        <f>VLOOKUP($D417,'Growth rate'!$B$3:$S$93,9,FALSE)*VLOOKUP($F417,BY_IND_Demand_Drivers!$B$5:$J$100,9,FALSE)</f>
        <v>0</v>
      </c>
    </row>
    <row r="418" spans="1:9">
      <c r="A418" s="16">
        <f t="shared" si="5"/>
        <v>13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ICDTF</v>
      </c>
      <c r="G418" s="16">
        <f>VLOOKUP($D418,'Growth rate'!$B$3:$S$93,9,FALSE)*VLOOKUP($F418,BY_IND_Demand_Drivers!$B$5:$J$100,7,FALSE)</f>
        <v>1.6702630502215901</v>
      </c>
      <c r="H418" s="16">
        <f>VLOOKUP($D418,'Growth rate'!$B$3:$S$93,9,FALSE)*VLOOKUP($F418,BY_IND_Demand_Drivers!$B$5:$J$100,8,FALSE)</f>
        <v>0</v>
      </c>
      <c r="I418" s="16">
        <f>VLOOKUP($D418,'Growth rate'!$B$3:$S$93,9,FALSE)*VLOOKUP($F418,BY_IND_Demand_Drivers!$B$5:$J$100,9,FALSE)</f>
        <v>0</v>
      </c>
    </row>
    <row r="419" spans="1:9">
      <c r="A419" s="16">
        <f t="shared" si="5"/>
        <v>13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ICDTF</v>
      </c>
      <c r="G419" s="16">
        <f>VLOOKUP($D419,'Growth rate'!$B$3:$S$93,9,FALSE)*VLOOKUP($F419,BY_IND_Demand_Drivers!$B$5:$J$100,7,FALSE)</f>
        <v>1.6907523236680773</v>
      </c>
      <c r="H419" s="16">
        <f>VLOOKUP($D419,'Growth rate'!$B$3:$S$93,9,FALSE)*VLOOKUP($F419,BY_IND_Demand_Drivers!$B$5:$J$100,8,FALSE)</f>
        <v>0</v>
      </c>
      <c r="I419" s="16">
        <f>VLOOKUP($D419,'Growth rate'!$B$3:$S$93,9,FALSE)*VLOOKUP($F419,BY_IND_Demand_Drivers!$B$5:$J$100,9,FALSE)</f>
        <v>0</v>
      </c>
    </row>
    <row r="420" spans="1:9">
      <c r="A420" s="16">
        <f t="shared" si="5"/>
        <v>13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ICDTF</v>
      </c>
      <c r="G420" s="16">
        <f>VLOOKUP($D420,'Growth rate'!$B$3:$S$93,9,FALSE)*VLOOKUP($F420,BY_IND_Demand_Drivers!$B$5:$J$100,7,FALSE)</f>
        <v>1.7112415971145649</v>
      </c>
      <c r="H420" s="16">
        <f>VLOOKUP($D420,'Growth rate'!$B$3:$S$93,9,FALSE)*VLOOKUP($F420,BY_IND_Demand_Drivers!$B$5:$J$100,8,FALSE)</f>
        <v>0</v>
      </c>
      <c r="I420" s="16">
        <f>VLOOKUP($D420,'Growth rate'!$B$3:$S$93,9,FALSE)*VLOOKUP($F420,BY_IND_Demand_Drivers!$B$5:$J$100,9,FALSE)</f>
        <v>0</v>
      </c>
    </row>
    <row r="421" spans="1:9">
      <c r="A421" s="16">
        <f t="shared" si="5"/>
        <v>13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ICDTF</v>
      </c>
      <c r="G421" s="16">
        <f>VLOOKUP($D421,'Growth rate'!$B$3:$S$93,9,FALSE)*VLOOKUP($F421,BY_IND_Demand_Drivers!$B$5:$J$100,7,FALSE)</f>
        <v>1.7317308705610526</v>
      </c>
      <c r="H421" s="16">
        <f>VLOOKUP($D421,'Growth rate'!$B$3:$S$93,9,FALSE)*VLOOKUP($F421,BY_IND_Demand_Drivers!$B$5:$J$100,8,FALSE)</f>
        <v>0</v>
      </c>
      <c r="I421" s="16">
        <f>VLOOKUP($D421,'Growth rate'!$B$3:$S$93,9,FALSE)*VLOOKUP($F421,BY_IND_Demand_Drivers!$B$5:$J$100,9,FALSE)</f>
        <v>0</v>
      </c>
    </row>
    <row r="422" spans="1:9">
      <c r="A422" s="16">
        <f t="shared" si="5"/>
        <v>13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ICDTF</v>
      </c>
      <c r="G422" s="16">
        <f>VLOOKUP($D422,'Growth rate'!$B$3:$S$93,9,FALSE)*VLOOKUP($F422,BY_IND_Demand_Drivers!$B$5:$J$100,7,FALSE)</f>
        <v>1.7522201440075398</v>
      </c>
      <c r="H422" s="16">
        <f>VLOOKUP($D422,'Growth rate'!$B$3:$S$93,9,FALSE)*VLOOKUP($F422,BY_IND_Demand_Drivers!$B$5:$J$100,8,FALSE)</f>
        <v>0</v>
      </c>
      <c r="I422" s="16">
        <f>VLOOKUP($D422,'Growth rate'!$B$3:$S$93,9,FALSE)*VLOOKUP($F422,BY_IND_Demand_Drivers!$B$5:$J$100,9,FALSE)</f>
        <v>0</v>
      </c>
    </row>
    <row r="423" spans="1:9">
      <c r="A423" s="16">
        <f t="shared" si="5"/>
        <v>13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ICDTF</v>
      </c>
      <c r="G423" s="16">
        <f>VLOOKUP($D423,'Growth rate'!$B$3:$S$93,9,FALSE)*VLOOKUP($F423,BY_IND_Demand_Drivers!$B$5:$J$100,7,FALSE)</f>
        <v>1.7727094174540274</v>
      </c>
      <c r="H423" s="16">
        <f>VLOOKUP($D423,'Growth rate'!$B$3:$S$93,9,FALSE)*VLOOKUP($F423,BY_IND_Demand_Drivers!$B$5:$J$100,8,FALSE)</f>
        <v>0</v>
      </c>
      <c r="I423" s="16">
        <f>VLOOKUP($D423,'Growth rate'!$B$3:$S$93,9,FALSE)*VLOOKUP($F423,BY_IND_Demand_Drivers!$B$5:$J$100,9,FALSE)</f>
        <v>0</v>
      </c>
    </row>
    <row r="424" spans="1:9">
      <c r="A424" s="16">
        <f t="shared" si="5"/>
        <v>13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ICDTF</v>
      </c>
      <c r="G424" s="16">
        <f>VLOOKUP($D424,'Growth rate'!$B$3:$S$93,9,FALSE)*VLOOKUP($F424,BY_IND_Demand_Drivers!$B$5:$J$100,7,FALSE)</f>
        <v>1.7931986909005146</v>
      </c>
      <c r="H424" s="16">
        <f>VLOOKUP($D424,'Growth rate'!$B$3:$S$93,9,FALSE)*VLOOKUP($F424,BY_IND_Demand_Drivers!$B$5:$J$100,8,FALSE)</f>
        <v>0</v>
      </c>
      <c r="I424" s="16">
        <f>VLOOKUP($D424,'Growth rate'!$B$3:$S$93,9,FALSE)*VLOOKUP($F424,BY_IND_Demand_Drivers!$B$5:$J$100,9,FALSE)</f>
        <v>0</v>
      </c>
    </row>
    <row r="425" spans="1:9">
      <c r="A425" s="16">
        <f t="shared" si="5"/>
        <v>13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ICDTF</v>
      </c>
      <c r="G425" s="16">
        <f>VLOOKUP($D425,'Growth rate'!$B$3:$S$93,9,FALSE)*VLOOKUP($F425,BY_IND_Demand_Drivers!$B$5:$J$100,7,FALSE)</f>
        <v>1.8136879643470021</v>
      </c>
      <c r="H425" s="16">
        <f>VLOOKUP($D425,'Growth rate'!$B$3:$S$93,9,FALSE)*VLOOKUP($F425,BY_IND_Demand_Drivers!$B$5:$J$100,8,FALSE)</f>
        <v>0</v>
      </c>
      <c r="I425" s="16">
        <f>VLOOKUP($D425,'Growth rate'!$B$3:$S$93,9,FALSE)*VLOOKUP($F425,BY_IND_Demand_Drivers!$B$5:$J$100,9,FALSE)</f>
        <v>0</v>
      </c>
    </row>
    <row r="426" spans="1:9">
      <c r="A426" s="16">
        <f t="shared" si="5"/>
        <v>13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ICDTF</v>
      </c>
      <c r="G426" s="16">
        <f>VLOOKUP($D426,'Growth rate'!$B$3:$S$93,9,FALSE)*VLOOKUP($F426,BY_IND_Demand_Drivers!$B$5:$J$100,7,FALSE)</f>
        <v>1.8341772377934897</v>
      </c>
      <c r="H426" s="16">
        <f>VLOOKUP($D426,'Growth rate'!$B$3:$S$93,9,FALSE)*VLOOKUP($F426,BY_IND_Demand_Drivers!$B$5:$J$100,8,FALSE)</f>
        <v>0</v>
      </c>
      <c r="I426" s="16">
        <f>VLOOKUP($D426,'Growth rate'!$B$3:$S$93,9,FALSE)*VLOOKUP($F426,BY_IND_Demand_Drivers!$B$5:$J$100,9,FALSE)</f>
        <v>0</v>
      </c>
    </row>
    <row r="427" spans="1:9">
      <c r="A427" s="16">
        <f t="shared" si="5"/>
        <v>13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ICDTF</v>
      </c>
      <c r="G427" s="16">
        <f>VLOOKUP($D427,'Growth rate'!$B$3:$S$93,9,FALSE)*VLOOKUP($F427,BY_IND_Demand_Drivers!$B$5:$J$100,7,FALSE)</f>
        <v>1.8546665112399769</v>
      </c>
      <c r="H427" s="16">
        <f>VLOOKUP($D427,'Growth rate'!$B$3:$S$93,9,FALSE)*VLOOKUP($F427,BY_IND_Demand_Drivers!$B$5:$J$100,8,FALSE)</f>
        <v>0</v>
      </c>
      <c r="I427" s="16">
        <f>VLOOKUP($D427,'Growth rate'!$B$3:$S$93,9,FALSE)*VLOOKUP($F427,BY_IND_Demand_Drivers!$B$5:$J$100,9,FALSE)</f>
        <v>0</v>
      </c>
    </row>
    <row r="428" spans="1:9">
      <c r="A428" s="16">
        <f t="shared" si="5"/>
        <v>13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ICDTF</v>
      </c>
      <c r="G428" s="16">
        <f>VLOOKUP($D428,'Growth rate'!$B$3:$S$93,9,FALSE)*VLOOKUP($F428,BY_IND_Demand_Drivers!$B$5:$J$100,7,FALSE)</f>
        <v>1.8751557846864646</v>
      </c>
      <c r="H428" s="16">
        <f>VLOOKUP($D428,'Growth rate'!$B$3:$S$93,9,FALSE)*VLOOKUP($F428,BY_IND_Demand_Drivers!$B$5:$J$100,8,FALSE)</f>
        <v>0</v>
      </c>
      <c r="I428" s="16">
        <f>VLOOKUP($D428,'Growth rate'!$B$3:$S$93,9,FALSE)*VLOOKUP($F428,BY_IND_Demand_Drivers!$B$5:$J$100,9,FALSE)</f>
        <v>0</v>
      </c>
    </row>
    <row r="429" spans="1:9">
      <c r="A429" s="16">
        <f t="shared" si="5"/>
        <v>13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ICDTF</v>
      </c>
      <c r="G429" s="16">
        <f>VLOOKUP($D429,'Growth rate'!$B$3:$S$93,9,FALSE)*VLOOKUP($F429,BY_IND_Demand_Drivers!$B$5:$J$100,7,FALSE)</f>
        <v>1.8956450581329523</v>
      </c>
      <c r="H429" s="16">
        <f>VLOOKUP($D429,'Growth rate'!$B$3:$S$93,9,FALSE)*VLOOKUP($F429,BY_IND_Demand_Drivers!$B$5:$J$100,8,FALSE)</f>
        <v>0</v>
      </c>
      <c r="I429" s="16">
        <f>VLOOKUP($D429,'Growth rate'!$B$3:$S$93,9,FALSE)*VLOOKUP($F429,BY_IND_Demand_Drivers!$B$5:$J$100,9,FALSE)</f>
        <v>0</v>
      </c>
    </row>
    <row r="430" spans="1:9">
      <c r="A430" s="16">
        <f t="shared" si="5"/>
        <v>13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ICDTF</v>
      </c>
      <c r="G430" s="16">
        <f>VLOOKUP($D430,'Growth rate'!$B$3:$S$93,9,FALSE)*VLOOKUP($F430,BY_IND_Demand_Drivers!$B$5:$J$100,7,FALSE)</f>
        <v>1.9161343315794395</v>
      </c>
      <c r="H430" s="16">
        <f>VLOOKUP($D430,'Growth rate'!$B$3:$S$93,9,FALSE)*VLOOKUP($F430,BY_IND_Demand_Drivers!$B$5:$J$100,8,FALSE)</f>
        <v>0</v>
      </c>
      <c r="I430" s="16">
        <f>VLOOKUP($D430,'Growth rate'!$B$3:$S$93,9,FALSE)*VLOOKUP($F430,BY_IND_Demand_Drivers!$B$5:$J$100,9,FALSE)</f>
        <v>0</v>
      </c>
    </row>
    <row r="431" spans="1:9">
      <c r="A431" s="16">
        <f t="shared" si="5"/>
        <v>13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ICDTF</v>
      </c>
      <c r="G431" s="16">
        <f>VLOOKUP($D431,'Growth rate'!$B$3:$S$93,9,FALSE)*VLOOKUP($F431,BY_IND_Demand_Drivers!$B$5:$J$100,7,FALSE)</f>
        <v>1.9366236050259269</v>
      </c>
      <c r="H431" s="16">
        <f>VLOOKUP($D431,'Growth rate'!$B$3:$S$93,9,FALSE)*VLOOKUP($F431,BY_IND_Demand_Drivers!$B$5:$J$100,8,FALSE)</f>
        <v>0</v>
      </c>
      <c r="I431" s="16">
        <f>VLOOKUP($D431,'Growth rate'!$B$3:$S$93,9,FALSE)*VLOOKUP($F431,BY_IND_Demand_Drivers!$B$5:$J$100,9,FALSE)</f>
        <v>0</v>
      </c>
    </row>
    <row r="432" spans="1:9">
      <c r="A432" s="16">
        <f t="shared" si="5"/>
        <v>13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ICDTF</v>
      </c>
      <c r="G432" s="16">
        <f>VLOOKUP($D432,'Growth rate'!$B$3:$S$93,9,FALSE)*VLOOKUP($F432,BY_IND_Demand_Drivers!$B$5:$J$100,7,FALSE)</f>
        <v>1.9571128784724146</v>
      </c>
      <c r="H432" s="16">
        <f>VLOOKUP($D432,'Growth rate'!$B$3:$S$93,9,FALSE)*VLOOKUP($F432,BY_IND_Demand_Drivers!$B$5:$J$100,8,FALSE)</f>
        <v>0</v>
      </c>
      <c r="I432" s="16">
        <f>VLOOKUP($D432,'Growth rate'!$B$3:$S$93,9,FALSE)*VLOOKUP($F432,BY_IND_Demand_Drivers!$B$5:$J$100,9,FALSE)</f>
        <v>0</v>
      </c>
    </row>
    <row r="433" spans="1:9">
      <c r="A433" s="16">
        <f t="shared" si="5"/>
        <v>13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ICDTF</v>
      </c>
      <c r="G433" s="16">
        <f>VLOOKUP($D433,'Growth rate'!$B$3:$S$93,9,FALSE)*VLOOKUP($F433,BY_IND_Demand_Drivers!$B$5:$J$100,7,FALSE)</f>
        <v>1.9776021519189018</v>
      </c>
      <c r="H433" s="16">
        <f>VLOOKUP($D433,'Growth rate'!$B$3:$S$93,9,FALSE)*VLOOKUP($F433,BY_IND_Demand_Drivers!$B$5:$J$100,8,FALSE)</f>
        <v>0</v>
      </c>
      <c r="I433" s="16">
        <f>VLOOKUP($D433,'Growth rate'!$B$3:$S$93,9,FALSE)*VLOOKUP($F433,BY_IND_Demand_Drivers!$B$5:$J$100,9,FALSE)</f>
        <v>0</v>
      </c>
    </row>
    <row r="434" spans="1:9">
      <c r="A434" s="16">
        <f t="shared" si="5"/>
        <v>13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ICDTF</v>
      </c>
      <c r="G434" s="16">
        <f>VLOOKUP($D434,'Growth rate'!$B$3:$S$93,9,FALSE)*VLOOKUP($F434,BY_IND_Demand_Drivers!$B$5:$J$100,7,FALSE)</f>
        <v>1.9980914253653894</v>
      </c>
      <c r="H434" s="16">
        <f>VLOOKUP($D434,'Growth rate'!$B$3:$S$93,9,FALSE)*VLOOKUP($F434,BY_IND_Demand_Drivers!$B$5:$J$100,8,FALSE)</f>
        <v>0</v>
      </c>
      <c r="I434" s="16">
        <f>VLOOKUP($D434,'Growth rate'!$B$3:$S$93,9,FALSE)*VLOOKUP($F434,BY_IND_Demand_Drivers!$B$5:$J$100,9,FALSE)</f>
        <v>0</v>
      </c>
    </row>
    <row r="435" spans="1:9">
      <c r="A435" s="16">
        <f t="shared" si="5"/>
        <v>13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ICDTF</v>
      </c>
      <c r="G435" s="16">
        <f>VLOOKUP($D435,'Growth rate'!$B$3:$S$93,9,FALSE)*VLOOKUP($F435,BY_IND_Demand_Drivers!$B$5:$J$100,7,FALSE)</f>
        <v>2.0185806988118769</v>
      </c>
      <c r="H435" s="16">
        <f>VLOOKUP($D435,'Growth rate'!$B$3:$S$93,9,FALSE)*VLOOKUP($F435,BY_IND_Demand_Drivers!$B$5:$J$100,8,FALSE)</f>
        <v>0</v>
      </c>
      <c r="I435" s="16">
        <f>VLOOKUP($D435,'Growth rate'!$B$3:$S$93,9,FALSE)*VLOOKUP($F435,BY_IND_Demand_Drivers!$B$5:$J$100,9,FALSE)</f>
        <v>0</v>
      </c>
    </row>
    <row r="436" spans="1:9">
      <c r="A436" s="16">
        <f t="shared" si="5"/>
        <v>13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ICDTF</v>
      </c>
      <c r="G436" s="16">
        <f>VLOOKUP($D436,'Growth rate'!$B$3:$S$93,9,FALSE)*VLOOKUP($F436,BY_IND_Demand_Drivers!$B$5:$J$100,7,FALSE)</f>
        <v>2.0390699722583641</v>
      </c>
      <c r="H436" s="16">
        <f>VLOOKUP($D436,'Growth rate'!$B$3:$S$93,9,FALSE)*VLOOKUP($F436,BY_IND_Demand_Drivers!$B$5:$J$100,8,FALSE)</f>
        <v>0</v>
      </c>
      <c r="I436" s="16">
        <f>VLOOKUP($D436,'Growth rate'!$B$3:$S$93,9,FALSE)*VLOOKUP($F436,BY_IND_Demand_Drivers!$B$5:$J$100,9,FALSE)</f>
        <v>0</v>
      </c>
    </row>
    <row r="437" spans="1:9">
      <c r="A437" s="16">
        <f t="shared" si="5"/>
        <v>13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ICDTF</v>
      </c>
      <c r="G437" s="16">
        <f>VLOOKUP($D437,'Growth rate'!$B$3:$S$93,9,FALSE)*VLOOKUP($F437,BY_IND_Demand_Drivers!$B$5:$J$100,7,FALSE)</f>
        <v>2.0595592457048517</v>
      </c>
      <c r="H437" s="16">
        <f>VLOOKUP($D437,'Growth rate'!$B$3:$S$93,9,FALSE)*VLOOKUP($F437,BY_IND_Demand_Drivers!$B$5:$J$100,8,FALSE)</f>
        <v>0</v>
      </c>
      <c r="I437" s="16">
        <f>VLOOKUP($D437,'Growth rate'!$B$3:$S$93,9,FALSE)*VLOOKUP($F437,BY_IND_Demand_Drivers!$B$5:$J$100,9,FALSE)</f>
        <v>0</v>
      </c>
    </row>
    <row r="438" spans="1:9">
      <c r="A438" s="16">
        <f t="shared" si="5"/>
        <v>13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ICDTF</v>
      </c>
      <c r="G438" s="16">
        <f>VLOOKUP($D438,'Growth rate'!$B$3:$S$93,9,FALSE)*VLOOKUP($F438,BY_IND_Demand_Drivers!$B$5:$J$100,7,FALSE)</f>
        <v>2.0800485191513394</v>
      </c>
      <c r="H438" s="16">
        <f>VLOOKUP($D438,'Growth rate'!$B$3:$S$93,9,FALSE)*VLOOKUP($F438,BY_IND_Demand_Drivers!$B$5:$J$100,8,FALSE)</f>
        <v>0</v>
      </c>
      <c r="I438" s="16">
        <f>VLOOKUP($D438,'Growth rate'!$B$3:$S$93,9,FALSE)*VLOOKUP($F438,BY_IND_Demand_Drivers!$B$5:$J$100,9,FALSE)</f>
        <v>0</v>
      </c>
    </row>
    <row r="439" spans="1:9">
      <c r="A439" s="16">
        <f t="shared" si="5"/>
        <v>13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ICDTF</v>
      </c>
      <c r="G439" s="16">
        <f>VLOOKUP($D439,'Growth rate'!$B$3:$S$93,9,FALSE)*VLOOKUP($F439,BY_IND_Demand_Drivers!$B$5:$J$100,7,FALSE)</f>
        <v>2.1005377925978266</v>
      </c>
      <c r="H439" s="16">
        <f>VLOOKUP($D439,'Growth rate'!$B$3:$S$93,9,FALSE)*VLOOKUP($F439,BY_IND_Demand_Drivers!$B$5:$J$100,8,FALSE)</f>
        <v>0</v>
      </c>
      <c r="I439" s="16">
        <f>VLOOKUP($D439,'Growth rate'!$B$3:$S$93,9,FALSE)*VLOOKUP($F439,BY_IND_Demand_Drivers!$B$5:$J$100,9,FALSE)</f>
        <v>0</v>
      </c>
    </row>
    <row r="440" spans="1:9">
      <c r="A440" s="16">
        <f t="shared" si="5"/>
        <v>13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ICDTF</v>
      </c>
      <c r="G440" s="16">
        <f>VLOOKUP($D440,'Growth rate'!$B$3:$S$93,9,FALSE)*VLOOKUP($F440,BY_IND_Demand_Drivers!$B$5:$J$100,7,FALSE)</f>
        <v>2.1210270660443142</v>
      </c>
      <c r="H440" s="16">
        <f>VLOOKUP($D440,'Growth rate'!$B$3:$S$93,9,FALSE)*VLOOKUP($F440,BY_IND_Demand_Drivers!$B$5:$J$100,8,FALSE)</f>
        <v>0</v>
      </c>
      <c r="I440" s="16">
        <f>VLOOKUP($D440,'Growth rate'!$B$3:$S$93,9,FALSE)*VLOOKUP($F440,BY_IND_Demand_Drivers!$B$5:$J$100,9,FALSE)</f>
        <v>0</v>
      </c>
    </row>
    <row r="441" spans="1:9">
      <c r="A441" s="16">
        <f t="shared" si="5"/>
        <v>13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ICDTF</v>
      </c>
      <c r="G441" s="16">
        <f>VLOOKUP($D441,'Growth rate'!$B$3:$S$93,9,FALSE)*VLOOKUP($F441,BY_IND_Demand_Drivers!$B$5:$J$100,7,FALSE)</f>
        <v>2.1415163394908019</v>
      </c>
      <c r="H441" s="16">
        <f>VLOOKUP($D441,'Growth rate'!$B$3:$S$93,9,FALSE)*VLOOKUP($F441,BY_IND_Demand_Drivers!$B$5:$J$100,8,FALSE)</f>
        <v>0</v>
      </c>
      <c r="I441" s="16">
        <f>VLOOKUP($D441,'Growth rate'!$B$3:$S$93,9,FALSE)*VLOOKUP($F441,BY_IND_Demand_Drivers!$B$5:$J$100,9,FALSE)</f>
        <v>0</v>
      </c>
    </row>
    <row r="442" spans="1:9">
      <c r="A442" s="16">
        <f t="shared" si="5"/>
        <v>13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ICDTF</v>
      </c>
      <c r="G442" s="16">
        <f>VLOOKUP($D442,'Growth rate'!$B$3:$S$93,9,FALSE)*VLOOKUP($F442,BY_IND_Demand_Drivers!$B$5:$J$100,7,FALSE)</f>
        <v>2.1620056129372891</v>
      </c>
      <c r="H442" s="16">
        <f>VLOOKUP($D442,'Growth rate'!$B$3:$S$93,9,FALSE)*VLOOKUP($F442,BY_IND_Demand_Drivers!$B$5:$J$100,8,FALSE)</f>
        <v>0</v>
      </c>
      <c r="I442" s="16">
        <f>VLOOKUP($D442,'Growth rate'!$B$3:$S$93,9,FALSE)*VLOOKUP($F442,BY_IND_Demand_Drivers!$B$5:$J$100,9,FALSE)</f>
        <v>0</v>
      </c>
    </row>
    <row r="443" spans="1:9">
      <c r="A443" s="16">
        <f t="shared" si="5"/>
        <v>13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ICDTF</v>
      </c>
      <c r="G443" s="16">
        <f>VLOOKUP($D443,'Growth rate'!$B$3:$S$93,9,FALSE)*VLOOKUP($F443,BY_IND_Demand_Drivers!$B$5:$J$100,7,FALSE)</f>
        <v>2.1824948863837768</v>
      </c>
      <c r="H443" s="16">
        <f>VLOOKUP($D443,'Growth rate'!$B$3:$S$93,9,FALSE)*VLOOKUP($F443,BY_IND_Demand_Drivers!$B$5:$J$100,8,FALSE)</f>
        <v>0</v>
      </c>
      <c r="I443" s="16">
        <f>VLOOKUP($D443,'Growth rate'!$B$3:$S$93,9,FALSE)*VLOOKUP($F443,BY_IND_Demand_Drivers!$B$5:$J$100,9,FALSE)</f>
        <v>0</v>
      </c>
    </row>
    <row r="444" spans="1:9">
      <c r="A444" s="16">
        <f t="shared" si="5"/>
        <v>13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ICDTF</v>
      </c>
      <c r="G444" s="16">
        <f>VLOOKUP($D444,'Growth rate'!$B$3:$S$93,9,FALSE)*VLOOKUP($F444,BY_IND_Demand_Drivers!$B$5:$J$100,7,FALSE)</f>
        <v>2.2029841598302644</v>
      </c>
      <c r="H444" s="16">
        <f>VLOOKUP($D444,'Growth rate'!$B$3:$S$93,9,FALSE)*VLOOKUP($F444,BY_IND_Demand_Drivers!$B$5:$J$100,8,FALSE)</f>
        <v>0</v>
      </c>
      <c r="I444" s="16">
        <f>VLOOKUP($D444,'Growth rate'!$B$3:$S$93,9,FALSE)*VLOOKUP($F444,BY_IND_Demand_Drivers!$B$5:$J$100,9,FALSE)</f>
        <v>0</v>
      </c>
    </row>
    <row r="445" spans="1:9">
      <c r="A445" s="16">
        <f t="shared" si="5"/>
        <v>13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ICDTF</v>
      </c>
      <c r="G445" s="16">
        <f>VLOOKUP($D445,'Growth rate'!$B$3:$S$93,9,FALSE)*VLOOKUP($F445,BY_IND_Demand_Drivers!$B$5:$J$100,7,FALSE)</f>
        <v>2.2234734332767516</v>
      </c>
      <c r="H445" s="16">
        <f>VLOOKUP($D445,'Growth rate'!$B$3:$S$93,9,FALSE)*VLOOKUP($F445,BY_IND_Demand_Drivers!$B$5:$J$100,8,FALSE)</f>
        <v>0</v>
      </c>
      <c r="I445" s="16">
        <f>VLOOKUP($D445,'Growth rate'!$B$3:$S$93,9,FALSE)*VLOOKUP($F445,BY_IND_Demand_Drivers!$B$5:$J$100,9,FALSE)</f>
        <v>0</v>
      </c>
    </row>
    <row r="446" spans="1:9">
      <c r="A446" s="16">
        <f t="shared" si="5"/>
        <v>13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ICDTF</v>
      </c>
      <c r="G446" s="16">
        <f>VLOOKUP($D446,'Growth rate'!$B$3:$S$93,9,FALSE)*VLOOKUP($F446,BY_IND_Demand_Drivers!$B$5:$J$100,7,FALSE)</f>
        <v>2.2475852832454781</v>
      </c>
      <c r="H446" s="16">
        <f>VLOOKUP($D446,'Growth rate'!$B$3:$S$93,9,FALSE)*VLOOKUP($F446,BY_IND_Demand_Drivers!$B$5:$J$100,8,FALSE)</f>
        <v>0</v>
      </c>
      <c r="I446" s="16">
        <f>VLOOKUP($D446,'Growth rate'!$B$3:$S$93,9,FALSE)*VLOOKUP($F446,BY_IND_Demand_Drivers!$B$5:$J$100,9,FALSE)</f>
        <v>0</v>
      </c>
    </row>
    <row r="447" spans="1:9">
      <c r="A447" s="16">
        <f t="shared" si="5"/>
        <v>13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ICDTF</v>
      </c>
      <c r="G447" s="16">
        <f>VLOOKUP($D447,'Growth rate'!$B$3:$S$93,9,FALSE)*VLOOKUP($F447,BY_IND_Demand_Drivers!$B$5:$J$100,7,FALSE)</f>
        <v>2.2716971332142051</v>
      </c>
      <c r="H447" s="16">
        <f>VLOOKUP($D447,'Growth rate'!$B$3:$S$93,9,FALSE)*VLOOKUP($F447,BY_IND_Demand_Drivers!$B$5:$J$100,8,FALSE)</f>
        <v>0</v>
      </c>
      <c r="I447" s="16">
        <f>VLOOKUP($D447,'Growth rate'!$B$3:$S$93,9,FALSE)*VLOOKUP($F447,BY_IND_Demand_Drivers!$B$5:$J$100,9,FALSE)</f>
        <v>0</v>
      </c>
    </row>
    <row r="448" spans="1:9">
      <c r="A448" s="16">
        <f t="shared" si="5"/>
        <v>13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ICDTF</v>
      </c>
      <c r="G448" s="16">
        <f>VLOOKUP($D448,'Growth rate'!$B$3:$S$93,9,FALSE)*VLOOKUP($F448,BY_IND_Demand_Drivers!$B$5:$J$100,7,FALSE)</f>
        <v>2.2958089831829316</v>
      </c>
      <c r="H448" s="16">
        <f>VLOOKUP($D448,'Growth rate'!$B$3:$S$93,9,FALSE)*VLOOKUP($F448,BY_IND_Demand_Drivers!$B$5:$J$100,8,FALSE)</f>
        <v>0</v>
      </c>
      <c r="I448" s="16">
        <f>VLOOKUP($D448,'Growth rate'!$B$3:$S$93,9,FALSE)*VLOOKUP($F448,BY_IND_Demand_Drivers!$B$5:$J$100,9,FALSE)</f>
        <v>0</v>
      </c>
    </row>
    <row r="449" spans="1:9">
      <c r="A449" s="16">
        <f t="shared" si="5"/>
        <v>13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ICDTF</v>
      </c>
      <c r="G449" s="16">
        <f>VLOOKUP($D449,'Growth rate'!$B$3:$S$93,9,FALSE)*VLOOKUP($F449,BY_IND_Demand_Drivers!$B$5:$J$100,7,FALSE)</f>
        <v>2.319920833151659</v>
      </c>
      <c r="H449" s="16">
        <f>VLOOKUP($D449,'Growth rate'!$B$3:$S$93,9,FALSE)*VLOOKUP($F449,BY_IND_Demand_Drivers!$B$5:$J$100,8,FALSE)</f>
        <v>0</v>
      </c>
      <c r="I449" s="16">
        <f>VLOOKUP($D449,'Growth rate'!$B$3:$S$93,9,FALSE)*VLOOKUP($F449,BY_IND_Demand_Drivers!$B$5:$J$100,9,FALSE)</f>
        <v>0</v>
      </c>
    </row>
    <row r="450" spans="1:9">
      <c r="A450" s="16">
        <f t="shared" si="5"/>
        <v>13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ICDTF</v>
      </c>
      <c r="G450" s="16">
        <f>VLOOKUP($D450,'Growth rate'!$B$3:$S$93,9,FALSE)*VLOOKUP($F450,BY_IND_Demand_Drivers!$B$5:$J$100,7,FALSE)</f>
        <v>2.3440326831203855</v>
      </c>
      <c r="H450" s="16">
        <f>VLOOKUP($D450,'Growth rate'!$B$3:$S$93,9,FALSE)*VLOOKUP($F450,BY_IND_Demand_Drivers!$B$5:$J$100,8,FALSE)</f>
        <v>0</v>
      </c>
      <c r="I450" s="16">
        <f>VLOOKUP($D450,'Growth rate'!$B$3:$S$93,9,FALSE)*VLOOKUP($F450,BY_IND_Demand_Drivers!$B$5:$J$100,9,FALSE)</f>
        <v>0</v>
      </c>
    </row>
    <row r="451" spans="1:9">
      <c r="A451" s="16">
        <f t="shared" si="5"/>
        <v>13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ICDTF</v>
      </c>
      <c r="G451" s="16">
        <f>VLOOKUP($D451,'Growth rate'!$B$3:$S$93,9,FALSE)*VLOOKUP($F451,BY_IND_Demand_Drivers!$B$5:$J$100,7,FALSE)</f>
        <v>2.3710317256431428</v>
      </c>
      <c r="H451" s="16">
        <f>VLOOKUP($D451,'Growth rate'!$B$3:$S$93,9,FALSE)*VLOOKUP($F451,BY_IND_Demand_Drivers!$B$5:$J$100,8,FALSE)</f>
        <v>0</v>
      </c>
      <c r="I451" s="16">
        <f>VLOOKUP($D451,'Growth rate'!$B$3:$S$93,9,FALSE)*VLOOKUP($F451,BY_IND_Demand_Drivers!$B$5:$J$100,9,FALSE)</f>
        <v>0</v>
      </c>
    </row>
    <row r="452" spans="1:9">
      <c r="A452" s="16">
        <f t="shared" si="5"/>
        <v>13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ICDTF</v>
      </c>
      <c r="G452" s="16">
        <f>VLOOKUP($D452,'Growth rate'!$B$3:$S$93,9,FALSE)*VLOOKUP($F452,BY_IND_Demand_Drivers!$B$5:$J$100,7,FALSE)</f>
        <v>2.3980307681659001</v>
      </c>
      <c r="H452" s="16">
        <f>VLOOKUP($D452,'Growth rate'!$B$3:$S$93,9,FALSE)*VLOOKUP($F452,BY_IND_Demand_Drivers!$B$5:$J$100,8,FALSE)</f>
        <v>0</v>
      </c>
      <c r="I452" s="16">
        <f>VLOOKUP($D452,'Growth rate'!$B$3:$S$93,9,FALSE)*VLOOKUP($F452,BY_IND_Demand_Drivers!$B$5:$J$100,9,FALSE)</f>
        <v>0</v>
      </c>
    </row>
    <row r="453" spans="1:9">
      <c r="A453" s="16">
        <f t="shared" si="5"/>
        <v>13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ICDTF</v>
      </c>
      <c r="G453" s="16">
        <f>VLOOKUP($D453,'Growth rate'!$B$3:$S$93,9,FALSE)*VLOOKUP($F453,BY_IND_Demand_Drivers!$B$5:$J$100,7,FALSE)</f>
        <v>2.4250298106886574</v>
      </c>
      <c r="H453" s="16">
        <f>VLOOKUP($D453,'Growth rate'!$B$3:$S$93,9,FALSE)*VLOOKUP($F453,BY_IND_Demand_Drivers!$B$5:$J$100,8,FALSE)</f>
        <v>0</v>
      </c>
      <c r="I453" s="16">
        <f>VLOOKUP($D453,'Growth rate'!$B$3:$S$93,9,FALSE)*VLOOKUP($F453,BY_IND_Demand_Drivers!$B$5:$J$100,9,FALSE)</f>
        <v>0</v>
      </c>
    </row>
    <row r="454" spans="1:9">
      <c r="A454" s="16">
        <f t="shared" si="5"/>
        <v>13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ICDTF</v>
      </c>
      <c r="G454" s="16">
        <f>VLOOKUP($D454,'Growth rate'!$B$3:$S$93,9,FALSE)*VLOOKUP($F454,BY_IND_Demand_Drivers!$B$5:$J$100,7,FALSE)</f>
        <v>2.4520288532114147</v>
      </c>
      <c r="H454" s="16">
        <f>VLOOKUP($D454,'Growth rate'!$B$3:$S$93,9,FALSE)*VLOOKUP($F454,BY_IND_Demand_Drivers!$B$5:$J$100,8,FALSE)</f>
        <v>0</v>
      </c>
      <c r="I454" s="16">
        <f>VLOOKUP($D454,'Growth rate'!$B$3:$S$93,9,FALSE)*VLOOKUP($F454,BY_IND_Demand_Drivers!$B$5:$J$100,9,FALSE)</f>
        <v>0</v>
      </c>
    </row>
    <row r="455" spans="1:9">
      <c r="A455" s="16">
        <f t="shared" si="5"/>
        <v>13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ICDTF</v>
      </c>
      <c r="G455" s="16">
        <f>VLOOKUP($D455,'Growth rate'!$B$3:$S$93,9,FALSE)*VLOOKUP($F455,BY_IND_Demand_Drivers!$B$5:$J$100,7,FALSE)</f>
        <v>2.4790278957341725</v>
      </c>
      <c r="H455" s="16">
        <f>VLOOKUP($D455,'Growth rate'!$B$3:$S$93,9,FALSE)*VLOOKUP($F455,BY_IND_Demand_Drivers!$B$5:$J$100,8,FALSE)</f>
        <v>0</v>
      </c>
      <c r="I455" s="16">
        <f>VLOOKUP($D455,'Growth rate'!$B$3:$S$93,9,FALSE)*VLOOKUP($F455,BY_IND_Demand_Drivers!$B$5:$J$100,9,FALSE)</f>
        <v>0</v>
      </c>
    </row>
    <row r="456" spans="1:9">
      <c r="A456" s="16">
        <f t="shared" si="5"/>
        <v>13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ICDTF</v>
      </c>
      <c r="G456" s="16">
        <f>VLOOKUP($D456,'Growth rate'!$B$3:$S$93,9,FALSE)*VLOOKUP($F456,BY_IND_Demand_Drivers!$B$5:$J$100,7,FALSE)</f>
        <v>2.5067054735672989</v>
      </c>
      <c r="H456" s="16">
        <f>VLOOKUP($D456,'Growth rate'!$B$3:$S$93,9,FALSE)*VLOOKUP($F456,BY_IND_Demand_Drivers!$B$5:$J$100,8,FALSE)</f>
        <v>0</v>
      </c>
      <c r="I456" s="16">
        <f>VLOOKUP($D456,'Growth rate'!$B$3:$S$93,9,FALSE)*VLOOKUP($F456,BY_IND_Demand_Drivers!$B$5:$J$100,9,FALSE)</f>
        <v>0</v>
      </c>
    </row>
    <row r="457" spans="1:9">
      <c r="A457" s="16">
        <f t="shared" si="5"/>
        <v>13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ICDTF</v>
      </c>
      <c r="G457" s="16">
        <f>VLOOKUP($D457,'Growth rate'!$B$3:$S$93,9,FALSE)*VLOOKUP($F457,BY_IND_Demand_Drivers!$B$5:$J$100,7,FALSE)</f>
        <v>2.5343830514004257</v>
      </c>
      <c r="H457" s="16">
        <f>VLOOKUP($D457,'Growth rate'!$B$3:$S$93,9,FALSE)*VLOOKUP($F457,BY_IND_Demand_Drivers!$B$5:$J$100,8,FALSE)</f>
        <v>0</v>
      </c>
      <c r="I457" s="16">
        <f>VLOOKUP($D457,'Growth rate'!$B$3:$S$93,9,FALSE)*VLOOKUP($F457,BY_IND_Demand_Drivers!$B$5:$J$100,9,FALSE)</f>
        <v>0</v>
      </c>
    </row>
    <row r="458" spans="1:9">
      <c r="A458" s="16">
        <f t="shared" si="5"/>
        <v>13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ICDTF</v>
      </c>
      <c r="G458" s="16">
        <f>VLOOKUP($D458,'Growth rate'!$B$3:$S$93,9,FALSE)*VLOOKUP($F458,BY_IND_Demand_Drivers!$B$5:$J$100,7,FALSE)</f>
        <v>2.5620606292335526</v>
      </c>
      <c r="H458" s="16">
        <f>VLOOKUP($D458,'Growth rate'!$B$3:$S$93,9,FALSE)*VLOOKUP($F458,BY_IND_Demand_Drivers!$B$5:$J$100,8,FALSE)</f>
        <v>0</v>
      </c>
      <c r="I458" s="16">
        <f>VLOOKUP($D458,'Growth rate'!$B$3:$S$93,9,FALSE)*VLOOKUP($F458,BY_IND_Demand_Drivers!$B$5:$J$100,9,FALSE)</f>
        <v>0</v>
      </c>
    </row>
    <row r="459" spans="1:9">
      <c r="A459" s="16">
        <f t="shared" si="5"/>
        <v>13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ICDTF</v>
      </c>
      <c r="G459" s="16">
        <f>VLOOKUP($D459,'Growth rate'!$B$3:$S$93,9,FALSE)*VLOOKUP($F459,BY_IND_Demand_Drivers!$B$5:$J$100,7,FALSE)</f>
        <v>2.589738207066679</v>
      </c>
      <c r="H459" s="16">
        <f>VLOOKUP($D459,'Growth rate'!$B$3:$S$93,9,FALSE)*VLOOKUP($F459,BY_IND_Demand_Drivers!$B$5:$J$100,8,FALSE)</f>
        <v>0</v>
      </c>
      <c r="I459" s="16">
        <f>VLOOKUP($D459,'Growth rate'!$B$3:$S$93,9,FALSE)*VLOOKUP($F459,BY_IND_Demand_Drivers!$B$5:$J$100,9,FALSE)</f>
        <v>0</v>
      </c>
    </row>
    <row r="460" spans="1:9">
      <c r="A460" s="16">
        <f t="shared" si="5"/>
        <v>13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ICDTF</v>
      </c>
      <c r="G460" s="16">
        <f>VLOOKUP($D460,'Growth rate'!$B$3:$S$93,9,FALSE)*VLOOKUP($F460,BY_IND_Demand_Drivers!$B$5:$J$100,7,FALSE)</f>
        <v>2.6174157848998054</v>
      </c>
      <c r="H460" s="16">
        <f>VLOOKUP($D460,'Growth rate'!$B$3:$S$93,9,FALSE)*VLOOKUP($F460,BY_IND_Demand_Drivers!$B$5:$J$100,8,FALSE)</f>
        <v>0</v>
      </c>
      <c r="I460" s="16">
        <f>VLOOKUP($D460,'Growth rate'!$B$3:$S$93,9,FALSE)*VLOOKUP($F460,BY_IND_Demand_Drivers!$B$5:$J$100,9,FALSE)</f>
        <v>0</v>
      </c>
    </row>
    <row r="461" spans="1:9">
      <c r="A461" s="16">
        <f t="shared" si="5"/>
        <v>13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ICDTF</v>
      </c>
      <c r="G461" s="16">
        <f>VLOOKUP($D461,'Growth rate'!$B$3:$S$93,9,FALSE)*VLOOKUP($F461,BY_IND_Demand_Drivers!$B$5:$J$100,7,FALSE)</f>
        <v>2.6460589667800423</v>
      </c>
      <c r="H461" s="16">
        <f>VLOOKUP($D461,'Growth rate'!$B$3:$S$93,9,FALSE)*VLOOKUP($F461,BY_IND_Demand_Drivers!$B$5:$J$100,8,FALSE)</f>
        <v>0</v>
      </c>
      <c r="I461" s="16">
        <f>VLOOKUP($D461,'Growth rate'!$B$3:$S$93,9,FALSE)*VLOOKUP($F461,BY_IND_Demand_Drivers!$B$5:$J$100,9,FALSE)</f>
        <v>0</v>
      </c>
    </row>
    <row r="462" spans="1:9">
      <c r="A462" s="16">
        <f t="shared" si="5"/>
        <v>13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ICDTF</v>
      </c>
      <c r="G462" s="16">
        <f>VLOOKUP($D462,'Growth rate'!$B$3:$S$93,9,FALSE)*VLOOKUP($F462,BY_IND_Demand_Drivers!$B$5:$J$100,7,FALSE)</f>
        <v>2.6747021486602782</v>
      </c>
      <c r="H462" s="16">
        <f>VLOOKUP($D462,'Growth rate'!$B$3:$S$93,9,FALSE)*VLOOKUP($F462,BY_IND_Demand_Drivers!$B$5:$J$100,8,FALSE)</f>
        <v>0</v>
      </c>
      <c r="I462" s="16">
        <f>VLOOKUP($D462,'Growth rate'!$B$3:$S$93,9,FALSE)*VLOOKUP($F462,BY_IND_Demand_Drivers!$B$5:$J$100,9,FALSE)</f>
        <v>0</v>
      </c>
    </row>
    <row r="463" spans="1:9">
      <c r="A463" s="16">
        <f t="shared" si="5"/>
        <v>13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ICDTF</v>
      </c>
      <c r="G463" s="16">
        <f>VLOOKUP($D463,'Growth rate'!$B$3:$S$93,9,FALSE)*VLOOKUP($F463,BY_IND_Demand_Drivers!$B$5:$J$100,7,FALSE)</f>
        <v>2.7033453305405146</v>
      </c>
      <c r="H463" s="16">
        <f>VLOOKUP($D463,'Growth rate'!$B$3:$S$93,9,FALSE)*VLOOKUP($F463,BY_IND_Demand_Drivers!$B$5:$J$100,8,FALSE)</f>
        <v>0</v>
      </c>
      <c r="I463" s="16">
        <f>VLOOKUP($D463,'Growth rate'!$B$3:$S$93,9,FALSE)*VLOOKUP($F463,BY_IND_Demand_Drivers!$B$5:$J$100,9,FALSE)</f>
        <v>0</v>
      </c>
    </row>
    <row r="464" spans="1:9">
      <c r="A464" s="16">
        <f t="shared" si="5"/>
        <v>13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ICDTF</v>
      </c>
      <c r="G464" s="16">
        <f>VLOOKUP($D464,'Growth rate'!$B$3:$S$93,9,FALSE)*VLOOKUP($F464,BY_IND_Demand_Drivers!$B$5:$J$100,7,FALSE)</f>
        <v>2.7319885124207501</v>
      </c>
      <c r="H464" s="16">
        <f>VLOOKUP($D464,'Growth rate'!$B$3:$S$93,9,FALSE)*VLOOKUP($F464,BY_IND_Demand_Drivers!$B$5:$J$100,8,FALSE)</f>
        <v>0</v>
      </c>
      <c r="I464" s="16">
        <f>VLOOKUP($D464,'Growth rate'!$B$3:$S$93,9,FALSE)*VLOOKUP($F464,BY_IND_Demand_Drivers!$B$5:$J$100,9,FALSE)</f>
        <v>0</v>
      </c>
    </row>
    <row r="465" spans="1:9">
      <c r="A465" s="16">
        <f t="shared" si="5"/>
        <v>13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ICDTF</v>
      </c>
      <c r="G465" s="16">
        <f>VLOOKUP($D465,'Growth rate'!$B$3:$S$93,9,FALSE)*VLOOKUP($F465,BY_IND_Demand_Drivers!$B$5:$J$100,7,FALSE)</f>
        <v>2.760631694300987</v>
      </c>
      <c r="H465" s="16">
        <f>VLOOKUP($D465,'Growth rate'!$B$3:$S$93,9,FALSE)*VLOOKUP($F465,BY_IND_Demand_Drivers!$B$5:$J$100,8,FALSE)</f>
        <v>0</v>
      </c>
      <c r="I465" s="16">
        <f>VLOOKUP($D465,'Growth rate'!$B$3:$S$93,9,FALSE)*VLOOKUP($F465,BY_IND_Demand_Drivers!$B$5:$J$100,9,FALSE)</f>
        <v>0</v>
      </c>
    </row>
    <row r="466" spans="1:9">
      <c r="A466" s="16">
        <f t="shared" si="5"/>
        <v>13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ICDTF</v>
      </c>
      <c r="G466" s="16">
        <f>VLOOKUP($D466,'Growth rate'!$B$3:$S$93,9,FALSE)*VLOOKUP($F466,BY_IND_Demand_Drivers!$B$5:$J$100,7,FALSE)</f>
        <v>2.7892214115276079</v>
      </c>
      <c r="H466" s="16">
        <f>VLOOKUP($D466,'Growth rate'!$B$3:$S$93,9,FALSE)*VLOOKUP($F466,BY_IND_Demand_Drivers!$B$5:$J$100,8,FALSE)</f>
        <v>0</v>
      </c>
      <c r="I466" s="16">
        <f>VLOOKUP($D466,'Growth rate'!$B$3:$S$93,9,FALSE)*VLOOKUP($F466,BY_IND_Demand_Drivers!$B$5:$J$100,9,FALSE)</f>
        <v>0</v>
      </c>
    </row>
    <row r="467" spans="1:9">
      <c r="A467" s="16">
        <f t="shared" si="5"/>
        <v>13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ICDTF</v>
      </c>
      <c r="G467" s="16">
        <f>VLOOKUP($D467,'Growth rate'!$B$3:$S$93,9,FALSE)*VLOOKUP($F467,BY_IND_Demand_Drivers!$B$5:$J$100,7,FALSE)</f>
        <v>2.8178111287542293</v>
      </c>
      <c r="H467" s="16">
        <f>VLOOKUP($D467,'Growth rate'!$B$3:$S$93,9,FALSE)*VLOOKUP($F467,BY_IND_Demand_Drivers!$B$5:$J$100,8,FALSE)</f>
        <v>0</v>
      </c>
      <c r="I467" s="16">
        <f>VLOOKUP($D467,'Growth rate'!$B$3:$S$93,9,FALSE)*VLOOKUP($F467,BY_IND_Demand_Drivers!$B$5:$J$100,9,FALSE)</f>
        <v>0</v>
      </c>
    </row>
    <row r="468" spans="1:9">
      <c r="A468" s="16">
        <f t="shared" si="5"/>
        <v>13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ICDTF</v>
      </c>
      <c r="G468" s="16">
        <f>VLOOKUP($D468,'Growth rate'!$B$3:$S$93,9,FALSE)*VLOOKUP($F468,BY_IND_Demand_Drivers!$B$5:$J$100,7,FALSE)</f>
        <v>2.8464008459808499</v>
      </c>
      <c r="H468" s="16">
        <f>VLOOKUP($D468,'Growth rate'!$B$3:$S$93,9,FALSE)*VLOOKUP($F468,BY_IND_Demand_Drivers!$B$5:$J$100,8,FALSE)</f>
        <v>0</v>
      </c>
      <c r="I468" s="16">
        <f>VLOOKUP($D468,'Growth rate'!$B$3:$S$93,9,FALSE)*VLOOKUP($F468,BY_IND_Demand_Drivers!$B$5:$J$100,9,FALSE)</f>
        <v>0</v>
      </c>
    </row>
    <row r="469" spans="1:9">
      <c r="A469" s="16">
        <f t="shared" si="5"/>
        <v>13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ICDTF</v>
      </c>
      <c r="G469" s="16">
        <f>VLOOKUP($D469,'Growth rate'!$B$3:$S$93,9,FALSE)*VLOOKUP($F469,BY_IND_Demand_Drivers!$B$5:$J$100,7,FALSE)</f>
        <v>2.8749905632074708</v>
      </c>
      <c r="H469" s="16">
        <f>VLOOKUP($D469,'Growth rate'!$B$3:$S$93,9,FALSE)*VLOOKUP($F469,BY_IND_Demand_Drivers!$B$5:$J$100,8,FALSE)</f>
        <v>0</v>
      </c>
      <c r="I469" s="16">
        <f>VLOOKUP($D469,'Growth rate'!$B$3:$S$93,9,FALSE)*VLOOKUP($F469,BY_IND_Demand_Drivers!$B$5:$J$100,9,FALSE)</f>
        <v>0</v>
      </c>
    </row>
    <row r="470" spans="1:9">
      <c r="A470" s="16">
        <f t="shared" si="5"/>
        <v>13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ICDTF</v>
      </c>
      <c r="G470" s="16">
        <f>VLOOKUP($D470,'Growth rate'!$B$3:$S$93,9,FALSE)*VLOOKUP($F470,BY_IND_Demand_Drivers!$B$5:$J$100,7,FALSE)</f>
        <v>2.9035802804340918</v>
      </c>
      <c r="H470" s="16">
        <f>VLOOKUP($D470,'Growth rate'!$B$3:$S$93,9,FALSE)*VLOOKUP($F470,BY_IND_Demand_Drivers!$B$5:$J$100,8,FALSE)</f>
        <v>0</v>
      </c>
      <c r="I470" s="16">
        <f>VLOOKUP($D470,'Growth rate'!$B$3:$S$93,9,FALSE)*VLOOKUP($F470,BY_IND_Demand_Drivers!$B$5:$J$100,9,FALSE)</f>
        <v>0</v>
      </c>
    </row>
    <row r="471" spans="1:9">
      <c r="A471" s="16">
        <f t="shared" ref="A471:A534" si="6">A389+1</f>
        <v>13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ICDTF</v>
      </c>
      <c r="G471" s="16">
        <f>VLOOKUP($D471,'Growth rate'!$B$3:$S$93,9,FALSE)*VLOOKUP($F471,BY_IND_Demand_Drivers!$B$5:$J$100,7,FALSE)</f>
        <v>2.9316996504712387</v>
      </c>
      <c r="H471" s="16">
        <f>VLOOKUP($D471,'Growth rate'!$B$3:$S$93,9,FALSE)*VLOOKUP($F471,BY_IND_Demand_Drivers!$B$5:$J$100,8,FALSE)</f>
        <v>0</v>
      </c>
      <c r="I471" s="16">
        <f>VLOOKUP($D471,'Growth rate'!$B$3:$S$93,9,FALSE)*VLOOKUP($F471,BY_IND_Demand_Drivers!$B$5:$J$100,9,FALSE)</f>
        <v>0</v>
      </c>
    </row>
    <row r="472" spans="1:9">
      <c r="A472" s="16">
        <f t="shared" si="6"/>
        <v>13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ICDTF</v>
      </c>
      <c r="G472" s="16">
        <f>VLOOKUP($D472,'Growth rate'!$B$3:$S$93,9,FALSE)*VLOOKUP($F472,BY_IND_Demand_Drivers!$B$5:$J$100,7,FALSE)</f>
        <v>2.9598190205083861</v>
      </c>
      <c r="H472" s="16">
        <f>VLOOKUP($D472,'Growth rate'!$B$3:$S$93,9,FALSE)*VLOOKUP($F472,BY_IND_Demand_Drivers!$B$5:$J$100,8,FALSE)</f>
        <v>0</v>
      </c>
      <c r="I472" s="16">
        <f>VLOOKUP($D472,'Growth rate'!$B$3:$S$93,9,FALSE)*VLOOKUP($F472,BY_IND_Demand_Drivers!$B$5:$J$100,9,FALSE)</f>
        <v>0</v>
      </c>
    </row>
    <row r="473" spans="1:9">
      <c r="A473" s="16">
        <f t="shared" si="6"/>
        <v>13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ICDTF</v>
      </c>
      <c r="G473" s="16">
        <f>VLOOKUP($D473,'Growth rate'!$B$3:$S$93,9,FALSE)*VLOOKUP($F473,BY_IND_Demand_Drivers!$B$5:$J$100,7,FALSE)</f>
        <v>2.9879383905455335</v>
      </c>
      <c r="H473" s="16">
        <f>VLOOKUP($D473,'Growth rate'!$B$3:$S$93,9,FALSE)*VLOOKUP($F473,BY_IND_Demand_Drivers!$B$5:$J$100,8,FALSE)</f>
        <v>0</v>
      </c>
      <c r="I473" s="16">
        <f>VLOOKUP($D473,'Growth rate'!$B$3:$S$93,9,FALSE)*VLOOKUP($F473,BY_IND_Demand_Drivers!$B$5:$J$100,9,FALSE)</f>
        <v>0</v>
      </c>
    </row>
    <row r="474" spans="1:9">
      <c r="A474" s="16">
        <f t="shared" si="6"/>
        <v>13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ICDTF</v>
      </c>
      <c r="G474" s="16">
        <f>VLOOKUP($D474,'Growth rate'!$B$3:$S$93,9,FALSE)*VLOOKUP($F474,BY_IND_Demand_Drivers!$B$5:$J$100,7,FALSE)</f>
        <v>3.0160577605826808</v>
      </c>
      <c r="H474" s="16">
        <f>VLOOKUP($D474,'Growth rate'!$B$3:$S$93,9,FALSE)*VLOOKUP($F474,BY_IND_Demand_Drivers!$B$5:$J$100,8,FALSE)</f>
        <v>0</v>
      </c>
      <c r="I474" s="16">
        <f>VLOOKUP($D474,'Growth rate'!$B$3:$S$93,9,FALSE)*VLOOKUP($F474,BY_IND_Demand_Drivers!$B$5:$J$100,9,FALSE)</f>
        <v>0</v>
      </c>
    </row>
    <row r="475" spans="1:9">
      <c r="A475" s="16">
        <f t="shared" si="6"/>
        <v>13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ICDTF</v>
      </c>
      <c r="G475" s="16">
        <f>VLOOKUP($D475,'Growth rate'!$B$3:$S$93,9,FALSE)*VLOOKUP($F475,BY_IND_Demand_Drivers!$B$5:$J$100,7,FALSE)</f>
        <v>3.0441771306198273</v>
      </c>
      <c r="H475" s="16">
        <f>VLOOKUP($D475,'Growth rate'!$B$3:$S$93,9,FALSE)*VLOOKUP($F475,BY_IND_Demand_Drivers!$B$5:$J$100,8,FALSE)</f>
        <v>0</v>
      </c>
      <c r="I475" s="16">
        <f>VLOOKUP($D475,'Growth rate'!$B$3:$S$93,9,FALSE)*VLOOKUP($F475,BY_IND_Demand_Drivers!$B$5:$J$100,9,FALSE)</f>
        <v>0</v>
      </c>
    </row>
    <row r="476" spans="1:9">
      <c r="A476" s="16">
        <f t="shared" si="6"/>
        <v>13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ICDTF</v>
      </c>
      <c r="G476" s="16">
        <f>VLOOKUP($D476,'Growth rate'!$B$3:$S$93,9,FALSE)*VLOOKUP($F476,BY_IND_Demand_Drivers!$B$5:$J$100,7,FALSE)</f>
        <v>3.071145694239672</v>
      </c>
      <c r="H476" s="16">
        <f>VLOOKUP($D476,'Growth rate'!$B$3:$S$93,9,FALSE)*VLOOKUP($F476,BY_IND_Demand_Drivers!$B$5:$J$100,8,FALSE)</f>
        <v>0</v>
      </c>
      <c r="I476" s="16">
        <f>VLOOKUP($D476,'Growth rate'!$B$3:$S$93,9,FALSE)*VLOOKUP($F476,BY_IND_Demand_Drivers!$B$5:$J$100,9,FALSE)</f>
        <v>0</v>
      </c>
    </row>
    <row r="477" spans="1:9">
      <c r="A477" s="16">
        <f t="shared" si="6"/>
        <v>13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ICDTF</v>
      </c>
      <c r="G477" s="16">
        <f>VLOOKUP($D477,'Growth rate'!$B$3:$S$93,9,FALSE)*VLOOKUP($F477,BY_IND_Demand_Drivers!$B$5:$J$100,7,FALSE)</f>
        <v>3.0981142578595167</v>
      </c>
      <c r="H477" s="16">
        <f>VLOOKUP($D477,'Growth rate'!$B$3:$S$93,9,FALSE)*VLOOKUP($F477,BY_IND_Demand_Drivers!$B$5:$J$100,8,FALSE)</f>
        <v>0</v>
      </c>
      <c r="I477" s="16">
        <f>VLOOKUP($D477,'Growth rate'!$B$3:$S$93,9,FALSE)*VLOOKUP($F477,BY_IND_Demand_Drivers!$B$5:$J$100,9,FALSE)</f>
        <v>0</v>
      </c>
    </row>
    <row r="478" spans="1:9">
      <c r="A478" s="16">
        <f t="shared" si="6"/>
        <v>13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ICDTF</v>
      </c>
      <c r="G478" s="16">
        <f>VLOOKUP($D478,'Growth rate'!$B$3:$S$93,9,FALSE)*VLOOKUP($F478,BY_IND_Demand_Drivers!$B$5:$J$100,7,FALSE)</f>
        <v>3.1250828214793596</v>
      </c>
      <c r="H478" s="16">
        <f>VLOOKUP($D478,'Growth rate'!$B$3:$S$93,9,FALSE)*VLOOKUP($F478,BY_IND_Demand_Drivers!$B$5:$J$100,8,FALSE)</f>
        <v>0</v>
      </c>
      <c r="I478" s="16">
        <f>VLOOKUP($D478,'Growth rate'!$B$3:$S$93,9,FALSE)*VLOOKUP($F478,BY_IND_Demand_Drivers!$B$5:$J$100,9,FALSE)</f>
        <v>0</v>
      </c>
    </row>
    <row r="479" spans="1:9">
      <c r="A479" s="16">
        <f t="shared" si="6"/>
        <v>13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ICDTF</v>
      </c>
      <c r="G479" s="16">
        <f>VLOOKUP($D479,'Growth rate'!$B$3:$S$93,9,FALSE)*VLOOKUP($F479,BY_IND_Demand_Drivers!$B$5:$J$100,7,FALSE)</f>
        <v>3.1520513850992034</v>
      </c>
      <c r="H479" s="16">
        <f>VLOOKUP($D479,'Growth rate'!$B$3:$S$93,9,FALSE)*VLOOKUP($F479,BY_IND_Demand_Drivers!$B$5:$J$100,8,FALSE)</f>
        <v>0</v>
      </c>
      <c r="I479" s="16">
        <f>VLOOKUP($D479,'Growth rate'!$B$3:$S$93,9,FALSE)*VLOOKUP($F479,BY_IND_Demand_Drivers!$B$5:$J$100,9,FALSE)</f>
        <v>0</v>
      </c>
    </row>
    <row r="480" spans="1:9">
      <c r="A480" s="16">
        <f t="shared" si="6"/>
        <v>13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ICDTF</v>
      </c>
      <c r="G480" s="16">
        <f>VLOOKUP($D480,'Growth rate'!$B$3:$S$93,9,FALSE)*VLOOKUP($F480,BY_IND_Demand_Drivers!$B$5:$J$100,7,FALSE)</f>
        <v>3.179019948719048</v>
      </c>
      <c r="H480" s="16">
        <f>VLOOKUP($D480,'Growth rate'!$B$3:$S$93,9,FALSE)*VLOOKUP($F480,BY_IND_Demand_Drivers!$B$5:$J$100,8,FALSE)</f>
        <v>0</v>
      </c>
      <c r="I480" s="16">
        <f>VLOOKUP($D480,'Growth rate'!$B$3:$S$93,9,FALSE)*VLOOKUP($F480,BY_IND_Demand_Drivers!$B$5:$J$100,9,FALSE)</f>
        <v>0</v>
      </c>
    </row>
    <row r="481" spans="1:9">
      <c r="A481" s="16">
        <f t="shared" si="6"/>
        <v>13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ICDTF</v>
      </c>
      <c r="G481" s="16">
        <f>VLOOKUP($D481,'Growth rate'!$B$3:$S$93,9,FALSE)*VLOOKUP($F481,BY_IND_Demand_Drivers!$B$5:$J$100,7,FALSE)</f>
        <v>3.2049214469604901</v>
      </c>
      <c r="H481" s="16">
        <f>VLOOKUP($D481,'Growth rate'!$B$3:$S$93,9,FALSE)*VLOOKUP($F481,BY_IND_Demand_Drivers!$B$5:$J$100,8,FALSE)</f>
        <v>0</v>
      </c>
      <c r="I481" s="16">
        <f>VLOOKUP($D481,'Growth rate'!$B$3:$S$93,9,FALSE)*VLOOKUP($F481,BY_IND_Demand_Drivers!$B$5:$J$100,9,FALSE)</f>
        <v>0</v>
      </c>
    </row>
    <row r="482" spans="1:9">
      <c r="A482" s="16">
        <f t="shared" si="6"/>
        <v>13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ICDTF</v>
      </c>
      <c r="G482" s="16">
        <f>VLOOKUP($D482,'Growth rate'!$B$3:$S$93,9,FALSE)*VLOOKUP($F482,BY_IND_Demand_Drivers!$B$5:$J$100,7,FALSE)</f>
        <v>3.230822945201933</v>
      </c>
      <c r="H482" s="16">
        <f>VLOOKUP($D482,'Growth rate'!$B$3:$S$93,9,FALSE)*VLOOKUP($F482,BY_IND_Demand_Drivers!$B$5:$J$100,8,FALSE)</f>
        <v>0</v>
      </c>
      <c r="I482" s="16">
        <f>VLOOKUP($D482,'Growth rate'!$B$3:$S$93,9,FALSE)*VLOOKUP($F482,BY_IND_Demand_Drivers!$B$5:$J$100,9,FALSE)</f>
        <v>0</v>
      </c>
    </row>
    <row r="483" spans="1:9">
      <c r="A483" s="16">
        <f t="shared" si="6"/>
        <v>13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ICDTF</v>
      </c>
      <c r="G483" s="16">
        <f>VLOOKUP($D483,'Growth rate'!$B$3:$S$93,9,FALSE)*VLOOKUP($F483,BY_IND_Demand_Drivers!$B$5:$J$100,7,FALSE)</f>
        <v>3.2567244434433751</v>
      </c>
      <c r="H483" s="16">
        <f>VLOOKUP($D483,'Growth rate'!$B$3:$S$93,9,FALSE)*VLOOKUP($F483,BY_IND_Demand_Drivers!$B$5:$J$100,8,FALSE)</f>
        <v>0</v>
      </c>
      <c r="I483" s="16">
        <f>VLOOKUP($D483,'Growth rate'!$B$3:$S$93,9,FALSE)*VLOOKUP($F483,BY_IND_Demand_Drivers!$B$5:$J$100,9,FALSE)</f>
        <v>0</v>
      </c>
    </row>
    <row r="484" spans="1:9">
      <c r="A484" s="16">
        <f t="shared" si="6"/>
        <v>13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ICDTF</v>
      </c>
      <c r="G484" s="16">
        <f>VLOOKUP($D484,'Growth rate'!$B$3:$S$93,9,FALSE)*VLOOKUP($F484,BY_IND_Demand_Drivers!$B$5:$J$100,7,FALSE)</f>
        <v>3.2826259416848176</v>
      </c>
      <c r="H484" s="16">
        <f>VLOOKUP($D484,'Growth rate'!$B$3:$S$93,9,FALSE)*VLOOKUP($F484,BY_IND_Demand_Drivers!$B$5:$J$100,8,FALSE)</f>
        <v>0</v>
      </c>
      <c r="I484" s="16">
        <f>VLOOKUP($D484,'Growth rate'!$B$3:$S$93,9,FALSE)*VLOOKUP($F484,BY_IND_Demand_Drivers!$B$5:$J$100,9,FALSE)</f>
        <v>0</v>
      </c>
    </row>
    <row r="485" spans="1:9">
      <c r="A485" s="16">
        <f t="shared" si="6"/>
        <v>13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ICDTF</v>
      </c>
      <c r="G485" s="16">
        <f>VLOOKUP($D485,'Growth rate'!$B$3:$S$93,9,FALSE)*VLOOKUP($F485,BY_IND_Demand_Drivers!$B$5:$J$100,7,FALSE)</f>
        <v>3.3085274399262596</v>
      </c>
      <c r="H485" s="16">
        <f>VLOOKUP($D485,'Growth rate'!$B$3:$S$93,9,FALSE)*VLOOKUP($F485,BY_IND_Demand_Drivers!$B$5:$J$100,8,FALSE)</f>
        <v>0</v>
      </c>
      <c r="I485" s="16">
        <f>VLOOKUP($D485,'Growth rate'!$B$3:$S$93,9,FALSE)*VLOOKUP($F485,BY_IND_Demand_Drivers!$B$5:$J$100,9,FALSE)</f>
        <v>0</v>
      </c>
    </row>
    <row r="486" spans="1:9">
      <c r="A486" s="16">
        <f t="shared" si="6"/>
        <v>13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ICDTF</v>
      </c>
      <c r="G486" s="16">
        <f>VLOOKUP($D486,'Growth rate'!$B$3:$S$93,9,FALSE)*VLOOKUP($F486,BY_IND_Demand_Drivers!$B$5:$J$100,7,FALSE)</f>
        <v>3.3338282708850406</v>
      </c>
      <c r="H486" s="16">
        <f>VLOOKUP($D486,'Growth rate'!$B$3:$S$93,9,FALSE)*VLOOKUP($F486,BY_IND_Demand_Drivers!$B$5:$J$100,8,FALSE)</f>
        <v>0</v>
      </c>
      <c r="I486" s="16">
        <f>VLOOKUP($D486,'Growth rate'!$B$3:$S$93,9,FALSE)*VLOOKUP($F486,BY_IND_Demand_Drivers!$B$5:$J$100,9,FALSE)</f>
        <v>0</v>
      </c>
    </row>
    <row r="487" spans="1:9">
      <c r="A487" s="16">
        <f t="shared" si="6"/>
        <v>13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ICDTF</v>
      </c>
      <c r="G487" s="16">
        <f>VLOOKUP($D487,'Growth rate'!$B$3:$S$93,9,FALSE)*VLOOKUP($F487,BY_IND_Demand_Drivers!$B$5:$J$100,7,FALSE)</f>
        <v>3.3591291018438221</v>
      </c>
      <c r="H487" s="16">
        <f>VLOOKUP($D487,'Growth rate'!$B$3:$S$93,9,FALSE)*VLOOKUP($F487,BY_IND_Demand_Drivers!$B$5:$J$100,8,FALSE)</f>
        <v>0</v>
      </c>
      <c r="I487" s="16">
        <f>VLOOKUP($D487,'Growth rate'!$B$3:$S$93,9,FALSE)*VLOOKUP($F487,BY_IND_Demand_Drivers!$B$5:$J$100,9,FALSE)</f>
        <v>0</v>
      </c>
    </row>
    <row r="488" spans="1:9">
      <c r="A488" s="16">
        <f t="shared" si="6"/>
        <v>13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ICDTF</v>
      </c>
      <c r="G488" s="16">
        <f>VLOOKUP($D488,'Growth rate'!$B$3:$S$93,9,FALSE)*VLOOKUP($F488,BY_IND_Demand_Drivers!$B$5:$J$100,7,FALSE)</f>
        <v>3.384429932802604</v>
      </c>
      <c r="H488" s="16">
        <f>VLOOKUP($D488,'Growth rate'!$B$3:$S$93,9,FALSE)*VLOOKUP($F488,BY_IND_Demand_Drivers!$B$5:$J$100,8,FALSE)</f>
        <v>0</v>
      </c>
      <c r="I488" s="16">
        <f>VLOOKUP($D488,'Growth rate'!$B$3:$S$93,9,FALSE)*VLOOKUP($F488,BY_IND_Demand_Drivers!$B$5:$J$100,9,FALSE)</f>
        <v>0</v>
      </c>
    </row>
    <row r="489" spans="1:9">
      <c r="A489" s="16">
        <f t="shared" si="6"/>
        <v>13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ICDTF</v>
      </c>
      <c r="G489" s="16">
        <f>VLOOKUP($D489,'Growth rate'!$B$3:$S$93,9,FALSE)*VLOOKUP($F489,BY_IND_Demand_Drivers!$B$5:$J$100,7,FALSE)</f>
        <v>3.4097307637613854</v>
      </c>
      <c r="H489" s="16">
        <f>VLOOKUP($D489,'Growth rate'!$B$3:$S$93,9,FALSE)*VLOOKUP($F489,BY_IND_Demand_Drivers!$B$5:$J$100,8,FALSE)</f>
        <v>0</v>
      </c>
      <c r="I489" s="16">
        <f>VLOOKUP($D489,'Growth rate'!$B$3:$S$93,9,FALSE)*VLOOKUP($F489,BY_IND_Demand_Drivers!$B$5:$J$100,9,FALSE)</f>
        <v>0</v>
      </c>
    </row>
    <row r="490" spans="1:9">
      <c r="A490" s="16">
        <f t="shared" si="6"/>
        <v>13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ICDTF</v>
      </c>
      <c r="G490" s="16">
        <f>VLOOKUP($D490,'Growth rate'!$B$3:$S$93,9,FALSE)*VLOOKUP($F490,BY_IND_Demand_Drivers!$B$5:$J$100,7,FALSE)</f>
        <v>3.4350315947201668</v>
      </c>
      <c r="H490" s="16">
        <f>VLOOKUP($D490,'Growth rate'!$B$3:$S$93,9,FALSE)*VLOOKUP($F490,BY_IND_Demand_Drivers!$B$5:$J$100,8,FALSE)</f>
        <v>0</v>
      </c>
      <c r="I490" s="16">
        <f>VLOOKUP($D490,'Growth rate'!$B$3:$S$93,9,FALSE)*VLOOKUP($F490,BY_IND_Demand_Drivers!$B$5:$J$100,9,FALSE)</f>
        <v>0</v>
      </c>
    </row>
    <row r="491" spans="1:9">
      <c r="A491" s="16">
        <f t="shared" si="6"/>
        <v>13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ICDTF</v>
      </c>
      <c r="G491" s="16">
        <f>VLOOKUP($D491,'Growth rate'!$B$3:$S$93,9,FALSE)*VLOOKUP($F491,BY_IND_Demand_Drivers!$B$5:$J$100,7,FALSE)</f>
        <v>3.4594876233965408</v>
      </c>
      <c r="H491" s="16">
        <f>VLOOKUP($D491,'Growth rate'!$B$3:$S$93,9,FALSE)*VLOOKUP($F491,BY_IND_Demand_Drivers!$B$5:$J$100,8,FALSE)</f>
        <v>0</v>
      </c>
      <c r="I491" s="16">
        <f>VLOOKUP($D491,'Growth rate'!$B$3:$S$93,9,FALSE)*VLOOKUP($F491,BY_IND_Demand_Drivers!$B$5:$J$100,9,FALSE)</f>
        <v>0</v>
      </c>
    </row>
    <row r="492" spans="1:9">
      <c r="A492" s="16">
        <f t="shared" si="6"/>
        <v>13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ICDTF</v>
      </c>
      <c r="G492" s="16">
        <f>VLOOKUP($D492,'Growth rate'!$B$3:$S$93,9,FALSE)*VLOOKUP($F492,BY_IND_Demand_Drivers!$B$5:$J$100,7,FALSE)</f>
        <v>3.4839436520729148</v>
      </c>
      <c r="H492" s="16">
        <f>VLOOKUP($D492,'Growth rate'!$B$3:$S$93,9,FALSE)*VLOOKUP($F492,BY_IND_Demand_Drivers!$B$5:$J$100,8,FALSE)</f>
        <v>0</v>
      </c>
      <c r="I492" s="16">
        <f>VLOOKUP($D492,'Growth rate'!$B$3:$S$93,9,FALSE)*VLOOKUP($F492,BY_IND_Demand_Drivers!$B$5:$J$100,9,FALSE)</f>
        <v>0</v>
      </c>
    </row>
    <row r="493" spans="1:9">
      <c r="A493" s="16">
        <f t="shared" si="6"/>
        <v>13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ICDTF</v>
      </c>
      <c r="G493" s="16">
        <f>VLOOKUP($D493,'Growth rate'!$B$3:$S$93,9,FALSE)*VLOOKUP($F493,BY_IND_Demand_Drivers!$B$5:$J$100,7,FALSE)</f>
        <v>3.5083996807492892</v>
      </c>
      <c r="H493" s="16">
        <f>VLOOKUP($D493,'Growth rate'!$B$3:$S$93,9,FALSE)*VLOOKUP($F493,BY_IND_Demand_Drivers!$B$5:$J$100,8,FALSE)</f>
        <v>0</v>
      </c>
      <c r="I493" s="16">
        <f>VLOOKUP($D493,'Growth rate'!$B$3:$S$93,9,FALSE)*VLOOKUP($F493,BY_IND_Demand_Drivers!$B$5:$J$100,9,FALSE)</f>
        <v>0</v>
      </c>
    </row>
    <row r="494" spans="1:9">
      <c r="A494" s="16">
        <f t="shared" si="6"/>
        <v>13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ICDTF</v>
      </c>
      <c r="G494" s="16">
        <f>VLOOKUP($D494,'Growth rate'!$B$3:$S$93,9,FALSE)*VLOOKUP($F494,BY_IND_Demand_Drivers!$B$5:$J$100,7,FALSE)</f>
        <v>3.5328557094256632</v>
      </c>
      <c r="H494" s="16">
        <f>VLOOKUP($D494,'Growth rate'!$B$3:$S$93,9,FALSE)*VLOOKUP($F494,BY_IND_Demand_Drivers!$B$5:$J$100,8,FALSE)</f>
        <v>0</v>
      </c>
      <c r="I494" s="16">
        <f>VLOOKUP($D494,'Growth rate'!$B$3:$S$93,9,FALSE)*VLOOKUP($F494,BY_IND_Demand_Drivers!$B$5:$J$100,9,FALSE)</f>
        <v>0</v>
      </c>
    </row>
    <row r="495" spans="1:9">
      <c r="A495" s="16">
        <f t="shared" si="6"/>
        <v>13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ICDTF</v>
      </c>
      <c r="G495" s="16">
        <f>VLOOKUP($D495,'Growth rate'!$B$3:$S$93,9,FALSE)*VLOOKUP($F495,BY_IND_Demand_Drivers!$B$5:$J$100,7,FALSE)</f>
        <v>3.5573117381020372</v>
      </c>
      <c r="H495" s="16">
        <f>VLOOKUP($D495,'Growth rate'!$B$3:$S$93,9,FALSE)*VLOOKUP($F495,BY_IND_Demand_Drivers!$B$5:$J$100,8,FALSE)</f>
        <v>0</v>
      </c>
      <c r="I495" s="16">
        <f>VLOOKUP($D495,'Growth rate'!$B$3:$S$93,9,FALSE)*VLOOKUP($F495,BY_IND_Demand_Drivers!$B$5:$J$100,9,FALSE)</f>
        <v>0</v>
      </c>
    </row>
    <row r="496" spans="1:9">
      <c r="A496" s="16">
        <f t="shared" si="6"/>
        <v>14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ICDFL</v>
      </c>
      <c r="G496" s="16">
        <f>VLOOKUP($D496,'Growth rate'!$B$3:$S$93,9,FALSE)*VLOOKUP($F496,BY_IND_Demand_Drivers!$B$5:$J$100,7,FALSE)</f>
        <v>0</v>
      </c>
      <c r="H496" s="16">
        <f>VLOOKUP($D496,'Growth rate'!$B$3:$S$93,9,FALSE)*VLOOKUP($F496,BY_IND_Demand_Drivers!$B$5:$J$100,8,FALSE)</f>
        <v>0</v>
      </c>
      <c r="I496" s="16">
        <f>VLOOKUP($D496,'Growth rate'!$B$3:$S$93,9,FALSE)*VLOOKUP($F496,BY_IND_Demand_Drivers!$B$5:$J$100,9,FALSE)</f>
        <v>0</v>
      </c>
    </row>
    <row r="497" spans="1:9">
      <c r="A497" s="16">
        <f t="shared" si="6"/>
        <v>14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ICDFL</v>
      </c>
      <c r="G497" s="16">
        <f>VLOOKUP($D497,'Growth rate'!$B$3:$S$93,9,FALSE)*VLOOKUP($F497,BY_IND_Demand_Drivers!$B$5:$J$100,7,FALSE)</f>
        <v>0</v>
      </c>
      <c r="H497" s="16">
        <f>VLOOKUP($D497,'Growth rate'!$B$3:$S$93,9,FALSE)*VLOOKUP($F497,BY_IND_Demand_Drivers!$B$5:$J$100,8,FALSE)</f>
        <v>0</v>
      </c>
      <c r="I497" s="16">
        <f>VLOOKUP($D497,'Growth rate'!$B$3:$S$93,9,FALSE)*VLOOKUP($F497,BY_IND_Demand_Drivers!$B$5:$J$100,9,FALSE)</f>
        <v>0</v>
      </c>
    </row>
    <row r="498" spans="1:9">
      <c r="A498" s="16">
        <f t="shared" si="6"/>
        <v>14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ICDFL</v>
      </c>
      <c r="G498" s="16">
        <f>VLOOKUP($D498,'Growth rate'!$B$3:$S$93,9,FALSE)*VLOOKUP($F498,BY_IND_Demand_Drivers!$B$5:$J$100,7,FALSE)</f>
        <v>0</v>
      </c>
      <c r="H498" s="16">
        <f>VLOOKUP($D498,'Growth rate'!$B$3:$S$93,9,FALSE)*VLOOKUP($F498,BY_IND_Demand_Drivers!$B$5:$J$100,8,FALSE)</f>
        <v>0</v>
      </c>
      <c r="I498" s="16">
        <f>VLOOKUP($D498,'Growth rate'!$B$3:$S$93,9,FALSE)*VLOOKUP($F498,BY_IND_Demand_Drivers!$B$5:$J$100,9,FALSE)</f>
        <v>0</v>
      </c>
    </row>
    <row r="499" spans="1:9">
      <c r="A499" s="16">
        <f t="shared" si="6"/>
        <v>14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ICDFL</v>
      </c>
      <c r="G499" s="16">
        <f>VLOOKUP($D499,'Growth rate'!$B$3:$S$93,9,FALSE)*VLOOKUP($F499,BY_IND_Demand_Drivers!$B$5:$J$100,7,FALSE)</f>
        <v>0</v>
      </c>
      <c r="H499" s="16">
        <f>VLOOKUP($D499,'Growth rate'!$B$3:$S$93,9,FALSE)*VLOOKUP($F499,BY_IND_Demand_Drivers!$B$5:$J$100,8,FALSE)</f>
        <v>0</v>
      </c>
      <c r="I499" s="16">
        <f>VLOOKUP($D499,'Growth rate'!$B$3:$S$93,9,FALSE)*VLOOKUP($F499,BY_IND_Demand_Drivers!$B$5:$J$100,9,FALSE)</f>
        <v>0</v>
      </c>
    </row>
    <row r="500" spans="1:9">
      <c r="A500" s="16">
        <f t="shared" si="6"/>
        <v>14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ICDFL</v>
      </c>
      <c r="G500" s="16">
        <f>VLOOKUP($D500,'Growth rate'!$B$3:$S$93,9,FALSE)*VLOOKUP($F500,BY_IND_Demand_Drivers!$B$5:$J$100,7,FALSE)</f>
        <v>0</v>
      </c>
      <c r="H500" s="16">
        <f>VLOOKUP($D500,'Growth rate'!$B$3:$S$93,9,FALSE)*VLOOKUP($F500,BY_IND_Demand_Drivers!$B$5:$J$100,8,FALSE)</f>
        <v>0</v>
      </c>
      <c r="I500" s="16">
        <f>VLOOKUP($D500,'Growth rate'!$B$3:$S$93,9,FALSE)*VLOOKUP($F500,BY_IND_Demand_Drivers!$B$5:$J$100,9,FALSE)</f>
        <v>0</v>
      </c>
    </row>
    <row r="501" spans="1:9">
      <c r="A501" s="16">
        <f t="shared" si="6"/>
        <v>14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ICDFL</v>
      </c>
      <c r="G501" s="16">
        <f>VLOOKUP($D501,'Growth rate'!$B$3:$S$93,9,FALSE)*VLOOKUP($F501,BY_IND_Demand_Drivers!$B$5:$J$100,7,FALSE)</f>
        <v>0</v>
      </c>
      <c r="H501" s="16">
        <f>VLOOKUP($D501,'Growth rate'!$B$3:$S$93,9,FALSE)*VLOOKUP($F501,BY_IND_Demand_Drivers!$B$5:$J$100,8,FALSE)</f>
        <v>0</v>
      </c>
      <c r="I501" s="16">
        <f>VLOOKUP($D501,'Growth rate'!$B$3:$S$93,9,FALSE)*VLOOKUP($F501,BY_IND_Demand_Drivers!$B$5:$J$100,9,FALSE)</f>
        <v>0</v>
      </c>
    </row>
    <row r="502" spans="1:9">
      <c r="A502" s="16">
        <f t="shared" si="6"/>
        <v>14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ICDFL</v>
      </c>
      <c r="G502" s="16">
        <f>VLOOKUP($D502,'Growth rate'!$B$3:$S$93,9,FALSE)*VLOOKUP($F502,BY_IND_Demand_Drivers!$B$5:$J$100,7,FALSE)</f>
        <v>0</v>
      </c>
      <c r="H502" s="16">
        <f>VLOOKUP($D502,'Growth rate'!$B$3:$S$93,9,FALSE)*VLOOKUP($F502,BY_IND_Demand_Drivers!$B$5:$J$100,8,FALSE)</f>
        <v>0</v>
      </c>
      <c r="I502" s="16">
        <f>VLOOKUP($D502,'Growth rate'!$B$3:$S$93,9,FALSE)*VLOOKUP($F502,BY_IND_Demand_Drivers!$B$5:$J$100,9,FALSE)</f>
        <v>0</v>
      </c>
    </row>
    <row r="503" spans="1:9">
      <c r="A503" s="16">
        <f t="shared" si="6"/>
        <v>14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ICDFL</v>
      </c>
      <c r="G503" s="16">
        <f>VLOOKUP($D503,'Growth rate'!$B$3:$S$93,9,FALSE)*VLOOKUP($F503,BY_IND_Demand_Drivers!$B$5:$J$100,7,FALSE)</f>
        <v>0</v>
      </c>
      <c r="H503" s="16">
        <f>VLOOKUP($D503,'Growth rate'!$B$3:$S$93,9,FALSE)*VLOOKUP($F503,BY_IND_Demand_Drivers!$B$5:$J$100,8,FALSE)</f>
        <v>0</v>
      </c>
      <c r="I503" s="16">
        <f>VLOOKUP($D503,'Growth rate'!$B$3:$S$93,9,FALSE)*VLOOKUP($F503,BY_IND_Demand_Drivers!$B$5:$J$100,9,FALSE)</f>
        <v>0</v>
      </c>
    </row>
    <row r="504" spans="1:9">
      <c r="A504" s="16">
        <f t="shared" si="6"/>
        <v>14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ICDFL</v>
      </c>
      <c r="G504" s="16">
        <f>VLOOKUP($D504,'Growth rate'!$B$3:$S$93,9,FALSE)*VLOOKUP($F504,BY_IND_Demand_Drivers!$B$5:$J$100,7,FALSE)</f>
        <v>0</v>
      </c>
      <c r="H504" s="16">
        <f>VLOOKUP($D504,'Growth rate'!$B$3:$S$93,9,FALSE)*VLOOKUP($F504,BY_IND_Demand_Drivers!$B$5:$J$100,8,FALSE)</f>
        <v>0</v>
      </c>
      <c r="I504" s="16">
        <f>VLOOKUP($D504,'Growth rate'!$B$3:$S$93,9,FALSE)*VLOOKUP($F504,BY_IND_Demand_Drivers!$B$5:$J$100,9,FALSE)</f>
        <v>0</v>
      </c>
    </row>
    <row r="505" spans="1:9">
      <c r="A505" s="16">
        <f t="shared" si="6"/>
        <v>14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ICDFL</v>
      </c>
      <c r="G505" s="16">
        <f>VLOOKUP($D505,'Growth rate'!$B$3:$S$93,9,FALSE)*VLOOKUP($F505,BY_IND_Demand_Drivers!$B$5:$J$100,7,FALSE)</f>
        <v>0</v>
      </c>
      <c r="H505" s="16">
        <f>VLOOKUP($D505,'Growth rate'!$B$3:$S$93,9,FALSE)*VLOOKUP($F505,BY_IND_Demand_Drivers!$B$5:$J$100,8,FALSE)</f>
        <v>0</v>
      </c>
      <c r="I505" s="16">
        <f>VLOOKUP($D505,'Growth rate'!$B$3:$S$93,9,FALSE)*VLOOKUP($F505,BY_IND_Demand_Drivers!$B$5:$J$100,9,FALSE)</f>
        <v>0</v>
      </c>
    </row>
    <row r="506" spans="1:9">
      <c r="A506" s="16">
        <f t="shared" si="6"/>
        <v>14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ICDFL</v>
      </c>
      <c r="G506" s="16">
        <f>VLOOKUP($D506,'Growth rate'!$B$3:$S$93,9,FALSE)*VLOOKUP($F506,BY_IND_Demand_Drivers!$B$5:$J$100,7,FALSE)</f>
        <v>0</v>
      </c>
      <c r="H506" s="16">
        <f>VLOOKUP($D506,'Growth rate'!$B$3:$S$93,9,FALSE)*VLOOKUP($F506,BY_IND_Demand_Drivers!$B$5:$J$100,8,FALSE)</f>
        <v>0</v>
      </c>
      <c r="I506" s="16">
        <f>VLOOKUP($D506,'Growth rate'!$B$3:$S$93,9,FALSE)*VLOOKUP($F506,BY_IND_Demand_Drivers!$B$5:$J$100,9,FALSE)</f>
        <v>0</v>
      </c>
    </row>
    <row r="507" spans="1:9">
      <c r="A507" s="16">
        <f t="shared" si="6"/>
        <v>14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ICDFL</v>
      </c>
      <c r="G507" s="16">
        <f>VLOOKUP($D507,'Growth rate'!$B$3:$S$93,9,FALSE)*VLOOKUP($F507,BY_IND_Demand_Drivers!$B$5:$J$100,7,FALSE)</f>
        <v>0</v>
      </c>
      <c r="H507" s="16">
        <f>VLOOKUP($D507,'Growth rate'!$B$3:$S$93,9,FALSE)*VLOOKUP($F507,BY_IND_Demand_Drivers!$B$5:$J$100,8,FALSE)</f>
        <v>0</v>
      </c>
      <c r="I507" s="16">
        <f>VLOOKUP($D507,'Growth rate'!$B$3:$S$93,9,FALSE)*VLOOKUP($F507,BY_IND_Demand_Drivers!$B$5:$J$100,9,FALSE)</f>
        <v>0</v>
      </c>
    </row>
    <row r="508" spans="1:9">
      <c r="A508" s="16">
        <f t="shared" si="6"/>
        <v>14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ICDFL</v>
      </c>
      <c r="G508" s="16">
        <f>VLOOKUP($D508,'Growth rate'!$B$3:$S$93,9,FALSE)*VLOOKUP($F508,BY_IND_Demand_Drivers!$B$5:$J$100,7,FALSE)</f>
        <v>0</v>
      </c>
      <c r="H508" s="16">
        <f>VLOOKUP($D508,'Growth rate'!$B$3:$S$93,9,FALSE)*VLOOKUP($F508,BY_IND_Demand_Drivers!$B$5:$J$100,8,FALSE)</f>
        <v>0</v>
      </c>
      <c r="I508" s="16">
        <f>VLOOKUP($D508,'Growth rate'!$B$3:$S$93,9,FALSE)*VLOOKUP($F508,BY_IND_Demand_Drivers!$B$5:$J$100,9,FALSE)</f>
        <v>0</v>
      </c>
    </row>
    <row r="509" spans="1:9">
      <c r="A509" s="16">
        <f t="shared" si="6"/>
        <v>14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ICDFL</v>
      </c>
      <c r="G509" s="16">
        <f>VLOOKUP($D509,'Growth rate'!$B$3:$S$93,9,FALSE)*VLOOKUP($F509,BY_IND_Demand_Drivers!$B$5:$J$100,7,FALSE)</f>
        <v>0</v>
      </c>
      <c r="H509" s="16">
        <f>VLOOKUP($D509,'Growth rate'!$B$3:$S$93,9,FALSE)*VLOOKUP($F509,BY_IND_Demand_Drivers!$B$5:$J$100,8,FALSE)</f>
        <v>0</v>
      </c>
      <c r="I509" s="16">
        <f>VLOOKUP($D509,'Growth rate'!$B$3:$S$93,9,FALSE)*VLOOKUP($F509,BY_IND_Demand_Drivers!$B$5:$J$100,9,FALSE)</f>
        <v>0</v>
      </c>
    </row>
    <row r="510" spans="1:9">
      <c r="A510" s="16">
        <f t="shared" si="6"/>
        <v>14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ICDFL</v>
      </c>
      <c r="G510" s="16">
        <f>VLOOKUP($D510,'Growth rate'!$B$3:$S$93,9,FALSE)*VLOOKUP($F510,BY_IND_Demand_Drivers!$B$5:$J$100,7,FALSE)</f>
        <v>0</v>
      </c>
      <c r="H510" s="16">
        <f>VLOOKUP($D510,'Growth rate'!$B$3:$S$93,9,FALSE)*VLOOKUP($F510,BY_IND_Demand_Drivers!$B$5:$J$100,8,FALSE)</f>
        <v>0</v>
      </c>
      <c r="I510" s="16">
        <f>VLOOKUP($D510,'Growth rate'!$B$3:$S$93,9,FALSE)*VLOOKUP($F510,BY_IND_Demand_Drivers!$B$5:$J$100,9,FALSE)</f>
        <v>0</v>
      </c>
    </row>
    <row r="511" spans="1:9">
      <c r="A511" s="16">
        <f t="shared" si="6"/>
        <v>14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ICDFL</v>
      </c>
      <c r="G511" s="16">
        <f>VLOOKUP($D511,'Growth rate'!$B$3:$S$93,9,FALSE)*VLOOKUP($F511,BY_IND_Demand_Drivers!$B$5:$J$100,7,FALSE)</f>
        <v>0</v>
      </c>
      <c r="H511" s="16">
        <f>VLOOKUP($D511,'Growth rate'!$B$3:$S$93,9,FALSE)*VLOOKUP($F511,BY_IND_Demand_Drivers!$B$5:$J$100,8,FALSE)</f>
        <v>0</v>
      </c>
      <c r="I511" s="16">
        <f>VLOOKUP($D511,'Growth rate'!$B$3:$S$93,9,FALSE)*VLOOKUP($F511,BY_IND_Demand_Drivers!$B$5:$J$100,9,FALSE)</f>
        <v>0</v>
      </c>
    </row>
    <row r="512" spans="1:9">
      <c r="A512" s="16">
        <f t="shared" si="6"/>
        <v>14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ICDFL</v>
      </c>
      <c r="G512" s="16">
        <f>VLOOKUP($D512,'Growth rate'!$B$3:$S$93,9,FALSE)*VLOOKUP($F512,BY_IND_Demand_Drivers!$B$5:$J$100,7,FALSE)</f>
        <v>0</v>
      </c>
      <c r="H512" s="16">
        <f>VLOOKUP($D512,'Growth rate'!$B$3:$S$93,9,FALSE)*VLOOKUP($F512,BY_IND_Demand_Drivers!$B$5:$J$100,8,FALSE)</f>
        <v>0</v>
      </c>
      <c r="I512" s="16">
        <f>VLOOKUP($D512,'Growth rate'!$B$3:$S$93,9,FALSE)*VLOOKUP($F512,BY_IND_Demand_Drivers!$B$5:$J$100,9,FALSE)</f>
        <v>0</v>
      </c>
    </row>
    <row r="513" spans="1:9">
      <c r="A513" s="16">
        <f t="shared" si="6"/>
        <v>14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ICDFL</v>
      </c>
      <c r="G513" s="16">
        <f>VLOOKUP($D513,'Growth rate'!$B$3:$S$93,9,FALSE)*VLOOKUP($F513,BY_IND_Demand_Drivers!$B$5:$J$100,7,FALSE)</f>
        <v>0</v>
      </c>
      <c r="H513" s="16">
        <f>VLOOKUP($D513,'Growth rate'!$B$3:$S$93,9,FALSE)*VLOOKUP($F513,BY_IND_Demand_Drivers!$B$5:$J$100,8,FALSE)</f>
        <v>0</v>
      </c>
      <c r="I513" s="16">
        <f>VLOOKUP($D513,'Growth rate'!$B$3:$S$93,9,FALSE)*VLOOKUP($F513,BY_IND_Demand_Drivers!$B$5:$J$100,9,FALSE)</f>
        <v>0</v>
      </c>
    </row>
    <row r="514" spans="1:9">
      <c r="A514" s="16">
        <f t="shared" si="6"/>
        <v>14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ICDFL</v>
      </c>
      <c r="G514" s="16">
        <f>VLOOKUP($D514,'Growth rate'!$B$3:$S$93,9,FALSE)*VLOOKUP($F514,BY_IND_Demand_Drivers!$B$5:$J$100,7,FALSE)</f>
        <v>0</v>
      </c>
      <c r="H514" s="16">
        <f>VLOOKUP($D514,'Growth rate'!$B$3:$S$93,9,FALSE)*VLOOKUP($F514,BY_IND_Demand_Drivers!$B$5:$J$100,8,FALSE)</f>
        <v>0</v>
      </c>
      <c r="I514" s="16">
        <f>VLOOKUP($D514,'Growth rate'!$B$3:$S$93,9,FALSE)*VLOOKUP($F514,BY_IND_Demand_Drivers!$B$5:$J$100,9,FALSE)</f>
        <v>0</v>
      </c>
    </row>
    <row r="515" spans="1:9">
      <c r="A515" s="16">
        <f t="shared" si="6"/>
        <v>14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ICDFL</v>
      </c>
      <c r="G515" s="16">
        <f>VLOOKUP($D515,'Growth rate'!$B$3:$S$93,9,FALSE)*VLOOKUP($F515,BY_IND_Demand_Drivers!$B$5:$J$100,7,FALSE)</f>
        <v>0</v>
      </c>
      <c r="H515" s="16">
        <f>VLOOKUP($D515,'Growth rate'!$B$3:$S$93,9,FALSE)*VLOOKUP($F515,BY_IND_Demand_Drivers!$B$5:$J$100,8,FALSE)</f>
        <v>0</v>
      </c>
      <c r="I515" s="16">
        <f>VLOOKUP($D515,'Growth rate'!$B$3:$S$93,9,FALSE)*VLOOKUP($F515,BY_IND_Demand_Drivers!$B$5:$J$100,9,FALSE)</f>
        <v>0</v>
      </c>
    </row>
    <row r="516" spans="1:9">
      <c r="A516" s="16">
        <f t="shared" si="6"/>
        <v>14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ICDFL</v>
      </c>
      <c r="G516" s="16">
        <f>VLOOKUP($D516,'Growth rate'!$B$3:$S$93,9,FALSE)*VLOOKUP($F516,BY_IND_Demand_Drivers!$B$5:$J$100,7,FALSE)</f>
        <v>0</v>
      </c>
      <c r="H516" s="16">
        <f>VLOOKUP($D516,'Growth rate'!$B$3:$S$93,9,FALSE)*VLOOKUP($F516,BY_IND_Demand_Drivers!$B$5:$J$100,8,FALSE)</f>
        <v>0</v>
      </c>
      <c r="I516" s="16">
        <f>VLOOKUP($D516,'Growth rate'!$B$3:$S$93,9,FALSE)*VLOOKUP($F516,BY_IND_Demand_Drivers!$B$5:$J$100,9,FALSE)</f>
        <v>0</v>
      </c>
    </row>
    <row r="517" spans="1:9">
      <c r="A517" s="16">
        <f t="shared" si="6"/>
        <v>14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ICDFL</v>
      </c>
      <c r="G517" s="16">
        <f>VLOOKUP($D517,'Growth rate'!$B$3:$S$93,9,FALSE)*VLOOKUP($F517,BY_IND_Demand_Drivers!$B$5:$J$100,7,FALSE)</f>
        <v>0</v>
      </c>
      <c r="H517" s="16">
        <f>VLOOKUP($D517,'Growth rate'!$B$3:$S$93,9,FALSE)*VLOOKUP($F517,BY_IND_Demand_Drivers!$B$5:$J$100,8,FALSE)</f>
        <v>0</v>
      </c>
      <c r="I517" s="16">
        <f>VLOOKUP($D517,'Growth rate'!$B$3:$S$93,9,FALSE)*VLOOKUP($F517,BY_IND_Demand_Drivers!$B$5:$J$100,9,FALSE)</f>
        <v>0</v>
      </c>
    </row>
    <row r="518" spans="1:9">
      <c r="A518" s="16">
        <f t="shared" si="6"/>
        <v>14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ICDFL</v>
      </c>
      <c r="G518" s="16">
        <f>VLOOKUP($D518,'Growth rate'!$B$3:$S$93,9,FALSE)*VLOOKUP($F518,BY_IND_Demand_Drivers!$B$5:$J$100,7,FALSE)</f>
        <v>0</v>
      </c>
      <c r="H518" s="16">
        <f>VLOOKUP($D518,'Growth rate'!$B$3:$S$93,9,FALSE)*VLOOKUP($F518,BY_IND_Demand_Drivers!$B$5:$J$100,8,FALSE)</f>
        <v>0</v>
      </c>
      <c r="I518" s="16">
        <f>VLOOKUP($D518,'Growth rate'!$B$3:$S$93,9,FALSE)*VLOOKUP($F518,BY_IND_Demand_Drivers!$B$5:$J$100,9,FALSE)</f>
        <v>0</v>
      </c>
    </row>
    <row r="519" spans="1:9">
      <c r="A519" s="16">
        <f t="shared" si="6"/>
        <v>14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ICDFL</v>
      </c>
      <c r="G519" s="16">
        <f>VLOOKUP($D519,'Growth rate'!$B$3:$S$93,9,FALSE)*VLOOKUP($F519,BY_IND_Demand_Drivers!$B$5:$J$100,7,FALSE)</f>
        <v>0</v>
      </c>
      <c r="H519" s="16">
        <f>VLOOKUP($D519,'Growth rate'!$B$3:$S$93,9,FALSE)*VLOOKUP($F519,BY_IND_Demand_Drivers!$B$5:$J$100,8,FALSE)</f>
        <v>0</v>
      </c>
      <c r="I519" s="16">
        <f>VLOOKUP($D519,'Growth rate'!$B$3:$S$93,9,FALSE)*VLOOKUP($F519,BY_IND_Demand_Drivers!$B$5:$J$100,9,FALSE)</f>
        <v>0</v>
      </c>
    </row>
    <row r="520" spans="1:9">
      <c r="A520" s="16">
        <f t="shared" si="6"/>
        <v>14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ICDFL</v>
      </c>
      <c r="G520" s="16">
        <f>VLOOKUP($D520,'Growth rate'!$B$3:$S$93,9,FALSE)*VLOOKUP($F520,BY_IND_Demand_Drivers!$B$5:$J$100,7,FALSE)</f>
        <v>0</v>
      </c>
      <c r="H520" s="16">
        <f>VLOOKUP($D520,'Growth rate'!$B$3:$S$93,9,FALSE)*VLOOKUP($F520,BY_IND_Demand_Drivers!$B$5:$J$100,8,FALSE)</f>
        <v>0</v>
      </c>
      <c r="I520" s="16">
        <f>VLOOKUP($D520,'Growth rate'!$B$3:$S$93,9,FALSE)*VLOOKUP($F520,BY_IND_Demand_Drivers!$B$5:$J$100,9,FALSE)</f>
        <v>0</v>
      </c>
    </row>
    <row r="521" spans="1:9">
      <c r="A521" s="16">
        <f t="shared" si="6"/>
        <v>14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ICDFL</v>
      </c>
      <c r="G521" s="16">
        <f>VLOOKUP($D521,'Growth rate'!$B$3:$S$93,9,FALSE)*VLOOKUP($F521,BY_IND_Demand_Drivers!$B$5:$J$100,7,FALSE)</f>
        <v>0</v>
      </c>
      <c r="H521" s="16">
        <f>VLOOKUP($D521,'Growth rate'!$B$3:$S$93,9,FALSE)*VLOOKUP($F521,BY_IND_Demand_Drivers!$B$5:$J$100,8,FALSE)</f>
        <v>0</v>
      </c>
      <c r="I521" s="16">
        <f>VLOOKUP($D521,'Growth rate'!$B$3:$S$93,9,FALSE)*VLOOKUP($F521,BY_IND_Demand_Drivers!$B$5:$J$100,9,FALSE)</f>
        <v>0</v>
      </c>
    </row>
    <row r="522" spans="1:9">
      <c r="A522" s="16">
        <f t="shared" si="6"/>
        <v>14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ICDFL</v>
      </c>
      <c r="G522" s="16">
        <f>VLOOKUP($D522,'Growth rate'!$B$3:$S$93,9,FALSE)*VLOOKUP($F522,BY_IND_Demand_Drivers!$B$5:$J$100,7,FALSE)</f>
        <v>0</v>
      </c>
      <c r="H522" s="16">
        <f>VLOOKUP($D522,'Growth rate'!$B$3:$S$93,9,FALSE)*VLOOKUP($F522,BY_IND_Demand_Drivers!$B$5:$J$100,8,FALSE)</f>
        <v>0</v>
      </c>
      <c r="I522" s="16">
        <f>VLOOKUP($D522,'Growth rate'!$B$3:$S$93,9,FALSE)*VLOOKUP($F522,BY_IND_Demand_Drivers!$B$5:$J$100,9,FALSE)</f>
        <v>0</v>
      </c>
    </row>
    <row r="523" spans="1:9">
      <c r="A523" s="16">
        <f t="shared" si="6"/>
        <v>14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ICDFL</v>
      </c>
      <c r="G523" s="16">
        <f>VLOOKUP($D523,'Growth rate'!$B$3:$S$93,9,FALSE)*VLOOKUP($F523,BY_IND_Demand_Drivers!$B$5:$J$100,7,FALSE)</f>
        <v>0</v>
      </c>
      <c r="H523" s="16">
        <f>VLOOKUP($D523,'Growth rate'!$B$3:$S$93,9,FALSE)*VLOOKUP($F523,BY_IND_Demand_Drivers!$B$5:$J$100,8,FALSE)</f>
        <v>0</v>
      </c>
      <c r="I523" s="16">
        <f>VLOOKUP($D523,'Growth rate'!$B$3:$S$93,9,FALSE)*VLOOKUP($F523,BY_IND_Demand_Drivers!$B$5:$J$100,9,FALSE)</f>
        <v>0</v>
      </c>
    </row>
    <row r="524" spans="1:9">
      <c r="A524" s="16">
        <f t="shared" si="6"/>
        <v>14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ICDFL</v>
      </c>
      <c r="G524" s="16">
        <f>VLOOKUP($D524,'Growth rate'!$B$3:$S$93,9,FALSE)*VLOOKUP($F524,BY_IND_Demand_Drivers!$B$5:$J$100,7,FALSE)</f>
        <v>0</v>
      </c>
      <c r="H524" s="16">
        <f>VLOOKUP($D524,'Growth rate'!$B$3:$S$93,9,FALSE)*VLOOKUP($F524,BY_IND_Demand_Drivers!$B$5:$J$100,8,FALSE)</f>
        <v>0</v>
      </c>
      <c r="I524" s="16">
        <f>VLOOKUP($D524,'Growth rate'!$B$3:$S$93,9,FALSE)*VLOOKUP($F524,BY_IND_Demand_Drivers!$B$5:$J$100,9,FALSE)</f>
        <v>0</v>
      </c>
    </row>
    <row r="525" spans="1:9">
      <c r="A525" s="16">
        <f t="shared" si="6"/>
        <v>14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ICDFL</v>
      </c>
      <c r="G525" s="16">
        <f>VLOOKUP($D525,'Growth rate'!$B$3:$S$93,9,FALSE)*VLOOKUP($F525,BY_IND_Demand_Drivers!$B$5:$J$100,7,FALSE)</f>
        <v>0</v>
      </c>
      <c r="H525" s="16">
        <f>VLOOKUP($D525,'Growth rate'!$B$3:$S$93,9,FALSE)*VLOOKUP($F525,BY_IND_Demand_Drivers!$B$5:$J$100,8,FALSE)</f>
        <v>0</v>
      </c>
      <c r="I525" s="16">
        <f>VLOOKUP($D525,'Growth rate'!$B$3:$S$93,9,FALSE)*VLOOKUP($F525,BY_IND_Demand_Drivers!$B$5:$J$100,9,FALSE)</f>
        <v>0</v>
      </c>
    </row>
    <row r="526" spans="1:9">
      <c r="A526" s="16">
        <f t="shared" si="6"/>
        <v>14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ICDFL</v>
      </c>
      <c r="G526" s="16">
        <f>VLOOKUP($D526,'Growth rate'!$B$3:$S$93,9,FALSE)*VLOOKUP($F526,BY_IND_Demand_Drivers!$B$5:$J$100,7,FALSE)</f>
        <v>0</v>
      </c>
      <c r="H526" s="16">
        <f>VLOOKUP($D526,'Growth rate'!$B$3:$S$93,9,FALSE)*VLOOKUP($F526,BY_IND_Demand_Drivers!$B$5:$J$100,8,FALSE)</f>
        <v>0</v>
      </c>
      <c r="I526" s="16">
        <f>VLOOKUP($D526,'Growth rate'!$B$3:$S$93,9,FALSE)*VLOOKUP($F526,BY_IND_Demand_Drivers!$B$5:$J$100,9,FALSE)</f>
        <v>0</v>
      </c>
    </row>
    <row r="527" spans="1:9">
      <c r="A527" s="16">
        <f t="shared" si="6"/>
        <v>14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ICDFL</v>
      </c>
      <c r="G527" s="16">
        <f>VLOOKUP($D527,'Growth rate'!$B$3:$S$93,9,FALSE)*VLOOKUP($F527,BY_IND_Demand_Drivers!$B$5:$J$100,7,FALSE)</f>
        <v>0</v>
      </c>
      <c r="H527" s="16">
        <f>VLOOKUP($D527,'Growth rate'!$B$3:$S$93,9,FALSE)*VLOOKUP($F527,BY_IND_Demand_Drivers!$B$5:$J$100,8,FALSE)</f>
        <v>0</v>
      </c>
      <c r="I527" s="16">
        <f>VLOOKUP($D527,'Growth rate'!$B$3:$S$93,9,FALSE)*VLOOKUP($F527,BY_IND_Demand_Drivers!$B$5:$J$100,9,FALSE)</f>
        <v>0</v>
      </c>
    </row>
    <row r="528" spans="1:9">
      <c r="A528" s="16">
        <f t="shared" si="6"/>
        <v>14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ICDFL</v>
      </c>
      <c r="G528" s="16">
        <f>VLOOKUP($D528,'Growth rate'!$B$3:$S$93,9,FALSE)*VLOOKUP($F528,BY_IND_Demand_Drivers!$B$5:$J$100,7,FALSE)</f>
        <v>0</v>
      </c>
      <c r="H528" s="16">
        <f>VLOOKUP($D528,'Growth rate'!$B$3:$S$93,9,FALSE)*VLOOKUP($F528,BY_IND_Demand_Drivers!$B$5:$J$100,8,FALSE)</f>
        <v>0</v>
      </c>
      <c r="I528" s="16">
        <f>VLOOKUP($D528,'Growth rate'!$B$3:$S$93,9,FALSE)*VLOOKUP($F528,BY_IND_Demand_Drivers!$B$5:$J$100,9,FALSE)</f>
        <v>0</v>
      </c>
    </row>
    <row r="529" spans="1:9">
      <c r="A529" s="16">
        <f t="shared" si="6"/>
        <v>14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ICDFL</v>
      </c>
      <c r="G529" s="16">
        <f>VLOOKUP($D529,'Growth rate'!$B$3:$S$93,9,FALSE)*VLOOKUP($F529,BY_IND_Demand_Drivers!$B$5:$J$100,7,FALSE)</f>
        <v>0</v>
      </c>
      <c r="H529" s="16">
        <f>VLOOKUP($D529,'Growth rate'!$B$3:$S$93,9,FALSE)*VLOOKUP($F529,BY_IND_Demand_Drivers!$B$5:$J$100,8,FALSE)</f>
        <v>0</v>
      </c>
      <c r="I529" s="16">
        <f>VLOOKUP($D529,'Growth rate'!$B$3:$S$93,9,FALSE)*VLOOKUP($F529,BY_IND_Demand_Drivers!$B$5:$J$100,9,FALSE)</f>
        <v>0</v>
      </c>
    </row>
    <row r="530" spans="1:9">
      <c r="A530" s="16">
        <f t="shared" si="6"/>
        <v>14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ICDFL</v>
      </c>
      <c r="G530" s="16">
        <f>VLOOKUP($D530,'Growth rate'!$B$3:$S$93,9,FALSE)*VLOOKUP($F530,BY_IND_Demand_Drivers!$B$5:$J$100,7,FALSE)</f>
        <v>0</v>
      </c>
      <c r="H530" s="16">
        <f>VLOOKUP($D530,'Growth rate'!$B$3:$S$93,9,FALSE)*VLOOKUP($F530,BY_IND_Demand_Drivers!$B$5:$J$100,8,FALSE)</f>
        <v>0</v>
      </c>
      <c r="I530" s="16">
        <f>VLOOKUP($D530,'Growth rate'!$B$3:$S$93,9,FALSE)*VLOOKUP($F530,BY_IND_Demand_Drivers!$B$5:$J$100,9,FALSE)</f>
        <v>0</v>
      </c>
    </row>
    <row r="531" spans="1:9">
      <c r="A531" s="16">
        <f t="shared" si="6"/>
        <v>14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ICDFL</v>
      </c>
      <c r="G531" s="16">
        <f>VLOOKUP($D531,'Growth rate'!$B$3:$S$93,9,FALSE)*VLOOKUP($F531,BY_IND_Demand_Drivers!$B$5:$J$100,7,FALSE)</f>
        <v>0</v>
      </c>
      <c r="H531" s="16">
        <f>VLOOKUP($D531,'Growth rate'!$B$3:$S$93,9,FALSE)*VLOOKUP($F531,BY_IND_Demand_Drivers!$B$5:$J$100,8,FALSE)</f>
        <v>0</v>
      </c>
      <c r="I531" s="16">
        <f>VLOOKUP($D531,'Growth rate'!$B$3:$S$93,9,FALSE)*VLOOKUP($F531,BY_IND_Demand_Drivers!$B$5:$J$100,9,FALSE)</f>
        <v>0</v>
      </c>
    </row>
    <row r="532" spans="1:9">
      <c r="A532" s="16">
        <f t="shared" si="6"/>
        <v>14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ICDFL</v>
      </c>
      <c r="G532" s="16">
        <f>VLOOKUP($D532,'Growth rate'!$B$3:$S$93,9,FALSE)*VLOOKUP($F532,BY_IND_Demand_Drivers!$B$5:$J$100,7,FALSE)</f>
        <v>0</v>
      </c>
      <c r="H532" s="16">
        <f>VLOOKUP($D532,'Growth rate'!$B$3:$S$93,9,FALSE)*VLOOKUP($F532,BY_IND_Demand_Drivers!$B$5:$J$100,8,FALSE)</f>
        <v>0</v>
      </c>
      <c r="I532" s="16">
        <f>VLOOKUP($D532,'Growth rate'!$B$3:$S$93,9,FALSE)*VLOOKUP($F532,BY_IND_Demand_Drivers!$B$5:$J$100,9,FALSE)</f>
        <v>0</v>
      </c>
    </row>
    <row r="533" spans="1:9">
      <c r="A533" s="16">
        <f t="shared" si="6"/>
        <v>14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ICDFL</v>
      </c>
      <c r="G533" s="16">
        <f>VLOOKUP($D533,'Growth rate'!$B$3:$S$93,9,FALSE)*VLOOKUP($F533,BY_IND_Demand_Drivers!$B$5:$J$100,7,FALSE)</f>
        <v>0</v>
      </c>
      <c r="H533" s="16">
        <f>VLOOKUP($D533,'Growth rate'!$B$3:$S$93,9,FALSE)*VLOOKUP($F533,BY_IND_Demand_Drivers!$B$5:$J$100,8,FALSE)</f>
        <v>0</v>
      </c>
      <c r="I533" s="16">
        <f>VLOOKUP($D533,'Growth rate'!$B$3:$S$93,9,FALSE)*VLOOKUP($F533,BY_IND_Demand_Drivers!$B$5:$J$100,9,FALSE)</f>
        <v>0</v>
      </c>
    </row>
    <row r="534" spans="1:9">
      <c r="A534" s="16">
        <f t="shared" si="6"/>
        <v>14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ICDFL</v>
      </c>
      <c r="G534" s="16">
        <f>VLOOKUP($D534,'Growth rate'!$B$3:$S$93,9,FALSE)*VLOOKUP($F534,BY_IND_Demand_Drivers!$B$5:$J$100,7,FALSE)</f>
        <v>0</v>
      </c>
      <c r="H534" s="16">
        <f>VLOOKUP($D534,'Growth rate'!$B$3:$S$93,9,FALSE)*VLOOKUP($F534,BY_IND_Demand_Drivers!$B$5:$J$100,8,FALSE)</f>
        <v>0</v>
      </c>
      <c r="I534" s="16">
        <f>VLOOKUP($D534,'Growth rate'!$B$3:$S$93,9,FALSE)*VLOOKUP($F534,BY_IND_Demand_Drivers!$B$5:$J$100,9,FALSE)</f>
        <v>0</v>
      </c>
    </row>
    <row r="535" spans="1:9">
      <c r="A535" s="16">
        <f t="shared" ref="A535:A577" si="7">A453+1</f>
        <v>14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ICDFL</v>
      </c>
      <c r="G535" s="16">
        <f>VLOOKUP($D535,'Growth rate'!$B$3:$S$93,9,FALSE)*VLOOKUP($F535,BY_IND_Demand_Drivers!$B$5:$J$100,7,FALSE)</f>
        <v>0</v>
      </c>
      <c r="H535" s="16">
        <f>VLOOKUP($D535,'Growth rate'!$B$3:$S$93,9,FALSE)*VLOOKUP($F535,BY_IND_Demand_Drivers!$B$5:$J$100,8,FALSE)</f>
        <v>0</v>
      </c>
      <c r="I535" s="16">
        <f>VLOOKUP($D535,'Growth rate'!$B$3:$S$93,9,FALSE)*VLOOKUP($F535,BY_IND_Demand_Drivers!$B$5:$J$100,9,FALSE)</f>
        <v>0</v>
      </c>
    </row>
    <row r="536" spans="1:9">
      <c r="A536" s="16">
        <f t="shared" si="7"/>
        <v>14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ICDFL</v>
      </c>
      <c r="G536" s="16">
        <f>VLOOKUP($D536,'Growth rate'!$B$3:$S$93,9,FALSE)*VLOOKUP($F536,BY_IND_Demand_Drivers!$B$5:$J$100,7,FALSE)</f>
        <v>0</v>
      </c>
      <c r="H536" s="16">
        <f>VLOOKUP($D536,'Growth rate'!$B$3:$S$93,9,FALSE)*VLOOKUP($F536,BY_IND_Demand_Drivers!$B$5:$J$100,8,FALSE)</f>
        <v>0</v>
      </c>
      <c r="I536" s="16">
        <f>VLOOKUP($D536,'Growth rate'!$B$3:$S$93,9,FALSE)*VLOOKUP($F536,BY_IND_Demand_Drivers!$B$5:$J$100,9,FALSE)</f>
        <v>0</v>
      </c>
    </row>
    <row r="537" spans="1:9">
      <c r="A537" s="16">
        <f t="shared" si="7"/>
        <v>14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ICDFL</v>
      </c>
      <c r="G537" s="16">
        <f>VLOOKUP($D537,'Growth rate'!$B$3:$S$93,9,FALSE)*VLOOKUP($F537,BY_IND_Demand_Drivers!$B$5:$J$100,7,FALSE)</f>
        <v>0</v>
      </c>
      <c r="H537" s="16">
        <f>VLOOKUP($D537,'Growth rate'!$B$3:$S$93,9,FALSE)*VLOOKUP($F537,BY_IND_Demand_Drivers!$B$5:$J$100,8,FALSE)</f>
        <v>0</v>
      </c>
      <c r="I537" s="16">
        <f>VLOOKUP($D537,'Growth rate'!$B$3:$S$93,9,FALSE)*VLOOKUP($F537,BY_IND_Demand_Drivers!$B$5:$J$100,9,FALSE)</f>
        <v>0</v>
      </c>
    </row>
    <row r="538" spans="1:9">
      <c r="A538" s="16">
        <f t="shared" si="7"/>
        <v>14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ICDFL</v>
      </c>
      <c r="G538" s="16">
        <f>VLOOKUP($D538,'Growth rate'!$B$3:$S$93,9,FALSE)*VLOOKUP($F538,BY_IND_Demand_Drivers!$B$5:$J$100,7,FALSE)</f>
        <v>0</v>
      </c>
      <c r="H538" s="16">
        <f>VLOOKUP($D538,'Growth rate'!$B$3:$S$93,9,FALSE)*VLOOKUP($F538,BY_IND_Demand_Drivers!$B$5:$J$100,8,FALSE)</f>
        <v>0</v>
      </c>
      <c r="I538" s="16">
        <f>VLOOKUP($D538,'Growth rate'!$B$3:$S$93,9,FALSE)*VLOOKUP($F538,BY_IND_Demand_Drivers!$B$5:$J$100,9,FALSE)</f>
        <v>0</v>
      </c>
    </row>
    <row r="539" spans="1:9">
      <c r="A539" s="16">
        <f t="shared" si="7"/>
        <v>14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ICDFL</v>
      </c>
      <c r="G539" s="16">
        <f>VLOOKUP($D539,'Growth rate'!$B$3:$S$93,9,FALSE)*VLOOKUP($F539,BY_IND_Demand_Drivers!$B$5:$J$100,7,FALSE)</f>
        <v>0</v>
      </c>
      <c r="H539" s="16">
        <f>VLOOKUP($D539,'Growth rate'!$B$3:$S$93,9,FALSE)*VLOOKUP($F539,BY_IND_Demand_Drivers!$B$5:$J$100,8,FALSE)</f>
        <v>0</v>
      </c>
      <c r="I539" s="16">
        <f>VLOOKUP($D539,'Growth rate'!$B$3:$S$93,9,FALSE)*VLOOKUP($F539,BY_IND_Demand_Drivers!$B$5:$J$100,9,FALSE)</f>
        <v>0</v>
      </c>
    </row>
    <row r="540" spans="1:9">
      <c r="A540" s="16">
        <f t="shared" si="7"/>
        <v>14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ICDFL</v>
      </c>
      <c r="G540" s="16">
        <f>VLOOKUP($D540,'Growth rate'!$B$3:$S$93,9,FALSE)*VLOOKUP($F540,BY_IND_Demand_Drivers!$B$5:$J$100,7,FALSE)</f>
        <v>0</v>
      </c>
      <c r="H540" s="16">
        <f>VLOOKUP($D540,'Growth rate'!$B$3:$S$93,9,FALSE)*VLOOKUP($F540,BY_IND_Demand_Drivers!$B$5:$J$100,8,FALSE)</f>
        <v>0</v>
      </c>
      <c r="I540" s="16">
        <f>VLOOKUP($D540,'Growth rate'!$B$3:$S$93,9,FALSE)*VLOOKUP($F540,BY_IND_Demand_Drivers!$B$5:$J$100,9,FALSE)</f>
        <v>0</v>
      </c>
    </row>
    <row r="541" spans="1:9">
      <c r="A541" s="16">
        <f t="shared" si="7"/>
        <v>14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ICDFL</v>
      </c>
      <c r="G541" s="16">
        <f>VLOOKUP($D541,'Growth rate'!$B$3:$S$93,9,FALSE)*VLOOKUP($F541,BY_IND_Demand_Drivers!$B$5:$J$100,7,FALSE)</f>
        <v>0</v>
      </c>
      <c r="H541" s="16">
        <f>VLOOKUP($D541,'Growth rate'!$B$3:$S$93,9,FALSE)*VLOOKUP($F541,BY_IND_Demand_Drivers!$B$5:$J$100,8,FALSE)</f>
        <v>0</v>
      </c>
      <c r="I541" s="16">
        <f>VLOOKUP($D541,'Growth rate'!$B$3:$S$93,9,FALSE)*VLOOKUP($F541,BY_IND_Demand_Drivers!$B$5:$J$100,9,FALSE)</f>
        <v>0</v>
      </c>
    </row>
    <row r="542" spans="1:9">
      <c r="A542" s="16">
        <f t="shared" si="7"/>
        <v>14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ICDFL</v>
      </c>
      <c r="G542" s="16">
        <f>VLOOKUP($D542,'Growth rate'!$B$3:$S$93,9,FALSE)*VLOOKUP($F542,BY_IND_Demand_Drivers!$B$5:$J$100,7,FALSE)</f>
        <v>0</v>
      </c>
      <c r="H542" s="16">
        <f>VLOOKUP($D542,'Growth rate'!$B$3:$S$93,9,FALSE)*VLOOKUP($F542,BY_IND_Demand_Drivers!$B$5:$J$100,8,FALSE)</f>
        <v>0</v>
      </c>
      <c r="I542" s="16">
        <f>VLOOKUP($D542,'Growth rate'!$B$3:$S$93,9,FALSE)*VLOOKUP($F542,BY_IND_Demand_Drivers!$B$5:$J$100,9,FALSE)</f>
        <v>0</v>
      </c>
    </row>
    <row r="543" spans="1:9">
      <c r="A543" s="16">
        <f t="shared" si="7"/>
        <v>14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ICDFL</v>
      </c>
      <c r="G543" s="16">
        <f>VLOOKUP($D543,'Growth rate'!$B$3:$S$93,9,FALSE)*VLOOKUP($F543,BY_IND_Demand_Drivers!$B$5:$J$100,7,FALSE)</f>
        <v>0</v>
      </c>
      <c r="H543" s="16">
        <f>VLOOKUP($D543,'Growth rate'!$B$3:$S$93,9,FALSE)*VLOOKUP($F543,BY_IND_Demand_Drivers!$B$5:$J$100,8,FALSE)</f>
        <v>0</v>
      </c>
      <c r="I543" s="16">
        <f>VLOOKUP($D543,'Growth rate'!$B$3:$S$93,9,FALSE)*VLOOKUP($F543,BY_IND_Demand_Drivers!$B$5:$J$100,9,FALSE)</f>
        <v>0</v>
      </c>
    </row>
    <row r="544" spans="1:9">
      <c r="A544" s="16">
        <f t="shared" si="7"/>
        <v>14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ICDFL</v>
      </c>
      <c r="G544" s="16">
        <f>VLOOKUP($D544,'Growth rate'!$B$3:$S$93,9,FALSE)*VLOOKUP($F544,BY_IND_Demand_Drivers!$B$5:$J$100,7,FALSE)</f>
        <v>0</v>
      </c>
      <c r="H544" s="16">
        <f>VLOOKUP($D544,'Growth rate'!$B$3:$S$93,9,FALSE)*VLOOKUP($F544,BY_IND_Demand_Drivers!$B$5:$J$100,8,FALSE)</f>
        <v>0</v>
      </c>
      <c r="I544" s="16">
        <f>VLOOKUP($D544,'Growth rate'!$B$3:$S$93,9,FALSE)*VLOOKUP($F544,BY_IND_Demand_Drivers!$B$5:$J$100,9,FALSE)</f>
        <v>0</v>
      </c>
    </row>
    <row r="545" spans="1:9">
      <c r="A545" s="16">
        <f t="shared" si="7"/>
        <v>14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ICDFL</v>
      </c>
      <c r="G545" s="16">
        <f>VLOOKUP($D545,'Growth rate'!$B$3:$S$93,9,FALSE)*VLOOKUP($F545,BY_IND_Demand_Drivers!$B$5:$J$100,7,FALSE)</f>
        <v>0</v>
      </c>
      <c r="H545" s="16">
        <f>VLOOKUP($D545,'Growth rate'!$B$3:$S$93,9,FALSE)*VLOOKUP($F545,BY_IND_Demand_Drivers!$B$5:$J$100,8,FALSE)</f>
        <v>0</v>
      </c>
      <c r="I545" s="16">
        <f>VLOOKUP($D545,'Growth rate'!$B$3:$S$93,9,FALSE)*VLOOKUP($F545,BY_IND_Demand_Drivers!$B$5:$J$100,9,FALSE)</f>
        <v>0</v>
      </c>
    </row>
    <row r="546" spans="1:9">
      <c r="A546" s="16">
        <f t="shared" si="7"/>
        <v>14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ICDFL</v>
      </c>
      <c r="G546" s="16">
        <f>VLOOKUP($D546,'Growth rate'!$B$3:$S$93,9,FALSE)*VLOOKUP($F546,BY_IND_Demand_Drivers!$B$5:$J$100,7,FALSE)</f>
        <v>0</v>
      </c>
      <c r="H546" s="16">
        <f>VLOOKUP($D546,'Growth rate'!$B$3:$S$93,9,FALSE)*VLOOKUP($F546,BY_IND_Demand_Drivers!$B$5:$J$100,8,FALSE)</f>
        <v>0</v>
      </c>
      <c r="I546" s="16">
        <f>VLOOKUP($D546,'Growth rate'!$B$3:$S$93,9,FALSE)*VLOOKUP($F546,BY_IND_Demand_Drivers!$B$5:$J$100,9,FALSE)</f>
        <v>0</v>
      </c>
    </row>
    <row r="547" spans="1:9">
      <c r="A547" s="16">
        <f t="shared" si="7"/>
        <v>14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ICDFL</v>
      </c>
      <c r="G547" s="16">
        <f>VLOOKUP($D547,'Growth rate'!$B$3:$S$93,9,FALSE)*VLOOKUP($F547,BY_IND_Demand_Drivers!$B$5:$J$100,7,FALSE)</f>
        <v>0</v>
      </c>
      <c r="H547" s="16">
        <f>VLOOKUP($D547,'Growth rate'!$B$3:$S$93,9,FALSE)*VLOOKUP($F547,BY_IND_Demand_Drivers!$B$5:$J$100,8,FALSE)</f>
        <v>0</v>
      </c>
      <c r="I547" s="16">
        <f>VLOOKUP($D547,'Growth rate'!$B$3:$S$93,9,FALSE)*VLOOKUP($F547,BY_IND_Demand_Drivers!$B$5:$J$100,9,FALSE)</f>
        <v>0</v>
      </c>
    </row>
    <row r="548" spans="1:9">
      <c r="A548" s="16">
        <f t="shared" si="7"/>
        <v>14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ICDFL</v>
      </c>
      <c r="G548" s="16">
        <f>VLOOKUP($D548,'Growth rate'!$B$3:$S$93,9,FALSE)*VLOOKUP($F548,BY_IND_Demand_Drivers!$B$5:$J$100,7,FALSE)</f>
        <v>0</v>
      </c>
      <c r="H548" s="16">
        <f>VLOOKUP($D548,'Growth rate'!$B$3:$S$93,9,FALSE)*VLOOKUP($F548,BY_IND_Demand_Drivers!$B$5:$J$100,8,FALSE)</f>
        <v>0</v>
      </c>
      <c r="I548" s="16">
        <f>VLOOKUP($D548,'Growth rate'!$B$3:$S$93,9,FALSE)*VLOOKUP($F548,BY_IND_Demand_Drivers!$B$5:$J$100,9,FALSE)</f>
        <v>0</v>
      </c>
    </row>
    <row r="549" spans="1:9">
      <c r="A549" s="16">
        <f t="shared" si="7"/>
        <v>14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ICDFL</v>
      </c>
      <c r="G549" s="16">
        <f>VLOOKUP($D549,'Growth rate'!$B$3:$S$93,9,FALSE)*VLOOKUP($F549,BY_IND_Demand_Drivers!$B$5:$J$100,7,FALSE)</f>
        <v>0</v>
      </c>
      <c r="H549" s="16">
        <f>VLOOKUP($D549,'Growth rate'!$B$3:$S$93,9,FALSE)*VLOOKUP($F549,BY_IND_Demand_Drivers!$B$5:$J$100,8,FALSE)</f>
        <v>0</v>
      </c>
      <c r="I549" s="16">
        <f>VLOOKUP($D549,'Growth rate'!$B$3:$S$93,9,FALSE)*VLOOKUP($F549,BY_IND_Demand_Drivers!$B$5:$J$100,9,FALSE)</f>
        <v>0</v>
      </c>
    </row>
    <row r="550" spans="1:9">
      <c r="A550" s="16">
        <f t="shared" si="7"/>
        <v>14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ICDFL</v>
      </c>
      <c r="G550" s="16">
        <f>VLOOKUP($D550,'Growth rate'!$B$3:$S$93,9,FALSE)*VLOOKUP($F550,BY_IND_Demand_Drivers!$B$5:$J$100,7,FALSE)</f>
        <v>0</v>
      </c>
      <c r="H550" s="16">
        <f>VLOOKUP($D550,'Growth rate'!$B$3:$S$93,9,FALSE)*VLOOKUP($F550,BY_IND_Demand_Drivers!$B$5:$J$100,8,FALSE)</f>
        <v>0</v>
      </c>
      <c r="I550" s="16">
        <f>VLOOKUP($D550,'Growth rate'!$B$3:$S$93,9,FALSE)*VLOOKUP($F550,BY_IND_Demand_Drivers!$B$5:$J$100,9,FALSE)</f>
        <v>0</v>
      </c>
    </row>
    <row r="551" spans="1:9">
      <c r="A551" s="16">
        <f t="shared" si="7"/>
        <v>14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ICDFL</v>
      </c>
      <c r="G551" s="16">
        <f>VLOOKUP($D551,'Growth rate'!$B$3:$S$93,9,FALSE)*VLOOKUP($F551,BY_IND_Demand_Drivers!$B$5:$J$100,7,FALSE)</f>
        <v>0</v>
      </c>
      <c r="H551" s="16">
        <f>VLOOKUP($D551,'Growth rate'!$B$3:$S$93,9,FALSE)*VLOOKUP($F551,BY_IND_Demand_Drivers!$B$5:$J$100,8,FALSE)</f>
        <v>0</v>
      </c>
      <c r="I551" s="16">
        <f>VLOOKUP($D551,'Growth rate'!$B$3:$S$93,9,FALSE)*VLOOKUP($F551,BY_IND_Demand_Drivers!$B$5:$J$100,9,FALSE)</f>
        <v>0</v>
      </c>
    </row>
    <row r="552" spans="1:9">
      <c r="A552" s="16">
        <f t="shared" si="7"/>
        <v>14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ICDFL</v>
      </c>
      <c r="G552" s="16">
        <f>VLOOKUP($D552,'Growth rate'!$B$3:$S$93,9,FALSE)*VLOOKUP($F552,BY_IND_Demand_Drivers!$B$5:$J$100,7,FALSE)</f>
        <v>0</v>
      </c>
      <c r="H552" s="16">
        <f>VLOOKUP($D552,'Growth rate'!$B$3:$S$93,9,FALSE)*VLOOKUP($F552,BY_IND_Demand_Drivers!$B$5:$J$100,8,FALSE)</f>
        <v>0</v>
      </c>
      <c r="I552" s="16">
        <f>VLOOKUP($D552,'Growth rate'!$B$3:$S$93,9,FALSE)*VLOOKUP($F552,BY_IND_Demand_Drivers!$B$5:$J$100,9,FALSE)</f>
        <v>0</v>
      </c>
    </row>
    <row r="553" spans="1:9">
      <c r="A553" s="16">
        <f t="shared" si="7"/>
        <v>14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ICDFL</v>
      </c>
      <c r="G553" s="16">
        <f>VLOOKUP($D553,'Growth rate'!$B$3:$S$93,9,FALSE)*VLOOKUP($F553,BY_IND_Demand_Drivers!$B$5:$J$100,7,FALSE)</f>
        <v>0</v>
      </c>
      <c r="H553" s="16">
        <f>VLOOKUP($D553,'Growth rate'!$B$3:$S$93,9,FALSE)*VLOOKUP($F553,BY_IND_Demand_Drivers!$B$5:$J$100,8,FALSE)</f>
        <v>0</v>
      </c>
      <c r="I553" s="16">
        <f>VLOOKUP($D553,'Growth rate'!$B$3:$S$93,9,FALSE)*VLOOKUP($F553,BY_IND_Demand_Drivers!$B$5:$J$100,9,FALSE)</f>
        <v>0</v>
      </c>
    </row>
    <row r="554" spans="1:9">
      <c r="A554" s="16">
        <f t="shared" si="7"/>
        <v>14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ICDFL</v>
      </c>
      <c r="G554" s="16">
        <f>VLOOKUP($D554,'Growth rate'!$B$3:$S$93,9,FALSE)*VLOOKUP($F554,BY_IND_Demand_Drivers!$B$5:$J$100,7,FALSE)</f>
        <v>0</v>
      </c>
      <c r="H554" s="16">
        <f>VLOOKUP($D554,'Growth rate'!$B$3:$S$93,9,FALSE)*VLOOKUP($F554,BY_IND_Demand_Drivers!$B$5:$J$100,8,FALSE)</f>
        <v>0</v>
      </c>
      <c r="I554" s="16">
        <f>VLOOKUP($D554,'Growth rate'!$B$3:$S$93,9,FALSE)*VLOOKUP($F554,BY_IND_Demand_Drivers!$B$5:$J$100,9,FALSE)</f>
        <v>0</v>
      </c>
    </row>
    <row r="555" spans="1:9">
      <c r="A555" s="16">
        <f t="shared" si="7"/>
        <v>14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ICDFL</v>
      </c>
      <c r="G555" s="16">
        <f>VLOOKUP($D555,'Growth rate'!$B$3:$S$93,9,FALSE)*VLOOKUP($F555,BY_IND_Demand_Drivers!$B$5:$J$100,7,FALSE)</f>
        <v>0</v>
      </c>
      <c r="H555" s="16">
        <f>VLOOKUP($D555,'Growth rate'!$B$3:$S$93,9,FALSE)*VLOOKUP($F555,BY_IND_Demand_Drivers!$B$5:$J$100,8,FALSE)</f>
        <v>0</v>
      </c>
      <c r="I555" s="16">
        <f>VLOOKUP($D555,'Growth rate'!$B$3:$S$93,9,FALSE)*VLOOKUP($F555,BY_IND_Demand_Drivers!$B$5:$J$100,9,FALSE)</f>
        <v>0</v>
      </c>
    </row>
    <row r="556" spans="1:9">
      <c r="A556" s="16">
        <f t="shared" si="7"/>
        <v>14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ICDFL</v>
      </c>
      <c r="G556" s="16">
        <f>VLOOKUP($D556,'Growth rate'!$B$3:$S$93,9,FALSE)*VLOOKUP($F556,BY_IND_Demand_Drivers!$B$5:$J$100,7,FALSE)</f>
        <v>0</v>
      </c>
      <c r="H556" s="16">
        <f>VLOOKUP($D556,'Growth rate'!$B$3:$S$93,9,FALSE)*VLOOKUP($F556,BY_IND_Demand_Drivers!$B$5:$J$100,8,FALSE)</f>
        <v>0</v>
      </c>
      <c r="I556" s="16">
        <f>VLOOKUP($D556,'Growth rate'!$B$3:$S$93,9,FALSE)*VLOOKUP($F556,BY_IND_Demand_Drivers!$B$5:$J$100,9,FALSE)</f>
        <v>0</v>
      </c>
    </row>
    <row r="557" spans="1:9">
      <c r="A557" s="16">
        <f t="shared" si="7"/>
        <v>14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ICDFL</v>
      </c>
      <c r="G557" s="16">
        <f>VLOOKUP($D557,'Growth rate'!$B$3:$S$93,9,FALSE)*VLOOKUP($F557,BY_IND_Demand_Drivers!$B$5:$J$100,7,FALSE)</f>
        <v>0</v>
      </c>
      <c r="H557" s="16">
        <f>VLOOKUP($D557,'Growth rate'!$B$3:$S$93,9,FALSE)*VLOOKUP($F557,BY_IND_Demand_Drivers!$B$5:$J$100,8,FALSE)</f>
        <v>0</v>
      </c>
      <c r="I557" s="16">
        <f>VLOOKUP($D557,'Growth rate'!$B$3:$S$93,9,FALSE)*VLOOKUP($F557,BY_IND_Demand_Drivers!$B$5:$J$100,9,FALSE)</f>
        <v>0</v>
      </c>
    </row>
    <row r="558" spans="1:9">
      <c r="A558" s="16">
        <f t="shared" si="7"/>
        <v>14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ICDFL</v>
      </c>
      <c r="G558" s="16">
        <f>VLOOKUP($D558,'Growth rate'!$B$3:$S$93,9,FALSE)*VLOOKUP($F558,BY_IND_Demand_Drivers!$B$5:$J$100,7,FALSE)</f>
        <v>0</v>
      </c>
      <c r="H558" s="16">
        <f>VLOOKUP($D558,'Growth rate'!$B$3:$S$93,9,FALSE)*VLOOKUP($F558,BY_IND_Demand_Drivers!$B$5:$J$100,8,FALSE)</f>
        <v>0</v>
      </c>
      <c r="I558" s="16">
        <f>VLOOKUP($D558,'Growth rate'!$B$3:$S$93,9,FALSE)*VLOOKUP($F558,BY_IND_Demand_Drivers!$B$5:$J$100,9,FALSE)</f>
        <v>0</v>
      </c>
    </row>
    <row r="559" spans="1:9">
      <c r="A559" s="16">
        <f t="shared" si="7"/>
        <v>14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ICDFL</v>
      </c>
      <c r="G559" s="16">
        <f>VLOOKUP($D559,'Growth rate'!$B$3:$S$93,9,FALSE)*VLOOKUP($F559,BY_IND_Demand_Drivers!$B$5:$J$100,7,FALSE)</f>
        <v>0</v>
      </c>
      <c r="H559" s="16">
        <f>VLOOKUP($D559,'Growth rate'!$B$3:$S$93,9,FALSE)*VLOOKUP($F559,BY_IND_Demand_Drivers!$B$5:$J$100,8,FALSE)</f>
        <v>0</v>
      </c>
      <c r="I559" s="16">
        <f>VLOOKUP($D559,'Growth rate'!$B$3:$S$93,9,FALSE)*VLOOKUP($F559,BY_IND_Demand_Drivers!$B$5:$J$100,9,FALSE)</f>
        <v>0</v>
      </c>
    </row>
    <row r="560" spans="1:9">
      <c r="A560" s="16">
        <f t="shared" si="7"/>
        <v>14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ICDFL</v>
      </c>
      <c r="G560" s="16">
        <f>VLOOKUP($D560,'Growth rate'!$B$3:$S$93,9,FALSE)*VLOOKUP($F560,BY_IND_Demand_Drivers!$B$5:$J$100,7,FALSE)</f>
        <v>0</v>
      </c>
      <c r="H560" s="16">
        <f>VLOOKUP($D560,'Growth rate'!$B$3:$S$93,9,FALSE)*VLOOKUP($F560,BY_IND_Demand_Drivers!$B$5:$J$100,8,FALSE)</f>
        <v>0</v>
      </c>
      <c r="I560" s="16">
        <f>VLOOKUP($D560,'Growth rate'!$B$3:$S$93,9,FALSE)*VLOOKUP($F560,BY_IND_Demand_Drivers!$B$5:$J$100,9,FALSE)</f>
        <v>0</v>
      </c>
    </row>
    <row r="561" spans="1:9">
      <c r="A561" s="16">
        <f t="shared" si="7"/>
        <v>14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ICDFL</v>
      </c>
      <c r="G561" s="16">
        <f>VLOOKUP($D561,'Growth rate'!$B$3:$S$93,9,FALSE)*VLOOKUP($F561,BY_IND_Demand_Drivers!$B$5:$J$100,7,FALSE)</f>
        <v>0</v>
      </c>
      <c r="H561" s="16">
        <f>VLOOKUP($D561,'Growth rate'!$B$3:$S$93,9,FALSE)*VLOOKUP($F561,BY_IND_Demand_Drivers!$B$5:$J$100,8,FALSE)</f>
        <v>0</v>
      </c>
      <c r="I561" s="16">
        <f>VLOOKUP($D561,'Growth rate'!$B$3:$S$93,9,FALSE)*VLOOKUP($F561,BY_IND_Demand_Drivers!$B$5:$J$100,9,FALSE)</f>
        <v>0</v>
      </c>
    </row>
    <row r="562" spans="1:9">
      <c r="A562" s="16">
        <f t="shared" si="7"/>
        <v>14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ICDFL</v>
      </c>
      <c r="G562" s="16">
        <f>VLOOKUP($D562,'Growth rate'!$B$3:$S$93,9,FALSE)*VLOOKUP($F562,BY_IND_Demand_Drivers!$B$5:$J$100,7,FALSE)</f>
        <v>0</v>
      </c>
      <c r="H562" s="16">
        <f>VLOOKUP($D562,'Growth rate'!$B$3:$S$93,9,FALSE)*VLOOKUP($F562,BY_IND_Demand_Drivers!$B$5:$J$100,8,FALSE)</f>
        <v>0</v>
      </c>
      <c r="I562" s="16">
        <f>VLOOKUP($D562,'Growth rate'!$B$3:$S$93,9,FALSE)*VLOOKUP($F562,BY_IND_Demand_Drivers!$B$5:$J$100,9,FALSE)</f>
        <v>0</v>
      </c>
    </row>
    <row r="563" spans="1:9">
      <c r="A563" s="16">
        <f t="shared" si="7"/>
        <v>14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ICDFL</v>
      </c>
      <c r="G563" s="16">
        <f>VLOOKUP($D563,'Growth rate'!$B$3:$S$93,9,FALSE)*VLOOKUP($F563,BY_IND_Demand_Drivers!$B$5:$J$100,7,FALSE)</f>
        <v>0</v>
      </c>
      <c r="H563" s="16">
        <f>VLOOKUP($D563,'Growth rate'!$B$3:$S$93,9,FALSE)*VLOOKUP($F563,BY_IND_Demand_Drivers!$B$5:$J$100,8,FALSE)</f>
        <v>0</v>
      </c>
      <c r="I563" s="16">
        <f>VLOOKUP($D563,'Growth rate'!$B$3:$S$93,9,FALSE)*VLOOKUP($F563,BY_IND_Demand_Drivers!$B$5:$J$100,9,FALSE)</f>
        <v>0</v>
      </c>
    </row>
    <row r="564" spans="1:9">
      <c r="A564" s="16">
        <f t="shared" si="7"/>
        <v>14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ICDFL</v>
      </c>
      <c r="G564" s="16">
        <f>VLOOKUP($D564,'Growth rate'!$B$3:$S$93,9,FALSE)*VLOOKUP($F564,BY_IND_Demand_Drivers!$B$5:$J$100,7,FALSE)</f>
        <v>0</v>
      </c>
      <c r="H564" s="16">
        <f>VLOOKUP($D564,'Growth rate'!$B$3:$S$93,9,FALSE)*VLOOKUP($F564,BY_IND_Demand_Drivers!$B$5:$J$100,8,FALSE)</f>
        <v>0</v>
      </c>
      <c r="I564" s="16">
        <f>VLOOKUP($D564,'Growth rate'!$B$3:$S$93,9,FALSE)*VLOOKUP($F564,BY_IND_Demand_Drivers!$B$5:$J$100,9,FALSE)</f>
        <v>0</v>
      </c>
    </row>
    <row r="565" spans="1:9">
      <c r="A565" s="16">
        <f t="shared" si="7"/>
        <v>14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ICDFL</v>
      </c>
      <c r="G565" s="16">
        <f>VLOOKUP($D565,'Growth rate'!$B$3:$S$93,9,FALSE)*VLOOKUP($F565,BY_IND_Demand_Drivers!$B$5:$J$100,7,FALSE)</f>
        <v>0</v>
      </c>
      <c r="H565" s="16">
        <f>VLOOKUP($D565,'Growth rate'!$B$3:$S$93,9,FALSE)*VLOOKUP($F565,BY_IND_Demand_Drivers!$B$5:$J$100,8,FALSE)</f>
        <v>0</v>
      </c>
      <c r="I565" s="16">
        <f>VLOOKUP($D565,'Growth rate'!$B$3:$S$93,9,FALSE)*VLOOKUP($F565,BY_IND_Demand_Drivers!$B$5:$J$100,9,FALSE)</f>
        <v>0</v>
      </c>
    </row>
    <row r="566" spans="1:9">
      <c r="A566" s="16">
        <f t="shared" si="7"/>
        <v>14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ICDFL</v>
      </c>
      <c r="G566" s="16">
        <f>VLOOKUP($D566,'Growth rate'!$B$3:$S$93,9,FALSE)*VLOOKUP($F566,BY_IND_Demand_Drivers!$B$5:$J$100,7,FALSE)</f>
        <v>0</v>
      </c>
      <c r="H566" s="16">
        <f>VLOOKUP($D566,'Growth rate'!$B$3:$S$93,9,FALSE)*VLOOKUP($F566,BY_IND_Demand_Drivers!$B$5:$J$100,8,FALSE)</f>
        <v>0</v>
      </c>
      <c r="I566" s="16">
        <f>VLOOKUP($D566,'Growth rate'!$B$3:$S$93,9,FALSE)*VLOOKUP($F566,BY_IND_Demand_Drivers!$B$5:$J$100,9,FALSE)</f>
        <v>0</v>
      </c>
    </row>
    <row r="567" spans="1:9">
      <c r="A567" s="16">
        <f t="shared" si="7"/>
        <v>14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ICDFL</v>
      </c>
      <c r="G567" s="16">
        <f>VLOOKUP($D567,'Growth rate'!$B$3:$S$93,9,FALSE)*VLOOKUP($F567,BY_IND_Demand_Drivers!$B$5:$J$100,7,FALSE)</f>
        <v>0</v>
      </c>
      <c r="H567" s="16">
        <f>VLOOKUP($D567,'Growth rate'!$B$3:$S$93,9,FALSE)*VLOOKUP($F567,BY_IND_Demand_Drivers!$B$5:$J$100,8,FALSE)</f>
        <v>0</v>
      </c>
      <c r="I567" s="16">
        <f>VLOOKUP($D567,'Growth rate'!$B$3:$S$93,9,FALSE)*VLOOKUP($F567,BY_IND_Demand_Drivers!$B$5:$J$100,9,FALSE)</f>
        <v>0</v>
      </c>
    </row>
    <row r="568" spans="1:9">
      <c r="A568" s="16">
        <f t="shared" si="7"/>
        <v>14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ICDFL</v>
      </c>
      <c r="G568" s="16">
        <f>VLOOKUP($D568,'Growth rate'!$B$3:$S$93,9,FALSE)*VLOOKUP($F568,BY_IND_Demand_Drivers!$B$5:$J$100,7,FALSE)</f>
        <v>0</v>
      </c>
      <c r="H568" s="16">
        <f>VLOOKUP($D568,'Growth rate'!$B$3:$S$93,9,FALSE)*VLOOKUP($F568,BY_IND_Demand_Drivers!$B$5:$J$100,8,FALSE)</f>
        <v>0</v>
      </c>
      <c r="I568" s="16">
        <f>VLOOKUP($D568,'Growth rate'!$B$3:$S$93,9,FALSE)*VLOOKUP($F568,BY_IND_Demand_Drivers!$B$5:$J$100,9,FALSE)</f>
        <v>0</v>
      </c>
    </row>
    <row r="569" spans="1:9">
      <c r="A569" s="16">
        <f t="shared" si="7"/>
        <v>14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ICDFL</v>
      </c>
      <c r="G569" s="16">
        <f>VLOOKUP($D569,'Growth rate'!$B$3:$S$93,9,FALSE)*VLOOKUP($F569,BY_IND_Demand_Drivers!$B$5:$J$100,7,FALSE)</f>
        <v>0</v>
      </c>
      <c r="H569" s="16">
        <f>VLOOKUP($D569,'Growth rate'!$B$3:$S$93,9,FALSE)*VLOOKUP($F569,BY_IND_Demand_Drivers!$B$5:$J$100,8,FALSE)</f>
        <v>0</v>
      </c>
      <c r="I569" s="16">
        <f>VLOOKUP($D569,'Growth rate'!$B$3:$S$93,9,FALSE)*VLOOKUP($F569,BY_IND_Demand_Drivers!$B$5:$J$100,9,FALSE)</f>
        <v>0</v>
      </c>
    </row>
    <row r="570" spans="1:9">
      <c r="A570" s="16">
        <f t="shared" si="7"/>
        <v>14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ICDFL</v>
      </c>
      <c r="G570" s="16">
        <f>VLOOKUP($D570,'Growth rate'!$B$3:$S$93,9,FALSE)*VLOOKUP($F570,BY_IND_Demand_Drivers!$B$5:$J$100,7,FALSE)</f>
        <v>0</v>
      </c>
      <c r="H570" s="16">
        <f>VLOOKUP($D570,'Growth rate'!$B$3:$S$93,9,FALSE)*VLOOKUP($F570,BY_IND_Demand_Drivers!$B$5:$J$100,8,FALSE)</f>
        <v>0</v>
      </c>
      <c r="I570" s="16">
        <f>VLOOKUP($D570,'Growth rate'!$B$3:$S$93,9,FALSE)*VLOOKUP($F570,BY_IND_Demand_Drivers!$B$5:$J$100,9,FALSE)</f>
        <v>0</v>
      </c>
    </row>
    <row r="571" spans="1:9">
      <c r="A571" s="16">
        <f t="shared" si="7"/>
        <v>14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ICDFL</v>
      </c>
      <c r="G571" s="16">
        <f>VLOOKUP($D571,'Growth rate'!$B$3:$S$93,9,FALSE)*VLOOKUP($F571,BY_IND_Demand_Drivers!$B$5:$J$100,7,FALSE)</f>
        <v>0</v>
      </c>
      <c r="H571" s="16">
        <f>VLOOKUP($D571,'Growth rate'!$B$3:$S$93,9,FALSE)*VLOOKUP($F571,BY_IND_Demand_Drivers!$B$5:$J$100,8,FALSE)</f>
        <v>0</v>
      </c>
      <c r="I571" s="16">
        <f>VLOOKUP($D571,'Growth rate'!$B$3:$S$93,9,FALSE)*VLOOKUP($F571,BY_IND_Demand_Drivers!$B$5:$J$100,9,FALSE)</f>
        <v>0</v>
      </c>
    </row>
    <row r="572" spans="1:9">
      <c r="A572" s="16">
        <f t="shared" si="7"/>
        <v>14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ICDFL</v>
      </c>
      <c r="G572" s="16">
        <f>VLOOKUP($D572,'Growth rate'!$B$3:$S$93,9,FALSE)*VLOOKUP($F572,BY_IND_Demand_Drivers!$B$5:$J$100,7,FALSE)</f>
        <v>0</v>
      </c>
      <c r="H572" s="16">
        <f>VLOOKUP($D572,'Growth rate'!$B$3:$S$93,9,FALSE)*VLOOKUP($F572,BY_IND_Demand_Drivers!$B$5:$J$100,8,FALSE)</f>
        <v>0</v>
      </c>
      <c r="I572" s="16">
        <f>VLOOKUP($D572,'Growth rate'!$B$3:$S$93,9,FALSE)*VLOOKUP($F572,BY_IND_Demand_Drivers!$B$5:$J$100,9,FALSE)</f>
        <v>0</v>
      </c>
    </row>
    <row r="573" spans="1:9">
      <c r="A573" s="16">
        <f t="shared" si="7"/>
        <v>14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ICDFL</v>
      </c>
      <c r="G573" s="16">
        <f>VLOOKUP($D573,'Growth rate'!$B$3:$S$93,9,FALSE)*VLOOKUP($F573,BY_IND_Demand_Drivers!$B$5:$J$100,7,FALSE)</f>
        <v>0</v>
      </c>
      <c r="H573" s="16">
        <f>VLOOKUP($D573,'Growth rate'!$B$3:$S$93,9,FALSE)*VLOOKUP($F573,BY_IND_Demand_Drivers!$B$5:$J$100,8,FALSE)</f>
        <v>0</v>
      </c>
      <c r="I573" s="16">
        <f>VLOOKUP($D573,'Growth rate'!$B$3:$S$93,9,FALSE)*VLOOKUP($F573,BY_IND_Demand_Drivers!$B$5:$J$100,9,FALSE)</f>
        <v>0</v>
      </c>
    </row>
    <row r="574" spans="1:9">
      <c r="A574" s="16">
        <f t="shared" si="7"/>
        <v>14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ICDFL</v>
      </c>
      <c r="G574" s="16">
        <f>VLOOKUP($D574,'Growth rate'!$B$3:$S$93,9,FALSE)*VLOOKUP($F574,BY_IND_Demand_Drivers!$B$5:$J$100,7,FALSE)</f>
        <v>0</v>
      </c>
      <c r="H574" s="16">
        <f>VLOOKUP($D574,'Growth rate'!$B$3:$S$93,9,FALSE)*VLOOKUP($F574,BY_IND_Demand_Drivers!$B$5:$J$100,8,FALSE)</f>
        <v>0</v>
      </c>
      <c r="I574" s="16">
        <f>VLOOKUP($D574,'Growth rate'!$B$3:$S$93,9,FALSE)*VLOOKUP($F574,BY_IND_Demand_Drivers!$B$5:$J$100,9,FALSE)</f>
        <v>0</v>
      </c>
    </row>
    <row r="575" spans="1:9">
      <c r="A575" s="16">
        <f t="shared" si="7"/>
        <v>14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ICDFL</v>
      </c>
      <c r="G575" s="16">
        <f>VLOOKUP($D575,'Growth rate'!$B$3:$S$93,9,FALSE)*VLOOKUP($F575,BY_IND_Demand_Drivers!$B$5:$J$100,7,FALSE)</f>
        <v>0</v>
      </c>
      <c r="H575" s="16">
        <f>VLOOKUP($D575,'Growth rate'!$B$3:$S$93,9,FALSE)*VLOOKUP($F575,BY_IND_Demand_Drivers!$B$5:$J$100,8,FALSE)</f>
        <v>0</v>
      </c>
      <c r="I575" s="16">
        <f>VLOOKUP($D575,'Growth rate'!$B$3:$S$93,9,FALSE)*VLOOKUP($F575,BY_IND_Demand_Drivers!$B$5:$J$100,9,FALSE)</f>
        <v>0</v>
      </c>
    </row>
    <row r="576" spans="1:9">
      <c r="A576" s="16">
        <f t="shared" si="7"/>
        <v>14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ICDFL</v>
      </c>
      <c r="G576" s="16">
        <f>VLOOKUP($D576,'Growth rate'!$B$3:$S$93,9,FALSE)*VLOOKUP($F576,BY_IND_Demand_Drivers!$B$5:$J$100,7,FALSE)</f>
        <v>0</v>
      </c>
      <c r="H576" s="16">
        <f>VLOOKUP($D576,'Growth rate'!$B$3:$S$93,9,FALSE)*VLOOKUP($F576,BY_IND_Demand_Drivers!$B$5:$J$100,8,FALSE)</f>
        <v>0</v>
      </c>
      <c r="I576" s="16">
        <f>VLOOKUP($D576,'Growth rate'!$B$3:$S$93,9,FALSE)*VLOOKUP($F576,BY_IND_Demand_Drivers!$B$5:$J$100,9,FALSE)</f>
        <v>0</v>
      </c>
    </row>
    <row r="577" spans="1:9">
      <c r="A577" s="16">
        <f t="shared" si="7"/>
        <v>14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ICDFL</v>
      </c>
      <c r="G577" s="16">
        <f>VLOOKUP($D577,'Growth rate'!$B$3:$S$93,9,FALSE)*VLOOKUP($F577,BY_IND_Demand_Drivers!$B$5:$J$100,7,FALSE)</f>
        <v>0</v>
      </c>
      <c r="H577" s="16">
        <f>VLOOKUP($D577,'Growth rate'!$B$3:$S$93,9,FALSE)*VLOOKUP($F577,BY_IND_Demand_Drivers!$B$5:$J$100,8,FALSE)</f>
        <v>0</v>
      </c>
      <c r="I577" s="16">
        <f>VLOOKUP($D577,'Growth rate'!$B$3:$S$93,9,FALSE)*VLOOKUP($F577,BY_IND_Demand_Drivers!$B$5:$J$100,9,FALSE)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IADPH</v>
      </c>
      <c r="G4" s="16">
        <f>VLOOKUP($D4,'Growth rate'!$B$3:$S$93,8,FALSE)*VLOOKUP($F4,BY_IND_Demand_Drivers!$B$5:$J$100,7,FALSE)</f>
        <v>67.343988332673305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IADPH</v>
      </c>
      <c r="G5" s="16">
        <f>VLOOKUP($D5,'Growth rate'!$B$3:$S$93,8,FALSE)*VLOOKUP($F5,BY_IND_Demand_Drivers!$B$5:$J$100,7,FALSE)</f>
        <v>68.212731150349143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IADPH</v>
      </c>
      <c r="G6" s="16">
        <f>VLOOKUP($D6,'Growth rate'!$B$3:$S$93,8,FALSE)*VLOOKUP($F6,BY_IND_Demand_Drivers!$B$5:$J$100,7,FALSE)</f>
        <v>69.081473968024966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IADPH</v>
      </c>
      <c r="G7" s="16">
        <f>VLOOKUP($D7,'Growth rate'!$B$3:$S$93,8,FALSE)*VLOOKUP($F7,BY_IND_Demand_Drivers!$B$5:$J$100,7,FALSE)</f>
        <v>69.950216785700803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IADPH</v>
      </c>
      <c r="G8" s="16">
        <f>VLOOKUP($D8,'Growth rate'!$B$3:$S$93,8,FALSE)*VLOOKUP($F8,BY_IND_Demand_Drivers!$B$5:$J$100,7,FALSE)</f>
        <v>70.818959603376641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IADPH</v>
      </c>
      <c r="G9" s="16">
        <f>VLOOKUP($D9,'Growth rate'!$B$3:$S$93,8,FALSE)*VLOOKUP($F9,BY_IND_Demand_Drivers!$B$5:$J$100,7,FALSE)</f>
        <v>71.687702421052464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IADPH</v>
      </c>
      <c r="G10" s="16">
        <f>VLOOKUP($D10,'Growth rate'!$B$3:$S$93,8,FALSE)*VLOOKUP($F10,BY_IND_Demand_Drivers!$B$5:$J$100,7,FALSE)</f>
        <v>72.556445238728301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IADPH</v>
      </c>
      <c r="G11" s="16">
        <f>VLOOKUP($D11,'Growth rate'!$B$3:$S$93,8,FALSE)*VLOOKUP($F11,BY_IND_Demand_Drivers!$B$5:$J$100,7,FALSE)</f>
        <v>73.425188056404139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IADPH</v>
      </c>
      <c r="G12" s="16">
        <f>VLOOKUP($D12,'Growth rate'!$B$3:$S$93,8,FALSE)*VLOOKUP($F12,BY_IND_Demand_Drivers!$B$5:$J$100,7,FALSE)</f>
        <v>74.293930874079962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IADPH</v>
      </c>
      <c r="G13" s="16">
        <f>VLOOKUP($D13,'Growth rate'!$B$3:$S$93,8,FALSE)*VLOOKUP($F13,BY_IND_Demand_Drivers!$B$5:$J$100,7,FALSE)</f>
        <v>75.162673691755799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IADPH</v>
      </c>
      <c r="G14" s="16">
        <f>VLOOKUP($D14,'Growth rate'!$B$3:$S$93,8,FALSE)*VLOOKUP($F14,BY_IND_Demand_Drivers!$B$5:$J$100,7,FALSE)</f>
        <v>76.031416509431622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IADPH</v>
      </c>
      <c r="G15" s="16">
        <f>VLOOKUP($D15,'Growth rate'!$B$3:$S$93,8,FALSE)*VLOOKUP($F15,BY_IND_Demand_Drivers!$B$5:$J$100,7,FALSE)</f>
        <v>76.900159327107446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IADPH</v>
      </c>
      <c r="G16" s="16">
        <f>VLOOKUP($D16,'Growth rate'!$B$3:$S$93,8,FALSE)*VLOOKUP($F16,BY_IND_Demand_Drivers!$B$5:$J$100,7,FALSE)</f>
        <v>77.768902144783283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IADPH</v>
      </c>
      <c r="G17" s="16">
        <f>VLOOKUP($D17,'Growth rate'!$B$3:$S$93,8,FALSE)*VLOOKUP($F17,BY_IND_Demand_Drivers!$B$5:$J$100,7,FALSE)</f>
        <v>78.637644962459106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IADPH</v>
      </c>
      <c r="G18" s="16">
        <f>VLOOKUP($D18,'Growth rate'!$B$3:$S$93,8,FALSE)*VLOOKUP($F18,BY_IND_Demand_Drivers!$B$5:$J$100,7,FALSE)</f>
        <v>79.506387780134943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IADPH</v>
      </c>
      <c r="G19" s="16">
        <f>VLOOKUP($D19,'Growth rate'!$B$3:$S$93,8,FALSE)*VLOOKUP($F19,BY_IND_Demand_Drivers!$B$5:$J$100,7,FALSE)</f>
        <v>80.375130597810781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IADPH</v>
      </c>
      <c r="G20" s="16">
        <f>VLOOKUP($D20,'Growth rate'!$B$3:$S$93,8,FALSE)*VLOOKUP($F20,BY_IND_Demand_Drivers!$B$5:$J$100,7,FALSE)</f>
        <v>81.243873415486604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IADPH</v>
      </c>
      <c r="G21" s="16">
        <f>VLOOKUP($D21,'Growth rate'!$B$3:$S$93,8,FALSE)*VLOOKUP($F21,BY_IND_Demand_Drivers!$B$5:$J$100,7,FALSE)</f>
        <v>82.112616233162441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IADPH</v>
      </c>
      <c r="G22" s="16">
        <f>VLOOKUP($D22,'Growth rate'!$B$3:$S$93,8,FALSE)*VLOOKUP($F22,BY_IND_Demand_Drivers!$B$5:$J$100,7,FALSE)</f>
        <v>82.981359050838279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IADPH</v>
      </c>
      <c r="G23" s="16">
        <f>VLOOKUP($D23,'Growth rate'!$B$3:$S$93,8,FALSE)*VLOOKUP($F23,BY_IND_Demand_Drivers!$B$5:$J$100,7,FALSE)</f>
        <v>83.850101868514102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IADPH</v>
      </c>
      <c r="G24" s="16">
        <f>VLOOKUP($D24,'Growth rate'!$B$3:$S$93,8,FALSE)*VLOOKUP($F24,BY_IND_Demand_Drivers!$B$5:$J$100,7,FALSE)</f>
        <v>84.718844686189939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IADPH</v>
      </c>
      <c r="G25" s="16">
        <f>VLOOKUP($D25,'Growth rate'!$B$3:$S$93,8,FALSE)*VLOOKUP($F25,BY_IND_Demand_Drivers!$B$5:$J$100,7,FALSE)</f>
        <v>85.587587503865777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IADPH</v>
      </c>
      <c r="G26" s="16">
        <f>VLOOKUP($D26,'Growth rate'!$B$3:$S$93,8,FALSE)*VLOOKUP($F26,BY_IND_Demand_Drivers!$B$5:$J$100,7,FALSE)</f>
        <v>86.4563303215416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IADPH</v>
      </c>
      <c r="G27" s="16">
        <f>VLOOKUP($D27,'Growth rate'!$B$3:$S$93,8,FALSE)*VLOOKUP($F27,BY_IND_Demand_Drivers!$B$5:$J$100,7,FALSE)</f>
        <v>87.325073139217437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IADPH</v>
      </c>
      <c r="G28" s="16">
        <f>VLOOKUP($D28,'Growth rate'!$B$3:$S$93,8,FALSE)*VLOOKUP($F28,BY_IND_Demand_Drivers!$B$5:$J$100,7,FALSE)</f>
        <v>88.193815956893275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IADPH</v>
      </c>
      <c r="G29" s="16">
        <f>VLOOKUP($D29,'Growth rate'!$B$3:$S$93,8,FALSE)*VLOOKUP($F29,BY_IND_Demand_Drivers!$B$5:$J$100,7,FALSE)</f>
        <v>89.062558774569098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IADPH</v>
      </c>
      <c r="G30" s="16">
        <f>VLOOKUP($D30,'Growth rate'!$B$3:$S$93,8,FALSE)*VLOOKUP($F30,BY_IND_Demand_Drivers!$B$5:$J$100,7,FALSE)</f>
        <v>89.931301592244935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IADPH</v>
      </c>
      <c r="G31" s="16">
        <f>VLOOKUP($D31,'Growth rate'!$B$3:$S$93,8,FALSE)*VLOOKUP($F31,BY_IND_Demand_Drivers!$B$5:$J$100,7,FALSE)</f>
        <v>90.800044409920773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IADPH</v>
      </c>
      <c r="G32" s="16">
        <f>VLOOKUP($D32,'Growth rate'!$B$3:$S$93,8,FALSE)*VLOOKUP($F32,BY_IND_Demand_Drivers!$B$5:$J$100,7,FALSE)</f>
        <v>91.668787227596596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IADPH</v>
      </c>
      <c r="G33" s="16">
        <f>VLOOKUP($D33,'Growth rate'!$B$3:$S$93,8,FALSE)*VLOOKUP($F33,BY_IND_Demand_Drivers!$B$5:$J$100,7,FALSE)</f>
        <v>92.537530045272433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IADPH</v>
      </c>
      <c r="G34" s="16">
        <f>VLOOKUP($D34,'Growth rate'!$B$3:$S$93,8,FALSE)*VLOOKUP($F34,BY_IND_Demand_Drivers!$B$5:$J$100,7,FALSE)</f>
        <v>93.406272862948271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IADPH</v>
      </c>
      <c r="G35" s="16">
        <f>VLOOKUP($D35,'Growth rate'!$B$3:$S$93,8,FALSE)*VLOOKUP($F35,BY_IND_Demand_Drivers!$B$5:$J$100,7,FALSE)</f>
        <v>94.275015680624094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IADPH</v>
      </c>
      <c r="G36" s="16">
        <f>VLOOKUP($D36,'Growth rate'!$B$3:$S$93,8,FALSE)*VLOOKUP($F36,BY_IND_Demand_Drivers!$B$5:$J$100,7,FALSE)</f>
        <v>95.297355322677106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IADPH</v>
      </c>
      <c r="G37" s="16">
        <f>VLOOKUP($D37,'Growth rate'!$B$3:$S$93,8,FALSE)*VLOOKUP($F37,BY_IND_Demand_Drivers!$B$5:$J$100,7,FALSE)</f>
        <v>96.319694964730147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IADPH</v>
      </c>
      <c r="G38" s="16">
        <f>VLOOKUP($D38,'Growth rate'!$B$3:$S$93,8,FALSE)*VLOOKUP($F38,BY_IND_Demand_Drivers!$B$5:$J$100,7,FALSE)</f>
        <v>97.342034606783159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IADPH</v>
      </c>
      <c r="G39" s="16">
        <f>VLOOKUP($D39,'Growth rate'!$B$3:$S$93,8,FALSE)*VLOOKUP($F39,BY_IND_Demand_Drivers!$B$5:$J$100,7,FALSE)</f>
        <v>98.364374248836214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IADPH</v>
      </c>
      <c r="G40" s="16">
        <f>VLOOKUP($D40,'Growth rate'!$B$3:$S$93,8,FALSE)*VLOOKUP($F40,BY_IND_Demand_Drivers!$B$5:$J$100,7,FALSE)</f>
        <v>99.386713890889226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IADPH</v>
      </c>
      <c r="G41" s="16">
        <f>VLOOKUP($D41,'Growth rate'!$B$3:$S$93,8,FALSE)*VLOOKUP($F41,BY_IND_Demand_Drivers!$B$5:$J$100,7,FALSE)</f>
        <v>100.53147016236117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IADPH</v>
      </c>
      <c r="G42" s="16">
        <f>VLOOKUP($D42,'Growth rate'!$B$3:$S$93,8,FALSE)*VLOOKUP($F42,BY_IND_Demand_Drivers!$B$5:$J$100,7,FALSE)</f>
        <v>101.67622643383308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IADPH</v>
      </c>
      <c r="G43" s="16">
        <f>VLOOKUP($D43,'Growth rate'!$B$3:$S$93,8,FALSE)*VLOOKUP($F43,BY_IND_Demand_Drivers!$B$5:$J$100,7,FALSE)</f>
        <v>102.82098270530503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IADPH</v>
      </c>
      <c r="G44" s="16">
        <f>VLOOKUP($D44,'Growth rate'!$B$3:$S$93,8,FALSE)*VLOOKUP($F44,BY_IND_Demand_Drivers!$B$5:$J$100,7,FALSE)</f>
        <v>103.96573897677696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IADPH</v>
      </c>
      <c r="G45" s="16">
        <f>VLOOKUP($D45,'Growth rate'!$B$3:$S$93,8,FALSE)*VLOOKUP($F45,BY_IND_Demand_Drivers!$B$5:$J$100,7,FALSE)</f>
        <v>105.1104952482489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IADPH</v>
      </c>
      <c r="G46" s="16">
        <f>VLOOKUP($D46,'Growth rate'!$B$3:$S$93,8,FALSE)*VLOOKUP($F46,BY_IND_Demand_Drivers!$B$5:$J$100,7,FALSE)</f>
        <v>106.28402133818034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IADPH</v>
      </c>
      <c r="G47" s="16">
        <f>VLOOKUP($D47,'Growth rate'!$B$3:$S$93,8,FALSE)*VLOOKUP($F47,BY_IND_Demand_Drivers!$B$5:$J$100,7,FALSE)</f>
        <v>107.45754742811178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IADPH</v>
      </c>
      <c r="G48" s="16">
        <f>VLOOKUP($D48,'Growth rate'!$B$3:$S$93,8,FALSE)*VLOOKUP($F48,BY_IND_Demand_Drivers!$B$5:$J$100,7,FALSE)</f>
        <v>108.63107351804324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IADPH</v>
      </c>
      <c r="G49" s="16">
        <f>VLOOKUP($D49,'Growth rate'!$B$3:$S$93,8,FALSE)*VLOOKUP($F49,BY_IND_Demand_Drivers!$B$5:$J$100,7,FALSE)</f>
        <v>109.80459960797467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IADPH</v>
      </c>
      <c r="G50" s="16">
        <f>VLOOKUP($D50,'Growth rate'!$B$3:$S$93,8,FALSE)*VLOOKUP($F50,BY_IND_Demand_Drivers!$B$5:$J$100,7,FALSE)</f>
        <v>110.97812569790609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IADPH</v>
      </c>
      <c r="G51" s="16">
        <f>VLOOKUP($D51,'Growth rate'!$B$3:$S$93,8,FALSE)*VLOOKUP($F51,BY_IND_Demand_Drivers!$B$5:$J$100,7,FALSE)</f>
        <v>112.19259328743911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IADPH</v>
      </c>
      <c r="G52" s="16">
        <f>VLOOKUP($D52,'Growth rate'!$B$3:$S$93,8,FALSE)*VLOOKUP($F52,BY_IND_Demand_Drivers!$B$5:$J$100,7,FALSE)</f>
        <v>113.40706087697208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IADPH</v>
      </c>
      <c r="G53" s="16">
        <f>VLOOKUP($D53,'Growth rate'!$B$3:$S$93,8,FALSE)*VLOOKUP($F53,BY_IND_Demand_Drivers!$B$5:$J$100,7,FALSE)</f>
        <v>114.62152846650507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IADPH</v>
      </c>
      <c r="G54" s="16">
        <f>VLOOKUP($D54,'Growth rate'!$B$3:$S$93,8,FALSE)*VLOOKUP($F54,BY_IND_Demand_Drivers!$B$5:$J$100,7,FALSE)</f>
        <v>115.83599605603803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IADPH</v>
      </c>
      <c r="G55" s="16">
        <f>VLOOKUP($D55,'Growth rate'!$B$3:$S$93,8,FALSE)*VLOOKUP($F55,BY_IND_Demand_Drivers!$B$5:$J$100,7,FALSE)</f>
        <v>117.05046364557103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IADPH</v>
      </c>
      <c r="G56" s="16">
        <f>VLOOKUP($D56,'Growth rate'!$B$3:$S$93,8,FALSE)*VLOOKUP($F56,BY_IND_Demand_Drivers!$B$5:$J$100,7,FALSE)</f>
        <v>118.26266433999184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IADPH</v>
      </c>
      <c r="G57" s="16">
        <f>VLOOKUP($D57,'Growth rate'!$B$3:$S$93,8,FALSE)*VLOOKUP($F57,BY_IND_Demand_Drivers!$B$5:$J$100,7,FALSE)</f>
        <v>119.47486503441266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IADPH</v>
      </c>
      <c r="G58" s="16">
        <f>VLOOKUP($D58,'Growth rate'!$B$3:$S$93,8,FALSE)*VLOOKUP($F58,BY_IND_Demand_Drivers!$B$5:$J$100,7,FALSE)</f>
        <v>120.68706572883345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IADPH</v>
      </c>
      <c r="G59" s="16">
        <f>VLOOKUP($D59,'Growth rate'!$B$3:$S$93,8,FALSE)*VLOOKUP($F59,BY_IND_Demand_Drivers!$B$5:$J$100,7,FALSE)</f>
        <v>121.89926642325425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IADPH</v>
      </c>
      <c r="G60" s="16">
        <f>VLOOKUP($D60,'Growth rate'!$B$3:$S$93,8,FALSE)*VLOOKUP($F60,BY_IND_Demand_Drivers!$B$5:$J$100,7,FALSE)</f>
        <v>123.11146711767508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IADPH</v>
      </c>
      <c r="G61" s="16">
        <f>VLOOKUP($D61,'Growth rate'!$B$3:$S$93,8,FALSE)*VLOOKUP($F61,BY_IND_Demand_Drivers!$B$5:$J$100,7,FALSE)</f>
        <v>124.30372514581556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IADPH</v>
      </c>
      <c r="G62" s="16">
        <f>VLOOKUP($D62,'Growth rate'!$B$3:$S$93,8,FALSE)*VLOOKUP($F62,BY_IND_Demand_Drivers!$B$5:$J$100,7,FALSE)</f>
        <v>125.49598317395606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IADPH</v>
      </c>
      <c r="G63" s="16">
        <f>VLOOKUP($D63,'Growth rate'!$B$3:$S$93,8,FALSE)*VLOOKUP($F63,BY_IND_Demand_Drivers!$B$5:$J$100,7,FALSE)</f>
        <v>126.68824120209656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IADPH</v>
      </c>
      <c r="G64" s="16">
        <f>VLOOKUP($D64,'Growth rate'!$B$3:$S$93,8,FALSE)*VLOOKUP($F64,BY_IND_Demand_Drivers!$B$5:$J$100,7,FALSE)</f>
        <v>127.88049923023708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IADPH</v>
      </c>
      <c r="G65" s="16">
        <f>VLOOKUP($D65,'Growth rate'!$B$3:$S$93,8,FALSE)*VLOOKUP($F65,BY_IND_Demand_Drivers!$B$5:$J$100,7,FALSE)</f>
        <v>129.07275725837755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IADPH</v>
      </c>
      <c r="G66" s="16">
        <f>VLOOKUP($D66,'Growth rate'!$B$3:$S$93,8,FALSE)*VLOOKUP($F66,BY_IND_Demand_Drivers!$B$5:$J$100,7,FALSE)</f>
        <v>130.21622122790109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IADPH</v>
      </c>
      <c r="G67" s="16">
        <f>VLOOKUP($D67,'Growth rate'!$B$3:$S$93,8,FALSE)*VLOOKUP($F67,BY_IND_Demand_Drivers!$B$5:$J$100,7,FALSE)</f>
        <v>131.35968519742462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IADPH</v>
      </c>
      <c r="G68" s="16">
        <f>VLOOKUP($D68,'Growth rate'!$B$3:$S$93,8,FALSE)*VLOOKUP($F68,BY_IND_Demand_Drivers!$B$5:$J$100,7,FALSE)</f>
        <v>132.50314916694808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IADPH</v>
      </c>
      <c r="G69" s="16">
        <f>VLOOKUP($D69,'Growth rate'!$B$3:$S$93,8,FALSE)*VLOOKUP($F69,BY_IND_Demand_Drivers!$B$5:$J$100,7,FALSE)</f>
        <v>133.64661313647159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IADPH</v>
      </c>
      <c r="G70" s="16">
        <f>VLOOKUP($D70,'Growth rate'!$B$3:$S$93,8,FALSE)*VLOOKUP($F70,BY_IND_Demand_Drivers!$B$5:$J$100,7,FALSE)</f>
        <v>134.79007710599512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IADPH</v>
      </c>
      <c r="G71" s="16">
        <f>VLOOKUP($D71,'Growth rate'!$B$3:$S$93,8,FALSE)*VLOOKUP($F71,BY_IND_Demand_Drivers!$B$5:$J$100,7,FALSE)</f>
        <v>135.88829762723833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IADPH</v>
      </c>
      <c r="G72" s="16">
        <f>VLOOKUP($D72,'Growth rate'!$B$3:$S$93,8,FALSE)*VLOOKUP($F72,BY_IND_Demand_Drivers!$B$5:$J$100,7,FALSE)</f>
        <v>136.98651814848157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IADPH</v>
      </c>
      <c r="G73" s="16">
        <f>VLOOKUP($D73,'Growth rate'!$B$3:$S$93,8,FALSE)*VLOOKUP($F73,BY_IND_Demand_Drivers!$B$5:$J$100,7,FALSE)</f>
        <v>138.08473866972477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IADPH</v>
      </c>
      <c r="G74" s="16">
        <f>VLOOKUP($D74,'Growth rate'!$B$3:$S$93,8,FALSE)*VLOOKUP($F74,BY_IND_Demand_Drivers!$B$5:$J$100,7,FALSE)</f>
        <v>139.18295919096798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IADPH</v>
      </c>
      <c r="G75" s="16">
        <f>VLOOKUP($D75,'Growth rate'!$B$3:$S$93,8,FALSE)*VLOOKUP($F75,BY_IND_Demand_Drivers!$B$5:$J$100,7,FALSE)</f>
        <v>140.28117971221118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IADPH</v>
      </c>
      <c r="G76" s="16">
        <f>VLOOKUP($D76,'Growth rate'!$B$3:$S$93,8,FALSE)*VLOOKUP($F76,BY_IND_Demand_Drivers!$B$5:$J$100,7,FALSE)</f>
        <v>141.35393201033816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IADPH</v>
      </c>
      <c r="G77" s="16">
        <f>VLOOKUP($D77,'Growth rate'!$B$3:$S$93,8,FALSE)*VLOOKUP($F77,BY_IND_Demand_Drivers!$B$5:$J$100,7,FALSE)</f>
        <v>142.42668430846516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IADPH</v>
      </c>
      <c r="G78" s="16">
        <f>VLOOKUP($D78,'Growth rate'!$B$3:$S$93,8,FALSE)*VLOOKUP($F78,BY_IND_Demand_Drivers!$B$5:$J$100,7,FALSE)</f>
        <v>143.49943660659216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IADPH</v>
      </c>
      <c r="G79" s="16">
        <f>VLOOKUP($D79,'Growth rate'!$B$3:$S$93,8,FALSE)*VLOOKUP($F79,BY_IND_Demand_Drivers!$B$5:$J$100,7,FALSE)</f>
        <v>144.57218890471916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IADPH</v>
      </c>
      <c r="G80" s="16">
        <f>VLOOKUP($D80,'Growth rate'!$B$3:$S$93,8,FALSE)*VLOOKUP($F80,BY_IND_Demand_Drivers!$B$5:$J$100,7,FALSE)</f>
        <v>145.64494120284613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IADPH</v>
      </c>
      <c r="G81" s="16">
        <f>VLOOKUP($D81,'Growth rate'!$B$3:$S$93,8,FALSE)*VLOOKUP($F81,BY_IND_Demand_Drivers!$B$5:$J$100,7,FALSE)</f>
        <v>146.68187398218373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IADPH</v>
      </c>
      <c r="G82" s="16">
        <f>VLOOKUP($D82,'Growth rate'!$B$3:$S$93,8,FALSE)*VLOOKUP($F82,BY_IND_Demand_Drivers!$B$5:$J$100,7,FALSE)</f>
        <v>147.71880676152131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IADPH</v>
      </c>
      <c r="G83" s="16">
        <f>VLOOKUP($D83,'Growth rate'!$B$3:$S$93,8,FALSE)*VLOOKUP($F83,BY_IND_Demand_Drivers!$B$5:$J$100,7,FALSE)</f>
        <v>148.75573954085891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IADPH</v>
      </c>
      <c r="G84" s="16">
        <f>VLOOKUP($D84,'Growth rate'!$B$3:$S$93,8,FALSE)*VLOOKUP($F84,BY_IND_Demand_Drivers!$B$5:$J$100,7,FALSE)</f>
        <v>149.79267232019649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IADPH</v>
      </c>
      <c r="G85" s="16">
        <f>VLOOKUP($D85,'Growth rate'!$B$3:$S$93,8,FALSE)*VLOOKUP($F85,BY_IND_Demand_Drivers!$B$5:$J$100,7,FALSE)</f>
        <v>150.82960509953409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16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IADCO</v>
      </c>
      <c r="G86" s="16">
        <f>VLOOKUP($D86,'Growth rate'!$B$3:$S$93,8,FALSE)*VLOOKUP($F86,BY_IND_Demand_Drivers!$B$5:$J$100,7,FALSE)</f>
        <v>0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16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IADCO</v>
      </c>
      <c r="G87" s="16">
        <f>VLOOKUP($D87,'Growth rate'!$B$3:$S$93,8,FALSE)*VLOOKUP($F87,BY_IND_Demand_Drivers!$B$5:$J$100,7,FALSE)</f>
        <v>0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16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IADCO</v>
      </c>
      <c r="G88" s="16">
        <f>VLOOKUP($D88,'Growth rate'!$B$3:$S$93,8,FALSE)*VLOOKUP($F88,BY_IND_Demand_Drivers!$B$5:$J$100,7,FALSE)</f>
        <v>0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16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IADCO</v>
      </c>
      <c r="G89" s="16">
        <f>VLOOKUP($D89,'Growth rate'!$B$3:$S$93,8,FALSE)*VLOOKUP($F89,BY_IND_Demand_Drivers!$B$5:$J$100,7,FALSE)</f>
        <v>0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16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IADCO</v>
      </c>
      <c r="G90" s="16">
        <f>VLOOKUP($D90,'Growth rate'!$B$3:$S$93,8,FALSE)*VLOOKUP($F90,BY_IND_Demand_Drivers!$B$5:$J$100,7,FALSE)</f>
        <v>0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16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IADCO</v>
      </c>
      <c r="G91" s="16">
        <f>VLOOKUP($D91,'Growth rate'!$B$3:$S$93,8,FALSE)*VLOOKUP($F91,BY_IND_Demand_Drivers!$B$5:$J$100,7,FALSE)</f>
        <v>0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16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IADCO</v>
      </c>
      <c r="G92" s="16">
        <f>VLOOKUP($D92,'Growth rate'!$B$3:$S$93,8,FALSE)*VLOOKUP($F92,BY_IND_Demand_Drivers!$B$5:$J$100,7,FALSE)</f>
        <v>0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16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IADCO</v>
      </c>
      <c r="G93" s="16">
        <f>VLOOKUP($D93,'Growth rate'!$B$3:$S$93,8,FALSE)*VLOOKUP($F93,BY_IND_Demand_Drivers!$B$5:$J$100,7,FALSE)</f>
        <v>0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16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IADCO</v>
      </c>
      <c r="G94" s="16">
        <f>VLOOKUP($D94,'Growth rate'!$B$3:$S$93,8,FALSE)*VLOOKUP($F94,BY_IND_Demand_Drivers!$B$5:$J$100,7,FALSE)</f>
        <v>0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16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IADCO</v>
      </c>
      <c r="G95" s="16">
        <f>VLOOKUP($D95,'Growth rate'!$B$3:$S$93,8,FALSE)*VLOOKUP($F95,BY_IND_Demand_Drivers!$B$5:$J$100,7,FALSE)</f>
        <v>0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16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IADCO</v>
      </c>
      <c r="G96" s="16">
        <f>VLOOKUP($D96,'Growth rate'!$B$3:$S$93,8,FALSE)*VLOOKUP($F96,BY_IND_Demand_Drivers!$B$5:$J$100,7,FALSE)</f>
        <v>0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16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IADCO</v>
      </c>
      <c r="G97" s="16">
        <f>VLOOKUP($D97,'Growth rate'!$B$3:$S$93,8,FALSE)*VLOOKUP($F97,BY_IND_Demand_Drivers!$B$5:$J$100,7,FALSE)</f>
        <v>0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16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IADCO</v>
      </c>
      <c r="G98" s="16">
        <f>VLOOKUP($D98,'Growth rate'!$B$3:$S$93,8,FALSE)*VLOOKUP($F98,BY_IND_Demand_Drivers!$B$5:$J$100,7,FALSE)</f>
        <v>0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16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IADCO</v>
      </c>
      <c r="G99" s="16">
        <f>VLOOKUP($D99,'Growth rate'!$B$3:$S$93,8,FALSE)*VLOOKUP($F99,BY_IND_Demand_Drivers!$B$5:$J$100,7,FALSE)</f>
        <v>0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16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IADCO</v>
      </c>
      <c r="G100" s="16">
        <f>VLOOKUP($D100,'Growth rate'!$B$3:$S$93,8,FALSE)*VLOOKUP($F100,BY_IND_Demand_Drivers!$B$5:$J$100,7,FALSE)</f>
        <v>0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16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IADCO</v>
      </c>
      <c r="G101" s="16">
        <f>VLOOKUP($D101,'Growth rate'!$B$3:$S$93,8,FALSE)*VLOOKUP($F101,BY_IND_Demand_Drivers!$B$5:$J$100,7,FALSE)</f>
        <v>0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16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IADCO</v>
      </c>
      <c r="G102" s="16">
        <f>VLOOKUP($D102,'Growth rate'!$B$3:$S$93,8,FALSE)*VLOOKUP($F102,BY_IND_Demand_Drivers!$B$5:$J$100,7,FALSE)</f>
        <v>0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16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IADCO</v>
      </c>
      <c r="G103" s="16">
        <f>VLOOKUP($D103,'Growth rate'!$B$3:$S$93,8,FALSE)*VLOOKUP($F103,BY_IND_Demand_Drivers!$B$5:$J$100,7,FALSE)</f>
        <v>0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16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IADCO</v>
      </c>
      <c r="G104" s="16">
        <f>VLOOKUP($D104,'Growth rate'!$B$3:$S$93,8,FALSE)*VLOOKUP($F104,BY_IND_Demand_Drivers!$B$5:$J$100,7,FALSE)</f>
        <v>0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16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IADCO</v>
      </c>
      <c r="G105" s="16">
        <f>VLOOKUP($D105,'Growth rate'!$B$3:$S$93,8,FALSE)*VLOOKUP($F105,BY_IND_Demand_Drivers!$B$5:$J$100,7,FALSE)</f>
        <v>0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16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IADCO</v>
      </c>
      <c r="G106" s="16">
        <f>VLOOKUP($D106,'Growth rate'!$B$3:$S$93,8,FALSE)*VLOOKUP($F106,BY_IND_Demand_Drivers!$B$5:$J$100,7,FALSE)</f>
        <v>0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16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IADCO</v>
      </c>
      <c r="G107" s="16">
        <f>VLOOKUP($D107,'Growth rate'!$B$3:$S$93,8,FALSE)*VLOOKUP($F107,BY_IND_Demand_Drivers!$B$5:$J$100,7,FALSE)</f>
        <v>0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16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IADCO</v>
      </c>
      <c r="G108" s="16">
        <f>VLOOKUP($D108,'Growth rate'!$B$3:$S$93,8,FALSE)*VLOOKUP($F108,BY_IND_Demand_Drivers!$B$5:$J$100,7,FALSE)</f>
        <v>0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16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IADCO</v>
      </c>
      <c r="G109" s="16">
        <f>VLOOKUP($D109,'Growth rate'!$B$3:$S$93,8,FALSE)*VLOOKUP($F109,BY_IND_Demand_Drivers!$B$5:$J$100,7,FALSE)</f>
        <v>0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16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IADCO</v>
      </c>
      <c r="G110" s="16">
        <f>VLOOKUP($D110,'Growth rate'!$B$3:$S$93,8,FALSE)*VLOOKUP($F110,BY_IND_Demand_Drivers!$B$5:$J$100,7,FALSE)</f>
        <v>0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16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IADCO</v>
      </c>
      <c r="G111" s="16">
        <f>VLOOKUP($D111,'Growth rate'!$B$3:$S$93,8,FALSE)*VLOOKUP($F111,BY_IND_Demand_Drivers!$B$5:$J$100,7,FALSE)</f>
        <v>0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16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IADCO</v>
      </c>
      <c r="G112" s="16">
        <f>VLOOKUP($D112,'Growth rate'!$B$3:$S$93,8,FALSE)*VLOOKUP($F112,BY_IND_Demand_Drivers!$B$5:$J$100,7,FALSE)</f>
        <v>0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16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IADCO</v>
      </c>
      <c r="G113" s="16">
        <f>VLOOKUP($D113,'Growth rate'!$B$3:$S$93,8,FALSE)*VLOOKUP($F113,BY_IND_Demand_Drivers!$B$5:$J$100,7,FALSE)</f>
        <v>0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16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IADCO</v>
      </c>
      <c r="G114" s="16">
        <f>VLOOKUP($D114,'Growth rate'!$B$3:$S$93,8,FALSE)*VLOOKUP($F114,BY_IND_Demand_Drivers!$B$5:$J$100,7,FALSE)</f>
        <v>0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16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IADCO</v>
      </c>
      <c r="G115" s="16">
        <f>VLOOKUP($D115,'Growth rate'!$B$3:$S$93,8,FALSE)*VLOOKUP($F115,BY_IND_Demand_Drivers!$B$5:$J$100,7,FALSE)</f>
        <v>0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16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IADCO</v>
      </c>
      <c r="G116" s="16">
        <f>VLOOKUP($D116,'Growth rate'!$B$3:$S$93,8,FALSE)*VLOOKUP($F116,BY_IND_Demand_Drivers!$B$5:$J$100,7,FALSE)</f>
        <v>0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16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IADCO</v>
      </c>
      <c r="G117" s="16">
        <f>VLOOKUP($D117,'Growth rate'!$B$3:$S$93,8,FALSE)*VLOOKUP($F117,BY_IND_Demand_Drivers!$B$5:$J$100,7,FALSE)</f>
        <v>0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16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IADCO</v>
      </c>
      <c r="G118" s="16">
        <f>VLOOKUP($D118,'Growth rate'!$B$3:$S$93,8,FALSE)*VLOOKUP($F118,BY_IND_Demand_Drivers!$B$5:$J$100,7,FALSE)</f>
        <v>0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16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IADCO</v>
      </c>
      <c r="G119" s="16">
        <f>VLOOKUP($D119,'Growth rate'!$B$3:$S$93,8,FALSE)*VLOOKUP($F119,BY_IND_Demand_Drivers!$B$5:$J$100,7,FALSE)</f>
        <v>0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16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IADCO</v>
      </c>
      <c r="G120" s="16">
        <f>VLOOKUP($D120,'Growth rate'!$B$3:$S$93,8,FALSE)*VLOOKUP($F120,BY_IND_Demand_Drivers!$B$5:$J$100,7,FALSE)</f>
        <v>0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16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IADCO</v>
      </c>
      <c r="G121" s="16">
        <f>VLOOKUP($D121,'Growth rate'!$B$3:$S$93,8,FALSE)*VLOOKUP($F121,BY_IND_Demand_Drivers!$B$5:$J$100,7,FALSE)</f>
        <v>0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16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IADCO</v>
      </c>
      <c r="G122" s="16">
        <f>VLOOKUP($D122,'Growth rate'!$B$3:$S$93,8,FALSE)*VLOOKUP($F122,BY_IND_Demand_Drivers!$B$5:$J$100,7,FALSE)</f>
        <v>0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16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IADCO</v>
      </c>
      <c r="G123" s="16">
        <f>VLOOKUP($D123,'Growth rate'!$B$3:$S$93,8,FALSE)*VLOOKUP($F123,BY_IND_Demand_Drivers!$B$5:$J$100,7,FALSE)</f>
        <v>0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16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IADCO</v>
      </c>
      <c r="G124" s="16">
        <f>VLOOKUP($D124,'Growth rate'!$B$3:$S$93,8,FALSE)*VLOOKUP($F124,BY_IND_Demand_Drivers!$B$5:$J$100,7,FALSE)</f>
        <v>0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16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IADCO</v>
      </c>
      <c r="G125" s="16">
        <f>VLOOKUP($D125,'Growth rate'!$B$3:$S$93,8,FALSE)*VLOOKUP($F125,BY_IND_Demand_Drivers!$B$5:$J$100,7,FALSE)</f>
        <v>0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16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IADCO</v>
      </c>
      <c r="G126" s="16">
        <f>VLOOKUP($D126,'Growth rate'!$B$3:$S$93,8,FALSE)*VLOOKUP($F126,BY_IND_Demand_Drivers!$B$5:$J$100,7,FALSE)</f>
        <v>0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16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IADCO</v>
      </c>
      <c r="G127" s="16">
        <f>VLOOKUP($D127,'Growth rate'!$B$3:$S$93,8,FALSE)*VLOOKUP($F127,BY_IND_Demand_Drivers!$B$5:$J$100,7,FALSE)</f>
        <v>0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16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IADCO</v>
      </c>
      <c r="G128" s="16">
        <f>VLOOKUP($D128,'Growth rate'!$B$3:$S$93,8,FALSE)*VLOOKUP($F128,BY_IND_Demand_Drivers!$B$5:$J$100,7,FALSE)</f>
        <v>0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16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IADCO</v>
      </c>
      <c r="G129" s="16">
        <f>VLOOKUP($D129,'Growth rate'!$B$3:$S$93,8,FALSE)*VLOOKUP($F129,BY_IND_Demand_Drivers!$B$5:$J$100,7,FALSE)</f>
        <v>0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16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IADCO</v>
      </c>
      <c r="G130" s="16">
        <f>VLOOKUP($D130,'Growth rate'!$B$3:$S$93,8,FALSE)*VLOOKUP($F130,BY_IND_Demand_Drivers!$B$5:$J$100,7,FALSE)</f>
        <v>0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16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IADCO</v>
      </c>
      <c r="G131" s="16">
        <f>VLOOKUP($D131,'Growth rate'!$B$3:$S$93,8,FALSE)*VLOOKUP($F131,BY_IND_Demand_Drivers!$B$5:$J$100,7,FALSE)</f>
        <v>0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16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IADCO</v>
      </c>
      <c r="G132" s="16">
        <f>VLOOKUP($D132,'Growth rate'!$B$3:$S$93,8,FALSE)*VLOOKUP($F132,BY_IND_Demand_Drivers!$B$5:$J$100,7,FALSE)</f>
        <v>0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16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IADCO</v>
      </c>
      <c r="G133" s="16">
        <f>VLOOKUP($D133,'Growth rate'!$B$3:$S$93,8,FALSE)*VLOOKUP($F133,BY_IND_Demand_Drivers!$B$5:$J$100,7,FALSE)</f>
        <v>0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16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IADCO</v>
      </c>
      <c r="G134" s="16">
        <f>VLOOKUP($D134,'Growth rate'!$B$3:$S$93,8,FALSE)*VLOOKUP($F134,BY_IND_Demand_Drivers!$B$5:$J$100,7,FALSE)</f>
        <v>0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16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IADCO</v>
      </c>
      <c r="G135" s="16">
        <f>VLOOKUP($D135,'Growth rate'!$B$3:$S$93,8,FALSE)*VLOOKUP($F135,BY_IND_Demand_Drivers!$B$5:$J$100,7,FALSE)</f>
        <v>0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16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IADCO</v>
      </c>
      <c r="G136" s="16">
        <f>VLOOKUP($D136,'Growth rate'!$B$3:$S$93,8,FALSE)*VLOOKUP($F136,BY_IND_Demand_Drivers!$B$5:$J$100,7,FALSE)</f>
        <v>0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16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IADCO</v>
      </c>
      <c r="G137" s="16">
        <f>VLOOKUP($D137,'Growth rate'!$B$3:$S$93,8,FALSE)*VLOOKUP($F137,BY_IND_Demand_Drivers!$B$5:$J$100,7,FALSE)</f>
        <v>0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16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IADCO</v>
      </c>
      <c r="G138" s="16">
        <f>VLOOKUP($D138,'Growth rate'!$B$3:$S$93,8,FALSE)*VLOOKUP($F138,BY_IND_Demand_Drivers!$B$5:$J$100,7,FALSE)</f>
        <v>0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16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IADCO</v>
      </c>
      <c r="G139" s="16">
        <f>VLOOKUP($D139,'Growth rate'!$B$3:$S$93,8,FALSE)*VLOOKUP($F139,BY_IND_Demand_Drivers!$B$5:$J$100,7,FALSE)</f>
        <v>0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16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IADCO</v>
      </c>
      <c r="G140" s="16">
        <f>VLOOKUP($D140,'Growth rate'!$B$3:$S$93,8,FALSE)*VLOOKUP($F140,BY_IND_Demand_Drivers!$B$5:$J$100,7,FALSE)</f>
        <v>0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16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IADCO</v>
      </c>
      <c r="G141" s="16">
        <f>VLOOKUP($D141,'Growth rate'!$B$3:$S$93,8,FALSE)*VLOOKUP($F141,BY_IND_Demand_Drivers!$B$5:$J$100,7,FALSE)</f>
        <v>0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16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IADCO</v>
      </c>
      <c r="G142" s="16">
        <f>VLOOKUP($D142,'Growth rate'!$B$3:$S$93,8,FALSE)*VLOOKUP($F142,BY_IND_Demand_Drivers!$B$5:$J$100,7,FALSE)</f>
        <v>0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16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IADCO</v>
      </c>
      <c r="G143" s="16">
        <f>VLOOKUP($D143,'Growth rate'!$B$3:$S$93,8,FALSE)*VLOOKUP($F143,BY_IND_Demand_Drivers!$B$5:$J$100,7,FALSE)</f>
        <v>0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16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IADCO</v>
      </c>
      <c r="G144" s="16">
        <f>VLOOKUP($D144,'Growth rate'!$B$3:$S$93,8,FALSE)*VLOOKUP($F144,BY_IND_Demand_Drivers!$B$5:$J$100,7,FALSE)</f>
        <v>0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16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IADCO</v>
      </c>
      <c r="G145" s="16">
        <f>VLOOKUP($D145,'Growth rate'!$B$3:$S$93,8,FALSE)*VLOOKUP($F145,BY_IND_Demand_Drivers!$B$5:$J$100,7,FALSE)</f>
        <v>0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16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IADCO</v>
      </c>
      <c r="G146" s="16">
        <f>VLOOKUP($D146,'Growth rate'!$B$3:$S$93,8,FALSE)*VLOOKUP($F146,BY_IND_Demand_Drivers!$B$5:$J$100,7,FALSE)</f>
        <v>0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16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IADCO</v>
      </c>
      <c r="G147" s="16">
        <f>VLOOKUP($D147,'Growth rate'!$B$3:$S$93,8,FALSE)*VLOOKUP($F147,BY_IND_Demand_Drivers!$B$5:$J$100,7,FALSE)</f>
        <v>0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16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IADCO</v>
      </c>
      <c r="G148" s="16">
        <f>VLOOKUP($D148,'Growth rate'!$B$3:$S$93,8,FALSE)*VLOOKUP($F148,BY_IND_Demand_Drivers!$B$5:$J$100,7,FALSE)</f>
        <v>0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16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IADCO</v>
      </c>
      <c r="G149" s="16">
        <f>VLOOKUP($D149,'Growth rate'!$B$3:$S$93,8,FALSE)*VLOOKUP($F149,BY_IND_Demand_Drivers!$B$5:$J$100,7,FALSE)</f>
        <v>0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16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IADCO</v>
      </c>
      <c r="G150" s="16">
        <f>VLOOKUP($D150,'Growth rate'!$B$3:$S$93,8,FALSE)*VLOOKUP($F150,BY_IND_Demand_Drivers!$B$5:$J$100,7,FALSE)</f>
        <v>0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16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IADCO</v>
      </c>
      <c r="G151" s="16">
        <f>VLOOKUP($D151,'Growth rate'!$B$3:$S$93,8,FALSE)*VLOOKUP($F151,BY_IND_Demand_Drivers!$B$5:$J$100,7,FALSE)</f>
        <v>0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16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IADCO</v>
      </c>
      <c r="G152" s="16">
        <f>VLOOKUP($D152,'Growth rate'!$B$3:$S$93,8,FALSE)*VLOOKUP($F152,BY_IND_Demand_Drivers!$B$5:$J$100,7,FALSE)</f>
        <v>0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16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IADCO</v>
      </c>
      <c r="G153" s="16">
        <f>VLOOKUP($D153,'Growth rate'!$B$3:$S$93,8,FALSE)*VLOOKUP($F153,BY_IND_Demand_Drivers!$B$5:$J$100,7,FALSE)</f>
        <v>0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16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IADCO</v>
      </c>
      <c r="G154" s="16">
        <f>VLOOKUP($D154,'Growth rate'!$B$3:$S$93,8,FALSE)*VLOOKUP($F154,BY_IND_Demand_Drivers!$B$5:$J$100,7,FALSE)</f>
        <v>0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16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IADCO</v>
      </c>
      <c r="G155" s="16">
        <f>VLOOKUP($D155,'Growth rate'!$B$3:$S$93,8,FALSE)*VLOOKUP($F155,BY_IND_Demand_Drivers!$B$5:$J$100,7,FALSE)</f>
        <v>0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16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IADCO</v>
      </c>
      <c r="G156" s="16">
        <f>VLOOKUP($D156,'Growth rate'!$B$3:$S$93,8,FALSE)*VLOOKUP($F156,BY_IND_Demand_Drivers!$B$5:$J$100,7,FALSE)</f>
        <v>0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16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IADCO</v>
      </c>
      <c r="G157" s="16">
        <f>VLOOKUP($D157,'Growth rate'!$B$3:$S$93,8,FALSE)*VLOOKUP($F157,BY_IND_Demand_Drivers!$B$5:$J$100,7,FALSE)</f>
        <v>0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16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IADCO</v>
      </c>
      <c r="G158" s="16">
        <f>VLOOKUP($D158,'Growth rate'!$B$3:$S$93,8,FALSE)*VLOOKUP($F158,BY_IND_Demand_Drivers!$B$5:$J$100,7,FALSE)</f>
        <v>0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16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IADCO</v>
      </c>
      <c r="G159" s="16">
        <f>VLOOKUP($D159,'Growth rate'!$B$3:$S$93,8,FALSE)*VLOOKUP($F159,BY_IND_Demand_Drivers!$B$5:$J$100,7,FALSE)</f>
        <v>0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16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IADCO</v>
      </c>
      <c r="G160" s="16">
        <f>VLOOKUP($D160,'Growth rate'!$B$3:$S$93,8,FALSE)*VLOOKUP($F160,BY_IND_Demand_Drivers!$B$5:$J$100,7,FALSE)</f>
        <v>0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16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IADCO</v>
      </c>
      <c r="G161" s="16">
        <f>VLOOKUP($D161,'Growth rate'!$B$3:$S$93,8,FALSE)*VLOOKUP($F161,BY_IND_Demand_Drivers!$B$5:$J$100,7,FALSE)</f>
        <v>0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16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IADCO</v>
      </c>
      <c r="G162" s="16">
        <f>VLOOKUP($D162,'Growth rate'!$B$3:$S$93,8,FALSE)*VLOOKUP($F162,BY_IND_Demand_Drivers!$B$5:$J$100,7,FALSE)</f>
        <v>0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16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IADCO</v>
      </c>
      <c r="G163" s="16">
        <f>VLOOKUP($D163,'Growth rate'!$B$3:$S$93,8,FALSE)*VLOOKUP($F163,BY_IND_Demand_Drivers!$B$5:$J$100,7,FALSE)</f>
        <v>0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16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IADCO</v>
      </c>
      <c r="G164" s="16">
        <f>VLOOKUP($D164,'Growth rate'!$B$3:$S$93,8,FALSE)*VLOOKUP($F164,BY_IND_Demand_Drivers!$B$5:$J$100,7,FALSE)</f>
        <v>0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16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IADCO</v>
      </c>
      <c r="G165" s="16">
        <f>VLOOKUP($D165,'Growth rate'!$B$3:$S$93,8,FALSE)*VLOOKUP($F165,BY_IND_Demand_Drivers!$B$5:$J$100,7,FALSE)</f>
        <v>0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16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IADCO</v>
      </c>
      <c r="G166" s="16">
        <f>VLOOKUP($D166,'Growth rate'!$B$3:$S$93,8,FALSE)*VLOOKUP($F166,BY_IND_Demand_Drivers!$B$5:$J$100,7,FALSE)</f>
        <v>0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16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IADCO</v>
      </c>
      <c r="G167" s="16">
        <f>VLOOKUP($D167,'Growth rate'!$B$3:$S$93,8,FALSE)*VLOOKUP($F167,BY_IND_Demand_Drivers!$B$5:$J$100,7,FALSE)</f>
        <v>0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17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IADSH</v>
      </c>
      <c r="G168" s="16">
        <f>VLOOKUP($D168,'Growth rate'!$B$3:$S$93,8,FALSE)*VLOOKUP($F168,BY_IND_Demand_Drivers!$B$5:$J$100,7,FALSE)</f>
        <v>1.8688826851485101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17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IADSH</v>
      </c>
      <c r="G169" s="16">
        <f>VLOOKUP($D169,'Growth rate'!$B$3:$S$93,8,FALSE)*VLOOKUP($F169,BY_IND_Demand_Drivers!$B$5:$J$100,7,FALSE)</f>
        <v>1.8929914207609773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17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IADSH</v>
      </c>
      <c r="G170" s="16">
        <f>VLOOKUP($D170,'Growth rate'!$B$3:$S$93,8,FALSE)*VLOOKUP($F170,BY_IND_Demand_Drivers!$B$5:$J$100,7,FALSE)</f>
        <v>1.9171001563734442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17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IADSH</v>
      </c>
      <c r="G171" s="16">
        <f>VLOOKUP($D171,'Growth rate'!$B$3:$S$93,8,FALSE)*VLOOKUP($F171,BY_IND_Demand_Drivers!$B$5:$J$100,7,FALSE)</f>
        <v>1.9412088919859114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17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IADSH</v>
      </c>
      <c r="G172" s="16">
        <f>VLOOKUP($D172,'Growth rate'!$B$3:$S$93,8,FALSE)*VLOOKUP($F172,BY_IND_Demand_Drivers!$B$5:$J$100,7,FALSE)</f>
        <v>1.9653176275983788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17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IADSH</v>
      </c>
      <c r="G173" s="16">
        <f>VLOOKUP($D173,'Growth rate'!$B$3:$S$93,8,FALSE)*VLOOKUP($F173,BY_IND_Demand_Drivers!$B$5:$J$100,7,FALSE)</f>
        <v>1.9894263632108455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17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IADSH</v>
      </c>
      <c r="G174" s="16">
        <f>VLOOKUP($D174,'Growth rate'!$B$3:$S$93,8,FALSE)*VLOOKUP($F174,BY_IND_Demand_Drivers!$B$5:$J$100,7,FALSE)</f>
        <v>2.0135350988233127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17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IADSH</v>
      </c>
      <c r="G175" s="16">
        <f>VLOOKUP($D175,'Growth rate'!$B$3:$S$93,8,FALSE)*VLOOKUP($F175,BY_IND_Demand_Drivers!$B$5:$J$100,7,FALSE)</f>
        <v>2.0376438344357801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17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IADSH</v>
      </c>
      <c r="G176" s="16">
        <f>VLOOKUP($D176,'Growth rate'!$B$3:$S$93,8,FALSE)*VLOOKUP($F176,BY_IND_Demand_Drivers!$B$5:$J$100,7,FALSE)</f>
        <v>2.0617525700482471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17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IADSH</v>
      </c>
      <c r="G177" s="16">
        <f>VLOOKUP($D177,'Growth rate'!$B$3:$S$93,8,FALSE)*VLOOKUP($F177,BY_IND_Demand_Drivers!$B$5:$J$100,7,FALSE)</f>
        <v>2.085861305660714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17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IADSH</v>
      </c>
      <c r="G178" s="16">
        <f>VLOOKUP($D178,'Growth rate'!$B$3:$S$93,8,FALSE)*VLOOKUP($F178,BY_IND_Demand_Drivers!$B$5:$J$100,7,FALSE)</f>
        <v>2.109970041273181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17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IADSH</v>
      </c>
      <c r="G179" s="16">
        <f>VLOOKUP($D179,'Growth rate'!$B$3:$S$93,8,FALSE)*VLOOKUP($F179,BY_IND_Demand_Drivers!$B$5:$J$100,7,FALSE)</f>
        <v>2.1340787768856484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17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IADSH</v>
      </c>
      <c r="G180" s="16">
        <f>VLOOKUP($D180,'Growth rate'!$B$3:$S$93,8,FALSE)*VLOOKUP($F180,BY_IND_Demand_Drivers!$B$5:$J$100,7,FALSE)</f>
        <v>2.1581875124981154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17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IADSH</v>
      </c>
      <c r="G181" s="16">
        <f>VLOOKUP($D181,'Growth rate'!$B$3:$S$93,8,FALSE)*VLOOKUP($F181,BY_IND_Demand_Drivers!$B$5:$J$100,7,FALSE)</f>
        <v>2.1822962481105823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17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IADSH</v>
      </c>
      <c r="G182" s="16">
        <f>VLOOKUP($D182,'Growth rate'!$B$3:$S$93,8,FALSE)*VLOOKUP($F182,BY_IND_Demand_Drivers!$B$5:$J$100,7,FALSE)</f>
        <v>2.2064049837230497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17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IADSH</v>
      </c>
      <c r="G183" s="16">
        <f>VLOOKUP($D183,'Growth rate'!$B$3:$S$93,8,FALSE)*VLOOKUP($F183,BY_IND_Demand_Drivers!$B$5:$J$100,7,FALSE)</f>
        <v>2.2305137193355171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17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IADSH</v>
      </c>
      <c r="G184" s="16">
        <f>VLOOKUP($D184,'Growth rate'!$B$3:$S$93,8,FALSE)*VLOOKUP($F184,BY_IND_Demand_Drivers!$B$5:$J$100,7,FALSE)</f>
        <v>2.2546224549479836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17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IADSH</v>
      </c>
      <c r="G185" s="16">
        <f>VLOOKUP($D185,'Growth rate'!$B$3:$S$93,8,FALSE)*VLOOKUP($F185,BY_IND_Demand_Drivers!$B$5:$J$100,7,FALSE)</f>
        <v>2.278731190560451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17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IADSH</v>
      </c>
      <c r="G186" s="16">
        <f>VLOOKUP($D186,'Growth rate'!$B$3:$S$93,8,FALSE)*VLOOKUP($F186,BY_IND_Demand_Drivers!$B$5:$J$100,7,FALSE)</f>
        <v>2.3028399261729184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17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IADSH</v>
      </c>
      <c r="G187" s="16">
        <f>VLOOKUP($D187,'Growth rate'!$B$3:$S$93,8,FALSE)*VLOOKUP($F187,BY_IND_Demand_Drivers!$B$5:$J$100,7,FALSE)</f>
        <v>2.326948661785385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17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IADSH</v>
      </c>
      <c r="G188" s="16">
        <f>VLOOKUP($D188,'Growth rate'!$B$3:$S$93,8,FALSE)*VLOOKUP($F188,BY_IND_Demand_Drivers!$B$5:$J$100,7,FALSE)</f>
        <v>2.3510573973978524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17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IADSH</v>
      </c>
      <c r="G189" s="16">
        <f>VLOOKUP($D189,'Growth rate'!$B$3:$S$93,8,FALSE)*VLOOKUP($F189,BY_IND_Demand_Drivers!$B$5:$J$100,7,FALSE)</f>
        <v>2.3751661330103198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17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IADSH</v>
      </c>
      <c r="G190" s="16">
        <f>VLOOKUP($D190,'Growth rate'!$B$3:$S$93,8,FALSE)*VLOOKUP($F190,BY_IND_Demand_Drivers!$B$5:$J$100,7,FALSE)</f>
        <v>2.3992748686227867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17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IADSH</v>
      </c>
      <c r="G191" s="16">
        <f>VLOOKUP($D191,'Growth rate'!$B$3:$S$93,8,FALSE)*VLOOKUP($F191,BY_IND_Demand_Drivers!$B$5:$J$100,7,FALSE)</f>
        <v>2.4233836042352537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17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IADSH</v>
      </c>
      <c r="G192" s="16">
        <f>VLOOKUP($D192,'Growth rate'!$B$3:$S$93,8,FALSE)*VLOOKUP($F192,BY_IND_Demand_Drivers!$B$5:$J$100,7,FALSE)</f>
        <v>2.4474923398477211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17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IADSH</v>
      </c>
      <c r="G193" s="16">
        <f>VLOOKUP($D193,'Growth rate'!$B$3:$S$93,8,FALSE)*VLOOKUP($F193,BY_IND_Demand_Drivers!$B$5:$J$100,7,FALSE)</f>
        <v>2.471601075460188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17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IADSH</v>
      </c>
      <c r="G194" s="16">
        <f>VLOOKUP($D194,'Growth rate'!$B$3:$S$93,8,FALSE)*VLOOKUP($F194,BY_IND_Demand_Drivers!$B$5:$J$100,7,FALSE)</f>
        <v>2.495709811072655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17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IADSH</v>
      </c>
      <c r="G195" s="16">
        <f>VLOOKUP($D195,'Growth rate'!$B$3:$S$93,8,FALSE)*VLOOKUP($F195,BY_IND_Demand_Drivers!$B$5:$J$100,7,FALSE)</f>
        <v>2.5198185466851224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17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IADSH</v>
      </c>
      <c r="G196" s="16">
        <f>VLOOKUP($D196,'Growth rate'!$B$3:$S$93,8,FALSE)*VLOOKUP($F196,BY_IND_Demand_Drivers!$B$5:$J$100,7,FALSE)</f>
        <v>2.5439272822975894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17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IADSH</v>
      </c>
      <c r="G197" s="16">
        <f>VLOOKUP($D197,'Growth rate'!$B$3:$S$93,8,FALSE)*VLOOKUP($F197,BY_IND_Demand_Drivers!$B$5:$J$100,7,FALSE)</f>
        <v>2.5680360179100568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17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IADSH</v>
      </c>
      <c r="G198" s="16">
        <f>VLOOKUP($D198,'Growth rate'!$B$3:$S$93,8,FALSE)*VLOOKUP($F198,BY_IND_Demand_Drivers!$B$5:$J$100,7,FALSE)</f>
        <v>2.5921447535225237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17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IADSH</v>
      </c>
      <c r="G199" s="16">
        <f>VLOOKUP($D199,'Growth rate'!$B$3:$S$93,8,FALSE)*VLOOKUP($F199,BY_IND_Demand_Drivers!$B$5:$J$100,7,FALSE)</f>
        <v>2.6162534891349907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17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IADSH</v>
      </c>
      <c r="G200" s="16">
        <f>VLOOKUP($D200,'Growth rate'!$B$3:$S$93,8,FALSE)*VLOOKUP($F200,BY_IND_Demand_Drivers!$B$5:$J$100,7,FALSE)</f>
        <v>2.6446247350721253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17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IADSH</v>
      </c>
      <c r="G201" s="16">
        <f>VLOOKUP($D201,'Growth rate'!$B$3:$S$93,8,FALSE)*VLOOKUP($F201,BY_IND_Demand_Drivers!$B$5:$J$100,7,FALSE)</f>
        <v>2.6729959810092612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17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IADSH</v>
      </c>
      <c r="G202" s="16">
        <f>VLOOKUP($D202,'Growth rate'!$B$3:$S$93,8,FALSE)*VLOOKUP($F202,BY_IND_Demand_Drivers!$B$5:$J$100,7,FALSE)</f>
        <v>2.7013672269463957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17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IADSH</v>
      </c>
      <c r="G203" s="16">
        <f>VLOOKUP($D203,'Growth rate'!$B$3:$S$93,8,FALSE)*VLOOKUP($F203,BY_IND_Demand_Drivers!$B$5:$J$100,7,FALSE)</f>
        <v>2.7297384728835312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17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IADSH</v>
      </c>
      <c r="G204" s="16">
        <f>VLOOKUP($D204,'Growth rate'!$B$3:$S$93,8,FALSE)*VLOOKUP($F204,BY_IND_Demand_Drivers!$B$5:$J$100,7,FALSE)</f>
        <v>2.7581097188206662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17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IADSH</v>
      </c>
      <c r="G205" s="16">
        <f>VLOOKUP($D205,'Growth rate'!$B$3:$S$93,8,FALSE)*VLOOKUP($F205,BY_IND_Demand_Drivers!$B$5:$J$100,7,FALSE)</f>
        <v>2.7898781843873408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17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IADSH</v>
      </c>
      <c r="G206" s="16">
        <f>VLOOKUP($D206,'Growth rate'!$B$3:$S$93,8,FALSE)*VLOOKUP($F206,BY_IND_Demand_Drivers!$B$5:$J$100,7,FALSE)</f>
        <v>2.8216466499540149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17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IADSH</v>
      </c>
      <c r="G207" s="16">
        <f>VLOOKUP($D207,'Growth rate'!$B$3:$S$93,8,FALSE)*VLOOKUP($F207,BY_IND_Demand_Drivers!$B$5:$J$100,7,FALSE)</f>
        <v>2.8534151155206895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17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IADSH</v>
      </c>
      <c r="G208" s="16">
        <f>VLOOKUP($D208,'Growth rate'!$B$3:$S$93,8,FALSE)*VLOOKUP($F208,BY_IND_Demand_Drivers!$B$5:$J$100,7,FALSE)</f>
        <v>2.8851835810873641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17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IADSH</v>
      </c>
      <c r="G209" s="16">
        <f>VLOOKUP($D209,'Growth rate'!$B$3:$S$93,8,FALSE)*VLOOKUP($F209,BY_IND_Demand_Drivers!$B$5:$J$100,7,FALSE)</f>
        <v>2.9169520466540391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17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IADSH</v>
      </c>
      <c r="G210" s="16">
        <f>VLOOKUP($D210,'Growth rate'!$B$3:$S$93,8,FALSE)*VLOOKUP($F210,BY_IND_Demand_Drivers!$B$5:$J$100,7,FALSE)</f>
        <v>2.9495189118537768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17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IADSH</v>
      </c>
      <c r="G211" s="16">
        <f>VLOOKUP($D211,'Growth rate'!$B$3:$S$93,8,FALSE)*VLOOKUP($F211,BY_IND_Demand_Drivers!$B$5:$J$100,7,FALSE)</f>
        <v>2.982085777053515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17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IADSH</v>
      </c>
      <c r="G212" s="16">
        <f>VLOOKUP($D212,'Growth rate'!$B$3:$S$93,8,FALSE)*VLOOKUP($F212,BY_IND_Demand_Drivers!$B$5:$J$100,7,FALSE)</f>
        <v>3.0146526422532536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17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IADSH</v>
      </c>
      <c r="G213" s="16">
        <f>VLOOKUP($D213,'Growth rate'!$B$3:$S$93,8,FALSE)*VLOOKUP($F213,BY_IND_Demand_Drivers!$B$5:$J$100,7,FALSE)</f>
        <v>3.0472195074529913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17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IADSH</v>
      </c>
      <c r="G214" s="16">
        <f>VLOOKUP($D214,'Growth rate'!$B$3:$S$93,8,FALSE)*VLOOKUP($F214,BY_IND_Demand_Drivers!$B$5:$J$100,7,FALSE)</f>
        <v>3.0797863726527286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17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IADSH</v>
      </c>
      <c r="G215" s="16">
        <f>VLOOKUP($D215,'Growth rate'!$B$3:$S$93,8,FALSE)*VLOOKUP($F215,BY_IND_Demand_Drivers!$B$5:$J$100,7,FALSE)</f>
        <v>3.1134894173631222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17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IADSH</v>
      </c>
      <c r="G216" s="16">
        <f>VLOOKUP($D216,'Growth rate'!$B$3:$S$93,8,FALSE)*VLOOKUP($F216,BY_IND_Demand_Drivers!$B$5:$J$100,7,FALSE)</f>
        <v>3.1471924620735146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17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IADSH</v>
      </c>
      <c r="G217" s="16">
        <f>VLOOKUP($D217,'Growth rate'!$B$3:$S$93,8,FALSE)*VLOOKUP($F217,BY_IND_Demand_Drivers!$B$5:$J$100,7,FALSE)</f>
        <v>3.1808955067839069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17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IADSH</v>
      </c>
      <c r="G218" s="16">
        <f>VLOOKUP($D218,'Growth rate'!$B$3:$S$93,8,FALSE)*VLOOKUP($F218,BY_IND_Demand_Drivers!$B$5:$J$100,7,FALSE)</f>
        <v>3.2145985514942987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17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IADSH</v>
      </c>
      <c r="G219" s="16">
        <f>VLOOKUP($D219,'Growth rate'!$B$3:$S$93,8,FALSE)*VLOOKUP($F219,BY_IND_Demand_Drivers!$B$5:$J$100,7,FALSE)</f>
        <v>3.2483015962046919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17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IADSH</v>
      </c>
      <c r="G220" s="16">
        <f>VLOOKUP($D220,'Growth rate'!$B$3:$S$93,8,FALSE)*VLOOKUP($F220,BY_IND_Demand_Drivers!$B$5:$J$100,7,FALSE)</f>
        <v>3.2819417316468766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17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IADSH</v>
      </c>
      <c r="G221" s="16">
        <f>VLOOKUP($D221,'Growth rate'!$B$3:$S$93,8,FALSE)*VLOOKUP($F221,BY_IND_Demand_Drivers!$B$5:$J$100,7,FALSE)</f>
        <v>3.3155818670890622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17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IADSH</v>
      </c>
      <c r="G222" s="16">
        <f>VLOOKUP($D222,'Growth rate'!$B$3:$S$93,8,FALSE)*VLOOKUP($F222,BY_IND_Demand_Drivers!$B$5:$J$100,7,FALSE)</f>
        <v>3.3492220025312465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17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IADSH</v>
      </c>
      <c r="G223" s="16">
        <f>VLOOKUP($D223,'Growth rate'!$B$3:$S$93,8,FALSE)*VLOOKUP($F223,BY_IND_Demand_Drivers!$B$5:$J$100,7,FALSE)</f>
        <v>3.3828621379734312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17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IADSH</v>
      </c>
      <c r="G224" s="16">
        <f>VLOOKUP($D224,'Growth rate'!$B$3:$S$93,8,FALSE)*VLOOKUP($F224,BY_IND_Demand_Drivers!$B$5:$J$100,7,FALSE)</f>
        <v>3.4165022734156163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17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IADSH</v>
      </c>
      <c r="G225" s="16">
        <f>VLOOKUP($D225,'Growth rate'!$B$3:$S$93,8,FALSE)*VLOOKUP($F225,BY_IND_Demand_Drivers!$B$5:$J$100,7,FALSE)</f>
        <v>3.4495889741024541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17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IADSH</v>
      </c>
      <c r="G226" s="16">
        <f>VLOOKUP($D226,'Growth rate'!$B$3:$S$93,8,FALSE)*VLOOKUP($F226,BY_IND_Demand_Drivers!$B$5:$J$100,7,FALSE)</f>
        <v>3.4826756747892929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17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IADSH</v>
      </c>
      <c r="G227" s="16">
        <f>VLOOKUP($D227,'Growth rate'!$B$3:$S$93,8,FALSE)*VLOOKUP($F227,BY_IND_Demand_Drivers!$B$5:$J$100,7,FALSE)</f>
        <v>3.5157623754761307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17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IADSH</v>
      </c>
      <c r="G228" s="16">
        <f>VLOOKUP($D228,'Growth rate'!$B$3:$S$93,8,FALSE)*VLOOKUP($F228,BY_IND_Demand_Drivers!$B$5:$J$100,7,FALSE)</f>
        <v>3.5488490761629694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17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IADSH</v>
      </c>
      <c r="G229" s="16">
        <f>VLOOKUP($D229,'Growth rate'!$B$3:$S$93,8,FALSE)*VLOOKUP($F229,BY_IND_Demand_Drivers!$B$5:$J$100,7,FALSE)</f>
        <v>3.5819357768498068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17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IADSH</v>
      </c>
      <c r="G230" s="16">
        <f>VLOOKUP($D230,'Growth rate'!$B$3:$S$93,8,FALSE)*VLOOKUP($F230,BY_IND_Demand_Drivers!$B$5:$J$100,7,FALSE)</f>
        <v>3.6136683793677498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17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IADSH</v>
      </c>
      <c r="G231" s="16">
        <f>VLOOKUP($D231,'Growth rate'!$B$3:$S$93,8,FALSE)*VLOOKUP($F231,BY_IND_Demand_Drivers!$B$5:$J$100,7,FALSE)</f>
        <v>3.6454009818856927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17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IADSH</v>
      </c>
      <c r="G232" s="16">
        <f>VLOOKUP($D232,'Growth rate'!$B$3:$S$93,8,FALSE)*VLOOKUP($F232,BY_IND_Demand_Drivers!$B$5:$J$100,7,FALSE)</f>
        <v>3.6771335844036344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17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IADSH</v>
      </c>
      <c r="G233" s="16">
        <f>VLOOKUP($D233,'Growth rate'!$B$3:$S$93,8,FALSE)*VLOOKUP($F233,BY_IND_Demand_Drivers!$B$5:$J$100,7,FALSE)</f>
        <v>3.708866186921576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17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IADSH</v>
      </c>
      <c r="G234" s="16">
        <f>VLOOKUP($D234,'Growth rate'!$B$3:$S$93,8,FALSE)*VLOOKUP($F234,BY_IND_Demand_Drivers!$B$5:$J$100,7,FALSE)</f>
        <v>3.7405987894395194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17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IADSH</v>
      </c>
      <c r="G235" s="16">
        <f>VLOOKUP($D235,'Growth rate'!$B$3:$S$93,8,FALSE)*VLOOKUP($F235,BY_IND_Demand_Drivers!$B$5:$J$100,7,FALSE)</f>
        <v>3.7710758278128229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17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IADSH</v>
      </c>
      <c r="G236" s="16">
        <f>VLOOKUP($D236,'Growth rate'!$B$3:$S$93,8,FALSE)*VLOOKUP($F236,BY_IND_Demand_Drivers!$B$5:$J$100,7,FALSE)</f>
        <v>3.8015528661861278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17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IADSH</v>
      </c>
      <c r="G237" s="16">
        <f>VLOOKUP($D237,'Growth rate'!$B$3:$S$93,8,FALSE)*VLOOKUP($F237,BY_IND_Demand_Drivers!$B$5:$J$100,7,FALSE)</f>
        <v>3.8320299045594313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17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IADSH</v>
      </c>
      <c r="G238" s="16">
        <f>VLOOKUP($D238,'Growth rate'!$B$3:$S$93,8,FALSE)*VLOOKUP($F238,BY_IND_Demand_Drivers!$B$5:$J$100,7,FALSE)</f>
        <v>3.8625069429327348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17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IADSH</v>
      </c>
      <c r="G239" s="16">
        <f>VLOOKUP($D239,'Growth rate'!$B$3:$S$93,8,FALSE)*VLOOKUP($F239,BY_IND_Demand_Drivers!$B$5:$J$100,7,FALSE)</f>
        <v>3.8929839813060387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17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IADSH</v>
      </c>
      <c r="G240" s="16">
        <f>VLOOKUP($D240,'Growth rate'!$B$3:$S$93,8,FALSE)*VLOOKUP($F240,BY_IND_Demand_Drivers!$B$5:$J$100,7,FALSE)</f>
        <v>3.9227542435827401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17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IADSH</v>
      </c>
      <c r="G241" s="16">
        <f>VLOOKUP($D241,'Growth rate'!$B$3:$S$93,8,FALSE)*VLOOKUP($F241,BY_IND_Demand_Drivers!$B$5:$J$100,7,FALSE)</f>
        <v>3.9525245058594409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17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IADSH</v>
      </c>
      <c r="G242" s="16">
        <f>VLOOKUP($D242,'Growth rate'!$B$3:$S$93,8,FALSE)*VLOOKUP($F242,BY_IND_Demand_Drivers!$B$5:$J$100,7,FALSE)</f>
        <v>3.9822947681361431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17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IADSH</v>
      </c>
      <c r="G243" s="16">
        <f>VLOOKUP($D243,'Growth rate'!$B$3:$S$93,8,FALSE)*VLOOKUP($F243,BY_IND_Demand_Drivers!$B$5:$J$100,7,FALSE)</f>
        <v>4.0120650304128445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17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IADSH</v>
      </c>
      <c r="G244" s="16">
        <f>VLOOKUP($D244,'Growth rate'!$B$3:$S$93,8,FALSE)*VLOOKUP($F244,BY_IND_Demand_Drivers!$B$5:$J$100,7,FALSE)</f>
        <v>4.0418352926895453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17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IADSH</v>
      </c>
      <c r="G245" s="16">
        <f>VLOOKUP($D245,'Growth rate'!$B$3:$S$93,8,FALSE)*VLOOKUP($F245,BY_IND_Demand_Drivers!$B$5:$J$100,7,FALSE)</f>
        <v>4.0706115170407653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17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IADSH</v>
      </c>
      <c r="G246" s="16">
        <f>VLOOKUP($D246,'Growth rate'!$B$3:$S$93,8,FALSE)*VLOOKUP($F246,BY_IND_Demand_Drivers!$B$5:$J$100,7,FALSE)</f>
        <v>4.0993877413919853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17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IADSH</v>
      </c>
      <c r="G247" s="16">
        <f>VLOOKUP($D247,'Growth rate'!$B$3:$S$93,8,FALSE)*VLOOKUP($F247,BY_IND_Demand_Drivers!$B$5:$J$100,7,FALSE)</f>
        <v>4.1281639657432052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17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IADSH</v>
      </c>
      <c r="G248" s="16">
        <f>VLOOKUP($D248,'Growth rate'!$B$3:$S$93,8,FALSE)*VLOOKUP($F248,BY_IND_Demand_Drivers!$B$5:$J$100,7,FALSE)</f>
        <v>4.1569401900944252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17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IADSH</v>
      </c>
      <c r="G249" s="16">
        <f>VLOOKUP($D249,'Growth rate'!$B$3:$S$93,8,FALSE)*VLOOKUP($F249,BY_IND_Demand_Drivers!$B$5:$J$100,7,FALSE)</f>
        <v>4.1857164144456451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18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IADLA</v>
      </c>
      <c r="G250" s="16">
        <f>VLOOKUP($D250,'Growth rate'!$B$3:$S$93,8,FALSE)*VLOOKUP($F250,BY_IND_Demand_Drivers!$B$5:$J$100,7,FALSE)</f>
        <v>3.5720140277227701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18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IADLA</v>
      </c>
      <c r="G251" s="16">
        <f>VLOOKUP($D251,'Growth rate'!$B$3:$S$93,8,FALSE)*VLOOKUP($F251,BY_IND_Demand_Drivers!$B$5:$J$100,7,FALSE)</f>
        <v>3.6180932934159773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18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IADLA</v>
      </c>
      <c r="G252" s="16">
        <f>VLOOKUP($D252,'Growth rate'!$B$3:$S$93,8,FALSE)*VLOOKUP($F252,BY_IND_Demand_Drivers!$B$5:$J$100,7,FALSE)</f>
        <v>3.6641725591091836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18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IADLA</v>
      </c>
      <c r="G253" s="16">
        <f>VLOOKUP($D253,'Growth rate'!$B$3:$S$93,8,FALSE)*VLOOKUP($F253,BY_IND_Demand_Drivers!$B$5:$J$100,7,FALSE)</f>
        <v>3.7102518248023908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18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IADLA</v>
      </c>
      <c r="G254" s="16">
        <f>VLOOKUP($D254,'Growth rate'!$B$3:$S$93,8,FALSE)*VLOOKUP($F254,BY_IND_Demand_Drivers!$B$5:$J$100,7,FALSE)</f>
        <v>3.756331090495598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18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IADLA</v>
      </c>
      <c r="G255" s="16">
        <f>VLOOKUP($D255,'Growth rate'!$B$3:$S$93,8,FALSE)*VLOOKUP($F255,BY_IND_Demand_Drivers!$B$5:$J$100,7,FALSE)</f>
        <v>3.8024103561888043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18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IADLA</v>
      </c>
      <c r="G256" s="16">
        <f>VLOOKUP($D256,'Growth rate'!$B$3:$S$93,8,FALSE)*VLOOKUP($F256,BY_IND_Demand_Drivers!$B$5:$J$100,7,FALSE)</f>
        <v>3.8484896218820115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18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IADLA</v>
      </c>
      <c r="G257" s="16">
        <f>VLOOKUP($D257,'Growth rate'!$B$3:$S$93,8,FALSE)*VLOOKUP($F257,BY_IND_Demand_Drivers!$B$5:$J$100,7,FALSE)</f>
        <v>3.8945688875752182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18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IADLA</v>
      </c>
      <c r="G258" s="16">
        <f>VLOOKUP($D258,'Growth rate'!$B$3:$S$93,8,FALSE)*VLOOKUP($F258,BY_IND_Demand_Drivers!$B$5:$J$100,7,FALSE)</f>
        <v>3.940648153268425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18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IADLA</v>
      </c>
      <c r="G259" s="16">
        <f>VLOOKUP($D259,'Growth rate'!$B$3:$S$93,8,FALSE)*VLOOKUP($F259,BY_IND_Demand_Drivers!$B$5:$J$100,7,FALSE)</f>
        <v>3.9867274189616317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18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IADLA</v>
      </c>
      <c r="G260" s="16">
        <f>VLOOKUP($D260,'Growth rate'!$B$3:$S$93,8,FALSE)*VLOOKUP($F260,BY_IND_Demand_Drivers!$B$5:$J$100,7,FALSE)</f>
        <v>4.0328066846548385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18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IADLA</v>
      </c>
      <c r="G261" s="16">
        <f>VLOOKUP($D261,'Growth rate'!$B$3:$S$93,8,FALSE)*VLOOKUP($F261,BY_IND_Demand_Drivers!$B$5:$J$100,7,FALSE)</f>
        <v>4.0788859503480452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18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IADLA</v>
      </c>
      <c r="G262" s="16">
        <f>VLOOKUP($D262,'Growth rate'!$B$3:$S$93,8,FALSE)*VLOOKUP($F262,BY_IND_Demand_Drivers!$B$5:$J$100,7,FALSE)</f>
        <v>4.1249652160412529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18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IADLA</v>
      </c>
      <c r="G263" s="16">
        <f>VLOOKUP($D263,'Growth rate'!$B$3:$S$93,8,FALSE)*VLOOKUP($F263,BY_IND_Demand_Drivers!$B$5:$J$100,7,FALSE)</f>
        <v>4.1710444817344587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18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IADLA</v>
      </c>
      <c r="G264" s="16">
        <f>VLOOKUP($D264,'Growth rate'!$B$3:$S$93,8,FALSE)*VLOOKUP($F264,BY_IND_Demand_Drivers!$B$5:$J$100,7,FALSE)</f>
        <v>4.2171237474276664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18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IADLA</v>
      </c>
      <c r="G265" s="16">
        <f>VLOOKUP($D265,'Growth rate'!$B$3:$S$93,8,FALSE)*VLOOKUP($F265,BY_IND_Demand_Drivers!$B$5:$J$100,7,FALSE)</f>
        <v>4.2632030131208731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18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IADLA</v>
      </c>
      <c r="G266" s="16">
        <f>VLOOKUP($D266,'Growth rate'!$B$3:$S$93,8,FALSE)*VLOOKUP($F266,BY_IND_Demand_Drivers!$B$5:$J$100,7,FALSE)</f>
        <v>4.3092822788140799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18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IADLA</v>
      </c>
      <c r="G267" s="16">
        <f>VLOOKUP($D267,'Growth rate'!$B$3:$S$93,8,FALSE)*VLOOKUP($F267,BY_IND_Demand_Drivers!$B$5:$J$100,7,FALSE)</f>
        <v>4.3553615445072866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18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IADLA</v>
      </c>
      <c r="G268" s="16">
        <f>VLOOKUP($D268,'Growth rate'!$B$3:$S$93,8,FALSE)*VLOOKUP($F268,BY_IND_Demand_Drivers!$B$5:$J$100,7,FALSE)</f>
        <v>4.4014408102004934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18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IADLA</v>
      </c>
      <c r="G269" s="16">
        <f>VLOOKUP($D269,'Growth rate'!$B$3:$S$93,8,FALSE)*VLOOKUP($F269,BY_IND_Demand_Drivers!$B$5:$J$100,7,FALSE)</f>
        <v>4.4475200758937001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18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IADLA</v>
      </c>
      <c r="G270" s="16">
        <f>VLOOKUP($D270,'Growth rate'!$B$3:$S$93,8,FALSE)*VLOOKUP($F270,BY_IND_Demand_Drivers!$B$5:$J$100,7,FALSE)</f>
        <v>4.4935993415869069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18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IADLA</v>
      </c>
      <c r="G271" s="16">
        <f>VLOOKUP($D271,'Growth rate'!$B$3:$S$93,8,FALSE)*VLOOKUP($F271,BY_IND_Demand_Drivers!$B$5:$J$100,7,FALSE)</f>
        <v>4.5396786072801145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18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IADLA</v>
      </c>
      <c r="G272" s="16">
        <f>VLOOKUP($D272,'Growth rate'!$B$3:$S$93,8,FALSE)*VLOOKUP($F272,BY_IND_Demand_Drivers!$B$5:$J$100,7,FALSE)</f>
        <v>4.5857578729733204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18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IADLA</v>
      </c>
      <c r="G273" s="16">
        <f>VLOOKUP($D273,'Growth rate'!$B$3:$S$93,8,FALSE)*VLOOKUP($F273,BY_IND_Demand_Drivers!$B$5:$J$100,7,FALSE)</f>
        <v>4.631837138666528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18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IADLA</v>
      </c>
      <c r="G274" s="16">
        <f>VLOOKUP($D274,'Growth rate'!$B$3:$S$93,8,FALSE)*VLOOKUP($F274,BY_IND_Demand_Drivers!$B$5:$J$100,7,FALSE)</f>
        <v>4.6779164043597348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18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IADLA</v>
      </c>
      <c r="G275" s="16">
        <f>VLOOKUP($D275,'Growth rate'!$B$3:$S$93,8,FALSE)*VLOOKUP($F275,BY_IND_Demand_Drivers!$B$5:$J$100,7,FALSE)</f>
        <v>4.7239956700529415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18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IADLA</v>
      </c>
      <c r="G276" s="16">
        <f>VLOOKUP($D276,'Growth rate'!$B$3:$S$93,8,FALSE)*VLOOKUP($F276,BY_IND_Demand_Drivers!$B$5:$J$100,7,FALSE)</f>
        <v>4.7700749357461483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18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IADLA</v>
      </c>
      <c r="G277" s="16">
        <f>VLOOKUP($D277,'Growth rate'!$B$3:$S$93,8,FALSE)*VLOOKUP($F277,BY_IND_Demand_Drivers!$B$5:$J$100,7,FALSE)</f>
        <v>4.8161542014393559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18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IADLA</v>
      </c>
      <c r="G278" s="16">
        <f>VLOOKUP($D278,'Growth rate'!$B$3:$S$93,8,FALSE)*VLOOKUP($F278,BY_IND_Demand_Drivers!$B$5:$J$100,7,FALSE)</f>
        <v>4.8622334671325618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18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IADLA</v>
      </c>
      <c r="G279" s="16">
        <f>VLOOKUP($D279,'Growth rate'!$B$3:$S$93,8,FALSE)*VLOOKUP($F279,BY_IND_Demand_Drivers!$B$5:$J$100,7,FALSE)</f>
        <v>4.9083127328257694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18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IADLA</v>
      </c>
      <c r="G280" s="16">
        <f>VLOOKUP($D280,'Growth rate'!$B$3:$S$93,8,FALSE)*VLOOKUP($F280,BY_IND_Demand_Drivers!$B$5:$J$100,7,FALSE)</f>
        <v>4.9543919985189762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18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IADLA</v>
      </c>
      <c r="G281" s="16">
        <f>VLOOKUP($D281,'Growth rate'!$B$3:$S$93,8,FALSE)*VLOOKUP($F281,BY_IND_Demand_Drivers!$B$5:$J$100,7,FALSE)</f>
        <v>5.0004712642121829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18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IADLA</v>
      </c>
      <c r="G282" s="16">
        <f>VLOOKUP($D282,'Growth rate'!$B$3:$S$93,8,FALSE)*VLOOKUP($F282,BY_IND_Demand_Drivers!$B$5:$J$100,7,FALSE)</f>
        <v>5.0546975082010421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18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IADLA</v>
      </c>
      <c r="G283" s="16">
        <f>VLOOKUP($D283,'Growth rate'!$B$3:$S$93,8,FALSE)*VLOOKUP($F283,BY_IND_Demand_Drivers!$B$5:$J$100,7,FALSE)</f>
        <v>5.1089237521899031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18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IADLA</v>
      </c>
      <c r="G284" s="16">
        <f>VLOOKUP($D284,'Growth rate'!$B$3:$S$93,8,FALSE)*VLOOKUP($F284,BY_IND_Demand_Drivers!$B$5:$J$100,7,FALSE)</f>
        <v>5.1631499961787624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18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IADLA</v>
      </c>
      <c r="G285" s="16">
        <f>VLOOKUP($D285,'Growth rate'!$B$3:$S$93,8,FALSE)*VLOOKUP($F285,BY_IND_Demand_Drivers!$B$5:$J$100,7,FALSE)</f>
        <v>5.2173762401676234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18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IADLA</v>
      </c>
      <c r="G286" s="16">
        <f>VLOOKUP($D286,'Growth rate'!$B$3:$S$93,8,FALSE)*VLOOKUP($F286,BY_IND_Demand_Drivers!$B$5:$J$100,7,FALSE)</f>
        <v>5.2716024841564835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18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IADLA</v>
      </c>
      <c r="G287" s="16">
        <f>VLOOKUP($D287,'Growth rate'!$B$3:$S$93,8,FALSE)*VLOOKUP($F287,BY_IND_Demand_Drivers!$B$5:$J$100,7,FALSE)</f>
        <v>5.3323218677460273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18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IADLA</v>
      </c>
      <c r="G288" s="16">
        <f>VLOOKUP($D288,'Growth rate'!$B$3:$S$93,8,FALSE)*VLOOKUP($F288,BY_IND_Demand_Drivers!$B$5:$J$100,7,FALSE)</f>
        <v>5.3930412513355703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18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IADLA</v>
      </c>
      <c r="G289" s="16">
        <f>VLOOKUP($D289,'Growth rate'!$B$3:$S$93,8,FALSE)*VLOOKUP($F289,BY_IND_Demand_Drivers!$B$5:$J$100,7,FALSE)</f>
        <v>5.4537606349251151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18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IADLA</v>
      </c>
      <c r="G290" s="16">
        <f>VLOOKUP($D290,'Growth rate'!$B$3:$S$93,8,FALSE)*VLOOKUP($F290,BY_IND_Demand_Drivers!$B$5:$J$100,7,FALSE)</f>
        <v>5.514480018514659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18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IADLA</v>
      </c>
      <c r="G291" s="16">
        <f>VLOOKUP($D291,'Growth rate'!$B$3:$S$93,8,FALSE)*VLOOKUP($F291,BY_IND_Demand_Drivers!$B$5:$J$100,7,FALSE)</f>
        <v>5.5751994021042028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18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IADLA</v>
      </c>
      <c r="G292" s="16">
        <f>VLOOKUP($D292,'Growth rate'!$B$3:$S$93,8,FALSE)*VLOOKUP($F292,BY_IND_Demand_Drivers!$B$5:$J$100,7,FALSE)</f>
        <v>5.6374447748377925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18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IADLA</v>
      </c>
      <c r="G293" s="16">
        <f>VLOOKUP($D293,'Growth rate'!$B$3:$S$93,8,FALSE)*VLOOKUP($F293,BY_IND_Demand_Drivers!$B$5:$J$100,7,FALSE)</f>
        <v>5.6996901475713821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18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IADLA</v>
      </c>
      <c r="G294" s="16">
        <f>VLOOKUP($D294,'Growth rate'!$B$3:$S$93,8,FALSE)*VLOOKUP($F294,BY_IND_Demand_Drivers!$B$5:$J$100,7,FALSE)</f>
        <v>5.7619355203049727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18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IADLA</v>
      </c>
      <c r="G295" s="16">
        <f>VLOOKUP($D295,'Growth rate'!$B$3:$S$93,8,FALSE)*VLOOKUP($F295,BY_IND_Demand_Drivers!$B$5:$J$100,7,FALSE)</f>
        <v>5.8241808930385623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18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IADLA</v>
      </c>
      <c r="G296" s="16">
        <f>VLOOKUP($D296,'Growth rate'!$B$3:$S$93,8,FALSE)*VLOOKUP($F296,BY_IND_Demand_Drivers!$B$5:$J$100,7,FALSE)</f>
        <v>5.8864262657721502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18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IADLA</v>
      </c>
      <c r="G297" s="16">
        <f>VLOOKUP($D297,'Growth rate'!$B$3:$S$93,8,FALSE)*VLOOKUP($F297,BY_IND_Demand_Drivers!$B$5:$J$100,7,FALSE)</f>
        <v>5.9508432296828229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18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IADLA</v>
      </c>
      <c r="G298" s="16">
        <f>VLOOKUP($D298,'Growth rate'!$B$3:$S$93,8,FALSE)*VLOOKUP($F298,BY_IND_Demand_Drivers!$B$5:$J$100,7,FALSE)</f>
        <v>6.0152601935934946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18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IADLA</v>
      </c>
      <c r="G299" s="16">
        <f>VLOOKUP($D299,'Growth rate'!$B$3:$S$93,8,FALSE)*VLOOKUP($F299,BY_IND_Demand_Drivers!$B$5:$J$100,7,FALSE)</f>
        <v>6.0796771575041655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18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IADLA</v>
      </c>
      <c r="G300" s="16">
        <f>VLOOKUP($D300,'Growth rate'!$B$3:$S$93,8,FALSE)*VLOOKUP($F300,BY_IND_Demand_Drivers!$B$5:$J$100,7,FALSE)</f>
        <v>6.1440941214148346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18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IADLA</v>
      </c>
      <c r="G301" s="16">
        <f>VLOOKUP($D301,'Growth rate'!$B$3:$S$93,8,FALSE)*VLOOKUP($F301,BY_IND_Demand_Drivers!$B$5:$J$100,7,FALSE)</f>
        <v>6.2085110853255072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18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IADLA</v>
      </c>
      <c r="G302" s="16">
        <f>VLOOKUP($D302,'Growth rate'!$B$3:$S$93,8,FALSE)*VLOOKUP($F302,BY_IND_Demand_Drivers!$B$5:$J$100,7,FALSE)</f>
        <v>6.2728078101273796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18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IADLA</v>
      </c>
      <c r="G303" s="16">
        <f>VLOOKUP($D303,'Growth rate'!$B$3:$S$93,8,FALSE)*VLOOKUP($F303,BY_IND_Demand_Drivers!$B$5:$J$100,7,FALSE)</f>
        <v>6.337104534929253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18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IADLA</v>
      </c>
      <c r="G304" s="16">
        <f>VLOOKUP($D304,'Growth rate'!$B$3:$S$93,8,FALSE)*VLOOKUP($F304,BY_IND_Demand_Drivers!$B$5:$J$100,7,FALSE)</f>
        <v>6.4014012597311245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18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IADLA</v>
      </c>
      <c r="G305" s="16">
        <f>VLOOKUP($D305,'Growth rate'!$B$3:$S$93,8,FALSE)*VLOOKUP($F305,BY_IND_Demand_Drivers!$B$5:$J$100,7,FALSE)</f>
        <v>6.4656979845329969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18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IADLA</v>
      </c>
      <c r="G306" s="16">
        <f>VLOOKUP($D306,'Growth rate'!$B$3:$S$93,8,FALSE)*VLOOKUP($F306,BY_IND_Demand_Drivers!$B$5:$J$100,7,FALSE)</f>
        <v>6.5299947093348703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18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IADLA</v>
      </c>
      <c r="G307" s="16">
        <f>VLOOKUP($D307,'Growth rate'!$B$3:$S$93,8,FALSE)*VLOOKUP($F307,BY_IND_Demand_Drivers!$B$5:$J$100,7,FALSE)</f>
        <v>6.5932336487951382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18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IADLA</v>
      </c>
      <c r="G308" s="16">
        <f>VLOOKUP($D308,'Growth rate'!$B$3:$S$93,8,FALSE)*VLOOKUP($F308,BY_IND_Demand_Drivers!$B$5:$J$100,7,FALSE)</f>
        <v>6.656472588255407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18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IADLA</v>
      </c>
      <c r="G309" s="16">
        <f>VLOOKUP($D309,'Growth rate'!$B$3:$S$93,8,FALSE)*VLOOKUP($F309,BY_IND_Demand_Drivers!$B$5:$J$100,7,FALSE)</f>
        <v>6.7197115277156749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18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IADLA</v>
      </c>
      <c r="G310" s="16">
        <f>VLOOKUP($D310,'Growth rate'!$B$3:$S$93,8,FALSE)*VLOOKUP($F310,BY_IND_Demand_Drivers!$B$5:$J$100,7,FALSE)</f>
        <v>6.7829504671759446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18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IADLA</v>
      </c>
      <c r="G311" s="16">
        <f>VLOOKUP($D311,'Growth rate'!$B$3:$S$93,8,FALSE)*VLOOKUP($F311,BY_IND_Demand_Drivers!$B$5:$J$100,7,FALSE)</f>
        <v>6.8461894066362108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18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IADLA</v>
      </c>
      <c r="G312" s="16">
        <f>VLOOKUP($D312,'Growth rate'!$B$3:$S$93,8,FALSE)*VLOOKUP($F312,BY_IND_Demand_Drivers!$B$5:$J$100,7,FALSE)</f>
        <v>6.9068402448247177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18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IADLA</v>
      </c>
      <c r="G313" s="16">
        <f>VLOOKUP($D313,'Growth rate'!$B$3:$S$93,8,FALSE)*VLOOKUP($F313,BY_IND_Demand_Drivers!$B$5:$J$100,7,FALSE)</f>
        <v>6.9674910830132237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18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IADLA</v>
      </c>
      <c r="G314" s="16">
        <f>VLOOKUP($D314,'Growth rate'!$B$3:$S$93,8,FALSE)*VLOOKUP($F314,BY_IND_Demand_Drivers!$B$5:$J$100,7,FALSE)</f>
        <v>7.0281419212017271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18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IADLA</v>
      </c>
      <c r="G315" s="16">
        <f>VLOOKUP($D315,'Growth rate'!$B$3:$S$93,8,FALSE)*VLOOKUP($F315,BY_IND_Demand_Drivers!$B$5:$J$100,7,FALSE)</f>
        <v>7.0887927593902305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18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IADLA</v>
      </c>
      <c r="G316" s="16">
        <f>VLOOKUP($D316,'Growth rate'!$B$3:$S$93,8,FALSE)*VLOOKUP($F316,BY_IND_Demand_Drivers!$B$5:$J$100,7,FALSE)</f>
        <v>7.1494435975787383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18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IADLA</v>
      </c>
      <c r="G317" s="16">
        <f>VLOOKUP($D317,'Growth rate'!$B$3:$S$93,8,FALSE)*VLOOKUP($F317,BY_IND_Demand_Drivers!$B$5:$J$100,7,FALSE)</f>
        <v>7.2076946635541477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18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IADLA</v>
      </c>
      <c r="G318" s="16">
        <f>VLOOKUP($D318,'Growth rate'!$B$3:$S$93,8,FALSE)*VLOOKUP($F318,BY_IND_Demand_Drivers!$B$5:$J$100,7,FALSE)</f>
        <v>7.265945729529558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18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IADLA</v>
      </c>
      <c r="G319" s="16">
        <f>VLOOKUP($D319,'Growth rate'!$B$3:$S$93,8,FALSE)*VLOOKUP($F319,BY_IND_Demand_Drivers!$B$5:$J$100,7,FALSE)</f>
        <v>7.3241967955049674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18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IADLA</v>
      </c>
      <c r="G320" s="16">
        <f>VLOOKUP($D320,'Growth rate'!$B$3:$S$93,8,FALSE)*VLOOKUP($F320,BY_IND_Demand_Drivers!$B$5:$J$100,7,FALSE)</f>
        <v>7.3824478614803768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18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IADLA</v>
      </c>
      <c r="G321" s="16">
        <f>VLOOKUP($D321,'Growth rate'!$B$3:$S$93,8,FALSE)*VLOOKUP($F321,BY_IND_Demand_Drivers!$B$5:$J$100,7,FALSE)</f>
        <v>7.4406989274557862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18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IADLA</v>
      </c>
      <c r="G322" s="16">
        <f>VLOOKUP($D322,'Growth rate'!$B$3:$S$93,8,FALSE)*VLOOKUP($F322,BY_IND_Demand_Drivers!$B$5:$J$100,7,FALSE)</f>
        <v>7.4975991252618952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18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IADLA</v>
      </c>
      <c r="G323" s="16">
        <f>VLOOKUP($D323,'Growth rate'!$B$3:$S$93,8,FALSE)*VLOOKUP($F323,BY_IND_Demand_Drivers!$B$5:$J$100,7,FALSE)</f>
        <v>7.5544993230680042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18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IADLA</v>
      </c>
      <c r="G324" s="16">
        <f>VLOOKUP($D324,'Growth rate'!$B$3:$S$93,8,FALSE)*VLOOKUP($F324,BY_IND_Demand_Drivers!$B$5:$J$100,7,FALSE)</f>
        <v>7.611399520874115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18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IADLA</v>
      </c>
      <c r="G325" s="16">
        <f>VLOOKUP($D325,'Growth rate'!$B$3:$S$93,8,FALSE)*VLOOKUP($F325,BY_IND_Demand_Drivers!$B$5:$J$100,7,FALSE)</f>
        <v>7.668299718680224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18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IADLA</v>
      </c>
      <c r="G326" s="16">
        <f>VLOOKUP($D326,'Growth rate'!$B$3:$S$93,8,FALSE)*VLOOKUP($F326,BY_IND_Demand_Drivers!$B$5:$J$100,7,FALSE)</f>
        <v>7.7251999164863339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18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IADLA</v>
      </c>
      <c r="G327" s="16">
        <f>VLOOKUP($D327,'Growth rate'!$B$3:$S$93,8,FALSE)*VLOOKUP($F327,BY_IND_Demand_Drivers!$B$5:$J$100,7,FALSE)</f>
        <v>7.780200199738081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18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IADLA</v>
      </c>
      <c r="G328" s="16">
        <f>VLOOKUP($D328,'Growth rate'!$B$3:$S$93,8,FALSE)*VLOOKUP($F328,BY_IND_Demand_Drivers!$B$5:$J$100,7,FALSE)</f>
        <v>7.835200482989829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18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IADLA</v>
      </c>
      <c r="G329" s="16">
        <f>VLOOKUP($D329,'Growth rate'!$B$3:$S$93,8,FALSE)*VLOOKUP($F329,BY_IND_Demand_Drivers!$B$5:$J$100,7,FALSE)</f>
        <v>7.890200766241577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18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IADLA</v>
      </c>
      <c r="G330" s="16">
        <f>VLOOKUP($D330,'Growth rate'!$B$3:$S$93,8,FALSE)*VLOOKUP($F330,BY_IND_Demand_Drivers!$B$5:$J$100,7,FALSE)</f>
        <v>7.945201049493325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18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IADLA</v>
      </c>
      <c r="G331" s="16">
        <f>VLOOKUP($D331,'Growth rate'!$B$3:$S$93,8,FALSE)*VLOOKUP($F331,BY_IND_Demand_Drivers!$B$5:$J$100,7,FALSE)</f>
        <v>8.0002013327450729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19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IADEM</v>
      </c>
      <c r="G332" s="16">
        <f>VLOOKUP($D332,'Growth rate'!$B$3:$S$93,8,FALSE)*VLOOKUP($F332,BY_IND_Demand_Drivers!$B$5:$J$100,7,FALSE)</f>
        <v>17.585285417821801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19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IADEM</v>
      </c>
      <c r="G333" s="16">
        <f>VLOOKUP($D333,'Growth rate'!$B$3:$S$93,8,FALSE)*VLOOKUP($F333,BY_IND_Demand_Drivers!$B$5:$J$100,7,FALSE)</f>
        <v>17.812137001485734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19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IADEM</v>
      </c>
      <c r="G334" s="16">
        <f>VLOOKUP($D334,'Growth rate'!$B$3:$S$93,8,FALSE)*VLOOKUP($F334,BY_IND_Demand_Drivers!$B$5:$J$100,7,FALSE)</f>
        <v>18.03898858514966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19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IADEM</v>
      </c>
      <c r="G335" s="16">
        <f>VLOOKUP($D335,'Growth rate'!$B$3:$S$93,8,FALSE)*VLOOKUP($F335,BY_IND_Demand_Drivers!$B$5:$J$100,7,FALSE)</f>
        <v>18.265840168813593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19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IADEM</v>
      </c>
      <c r="G336" s="16">
        <f>VLOOKUP($D336,'Growth rate'!$B$3:$S$93,8,FALSE)*VLOOKUP($F336,BY_IND_Demand_Drivers!$B$5:$J$100,7,FALSE)</f>
        <v>18.492691752477526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19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IADEM</v>
      </c>
      <c r="G337" s="16">
        <f>VLOOKUP($D337,'Growth rate'!$B$3:$S$93,8,FALSE)*VLOOKUP($F337,BY_IND_Demand_Drivers!$B$5:$J$100,7,FALSE)</f>
        <v>18.719543336141456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19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IADEM</v>
      </c>
      <c r="G338" s="16">
        <f>VLOOKUP($D338,'Growth rate'!$B$3:$S$93,8,FALSE)*VLOOKUP($F338,BY_IND_Demand_Drivers!$B$5:$J$100,7,FALSE)</f>
        <v>18.946394919805385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19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IADEM</v>
      </c>
      <c r="G339" s="16">
        <f>VLOOKUP($D339,'Growth rate'!$B$3:$S$93,8,FALSE)*VLOOKUP($F339,BY_IND_Demand_Drivers!$B$5:$J$100,7,FALSE)</f>
        <v>19.173246503469318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19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IADEM</v>
      </c>
      <c r="G340" s="16">
        <f>VLOOKUP($D340,'Growth rate'!$B$3:$S$93,8,FALSE)*VLOOKUP($F340,BY_IND_Demand_Drivers!$B$5:$J$100,7,FALSE)</f>
        <v>19.400098087133248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19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IADEM</v>
      </c>
      <c r="G341" s="16">
        <f>VLOOKUP($D341,'Growth rate'!$B$3:$S$93,8,FALSE)*VLOOKUP($F341,BY_IND_Demand_Drivers!$B$5:$J$100,7,FALSE)</f>
        <v>19.626949670797181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19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IADEM</v>
      </c>
      <c r="G342" s="16">
        <f>VLOOKUP($D342,'Growth rate'!$B$3:$S$93,8,FALSE)*VLOOKUP($F342,BY_IND_Demand_Drivers!$B$5:$J$100,7,FALSE)</f>
        <v>19.853801254461107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19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IADEM</v>
      </c>
      <c r="G343" s="16">
        <f>VLOOKUP($D343,'Growth rate'!$B$3:$S$93,8,FALSE)*VLOOKUP($F343,BY_IND_Demand_Drivers!$B$5:$J$100,7,FALSE)</f>
        <v>20.08065283812504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19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IADEM</v>
      </c>
      <c r="G344" s="16">
        <f>VLOOKUP($D344,'Growth rate'!$B$3:$S$93,8,FALSE)*VLOOKUP($F344,BY_IND_Demand_Drivers!$B$5:$J$100,7,FALSE)</f>
        <v>20.307504421788973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19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IADEM</v>
      </c>
      <c r="G345" s="16">
        <f>VLOOKUP($D345,'Growth rate'!$B$3:$S$93,8,FALSE)*VLOOKUP($F345,BY_IND_Demand_Drivers!$B$5:$J$100,7,FALSE)</f>
        <v>20.534356005452903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19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IADEM</v>
      </c>
      <c r="G346" s="16">
        <f>VLOOKUP($D346,'Growth rate'!$B$3:$S$93,8,FALSE)*VLOOKUP($F346,BY_IND_Demand_Drivers!$B$5:$J$100,7,FALSE)</f>
        <v>20.761207589116832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19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IADEM</v>
      </c>
      <c r="G347" s="16">
        <f>VLOOKUP($D347,'Growth rate'!$B$3:$S$93,8,FALSE)*VLOOKUP($F347,BY_IND_Demand_Drivers!$B$5:$J$100,7,FALSE)</f>
        <v>20.988059172780765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19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IADEM</v>
      </c>
      <c r="G348" s="16">
        <f>VLOOKUP($D348,'Growth rate'!$B$3:$S$93,8,FALSE)*VLOOKUP($F348,BY_IND_Demand_Drivers!$B$5:$J$100,7,FALSE)</f>
        <v>21.214910756444695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19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IADEM</v>
      </c>
      <c r="G349" s="16">
        <f>VLOOKUP($D349,'Growth rate'!$B$3:$S$93,8,FALSE)*VLOOKUP($F349,BY_IND_Demand_Drivers!$B$5:$J$100,7,FALSE)</f>
        <v>21.441762340108628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19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IADEM</v>
      </c>
      <c r="G350" s="16">
        <f>VLOOKUP($D350,'Growth rate'!$B$3:$S$93,8,FALSE)*VLOOKUP($F350,BY_IND_Demand_Drivers!$B$5:$J$100,7,FALSE)</f>
        <v>21.668613923772558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19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IADEM</v>
      </c>
      <c r="G351" s="16">
        <f>VLOOKUP($D351,'Growth rate'!$B$3:$S$93,8,FALSE)*VLOOKUP($F351,BY_IND_Demand_Drivers!$B$5:$J$100,7,FALSE)</f>
        <v>21.895465507436487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19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IADEM</v>
      </c>
      <c r="G352" s="16">
        <f>VLOOKUP($D352,'Growth rate'!$B$3:$S$93,8,FALSE)*VLOOKUP($F352,BY_IND_Demand_Drivers!$B$5:$J$100,7,FALSE)</f>
        <v>22.12231709110042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19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IADEM</v>
      </c>
      <c r="G353" s="16">
        <f>VLOOKUP($D353,'Growth rate'!$B$3:$S$93,8,FALSE)*VLOOKUP($F353,BY_IND_Demand_Drivers!$B$5:$J$100,7,FALSE)</f>
        <v>22.349168674764353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19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IADEM</v>
      </c>
      <c r="G354" s="16">
        <f>VLOOKUP($D354,'Growth rate'!$B$3:$S$93,8,FALSE)*VLOOKUP($F354,BY_IND_Demand_Drivers!$B$5:$J$100,7,FALSE)</f>
        <v>22.576020258428279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19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IADEM</v>
      </c>
      <c r="G355" s="16">
        <f>VLOOKUP($D355,'Growth rate'!$B$3:$S$93,8,FALSE)*VLOOKUP($F355,BY_IND_Demand_Drivers!$B$5:$J$100,7,FALSE)</f>
        <v>22.802871842092213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19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IADEM</v>
      </c>
      <c r="G356" s="16">
        <f>VLOOKUP($D356,'Growth rate'!$B$3:$S$93,8,FALSE)*VLOOKUP($F356,BY_IND_Demand_Drivers!$B$5:$J$100,7,FALSE)</f>
        <v>23.029723425756146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19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IADEM</v>
      </c>
      <c r="G357" s="16">
        <f>VLOOKUP($D357,'Growth rate'!$B$3:$S$93,8,FALSE)*VLOOKUP($F357,BY_IND_Demand_Drivers!$B$5:$J$100,7,FALSE)</f>
        <v>23.256575009420075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19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IADEM</v>
      </c>
      <c r="G358" s="16">
        <f>VLOOKUP($D358,'Growth rate'!$B$3:$S$93,8,FALSE)*VLOOKUP($F358,BY_IND_Demand_Drivers!$B$5:$J$100,7,FALSE)</f>
        <v>23.483426593084005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19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IADEM</v>
      </c>
      <c r="G359" s="16">
        <f>VLOOKUP($D359,'Growth rate'!$B$3:$S$93,8,FALSE)*VLOOKUP($F359,BY_IND_Demand_Drivers!$B$5:$J$100,7,FALSE)</f>
        <v>23.710278176747938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19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IADEM</v>
      </c>
      <c r="G360" s="16">
        <f>VLOOKUP($D360,'Growth rate'!$B$3:$S$93,8,FALSE)*VLOOKUP($F360,BY_IND_Demand_Drivers!$B$5:$J$100,7,FALSE)</f>
        <v>23.937129760411867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19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IADEM</v>
      </c>
      <c r="G361" s="16">
        <f>VLOOKUP($D361,'Growth rate'!$B$3:$S$93,8,FALSE)*VLOOKUP($F361,BY_IND_Demand_Drivers!$B$5:$J$100,7,FALSE)</f>
        <v>24.1639813440758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19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IADEM</v>
      </c>
      <c r="G362" s="16">
        <f>VLOOKUP($D362,'Growth rate'!$B$3:$S$93,8,FALSE)*VLOOKUP($F362,BY_IND_Demand_Drivers!$B$5:$J$100,7,FALSE)</f>
        <v>24.39083292773973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19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IADEM</v>
      </c>
      <c r="G363" s="16">
        <f>VLOOKUP($D363,'Growth rate'!$B$3:$S$93,8,FALSE)*VLOOKUP($F363,BY_IND_Demand_Drivers!$B$5:$J$100,7,FALSE)</f>
        <v>24.61768451140366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19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IADEM</v>
      </c>
      <c r="G364" s="16">
        <f>VLOOKUP($D364,'Growth rate'!$B$3:$S$93,8,FALSE)*VLOOKUP($F364,BY_IND_Demand_Drivers!$B$5:$J$100,7,FALSE)</f>
        <v>24.88464426303948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19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IADEM</v>
      </c>
      <c r="G365" s="16">
        <f>VLOOKUP($D365,'Growth rate'!$B$3:$S$93,8,FALSE)*VLOOKUP($F365,BY_IND_Demand_Drivers!$B$5:$J$100,7,FALSE)</f>
        <v>25.151604014675307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19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IADEM</v>
      </c>
      <c r="G366" s="16">
        <f>VLOOKUP($D366,'Growth rate'!$B$3:$S$93,8,FALSE)*VLOOKUP($F366,BY_IND_Demand_Drivers!$B$5:$J$100,7,FALSE)</f>
        <v>25.418563766311131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19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IADEM</v>
      </c>
      <c r="G367" s="16">
        <f>VLOOKUP($D367,'Growth rate'!$B$3:$S$93,8,FALSE)*VLOOKUP($F367,BY_IND_Demand_Drivers!$B$5:$J$100,7,FALSE)</f>
        <v>25.685523517946958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19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IADEM</v>
      </c>
      <c r="G368" s="16">
        <f>VLOOKUP($D368,'Growth rate'!$B$3:$S$93,8,FALSE)*VLOOKUP($F368,BY_IND_Demand_Drivers!$B$5:$J$100,7,FALSE)</f>
        <v>25.952483269582778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19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IADEM</v>
      </c>
      <c r="G369" s="16">
        <f>VLOOKUP($D369,'Growth rate'!$B$3:$S$93,8,FALSE)*VLOOKUP($F369,BY_IND_Demand_Drivers!$B$5:$J$100,7,FALSE)</f>
        <v>26.251409220749064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19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IADEM</v>
      </c>
      <c r="G370" s="16">
        <f>VLOOKUP($D370,'Growth rate'!$B$3:$S$93,8,FALSE)*VLOOKUP($F370,BY_IND_Demand_Drivers!$B$5:$J$100,7,FALSE)</f>
        <v>26.550335171915343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19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IADEM</v>
      </c>
      <c r="G371" s="16">
        <f>VLOOKUP($D371,'Growth rate'!$B$3:$S$93,8,FALSE)*VLOOKUP($F371,BY_IND_Demand_Drivers!$B$5:$J$100,7,FALSE)</f>
        <v>26.849261123081629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19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IADEM</v>
      </c>
      <c r="G372" s="16">
        <f>VLOOKUP($D372,'Growth rate'!$B$3:$S$93,8,FALSE)*VLOOKUP($F372,BY_IND_Demand_Drivers!$B$5:$J$100,7,FALSE)</f>
        <v>27.148187074247911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19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IADEM</v>
      </c>
      <c r="G373" s="16">
        <f>VLOOKUP($D373,'Growth rate'!$B$3:$S$93,8,FALSE)*VLOOKUP($F373,BY_IND_Demand_Drivers!$B$5:$J$100,7,FALSE)</f>
        <v>27.447113025414197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19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IADEM</v>
      </c>
      <c r="G374" s="16">
        <f>VLOOKUP($D374,'Growth rate'!$B$3:$S$93,8,FALSE)*VLOOKUP($F374,BY_IND_Demand_Drivers!$B$5:$J$100,7,FALSE)</f>
        <v>27.753551532363929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19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IADEM</v>
      </c>
      <c r="G375" s="16">
        <f>VLOOKUP($D375,'Growth rate'!$B$3:$S$93,8,FALSE)*VLOOKUP($F375,BY_IND_Demand_Drivers!$B$5:$J$100,7,FALSE)</f>
        <v>28.059990039313668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19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IADEM</v>
      </c>
      <c r="G376" s="16">
        <f>VLOOKUP($D376,'Growth rate'!$B$3:$S$93,8,FALSE)*VLOOKUP($F376,BY_IND_Demand_Drivers!$B$5:$J$100,7,FALSE)</f>
        <v>28.366428546263407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19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IADEM</v>
      </c>
      <c r="G377" s="16">
        <f>VLOOKUP($D377,'Growth rate'!$B$3:$S$93,8,FALSE)*VLOOKUP($F377,BY_IND_Demand_Drivers!$B$5:$J$100,7,FALSE)</f>
        <v>28.672867053213139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19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IADEM</v>
      </c>
      <c r="G378" s="16">
        <f>VLOOKUP($D378,'Growth rate'!$B$3:$S$93,8,FALSE)*VLOOKUP($F378,BY_IND_Demand_Drivers!$B$5:$J$100,7,FALSE)</f>
        <v>28.979305560162871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19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IADEM</v>
      </c>
      <c r="G379" s="16">
        <f>VLOOKUP($D379,'Growth rate'!$B$3:$S$93,8,FALSE)*VLOOKUP($F379,BY_IND_Demand_Drivers!$B$5:$J$100,7,FALSE)</f>
        <v>29.296434968761773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19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IADEM</v>
      </c>
      <c r="G380" s="16">
        <f>VLOOKUP($D380,'Growth rate'!$B$3:$S$93,8,FALSE)*VLOOKUP($F380,BY_IND_Demand_Drivers!$B$5:$J$100,7,FALSE)</f>
        <v>29.613564377360667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19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IADEM</v>
      </c>
      <c r="G381" s="16">
        <f>VLOOKUP($D381,'Growth rate'!$B$3:$S$93,8,FALSE)*VLOOKUP($F381,BY_IND_Demand_Drivers!$B$5:$J$100,7,FALSE)</f>
        <v>29.930693785959562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19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IADEM</v>
      </c>
      <c r="G382" s="16">
        <f>VLOOKUP($D382,'Growth rate'!$B$3:$S$93,8,FALSE)*VLOOKUP($F382,BY_IND_Demand_Drivers!$B$5:$J$100,7,FALSE)</f>
        <v>30.247823194558446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19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IADEM</v>
      </c>
      <c r="G383" s="16">
        <f>VLOOKUP($D383,'Growth rate'!$B$3:$S$93,8,FALSE)*VLOOKUP($F383,BY_IND_Demand_Drivers!$B$5:$J$100,7,FALSE)</f>
        <v>30.564952603157348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19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IADEM</v>
      </c>
      <c r="G384" s="16">
        <f>VLOOKUP($D384,'Growth rate'!$B$3:$S$93,8,FALSE)*VLOOKUP($F384,BY_IND_Demand_Drivers!$B$5:$J$100,7,FALSE)</f>
        <v>30.881490065859559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19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IADEM</v>
      </c>
      <c r="G385" s="16">
        <f>VLOOKUP($D385,'Growth rate'!$B$3:$S$93,8,FALSE)*VLOOKUP($F385,BY_IND_Demand_Drivers!$B$5:$J$100,7,FALSE)</f>
        <v>31.198027528561774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19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IADEM</v>
      </c>
      <c r="G386" s="16">
        <f>VLOOKUP($D386,'Growth rate'!$B$3:$S$93,8,FALSE)*VLOOKUP($F386,BY_IND_Demand_Drivers!$B$5:$J$100,7,FALSE)</f>
        <v>31.514564991263981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19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IADEM</v>
      </c>
      <c r="G387" s="16">
        <f>VLOOKUP($D387,'Growth rate'!$B$3:$S$93,8,FALSE)*VLOOKUP($F387,BY_IND_Demand_Drivers!$B$5:$J$100,7,FALSE)</f>
        <v>31.831102453966189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19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IADEM</v>
      </c>
      <c r="G388" s="16">
        <f>VLOOKUP($D388,'Growth rate'!$B$3:$S$93,8,FALSE)*VLOOKUP($F388,BY_IND_Demand_Drivers!$B$5:$J$100,7,FALSE)</f>
        <v>32.147639916668403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19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IADEM</v>
      </c>
      <c r="G389" s="16">
        <f>VLOOKUP($D389,'Growth rate'!$B$3:$S$93,8,FALSE)*VLOOKUP($F389,BY_IND_Demand_Drivers!$B$5:$J$100,7,FALSE)</f>
        <v>32.458969825033329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19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IADEM</v>
      </c>
      <c r="G390" s="16">
        <f>VLOOKUP($D390,'Growth rate'!$B$3:$S$93,8,FALSE)*VLOOKUP($F390,BY_IND_Demand_Drivers!$B$5:$J$100,7,FALSE)</f>
        <v>32.770299733398261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19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IADEM</v>
      </c>
      <c r="G391" s="16">
        <f>VLOOKUP($D391,'Growth rate'!$B$3:$S$93,8,FALSE)*VLOOKUP($F391,BY_IND_Demand_Drivers!$B$5:$J$100,7,FALSE)</f>
        <v>33.081629641763193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19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IADEM</v>
      </c>
      <c r="G392" s="16">
        <f>VLOOKUP($D392,'Growth rate'!$B$3:$S$93,8,FALSE)*VLOOKUP($F392,BY_IND_Demand_Drivers!$B$5:$J$100,7,FALSE)</f>
        <v>33.392959550128126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19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IADEM</v>
      </c>
      <c r="G393" s="16">
        <f>VLOOKUP($D393,'Growth rate'!$B$3:$S$93,8,FALSE)*VLOOKUP($F393,BY_IND_Demand_Drivers!$B$5:$J$100,7,FALSE)</f>
        <v>33.704289458493051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19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IADEM</v>
      </c>
      <c r="G394" s="16">
        <f>VLOOKUP($D394,'Growth rate'!$B$3:$S$93,8,FALSE)*VLOOKUP($F394,BY_IND_Demand_Drivers!$B$5:$J$100,7,FALSE)</f>
        <v>34.002877955653837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19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IADEM</v>
      </c>
      <c r="G395" s="16">
        <f>VLOOKUP($D395,'Growth rate'!$B$3:$S$93,8,FALSE)*VLOOKUP($F395,BY_IND_Demand_Drivers!$B$5:$J$100,7,FALSE)</f>
        <v>34.30146645281463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19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IADEM</v>
      </c>
      <c r="G396" s="16">
        <f>VLOOKUP($D396,'Growth rate'!$B$3:$S$93,8,FALSE)*VLOOKUP($F396,BY_IND_Demand_Drivers!$B$5:$J$100,7,FALSE)</f>
        <v>34.600054949975409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19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IADEM</v>
      </c>
      <c r="G397" s="16">
        <f>VLOOKUP($D397,'Growth rate'!$B$3:$S$93,8,FALSE)*VLOOKUP($F397,BY_IND_Demand_Drivers!$B$5:$J$100,7,FALSE)</f>
        <v>34.898643447136187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19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IADEM</v>
      </c>
      <c r="G398" s="16">
        <f>VLOOKUP($D398,'Growth rate'!$B$3:$S$93,8,FALSE)*VLOOKUP($F398,BY_IND_Demand_Drivers!$B$5:$J$100,7,FALSE)</f>
        <v>35.197231944296988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19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IADEM</v>
      </c>
      <c r="G399" s="16">
        <f>VLOOKUP($D399,'Growth rate'!$B$3:$S$93,8,FALSE)*VLOOKUP($F399,BY_IND_Demand_Drivers!$B$5:$J$100,7,FALSE)</f>
        <v>35.484006187936501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19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IADEM</v>
      </c>
      <c r="G400" s="16">
        <f>VLOOKUP($D400,'Growth rate'!$B$3:$S$93,8,FALSE)*VLOOKUP($F400,BY_IND_Demand_Drivers!$B$5:$J$100,7,FALSE)</f>
        <v>35.770780431576028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19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IADEM</v>
      </c>
      <c r="G401" s="16">
        <f>VLOOKUP($D401,'Growth rate'!$B$3:$S$93,8,FALSE)*VLOOKUP($F401,BY_IND_Demand_Drivers!$B$5:$J$100,7,FALSE)</f>
        <v>36.057554675215542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19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IADEM</v>
      </c>
      <c r="G402" s="16">
        <f>VLOOKUP($D402,'Growth rate'!$B$3:$S$93,8,FALSE)*VLOOKUP($F402,BY_IND_Demand_Drivers!$B$5:$J$100,7,FALSE)</f>
        <v>36.344328918855055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19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IADEM</v>
      </c>
      <c r="G403" s="16">
        <f>VLOOKUP($D403,'Growth rate'!$B$3:$S$93,8,FALSE)*VLOOKUP($F403,BY_IND_Demand_Drivers!$B$5:$J$100,7,FALSE)</f>
        <v>36.631103162494576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19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IADEM</v>
      </c>
      <c r="G404" s="16">
        <f>VLOOKUP($D404,'Growth rate'!$B$3:$S$93,8,FALSE)*VLOOKUP($F404,BY_IND_Demand_Drivers!$B$5:$J$100,7,FALSE)</f>
        <v>36.911226983673643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19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IADEM</v>
      </c>
      <c r="G405" s="16">
        <f>VLOOKUP($D405,'Growth rate'!$B$3:$S$93,8,FALSE)*VLOOKUP($F405,BY_IND_Demand_Drivers!$B$5:$J$100,7,FALSE)</f>
        <v>37.191350804852718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19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IADEM</v>
      </c>
      <c r="G406" s="16">
        <f>VLOOKUP($D406,'Growth rate'!$B$3:$S$93,8,FALSE)*VLOOKUP($F406,BY_IND_Demand_Drivers!$B$5:$J$100,7,FALSE)</f>
        <v>37.471474626031799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19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IADEM</v>
      </c>
      <c r="G407" s="16">
        <f>VLOOKUP($D407,'Growth rate'!$B$3:$S$93,8,FALSE)*VLOOKUP($F407,BY_IND_Demand_Drivers!$B$5:$J$100,7,FALSE)</f>
        <v>37.751598447210867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19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IADEM</v>
      </c>
      <c r="G408" s="16">
        <f>VLOOKUP($D408,'Growth rate'!$B$3:$S$93,8,FALSE)*VLOOKUP($F408,BY_IND_Demand_Drivers!$B$5:$J$100,7,FALSE)</f>
        <v>38.031722268389942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19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IADEM</v>
      </c>
      <c r="G409" s="16">
        <f>VLOOKUP($D409,'Growth rate'!$B$3:$S$93,8,FALSE)*VLOOKUP($F409,BY_IND_Demand_Drivers!$B$5:$J$100,7,FALSE)</f>
        <v>38.302492671735649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19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IADEM</v>
      </c>
      <c r="G410" s="16">
        <f>VLOOKUP($D410,'Growth rate'!$B$3:$S$93,8,FALSE)*VLOOKUP($F410,BY_IND_Demand_Drivers!$B$5:$J$100,7,FALSE)</f>
        <v>38.573263075081364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19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IADEM</v>
      </c>
      <c r="G411" s="16">
        <f>VLOOKUP($D411,'Growth rate'!$B$3:$S$93,8,FALSE)*VLOOKUP($F411,BY_IND_Demand_Drivers!$B$5:$J$100,7,FALSE)</f>
        <v>38.844033478427072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19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IADEM</v>
      </c>
      <c r="G412" s="16">
        <f>VLOOKUP($D412,'Growth rate'!$B$3:$S$93,8,FALSE)*VLOOKUP($F412,BY_IND_Demand_Drivers!$B$5:$J$100,7,FALSE)</f>
        <v>39.114803881772787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19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IADEM</v>
      </c>
      <c r="G413" s="16">
        <f>VLOOKUP($D413,'Growth rate'!$B$3:$S$93,8,FALSE)*VLOOKUP($F413,BY_IND_Demand_Drivers!$B$5:$J$100,7,FALSE)</f>
        <v>39.385574285118494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20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IADTF</v>
      </c>
      <c r="G414" s="16">
        <f>VLOOKUP($D414,'Growth rate'!$B$3:$S$93,8,FALSE)*VLOOKUP($F414,BY_IND_Demand_Drivers!$B$5:$J$100,7,FALSE)</f>
        <v>0.47221257029703001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20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IADTF</v>
      </c>
      <c r="G415" s="16">
        <f>VLOOKUP($D415,'Growth rate'!$B$3:$S$93,8,FALSE)*VLOOKUP($F415,BY_IND_Demand_Drivers!$B$5:$J$100,7,FALSE)</f>
        <v>0.47830415009529331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20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IADTF</v>
      </c>
      <c r="G416" s="16">
        <f>VLOOKUP($D416,'Growth rate'!$B$3:$S$93,8,FALSE)*VLOOKUP($F416,BY_IND_Demand_Drivers!$B$5:$J$100,7,FALSE)</f>
        <v>0.48439572989355645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20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IADTF</v>
      </c>
      <c r="G417" s="16">
        <f>VLOOKUP($D417,'Growth rate'!$B$3:$S$93,8,FALSE)*VLOOKUP($F417,BY_IND_Demand_Drivers!$B$5:$J$100,7,FALSE)</f>
        <v>0.49048730969181975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20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IADTF</v>
      </c>
      <c r="G418" s="16">
        <f>VLOOKUP($D418,'Growth rate'!$B$3:$S$93,8,FALSE)*VLOOKUP($F418,BY_IND_Demand_Drivers!$B$5:$J$100,7,FALSE)</f>
        <v>0.49657888949008305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20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IADTF</v>
      </c>
      <c r="G419" s="16">
        <f>VLOOKUP($D419,'Growth rate'!$B$3:$S$93,8,FALSE)*VLOOKUP($F419,BY_IND_Demand_Drivers!$B$5:$J$100,7,FALSE)</f>
        <v>0.50267046928834624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20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IADTF</v>
      </c>
      <c r="G420" s="16">
        <f>VLOOKUP($D420,'Growth rate'!$B$3:$S$93,8,FALSE)*VLOOKUP($F420,BY_IND_Demand_Drivers!$B$5:$J$100,7,FALSE)</f>
        <v>0.50876204908660949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20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IADTF</v>
      </c>
      <c r="G421" s="16">
        <f>VLOOKUP($D421,'Growth rate'!$B$3:$S$93,8,FALSE)*VLOOKUP($F421,BY_IND_Demand_Drivers!$B$5:$J$100,7,FALSE)</f>
        <v>0.51485362888487285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20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IADTF</v>
      </c>
      <c r="G422" s="16">
        <f>VLOOKUP($D422,'Growth rate'!$B$3:$S$93,8,FALSE)*VLOOKUP($F422,BY_IND_Demand_Drivers!$B$5:$J$100,7,FALSE)</f>
        <v>0.52094520868313599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20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IADTF</v>
      </c>
      <c r="G423" s="16">
        <f>VLOOKUP($D423,'Growth rate'!$B$3:$S$93,8,FALSE)*VLOOKUP($F423,BY_IND_Demand_Drivers!$B$5:$J$100,7,FALSE)</f>
        <v>0.52703678848139923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20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IADTF</v>
      </c>
      <c r="G424" s="16">
        <f>VLOOKUP($D424,'Growth rate'!$B$3:$S$93,8,FALSE)*VLOOKUP($F424,BY_IND_Demand_Drivers!$B$5:$J$100,7,FALSE)</f>
        <v>0.53312836827966248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20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IADTF</v>
      </c>
      <c r="G425" s="16">
        <f>VLOOKUP($D425,'Growth rate'!$B$3:$S$93,8,FALSE)*VLOOKUP($F425,BY_IND_Demand_Drivers!$B$5:$J$100,7,FALSE)</f>
        <v>0.53921994807792573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20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IADTF</v>
      </c>
      <c r="G426" s="16">
        <f>VLOOKUP($D426,'Growth rate'!$B$3:$S$93,8,FALSE)*VLOOKUP($F426,BY_IND_Demand_Drivers!$B$5:$J$100,7,FALSE)</f>
        <v>0.54531152787618897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20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IADTF</v>
      </c>
      <c r="G427" s="16">
        <f>VLOOKUP($D427,'Growth rate'!$B$3:$S$93,8,FALSE)*VLOOKUP($F427,BY_IND_Demand_Drivers!$B$5:$J$100,7,FALSE)</f>
        <v>0.55140310767445222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20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IADTF</v>
      </c>
      <c r="G428" s="16">
        <f>VLOOKUP($D428,'Growth rate'!$B$3:$S$93,8,FALSE)*VLOOKUP($F428,BY_IND_Demand_Drivers!$B$5:$J$100,7,FALSE)</f>
        <v>0.55749468747271547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20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IADTF</v>
      </c>
      <c r="G429" s="16">
        <f>VLOOKUP($D429,'Growth rate'!$B$3:$S$93,8,FALSE)*VLOOKUP($F429,BY_IND_Demand_Drivers!$B$5:$J$100,7,FALSE)</f>
        <v>0.56358626727097871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20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IADTF</v>
      </c>
      <c r="G430" s="16">
        <f>VLOOKUP($D430,'Growth rate'!$B$3:$S$93,8,FALSE)*VLOOKUP($F430,BY_IND_Demand_Drivers!$B$5:$J$100,7,FALSE)</f>
        <v>0.56967784706924196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20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IADTF</v>
      </c>
      <c r="G431" s="16">
        <f>VLOOKUP($D431,'Growth rate'!$B$3:$S$93,8,FALSE)*VLOOKUP($F431,BY_IND_Demand_Drivers!$B$5:$J$100,7,FALSE)</f>
        <v>0.57576942686750521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20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IADTF</v>
      </c>
      <c r="G432" s="16">
        <f>VLOOKUP($D432,'Growth rate'!$B$3:$S$93,8,FALSE)*VLOOKUP($F432,BY_IND_Demand_Drivers!$B$5:$J$100,7,FALSE)</f>
        <v>0.58186100666576857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20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IADTF</v>
      </c>
      <c r="G433" s="16">
        <f>VLOOKUP($D433,'Growth rate'!$B$3:$S$93,8,FALSE)*VLOOKUP($F433,BY_IND_Demand_Drivers!$B$5:$J$100,7,FALSE)</f>
        <v>0.5879525864640317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20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IADTF</v>
      </c>
      <c r="G434" s="16">
        <f>VLOOKUP($D434,'Growth rate'!$B$3:$S$93,8,FALSE)*VLOOKUP($F434,BY_IND_Demand_Drivers!$B$5:$J$100,7,FALSE)</f>
        <v>0.59404416626229495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20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IADTF</v>
      </c>
      <c r="G435" s="16">
        <f>VLOOKUP($D435,'Growth rate'!$B$3:$S$93,8,FALSE)*VLOOKUP($F435,BY_IND_Demand_Drivers!$B$5:$J$100,7,FALSE)</f>
        <v>0.60013574606055831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20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IADTF</v>
      </c>
      <c r="G436" s="16">
        <f>VLOOKUP($D436,'Growth rate'!$B$3:$S$93,8,FALSE)*VLOOKUP($F436,BY_IND_Demand_Drivers!$B$5:$J$100,7,FALSE)</f>
        <v>0.60622732585882144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20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IADTF</v>
      </c>
      <c r="G437" s="16">
        <f>VLOOKUP($D437,'Growth rate'!$B$3:$S$93,8,FALSE)*VLOOKUP($F437,BY_IND_Demand_Drivers!$B$5:$J$100,7,FALSE)</f>
        <v>0.61231890565708469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20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IADTF</v>
      </c>
      <c r="G438" s="16">
        <f>VLOOKUP($D438,'Growth rate'!$B$3:$S$93,8,FALSE)*VLOOKUP($F438,BY_IND_Demand_Drivers!$B$5:$J$100,7,FALSE)</f>
        <v>0.61841048545534805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20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IADTF</v>
      </c>
      <c r="G439" s="16">
        <f>VLOOKUP($D439,'Growth rate'!$B$3:$S$93,8,FALSE)*VLOOKUP($F439,BY_IND_Demand_Drivers!$B$5:$J$100,7,FALSE)</f>
        <v>0.62450206525361118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20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IADTF</v>
      </c>
      <c r="G440" s="16">
        <f>VLOOKUP($D440,'Growth rate'!$B$3:$S$93,8,FALSE)*VLOOKUP($F440,BY_IND_Demand_Drivers!$B$5:$J$100,7,FALSE)</f>
        <v>0.63059364505187443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20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IADTF</v>
      </c>
      <c r="G441" s="16">
        <f>VLOOKUP($D441,'Growth rate'!$B$3:$S$93,8,FALSE)*VLOOKUP($F441,BY_IND_Demand_Drivers!$B$5:$J$100,7,FALSE)</f>
        <v>0.63668522485013779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20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IADTF</v>
      </c>
      <c r="G442" s="16">
        <f>VLOOKUP($D442,'Growth rate'!$B$3:$S$93,8,FALSE)*VLOOKUP($F442,BY_IND_Demand_Drivers!$B$5:$J$100,7,FALSE)</f>
        <v>0.64277680464840092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20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IADTF</v>
      </c>
      <c r="G443" s="16">
        <f>VLOOKUP($D443,'Growth rate'!$B$3:$S$93,8,FALSE)*VLOOKUP($F443,BY_IND_Demand_Drivers!$B$5:$J$100,7,FALSE)</f>
        <v>0.64886838444666428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20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IADTF</v>
      </c>
      <c r="G444" s="16">
        <f>VLOOKUP($D444,'Growth rate'!$B$3:$S$93,8,FALSE)*VLOOKUP($F444,BY_IND_Demand_Drivers!$B$5:$J$100,7,FALSE)</f>
        <v>0.65495996424492753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20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IADTF</v>
      </c>
      <c r="G445" s="16">
        <f>VLOOKUP($D445,'Growth rate'!$B$3:$S$93,8,FALSE)*VLOOKUP($F445,BY_IND_Demand_Drivers!$B$5:$J$100,7,FALSE)</f>
        <v>0.66105154404319066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20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IADTF</v>
      </c>
      <c r="G446" s="16">
        <f>VLOOKUP($D446,'Growth rate'!$B$3:$S$93,8,FALSE)*VLOOKUP($F446,BY_IND_Demand_Drivers!$B$5:$J$100,7,FALSE)</f>
        <v>0.66822013684624237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20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IADTF</v>
      </c>
      <c r="G447" s="16">
        <f>VLOOKUP($D447,'Growth rate'!$B$3:$S$93,8,FALSE)*VLOOKUP($F447,BY_IND_Demand_Drivers!$B$5:$J$100,7,FALSE)</f>
        <v>0.67538872964929431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20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IADTF</v>
      </c>
      <c r="G448" s="16">
        <f>VLOOKUP($D448,'Growth rate'!$B$3:$S$93,8,FALSE)*VLOOKUP($F448,BY_IND_Demand_Drivers!$B$5:$J$100,7,FALSE)</f>
        <v>0.68255732245234602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20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IADTF</v>
      </c>
      <c r="G449" s="16">
        <f>VLOOKUP($D449,'Growth rate'!$B$3:$S$93,8,FALSE)*VLOOKUP($F449,BY_IND_Demand_Drivers!$B$5:$J$100,7,FALSE)</f>
        <v>0.68972591525539795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20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IADTF</v>
      </c>
      <c r="G450" s="16">
        <f>VLOOKUP($D450,'Growth rate'!$B$3:$S$93,8,FALSE)*VLOOKUP($F450,BY_IND_Demand_Drivers!$B$5:$J$100,7,FALSE)</f>
        <v>0.69689450805844966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20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IADTF</v>
      </c>
      <c r="G451" s="16">
        <f>VLOOKUP($D451,'Growth rate'!$B$3:$S$93,8,FALSE)*VLOOKUP($F451,BY_IND_Demand_Drivers!$B$5:$J$100,7,FALSE)</f>
        <v>0.70492147994857668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20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IADTF</v>
      </c>
      <c r="G452" s="16">
        <f>VLOOKUP($D452,'Growth rate'!$B$3:$S$93,8,FALSE)*VLOOKUP($F452,BY_IND_Demand_Drivers!$B$5:$J$100,7,FALSE)</f>
        <v>0.71294845183870348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20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IADTF</v>
      </c>
      <c r="G453" s="16">
        <f>VLOOKUP($D453,'Growth rate'!$B$3:$S$93,8,FALSE)*VLOOKUP($F453,BY_IND_Demand_Drivers!$B$5:$J$100,7,FALSE)</f>
        <v>0.72097542372883061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20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IADTF</v>
      </c>
      <c r="G454" s="16">
        <f>VLOOKUP($D454,'Growth rate'!$B$3:$S$93,8,FALSE)*VLOOKUP($F454,BY_IND_Demand_Drivers!$B$5:$J$100,7,FALSE)</f>
        <v>0.72900239561895752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20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IADTF</v>
      </c>
      <c r="G455" s="16">
        <f>VLOOKUP($D455,'Growth rate'!$B$3:$S$93,8,FALSE)*VLOOKUP($F455,BY_IND_Demand_Drivers!$B$5:$J$100,7,FALSE)</f>
        <v>0.73702936750908454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20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IADTF</v>
      </c>
      <c r="G456" s="16">
        <f>VLOOKUP($D456,'Growth rate'!$B$3:$S$93,8,FALSE)*VLOOKUP($F456,BY_IND_Demand_Drivers!$B$5:$J$100,7,FALSE)</f>
        <v>0.74525807188132454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20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IADTF</v>
      </c>
      <c r="G457" s="16">
        <f>VLOOKUP($D457,'Growth rate'!$B$3:$S$93,8,FALSE)*VLOOKUP($F457,BY_IND_Demand_Drivers!$B$5:$J$100,7,FALSE)</f>
        <v>0.75348677625356453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20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IADTF</v>
      </c>
      <c r="G458" s="16">
        <f>VLOOKUP($D458,'Growth rate'!$B$3:$S$93,8,FALSE)*VLOOKUP($F458,BY_IND_Demand_Drivers!$B$5:$J$100,7,FALSE)</f>
        <v>0.76171548062580463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20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IADTF</v>
      </c>
      <c r="G459" s="16">
        <f>VLOOKUP($D459,'Growth rate'!$B$3:$S$93,8,FALSE)*VLOOKUP($F459,BY_IND_Demand_Drivers!$B$5:$J$100,7,FALSE)</f>
        <v>0.76994418499804462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20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IADTF</v>
      </c>
      <c r="G460" s="16">
        <f>VLOOKUP($D460,'Growth rate'!$B$3:$S$93,8,FALSE)*VLOOKUP($F460,BY_IND_Demand_Drivers!$B$5:$J$100,7,FALSE)</f>
        <v>0.7781728893702845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20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IADTF</v>
      </c>
      <c r="G461" s="16">
        <f>VLOOKUP($D461,'Growth rate'!$B$3:$S$93,8,FALSE)*VLOOKUP($F461,BY_IND_Demand_Drivers!$B$5:$J$100,7,FALSE)</f>
        <v>0.78668867342457671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20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IADTF</v>
      </c>
      <c r="G462" s="16">
        <f>VLOOKUP($D462,'Growth rate'!$B$3:$S$93,8,FALSE)*VLOOKUP($F462,BY_IND_Demand_Drivers!$B$5:$J$100,7,FALSE)</f>
        <v>0.79520445747886881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20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IADTF</v>
      </c>
      <c r="G463" s="16">
        <f>VLOOKUP($D463,'Growth rate'!$B$3:$S$93,8,FALSE)*VLOOKUP($F463,BY_IND_Demand_Drivers!$B$5:$J$100,7,FALSE)</f>
        <v>0.8037202415331608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20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IADTF</v>
      </c>
      <c r="G464" s="16">
        <f>VLOOKUP($D464,'Growth rate'!$B$3:$S$93,8,FALSE)*VLOOKUP($F464,BY_IND_Demand_Drivers!$B$5:$J$100,7,FALSE)</f>
        <v>0.81223602558745256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20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IADTF</v>
      </c>
      <c r="G465" s="16">
        <f>VLOOKUP($D465,'Growth rate'!$B$3:$S$93,8,FALSE)*VLOOKUP($F465,BY_IND_Demand_Drivers!$B$5:$J$100,7,FALSE)</f>
        <v>0.82075180964174488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20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IADTF</v>
      </c>
      <c r="G466" s="16">
        <f>VLOOKUP($D466,'Growth rate'!$B$3:$S$93,8,FALSE)*VLOOKUP($F466,BY_IND_Demand_Drivers!$B$5:$J$100,7,FALSE)</f>
        <v>0.82925169834451373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20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IADTF</v>
      </c>
      <c r="G467" s="16">
        <f>VLOOKUP($D467,'Growth rate'!$B$3:$S$93,8,FALSE)*VLOOKUP($F467,BY_IND_Demand_Drivers!$B$5:$J$100,7,FALSE)</f>
        <v>0.83775158704728281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20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IADTF</v>
      </c>
      <c r="G468" s="16">
        <f>VLOOKUP($D468,'Growth rate'!$B$3:$S$93,8,FALSE)*VLOOKUP($F468,BY_IND_Demand_Drivers!$B$5:$J$100,7,FALSE)</f>
        <v>0.84625147575005166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20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IADTF</v>
      </c>
      <c r="G469" s="16">
        <f>VLOOKUP($D469,'Growth rate'!$B$3:$S$93,8,FALSE)*VLOOKUP($F469,BY_IND_Demand_Drivers!$B$5:$J$100,7,FALSE)</f>
        <v>0.85475136445282063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20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IADTF</v>
      </c>
      <c r="G470" s="16">
        <f>VLOOKUP($D470,'Growth rate'!$B$3:$S$93,8,FALSE)*VLOOKUP($F470,BY_IND_Demand_Drivers!$B$5:$J$100,7,FALSE)</f>
        <v>0.8632512531555897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20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IADTF</v>
      </c>
      <c r="G471" s="16">
        <f>VLOOKUP($D471,'Growth rate'!$B$3:$S$93,8,FALSE)*VLOOKUP($F471,BY_IND_Demand_Drivers!$B$5:$J$100,7,FALSE)</f>
        <v>0.87161130491172145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20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IADTF</v>
      </c>
      <c r="G472" s="16">
        <f>VLOOKUP($D472,'Growth rate'!$B$3:$S$93,8,FALSE)*VLOOKUP($F472,BY_IND_Demand_Drivers!$B$5:$J$100,7,FALSE)</f>
        <v>0.87997135666785353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20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IADTF</v>
      </c>
      <c r="G473" s="16">
        <f>VLOOKUP($D473,'Growth rate'!$B$3:$S$93,8,FALSE)*VLOOKUP($F473,BY_IND_Demand_Drivers!$B$5:$J$100,7,FALSE)</f>
        <v>0.88833140842398539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20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IADTF</v>
      </c>
      <c r="G474" s="16">
        <f>VLOOKUP($D474,'Growth rate'!$B$3:$S$93,8,FALSE)*VLOOKUP($F474,BY_IND_Demand_Drivers!$B$5:$J$100,7,FALSE)</f>
        <v>0.89669146018011747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20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IADTF</v>
      </c>
      <c r="G475" s="16">
        <f>VLOOKUP($D475,'Growth rate'!$B$3:$S$93,8,FALSE)*VLOOKUP($F475,BY_IND_Demand_Drivers!$B$5:$J$100,7,FALSE)</f>
        <v>0.90505151193624911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20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IADTF</v>
      </c>
      <c r="G476" s="16">
        <f>VLOOKUP($D476,'Growth rate'!$B$3:$S$93,8,FALSE)*VLOOKUP($F476,BY_IND_Demand_Drivers!$B$5:$J$100,7,FALSE)</f>
        <v>0.91306942227181476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20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IADTF</v>
      </c>
      <c r="G477" s="16">
        <f>VLOOKUP($D477,'Growth rate'!$B$3:$S$93,8,FALSE)*VLOOKUP($F477,BY_IND_Demand_Drivers!$B$5:$J$100,7,FALSE)</f>
        <v>0.9210873326073804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20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IADTF</v>
      </c>
      <c r="G478" s="16">
        <f>VLOOKUP($D478,'Growth rate'!$B$3:$S$93,8,FALSE)*VLOOKUP($F478,BY_IND_Demand_Drivers!$B$5:$J$100,7,FALSE)</f>
        <v>0.92910524294294561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20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IADTF</v>
      </c>
      <c r="G479" s="16">
        <f>VLOOKUP($D479,'Growth rate'!$B$3:$S$93,8,FALSE)*VLOOKUP($F479,BY_IND_Demand_Drivers!$B$5:$J$100,7,FALSE)</f>
        <v>0.93712315327851092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20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IADTF</v>
      </c>
      <c r="G480" s="16">
        <f>VLOOKUP($D480,'Growth rate'!$B$3:$S$93,8,FALSE)*VLOOKUP($F480,BY_IND_Demand_Drivers!$B$5:$J$100,7,FALSE)</f>
        <v>0.94514106361407668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20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IADTF</v>
      </c>
      <c r="G481" s="16">
        <f>VLOOKUP($D481,'Growth rate'!$B$3:$S$93,8,FALSE)*VLOOKUP($F481,BY_IND_Demand_Drivers!$B$5:$J$100,7,FALSE)</f>
        <v>0.95284172922549537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20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IADTF</v>
      </c>
      <c r="G482" s="16">
        <f>VLOOKUP($D482,'Growth rate'!$B$3:$S$93,8,FALSE)*VLOOKUP($F482,BY_IND_Demand_Drivers!$B$5:$J$100,7,FALSE)</f>
        <v>0.96054239483691428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20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IADTF</v>
      </c>
      <c r="G483" s="16">
        <f>VLOOKUP($D483,'Growth rate'!$B$3:$S$93,8,FALSE)*VLOOKUP($F483,BY_IND_Demand_Drivers!$B$5:$J$100,7,FALSE)</f>
        <v>0.96824306044833297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20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IADTF</v>
      </c>
      <c r="G484" s="16">
        <f>VLOOKUP($D484,'Growth rate'!$B$3:$S$93,8,FALSE)*VLOOKUP($F484,BY_IND_Demand_Drivers!$B$5:$J$100,7,FALSE)</f>
        <v>0.97594372605975166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20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IADTF</v>
      </c>
      <c r="G485" s="16">
        <f>VLOOKUP($D485,'Growth rate'!$B$3:$S$93,8,FALSE)*VLOOKUP($F485,BY_IND_Demand_Drivers!$B$5:$J$100,7,FALSE)</f>
        <v>0.98364439167117035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20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IADTF</v>
      </c>
      <c r="G486" s="16">
        <f>VLOOKUP($D486,'Growth rate'!$B$3:$S$93,8,FALSE)*VLOOKUP($F486,BY_IND_Demand_Drivers!$B$5:$J$100,7,FALSE)</f>
        <v>0.99116647541661451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20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IADTF</v>
      </c>
      <c r="G487" s="16">
        <f>VLOOKUP($D487,'Growth rate'!$B$3:$S$93,8,FALSE)*VLOOKUP($F487,BY_IND_Demand_Drivers!$B$5:$J$100,7,FALSE)</f>
        <v>0.99868855916205879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20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IADTF</v>
      </c>
      <c r="G488" s="16">
        <f>VLOOKUP($D488,'Growth rate'!$B$3:$S$93,8,FALSE)*VLOOKUP($F488,BY_IND_Demand_Drivers!$B$5:$J$100,7,FALSE)</f>
        <v>1.0062106429075033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20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IADTF</v>
      </c>
      <c r="G489" s="16">
        <f>VLOOKUP($D489,'Growth rate'!$B$3:$S$93,8,FALSE)*VLOOKUP($F489,BY_IND_Demand_Drivers!$B$5:$J$100,7,FALSE)</f>
        <v>1.0137327266529474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20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IADTF</v>
      </c>
      <c r="G490" s="16">
        <f>VLOOKUP($D490,'Growth rate'!$B$3:$S$93,8,FALSE)*VLOOKUP($F490,BY_IND_Demand_Drivers!$B$5:$J$100,7,FALSE)</f>
        <v>1.0212548103983916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20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IADTF</v>
      </c>
      <c r="G491" s="16">
        <f>VLOOKUP($D491,'Growth rate'!$B$3:$S$93,8,FALSE)*VLOOKUP($F491,BY_IND_Demand_Drivers!$B$5:$J$100,7,FALSE)</f>
        <v>1.0285257295268728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20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IADTF</v>
      </c>
      <c r="G492" s="16">
        <f>VLOOKUP($D492,'Growth rate'!$B$3:$S$93,8,FALSE)*VLOOKUP($F492,BY_IND_Demand_Drivers!$B$5:$J$100,7,FALSE)</f>
        <v>1.035796648655354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20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IADTF</v>
      </c>
      <c r="G493" s="16">
        <f>VLOOKUP($D493,'Growth rate'!$B$3:$S$93,8,FALSE)*VLOOKUP($F493,BY_IND_Demand_Drivers!$B$5:$J$100,7,FALSE)</f>
        <v>1.0430675677838352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20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IADTF</v>
      </c>
      <c r="G494" s="16">
        <f>VLOOKUP($D494,'Growth rate'!$B$3:$S$93,8,FALSE)*VLOOKUP($F494,BY_IND_Demand_Drivers!$B$5:$J$100,7,FALSE)</f>
        <v>1.0503384869123165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20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IADTF</v>
      </c>
      <c r="G495" s="16">
        <f>VLOOKUP($D495,'Growth rate'!$B$3:$S$93,8,FALSE)*VLOOKUP($F495,BY_IND_Demand_Drivers!$B$5:$J$100,7,FALSE)</f>
        <v>1.0576094060407977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21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IADFL</v>
      </c>
      <c r="G496" s="16">
        <f>VLOOKUP($D496,'Growth rate'!$B$3:$S$93,8,FALSE)*VLOOKUP($F496,BY_IND_Demand_Drivers!$B$5:$J$100,7,FALSE)</f>
        <v>8.6161972277227702E-2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21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IADFL</v>
      </c>
      <c r="G497" s="16">
        <f>VLOOKUP($D497,'Growth rate'!$B$3:$S$93,8,FALSE)*VLOOKUP($F497,BY_IND_Demand_Drivers!$B$5:$J$100,7,FALSE)</f>
        <v>8.7273468587824296E-2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21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IADFL</v>
      </c>
      <c r="G498" s="16">
        <f>VLOOKUP($D498,'Growth rate'!$B$3:$S$93,8,FALSE)*VLOOKUP($F498,BY_IND_Demand_Drivers!$B$5:$J$100,7,FALSE)</f>
        <v>8.8384964898420862E-2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21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IADFL</v>
      </c>
      <c r="G499" s="16">
        <f>VLOOKUP($D499,'Growth rate'!$B$3:$S$93,8,FALSE)*VLOOKUP($F499,BY_IND_Demand_Drivers!$B$5:$J$100,7,FALSE)</f>
        <v>8.9496461209017455E-2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21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IADFL</v>
      </c>
      <c r="G500" s="16">
        <f>VLOOKUP($D500,'Growth rate'!$B$3:$S$93,8,FALSE)*VLOOKUP($F500,BY_IND_Demand_Drivers!$B$5:$J$100,7,FALSE)</f>
        <v>9.0607957519614035E-2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21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IADFL</v>
      </c>
      <c r="G501" s="16">
        <f>VLOOKUP($D501,'Growth rate'!$B$3:$S$93,8,FALSE)*VLOOKUP($F501,BY_IND_Demand_Drivers!$B$5:$J$100,7,FALSE)</f>
        <v>9.1719453830210615E-2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21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IADFL</v>
      </c>
      <c r="G502" s="16">
        <f>VLOOKUP($D502,'Growth rate'!$B$3:$S$93,8,FALSE)*VLOOKUP($F502,BY_IND_Demand_Drivers!$B$5:$J$100,7,FALSE)</f>
        <v>9.2830950140807195E-2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21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IADFL</v>
      </c>
      <c r="G503" s="16">
        <f>VLOOKUP($D503,'Growth rate'!$B$3:$S$93,8,FALSE)*VLOOKUP($F503,BY_IND_Demand_Drivers!$B$5:$J$100,7,FALSE)</f>
        <v>9.3942446451403788E-2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21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IADFL</v>
      </c>
      <c r="G504" s="16">
        <f>VLOOKUP($D504,'Growth rate'!$B$3:$S$93,8,FALSE)*VLOOKUP($F504,BY_IND_Demand_Drivers!$B$5:$J$100,7,FALSE)</f>
        <v>9.5053942762000354E-2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21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IADFL</v>
      </c>
      <c r="G505" s="16">
        <f>VLOOKUP($D505,'Growth rate'!$B$3:$S$93,8,FALSE)*VLOOKUP($F505,BY_IND_Demand_Drivers!$B$5:$J$100,7,FALSE)</f>
        <v>9.6165439072596948E-2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21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IADFL</v>
      </c>
      <c r="G506" s="16">
        <f>VLOOKUP($D506,'Growth rate'!$B$3:$S$93,8,FALSE)*VLOOKUP($F506,BY_IND_Demand_Drivers!$B$5:$J$100,7,FALSE)</f>
        <v>9.7276935383193527E-2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21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IADFL</v>
      </c>
      <c r="G507" s="16">
        <f>VLOOKUP($D507,'Growth rate'!$B$3:$S$93,8,FALSE)*VLOOKUP($F507,BY_IND_Demand_Drivers!$B$5:$J$100,7,FALSE)</f>
        <v>9.8388431693790107E-2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21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IADFL</v>
      </c>
      <c r="G508" s="16">
        <f>VLOOKUP($D508,'Growth rate'!$B$3:$S$93,8,FALSE)*VLOOKUP($F508,BY_IND_Demand_Drivers!$B$5:$J$100,7,FALSE)</f>
        <v>9.9499928004386701E-2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21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IADFL</v>
      </c>
      <c r="G509" s="16">
        <f>VLOOKUP($D509,'Growth rate'!$B$3:$S$93,8,FALSE)*VLOOKUP($F509,BY_IND_Demand_Drivers!$B$5:$J$100,7,FALSE)</f>
        <v>0.10061142431498327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21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IADFL</v>
      </c>
      <c r="G510" s="16">
        <f>VLOOKUP($D510,'Growth rate'!$B$3:$S$93,8,FALSE)*VLOOKUP($F510,BY_IND_Demand_Drivers!$B$5:$J$100,7,FALSE)</f>
        <v>0.10172292062557986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21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IADFL</v>
      </c>
      <c r="G511" s="16">
        <f>VLOOKUP($D511,'Growth rate'!$B$3:$S$93,8,FALSE)*VLOOKUP($F511,BY_IND_Demand_Drivers!$B$5:$J$100,7,FALSE)</f>
        <v>0.10283441693617645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21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IADFL</v>
      </c>
      <c r="G512" s="16">
        <f>VLOOKUP($D512,'Growth rate'!$B$3:$S$93,8,FALSE)*VLOOKUP($F512,BY_IND_Demand_Drivers!$B$5:$J$100,7,FALSE)</f>
        <v>0.10394591324677302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21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IADFL</v>
      </c>
      <c r="G513" s="16">
        <f>VLOOKUP($D513,'Growth rate'!$B$3:$S$93,8,FALSE)*VLOOKUP($F513,BY_IND_Demand_Drivers!$B$5:$J$100,7,FALSE)</f>
        <v>0.10505740955736961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21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IADFL</v>
      </c>
      <c r="G514" s="16">
        <f>VLOOKUP($D514,'Growth rate'!$B$3:$S$93,8,FALSE)*VLOOKUP($F514,BY_IND_Demand_Drivers!$B$5:$J$100,7,FALSE)</f>
        <v>0.10616890586796619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21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IADFL</v>
      </c>
      <c r="G515" s="16">
        <f>VLOOKUP($D515,'Growth rate'!$B$3:$S$93,8,FALSE)*VLOOKUP($F515,BY_IND_Demand_Drivers!$B$5:$J$100,7,FALSE)</f>
        <v>0.10728040217856277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21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IADFL</v>
      </c>
      <c r="G516" s="16">
        <f>VLOOKUP($D516,'Growth rate'!$B$3:$S$93,8,FALSE)*VLOOKUP($F516,BY_IND_Demand_Drivers!$B$5:$J$100,7,FALSE)</f>
        <v>0.10839189848915935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21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IADFL</v>
      </c>
      <c r="G517" s="16">
        <f>VLOOKUP($D517,'Growth rate'!$B$3:$S$93,8,FALSE)*VLOOKUP($F517,BY_IND_Demand_Drivers!$B$5:$J$100,7,FALSE)</f>
        <v>0.10950339479975595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21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IADFL</v>
      </c>
      <c r="G518" s="16">
        <f>VLOOKUP($D518,'Growth rate'!$B$3:$S$93,8,FALSE)*VLOOKUP($F518,BY_IND_Demand_Drivers!$B$5:$J$100,7,FALSE)</f>
        <v>0.11061489111035251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21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IADFL</v>
      </c>
      <c r="G519" s="16">
        <f>VLOOKUP($D519,'Growth rate'!$B$3:$S$93,8,FALSE)*VLOOKUP($F519,BY_IND_Demand_Drivers!$B$5:$J$100,7,FALSE)</f>
        <v>0.11172638742094911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21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IADFL</v>
      </c>
      <c r="G520" s="16">
        <f>VLOOKUP($D520,'Growth rate'!$B$3:$S$93,8,FALSE)*VLOOKUP($F520,BY_IND_Demand_Drivers!$B$5:$J$100,7,FALSE)</f>
        <v>0.1128378837315457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21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IADFL</v>
      </c>
      <c r="G521" s="16">
        <f>VLOOKUP($D521,'Growth rate'!$B$3:$S$93,8,FALSE)*VLOOKUP($F521,BY_IND_Demand_Drivers!$B$5:$J$100,7,FALSE)</f>
        <v>0.11394938004214226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21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IADFL</v>
      </c>
      <c r="G522" s="16">
        <f>VLOOKUP($D522,'Growth rate'!$B$3:$S$93,8,FALSE)*VLOOKUP($F522,BY_IND_Demand_Drivers!$B$5:$J$100,7,FALSE)</f>
        <v>0.11506087635273886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21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IADFL</v>
      </c>
      <c r="G523" s="16">
        <f>VLOOKUP($D523,'Growth rate'!$B$3:$S$93,8,FALSE)*VLOOKUP($F523,BY_IND_Demand_Drivers!$B$5:$J$100,7,FALSE)</f>
        <v>0.11617237266333545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21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IADFL</v>
      </c>
      <c r="G524" s="16">
        <f>VLOOKUP($D524,'Growth rate'!$B$3:$S$93,8,FALSE)*VLOOKUP($F524,BY_IND_Demand_Drivers!$B$5:$J$100,7,FALSE)</f>
        <v>0.11728386897393202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21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IADFL</v>
      </c>
      <c r="G525" s="16">
        <f>VLOOKUP($D525,'Growth rate'!$B$3:$S$93,8,FALSE)*VLOOKUP($F525,BY_IND_Demand_Drivers!$B$5:$J$100,7,FALSE)</f>
        <v>0.11839536528452861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21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IADFL</v>
      </c>
      <c r="G526" s="16">
        <f>VLOOKUP($D526,'Growth rate'!$B$3:$S$93,8,FALSE)*VLOOKUP($F526,BY_IND_Demand_Drivers!$B$5:$J$100,7,FALSE)</f>
        <v>0.11950686159512519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21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IADFL</v>
      </c>
      <c r="G527" s="16">
        <f>VLOOKUP($D527,'Growth rate'!$B$3:$S$93,8,FALSE)*VLOOKUP($F527,BY_IND_Demand_Drivers!$B$5:$J$100,7,FALSE)</f>
        <v>0.12061835790572177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21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IADFL</v>
      </c>
      <c r="G528" s="16">
        <f>VLOOKUP($D528,'Growth rate'!$B$3:$S$93,8,FALSE)*VLOOKUP($F528,BY_IND_Demand_Drivers!$B$5:$J$100,7,FALSE)</f>
        <v>0.12192637072286205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21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IADFL</v>
      </c>
      <c r="G529" s="16">
        <f>VLOOKUP($D529,'Growth rate'!$B$3:$S$93,8,FALSE)*VLOOKUP($F529,BY_IND_Demand_Drivers!$B$5:$J$100,7,FALSE)</f>
        <v>0.12323438354000238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21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IADFL</v>
      </c>
      <c r="G530" s="16">
        <f>VLOOKUP($D530,'Growth rate'!$B$3:$S$93,8,FALSE)*VLOOKUP($F530,BY_IND_Demand_Drivers!$B$5:$J$100,7,FALSE)</f>
        <v>0.12454239635714268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21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IADFL</v>
      </c>
      <c r="G531" s="16">
        <f>VLOOKUP($D531,'Growth rate'!$B$3:$S$93,8,FALSE)*VLOOKUP($F531,BY_IND_Demand_Drivers!$B$5:$J$100,7,FALSE)</f>
        <v>0.125850409174283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21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IADFL</v>
      </c>
      <c r="G532" s="16">
        <f>VLOOKUP($D532,'Growth rate'!$B$3:$S$93,8,FALSE)*VLOOKUP($F532,BY_IND_Demand_Drivers!$B$5:$J$100,7,FALSE)</f>
        <v>0.1271584219914233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21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IADFL</v>
      </c>
      <c r="G533" s="16">
        <f>VLOOKUP($D533,'Growth rate'!$B$3:$S$93,8,FALSE)*VLOOKUP($F533,BY_IND_Demand_Drivers!$B$5:$J$100,7,FALSE)</f>
        <v>0.12862305841360105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21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IADFL</v>
      </c>
      <c r="G534" s="16">
        <f>VLOOKUP($D534,'Growth rate'!$B$3:$S$93,8,FALSE)*VLOOKUP($F534,BY_IND_Demand_Drivers!$B$5:$J$100,7,FALSE)</f>
        <v>0.13008769483577881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21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IADFL</v>
      </c>
      <c r="G535" s="16">
        <f>VLOOKUP($D535,'Growth rate'!$B$3:$S$93,8,FALSE)*VLOOKUP($F535,BY_IND_Demand_Drivers!$B$5:$J$100,7,FALSE)</f>
        <v>0.13155233125795657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21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IADFL</v>
      </c>
      <c r="G536" s="16">
        <f>VLOOKUP($D536,'Growth rate'!$B$3:$S$93,8,FALSE)*VLOOKUP($F536,BY_IND_Demand_Drivers!$B$5:$J$100,7,FALSE)</f>
        <v>0.13301696768013432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21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IADFL</v>
      </c>
      <c r="G537" s="16">
        <f>VLOOKUP($D537,'Growth rate'!$B$3:$S$93,8,FALSE)*VLOOKUP($F537,BY_IND_Demand_Drivers!$B$5:$J$100,7,FALSE)</f>
        <v>0.13448160410231208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21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IADFL</v>
      </c>
      <c r="G538" s="16">
        <f>VLOOKUP($D538,'Growth rate'!$B$3:$S$93,8,FALSE)*VLOOKUP($F538,BY_IND_Demand_Drivers!$B$5:$J$100,7,FALSE)</f>
        <v>0.13598304951608511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21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IADFL</v>
      </c>
      <c r="G539" s="16">
        <f>VLOOKUP($D539,'Growth rate'!$B$3:$S$93,8,FALSE)*VLOOKUP($F539,BY_IND_Demand_Drivers!$B$5:$J$100,7,FALSE)</f>
        <v>0.13748449492985815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21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IADFL</v>
      </c>
      <c r="G540" s="16">
        <f>VLOOKUP($D540,'Growth rate'!$B$3:$S$93,8,FALSE)*VLOOKUP($F540,BY_IND_Demand_Drivers!$B$5:$J$100,7,FALSE)</f>
        <v>0.13898594034363118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21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IADFL</v>
      </c>
      <c r="G541" s="16">
        <f>VLOOKUP($D541,'Growth rate'!$B$3:$S$93,8,FALSE)*VLOOKUP($F541,BY_IND_Demand_Drivers!$B$5:$J$100,7,FALSE)</f>
        <v>0.14048738575740419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21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IADFL</v>
      </c>
      <c r="G542" s="16">
        <f>VLOOKUP($D542,'Growth rate'!$B$3:$S$93,8,FALSE)*VLOOKUP($F542,BY_IND_Demand_Drivers!$B$5:$J$100,7,FALSE)</f>
        <v>0.14198883117117719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21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IADFL</v>
      </c>
      <c r="G543" s="16">
        <f>VLOOKUP($D543,'Growth rate'!$B$3:$S$93,8,FALSE)*VLOOKUP($F543,BY_IND_Demand_Drivers!$B$5:$J$100,7,FALSE)</f>
        <v>0.14354265840017968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21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IADFL</v>
      </c>
      <c r="G544" s="16">
        <f>VLOOKUP($D544,'Growth rate'!$B$3:$S$93,8,FALSE)*VLOOKUP($F544,BY_IND_Demand_Drivers!$B$5:$J$100,7,FALSE)</f>
        <v>0.14509648562918215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21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IADFL</v>
      </c>
      <c r="G545" s="16">
        <f>VLOOKUP($D545,'Growth rate'!$B$3:$S$93,8,FALSE)*VLOOKUP($F545,BY_IND_Demand_Drivers!$B$5:$J$100,7,FALSE)</f>
        <v>0.14665031285818464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21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IADFL</v>
      </c>
      <c r="G546" s="16">
        <f>VLOOKUP($D546,'Growth rate'!$B$3:$S$93,8,FALSE)*VLOOKUP($F546,BY_IND_Demand_Drivers!$B$5:$J$100,7,FALSE)</f>
        <v>0.14820414008718705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21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IADFL</v>
      </c>
      <c r="G547" s="16">
        <f>VLOOKUP($D547,'Growth rate'!$B$3:$S$93,8,FALSE)*VLOOKUP($F547,BY_IND_Demand_Drivers!$B$5:$J$100,7,FALSE)</f>
        <v>0.14975796731618957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21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IADFL</v>
      </c>
      <c r="G548" s="16">
        <f>VLOOKUP($D548,'Growth rate'!$B$3:$S$93,8,FALSE)*VLOOKUP($F548,BY_IND_Demand_Drivers!$B$5:$J$100,7,FALSE)</f>
        <v>0.15130889420978502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21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IADFL</v>
      </c>
      <c r="G549" s="16">
        <f>VLOOKUP($D549,'Growth rate'!$B$3:$S$93,8,FALSE)*VLOOKUP($F549,BY_IND_Demand_Drivers!$B$5:$J$100,7,FALSE)</f>
        <v>0.15285982110338051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21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IADFL</v>
      </c>
      <c r="G550" s="16">
        <f>VLOOKUP($D550,'Growth rate'!$B$3:$S$93,8,FALSE)*VLOOKUP($F550,BY_IND_Demand_Drivers!$B$5:$J$100,7,FALSE)</f>
        <v>0.15441074799697593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21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IADFL</v>
      </c>
      <c r="G551" s="16">
        <f>VLOOKUP($D551,'Growth rate'!$B$3:$S$93,8,FALSE)*VLOOKUP($F551,BY_IND_Demand_Drivers!$B$5:$J$100,7,FALSE)</f>
        <v>0.15596167489057139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21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IADFL</v>
      </c>
      <c r="G552" s="16">
        <f>VLOOKUP($D552,'Growth rate'!$B$3:$S$93,8,FALSE)*VLOOKUP($F552,BY_IND_Demand_Drivers!$B$5:$J$100,7,FALSE)</f>
        <v>0.15751260178416687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21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IADFL</v>
      </c>
      <c r="G553" s="16">
        <f>VLOOKUP($D553,'Growth rate'!$B$3:$S$93,8,FALSE)*VLOOKUP($F553,BY_IND_Demand_Drivers!$B$5:$J$100,7,FALSE)</f>
        <v>0.15903801341646401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21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IADFL</v>
      </c>
      <c r="G554" s="16">
        <f>VLOOKUP($D554,'Growth rate'!$B$3:$S$93,8,FALSE)*VLOOKUP($F554,BY_IND_Demand_Drivers!$B$5:$J$100,7,FALSE)</f>
        <v>0.16056342504876117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21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IADFL</v>
      </c>
      <c r="G555" s="16">
        <f>VLOOKUP($D555,'Growth rate'!$B$3:$S$93,8,FALSE)*VLOOKUP($F555,BY_IND_Demand_Drivers!$B$5:$J$100,7,FALSE)</f>
        <v>0.16208883668105833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21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IADFL</v>
      </c>
      <c r="G556" s="16">
        <f>VLOOKUP($D556,'Growth rate'!$B$3:$S$93,8,FALSE)*VLOOKUP($F556,BY_IND_Demand_Drivers!$B$5:$J$100,7,FALSE)</f>
        <v>0.1636142483133555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21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IADFL</v>
      </c>
      <c r="G557" s="16">
        <f>VLOOKUP($D557,'Growth rate'!$B$3:$S$93,8,FALSE)*VLOOKUP($F557,BY_IND_Demand_Drivers!$B$5:$J$100,7,FALSE)</f>
        <v>0.16513965994565261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21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IADFL</v>
      </c>
      <c r="G558" s="16">
        <f>VLOOKUP($D558,'Growth rate'!$B$3:$S$93,8,FALSE)*VLOOKUP($F558,BY_IND_Demand_Drivers!$B$5:$J$100,7,FALSE)</f>
        <v>0.16660264295692601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21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IADFL</v>
      </c>
      <c r="G559" s="16">
        <f>VLOOKUP($D559,'Growth rate'!$B$3:$S$93,8,FALSE)*VLOOKUP($F559,BY_IND_Demand_Drivers!$B$5:$J$100,7,FALSE)</f>
        <v>0.16806562596819943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21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IADFL</v>
      </c>
      <c r="G560" s="16">
        <f>VLOOKUP($D560,'Growth rate'!$B$3:$S$93,8,FALSE)*VLOOKUP($F560,BY_IND_Demand_Drivers!$B$5:$J$100,7,FALSE)</f>
        <v>0.16952860897947275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21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IADFL</v>
      </c>
      <c r="G561" s="16">
        <f>VLOOKUP($D561,'Growth rate'!$B$3:$S$93,8,FALSE)*VLOOKUP($F561,BY_IND_Demand_Drivers!$B$5:$J$100,7,FALSE)</f>
        <v>0.17099159199074609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21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IADFL</v>
      </c>
      <c r="G562" s="16">
        <f>VLOOKUP($D562,'Growth rate'!$B$3:$S$93,8,FALSE)*VLOOKUP($F562,BY_IND_Demand_Drivers!$B$5:$J$100,7,FALSE)</f>
        <v>0.17245457500201952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21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IADFL</v>
      </c>
      <c r="G563" s="16">
        <f>VLOOKUP($D563,'Growth rate'!$B$3:$S$93,8,FALSE)*VLOOKUP($F563,BY_IND_Demand_Drivers!$B$5:$J$100,7,FALSE)</f>
        <v>0.17385967215246154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21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IADFL</v>
      </c>
      <c r="G564" s="16">
        <f>VLOOKUP($D564,'Growth rate'!$B$3:$S$93,8,FALSE)*VLOOKUP($F564,BY_IND_Demand_Drivers!$B$5:$J$100,7,FALSE)</f>
        <v>0.17526476930290361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21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IADFL</v>
      </c>
      <c r="G565" s="16">
        <f>VLOOKUP($D565,'Growth rate'!$B$3:$S$93,8,FALSE)*VLOOKUP($F565,BY_IND_Demand_Drivers!$B$5:$J$100,7,FALSE)</f>
        <v>0.17666986645334562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21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IADFL</v>
      </c>
      <c r="G566" s="16">
        <f>VLOOKUP($D566,'Growth rate'!$B$3:$S$93,8,FALSE)*VLOOKUP($F566,BY_IND_Demand_Drivers!$B$5:$J$100,7,FALSE)</f>
        <v>0.17807496360378763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21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IADFL</v>
      </c>
      <c r="G567" s="16">
        <f>VLOOKUP($D567,'Growth rate'!$B$3:$S$93,8,FALSE)*VLOOKUP($F567,BY_IND_Demand_Drivers!$B$5:$J$100,7,FALSE)</f>
        <v>0.17948006075422965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21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IADFL</v>
      </c>
      <c r="G568" s="16">
        <f>VLOOKUP($D568,'Growth rate'!$B$3:$S$93,8,FALSE)*VLOOKUP($F568,BY_IND_Demand_Drivers!$B$5:$J$100,7,FALSE)</f>
        <v>0.18085257307581878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21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IADFL</v>
      </c>
      <c r="G569" s="16">
        <f>VLOOKUP($D569,'Growth rate'!$B$3:$S$93,8,FALSE)*VLOOKUP($F569,BY_IND_Demand_Drivers!$B$5:$J$100,7,FALSE)</f>
        <v>0.18222508539740792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21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IADFL</v>
      </c>
      <c r="G570" s="16">
        <f>VLOOKUP($D570,'Growth rate'!$B$3:$S$93,8,FALSE)*VLOOKUP($F570,BY_IND_Demand_Drivers!$B$5:$J$100,7,FALSE)</f>
        <v>0.18359759771899711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21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IADFL</v>
      </c>
      <c r="G571" s="16">
        <f>VLOOKUP($D571,'Growth rate'!$B$3:$S$93,8,FALSE)*VLOOKUP($F571,BY_IND_Demand_Drivers!$B$5:$J$100,7,FALSE)</f>
        <v>0.18497011004058625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21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IADFL</v>
      </c>
      <c r="G572" s="16">
        <f>VLOOKUP($D572,'Growth rate'!$B$3:$S$93,8,FALSE)*VLOOKUP($F572,BY_IND_Demand_Drivers!$B$5:$J$100,7,FALSE)</f>
        <v>0.18634262236217539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21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IADFL</v>
      </c>
      <c r="G573" s="16">
        <f>VLOOKUP($D573,'Growth rate'!$B$3:$S$93,8,FALSE)*VLOOKUP($F573,BY_IND_Demand_Drivers!$B$5:$J$100,7,FALSE)</f>
        <v>0.18766930608849824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21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IADFL</v>
      </c>
      <c r="G574" s="16">
        <f>VLOOKUP($D574,'Growth rate'!$B$3:$S$93,8,FALSE)*VLOOKUP($F574,BY_IND_Demand_Drivers!$B$5:$J$100,7,FALSE)</f>
        <v>0.1889959898148211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21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IADFL</v>
      </c>
      <c r="G575" s="16">
        <f>VLOOKUP($D575,'Growth rate'!$B$3:$S$93,8,FALSE)*VLOOKUP($F575,BY_IND_Demand_Drivers!$B$5:$J$100,7,FALSE)</f>
        <v>0.19032267354114396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21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IADFL</v>
      </c>
      <c r="G576" s="16">
        <f>VLOOKUP($D576,'Growth rate'!$B$3:$S$93,8,FALSE)*VLOOKUP($F576,BY_IND_Demand_Drivers!$B$5:$J$100,7,FALSE)</f>
        <v>0.19164935726746682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21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IADFL</v>
      </c>
      <c r="G577" s="16">
        <f>VLOOKUP($D577,'Growth rate'!$B$3:$S$93,8,FALSE)*VLOOKUP($F577,BY_IND_Demand_Drivers!$B$5:$J$100,7,FALSE)</f>
        <v>0.1929760409937897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22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IGDPH</v>
      </c>
      <c r="G4" s="16">
        <f>VLOOKUP($D4,'Growth rate'!$B$3:$S$93,6,FALSE)*VLOOKUP($F4,BY_IND_Demand_Drivers!$B$5:$J$100,7,FALSE)</f>
        <v>211.32869973861401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22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IGDPH</v>
      </c>
      <c r="G5" s="16">
        <f>VLOOKUP($D5,'Growth rate'!$B$3:$S$93,6,FALSE)*VLOOKUP($F5,BY_IND_Demand_Drivers!$B$5:$J$100,7,FALSE)</f>
        <v>214.05485681086483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22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IGDPH</v>
      </c>
      <c r="G6" s="16">
        <f>VLOOKUP($D6,'Growth rate'!$B$3:$S$93,6,FALSE)*VLOOKUP($F6,BY_IND_Demand_Drivers!$B$5:$J$100,7,FALSE)</f>
        <v>216.78101388311561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22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IGDPH</v>
      </c>
      <c r="G7" s="16">
        <f>VLOOKUP($D7,'Growth rate'!$B$3:$S$93,6,FALSE)*VLOOKUP($F7,BY_IND_Demand_Drivers!$B$5:$J$100,7,FALSE)</f>
        <v>219.50717095536643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22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IGDPH</v>
      </c>
      <c r="G8" s="16">
        <f>VLOOKUP($D8,'Growth rate'!$B$3:$S$93,6,FALSE)*VLOOKUP($F8,BY_IND_Demand_Drivers!$B$5:$J$100,7,FALSE)</f>
        <v>222.2333280276172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22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IGDPH</v>
      </c>
      <c r="G9" s="16">
        <f>VLOOKUP($D9,'Growth rate'!$B$3:$S$93,6,FALSE)*VLOOKUP($F9,BY_IND_Demand_Drivers!$B$5:$J$100,7,FALSE)</f>
        <v>224.95948509986803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22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IGDPH</v>
      </c>
      <c r="G10" s="16">
        <f>VLOOKUP($D10,'Growth rate'!$B$3:$S$93,6,FALSE)*VLOOKUP($F10,BY_IND_Demand_Drivers!$B$5:$J$100,7,FALSE)</f>
        <v>227.68564217211886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22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IGDPH</v>
      </c>
      <c r="G11" s="16">
        <f>VLOOKUP($D11,'Growth rate'!$B$3:$S$93,6,FALSE)*VLOOKUP($F11,BY_IND_Demand_Drivers!$B$5:$J$100,7,FALSE)</f>
        <v>230.41179924436966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22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IGDPH</v>
      </c>
      <c r="G12" s="16">
        <f>VLOOKUP($D12,'Growth rate'!$B$3:$S$93,6,FALSE)*VLOOKUP($F12,BY_IND_Demand_Drivers!$B$5:$J$100,7,FALSE)</f>
        <v>233.13795631662046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22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IGDPH</v>
      </c>
      <c r="G13" s="16">
        <f>VLOOKUP($D13,'Growth rate'!$B$3:$S$93,6,FALSE)*VLOOKUP($F13,BY_IND_Demand_Drivers!$B$5:$J$100,7,FALSE)</f>
        <v>235.86411338887129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22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IGDPH</v>
      </c>
      <c r="G14" s="16">
        <f>VLOOKUP($D14,'Growth rate'!$B$3:$S$93,6,FALSE)*VLOOKUP($F14,BY_IND_Demand_Drivers!$B$5:$J$100,7,FALSE)</f>
        <v>238.59027046112209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22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IGDPH</v>
      </c>
      <c r="G15" s="16">
        <f>VLOOKUP($D15,'Growth rate'!$B$3:$S$93,6,FALSE)*VLOOKUP($F15,BY_IND_Demand_Drivers!$B$5:$J$100,7,FALSE)</f>
        <v>241.31642753337292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22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IGDPH</v>
      </c>
      <c r="G16" s="16">
        <f>VLOOKUP($D16,'Growth rate'!$B$3:$S$93,6,FALSE)*VLOOKUP($F16,BY_IND_Demand_Drivers!$B$5:$J$100,7,FALSE)</f>
        <v>244.04258460562369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22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IGDPH</v>
      </c>
      <c r="G17" s="16">
        <f>VLOOKUP($D17,'Growth rate'!$B$3:$S$93,6,FALSE)*VLOOKUP($F17,BY_IND_Demand_Drivers!$B$5:$J$100,7,FALSE)</f>
        <v>246.76874167787452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22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IGDPH</v>
      </c>
      <c r="G18" s="16">
        <f>VLOOKUP($D18,'Growth rate'!$B$3:$S$93,6,FALSE)*VLOOKUP($F18,BY_IND_Demand_Drivers!$B$5:$J$100,7,FALSE)</f>
        <v>249.49489875012529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22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IGDPH</v>
      </c>
      <c r="G19" s="16">
        <f>VLOOKUP($D19,'Growth rate'!$B$3:$S$93,6,FALSE)*VLOOKUP($F19,BY_IND_Demand_Drivers!$B$5:$J$100,7,FALSE)</f>
        <v>252.22105582237612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22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IGDPH</v>
      </c>
      <c r="G20" s="16">
        <f>VLOOKUP($D20,'Growth rate'!$B$3:$S$93,6,FALSE)*VLOOKUP($F20,BY_IND_Demand_Drivers!$B$5:$J$100,7,FALSE)</f>
        <v>254.94721289462694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22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IGDPH</v>
      </c>
      <c r="G21" s="16">
        <f>VLOOKUP($D21,'Growth rate'!$B$3:$S$93,6,FALSE)*VLOOKUP($F21,BY_IND_Demand_Drivers!$B$5:$J$100,7,FALSE)</f>
        <v>257.67336996687771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22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IGDPH</v>
      </c>
      <c r="G22" s="16">
        <f>VLOOKUP($D22,'Growth rate'!$B$3:$S$93,6,FALSE)*VLOOKUP($F22,BY_IND_Demand_Drivers!$B$5:$J$100,7,FALSE)</f>
        <v>260.39952703912854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22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IGDPH</v>
      </c>
      <c r="G23" s="16">
        <f>VLOOKUP($D23,'Growth rate'!$B$3:$S$93,6,FALSE)*VLOOKUP($F23,BY_IND_Demand_Drivers!$B$5:$J$100,7,FALSE)</f>
        <v>263.12568411137937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22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IGDPH</v>
      </c>
      <c r="G24" s="16">
        <f>VLOOKUP($D24,'Growth rate'!$B$3:$S$93,6,FALSE)*VLOOKUP($F24,BY_IND_Demand_Drivers!$B$5:$J$100,7,FALSE)</f>
        <v>265.85184118363014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22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IGDPH</v>
      </c>
      <c r="G25" s="16">
        <f>VLOOKUP($D25,'Growth rate'!$B$3:$S$93,6,FALSE)*VLOOKUP($F25,BY_IND_Demand_Drivers!$B$5:$J$100,7,FALSE)</f>
        <v>268.57799825588097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22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IGDPH</v>
      </c>
      <c r="G26" s="16">
        <f>VLOOKUP($D26,'Growth rate'!$B$3:$S$93,6,FALSE)*VLOOKUP($F26,BY_IND_Demand_Drivers!$B$5:$J$100,7,FALSE)</f>
        <v>271.3041553281318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22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IGDPH</v>
      </c>
      <c r="G27" s="16">
        <f>VLOOKUP($D27,'Growth rate'!$B$3:$S$93,6,FALSE)*VLOOKUP($F27,BY_IND_Demand_Drivers!$B$5:$J$100,7,FALSE)</f>
        <v>274.03031240038257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22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IGDPH</v>
      </c>
      <c r="G28" s="16">
        <f>VLOOKUP($D28,'Growth rate'!$B$3:$S$93,6,FALSE)*VLOOKUP($F28,BY_IND_Demand_Drivers!$B$5:$J$100,7,FALSE)</f>
        <v>276.75646947263334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22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IGDPH</v>
      </c>
      <c r="G29" s="16">
        <f>VLOOKUP($D29,'Growth rate'!$B$3:$S$93,6,FALSE)*VLOOKUP($F29,BY_IND_Demand_Drivers!$B$5:$J$100,7,FALSE)</f>
        <v>279.48262654488417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22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IGDPH</v>
      </c>
      <c r="G30" s="16">
        <f>VLOOKUP($D30,'Growth rate'!$B$3:$S$93,6,FALSE)*VLOOKUP($F30,BY_IND_Demand_Drivers!$B$5:$J$100,7,FALSE)</f>
        <v>282.208783617135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22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IGDPH</v>
      </c>
      <c r="G31" s="16">
        <f>VLOOKUP($D31,'Growth rate'!$B$3:$S$93,6,FALSE)*VLOOKUP($F31,BY_IND_Demand_Drivers!$B$5:$J$100,7,FALSE)</f>
        <v>284.93494068938577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22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IGDPH</v>
      </c>
      <c r="G32" s="16">
        <f>VLOOKUP($D32,'Growth rate'!$B$3:$S$93,6,FALSE)*VLOOKUP($F32,BY_IND_Demand_Drivers!$B$5:$J$100,7,FALSE)</f>
        <v>287.6610977616366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22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IGDPH</v>
      </c>
      <c r="G33" s="16">
        <f>VLOOKUP($D33,'Growth rate'!$B$3:$S$93,6,FALSE)*VLOOKUP($F33,BY_IND_Demand_Drivers!$B$5:$J$100,7,FALSE)</f>
        <v>290.38725483388743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22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IGDPH</v>
      </c>
      <c r="G34" s="16">
        <f>VLOOKUP($D34,'Growth rate'!$B$3:$S$93,6,FALSE)*VLOOKUP($F34,BY_IND_Demand_Drivers!$B$5:$J$100,7,FALSE)</f>
        <v>293.1134119061382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22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IGDPH</v>
      </c>
      <c r="G35" s="16">
        <f>VLOOKUP($D35,'Growth rate'!$B$3:$S$93,6,FALSE)*VLOOKUP($F35,BY_IND_Demand_Drivers!$B$5:$J$100,7,FALSE)</f>
        <v>295.83956897838902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22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IGDPH</v>
      </c>
      <c r="G36" s="16">
        <f>VLOOKUP($D36,'Growth rate'!$B$3:$S$93,6,FALSE)*VLOOKUP($F36,BY_IND_Demand_Drivers!$B$5:$J$100,7,FALSE)</f>
        <v>299.04772033080138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22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IGDPH</v>
      </c>
      <c r="G37" s="16">
        <f>VLOOKUP($D37,'Growth rate'!$B$3:$S$93,6,FALSE)*VLOOKUP($F37,BY_IND_Demand_Drivers!$B$5:$J$100,7,FALSE)</f>
        <v>302.25587168321374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22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IGDPH</v>
      </c>
      <c r="G38" s="16">
        <f>VLOOKUP($D38,'Growth rate'!$B$3:$S$93,6,FALSE)*VLOOKUP($F38,BY_IND_Demand_Drivers!$B$5:$J$100,7,FALSE)</f>
        <v>305.4640230356261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22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IGDPH</v>
      </c>
      <c r="G39" s="16">
        <f>VLOOKUP($D39,'Growth rate'!$B$3:$S$93,6,FALSE)*VLOOKUP($F39,BY_IND_Demand_Drivers!$B$5:$J$100,7,FALSE)</f>
        <v>308.67217438803846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22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IGDPH</v>
      </c>
      <c r="G40" s="16">
        <f>VLOOKUP($D40,'Growth rate'!$B$3:$S$93,6,FALSE)*VLOOKUP($F40,BY_IND_Demand_Drivers!$B$5:$J$100,7,FALSE)</f>
        <v>311.88032574045076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22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IGDPH</v>
      </c>
      <c r="G41" s="16">
        <f>VLOOKUP($D41,'Growth rate'!$B$3:$S$93,6,FALSE)*VLOOKUP($F41,BY_IND_Demand_Drivers!$B$5:$J$100,7,FALSE)</f>
        <v>315.47262640985463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22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IGDPH</v>
      </c>
      <c r="G42" s="16">
        <f>VLOOKUP($D42,'Growth rate'!$B$3:$S$93,6,FALSE)*VLOOKUP($F42,BY_IND_Demand_Drivers!$B$5:$J$100,7,FALSE)</f>
        <v>319.06492707925838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22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IGDPH</v>
      </c>
      <c r="G43" s="16">
        <f>VLOOKUP($D43,'Growth rate'!$B$3:$S$93,6,FALSE)*VLOOKUP($F43,BY_IND_Demand_Drivers!$B$5:$J$100,7,FALSE)</f>
        <v>322.65722774866236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22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IGDPH</v>
      </c>
      <c r="G44" s="16">
        <f>VLOOKUP($D44,'Growth rate'!$B$3:$S$93,6,FALSE)*VLOOKUP($F44,BY_IND_Demand_Drivers!$B$5:$J$100,7,FALSE)</f>
        <v>326.24952841806612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22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IGDPH</v>
      </c>
      <c r="G45" s="16">
        <f>VLOOKUP($D45,'Growth rate'!$B$3:$S$93,6,FALSE)*VLOOKUP($F45,BY_IND_Demand_Drivers!$B$5:$J$100,7,FALSE)</f>
        <v>329.84182908746999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22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IGDPH</v>
      </c>
      <c r="G46" s="16">
        <f>VLOOKUP($D46,'Growth rate'!$B$3:$S$93,6,FALSE)*VLOOKUP($F46,BY_IND_Demand_Drivers!$B$5:$J$100,7,FALSE)</f>
        <v>333.52441084175297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22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IGDPH</v>
      </c>
      <c r="G47" s="16">
        <f>VLOOKUP($D47,'Growth rate'!$B$3:$S$93,6,FALSE)*VLOOKUP($F47,BY_IND_Demand_Drivers!$B$5:$J$100,7,FALSE)</f>
        <v>337.20699259603606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22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IGDPH</v>
      </c>
      <c r="G48" s="16">
        <f>VLOOKUP($D48,'Growth rate'!$B$3:$S$93,6,FALSE)*VLOOKUP($F48,BY_IND_Demand_Drivers!$B$5:$J$100,7,FALSE)</f>
        <v>340.88957435031904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22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IGDPH</v>
      </c>
      <c r="G49" s="16">
        <f>VLOOKUP($D49,'Growth rate'!$B$3:$S$93,6,FALSE)*VLOOKUP($F49,BY_IND_Demand_Drivers!$B$5:$J$100,7,FALSE)</f>
        <v>344.57215610460213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22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IGDPH</v>
      </c>
      <c r="G50" s="16">
        <f>VLOOKUP($D50,'Growth rate'!$B$3:$S$93,6,FALSE)*VLOOKUP($F50,BY_IND_Demand_Drivers!$B$5:$J$100,7,FALSE)</f>
        <v>348.25473785888511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22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IGDPH</v>
      </c>
      <c r="G51" s="16">
        <f>VLOOKUP($D51,'Growth rate'!$B$3:$S$93,6,FALSE)*VLOOKUP($F51,BY_IND_Demand_Drivers!$B$5:$J$100,7,FALSE)</f>
        <v>352.06579602346631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22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IGDPH</v>
      </c>
      <c r="G52" s="16">
        <f>VLOOKUP($D52,'Growth rate'!$B$3:$S$93,6,FALSE)*VLOOKUP($F52,BY_IND_Demand_Drivers!$B$5:$J$100,7,FALSE)</f>
        <v>355.87685418804745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22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IGDPH</v>
      </c>
      <c r="G53" s="16">
        <f>VLOOKUP($D53,'Growth rate'!$B$3:$S$93,6,FALSE)*VLOOKUP($F53,BY_IND_Demand_Drivers!$B$5:$J$100,7,FALSE)</f>
        <v>359.68791235262864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22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IGDPH</v>
      </c>
      <c r="G54" s="16">
        <f>VLOOKUP($D54,'Growth rate'!$B$3:$S$93,6,FALSE)*VLOOKUP($F54,BY_IND_Demand_Drivers!$B$5:$J$100,7,FALSE)</f>
        <v>363.49897051720978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22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IGDPH</v>
      </c>
      <c r="G55" s="16">
        <f>VLOOKUP($D55,'Growth rate'!$B$3:$S$93,6,FALSE)*VLOOKUP($F55,BY_IND_Demand_Drivers!$B$5:$J$100,7,FALSE)</f>
        <v>367.31002868179093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22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IGDPH</v>
      </c>
      <c r="G56" s="16">
        <f>VLOOKUP($D56,'Growth rate'!$B$3:$S$93,6,FALSE)*VLOOKUP($F56,BY_IND_Demand_Drivers!$B$5:$J$100,7,FALSE)</f>
        <v>371.1139732196275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22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IGDPH</v>
      </c>
      <c r="G57" s="16">
        <f>VLOOKUP($D57,'Growth rate'!$B$3:$S$93,6,FALSE)*VLOOKUP($F57,BY_IND_Demand_Drivers!$B$5:$J$100,7,FALSE)</f>
        <v>374.9179177574639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22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IGDPH</v>
      </c>
      <c r="G58" s="16">
        <f>VLOOKUP($D58,'Growth rate'!$B$3:$S$93,6,FALSE)*VLOOKUP($F58,BY_IND_Demand_Drivers!$B$5:$J$100,7,FALSE)</f>
        <v>378.72186229530041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22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IGDPH</v>
      </c>
      <c r="G59" s="16">
        <f>VLOOKUP($D59,'Growth rate'!$B$3:$S$93,6,FALSE)*VLOOKUP($F59,BY_IND_Demand_Drivers!$B$5:$J$100,7,FALSE)</f>
        <v>382.52580683313687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22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IGDPH</v>
      </c>
      <c r="G60" s="16">
        <f>VLOOKUP($D60,'Growth rate'!$B$3:$S$93,6,FALSE)*VLOOKUP($F60,BY_IND_Demand_Drivers!$B$5:$J$100,7,FALSE)</f>
        <v>386.32975137097327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22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IGDPH</v>
      </c>
      <c r="G61" s="16">
        <f>VLOOKUP($D61,'Growth rate'!$B$3:$S$93,6,FALSE)*VLOOKUP($F61,BY_IND_Demand_Drivers!$B$5:$J$100,7,FALSE)</f>
        <v>390.07111485534551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22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IGDPH</v>
      </c>
      <c r="G62" s="16">
        <f>VLOOKUP($D62,'Growth rate'!$B$3:$S$93,6,FALSE)*VLOOKUP($F62,BY_IND_Demand_Drivers!$B$5:$J$100,7,FALSE)</f>
        <v>393.81247833971781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22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IGDPH</v>
      </c>
      <c r="G63" s="16">
        <f>VLOOKUP($D63,'Growth rate'!$B$3:$S$93,6,FALSE)*VLOOKUP($F63,BY_IND_Demand_Drivers!$B$5:$J$100,7,FALSE)</f>
        <v>397.55384182409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22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IGDPH</v>
      </c>
      <c r="G64" s="16">
        <f>VLOOKUP($D64,'Growth rate'!$B$3:$S$93,6,FALSE)*VLOOKUP($F64,BY_IND_Demand_Drivers!$B$5:$J$100,7,FALSE)</f>
        <v>401.29520530846224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22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IGDPH</v>
      </c>
      <c r="G65" s="16">
        <f>VLOOKUP($D65,'Growth rate'!$B$3:$S$93,6,FALSE)*VLOOKUP($F65,BY_IND_Demand_Drivers!$B$5:$J$100,7,FALSE)</f>
        <v>405.03656879283449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22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IGDPH</v>
      </c>
      <c r="G66" s="16">
        <f>VLOOKUP($D66,'Growth rate'!$B$3:$S$93,6,FALSE)*VLOOKUP($F66,BY_IND_Demand_Drivers!$B$5:$J$100,7,FALSE)</f>
        <v>408.62481415608278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22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IGDPH</v>
      </c>
      <c r="G67" s="16">
        <f>VLOOKUP($D67,'Growth rate'!$B$3:$S$93,6,FALSE)*VLOOKUP($F67,BY_IND_Demand_Drivers!$B$5:$J$100,7,FALSE)</f>
        <v>412.21305951933101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22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IGDPH</v>
      </c>
      <c r="G68" s="16">
        <f>VLOOKUP($D68,'Growth rate'!$B$3:$S$93,6,FALSE)*VLOOKUP($F68,BY_IND_Demand_Drivers!$B$5:$J$100,7,FALSE)</f>
        <v>415.80130488257925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22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IGDPH</v>
      </c>
      <c r="G69" s="16">
        <f>VLOOKUP($D69,'Growth rate'!$B$3:$S$93,6,FALSE)*VLOOKUP($F69,BY_IND_Demand_Drivers!$B$5:$J$100,7,FALSE)</f>
        <v>419.38955024582742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22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IGDPH</v>
      </c>
      <c r="G70" s="16">
        <f>VLOOKUP($D70,'Growth rate'!$B$3:$S$93,6,FALSE)*VLOOKUP($F70,BY_IND_Demand_Drivers!$B$5:$J$100,7,FALSE)</f>
        <v>422.97779560907571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22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IGDPH</v>
      </c>
      <c r="G71" s="16">
        <f>VLOOKUP($D71,'Growth rate'!$B$3:$S$93,6,FALSE)*VLOOKUP($F71,BY_IND_Demand_Drivers!$B$5:$J$100,7,FALSE)</f>
        <v>426.42406483854438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22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IGDPH</v>
      </c>
      <c r="G72" s="16">
        <f>VLOOKUP($D72,'Growth rate'!$B$3:$S$93,6,FALSE)*VLOOKUP($F72,BY_IND_Demand_Drivers!$B$5:$J$100,7,FALSE)</f>
        <v>429.87033406801305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22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IGDPH</v>
      </c>
      <c r="G73" s="16">
        <f>VLOOKUP($D73,'Growth rate'!$B$3:$S$93,6,FALSE)*VLOOKUP($F73,BY_IND_Demand_Drivers!$B$5:$J$100,7,FALSE)</f>
        <v>433.31660329748183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22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IGDPH</v>
      </c>
      <c r="G74" s="16">
        <f>VLOOKUP($D74,'Growth rate'!$B$3:$S$93,6,FALSE)*VLOOKUP($F74,BY_IND_Demand_Drivers!$B$5:$J$100,7,FALSE)</f>
        <v>436.7628725269505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22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IGDPH</v>
      </c>
      <c r="G75" s="16">
        <f>VLOOKUP($D75,'Growth rate'!$B$3:$S$93,6,FALSE)*VLOOKUP($F75,BY_IND_Demand_Drivers!$B$5:$J$100,7,FALSE)</f>
        <v>440.20914175641917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22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IGDPH</v>
      </c>
      <c r="G76" s="16">
        <f>VLOOKUP($D76,'Growth rate'!$B$3:$S$93,6,FALSE)*VLOOKUP($F76,BY_IND_Demand_Drivers!$B$5:$J$100,7,FALSE)</f>
        <v>443.57549046723352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22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IGDPH</v>
      </c>
      <c r="G77" s="16">
        <f>VLOOKUP($D77,'Growth rate'!$B$3:$S$93,6,FALSE)*VLOOKUP($F77,BY_IND_Demand_Drivers!$B$5:$J$100,7,FALSE)</f>
        <v>446.94183917804781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22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IGDPH</v>
      </c>
      <c r="G78" s="16">
        <f>VLOOKUP($D78,'Growth rate'!$B$3:$S$93,6,FALSE)*VLOOKUP($F78,BY_IND_Demand_Drivers!$B$5:$J$100,7,FALSE)</f>
        <v>450.30818788886216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22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IGDPH</v>
      </c>
      <c r="G79" s="16">
        <f>VLOOKUP($D79,'Growth rate'!$B$3:$S$93,6,FALSE)*VLOOKUP($F79,BY_IND_Demand_Drivers!$B$5:$J$100,7,FALSE)</f>
        <v>453.6745365996764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22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IGDPH</v>
      </c>
      <c r="G80" s="16">
        <f>VLOOKUP($D80,'Growth rate'!$B$3:$S$93,6,FALSE)*VLOOKUP($F80,BY_IND_Demand_Drivers!$B$5:$J$100,7,FALSE)</f>
        <v>457.04088531049064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22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IGDPH</v>
      </c>
      <c r="G81" s="16">
        <f>VLOOKUP($D81,'Growth rate'!$B$3:$S$93,6,FALSE)*VLOOKUP($F81,BY_IND_Demand_Drivers!$B$5:$J$100,7,FALSE)</f>
        <v>460.29483063507195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22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IGDPH</v>
      </c>
      <c r="G82" s="16">
        <f>VLOOKUP($D82,'Growth rate'!$B$3:$S$93,6,FALSE)*VLOOKUP($F82,BY_IND_Demand_Drivers!$B$5:$J$100,7,FALSE)</f>
        <v>463.54877595965326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22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IGDPH</v>
      </c>
      <c r="G83" s="16">
        <f>VLOOKUP($D83,'Growth rate'!$B$3:$S$93,6,FALSE)*VLOOKUP($F83,BY_IND_Demand_Drivers!$B$5:$J$100,7,FALSE)</f>
        <v>466.80272128423456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22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IGDPH</v>
      </c>
      <c r="G84" s="16">
        <f>VLOOKUP($D84,'Growth rate'!$B$3:$S$93,6,FALSE)*VLOOKUP($F84,BY_IND_Demand_Drivers!$B$5:$J$100,7,FALSE)</f>
        <v>470.05666660881582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22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IGDPH</v>
      </c>
      <c r="G85" s="16">
        <f>VLOOKUP($D85,'Growth rate'!$B$3:$S$93,6,FALSE)*VLOOKUP($F85,BY_IND_Demand_Drivers!$B$5:$J$100,7,FALSE)</f>
        <v>473.31061193339713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23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IGDCO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23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IGDCO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23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IGDCO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23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IGDCO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23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IGDCO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23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IGDCO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23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IGDCO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23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IGDCO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23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IGDCO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23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IGDCO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23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IGDCO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23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IGDCO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23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IGDCO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23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IGDCO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23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IGDCO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23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IGDCO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23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IGDCO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23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IGDCO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23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IGDCO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23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IGDCO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23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IGDCO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23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IGDCO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23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IGDCO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23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IGDCO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23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IGDCO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23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IGDCO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23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IGDCO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23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IGDCO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23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IGDCO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23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IGDCO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23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IGDCO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23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IGDCO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23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IGDCO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23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IGDCO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23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IGDCO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23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IGDCO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23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IGDCO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23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IGDCO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23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IGDCO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23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IGDCO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23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IGDCO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23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IGDCO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23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IGDCO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23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IGDCO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23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IGDCO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23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IGDCO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23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IGDCO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23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IGDCO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23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IGDCO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23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IGDCO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23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IGDCO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23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IGDCO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23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IGDCO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23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IGDCO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23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IGDCO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23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IGDCO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23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IGDCO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23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IGDCO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23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IGDCO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23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IGDCO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23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IGDCO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23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IGDCO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23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IGDCO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23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IGDCO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23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IGDCO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23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IGDCO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23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IGDCO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23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IGDCO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23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IGDCO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23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IGDCO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23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IGDCO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23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IGDCO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23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IGDCO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23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IGDCO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23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IGDCO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23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IGDCO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23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IGDCO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23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IGDCO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23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IGDCO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23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IGDCO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23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IGDCO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23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IGDCO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24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IGDSH</v>
      </c>
      <c r="G168" s="16">
        <f>VLOOKUP($D168,'Growth rate'!$B$3:$S$93,6,FALSE)*VLOOKUP($F168,BY_IND_Demand_Drivers!$B$5:$J$100,7,FALSE)</f>
        <v>0.997443089108911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24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IGDSH</v>
      </c>
      <c r="G169" s="16">
        <f>VLOOKUP($D169,'Growth rate'!$B$3:$S$93,6,FALSE)*VLOOKUP($F169,BY_IND_Demand_Drivers!$B$5:$J$100,7,FALSE)</f>
        <v>1.0103101844674933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24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IGDSH</v>
      </c>
      <c r="G170" s="16">
        <f>VLOOKUP($D170,'Growth rate'!$B$3:$S$93,6,FALSE)*VLOOKUP($F170,BY_IND_Demand_Drivers!$B$5:$J$100,7,FALSE)</f>
        <v>1.0231772798260754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24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IGDSH</v>
      </c>
      <c r="G171" s="16">
        <f>VLOOKUP($D171,'Growth rate'!$B$3:$S$93,6,FALSE)*VLOOKUP($F171,BY_IND_Demand_Drivers!$B$5:$J$100,7,FALSE)</f>
        <v>1.036044375184658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24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IGDSH</v>
      </c>
      <c r="G172" s="16">
        <f>VLOOKUP($D172,'Growth rate'!$B$3:$S$93,6,FALSE)*VLOOKUP($F172,BY_IND_Demand_Drivers!$B$5:$J$100,7,FALSE)</f>
        <v>1.0489114705432401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24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IGDSH</v>
      </c>
      <c r="G173" s="16">
        <f>VLOOKUP($D173,'Growth rate'!$B$3:$S$93,6,FALSE)*VLOOKUP($F173,BY_IND_Demand_Drivers!$B$5:$J$100,7,FALSE)</f>
        <v>1.0617785659018224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24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IGDSH</v>
      </c>
      <c r="G174" s="16">
        <f>VLOOKUP($D174,'Growth rate'!$B$3:$S$93,6,FALSE)*VLOOKUP($F174,BY_IND_Demand_Drivers!$B$5:$J$100,7,FALSE)</f>
        <v>1.0746456612604047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24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IGDSH</v>
      </c>
      <c r="G175" s="16">
        <f>VLOOKUP($D175,'Growth rate'!$B$3:$S$93,6,FALSE)*VLOOKUP($F175,BY_IND_Demand_Drivers!$B$5:$J$100,7,FALSE)</f>
        <v>1.0875127566189871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24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IGDSH</v>
      </c>
      <c r="G176" s="16">
        <f>VLOOKUP($D176,'Growth rate'!$B$3:$S$93,6,FALSE)*VLOOKUP($F176,BY_IND_Demand_Drivers!$B$5:$J$100,7,FALSE)</f>
        <v>1.1003798519775694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24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IGDSH</v>
      </c>
      <c r="G177" s="16">
        <f>VLOOKUP($D177,'Growth rate'!$B$3:$S$93,6,FALSE)*VLOOKUP($F177,BY_IND_Demand_Drivers!$B$5:$J$100,7,FALSE)</f>
        <v>1.1132469473361517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24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IGDSH</v>
      </c>
      <c r="G178" s="16">
        <f>VLOOKUP($D178,'Growth rate'!$B$3:$S$93,6,FALSE)*VLOOKUP($F178,BY_IND_Demand_Drivers!$B$5:$J$100,7,FALSE)</f>
        <v>1.1261140426947338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24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IGDSH</v>
      </c>
      <c r="G179" s="16">
        <f>VLOOKUP($D179,'Growth rate'!$B$3:$S$93,6,FALSE)*VLOOKUP($F179,BY_IND_Demand_Drivers!$B$5:$J$100,7,FALSE)</f>
        <v>1.1389811380533161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24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IGDSH</v>
      </c>
      <c r="G180" s="16">
        <f>VLOOKUP($D180,'Growth rate'!$B$3:$S$93,6,FALSE)*VLOOKUP($F180,BY_IND_Demand_Drivers!$B$5:$J$100,7,FALSE)</f>
        <v>1.1518482334118985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24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IGDSH</v>
      </c>
      <c r="G181" s="16">
        <f>VLOOKUP($D181,'Growth rate'!$B$3:$S$93,6,FALSE)*VLOOKUP($F181,BY_IND_Demand_Drivers!$B$5:$J$100,7,FALSE)</f>
        <v>1.1647153287704808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24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IGDSH</v>
      </c>
      <c r="G182" s="16">
        <f>VLOOKUP($D182,'Growth rate'!$B$3:$S$93,6,FALSE)*VLOOKUP($F182,BY_IND_Demand_Drivers!$B$5:$J$100,7,FALSE)</f>
        <v>1.1775824241290629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24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IGDSH</v>
      </c>
      <c r="G183" s="16">
        <f>VLOOKUP($D183,'Growth rate'!$B$3:$S$93,6,FALSE)*VLOOKUP($F183,BY_IND_Demand_Drivers!$B$5:$J$100,7,FALSE)</f>
        <v>1.1904495194876452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24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IGDSH</v>
      </c>
      <c r="G184" s="16">
        <f>VLOOKUP($D184,'Growth rate'!$B$3:$S$93,6,FALSE)*VLOOKUP($F184,BY_IND_Demand_Drivers!$B$5:$J$100,7,FALSE)</f>
        <v>1.2033166148462278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24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IGDSH</v>
      </c>
      <c r="G185" s="16">
        <f>VLOOKUP($D185,'Growth rate'!$B$3:$S$93,6,FALSE)*VLOOKUP($F185,BY_IND_Demand_Drivers!$B$5:$J$100,7,FALSE)</f>
        <v>1.2161837102048099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24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IGDSH</v>
      </c>
      <c r="G186" s="16">
        <f>VLOOKUP($D186,'Growth rate'!$B$3:$S$93,6,FALSE)*VLOOKUP($F186,BY_IND_Demand_Drivers!$B$5:$J$100,7,FALSE)</f>
        <v>1.2290508055633922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24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IGDSH</v>
      </c>
      <c r="G187" s="16">
        <f>VLOOKUP($D187,'Growth rate'!$B$3:$S$93,6,FALSE)*VLOOKUP($F187,BY_IND_Demand_Drivers!$B$5:$J$100,7,FALSE)</f>
        <v>1.2419179009219745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24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IGDSH</v>
      </c>
      <c r="G188" s="16">
        <f>VLOOKUP($D188,'Growth rate'!$B$3:$S$93,6,FALSE)*VLOOKUP($F188,BY_IND_Demand_Drivers!$B$5:$J$100,7,FALSE)</f>
        <v>1.2547849962805566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24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IGDSH</v>
      </c>
      <c r="G189" s="16">
        <f>VLOOKUP($D189,'Growth rate'!$B$3:$S$93,6,FALSE)*VLOOKUP($F189,BY_IND_Demand_Drivers!$B$5:$J$100,7,FALSE)</f>
        <v>1.2676520916391392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24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IGDSH</v>
      </c>
      <c r="G190" s="16">
        <f>VLOOKUP($D190,'Growth rate'!$B$3:$S$93,6,FALSE)*VLOOKUP($F190,BY_IND_Demand_Drivers!$B$5:$J$100,7,FALSE)</f>
        <v>1.2805191869977215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24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IGDSH</v>
      </c>
      <c r="G191" s="16">
        <f>VLOOKUP($D191,'Growth rate'!$B$3:$S$93,6,FALSE)*VLOOKUP($F191,BY_IND_Demand_Drivers!$B$5:$J$100,7,FALSE)</f>
        <v>1.2933862823563036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24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IGDSH</v>
      </c>
      <c r="G192" s="16">
        <f>VLOOKUP($D192,'Growth rate'!$B$3:$S$93,6,FALSE)*VLOOKUP($F192,BY_IND_Demand_Drivers!$B$5:$J$100,7,FALSE)</f>
        <v>1.3062533777148857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24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IGDSH</v>
      </c>
      <c r="G193" s="16">
        <f>VLOOKUP($D193,'Growth rate'!$B$3:$S$93,6,FALSE)*VLOOKUP($F193,BY_IND_Demand_Drivers!$B$5:$J$100,7,FALSE)</f>
        <v>1.3191204730734682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24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IGDSH</v>
      </c>
      <c r="G194" s="16">
        <f>VLOOKUP($D194,'Growth rate'!$B$3:$S$93,6,FALSE)*VLOOKUP($F194,BY_IND_Demand_Drivers!$B$5:$J$100,7,FALSE)</f>
        <v>1.3319875684320506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24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IGDSH</v>
      </c>
      <c r="G195" s="16">
        <f>VLOOKUP($D195,'Growth rate'!$B$3:$S$93,6,FALSE)*VLOOKUP($F195,BY_IND_Demand_Drivers!$B$5:$J$100,7,FALSE)</f>
        <v>1.3448546637906327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24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IGDSH</v>
      </c>
      <c r="G196" s="16">
        <f>VLOOKUP($D196,'Growth rate'!$B$3:$S$93,6,FALSE)*VLOOKUP($F196,BY_IND_Demand_Drivers!$B$5:$J$100,7,FALSE)</f>
        <v>1.357721759149215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24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IGDSH</v>
      </c>
      <c r="G197" s="16">
        <f>VLOOKUP($D197,'Growth rate'!$B$3:$S$93,6,FALSE)*VLOOKUP($F197,BY_IND_Demand_Drivers!$B$5:$J$100,7,FALSE)</f>
        <v>1.3705888545077973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24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IGDSH</v>
      </c>
      <c r="G198" s="16">
        <f>VLOOKUP($D198,'Growth rate'!$B$3:$S$93,6,FALSE)*VLOOKUP($F198,BY_IND_Demand_Drivers!$B$5:$J$100,7,FALSE)</f>
        <v>1.3834559498663797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24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IGDSH</v>
      </c>
      <c r="G199" s="16">
        <f>VLOOKUP($D199,'Growth rate'!$B$3:$S$93,6,FALSE)*VLOOKUP($F199,BY_IND_Demand_Drivers!$B$5:$J$100,7,FALSE)</f>
        <v>1.396323045224962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24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IGDSH</v>
      </c>
      <c r="G200" s="16">
        <f>VLOOKUP($D200,'Growth rate'!$B$3:$S$93,6,FALSE)*VLOOKUP($F200,BY_IND_Demand_Drivers!$B$5:$J$100,7,FALSE)</f>
        <v>1.4114650888718354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24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IGDSH</v>
      </c>
      <c r="G201" s="16">
        <f>VLOOKUP($D201,'Growth rate'!$B$3:$S$93,6,FALSE)*VLOOKUP($F201,BY_IND_Demand_Drivers!$B$5:$J$100,7,FALSE)</f>
        <v>1.4266071325187089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24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IGDSH</v>
      </c>
      <c r="G202" s="16">
        <f>VLOOKUP($D202,'Growth rate'!$B$3:$S$93,6,FALSE)*VLOOKUP($F202,BY_IND_Demand_Drivers!$B$5:$J$100,7,FALSE)</f>
        <v>1.4417491761655823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24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IGDSH</v>
      </c>
      <c r="G203" s="16">
        <f>VLOOKUP($D203,'Growth rate'!$B$3:$S$93,6,FALSE)*VLOOKUP($F203,BY_IND_Demand_Drivers!$B$5:$J$100,7,FALSE)</f>
        <v>1.4568912198124557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24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IGDSH</v>
      </c>
      <c r="G204" s="16">
        <f>VLOOKUP($D204,'Growth rate'!$B$3:$S$93,6,FALSE)*VLOOKUP($F204,BY_IND_Demand_Drivers!$B$5:$J$100,7,FALSE)</f>
        <v>1.4720332634593292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24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IGDSH</v>
      </c>
      <c r="G205" s="16">
        <f>VLOOKUP($D205,'Growth rate'!$B$3:$S$93,6,FALSE)*VLOOKUP($F205,BY_IND_Demand_Drivers!$B$5:$J$100,7,FALSE)</f>
        <v>1.4889884403053042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24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IGDSH</v>
      </c>
      <c r="G206" s="16">
        <f>VLOOKUP($D206,'Growth rate'!$B$3:$S$93,6,FALSE)*VLOOKUP($F206,BY_IND_Demand_Drivers!$B$5:$J$100,7,FALSE)</f>
        <v>1.505943617151279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24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IGDSH</v>
      </c>
      <c r="G207" s="16">
        <f>VLOOKUP($D207,'Growth rate'!$B$3:$S$93,6,FALSE)*VLOOKUP($F207,BY_IND_Demand_Drivers!$B$5:$J$100,7,FALSE)</f>
        <v>1.5228987939972545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24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IGDSH</v>
      </c>
      <c r="G208" s="16">
        <f>VLOOKUP($D208,'Growth rate'!$B$3:$S$93,6,FALSE)*VLOOKUP($F208,BY_IND_Demand_Drivers!$B$5:$J$100,7,FALSE)</f>
        <v>1.5398539708432295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24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IGDSH</v>
      </c>
      <c r="G209" s="16">
        <f>VLOOKUP($D209,'Growth rate'!$B$3:$S$93,6,FALSE)*VLOOKUP($F209,BY_IND_Demand_Drivers!$B$5:$J$100,7,FALSE)</f>
        <v>1.5568091476892045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24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IGDSH</v>
      </c>
      <c r="G210" s="16">
        <f>VLOOKUP($D210,'Growth rate'!$B$3:$S$93,6,FALSE)*VLOOKUP($F210,BY_IND_Demand_Drivers!$B$5:$J$100,7,FALSE)</f>
        <v>1.5741904391343864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24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IGDSH</v>
      </c>
      <c r="G211" s="16">
        <f>VLOOKUP($D211,'Growth rate'!$B$3:$S$93,6,FALSE)*VLOOKUP($F211,BY_IND_Demand_Drivers!$B$5:$J$100,7,FALSE)</f>
        <v>1.5915717305795685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24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IGDSH</v>
      </c>
      <c r="G212" s="16">
        <f>VLOOKUP($D212,'Growth rate'!$B$3:$S$93,6,FALSE)*VLOOKUP($F212,BY_IND_Demand_Drivers!$B$5:$J$100,7,FALSE)</f>
        <v>1.6089530220247501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24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IGDSH</v>
      </c>
      <c r="G213" s="16">
        <f>VLOOKUP($D213,'Growth rate'!$B$3:$S$93,6,FALSE)*VLOOKUP($F213,BY_IND_Demand_Drivers!$B$5:$J$100,7,FALSE)</f>
        <v>1.6263343134699322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24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IGDSH</v>
      </c>
      <c r="G214" s="16">
        <f>VLOOKUP($D214,'Growth rate'!$B$3:$S$93,6,FALSE)*VLOOKUP($F214,BY_IND_Demand_Drivers!$B$5:$J$100,7,FALSE)</f>
        <v>1.6437156049151138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24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IGDSH</v>
      </c>
      <c r="G215" s="16">
        <f>VLOOKUP($D215,'Growth rate'!$B$3:$S$93,6,FALSE)*VLOOKUP($F215,BY_IND_Demand_Drivers!$B$5:$J$100,7,FALSE)</f>
        <v>1.6617032877672551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24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IGDSH</v>
      </c>
      <c r="G216" s="16">
        <f>VLOOKUP($D216,'Growth rate'!$B$3:$S$93,6,FALSE)*VLOOKUP($F216,BY_IND_Demand_Drivers!$B$5:$J$100,7,FALSE)</f>
        <v>1.6796909706193965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24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IGDSH</v>
      </c>
      <c r="G217" s="16">
        <f>VLOOKUP($D217,'Growth rate'!$B$3:$S$93,6,FALSE)*VLOOKUP($F217,BY_IND_Demand_Drivers!$B$5:$J$100,7,FALSE)</f>
        <v>1.6976786534715378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24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IGDSH</v>
      </c>
      <c r="G218" s="16">
        <f>VLOOKUP($D218,'Growth rate'!$B$3:$S$93,6,FALSE)*VLOOKUP($F218,BY_IND_Demand_Drivers!$B$5:$J$100,7,FALSE)</f>
        <v>1.7156663363236788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24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IGDSH</v>
      </c>
      <c r="G219" s="16">
        <f>VLOOKUP($D219,'Growth rate'!$B$3:$S$93,6,FALSE)*VLOOKUP($F219,BY_IND_Demand_Drivers!$B$5:$J$100,7,FALSE)</f>
        <v>1.7336540191758201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24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IGDSH</v>
      </c>
      <c r="G220" s="16">
        <f>VLOOKUP($D220,'Growth rate'!$B$3:$S$93,6,FALSE)*VLOOKUP($F220,BY_IND_Demand_Drivers!$B$5:$J$100,7,FALSE)</f>
        <v>1.7516081266648247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24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IGDSH</v>
      </c>
      <c r="G221" s="16">
        <f>VLOOKUP($D221,'Growth rate'!$B$3:$S$93,6,FALSE)*VLOOKUP($F221,BY_IND_Demand_Drivers!$B$5:$J$100,7,FALSE)</f>
        <v>1.7695622341538286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24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IGDSH</v>
      </c>
      <c r="G222" s="16">
        <f>VLOOKUP($D222,'Growth rate'!$B$3:$S$93,6,FALSE)*VLOOKUP($F222,BY_IND_Demand_Drivers!$B$5:$J$100,7,FALSE)</f>
        <v>1.787516341642833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24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IGDSH</v>
      </c>
      <c r="G223" s="16">
        <f>VLOOKUP($D223,'Growth rate'!$B$3:$S$93,6,FALSE)*VLOOKUP($F223,BY_IND_Demand_Drivers!$B$5:$J$100,7,FALSE)</f>
        <v>1.8054704491318372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24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IGDSH</v>
      </c>
      <c r="G224" s="16">
        <f>VLOOKUP($D224,'Growth rate'!$B$3:$S$93,6,FALSE)*VLOOKUP($F224,BY_IND_Demand_Drivers!$B$5:$J$100,7,FALSE)</f>
        <v>1.8234245566208414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24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IGDSH</v>
      </c>
      <c r="G225" s="16">
        <f>VLOOKUP($D225,'Growth rate'!$B$3:$S$93,6,FALSE)*VLOOKUP($F225,BY_IND_Demand_Drivers!$B$5:$J$100,7,FALSE)</f>
        <v>1.8410832899398237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24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IGDSH</v>
      </c>
      <c r="G226" s="16">
        <f>VLOOKUP($D226,'Growth rate'!$B$3:$S$93,6,FALSE)*VLOOKUP($F226,BY_IND_Demand_Drivers!$B$5:$J$100,7,FALSE)</f>
        <v>1.8587420232588066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24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IGDSH</v>
      </c>
      <c r="G227" s="16">
        <f>VLOOKUP($D227,'Growth rate'!$B$3:$S$93,6,FALSE)*VLOOKUP($F227,BY_IND_Demand_Drivers!$B$5:$J$100,7,FALSE)</f>
        <v>1.8764007565777889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24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IGDSH</v>
      </c>
      <c r="G228" s="16">
        <f>VLOOKUP($D228,'Growth rate'!$B$3:$S$93,6,FALSE)*VLOOKUP($F228,BY_IND_Demand_Drivers!$B$5:$J$100,7,FALSE)</f>
        <v>1.8940594898967715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24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IGDSH</v>
      </c>
      <c r="G229" s="16">
        <f>VLOOKUP($D229,'Growth rate'!$B$3:$S$93,6,FALSE)*VLOOKUP($F229,BY_IND_Demand_Drivers!$B$5:$J$100,7,FALSE)</f>
        <v>1.9117182232157541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24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IGDSH</v>
      </c>
      <c r="G230" s="16">
        <f>VLOOKUP($D230,'Growth rate'!$B$3:$S$93,6,FALSE)*VLOOKUP($F230,BY_IND_Demand_Drivers!$B$5:$J$100,7,FALSE)</f>
        <v>1.9286542595611531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24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IGDSH</v>
      </c>
      <c r="G231" s="16">
        <f>VLOOKUP($D231,'Growth rate'!$B$3:$S$93,6,FALSE)*VLOOKUP($F231,BY_IND_Demand_Drivers!$B$5:$J$100,7,FALSE)</f>
        <v>1.9455902959065521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24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IGDSH</v>
      </c>
      <c r="G232" s="16">
        <f>VLOOKUP($D232,'Growth rate'!$B$3:$S$93,6,FALSE)*VLOOKUP($F232,BY_IND_Demand_Drivers!$B$5:$J$100,7,FALSE)</f>
        <v>1.9625263322519508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24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IGDSH</v>
      </c>
      <c r="G233" s="16">
        <f>VLOOKUP($D233,'Growth rate'!$B$3:$S$93,6,FALSE)*VLOOKUP($F233,BY_IND_Demand_Drivers!$B$5:$J$100,7,FALSE)</f>
        <v>1.9794623685973496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24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IGDSH</v>
      </c>
      <c r="G234" s="16">
        <f>VLOOKUP($D234,'Growth rate'!$B$3:$S$93,6,FALSE)*VLOOKUP($F234,BY_IND_Demand_Drivers!$B$5:$J$100,7,FALSE)</f>
        <v>1.9963984049427486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24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IGDSH</v>
      </c>
      <c r="G235" s="16">
        <f>VLOOKUP($D235,'Growth rate'!$B$3:$S$93,6,FALSE)*VLOOKUP($F235,BY_IND_Demand_Drivers!$B$5:$J$100,7,FALSE)</f>
        <v>2.0126643329988712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24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IGDSH</v>
      </c>
      <c r="G236" s="16">
        <f>VLOOKUP($D236,'Growth rate'!$B$3:$S$93,6,FALSE)*VLOOKUP($F236,BY_IND_Demand_Drivers!$B$5:$J$100,7,FALSE)</f>
        <v>2.0289302610549935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24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IGDSH</v>
      </c>
      <c r="G237" s="16">
        <f>VLOOKUP($D237,'Growth rate'!$B$3:$S$93,6,FALSE)*VLOOKUP($F237,BY_IND_Demand_Drivers!$B$5:$J$100,7,FALSE)</f>
        <v>2.0451961891111168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24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IGDSH</v>
      </c>
      <c r="G238" s="16">
        <f>VLOOKUP($D238,'Growth rate'!$B$3:$S$93,6,FALSE)*VLOOKUP($F238,BY_IND_Demand_Drivers!$B$5:$J$100,7,FALSE)</f>
        <v>2.0614621171672391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24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IGDSH</v>
      </c>
      <c r="G239" s="16">
        <f>VLOOKUP($D239,'Growth rate'!$B$3:$S$93,6,FALSE)*VLOOKUP($F239,BY_IND_Demand_Drivers!$B$5:$J$100,7,FALSE)</f>
        <v>2.077728045223362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24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IGDSH</v>
      </c>
      <c r="G240" s="16">
        <f>VLOOKUP($D240,'Growth rate'!$B$3:$S$93,6,FALSE)*VLOOKUP($F240,BY_IND_Demand_Drivers!$B$5:$J$100,7,FALSE)</f>
        <v>2.0936167591618169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24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IGDSH</v>
      </c>
      <c r="G241" s="16">
        <f>VLOOKUP($D241,'Growth rate'!$B$3:$S$93,6,FALSE)*VLOOKUP($F241,BY_IND_Demand_Drivers!$B$5:$J$100,7,FALSE)</f>
        <v>2.1095054731002714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24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IGDSH</v>
      </c>
      <c r="G242" s="16">
        <f>VLOOKUP($D242,'Growth rate'!$B$3:$S$93,6,FALSE)*VLOOKUP($F242,BY_IND_Demand_Drivers!$B$5:$J$100,7,FALSE)</f>
        <v>2.1253941870387258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24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IGDSH</v>
      </c>
      <c r="G243" s="16">
        <f>VLOOKUP($D243,'Growth rate'!$B$3:$S$93,6,FALSE)*VLOOKUP($F243,BY_IND_Demand_Drivers!$B$5:$J$100,7,FALSE)</f>
        <v>2.1412829009771803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24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IGDSH</v>
      </c>
      <c r="G244" s="16">
        <f>VLOOKUP($D244,'Growth rate'!$B$3:$S$93,6,FALSE)*VLOOKUP($F244,BY_IND_Demand_Drivers!$B$5:$J$100,7,FALSE)</f>
        <v>2.1571716149156348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24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IGDSH</v>
      </c>
      <c r="G245" s="16">
        <f>VLOOKUP($D245,'Growth rate'!$B$3:$S$93,6,FALSE)*VLOOKUP($F245,BY_IND_Demand_Drivers!$B$5:$J$100,7,FALSE)</f>
        <v>2.1725297999627027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24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IGDSH</v>
      </c>
      <c r="G246" s="16">
        <f>VLOOKUP($D246,'Growth rate'!$B$3:$S$93,6,FALSE)*VLOOKUP($F246,BY_IND_Demand_Drivers!$B$5:$J$100,7,FALSE)</f>
        <v>2.1878879850097706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24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IGDSH</v>
      </c>
      <c r="G247" s="16">
        <f>VLOOKUP($D247,'Growth rate'!$B$3:$S$93,6,FALSE)*VLOOKUP($F247,BY_IND_Demand_Drivers!$B$5:$J$100,7,FALSE)</f>
        <v>2.2032461700568384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24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IGDSH</v>
      </c>
      <c r="G248" s="16">
        <f>VLOOKUP($D248,'Growth rate'!$B$3:$S$93,6,FALSE)*VLOOKUP($F248,BY_IND_Demand_Drivers!$B$5:$J$100,7,FALSE)</f>
        <v>2.2186043551039063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24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IGDSH</v>
      </c>
      <c r="G249" s="16">
        <f>VLOOKUP($D249,'Growth rate'!$B$3:$S$93,6,FALSE)*VLOOKUP($F249,BY_IND_Demand_Drivers!$B$5:$J$100,7,FALSE)</f>
        <v>2.2339625401509742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25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IGDLA</v>
      </c>
      <c r="G250" s="16">
        <f>VLOOKUP($D250,'Growth rate'!$B$3:$S$93,6,FALSE)*VLOOKUP($F250,BY_IND_Demand_Drivers!$B$5:$J$100,7,FALSE)</f>
        <v>4.4971272712871304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25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IGDLA</v>
      </c>
      <c r="G251" s="16">
        <f>VLOOKUP($D251,'Growth rate'!$B$3:$S$93,6,FALSE)*VLOOKUP($F251,BY_IND_Demand_Drivers!$B$5:$J$100,7,FALSE)</f>
        <v>4.555140571565774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25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IGDLA</v>
      </c>
      <c r="G252" s="16">
        <f>VLOOKUP($D252,'Growth rate'!$B$3:$S$93,6,FALSE)*VLOOKUP($F252,BY_IND_Demand_Drivers!$B$5:$J$100,7,FALSE)</f>
        <v>4.6131538718444158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25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IGDLA</v>
      </c>
      <c r="G253" s="16">
        <f>VLOOKUP($D253,'Growth rate'!$B$3:$S$93,6,FALSE)*VLOOKUP($F253,BY_IND_Demand_Drivers!$B$5:$J$100,7,FALSE)</f>
        <v>4.6711671721230594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25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IGDLA</v>
      </c>
      <c r="G254" s="16">
        <f>VLOOKUP($D254,'Growth rate'!$B$3:$S$93,6,FALSE)*VLOOKUP($F254,BY_IND_Demand_Drivers!$B$5:$J$100,7,FALSE)</f>
        <v>4.7291804724017021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25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IGDLA</v>
      </c>
      <c r="G255" s="16">
        <f>VLOOKUP($D255,'Growth rate'!$B$3:$S$93,6,FALSE)*VLOOKUP($F255,BY_IND_Demand_Drivers!$B$5:$J$100,7,FALSE)</f>
        <v>4.7871937726803448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25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IGDLA</v>
      </c>
      <c r="G256" s="16">
        <f>VLOOKUP($D256,'Growth rate'!$B$3:$S$93,6,FALSE)*VLOOKUP($F256,BY_IND_Demand_Drivers!$B$5:$J$100,7,FALSE)</f>
        <v>4.8452070729589884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25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IGDLA</v>
      </c>
      <c r="G257" s="16">
        <f>VLOOKUP($D257,'Growth rate'!$B$3:$S$93,6,FALSE)*VLOOKUP($F257,BY_IND_Demand_Drivers!$B$5:$J$100,7,FALSE)</f>
        <v>4.9032203732376312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25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IGDLA</v>
      </c>
      <c r="G258" s="16">
        <f>VLOOKUP($D258,'Growth rate'!$B$3:$S$93,6,FALSE)*VLOOKUP($F258,BY_IND_Demand_Drivers!$B$5:$J$100,7,FALSE)</f>
        <v>4.9612336735162739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25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IGDLA</v>
      </c>
      <c r="G259" s="16">
        <f>VLOOKUP($D259,'Growth rate'!$B$3:$S$93,6,FALSE)*VLOOKUP($F259,BY_IND_Demand_Drivers!$B$5:$J$100,7,FALSE)</f>
        <v>5.0192469737949175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25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IGDLA</v>
      </c>
      <c r="G260" s="16">
        <f>VLOOKUP($D260,'Growth rate'!$B$3:$S$93,6,FALSE)*VLOOKUP($F260,BY_IND_Demand_Drivers!$B$5:$J$100,7,FALSE)</f>
        <v>5.0772602740735602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25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IGDLA</v>
      </c>
      <c r="G261" s="16">
        <f>VLOOKUP($D261,'Growth rate'!$B$3:$S$93,6,FALSE)*VLOOKUP($F261,BY_IND_Demand_Drivers!$B$5:$J$100,7,FALSE)</f>
        <v>5.1352735743522029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25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IGDLA</v>
      </c>
      <c r="G262" s="16">
        <f>VLOOKUP($D262,'Growth rate'!$B$3:$S$93,6,FALSE)*VLOOKUP($F262,BY_IND_Demand_Drivers!$B$5:$J$100,7,FALSE)</f>
        <v>5.1932868746308456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25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IGDLA</v>
      </c>
      <c r="G263" s="16">
        <f>VLOOKUP($D263,'Growth rate'!$B$3:$S$93,6,FALSE)*VLOOKUP($F263,BY_IND_Demand_Drivers!$B$5:$J$100,7,FALSE)</f>
        <v>5.2513001749094892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25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IGDLA</v>
      </c>
      <c r="G264" s="16">
        <f>VLOOKUP($D264,'Growth rate'!$B$3:$S$93,6,FALSE)*VLOOKUP($F264,BY_IND_Demand_Drivers!$B$5:$J$100,7,FALSE)</f>
        <v>5.309313475188131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25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IGDLA</v>
      </c>
      <c r="G265" s="16">
        <f>VLOOKUP($D265,'Growth rate'!$B$3:$S$93,6,FALSE)*VLOOKUP($F265,BY_IND_Demand_Drivers!$B$5:$J$100,7,FALSE)</f>
        <v>5.3673267754667746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25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IGDLA</v>
      </c>
      <c r="G266" s="16">
        <f>VLOOKUP($D266,'Growth rate'!$B$3:$S$93,6,FALSE)*VLOOKUP($F266,BY_IND_Demand_Drivers!$B$5:$J$100,7,FALSE)</f>
        <v>5.4253400757454182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25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IGDLA</v>
      </c>
      <c r="G267" s="16">
        <f>VLOOKUP($D267,'Growth rate'!$B$3:$S$93,6,FALSE)*VLOOKUP($F267,BY_IND_Demand_Drivers!$B$5:$J$100,7,FALSE)</f>
        <v>5.48335337602406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25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IGDLA</v>
      </c>
      <c r="G268" s="16">
        <f>VLOOKUP($D268,'Growth rate'!$B$3:$S$93,6,FALSE)*VLOOKUP($F268,BY_IND_Demand_Drivers!$B$5:$J$100,7,FALSE)</f>
        <v>5.5413666763027036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25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IGDLA</v>
      </c>
      <c r="G269" s="16">
        <f>VLOOKUP($D269,'Growth rate'!$B$3:$S$93,6,FALSE)*VLOOKUP($F269,BY_IND_Demand_Drivers!$B$5:$J$100,7,FALSE)</f>
        <v>5.5993799765813472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25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IGDLA</v>
      </c>
      <c r="G270" s="16">
        <f>VLOOKUP($D270,'Growth rate'!$B$3:$S$93,6,FALSE)*VLOOKUP($F270,BY_IND_Demand_Drivers!$B$5:$J$100,7,FALSE)</f>
        <v>5.6573932768599891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25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IGDLA</v>
      </c>
      <c r="G271" s="16">
        <f>VLOOKUP($D271,'Growth rate'!$B$3:$S$93,6,FALSE)*VLOOKUP($F271,BY_IND_Demand_Drivers!$B$5:$J$100,7,FALSE)</f>
        <v>5.7154065771386326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25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IGDLA</v>
      </c>
      <c r="G272" s="16">
        <f>VLOOKUP($D272,'Growth rate'!$B$3:$S$93,6,FALSE)*VLOOKUP($F272,BY_IND_Demand_Drivers!$B$5:$J$100,7,FALSE)</f>
        <v>5.7734198774172754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25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IGDLA</v>
      </c>
      <c r="G273" s="16">
        <f>VLOOKUP($D273,'Growth rate'!$B$3:$S$93,6,FALSE)*VLOOKUP($F273,BY_IND_Demand_Drivers!$B$5:$J$100,7,FALSE)</f>
        <v>5.8314331776959181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25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IGDLA</v>
      </c>
      <c r="G274" s="16">
        <f>VLOOKUP($D274,'Growth rate'!$B$3:$S$93,6,FALSE)*VLOOKUP($F274,BY_IND_Demand_Drivers!$B$5:$J$100,7,FALSE)</f>
        <v>5.8894464779745608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25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IGDLA</v>
      </c>
      <c r="G275" s="16">
        <f>VLOOKUP($D275,'Growth rate'!$B$3:$S$93,6,FALSE)*VLOOKUP($F275,BY_IND_Demand_Drivers!$B$5:$J$100,7,FALSE)</f>
        <v>5.9474597782532035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25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IGDLA</v>
      </c>
      <c r="G276" s="16">
        <f>VLOOKUP($D276,'Growth rate'!$B$3:$S$93,6,FALSE)*VLOOKUP($F276,BY_IND_Demand_Drivers!$B$5:$J$100,7,FALSE)</f>
        <v>6.0054730785318471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25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IGDLA</v>
      </c>
      <c r="G277" s="16">
        <f>VLOOKUP($D277,'Growth rate'!$B$3:$S$93,6,FALSE)*VLOOKUP($F277,BY_IND_Demand_Drivers!$B$5:$J$100,7,FALSE)</f>
        <v>6.0634863788104898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25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IGDLA</v>
      </c>
      <c r="G278" s="16">
        <f>VLOOKUP($D278,'Growth rate'!$B$3:$S$93,6,FALSE)*VLOOKUP($F278,BY_IND_Demand_Drivers!$B$5:$J$100,7,FALSE)</f>
        <v>6.1214996790891325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25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IGDLA</v>
      </c>
      <c r="G279" s="16">
        <f>VLOOKUP($D279,'Growth rate'!$B$3:$S$93,6,FALSE)*VLOOKUP($F279,BY_IND_Demand_Drivers!$B$5:$J$100,7,FALSE)</f>
        <v>6.1795129793677761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25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IGDLA</v>
      </c>
      <c r="G280" s="16">
        <f>VLOOKUP($D280,'Growth rate'!$B$3:$S$93,6,FALSE)*VLOOKUP($F280,BY_IND_Demand_Drivers!$B$5:$J$100,7,FALSE)</f>
        <v>6.2375262796464188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25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IGDLA</v>
      </c>
      <c r="G281" s="16">
        <f>VLOOKUP($D281,'Growth rate'!$B$3:$S$93,6,FALSE)*VLOOKUP($F281,BY_IND_Demand_Drivers!$B$5:$J$100,7,FALSE)</f>
        <v>6.2955395799250615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25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IGDLA</v>
      </c>
      <c r="G282" s="16">
        <f>VLOOKUP($D282,'Growth rate'!$B$3:$S$93,6,FALSE)*VLOOKUP($F282,BY_IND_Demand_Drivers!$B$5:$J$100,7,FALSE)</f>
        <v>6.3638098383196633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25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IGDLA</v>
      </c>
      <c r="G283" s="16">
        <f>VLOOKUP($D283,'Growth rate'!$B$3:$S$93,6,FALSE)*VLOOKUP($F283,BY_IND_Demand_Drivers!$B$5:$J$100,7,FALSE)</f>
        <v>6.4320800967142642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25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IGDLA</v>
      </c>
      <c r="G284" s="16">
        <f>VLOOKUP($D284,'Growth rate'!$B$3:$S$93,6,FALSE)*VLOOKUP($F284,BY_IND_Demand_Drivers!$B$5:$J$100,7,FALSE)</f>
        <v>6.5003503551088651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25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IGDLA</v>
      </c>
      <c r="G285" s="16">
        <f>VLOOKUP($D285,'Growth rate'!$B$3:$S$93,6,FALSE)*VLOOKUP($F285,BY_IND_Demand_Drivers!$B$5:$J$100,7,FALSE)</f>
        <v>6.5686206135034659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25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IGDLA</v>
      </c>
      <c r="G286" s="16">
        <f>VLOOKUP($D286,'Growth rate'!$B$3:$S$93,6,FALSE)*VLOOKUP($F286,BY_IND_Demand_Drivers!$B$5:$J$100,7,FALSE)</f>
        <v>6.6368908718980677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25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IGDLA</v>
      </c>
      <c r="G287" s="16">
        <f>VLOOKUP($D287,'Growth rate'!$B$3:$S$93,6,FALSE)*VLOOKUP($F287,BY_IND_Demand_Drivers!$B$5:$J$100,7,FALSE)</f>
        <v>6.713335923266011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25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IGDLA</v>
      </c>
      <c r="G288" s="16">
        <f>VLOOKUP($D288,'Growth rate'!$B$3:$S$93,6,FALSE)*VLOOKUP($F288,BY_IND_Demand_Drivers!$B$5:$J$100,7,FALSE)</f>
        <v>6.7897809746339526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25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IGDLA</v>
      </c>
      <c r="G289" s="16">
        <f>VLOOKUP($D289,'Growth rate'!$B$3:$S$93,6,FALSE)*VLOOKUP($F289,BY_IND_Demand_Drivers!$B$5:$J$100,7,FALSE)</f>
        <v>6.8662260260018986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25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IGDLA</v>
      </c>
      <c r="G290" s="16">
        <f>VLOOKUP($D290,'Growth rate'!$B$3:$S$93,6,FALSE)*VLOOKUP($F290,BY_IND_Demand_Drivers!$B$5:$J$100,7,FALSE)</f>
        <v>6.9426710773698401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25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IGDLA</v>
      </c>
      <c r="G291" s="16">
        <f>VLOOKUP($D291,'Growth rate'!$B$3:$S$93,6,FALSE)*VLOOKUP($F291,BY_IND_Demand_Drivers!$B$5:$J$100,7,FALSE)</f>
        <v>7.0191161287377835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25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IGDLA</v>
      </c>
      <c r="G292" s="16">
        <f>VLOOKUP($D292,'Growth rate'!$B$3:$S$93,6,FALSE)*VLOOKUP($F292,BY_IND_Demand_Drivers!$B$5:$J$100,7,FALSE)</f>
        <v>7.0974823840377708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25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IGDLA</v>
      </c>
      <c r="G293" s="16">
        <f>VLOOKUP($D293,'Growth rate'!$B$3:$S$93,6,FALSE)*VLOOKUP($F293,BY_IND_Demand_Drivers!$B$5:$J$100,7,FALSE)</f>
        <v>7.1758486393377598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25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IGDLA</v>
      </c>
      <c r="G294" s="16">
        <f>VLOOKUP($D294,'Growth rate'!$B$3:$S$93,6,FALSE)*VLOOKUP($F294,BY_IND_Demand_Drivers!$B$5:$J$100,7,FALSE)</f>
        <v>7.2542148946377463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25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IGDLA</v>
      </c>
      <c r="G295" s="16">
        <f>VLOOKUP($D295,'Growth rate'!$B$3:$S$93,6,FALSE)*VLOOKUP($F295,BY_IND_Demand_Drivers!$B$5:$J$100,7,FALSE)</f>
        <v>7.3325811499377345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25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IGDLA</v>
      </c>
      <c r="G296" s="16">
        <f>VLOOKUP($D296,'Growth rate'!$B$3:$S$93,6,FALSE)*VLOOKUP($F296,BY_IND_Demand_Drivers!$B$5:$J$100,7,FALSE)</f>
        <v>7.4109474052377209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25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IGDLA</v>
      </c>
      <c r="G297" s="16">
        <f>VLOOKUP($D297,'Growth rate'!$B$3:$S$93,6,FALSE)*VLOOKUP($F297,BY_IND_Demand_Drivers!$B$5:$J$100,7,FALSE)</f>
        <v>7.4920476704908454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25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IGDLA</v>
      </c>
      <c r="G298" s="16">
        <f>VLOOKUP($D298,'Growth rate'!$B$3:$S$93,6,FALSE)*VLOOKUP($F298,BY_IND_Demand_Drivers!$B$5:$J$100,7,FALSE)</f>
        <v>7.5731479357439699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25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IGDLA</v>
      </c>
      <c r="G299" s="16">
        <f>VLOOKUP($D299,'Growth rate'!$B$3:$S$93,6,FALSE)*VLOOKUP($F299,BY_IND_Demand_Drivers!$B$5:$J$100,7,FALSE)</f>
        <v>7.6542482009970945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25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IGDLA</v>
      </c>
      <c r="G300" s="16">
        <f>VLOOKUP($D300,'Growth rate'!$B$3:$S$93,6,FALSE)*VLOOKUP($F300,BY_IND_Demand_Drivers!$B$5:$J$100,7,FALSE)</f>
        <v>7.7353484662502172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25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IGDLA</v>
      </c>
      <c r="G301" s="16">
        <f>VLOOKUP($D301,'Growth rate'!$B$3:$S$93,6,FALSE)*VLOOKUP($F301,BY_IND_Demand_Drivers!$B$5:$J$100,7,FALSE)</f>
        <v>7.8164487315033417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25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IGDLA</v>
      </c>
      <c r="G302" s="16">
        <f>VLOOKUP($D302,'Growth rate'!$B$3:$S$93,6,FALSE)*VLOOKUP($F302,BY_IND_Demand_Drivers!$B$5:$J$100,7,FALSE)</f>
        <v>7.8973976170107401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25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IGDLA</v>
      </c>
      <c r="G303" s="16">
        <f>VLOOKUP($D303,'Growth rate'!$B$3:$S$93,6,FALSE)*VLOOKUP($F303,BY_IND_Demand_Drivers!$B$5:$J$100,7,FALSE)</f>
        <v>7.9783465025181366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25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IGDLA</v>
      </c>
      <c r="G304" s="16">
        <f>VLOOKUP($D304,'Growth rate'!$B$3:$S$93,6,FALSE)*VLOOKUP($F304,BY_IND_Demand_Drivers!$B$5:$J$100,7,FALSE)</f>
        <v>8.059295388025534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25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IGDLA</v>
      </c>
      <c r="G305" s="16">
        <f>VLOOKUP($D305,'Growth rate'!$B$3:$S$93,6,FALSE)*VLOOKUP($F305,BY_IND_Demand_Drivers!$B$5:$J$100,7,FALSE)</f>
        <v>8.1402442735329306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25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IGDLA</v>
      </c>
      <c r="G306" s="16">
        <f>VLOOKUP($D306,'Growth rate'!$B$3:$S$93,6,FALSE)*VLOOKUP($F306,BY_IND_Demand_Drivers!$B$5:$J$100,7,FALSE)</f>
        <v>8.2211931590403253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25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IGDLA</v>
      </c>
      <c r="G307" s="16">
        <f>VLOOKUP($D307,'Growth rate'!$B$3:$S$93,6,FALSE)*VLOOKUP($F307,BY_IND_Demand_Drivers!$B$5:$J$100,7,FALSE)</f>
        <v>8.3008103041710104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25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IGDLA</v>
      </c>
      <c r="G308" s="16">
        <f>VLOOKUP($D308,'Growth rate'!$B$3:$S$93,6,FALSE)*VLOOKUP($F308,BY_IND_Demand_Drivers!$B$5:$J$100,7,FALSE)</f>
        <v>8.3804274493016973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25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IGDLA</v>
      </c>
      <c r="G309" s="16">
        <f>VLOOKUP($D309,'Growth rate'!$B$3:$S$93,6,FALSE)*VLOOKUP($F309,BY_IND_Demand_Drivers!$B$5:$J$100,7,FALSE)</f>
        <v>8.4600445944323823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25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IGDLA</v>
      </c>
      <c r="G310" s="16">
        <f>VLOOKUP($D310,'Growth rate'!$B$3:$S$93,6,FALSE)*VLOOKUP($F310,BY_IND_Demand_Drivers!$B$5:$J$100,7,FALSE)</f>
        <v>8.5396617395630674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25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IGDLA</v>
      </c>
      <c r="G311" s="16">
        <f>VLOOKUP($D311,'Growth rate'!$B$3:$S$93,6,FALSE)*VLOOKUP($F311,BY_IND_Demand_Drivers!$B$5:$J$100,7,FALSE)</f>
        <v>8.6192788846937525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25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IGDLA</v>
      </c>
      <c r="G312" s="16">
        <f>VLOOKUP($D312,'Growth rate'!$B$3:$S$93,6,FALSE)*VLOOKUP($F312,BY_IND_Demand_Drivers!$B$5:$J$100,7,FALSE)</f>
        <v>8.6956376381384697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25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IGDLA</v>
      </c>
      <c r="G313" s="16">
        <f>VLOOKUP($D313,'Growth rate'!$B$3:$S$93,6,FALSE)*VLOOKUP($F313,BY_IND_Demand_Drivers!$B$5:$J$100,7,FALSE)</f>
        <v>8.7719963915831851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25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IGDLA</v>
      </c>
      <c r="G314" s="16">
        <f>VLOOKUP($D314,'Growth rate'!$B$3:$S$93,6,FALSE)*VLOOKUP($F314,BY_IND_Demand_Drivers!$B$5:$J$100,7,FALSE)</f>
        <v>8.8483551450279005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25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IGDLA</v>
      </c>
      <c r="G315" s="16">
        <f>VLOOKUP($D315,'Growth rate'!$B$3:$S$93,6,FALSE)*VLOOKUP($F315,BY_IND_Demand_Drivers!$B$5:$J$100,7,FALSE)</f>
        <v>8.924713898472616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25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IGDLA</v>
      </c>
      <c r="G316" s="16">
        <f>VLOOKUP($D316,'Growth rate'!$B$3:$S$93,6,FALSE)*VLOOKUP($F316,BY_IND_Demand_Drivers!$B$5:$J$100,7,FALSE)</f>
        <v>9.0010726519173332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25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IGDLA</v>
      </c>
      <c r="G317" s="16">
        <f>VLOOKUP($D317,'Growth rate'!$B$3:$S$93,6,FALSE)*VLOOKUP($F317,BY_IND_Demand_Drivers!$B$5:$J$100,7,FALSE)</f>
        <v>9.0744101179369068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25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IGDLA</v>
      </c>
      <c r="G318" s="16">
        <f>VLOOKUP($D318,'Growth rate'!$B$3:$S$93,6,FALSE)*VLOOKUP($F318,BY_IND_Demand_Drivers!$B$5:$J$100,7,FALSE)</f>
        <v>9.1477475839564804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25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IGDLA</v>
      </c>
      <c r="G319" s="16">
        <f>VLOOKUP($D319,'Growth rate'!$B$3:$S$93,6,FALSE)*VLOOKUP($F319,BY_IND_Demand_Drivers!$B$5:$J$100,7,FALSE)</f>
        <v>9.2210850499760557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25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IGDLA</v>
      </c>
      <c r="G320" s="16">
        <f>VLOOKUP($D320,'Growth rate'!$B$3:$S$93,6,FALSE)*VLOOKUP($F320,BY_IND_Demand_Drivers!$B$5:$J$100,7,FALSE)</f>
        <v>9.2944225159956293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25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IGDLA</v>
      </c>
      <c r="G321" s="16">
        <f>VLOOKUP($D321,'Growth rate'!$B$3:$S$93,6,FALSE)*VLOOKUP($F321,BY_IND_Demand_Drivers!$B$5:$J$100,7,FALSE)</f>
        <v>9.3677599820152029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25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IGDLA</v>
      </c>
      <c r="G322" s="16">
        <f>VLOOKUP($D322,'Growth rate'!$B$3:$S$93,6,FALSE)*VLOOKUP($F322,BY_IND_Demand_Drivers!$B$5:$J$100,7,FALSE)</f>
        <v>9.4393967195278563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25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IGDLA</v>
      </c>
      <c r="G323" s="16">
        <f>VLOOKUP($D323,'Growth rate'!$B$3:$S$93,6,FALSE)*VLOOKUP($F323,BY_IND_Demand_Drivers!$B$5:$J$100,7,FALSE)</f>
        <v>9.511033457040508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25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IGDLA</v>
      </c>
      <c r="G324" s="16">
        <f>VLOOKUP($D324,'Growth rate'!$B$3:$S$93,6,FALSE)*VLOOKUP($F324,BY_IND_Demand_Drivers!$B$5:$J$100,7,FALSE)</f>
        <v>9.5826701945531614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25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IGDLA</v>
      </c>
      <c r="G325" s="16">
        <f>VLOOKUP($D325,'Growth rate'!$B$3:$S$93,6,FALSE)*VLOOKUP($F325,BY_IND_Demand_Drivers!$B$5:$J$100,7,FALSE)</f>
        <v>9.654306932065813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25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IGDLA</v>
      </c>
      <c r="G326" s="16">
        <f>VLOOKUP($D326,'Growth rate'!$B$3:$S$93,6,FALSE)*VLOOKUP($F326,BY_IND_Demand_Drivers!$B$5:$J$100,7,FALSE)</f>
        <v>9.7259436695784647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25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IGDLA</v>
      </c>
      <c r="G327" s="16">
        <f>VLOOKUP($D327,'Growth rate'!$B$3:$S$93,6,FALSE)*VLOOKUP($F327,BY_IND_Demand_Drivers!$B$5:$J$100,7,FALSE)</f>
        <v>9.7951884350861853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25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IGDLA</v>
      </c>
      <c r="G328" s="16">
        <f>VLOOKUP($D328,'Growth rate'!$B$3:$S$93,6,FALSE)*VLOOKUP($F328,BY_IND_Demand_Drivers!$B$5:$J$100,7,FALSE)</f>
        <v>9.8644332005939077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25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IGDLA</v>
      </c>
      <c r="G329" s="16">
        <f>VLOOKUP($D329,'Growth rate'!$B$3:$S$93,6,FALSE)*VLOOKUP($F329,BY_IND_Demand_Drivers!$B$5:$J$100,7,FALSE)</f>
        <v>9.9336779661016283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25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IGDLA</v>
      </c>
      <c r="G330" s="16">
        <f>VLOOKUP($D330,'Growth rate'!$B$3:$S$93,6,FALSE)*VLOOKUP($F330,BY_IND_Demand_Drivers!$B$5:$J$100,7,FALSE)</f>
        <v>10.002922731609347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25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IGDLA</v>
      </c>
      <c r="G331" s="16">
        <f>VLOOKUP($D331,'Growth rate'!$B$3:$S$93,6,FALSE)*VLOOKUP($F331,BY_IND_Demand_Drivers!$B$5:$J$100,7,FALSE)</f>
        <v>10.072167497117068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26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IGDEM</v>
      </c>
      <c r="G332" s="16">
        <f>VLOOKUP($D332,'Growth rate'!$B$3:$S$93,6,FALSE)*VLOOKUP($F332,BY_IND_Demand_Drivers!$B$5:$J$100,7,FALSE)</f>
        <v>40.474082994059401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26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IGDEM</v>
      </c>
      <c r="G333" s="16">
        <f>VLOOKUP($D333,'Growth rate'!$B$3:$S$93,6,FALSE)*VLOOKUP($F333,BY_IND_Demand_Drivers!$B$5:$J$100,7,FALSE)</f>
        <v>40.996201890989141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26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IGDEM</v>
      </c>
      <c r="G334" s="16">
        <f>VLOOKUP($D334,'Growth rate'!$B$3:$S$93,6,FALSE)*VLOOKUP($F334,BY_IND_Demand_Drivers!$B$5:$J$100,7,FALSE)</f>
        <v>41.518320787918874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26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IGDEM</v>
      </c>
      <c r="G335" s="16">
        <f>VLOOKUP($D335,'Growth rate'!$B$3:$S$93,6,FALSE)*VLOOKUP($F335,BY_IND_Demand_Drivers!$B$5:$J$100,7,FALSE)</f>
        <v>42.040439684848621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26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IGDEM</v>
      </c>
      <c r="G336" s="16">
        <f>VLOOKUP($D336,'Growth rate'!$B$3:$S$93,6,FALSE)*VLOOKUP($F336,BY_IND_Demand_Drivers!$B$5:$J$100,7,FALSE)</f>
        <v>42.562558581778354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26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IGDEM</v>
      </c>
      <c r="G337" s="16">
        <f>VLOOKUP($D337,'Growth rate'!$B$3:$S$93,6,FALSE)*VLOOKUP($F337,BY_IND_Demand_Drivers!$B$5:$J$100,7,FALSE)</f>
        <v>43.084677478708095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26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IGDEM</v>
      </c>
      <c r="G338" s="16">
        <f>VLOOKUP($D338,'Growth rate'!$B$3:$S$93,6,FALSE)*VLOOKUP($F338,BY_IND_Demand_Drivers!$B$5:$J$100,7,FALSE)</f>
        <v>43.606796375637842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26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IGDEM</v>
      </c>
      <c r="G339" s="16">
        <f>VLOOKUP($D339,'Growth rate'!$B$3:$S$93,6,FALSE)*VLOOKUP($F339,BY_IND_Demand_Drivers!$B$5:$J$100,7,FALSE)</f>
        <v>44.128915272567575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26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IGDEM</v>
      </c>
      <c r="G340" s="16">
        <f>VLOOKUP($D340,'Growth rate'!$B$3:$S$93,6,FALSE)*VLOOKUP($F340,BY_IND_Demand_Drivers!$B$5:$J$100,7,FALSE)</f>
        <v>44.651034169497315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26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IGDEM</v>
      </c>
      <c r="G341" s="16">
        <f>VLOOKUP($D341,'Growth rate'!$B$3:$S$93,6,FALSE)*VLOOKUP($F341,BY_IND_Demand_Drivers!$B$5:$J$100,7,FALSE)</f>
        <v>45.173153066427055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26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IGDEM</v>
      </c>
      <c r="G342" s="16">
        <f>VLOOKUP($D342,'Growth rate'!$B$3:$S$93,6,FALSE)*VLOOKUP($F342,BY_IND_Demand_Drivers!$B$5:$J$100,7,FALSE)</f>
        <v>45.695271963356788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26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IGDEM</v>
      </c>
      <c r="G343" s="16">
        <f>VLOOKUP($D343,'Growth rate'!$B$3:$S$93,6,FALSE)*VLOOKUP($F343,BY_IND_Demand_Drivers!$B$5:$J$100,7,FALSE)</f>
        <v>46.217390860286535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26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IGDEM</v>
      </c>
      <c r="G344" s="16">
        <f>VLOOKUP($D344,'Growth rate'!$B$3:$S$93,6,FALSE)*VLOOKUP($F344,BY_IND_Demand_Drivers!$B$5:$J$100,7,FALSE)</f>
        <v>46.739509757216268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26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IGDEM</v>
      </c>
      <c r="G345" s="16">
        <f>VLOOKUP($D345,'Growth rate'!$B$3:$S$93,6,FALSE)*VLOOKUP($F345,BY_IND_Demand_Drivers!$B$5:$J$100,7,FALSE)</f>
        <v>47.261628654146008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26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IGDEM</v>
      </c>
      <c r="G346" s="16">
        <f>VLOOKUP($D346,'Growth rate'!$B$3:$S$93,6,FALSE)*VLOOKUP($F346,BY_IND_Demand_Drivers!$B$5:$J$100,7,FALSE)</f>
        <v>47.783747551075741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26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IGDEM</v>
      </c>
      <c r="G347" s="16">
        <f>VLOOKUP($D347,'Growth rate'!$B$3:$S$93,6,FALSE)*VLOOKUP($F347,BY_IND_Demand_Drivers!$B$5:$J$100,7,FALSE)</f>
        <v>48.305866448005489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26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IGDEM</v>
      </c>
      <c r="G348" s="16">
        <f>VLOOKUP($D348,'Growth rate'!$B$3:$S$93,6,FALSE)*VLOOKUP($F348,BY_IND_Demand_Drivers!$B$5:$J$100,7,FALSE)</f>
        <v>48.827985344935229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26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IGDEM</v>
      </c>
      <c r="G349" s="16">
        <f>VLOOKUP($D349,'Growth rate'!$B$3:$S$93,6,FALSE)*VLOOKUP($F349,BY_IND_Demand_Drivers!$B$5:$J$100,7,FALSE)</f>
        <v>49.350104241864962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26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IGDEM</v>
      </c>
      <c r="G350" s="16">
        <f>VLOOKUP($D350,'Growth rate'!$B$3:$S$93,6,FALSE)*VLOOKUP($F350,BY_IND_Demand_Drivers!$B$5:$J$100,7,FALSE)</f>
        <v>49.872223138794702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26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IGDEM</v>
      </c>
      <c r="G351" s="16">
        <f>VLOOKUP($D351,'Growth rate'!$B$3:$S$93,6,FALSE)*VLOOKUP($F351,BY_IND_Demand_Drivers!$B$5:$J$100,7,FALSE)</f>
        <v>50.394342035724449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26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IGDEM</v>
      </c>
      <c r="G352" s="16">
        <f>VLOOKUP($D352,'Growth rate'!$B$3:$S$93,6,FALSE)*VLOOKUP($F352,BY_IND_Demand_Drivers!$B$5:$J$100,7,FALSE)</f>
        <v>50.916460932654182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26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IGDEM</v>
      </c>
      <c r="G353" s="16">
        <f>VLOOKUP($D353,'Growth rate'!$B$3:$S$93,6,FALSE)*VLOOKUP($F353,BY_IND_Demand_Drivers!$B$5:$J$100,7,FALSE)</f>
        <v>51.438579829583922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26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IGDEM</v>
      </c>
      <c r="G354" s="16">
        <f>VLOOKUP($D354,'Growth rate'!$B$3:$S$93,6,FALSE)*VLOOKUP($F354,BY_IND_Demand_Drivers!$B$5:$J$100,7,FALSE)</f>
        <v>51.960698726513669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26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IGDEM</v>
      </c>
      <c r="G355" s="16">
        <f>VLOOKUP($D355,'Growth rate'!$B$3:$S$93,6,FALSE)*VLOOKUP($F355,BY_IND_Demand_Drivers!$B$5:$J$100,7,FALSE)</f>
        <v>52.482817623443403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26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IGDEM</v>
      </c>
      <c r="G356" s="16">
        <f>VLOOKUP($D356,'Growth rate'!$B$3:$S$93,6,FALSE)*VLOOKUP($F356,BY_IND_Demand_Drivers!$B$5:$J$100,7,FALSE)</f>
        <v>53.004936520373136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26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IGDEM</v>
      </c>
      <c r="G357" s="16">
        <f>VLOOKUP($D357,'Growth rate'!$B$3:$S$93,6,FALSE)*VLOOKUP($F357,BY_IND_Demand_Drivers!$B$5:$J$100,7,FALSE)</f>
        <v>53.527055417302876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26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IGDEM</v>
      </c>
      <c r="G358" s="16">
        <f>VLOOKUP($D358,'Growth rate'!$B$3:$S$93,6,FALSE)*VLOOKUP($F358,BY_IND_Demand_Drivers!$B$5:$J$100,7,FALSE)</f>
        <v>54.049174314232616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26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IGDEM</v>
      </c>
      <c r="G359" s="16">
        <f>VLOOKUP($D359,'Growth rate'!$B$3:$S$93,6,FALSE)*VLOOKUP($F359,BY_IND_Demand_Drivers!$B$5:$J$100,7,FALSE)</f>
        <v>54.571293211162349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26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IGDEM</v>
      </c>
      <c r="G360" s="16">
        <f>VLOOKUP($D360,'Growth rate'!$B$3:$S$93,6,FALSE)*VLOOKUP($F360,BY_IND_Demand_Drivers!$B$5:$J$100,7,FALSE)</f>
        <v>55.093412108092096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26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IGDEM</v>
      </c>
      <c r="G361" s="16">
        <f>VLOOKUP($D361,'Growth rate'!$B$3:$S$93,6,FALSE)*VLOOKUP($F361,BY_IND_Demand_Drivers!$B$5:$J$100,7,FALSE)</f>
        <v>55.615531005021836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26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IGDEM</v>
      </c>
      <c r="G362" s="16">
        <f>VLOOKUP($D362,'Growth rate'!$B$3:$S$93,6,FALSE)*VLOOKUP($F362,BY_IND_Demand_Drivers!$B$5:$J$100,7,FALSE)</f>
        <v>56.137649901951569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26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IGDEM</v>
      </c>
      <c r="G363" s="16">
        <f>VLOOKUP($D363,'Growth rate'!$B$3:$S$93,6,FALSE)*VLOOKUP($F363,BY_IND_Demand_Drivers!$B$5:$J$100,7,FALSE)</f>
        <v>56.659768798881316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26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IGDEM</v>
      </c>
      <c r="G364" s="16">
        <f>VLOOKUP($D364,'Growth rate'!$B$3:$S$93,6,FALSE)*VLOOKUP($F364,BY_IND_Demand_Drivers!$B$5:$J$100,7,FALSE)</f>
        <v>57.274200176425609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26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IGDEM</v>
      </c>
      <c r="G365" s="16">
        <f>VLOOKUP($D365,'Growth rate'!$B$3:$S$93,6,FALSE)*VLOOKUP($F365,BY_IND_Demand_Drivers!$B$5:$J$100,7,FALSE)</f>
        <v>57.888631553969901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26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IGDEM</v>
      </c>
      <c r="G366" s="16">
        <f>VLOOKUP($D366,'Growth rate'!$B$3:$S$93,6,FALSE)*VLOOKUP($F366,BY_IND_Demand_Drivers!$B$5:$J$100,7,FALSE)</f>
        <v>58.503062931514194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26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IGDEM</v>
      </c>
      <c r="G367" s="16">
        <f>VLOOKUP($D367,'Growth rate'!$B$3:$S$93,6,FALSE)*VLOOKUP($F367,BY_IND_Demand_Drivers!$B$5:$J$100,7,FALSE)</f>
        <v>59.117494309058493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26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IGDEM</v>
      </c>
      <c r="G368" s="16">
        <f>VLOOKUP($D368,'Growth rate'!$B$3:$S$93,6,FALSE)*VLOOKUP($F368,BY_IND_Demand_Drivers!$B$5:$J$100,7,FALSE)</f>
        <v>59.731925686602786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26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IGDEM</v>
      </c>
      <c r="G369" s="16">
        <f>VLOOKUP($D369,'Growth rate'!$B$3:$S$93,6,FALSE)*VLOOKUP($F369,BY_IND_Demand_Drivers!$B$5:$J$100,7,FALSE)</f>
        <v>60.419930087391229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26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IGDEM</v>
      </c>
      <c r="G370" s="16">
        <f>VLOOKUP($D370,'Growth rate'!$B$3:$S$93,6,FALSE)*VLOOKUP($F370,BY_IND_Demand_Drivers!$B$5:$J$100,7,FALSE)</f>
        <v>61.107934488179666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26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IGDEM</v>
      </c>
      <c r="G371" s="16">
        <f>VLOOKUP($D371,'Growth rate'!$B$3:$S$93,6,FALSE)*VLOOKUP($F371,BY_IND_Demand_Drivers!$B$5:$J$100,7,FALSE)</f>
        <v>61.795938888968124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26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IGDEM</v>
      </c>
      <c r="G372" s="16">
        <f>VLOOKUP($D372,'Growth rate'!$B$3:$S$93,6,FALSE)*VLOOKUP($F372,BY_IND_Demand_Drivers!$B$5:$J$100,7,FALSE)</f>
        <v>62.48394328975656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26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IGDEM</v>
      </c>
      <c r="G373" s="16">
        <f>VLOOKUP($D373,'Growth rate'!$B$3:$S$93,6,FALSE)*VLOOKUP($F373,BY_IND_Demand_Drivers!$B$5:$J$100,7,FALSE)</f>
        <v>63.171947690545004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26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IGDEM</v>
      </c>
      <c r="G374" s="16">
        <f>VLOOKUP($D374,'Growth rate'!$B$3:$S$93,6,FALSE)*VLOOKUP($F374,BY_IND_Demand_Drivers!$B$5:$J$100,7,FALSE)</f>
        <v>63.877242900043825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26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IGDEM</v>
      </c>
      <c r="G375" s="16">
        <f>VLOOKUP($D375,'Growth rate'!$B$3:$S$93,6,FALSE)*VLOOKUP($F375,BY_IND_Demand_Drivers!$B$5:$J$100,7,FALSE)</f>
        <v>64.582538109542668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26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IGDEM</v>
      </c>
      <c r="G376" s="16">
        <f>VLOOKUP($D376,'Growth rate'!$B$3:$S$93,6,FALSE)*VLOOKUP($F376,BY_IND_Demand_Drivers!$B$5:$J$100,7,FALSE)</f>
        <v>65.287833319041482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26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IGDEM</v>
      </c>
      <c r="G377" s="16">
        <f>VLOOKUP($D377,'Growth rate'!$B$3:$S$93,6,FALSE)*VLOOKUP($F377,BY_IND_Demand_Drivers!$B$5:$J$100,7,FALSE)</f>
        <v>65.993128528540311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26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IGDEM</v>
      </c>
      <c r="G378" s="16">
        <f>VLOOKUP($D378,'Growth rate'!$B$3:$S$93,6,FALSE)*VLOOKUP($F378,BY_IND_Demand_Drivers!$B$5:$J$100,7,FALSE)</f>
        <v>66.698423738039139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26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IGDEM</v>
      </c>
      <c r="G379" s="16">
        <f>VLOOKUP($D379,'Growth rate'!$B$3:$S$93,6,FALSE)*VLOOKUP($F379,BY_IND_Demand_Drivers!$B$5:$J$100,7,FALSE)</f>
        <v>67.428324999151471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26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IGDEM</v>
      </c>
      <c r="G380" s="16">
        <f>VLOOKUP($D380,'Growth rate'!$B$3:$S$93,6,FALSE)*VLOOKUP($F380,BY_IND_Demand_Drivers!$B$5:$J$100,7,FALSE)</f>
        <v>68.158226260263817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26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IGDEM</v>
      </c>
      <c r="G381" s="16">
        <f>VLOOKUP($D381,'Growth rate'!$B$3:$S$93,6,FALSE)*VLOOKUP($F381,BY_IND_Demand_Drivers!$B$5:$J$100,7,FALSE)</f>
        <v>68.888127521376163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26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IGDEM</v>
      </c>
      <c r="G382" s="16">
        <f>VLOOKUP($D382,'Growth rate'!$B$3:$S$93,6,FALSE)*VLOOKUP($F382,BY_IND_Demand_Drivers!$B$5:$J$100,7,FALSE)</f>
        <v>69.618028782488494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26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IGDEM</v>
      </c>
      <c r="G383" s="16">
        <f>VLOOKUP($D383,'Growth rate'!$B$3:$S$93,6,FALSE)*VLOOKUP($F383,BY_IND_Demand_Drivers!$B$5:$J$100,7,FALSE)</f>
        <v>70.34793004360084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26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IGDEM</v>
      </c>
      <c r="G384" s="16">
        <f>VLOOKUP($D384,'Growth rate'!$B$3:$S$93,6,FALSE)*VLOOKUP($F384,BY_IND_Demand_Drivers!$B$5:$J$100,7,FALSE)</f>
        <v>71.076468889103722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26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IGDEM</v>
      </c>
      <c r="G385" s="16">
        <f>VLOOKUP($D385,'Growth rate'!$B$3:$S$93,6,FALSE)*VLOOKUP($F385,BY_IND_Demand_Drivers!$B$5:$J$100,7,FALSE)</f>
        <v>71.80500773460659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26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IGDEM</v>
      </c>
      <c r="G386" s="16">
        <f>VLOOKUP($D386,'Growth rate'!$B$3:$S$93,6,FALSE)*VLOOKUP($F386,BY_IND_Demand_Drivers!$B$5:$J$100,7,FALSE)</f>
        <v>72.533546580109459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26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IGDEM</v>
      </c>
      <c r="G387" s="16">
        <f>VLOOKUP($D387,'Growth rate'!$B$3:$S$93,6,FALSE)*VLOOKUP($F387,BY_IND_Demand_Drivers!$B$5:$J$100,7,FALSE)</f>
        <v>73.262085425612327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26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IGDEM</v>
      </c>
      <c r="G388" s="16">
        <f>VLOOKUP($D388,'Growth rate'!$B$3:$S$93,6,FALSE)*VLOOKUP($F388,BY_IND_Demand_Drivers!$B$5:$J$100,7,FALSE)</f>
        <v>73.99062427111518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26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IGDEM</v>
      </c>
      <c r="G389" s="16">
        <f>VLOOKUP($D389,'Growth rate'!$B$3:$S$93,6,FALSE)*VLOOKUP($F389,BY_IND_Demand_Drivers!$B$5:$J$100,7,FALSE)</f>
        <v>74.707177471720314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26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IGDEM</v>
      </c>
      <c r="G390" s="16">
        <f>VLOOKUP($D390,'Growth rate'!$B$3:$S$93,6,FALSE)*VLOOKUP($F390,BY_IND_Demand_Drivers!$B$5:$J$100,7,FALSE)</f>
        <v>75.423730672325462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26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IGDEM</v>
      </c>
      <c r="G391" s="16">
        <f>VLOOKUP($D391,'Growth rate'!$B$3:$S$93,6,FALSE)*VLOOKUP($F391,BY_IND_Demand_Drivers!$B$5:$J$100,7,FALSE)</f>
        <v>76.140283872930581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26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IGDEM</v>
      </c>
      <c r="G392" s="16">
        <f>VLOOKUP($D392,'Growth rate'!$B$3:$S$93,6,FALSE)*VLOOKUP($F392,BY_IND_Demand_Drivers!$B$5:$J$100,7,FALSE)</f>
        <v>76.856837073535729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26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IGDEM</v>
      </c>
      <c r="G393" s="16">
        <f>VLOOKUP($D393,'Growth rate'!$B$3:$S$93,6,FALSE)*VLOOKUP($F393,BY_IND_Demand_Drivers!$B$5:$J$100,7,FALSE)</f>
        <v>77.573390274140849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26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IGDEM</v>
      </c>
      <c r="G394" s="16">
        <f>VLOOKUP($D394,'Growth rate'!$B$3:$S$93,6,FALSE)*VLOOKUP($F394,BY_IND_Demand_Drivers!$B$5:$J$100,7,FALSE)</f>
        <v>78.260617994818602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26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IGDEM</v>
      </c>
      <c r="G395" s="16">
        <f>VLOOKUP($D395,'Growth rate'!$B$3:$S$93,6,FALSE)*VLOOKUP($F395,BY_IND_Demand_Drivers!$B$5:$J$100,7,FALSE)</f>
        <v>78.947845715496342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26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IGDEM</v>
      </c>
      <c r="G396" s="16">
        <f>VLOOKUP($D396,'Growth rate'!$B$3:$S$93,6,FALSE)*VLOOKUP($F396,BY_IND_Demand_Drivers!$B$5:$J$100,7,FALSE)</f>
        <v>79.635073436174082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26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IGDEM</v>
      </c>
      <c r="G397" s="16">
        <f>VLOOKUP($D397,'Growth rate'!$B$3:$S$93,6,FALSE)*VLOOKUP($F397,BY_IND_Demand_Drivers!$B$5:$J$100,7,FALSE)</f>
        <v>80.322301156851807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26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IGDEM</v>
      </c>
      <c r="G398" s="16">
        <f>VLOOKUP($D398,'Growth rate'!$B$3:$S$93,6,FALSE)*VLOOKUP($F398,BY_IND_Demand_Drivers!$B$5:$J$100,7,FALSE)</f>
        <v>81.009528877529561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26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IGDEM</v>
      </c>
      <c r="G399" s="16">
        <f>VLOOKUP($D399,'Growth rate'!$B$3:$S$93,6,FALSE)*VLOOKUP($F399,BY_IND_Demand_Drivers!$B$5:$J$100,7,FALSE)</f>
        <v>81.669565053334892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26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IGDEM</v>
      </c>
      <c r="G400" s="16">
        <f>VLOOKUP($D400,'Growth rate'!$B$3:$S$93,6,FALSE)*VLOOKUP($F400,BY_IND_Demand_Drivers!$B$5:$J$100,7,FALSE)</f>
        <v>82.329601229140223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26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IGDEM</v>
      </c>
      <c r="G401" s="16">
        <f>VLOOKUP($D401,'Growth rate'!$B$3:$S$93,6,FALSE)*VLOOKUP($F401,BY_IND_Demand_Drivers!$B$5:$J$100,7,FALSE)</f>
        <v>82.989637404945569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26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IGDEM</v>
      </c>
      <c r="G402" s="16">
        <f>VLOOKUP($D402,'Growth rate'!$B$3:$S$93,6,FALSE)*VLOOKUP($F402,BY_IND_Demand_Drivers!$B$5:$J$100,7,FALSE)</f>
        <v>83.649673580750914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26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IGDEM</v>
      </c>
      <c r="G403" s="16">
        <f>VLOOKUP($D403,'Growth rate'!$B$3:$S$93,6,FALSE)*VLOOKUP($F403,BY_IND_Demand_Drivers!$B$5:$J$100,7,FALSE)</f>
        <v>84.309709756556245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26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IGDEM</v>
      </c>
      <c r="G404" s="16">
        <f>VLOOKUP($D404,'Growth rate'!$B$3:$S$93,6,FALSE)*VLOOKUP($F404,BY_IND_Demand_Drivers!$B$5:$J$100,7,FALSE)</f>
        <v>84.954439399415776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26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IGDEM</v>
      </c>
      <c r="G405" s="16">
        <f>VLOOKUP($D405,'Growth rate'!$B$3:$S$93,6,FALSE)*VLOOKUP($F405,BY_IND_Demand_Drivers!$B$5:$J$100,7,FALSE)</f>
        <v>85.599169042275278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26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IGDEM</v>
      </c>
      <c r="G406" s="16">
        <f>VLOOKUP($D406,'Growth rate'!$B$3:$S$93,6,FALSE)*VLOOKUP($F406,BY_IND_Demand_Drivers!$B$5:$J$100,7,FALSE)</f>
        <v>86.243898685134809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26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IGDEM</v>
      </c>
      <c r="G407" s="16">
        <f>VLOOKUP($D407,'Growth rate'!$B$3:$S$93,6,FALSE)*VLOOKUP($F407,BY_IND_Demand_Drivers!$B$5:$J$100,7,FALSE)</f>
        <v>86.888628327994311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26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IGDEM</v>
      </c>
      <c r="G408" s="16">
        <f>VLOOKUP($D408,'Growth rate'!$B$3:$S$93,6,FALSE)*VLOOKUP($F408,BY_IND_Demand_Drivers!$B$5:$J$100,7,FALSE)</f>
        <v>87.533357970853828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26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IGDEM</v>
      </c>
      <c r="G409" s="16">
        <f>VLOOKUP($D409,'Growth rate'!$B$3:$S$93,6,FALSE)*VLOOKUP($F409,BY_IND_Demand_Drivers!$B$5:$J$100,7,FALSE)</f>
        <v>88.156559898884097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26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IGDEM</v>
      </c>
      <c r="G410" s="16">
        <f>VLOOKUP($D410,'Growth rate'!$B$3:$S$93,6,FALSE)*VLOOKUP($F410,BY_IND_Demand_Drivers!$B$5:$J$100,7,FALSE)</f>
        <v>88.779761826914381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26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IGDEM</v>
      </c>
      <c r="G411" s="16">
        <f>VLOOKUP($D411,'Growth rate'!$B$3:$S$93,6,FALSE)*VLOOKUP($F411,BY_IND_Demand_Drivers!$B$5:$J$100,7,FALSE)</f>
        <v>89.402963754944651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26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IGDEM</v>
      </c>
      <c r="G412" s="16">
        <f>VLOOKUP($D412,'Growth rate'!$B$3:$S$93,6,FALSE)*VLOOKUP($F412,BY_IND_Demand_Drivers!$B$5:$J$100,7,FALSE)</f>
        <v>90.026165682974906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26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IGDEM</v>
      </c>
      <c r="G413" s="16">
        <f>VLOOKUP($D413,'Growth rate'!$B$3:$S$93,6,FALSE)*VLOOKUP($F413,BY_IND_Demand_Drivers!$B$5:$J$100,7,FALSE)</f>
        <v>90.649367611005189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27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IGDTF</v>
      </c>
      <c r="G414" s="16">
        <f>VLOOKUP($D414,'Growth rate'!$B$3:$S$93,6,FALSE)*VLOOKUP($F414,BY_IND_Demand_Drivers!$B$5:$J$100,7,FALSE)</f>
        <v>3.17661191287129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27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IGDTF</v>
      </c>
      <c r="G415" s="16">
        <f>VLOOKUP($D415,'Growth rate'!$B$3:$S$93,6,FALSE)*VLOOKUP($F415,BY_IND_Demand_Drivers!$B$5:$J$100,7,FALSE)</f>
        <v>3.2175904597642653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27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IGDTF</v>
      </c>
      <c r="G416" s="16">
        <f>VLOOKUP($D416,'Growth rate'!$B$3:$S$93,6,FALSE)*VLOOKUP($F416,BY_IND_Demand_Drivers!$B$5:$J$100,7,FALSE)</f>
        <v>3.2585690066572397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27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IGDTF</v>
      </c>
      <c r="G417" s="16">
        <f>VLOOKUP($D417,'Growth rate'!$B$3:$S$93,6,FALSE)*VLOOKUP($F417,BY_IND_Demand_Drivers!$B$5:$J$100,7,FALSE)</f>
        <v>3.299547553550215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27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IGDTF</v>
      </c>
      <c r="G418" s="16">
        <f>VLOOKUP($D418,'Growth rate'!$B$3:$S$93,6,FALSE)*VLOOKUP($F418,BY_IND_Demand_Drivers!$B$5:$J$100,7,FALSE)</f>
        <v>3.3405261004431899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27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IGDTF</v>
      </c>
      <c r="G419" s="16">
        <f>VLOOKUP($D419,'Growth rate'!$B$3:$S$93,6,FALSE)*VLOOKUP($F419,BY_IND_Demand_Drivers!$B$5:$J$100,7,FALSE)</f>
        <v>3.3815046473361652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27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IGDTF</v>
      </c>
      <c r="G420" s="16">
        <f>VLOOKUP($D420,'Growth rate'!$B$3:$S$93,6,FALSE)*VLOOKUP($F420,BY_IND_Demand_Drivers!$B$5:$J$100,7,FALSE)</f>
        <v>3.4224831942291405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27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IGDTF</v>
      </c>
      <c r="G421" s="16">
        <f>VLOOKUP($D421,'Growth rate'!$B$3:$S$93,6,FALSE)*VLOOKUP($F421,BY_IND_Demand_Drivers!$B$5:$J$100,7,FALSE)</f>
        <v>3.4634617411221149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27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IGDTF</v>
      </c>
      <c r="G422" s="16">
        <f>VLOOKUP($D422,'Growth rate'!$B$3:$S$93,6,FALSE)*VLOOKUP($F422,BY_IND_Demand_Drivers!$B$5:$J$100,7,FALSE)</f>
        <v>3.5044402880150902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27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IGDTF</v>
      </c>
      <c r="G423" s="16">
        <f>VLOOKUP($D423,'Growth rate'!$B$3:$S$93,6,FALSE)*VLOOKUP($F423,BY_IND_Demand_Drivers!$B$5:$J$100,7,FALSE)</f>
        <v>3.5454188349080655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27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IGDTF</v>
      </c>
      <c r="G424" s="16">
        <f>VLOOKUP($D424,'Growth rate'!$B$3:$S$93,6,FALSE)*VLOOKUP($F424,BY_IND_Demand_Drivers!$B$5:$J$100,7,FALSE)</f>
        <v>3.5863973818010404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27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IGDTF</v>
      </c>
      <c r="G425" s="16">
        <f>VLOOKUP($D425,'Growth rate'!$B$3:$S$93,6,FALSE)*VLOOKUP($F425,BY_IND_Demand_Drivers!$B$5:$J$100,7,FALSE)</f>
        <v>3.6273759286940157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27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IGDTF</v>
      </c>
      <c r="G426" s="16">
        <f>VLOOKUP($D426,'Growth rate'!$B$3:$S$93,6,FALSE)*VLOOKUP($F426,BY_IND_Demand_Drivers!$B$5:$J$100,7,FALSE)</f>
        <v>3.6683544755869901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27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IGDTF</v>
      </c>
      <c r="G427" s="16">
        <f>VLOOKUP($D427,'Growth rate'!$B$3:$S$93,6,FALSE)*VLOOKUP($F427,BY_IND_Demand_Drivers!$B$5:$J$100,7,FALSE)</f>
        <v>3.7093330224799654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27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IGDTF</v>
      </c>
      <c r="G428" s="16">
        <f>VLOOKUP($D428,'Growth rate'!$B$3:$S$93,6,FALSE)*VLOOKUP($F428,BY_IND_Demand_Drivers!$B$5:$J$100,7,FALSE)</f>
        <v>3.7503115693729399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27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IGDTF</v>
      </c>
      <c r="G429" s="16">
        <f>VLOOKUP($D429,'Growth rate'!$B$3:$S$93,6,FALSE)*VLOOKUP($F429,BY_IND_Demand_Drivers!$B$5:$J$100,7,FALSE)</f>
        <v>3.7912901162659152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27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IGDTF</v>
      </c>
      <c r="G430" s="16">
        <f>VLOOKUP($D430,'Growth rate'!$B$3:$S$93,6,FALSE)*VLOOKUP($F430,BY_IND_Demand_Drivers!$B$5:$J$100,7,FALSE)</f>
        <v>3.8322686631588905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27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IGDTF</v>
      </c>
      <c r="G431" s="16">
        <f>VLOOKUP($D431,'Growth rate'!$B$3:$S$93,6,FALSE)*VLOOKUP($F431,BY_IND_Demand_Drivers!$B$5:$J$100,7,FALSE)</f>
        <v>3.8732472100518653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27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IGDTF</v>
      </c>
      <c r="G432" s="16">
        <f>VLOOKUP($D432,'Growth rate'!$B$3:$S$93,6,FALSE)*VLOOKUP($F432,BY_IND_Demand_Drivers!$B$5:$J$100,7,FALSE)</f>
        <v>3.9142257569448407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27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IGDTF</v>
      </c>
      <c r="G433" s="16">
        <f>VLOOKUP($D433,'Growth rate'!$B$3:$S$93,6,FALSE)*VLOOKUP($F433,BY_IND_Demand_Drivers!$B$5:$J$100,7,FALSE)</f>
        <v>3.955204303837816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27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IGDTF</v>
      </c>
      <c r="G434" s="16">
        <f>VLOOKUP($D434,'Growth rate'!$B$3:$S$93,6,FALSE)*VLOOKUP($F434,BY_IND_Demand_Drivers!$B$5:$J$100,7,FALSE)</f>
        <v>3.9961828507307904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27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IGDTF</v>
      </c>
      <c r="G435" s="16">
        <f>VLOOKUP($D435,'Growth rate'!$B$3:$S$93,6,FALSE)*VLOOKUP($F435,BY_IND_Demand_Drivers!$B$5:$J$100,7,FALSE)</f>
        <v>4.0371613976237661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27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IGDTF</v>
      </c>
      <c r="G436" s="16">
        <f>VLOOKUP($D436,'Growth rate'!$B$3:$S$93,6,FALSE)*VLOOKUP($F436,BY_IND_Demand_Drivers!$B$5:$J$100,7,FALSE)</f>
        <v>4.0781399445167414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27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IGDTF</v>
      </c>
      <c r="G437" s="16">
        <f>VLOOKUP($D437,'Growth rate'!$B$3:$S$93,6,FALSE)*VLOOKUP($F437,BY_IND_Demand_Drivers!$B$5:$J$100,7,FALSE)</f>
        <v>4.1191184914097159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27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IGDTF</v>
      </c>
      <c r="G438" s="16">
        <f>VLOOKUP($D438,'Growth rate'!$B$3:$S$93,6,FALSE)*VLOOKUP($F438,BY_IND_Demand_Drivers!$B$5:$J$100,7,FALSE)</f>
        <v>4.1600970383026903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27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IGDTF</v>
      </c>
      <c r="G439" s="16">
        <f>VLOOKUP($D439,'Growth rate'!$B$3:$S$93,6,FALSE)*VLOOKUP($F439,BY_IND_Demand_Drivers!$B$5:$J$100,7,FALSE)</f>
        <v>4.2010755851956656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27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IGDTF</v>
      </c>
      <c r="G440" s="16">
        <f>VLOOKUP($D440,'Growth rate'!$B$3:$S$93,6,FALSE)*VLOOKUP($F440,BY_IND_Demand_Drivers!$B$5:$J$100,7,FALSE)</f>
        <v>4.2420541320886409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27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IGDTF</v>
      </c>
      <c r="G441" s="16">
        <f>VLOOKUP($D441,'Growth rate'!$B$3:$S$93,6,FALSE)*VLOOKUP($F441,BY_IND_Demand_Drivers!$B$5:$J$100,7,FALSE)</f>
        <v>4.2830326789816153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27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IGDTF</v>
      </c>
      <c r="G442" s="16">
        <f>VLOOKUP($D442,'Growth rate'!$B$3:$S$93,6,FALSE)*VLOOKUP($F442,BY_IND_Demand_Drivers!$B$5:$J$100,7,FALSE)</f>
        <v>4.3240112258745906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27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IGDTF</v>
      </c>
      <c r="G443" s="16">
        <f>VLOOKUP($D443,'Growth rate'!$B$3:$S$93,6,FALSE)*VLOOKUP($F443,BY_IND_Demand_Drivers!$B$5:$J$100,7,FALSE)</f>
        <v>4.3649897727675659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27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IGDTF</v>
      </c>
      <c r="G444" s="16">
        <f>VLOOKUP($D444,'Growth rate'!$B$3:$S$93,6,FALSE)*VLOOKUP($F444,BY_IND_Demand_Drivers!$B$5:$J$100,7,FALSE)</f>
        <v>4.4059683196605404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27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IGDTF</v>
      </c>
      <c r="G445" s="16">
        <f>VLOOKUP($D445,'Growth rate'!$B$3:$S$93,6,FALSE)*VLOOKUP($F445,BY_IND_Demand_Drivers!$B$5:$J$100,7,FALSE)</f>
        <v>4.4469468665535157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27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IGDTF</v>
      </c>
      <c r="G446" s="16">
        <f>VLOOKUP($D446,'Growth rate'!$B$3:$S$93,6,FALSE)*VLOOKUP($F446,BY_IND_Demand_Drivers!$B$5:$J$100,7,FALSE)</f>
        <v>4.4951705664909696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27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IGDTF</v>
      </c>
      <c r="G447" s="16">
        <f>VLOOKUP($D447,'Growth rate'!$B$3:$S$93,6,FALSE)*VLOOKUP($F447,BY_IND_Demand_Drivers!$B$5:$J$100,7,FALSE)</f>
        <v>4.5433942664284235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27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IGDTF</v>
      </c>
      <c r="G448" s="16">
        <f>VLOOKUP($D448,'Growth rate'!$B$3:$S$93,6,FALSE)*VLOOKUP($F448,BY_IND_Demand_Drivers!$B$5:$J$100,7,FALSE)</f>
        <v>4.5916179663658774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27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IGDTF</v>
      </c>
      <c r="G449" s="16">
        <f>VLOOKUP($D449,'Growth rate'!$B$3:$S$93,6,FALSE)*VLOOKUP($F449,BY_IND_Demand_Drivers!$B$5:$J$100,7,FALSE)</f>
        <v>4.6398416663033313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27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IGDTF</v>
      </c>
      <c r="G450" s="16">
        <f>VLOOKUP($D450,'Growth rate'!$B$3:$S$93,6,FALSE)*VLOOKUP($F450,BY_IND_Demand_Drivers!$B$5:$J$100,7,FALSE)</f>
        <v>4.6880653662407852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27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IGDTF</v>
      </c>
      <c r="G451" s="16">
        <f>VLOOKUP($D451,'Growth rate'!$B$3:$S$93,6,FALSE)*VLOOKUP($F451,BY_IND_Demand_Drivers!$B$5:$J$100,7,FALSE)</f>
        <v>4.7420634512862998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27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IGDTF</v>
      </c>
      <c r="G452" s="16">
        <f>VLOOKUP($D452,'Growth rate'!$B$3:$S$93,6,FALSE)*VLOOKUP($F452,BY_IND_Demand_Drivers!$B$5:$J$100,7,FALSE)</f>
        <v>4.7960615363318135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27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IGDTF</v>
      </c>
      <c r="G453" s="16">
        <f>VLOOKUP($D453,'Growth rate'!$B$3:$S$93,6,FALSE)*VLOOKUP($F453,BY_IND_Demand_Drivers!$B$5:$J$100,7,FALSE)</f>
        <v>4.8500596213773299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27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IGDTF</v>
      </c>
      <c r="G454" s="16">
        <f>VLOOKUP($D454,'Growth rate'!$B$3:$S$93,6,FALSE)*VLOOKUP($F454,BY_IND_Demand_Drivers!$B$5:$J$100,7,FALSE)</f>
        <v>4.9040577064228446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27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IGDTF</v>
      </c>
      <c r="G455" s="16">
        <f>VLOOKUP($D455,'Growth rate'!$B$3:$S$93,6,FALSE)*VLOOKUP($F455,BY_IND_Demand_Drivers!$B$5:$J$100,7,FALSE)</f>
        <v>4.9580557914683592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27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IGDTF</v>
      </c>
      <c r="G456" s="16">
        <f>VLOOKUP($D456,'Growth rate'!$B$3:$S$93,6,FALSE)*VLOOKUP($F456,BY_IND_Demand_Drivers!$B$5:$J$100,7,FALSE)</f>
        <v>5.013410947134612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27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IGDTF</v>
      </c>
      <c r="G457" s="16">
        <f>VLOOKUP($D457,'Growth rate'!$B$3:$S$93,6,FALSE)*VLOOKUP($F457,BY_IND_Demand_Drivers!$B$5:$J$100,7,FALSE)</f>
        <v>5.0687661028008666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27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IGDTF</v>
      </c>
      <c r="G458" s="16">
        <f>VLOOKUP($D458,'Growth rate'!$B$3:$S$93,6,FALSE)*VLOOKUP($F458,BY_IND_Demand_Drivers!$B$5:$J$100,7,FALSE)</f>
        <v>5.1241212584671194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27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IGDTF</v>
      </c>
      <c r="G459" s="16">
        <f>VLOOKUP($D459,'Growth rate'!$B$3:$S$93,6,FALSE)*VLOOKUP($F459,BY_IND_Demand_Drivers!$B$5:$J$100,7,FALSE)</f>
        <v>5.1794764141333731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27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IGDTF</v>
      </c>
      <c r="G460" s="16">
        <f>VLOOKUP($D460,'Growth rate'!$B$3:$S$93,6,FALSE)*VLOOKUP($F460,BY_IND_Demand_Drivers!$B$5:$J$100,7,FALSE)</f>
        <v>5.2348315697996268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27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IGDTF</v>
      </c>
      <c r="G461" s="16">
        <f>VLOOKUP($D461,'Growth rate'!$B$3:$S$93,6,FALSE)*VLOOKUP($F461,BY_IND_Demand_Drivers!$B$5:$J$100,7,FALSE)</f>
        <v>5.2921179335600996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27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IGDTF</v>
      </c>
      <c r="G462" s="16">
        <f>VLOOKUP($D462,'Growth rate'!$B$3:$S$93,6,FALSE)*VLOOKUP($F462,BY_IND_Demand_Drivers!$B$5:$J$100,7,FALSE)</f>
        <v>5.3494042973205715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27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IGDTF</v>
      </c>
      <c r="G463" s="16">
        <f>VLOOKUP($D463,'Growth rate'!$B$3:$S$93,6,FALSE)*VLOOKUP($F463,BY_IND_Demand_Drivers!$B$5:$J$100,7,FALSE)</f>
        <v>5.4066906610810443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27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IGDTF</v>
      </c>
      <c r="G464" s="16">
        <f>VLOOKUP($D464,'Growth rate'!$B$3:$S$93,6,FALSE)*VLOOKUP($F464,BY_IND_Demand_Drivers!$B$5:$J$100,7,FALSE)</f>
        <v>5.4639770248415163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27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IGDTF</v>
      </c>
      <c r="G465" s="16">
        <f>VLOOKUP($D465,'Growth rate'!$B$3:$S$93,6,FALSE)*VLOOKUP($F465,BY_IND_Demand_Drivers!$B$5:$J$100,7,FALSE)</f>
        <v>5.5212633886019891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27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IGDTF</v>
      </c>
      <c r="G466" s="16">
        <f>VLOOKUP($D466,'Growth rate'!$B$3:$S$93,6,FALSE)*VLOOKUP($F466,BY_IND_Demand_Drivers!$B$5:$J$100,7,FALSE)</f>
        <v>5.5784428230552328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27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IGDTF</v>
      </c>
      <c r="G467" s="16">
        <f>VLOOKUP($D467,'Growth rate'!$B$3:$S$93,6,FALSE)*VLOOKUP($F467,BY_IND_Demand_Drivers!$B$5:$J$100,7,FALSE)</f>
        <v>5.6356222575084747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27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IGDTF</v>
      </c>
      <c r="G468" s="16">
        <f>VLOOKUP($D468,'Growth rate'!$B$3:$S$93,6,FALSE)*VLOOKUP($F468,BY_IND_Demand_Drivers!$B$5:$J$100,7,FALSE)</f>
        <v>5.6928016919617166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27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IGDTF</v>
      </c>
      <c r="G469" s="16">
        <f>VLOOKUP($D469,'Growth rate'!$B$3:$S$93,6,FALSE)*VLOOKUP($F469,BY_IND_Demand_Drivers!$B$5:$J$100,7,FALSE)</f>
        <v>5.7499811264149585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27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IGDTF</v>
      </c>
      <c r="G470" s="16">
        <f>VLOOKUP($D470,'Growth rate'!$B$3:$S$93,6,FALSE)*VLOOKUP($F470,BY_IND_Demand_Drivers!$B$5:$J$100,7,FALSE)</f>
        <v>5.8071605608682004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27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IGDTF</v>
      </c>
      <c r="G471" s="16">
        <f>VLOOKUP($D471,'Growth rate'!$B$3:$S$93,6,FALSE)*VLOOKUP($F471,BY_IND_Demand_Drivers!$B$5:$J$100,7,FALSE)</f>
        <v>5.8633993009424943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27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IGDTF</v>
      </c>
      <c r="G472" s="16">
        <f>VLOOKUP($D472,'Growth rate'!$B$3:$S$93,6,FALSE)*VLOOKUP($F472,BY_IND_Demand_Drivers!$B$5:$J$100,7,FALSE)</f>
        <v>5.9196380410167899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27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IGDTF</v>
      </c>
      <c r="G473" s="16">
        <f>VLOOKUP($D473,'Growth rate'!$B$3:$S$93,6,FALSE)*VLOOKUP($F473,BY_IND_Demand_Drivers!$B$5:$J$100,7,FALSE)</f>
        <v>5.9758767810910838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27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IGDTF</v>
      </c>
      <c r="G474" s="16">
        <f>VLOOKUP($D474,'Growth rate'!$B$3:$S$93,6,FALSE)*VLOOKUP($F474,BY_IND_Demand_Drivers!$B$5:$J$100,7,FALSE)</f>
        <v>6.0321155211653785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27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IGDTF</v>
      </c>
      <c r="G475" s="16">
        <f>VLOOKUP($D475,'Growth rate'!$B$3:$S$93,6,FALSE)*VLOOKUP($F475,BY_IND_Demand_Drivers!$B$5:$J$100,7,FALSE)</f>
        <v>6.0883542612396724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27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IGDTF</v>
      </c>
      <c r="G476" s="16">
        <f>VLOOKUP($D476,'Growth rate'!$B$3:$S$93,6,FALSE)*VLOOKUP($F476,BY_IND_Demand_Drivers!$B$5:$J$100,7,FALSE)</f>
        <v>6.1422913884793617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27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IGDTF</v>
      </c>
      <c r="G477" s="16">
        <f>VLOOKUP($D477,'Growth rate'!$B$3:$S$93,6,FALSE)*VLOOKUP($F477,BY_IND_Demand_Drivers!$B$5:$J$100,7,FALSE)</f>
        <v>6.1962285157190502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27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IGDTF</v>
      </c>
      <c r="G478" s="16">
        <f>VLOOKUP($D478,'Growth rate'!$B$3:$S$93,6,FALSE)*VLOOKUP($F478,BY_IND_Demand_Drivers!$B$5:$J$100,7,FALSE)</f>
        <v>6.2501656429587378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27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IGDTF</v>
      </c>
      <c r="G479" s="16">
        <f>VLOOKUP($D479,'Growth rate'!$B$3:$S$93,6,FALSE)*VLOOKUP($F479,BY_IND_Demand_Drivers!$B$5:$J$100,7,FALSE)</f>
        <v>6.3041027701984254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27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IGDTF</v>
      </c>
      <c r="G480" s="16">
        <f>VLOOKUP($D480,'Growth rate'!$B$3:$S$93,6,FALSE)*VLOOKUP($F480,BY_IND_Demand_Drivers!$B$5:$J$100,7,FALSE)</f>
        <v>6.3580398974381147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27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IGDTF</v>
      </c>
      <c r="G481" s="16">
        <f>VLOOKUP($D481,'Growth rate'!$B$3:$S$93,6,FALSE)*VLOOKUP($F481,BY_IND_Demand_Drivers!$B$5:$J$100,7,FALSE)</f>
        <v>6.4098428939209988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27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IGDTF</v>
      </c>
      <c r="G482" s="16">
        <f>VLOOKUP($D482,'Growth rate'!$B$3:$S$93,6,FALSE)*VLOOKUP($F482,BY_IND_Demand_Drivers!$B$5:$J$100,7,FALSE)</f>
        <v>6.4616458904038829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27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IGDTF</v>
      </c>
      <c r="G483" s="16">
        <f>VLOOKUP($D483,'Growth rate'!$B$3:$S$93,6,FALSE)*VLOOKUP($F483,BY_IND_Demand_Drivers!$B$5:$J$100,7,FALSE)</f>
        <v>6.5134488868867688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27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IGDTF</v>
      </c>
      <c r="G484" s="16">
        <f>VLOOKUP($D484,'Growth rate'!$B$3:$S$93,6,FALSE)*VLOOKUP($F484,BY_IND_Demand_Drivers!$B$5:$J$100,7,FALSE)</f>
        <v>6.5652518833696538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27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IGDTF</v>
      </c>
      <c r="G485" s="16">
        <f>VLOOKUP($D485,'Growth rate'!$B$3:$S$93,6,FALSE)*VLOOKUP($F485,BY_IND_Demand_Drivers!$B$5:$J$100,7,FALSE)</f>
        <v>6.6170548798525379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27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IGDTF</v>
      </c>
      <c r="G486" s="16">
        <f>VLOOKUP($D486,'Growth rate'!$B$3:$S$93,6,FALSE)*VLOOKUP($F486,BY_IND_Demand_Drivers!$B$5:$J$100,7,FALSE)</f>
        <v>6.6676565417701026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27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IGDTF</v>
      </c>
      <c r="G487" s="16">
        <f>VLOOKUP($D487,'Growth rate'!$B$3:$S$93,6,FALSE)*VLOOKUP($F487,BY_IND_Demand_Drivers!$B$5:$J$100,7,FALSE)</f>
        <v>6.7182582036876646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27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IGDTF</v>
      </c>
      <c r="G488" s="16">
        <f>VLOOKUP($D488,'Growth rate'!$B$3:$S$93,6,FALSE)*VLOOKUP($F488,BY_IND_Demand_Drivers!$B$5:$J$100,7,FALSE)</f>
        <v>6.7688598656052292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27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IGDTF</v>
      </c>
      <c r="G489" s="16">
        <f>VLOOKUP($D489,'Growth rate'!$B$3:$S$93,6,FALSE)*VLOOKUP($F489,BY_IND_Demand_Drivers!$B$5:$J$100,7,FALSE)</f>
        <v>6.8194615275227921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27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IGDTF</v>
      </c>
      <c r="G490" s="16">
        <f>VLOOKUP($D490,'Growth rate'!$B$3:$S$93,6,FALSE)*VLOOKUP($F490,BY_IND_Demand_Drivers!$B$5:$J$100,7,FALSE)</f>
        <v>6.870063189440355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27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IGDTF</v>
      </c>
      <c r="G491" s="16">
        <f>VLOOKUP($D491,'Growth rate'!$B$3:$S$93,6,FALSE)*VLOOKUP($F491,BY_IND_Demand_Drivers!$B$5:$J$100,7,FALSE)</f>
        <v>6.9189752467931029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27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IGDTF</v>
      </c>
      <c r="G492" s="16">
        <f>VLOOKUP($D492,'Growth rate'!$B$3:$S$93,6,FALSE)*VLOOKUP($F492,BY_IND_Demand_Drivers!$B$5:$J$100,7,FALSE)</f>
        <v>6.9678873041458518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27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IGDTF</v>
      </c>
      <c r="G493" s="16">
        <f>VLOOKUP($D493,'Growth rate'!$B$3:$S$93,6,FALSE)*VLOOKUP($F493,BY_IND_Demand_Drivers!$B$5:$J$100,7,FALSE)</f>
        <v>7.0167993614985997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27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IGDTF</v>
      </c>
      <c r="G494" s="16">
        <f>VLOOKUP($D494,'Growth rate'!$B$3:$S$93,6,FALSE)*VLOOKUP($F494,BY_IND_Demand_Drivers!$B$5:$J$100,7,FALSE)</f>
        <v>7.0657114188513468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27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IGDTF</v>
      </c>
      <c r="G495" s="16">
        <f>VLOOKUP($D495,'Growth rate'!$B$3:$S$93,6,FALSE)*VLOOKUP($F495,BY_IND_Demand_Drivers!$B$5:$J$100,7,FALSE)</f>
        <v>7.1146234762040947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28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IGDFL</v>
      </c>
      <c r="G496" s="16">
        <f>VLOOKUP($D496,'Growth rate'!$B$3:$S$93,6,FALSE)*VLOOKUP($F496,BY_IND_Demand_Drivers!$B$5:$J$100,7,FALSE)</f>
        <v>0.25845469306930702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28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IGDFL</v>
      </c>
      <c r="G497" s="16">
        <f>VLOOKUP($D497,'Growth rate'!$B$3:$S$93,6,FALSE)*VLOOKUP($F497,BY_IND_Demand_Drivers!$B$5:$J$100,7,FALSE)</f>
        <v>0.26178877921207322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28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IGDFL</v>
      </c>
      <c r="G498" s="16">
        <f>VLOOKUP($D498,'Growth rate'!$B$3:$S$93,6,FALSE)*VLOOKUP($F498,BY_IND_Demand_Drivers!$B$5:$J$100,7,FALSE)</f>
        <v>0.26512286535483931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28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IGDFL</v>
      </c>
      <c r="G499" s="16">
        <f>VLOOKUP($D499,'Growth rate'!$B$3:$S$93,6,FALSE)*VLOOKUP($F499,BY_IND_Demand_Drivers!$B$5:$J$100,7,FALSE)</f>
        <v>0.26845695149760551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28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IGDFL</v>
      </c>
      <c r="G500" s="16">
        <f>VLOOKUP($D500,'Growth rate'!$B$3:$S$93,6,FALSE)*VLOOKUP($F500,BY_IND_Demand_Drivers!$B$5:$J$100,7,FALSE)</f>
        <v>0.2717910376403716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28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IGDFL</v>
      </c>
      <c r="G501" s="16">
        <f>VLOOKUP($D501,'Growth rate'!$B$3:$S$93,6,FALSE)*VLOOKUP($F501,BY_IND_Demand_Drivers!$B$5:$J$100,7,FALSE)</f>
        <v>0.2751251237831378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28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IGDFL</v>
      </c>
      <c r="G502" s="16">
        <f>VLOOKUP($D502,'Growth rate'!$B$3:$S$93,6,FALSE)*VLOOKUP($F502,BY_IND_Demand_Drivers!$B$5:$J$100,7,FALSE)</f>
        <v>0.27845920992590401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28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IGDFL</v>
      </c>
      <c r="G503" s="16">
        <f>VLOOKUP($D503,'Growth rate'!$B$3:$S$93,6,FALSE)*VLOOKUP($F503,BY_IND_Demand_Drivers!$B$5:$J$100,7,FALSE)</f>
        <v>0.2817932960686701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28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IGDFL</v>
      </c>
      <c r="G504" s="16">
        <f>VLOOKUP($D504,'Growth rate'!$B$3:$S$93,6,FALSE)*VLOOKUP($F504,BY_IND_Demand_Drivers!$B$5:$J$100,7,FALSE)</f>
        <v>0.2851273822114363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28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IGDFL</v>
      </c>
      <c r="G505" s="16">
        <f>VLOOKUP($D505,'Growth rate'!$B$3:$S$93,6,FALSE)*VLOOKUP($F505,BY_IND_Demand_Drivers!$B$5:$J$100,7,FALSE)</f>
        <v>0.28846146835420244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28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IGDFL</v>
      </c>
      <c r="G506" s="16">
        <f>VLOOKUP($D506,'Growth rate'!$B$3:$S$93,6,FALSE)*VLOOKUP($F506,BY_IND_Demand_Drivers!$B$5:$J$100,7,FALSE)</f>
        <v>0.29179555449696859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28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IGDFL</v>
      </c>
      <c r="G507" s="16">
        <f>VLOOKUP($D507,'Growth rate'!$B$3:$S$93,6,FALSE)*VLOOKUP($F507,BY_IND_Demand_Drivers!$B$5:$J$100,7,FALSE)</f>
        <v>0.29512964063973479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28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IGDFL</v>
      </c>
      <c r="G508" s="16">
        <f>VLOOKUP($D508,'Growth rate'!$B$3:$S$93,6,FALSE)*VLOOKUP($F508,BY_IND_Demand_Drivers!$B$5:$J$100,7,FALSE)</f>
        <v>0.29846372678250088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28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IGDFL</v>
      </c>
      <c r="G509" s="16">
        <f>VLOOKUP($D509,'Growth rate'!$B$3:$S$93,6,FALSE)*VLOOKUP($F509,BY_IND_Demand_Drivers!$B$5:$J$100,7,FALSE)</f>
        <v>0.30179781292526708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28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IGDFL</v>
      </c>
      <c r="G510" s="16">
        <f>VLOOKUP($D510,'Growth rate'!$B$3:$S$93,6,FALSE)*VLOOKUP($F510,BY_IND_Demand_Drivers!$B$5:$J$100,7,FALSE)</f>
        <v>0.30513189906803317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28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IGDFL</v>
      </c>
      <c r="G511" s="16">
        <f>VLOOKUP($D511,'Growth rate'!$B$3:$S$93,6,FALSE)*VLOOKUP($F511,BY_IND_Demand_Drivers!$B$5:$J$100,7,FALSE)</f>
        <v>0.30846598521079938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28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IGDFL</v>
      </c>
      <c r="G512" s="16">
        <f>VLOOKUP($D512,'Growth rate'!$B$3:$S$93,6,FALSE)*VLOOKUP($F512,BY_IND_Demand_Drivers!$B$5:$J$100,7,FALSE)</f>
        <v>0.31180007135356558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28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IGDFL</v>
      </c>
      <c r="G513" s="16">
        <f>VLOOKUP($D513,'Growth rate'!$B$3:$S$93,6,FALSE)*VLOOKUP($F513,BY_IND_Demand_Drivers!$B$5:$J$100,7,FALSE)</f>
        <v>0.31513415749633167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28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IGDFL</v>
      </c>
      <c r="G514" s="16">
        <f>VLOOKUP($D514,'Growth rate'!$B$3:$S$93,6,FALSE)*VLOOKUP($F514,BY_IND_Demand_Drivers!$B$5:$J$100,7,FALSE)</f>
        <v>0.31846824363909787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28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IGDFL</v>
      </c>
      <c r="G515" s="16">
        <f>VLOOKUP($D515,'Growth rate'!$B$3:$S$93,6,FALSE)*VLOOKUP($F515,BY_IND_Demand_Drivers!$B$5:$J$100,7,FALSE)</f>
        <v>0.32180232978186402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28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IGDFL</v>
      </c>
      <c r="G516" s="16">
        <f>VLOOKUP($D516,'Growth rate'!$B$3:$S$93,6,FALSE)*VLOOKUP($F516,BY_IND_Demand_Drivers!$B$5:$J$100,7,FALSE)</f>
        <v>0.32513641592463016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28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IGDFL</v>
      </c>
      <c r="G517" s="16">
        <f>VLOOKUP($D517,'Growth rate'!$B$3:$S$93,6,FALSE)*VLOOKUP($F517,BY_IND_Demand_Drivers!$B$5:$J$100,7,FALSE)</f>
        <v>0.32847050206739636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28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IGDFL</v>
      </c>
      <c r="G518" s="16">
        <f>VLOOKUP($D518,'Growth rate'!$B$3:$S$93,6,FALSE)*VLOOKUP($F518,BY_IND_Demand_Drivers!$B$5:$J$100,7,FALSE)</f>
        <v>0.33180458821016251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28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IGDFL</v>
      </c>
      <c r="G519" s="16">
        <f>VLOOKUP($D519,'Growth rate'!$B$3:$S$93,6,FALSE)*VLOOKUP($F519,BY_IND_Demand_Drivers!$B$5:$J$100,7,FALSE)</f>
        <v>0.33513867435292866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28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IGDFL</v>
      </c>
      <c r="G520" s="16">
        <f>VLOOKUP($D520,'Growth rate'!$B$3:$S$93,6,FALSE)*VLOOKUP($F520,BY_IND_Demand_Drivers!$B$5:$J$100,7,FALSE)</f>
        <v>0.33847276049569475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28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IGDFL</v>
      </c>
      <c r="G521" s="16">
        <f>VLOOKUP($D521,'Growth rate'!$B$3:$S$93,6,FALSE)*VLOOKUP($F521,BY_IND_Demand_Drivers!$B$5:$J$100,7,FALSE)</f>
        <v>0.34180684663846095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28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IGDFL</v>
      </c>
      <c r="G522" s="16">
        <f>VLOOKUP($D522,'Growth rate'!$B$3:$S$93,6,FALSE)*VLOOKUP($F522,BY_IND_Demand_Drivers!$B$5:$J$100,7,FALSE)</f>
        <v>0.34514093278122715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28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IGDFL</v>
      </c>
      <c r="G523" s="16">
        <f>VLOOKUP($D523,'Growth rate'!$B$3:$S$93,6,FALSE)*VLOOKUP($F523,BY_IND_Demand_Drivers!$B$5:$J$100,7,FALSE)</f>
        <v>0.34847501892399324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28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IGDFL</v>
      </c>
      <c r="G524" s="16">
        <f>VLOOKUP($D524,'Growth rate'!$B$3:$S$93,6,FALSE)*VLOOKUP($F524,BY_IND_Demand_Drivers!$B$5:$J$100,7,FALSE)</f>
        <v>0.35180910506675944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28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IGDFL</v>
      </c>
      <c r="G525" s="16">
        <f>VLOOKUP($D525,'Growth rate'!$B$3:$S$93,6,FALSE)*VLOOKUP($F525,BY_IND_Demand_Drivers!$B$5:$J$100,7,FALSE)</f>
        <v>0.35514319120952564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28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IGDFL</v>
      </c>
      <c r="G526" s="16">
        <f>VLOOKUP($D526,'Growth rate'!$B$3:$S$93,6,FALSE)*VLOOKUP($F526,BY_IND_Demand_Drivers!$B$5:$J$100,7,FALSE)</f>
        <v>0.35847727735229173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28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IGDFL</v>
      </c>
      <c r="G527" s="16">
        <f>VLOOKUP($D527,'Growth rate'!$B$3:$S$93,6,FALSE)*VLOOKUP($F527,BY_IND_Demand_Drivers!$B$5:$J$100,7,FALSE)</f>
        <v>0.36181136349505794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28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IGDFL</v>
      </c>
      <c r="G528" s="16">
        <f>VLOOKUP($D528,'Growth rate'!$B$3:$S$93,6,FALSE)*VLOOKUP($F528,BY_IND_Demand_Drivers!$B$5:$J$100,7,FALSE)</f>
        <v>0.36573492794292128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28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IGDFL</v>
      </c>
      <c r="G529" s="16">
        <f>VLOOKUP($D529,'Growth rate'!$B$3:$S$93,6,FALSE)*VLOOKUP($F529,BY_IND_Demand_Drivers!$B$5:$J$100,7,FALSE)</f>
        <v>0.36965849239078463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28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IGDFL</v>
      </c>
      <c r="G530" s="16">
        <f>VLOOKUP($D530,'Growth rate'!$B$3:$S$93,6,FALSE)*VLOOKUP($F530,BY_IND_Demand_Drivers!$B$5:$J$100,7,FALSE)</f>
        <v>0.37358205683864798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28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IGDFL</v>
      </c>
      <c r="G531" s="16">
        <f>VLOOKUP($D531,'Growth rate'!$B$3:$S$93,6,FALSE)*VLOOKUP($F531,BY_IND_Demand_Drivers!$B$5:$J$100,7,FALSE)</f>
        <v>0.37750562128651133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28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IGDFL</v>
      </c>
      <c r="G532" s="16">
        <f>VLOOKUP($D532,'Growth rate'!$B$3:$S$93,6,FALSE)*VLOOKUP($F532,BY_IND_Demand_Drivers!$B$5:$J$100,7,FALSE)</f>
        <v>0.38142918573437468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28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IGDFL</v>
      </c>
      <c r="G533" s="16">
        <f>VLOOKUP($D533,'Growth rate'!$B$3:$S$93,6,FALSE)*VLOOKUP($F533,BY_IND_Demand_Drivers!$B$5:$J$100,7,FALSE)</f>
        <v>0.38582256423938516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28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IGDFL</v>
      </c>
      <c r="G534" s="16">
        <f>VLOOKUP($D534,'Growth rate'!$B$3:$S$93,6,FALSE)*VLOOKUP($F534,BY_IND_Demand_Drivers!$B$5:$J$100,7,FALSE)</f>
        <v>0.39021594274439553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28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IGDFL</v>
      </c>
      <c r="G535" s="16">
        <f>VLOOKUP($D535,'Growth rate'!$B$3:$S$93,6,FALSE)*VLOOKUP($F535,BY_IND_Demand_Drivers!$B$5:$J$100,7,FALSE)</f>
        <v>0.39460932124940612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28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IGDFL</v>
      </c>
      <c r="G536" s="16">
        <f>VLOOKUP($D536,'Growth rate'!$B$3:$S$93,6,FALSE)*VLOOKUP($F536,BY_IND_Demand_Drivers!$B$5:$J$100,7,FALSE)</f>
        <v>0.39900269975441649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28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IGDFL</v>
      </c>
      <c r="G537" s="16">
        <f>VLOOKUP($D537,'Growth rate'!$B$3:$S$93,6,FALSE)*VLOOKUP($F537,BY_IND_Demand_Drivers!$B$5:$J$100,7,FALSE)</f>
        <v>0.40339607825942692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28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IGDFL</v>
      </c>
      <c r="G538" s="16">
        <f>VLOOKUP($D538,'Growth rate'!$B$3:$S$93,6,FALSE)*VLOOKUP($F538,BY_IND_Demand_Drivers!$B$5:$J$100,7,FALSE)</f>
        <v>0.40789987040021553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28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IGDFL</v>
      </c>
      <c r="G539" s="16">
        <f>VLOOKUP($D539,'Growth rate'!$B$3:$S$93,6,FALSE)*VLOOKUP($F539,BY_IND_Demand_Drivers!$B$5:$J$100,7,FALSE)</f>
        <v>0.41240366254100425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28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IGDFL</v>
      </c>
      <c r="G540" s="16">
        <f>VLOOKUP($D540,'Growth rate'!$B$3:$S$93,6,FALSE)*VLOOKUP($F540,BY_IND_Demand_Drivers!$B$5:$J$100,7,FALSE)</f>
        <v>0.41690745468179286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28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IGDFL</v>
      </c>
      <c r="G541" s="16">
        <f>VLOOKUP($D541,'Growth rate'!$B$3:$S$93,6,FALSE)*VLOOKUP($F541,BY_IND_Demand_Drivers!$B$5:$J$100,7,FALSE)</f>
        <v>0.42141124682258152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28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IGDFL</v>
      </c>
      <c r="G542" s="16">
        <f>VLOOKUP($D542,'Growth rate'!$B$3:$S$93,6,FALSE)*VLOOKUP($F542,BY_IND_Demand_Drivers!$B$5:$J$100,7,FALSE)</f>
        <v>0.42591503896337013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28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IGDFL</v>
      </c>
      <c r="G543" s="16">
        <f>VLOOKUP($D543,'Growth rate'!$B$3:$S$93,6,FALSE)*VLOOKUP($F543,BY_IND_Demand_Drivers!$B$5:$J$100,7,FALSE)</f>
        <v>0.43057595756748968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28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IGDFL</v>
      </c>
      <c r="G544" s="16">
        <f>VLOOKUP($D544,'Growth rate'!$B$3:$S$93,6,FALSE)*VLOOKUP($F544,BY_IND_Demand_Drivers!$B$5:$J$100,7,FALSE)</f>
        <v>0.43523687617160922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28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IGDFL</v>
      </c>
      <c r="G545" s="16">
        <f>VLOOKUP($D545,'Growth rate'!$B$3:$S$93,6,FALSE)*VLOOKUP($F545,BY_IND_Demand_Drivers!$B$5:$J$100,7,FALSE)</f>
        <v>0.43989779477572882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28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IGDFL</v>
      </c>
      <c r="G546" s="16">
        <f>VLOOKUP($D546,'Growth rate'!$B$3:$S$93,6,FALSE)*VLOOKUP($F546,BY_IND_Demand_Drivers!$B$5:$J$100,7,FALSE)</f>
        <v>0.44455871337984831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28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IGDFL</v>
      </c>
      <c r="G547" s="16">
        <f>VLOOKUP($D547,'Growth rate'!$B$3:$S$93,6,FALSE)*VLOOKUP($F547,BY_IND_Demand_Drivers!$B$5:$J$100,7,FALSE)</f>
        <v>0.44921963198396786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28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IGDFL</v>
      </c>
      <c r="G548" s="16">
        <f>VLOOKUP($D548,'Growth rate'!$B$3:$S$93,6,FALSE)*VLOOKUP($F548,BY_IND_Demand_Drivers!$B$5:$J$100,7,FALSE)</f>
        <v>0.45387185063290308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28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IGDFL</v>
      </c>
      <c r="G549" s="16">
        <f>VLOOKUP($D549,'Growth rate'!$B$3:$S$93,6,FALSE)*VLOOKUP($F549,BY_IND_Demand_Drivers!$B$5:$J$100,7,FALSE)</f>
        <v>0.4585240692818382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28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IGDFL</v>
      </c>
      <c r="G550" s="16">
        <f>VLOOKUP($D550,'Growth rate'!$B$3:$S$93,6,FALSE)*VLOOKUP($F550,BY_IND_Demand_Drivers!$B$5:$J$100,7,FALSE)</f>
        <v>0.46317628793077331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28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IGDFL</v>
      </c>
      <c r="G551" s="16">
        <f>VLOOKUP($D551,'Growth rate'!$B$3:$S$93,6,FALSE)*VLOOKUP($F551,BY_IND_Demand_Drivers!$B$5:$J$100,7,FALSE)</f>
        <v>0.46782850657970843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28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IGDFL</v>
      </c>
      <c r="G552" s="16">
        <f>VLOOKUP($D552,'Growth rate'!$B$3:$S$93,6,FALSE)*VLOOKUP($F552,BY_IND_Demand_Drivers!$B$5:$J$100,7,FALSE)</f>
        <v>0.47248072522864354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28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IGDFL</v>
      </c>
      <c r="G553" s="16">
        <f>VLOOKUP($D553,'Growth rate'!$B$3:$S$93,6,FALSE)*VLOOKUP($F553,BY_IND_Demand_Drivers!$B$5:$J$100,7,FALSE)</f>
        <v>0.47705640734001858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28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IGDFL</v>
      </c>
      <c r="G554" s="16">
        <f>VLOOKUP($D554,'Growth rate'!$B$3:$S$93,6,FALSE)*VLOOKUP($F554,BY_IND_Demand_Drivers!$B$5:$J$100,7,FALSE)</f>
        <v>0.4816320894513938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28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IGDFL</v>
      </c>
      <c r="G555" s="16">
        <f>VLOOKUP($D555,'Growth rate'!$B$3:$S$93,6,FALSE)*VLOOKUP($F555,BY_IND_Demand_Drivers!$B$5:$J$100,7,FALSE)</f>
        <v>0.4862077715627689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28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IGDFL</v>
      </c>
      <c r="G556" s="16">
        <f>VLOOKUP($D556,'Growth rate'!$B$3:$S$93,6,FALSE)*VLOOKUP($F556,BY_IND_Demand_Drivers!$B$5:$J$100,7,FALSE)</f>
        <v>0.490783453674144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28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IGDFL</v>
      </c>
      <c r="G557" s="16">
        <f>VLOOKUP($D557,'Growth rate'!$B$3:$S$93,6,FALSE)*VLOOKUP($F557,BY_IND_Demand_Drivers!$B$5:$J$100,7,FALSE)</f>
        <v>0.4953591357855191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28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IGDFL</v>
      </c>
      <c r="G558" s="16">
        <f>VLOOKUP($D558,'Growth rate'!$B$3:$S$93,6,FALSE)*VLOOKUP($F558,BY_IND_Demand_Drivers!$B$5:$J$100,7,FALSE)</f>
        <v>0.499747554656987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28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IGDFL</v>
      </c>
      <c r="G559" s="16">
        <f>VLOOKUP($D559,'Growth rate'!$B$3:$S$93,6,FALSE)*VLOOKUP($F559,BY_IND_Demand_Drivers!$B$5:$J$100,7,FALSE)</f>
        <v>0.50413597352845485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28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IGDFL</v>
      </c>
      <c r="G560" s="16">
        <f>VLOOKUP($D560,'Growth rate'!$B$3:$S$93,6,FALSE)*VLOOKUP($F560,BY_IND_Demand_Drivers!$B$5:$J$100,7,FALSE)</f>
        <v>0.50852439239992253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28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IGDFL</v>
      </c>
      <c r="G561" s="16">
        <f>VLOOKUP($D561,'Growth rate'!$B$3:$S$93,6,FALSE)*VLOOKUP($F561,BY_IND_Demand_Drivers!$B$5:$J$100,7,FALSE)</f>
        <v>0.51291281127139032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28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IGDFL</v>
      </c>
      <c r="G562" s="16">
        <f>VLOOKUP($D562,'Growth rate'!$B$3:$S$93,6,FALSE)*VLOOKUP($F562,BY_IND_Demand_Drivers!$B$5:$J$100,7,FALSE)</f>
        <v>0.51730123014285823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28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IGDFL</v>
      </c>
      <c r="G563" s="16">
        <f>VLOOKUP($D563,'Growth rate'!$B$3:$S$93,6,FALSE)*VLOOKUP($F563,BY_IND_Demand_Drivers!$B$5:$J$100,7,FALSE)</f>
        <v>0.52151601240876999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28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IGDFL</v>
      </c>
      <c r="G564" s="16">
        <f>VLOOKUP($D564,'Growth rate'!$B$3:$S$93,6,FALSE)*VLOOKUP($F564,BY_IND_Demand_Drivers!$B$5:$J$100,7,FALSE)</f>
        <v>0.52573079467468187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28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IGDFL</v>
      </c>
      <c r="G565" s="16">
        <f>VLOOKUP($D565,'Growth rate'!$B$3:$S$93,6,FALSE)*VLOOKUP($F565,BY_IND_Demand_Drivers!$B$5:$J$100,7,FALSE)</f>
        <v>0.52994557694059385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28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IGDFL</v>
      </c>
      <c r="G566" s="16">
        <f>VLOOKUP($D566,'Growth rate'!$B$3:$S$93,6,FALSE)*VLOOKUP($F566,BY_IND_Demand_Drivers!$B$5:$J$100,7,FALSE)</f>
        <v>0.53416035920650573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28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IGDFL</v>
      </c>
      <c r="G567" s="16">
        <f>VLOOKUP($D567,'Growth rate'!$B$3:$S$93,6,FALSE)*VLOOKUP($F567,BY_IND_Demand_Drivers!$B$5:$J$100,7,FALSE)</f>
        <v>0.53837514147241761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28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IGDFL</v>
      </c>
      <c r="G568" s="16">
        <f>VLOOKUP($D568,'Growth rate'!$B$3:$S$93,6,FALSE)*VLOOKUP($F568,BY_IND_Demand_Drivers!$B$5:$J$100,7,FALSE)</f>
        <v>0.54249218106000752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28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IGDFL</v>
      </c>
      <c r="G569" s="16">
        <f>VLOOKUP($D569,'Growth rate'!$B$3:$S$93,6,FALSE)*VLOOKUP($F569,BY_IND_Demand_Drivers!$B$5:$J$100,7,FALSE)</f>
        <v>0.54660922064759743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28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IGDFL</v>
      </c>
      <c r="G570" s="16">
        <f>VLOOKUP($D570,'Growth rate'!$B$3:$S$93,6,FALSE)*VLOOKUP($F570,BY_IND_Demand_Drivers!$B$5:$J$100,7,FALSE)</f>
        <v>0.55072626023518734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28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IGDFL</v>
      </c>
      <c r="G571" s="16">
        <f>VLOOKUP($D571,'Growth rate'!$B$3:$S$93,6,FALSE)*VLOOKUP($F571,BY_IND_Demand_Drivers!$B$5:$J$100,7,FALSE)</f>
        <v>0.55484329982277714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28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IGDFL</v>
      </c>
      <c r="G572" s="16">
        <f>VLOOKUP($D572,'Growth rate'!$B$3:$S$93,6,FALSE)*VLOOKUP($F572,BY_IND_Demand_Drivers!$B$5:$J$100,7,FALSE)</f>
        <v>0.55896033941036694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28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IGDFL</v>
      </c>
      <c r="G573" s="16">
        <f>VLOOKUP($D573,'Growth rate'!$B$3:$S$93,6,FALSE)*VLOOKUP($F573,BY_IND_Demand_Drivers!$B$5:$J$100,7,FALSE)</f>
        <v>0.56293990981973008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28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IGDFL</v>
      </c>
      <c r="G574" s="16">
        <f>VLOOKUP($D574,'Growth rate'!$B$3:$S$93,6,FALSE)*VLOOKUP($F574,BY_IND_Demand_Drivers!$B$5:$J$100,7,FALSE)</f>
        <v>0.56691948022909322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28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IGDFL</v>
      </c>
      <c r="G575" s="16">
        <f>VLOOKUP($D575,'Growth rate'!$B$3:$S$93,6,FALSE)*VLOOKUP($F575,BY_IND_Demand_Drivers!$B$5:$J$100,7,FALSE)</f>
        <v>0.57089905063845625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28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IGDFL</v>
      </c>
      <c r="G576" s="16">
        <f>VLOOKUP($D576,'Growth rate'!$B$3:$S$93,6,FALSE)*VLOOKUP($F576,BY_IND_Demand_Drivers!$B$5:$J$100,7,FALSE)</f>
        <v>0.57487862104781928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28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IGDFL</v>
      </c>
      <c r="G577" s="16">
        <f>VLOOKUP($D577,'Growth rate'!$B$3:$S$93,6,FALSE)*VLOOKUP($F577,BY_IND_Demand_Drivers!$B$5:$J$100,7,FALSE)</f>
        <v>0.57885819145718242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4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29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ITDPH</v>
      </c>
      <c r="G4" s="16">
        <f>VLOOKUP($D4,'Growth rate'!$B$3:$S$93,6,FALSE)*VLOOKUP($F4,BY_IND_Demand_Drivers!$B$5:$J$100,7,FALSE)</f>
        <v>45.651045243564397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29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ITDPH</v>
      </c>
      <c r="G5" s="16">
        <f>VLOOKUP($D5,'Growth rate'!$B$3:$S$93,6,FALSE)*VLOOKUP($F5,BY_IND_Demand_Drivers!$B$5:$J$100,7,FALSE)</f>
        <v>46.239947366183408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29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ITDPH</v>
      </c>
      <c r="G6" s="16">
        <f>VLOOKUP($D6,'Growth rate'!$B$3:$S$93,6,FALSE)*VLOOKUP($F6,BY_IND_Demand_Drivers!$B$5:$J$100,7,FALSE)</f>
        <v>46.828849488802412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29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ITDPH</v>
      </c>
      <c r="G7" s="16">
        <f>VLOOKUP($D7,'Growth rate'!$B$3:$S$93,6,FALSE)*VLOOKUP($F7,BY_IND_Demand_Drivers!$B$5:$J$100,7,FALSE)</f>
        <v>47.417751611421423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29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ITDPH</v>
      </c>
      <c r="G8" s="16">
        <f>VLOOKUP($D8,'Growth rate'!$B$3:$S$93,6,FALSE)*VLOOKUP($F8,BY_IND_Demand_Drivers!$B$5:$J$100,7,FALSE)</f>
        <v>48.00665373404042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29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ITDPH</v>
      </c>
      <c r="G9" s="16">
        <f>VLOOKUP($D9,'Growth rate'!$B$3:$S$93,6,FALSE)*VLOOKUP($F9,BY_IND_Demand_Drivers!$B$5:$J$100,7,FALSE)</f>
        <v>48.595555856659431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29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ITDPH</v>
      </c>
      <c r="G10" s="16">
        <f>VLOOKUP($D10,'Growth rate'!$B$3:$S$93,6,FALSE)*VLOOKUP($F10,BY_IND_Demand_Drivers!$B$5:$J$100,7,FALSE)</f>
        <v>49.184457979278449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29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ITDPH</v>
      </c>
      <c r="G11" s="16">
        <f>VLOOKUP($D11,'Growth rate'!$B$3:$S$93,6,FALSE)*VLOOKUP($F11,BY_IND_Demand_Drivers!$B$5:$J$100,7,FALSE)</f>
        <v>49.773360101897445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29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ITDPH</v>
      </c>
      <c r="G12" s="16">
        <f>VLOOKUP($D12,'Growth rate'!$B$3:$S$93,6,FALSE)*VLOOKUP($F12,BY_IND_Demand_Drivers!$B$5:$J$100,7,FALSE)</f>
        <v>50.362262224516456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29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ITDPH</v>
      </c>
      <c r="G13" s="16">
        <f>VLOOKUP($D13,'Growth rate'!$B$3:$S$93,6,FALSE)*VLOOKUP($F13,BY_IND_Demand_Drivers!$B$5:$J$100,7,FALSE)</f>
        <v>50.951164347135467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29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ITDPH</v>
      </c>
      <c r="G14" s="16">
        <f>VLOOKUP($D14,'Growth rate'!$B$3:$S$93,6,FALSE)*VLOOKUP($F14,BY_IND_Demand_Drivers!$B$5:$J$100,7,FALSE)</f>
        <v>51.540066469754471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29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ITDPH</v>
      </c>
      <c r="G15" s="16">
        <f>VLOOKUP($D15,'Growth rate'!$B$3:$S$93,6,FALSE)*VLOOKUP($F15,BY_IND_Demand_Drivers!$B$5:$J$100,7,FALSE)</f>
        <v>52.128968592373482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29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ITDPH</v>
      </c>
      <c r="G16" s="16">
        <f>VLOOKUP($D16,'Growth rate'!$B$3:$S$93,6,FALSE)*VLOOKUP($F16,BY_IND_Demand_Drivers!$B$5:$J$100,7,FALSE)</f>
        <v>52.717870714992486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29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ITDPH</v>
      </c>
      <c r="G17" s="16">
        <f>VLOOKUP($D17,'Growth rate'!$B$3:$S$93,6,FALSE)*VLOOKUP($F17,BY_IND_Demand_Drivers!$B$5:$J$100,7,FALSE)</f>
        <v>53.306772837611497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29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ITDPH</v>
      </c>
      <c r="G18" s="16">
        <f>VLOOKUP($D18,'Growth rate'!$B$3:$S$93,6,FALSE)*VLOOKUP($F18,BY_IND_Demand_Drivers!$B$5:$J$100,7,FALSE)</f>
        <v>53.895674960230494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29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ITDPH</v>
      </c>
      <c r="G19" s="16">
        <f>VLOOKUP($D19,'Growth rate'!$B$3:$S$93,6,FALSE)*VLOOKUP($F19,BY_IND_Demand_Drivers!$B$5:$J$100,7,FALSE)</f>
        <v>54.484577082849505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29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ITDPH</v>
      </c>
      <c r="G20" s="16">
        <f>VLOOKUP($D20,'Growth rate'!$B$3:$S$93,6,FALSE)*VLOOKUP($F20,BY_IND_Demand_Drivers!$B$5:$J$100,7,FALSE)</f>
        <v>55.073479205468516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29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ITDPH</v>
      </c>
      <c r="G21" s="16">
        <f>VLOOKUP($D21,'Growth rate'!$B$3:$S$93,6,FALSE)*VLOOKUP($F21,BY_IND_Demand_Drivers!$B$5:$J$100,7,FALSE)</f>
        <v>55.66238132808752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29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ITDPH</v>
      </c>
      <c r="G22" s="16">
        <f>VLOOKUP($D22,'Growth rate'!$B$3:$S$93,6,FALSE)*VLOOKUP($F22,BY_IND_Demand_Drivers!$B$5:$J$100,7,FALSE)</f>
        <v>56.251283450706531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29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ITDPH</v>
      </c>
      <c r="G23" s="16">
        <f>VLOOKUP($D23,'Growth rate'!$B$3:$S$93,6,FALSE)*VLOOKUP($F23,BY_IND_Demand_Drivers!$B$5:$J$100,7,FALSE)</f>
        <v>56.840185573325542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29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ITDPH</v>
      </c>
      <c r="G24" s="16">
        <f>VLOOKUP($D24,'Growth rate'!$B$3:$S$93,6,FALSE)*VLOOKUP($F24,BY_IND_Demand_Drivers!$B$5:$J$100,7,FALSE)</f>
        <v>57.429087695944546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29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ITDPH</v>
      </c>
      <c r="G25" s="16">
        <f>VLOOKUP($D25,'Growth rate'!$B$3:$S$93,6,FALSE)*VLOOKUP($F25,BY_IND_Demand_Drivers!$B$5:$J$100,7,FALSE)</f>
        <v>58.017989818563557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29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ITDPH</v>
      </c>
      <c r="G26" s="16">
        <f>VLOOKUP($D26,'Growth rate'!$B$3:$S$93,6,FALSE)*VLOOKUP($F26,BY_IND_Demand_Drivers!$B$5:$J$100,7,FALSE)</f>
        <v>58.606891941182568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29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ITDPH</v>
      </c>
      <c r="G27" s="16">
        <f>VLOOKUP($D27,'Growth rate'!$B$3:$S$93,6,FALSE)*VLOOKUP($F27,BY_IND_Demand_Drivers!$B$5:$J$100,7,FALSE)</f>
        <v>59.195794063801571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29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ITDPH</v>
      </c>
      <c r="G28" s="16">
        <f>VLOOKUP($D28,'Growth rate'!$B$3:$S$93,6,FALSE)*VLOOKUP($F28,BY_IND_Demand_Drivers!$B$5:$J$100,7,FALSE)</f>
        <v>59.784696186420568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29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ITDPH</v>
      </c>
      <c r="G29" s="16">
        <f>VLOOKUP($D29,'Growth rate'!$B$3:$S$93,6,FALSE)*VLOOKUP($F29,BY_IND_Demand_Drivers!$B$5:$J$100,7,FALSE)</f>
        <v>60.373598309039579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29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ITDPH</v>
      </c>
      <c r="G30" s="16">
        <f>VLOOKUP($D30,'Growth rate'!$B$3:$S$93,6,FALSE)*VLOOKUP($F30,BY_IND_Demand_Drivers!$B$5:$J$100,7,FALSE)</f>
        <v>60.96250043165859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29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ITDPH</v>
      </c>
      <c r="G31" s="16">
        <f>VLOOKUP($D31,'Growth rate'!$B$3:$S$93,6,FALSE)*VLOOKUP($F31,BY_IND_Demand_Drivers!$B$5:$J$100,7,FALSE)</f>
        <v>61.551402554277594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29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ITDPH</v>
      </c>
      <c r="G32" s="16">
        <f>VLOOKUP($D32,'Growth rate'!$B$3:$S$93,6,FALSE)*VLOOKUP($F32,BY_IND_Demand_Drivers!$B$5:$J$100,7,FALSE)</f>
        <v>62.140304676896605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29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ITDPH</v>
      </c>
      <c r="G33" s="16">
        <f>VLOOKUP($D33,'Growth rate'!$B$3:$S$93,6,FALSE)*VLOOKUP($F33,BY_IND_Demand_Drivers!$B$5:$J$100,7,FALSE)</f>
        <v>62.729206799515616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29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ITDPH</v>
      </c>
      <c r="G34" s="16">
        <f>VLOOKUP($D34,'Growth rate'!$B$3:$S$93,6,FALSE)*VLOOKUP($F34,BY_IND_Demand_Drivers!$B$5:$J$100,7,FALSE)</f>
        <v>63.31810892213462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29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ITDPH</v>
      </c>
      <c r="G35" s="16">
        <f>VLOOKUP($D35,'Growth rate'!$B$3:$S$93,6,FALSE)*VLOOKUP($F35,BY_IND_Demand_Drivers!$B$5:$J$100,7,FALSE)</f>
        <v>63.907011044753631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29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ITDPH</v>
      </c>
      <c r="G36" s="16">
        <f>VLOOKUP($D36,'Growth rate'!$B$3:$S$93,6,FALSE)*VLOOKUP($F36,BY_IND_Demand_Drivers!$B$5:$J$100,7,FALSE)</f>
        <v>64.600033160151696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29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ITDPH</v>
      </c>
      <c r="G37" s="16">
        <f>VLOOKUP($D37,'Growth rate'!$B$3:$S$93,6,FALSE)*VLOOKUP($F37,BY_IND_Demand_Drivers!$B$5:$J$100,7,FALSE)</f>
        <v>65.293055275549776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29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ITDPH</v>
      </c>
      <c r="G38" s="16">
        <f>VLOOKUP($D38,'Growth rate'!$B$3:$S$93,6,FALSE)*VLOOKUP($F38,BY_IND_Demand_Drivers!$B$5:$J$100,7,FALSE)</f>
        <v>65.986077390947841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29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ITDPH</v>
      </c>
      <c r="G39" s="16">
        <f>VLOOKUP($D39,'Growth rate'!$B$3:$S$93,6,FALSE)*VLOOKUP($F39,BY_IND_Demand_Drivers!$B$5:$J$100,7,FALSE)</f>
        <v>66.679099506345921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29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ITDPH</v>
      </c>
      <c r="G40" s="16">
        <f>VLOOKUP($D40,'Growth rate'!$B$3:$S$93,6,FALSE)*VLOOKUP($F40,BY_IND_Demand_Drivers!$B$5:$J$100,7,FALSE)</f>
        <v>67.372121621743986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29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ITDPH</v>
      </c>
      <c r="G41" s="16">
        <f>VLOOKUP($D41,'Growth rate'!$B$3:$S$93,6,FALSE)*VLOOKUP($F41,BY_IND_Demand_Drivers!$B$5:$J$100,7,FALSE)</f>
        <v>68.148127344536391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29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ITDPH</v>
      </c>
      <c r="G42" s="16">
        <f>VLOOKUP($D42,'Growth rate'!$B$3:$S$93,6,FALSE)*VLOOKUP($F42,BY_IND_Demand_Drivers!$B$5:$J$100,7,FALSE)</f>
        <v>68.924133067328782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29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ITDPH</v>
      </c>
      <c r="G43" s="16">
        <f>VLOOKUP($D43,'Growth rate'!$B$3:$S$93,6,FALSE)*VLOOKUP($F43,BY_IND_Demand_Drivers!$B$5:$J$100,7,FALSE)</f>
        <v>69.700138790121201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29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ITDPH</v>
      </c>
      <c r="G44" s="16">
        <f>VLOOKUP($D44,'Growth rate'!$B$3:$S$93,6,FALSE)*VLOOKUP($F44,BY_IND_Demand_Drivers!$B$5:$J$100,7,FALSE)</f>
        <v>70.476144512913592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29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ITDPH</v>
      </c>
      <c r="G45" s="16">
        <f>VLOOKUP($D45,'Growth rate'!$B$3:$S$93,6,FALSE)*VLOOKUP($F45,BY_IND_Demand_Drivers!$B$5:$J$100,7,FALSE)</f>
        <v>71.252150235705997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29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ITDPH</v>
      </c>
      <c r="G46" s="16">
        <f>VLOOKUP($D46,'Growth rate'!$B$3:$S$93,6,FALSE)*VLOOKUP($F46,BY_IND_Demand_Drivers!$B$5:$J$100,7,FALSE)</f>
        <v>72.047658401354255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29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ITDPH</v>
      </c>
      <c r="G47" s="16">
        <f>VLOOKUP($D47,'Growth rate'!$B$3:$S$93,6,FALSE)*VLOOKUP($F47,BY_IND_Demand_Drivers!$B$5:$J$100,7,FALSE)</f>
        <v>72.843166567002541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29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ITDPH</v>
      </c>
      <c r="G48" s="16">
        <f>VLOOKUP($D48,'Growth rate'!$B$3:$S$93,6,FALSE)*VLOOKUP($F48,BY_IND_Demand_Drivers!$B$5:$J$100,7,FALSE)</f>
        <v>73.638674732650813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29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ITDPH</v>
      </c>
      <c r="G49" s="16">
        <f>VLOOKUP($D49,'Growth rate'!$B$3:$S$93,6,FALSE)*VLOOKUP($F49,BY_IND_Demand_Drivers!$B$5:$J$100,7,FALSE)</f>
        <v>74.434182898299085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29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ITDPH</v>
      </c>
      <c r="G50" s="16">
        <f>VLOOKUP($D50,'Growth rate'!$B$3:$S$93,6,FALSE)*VLOOKUP($F50,BY_IND_Demand_Drivers!$B$5:$J$100,7,FALSE)</f>
        <v>75.229691063947357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29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ITDPH</v>
      </c>
      <c r="G51" s="16">
        <f>VLOOKUP($D51,'Growth rate'!$B$3:$S$93,6,FALSE)*VLOOKUP($F51,BY_IND_Demand_Drivers!$B$5:$J$100,7,FALSE)</f>
        <v>76.052952594029819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29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ITDPH</v>
      </c>
      <c r="G52" s="16">
        <f>VLOOKUP($D52,'Growth rate'!$B$3:$S$93,6,FALSE)*VLOOKUP($F52,BY_IND_Demand_Drivers!$B$5:$J$100,7,FALSE)</f>
        <v>76.876214124112295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29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ITDPH</v>
      </c>
      <c r="G53" s="16">
        <f>VLOOKUP($D53,'Growth rate'!$B$3:$S$93,6,FALSE)*VLOOKUP($F53,BY_IND_Demand_Drivers!$B$5:$J$100,7,FALSE)</f>
        <v>77.699475654194771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29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ITDPH</v>
      </c>
      <c r="G54" s="16">
        <f>VLOOKUP($D54,'Growth rate'!$B$3:$S$93,6,FALSE)*VLOOKUP($F54,BY_IND_Demand_Drivers!$B$5:$J$100,7,FALSE)</f>
        <v>78.522737184277233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29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ITDPH</v>
      </c>
      <c r="G55" s="16">
        <f>VLOOKUP($D55,'Growth rate'!$B$3:$S$93,6,FALSE)*VLOOKUP($F55,BY_IND_Demand_Drivers!$B$5:$J$100,7,FALSE)</f>
        <v>79.345998714359695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29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ITDPH</v>
      </c>
      <c r="G56" s="16">
        <f>VLOOKUP($D56,'Growth rate'!$B$3:$S$93,6,FALSE)*VLOOKUP($F56,BY_IND_Demand_Drivers!$B$5:$J$100,7,FALSE)</f>
        <v>80.167723564867813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29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ITDPH</v>
      </c>
      <c r="G57" s="16">
        <f>VLOOKUP($D57,'Growth rate'!$B$3:$S$93,6,FALSE)*VLOOKUP($F57,BY_IND_Demand_Drivers!$B$5:$J$100,7,FALSE)</f>
        <v>80.98944841537589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29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ITDPH</v>
      </c>
      <c r="G58" s="16">
        <f>VLOOKUP($D58,'Growth rate'!$B$3:$S$93,6,FALSE)*VLOOKUP($F58,BY_IND_Demand_Drivers!$B$5:$J$100,7,FALSE)</f>
        <v>81.811173265883994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29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ITDPH</v>
      </c>
      <c r="G59" s="16">
        <f>VLOOKUP($D59,'Growth rate'!$B$3:$S$93,6,FALSE)*VLOOKUP($F59,BY_IND_Demand_Drivers!$B$5:$J$100,7,FALSE)</f>
        <v>82.632898116392084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29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ITDPH</v>
      </c>
      <c r="G60" s="16">
        <f>VLOOKUP($D60,'Growth rate'!$B$3:$S$93,6,FALSE)*VLOOKUP($F60,BY_IND_Demand_Drivers!$B$5:$J$100,7,FALSE)</f>
        <v>83.454622966900175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29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ITDPH</v>
      </c>
      <c r="G61" s="16">
        <f>VLOOKUP($D61,'Growth rate'!$B$3:$S$93,6,FALSE)*VLOOKUP($F61,BY_IND_Demand_Drivers!$B$5:$J$100,7,FALSE)</f>
        <v>84.262829111682919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29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ITDPH</v>
      </c>
      <c r="G62" s="16">
        <f>VLOOKUP($D62,'Growth rate'!$B$3:$S$93,6,FALSE)*VLOOKUP($F62,BY_IND_Demand_Drivers!$B$5:$J$100,7,FALSE)</f>
        <v>85.071035256465677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29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ITDPH</v>
      </c>
      <c r="G63" s="16">
        <f>VLOOKUP($D63,'Growth rate'!$B$3:$S$93,6,FALSE)*VLOOKUP($F63,BY_IND_Demand_Drivers!$B$5:$J$100,7,FALSE)</f>
        <v>85.879241401248422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29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ITDPH</v>
      </c>
      <c r="G64" s="16">
        <f>VLOOKUP($D64,'Growth rate'!$B$3:$S$93,6,FALSE)*VLOOKUP($F64,BY_IND_Demand_Drivers!$B$5:$J$100,7,FALSE)</f>
        <v>86.68744754603118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29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ITDPH</v>
      </c>
      <c r="G65" s="16">
        <f>VLOOKUP($D65,'Growth rate'!$B$3:$S$93,6,FALSE)*VLOOKUP($F65,BY_IND_Demand_Drivers!$B$5:$J$100,7,FALSE)</f>
        <v>87.495653690813924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29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ITDPH</v>
      </c>
      <c r="G66" s="16">
        <f>VLOOKUP($D66,'Growth rate'!$B$3:$S$93,6,FALSE)*VLOOKUP($F66,BY_IND_Demand_Drivers!$B$5:$J$100,7,FALSE)</f>
        <v>88.270783389833824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29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ITDPH</v>
      </c>
      <c r="G67" s="16">
        <f>VLOOKUP($D67,'Growth rate'!$B$3:$S$93,6,FALSE)*VLOOKUP($F67,BY_IND_Demand_Drivers!$B$5:$J$100,7,FALSE)</f>
        <v>89.045913088853709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29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ITDPH</v>
      </c>
      <c r="G68" s="16">
        <f>VLOOKUP($D68,'Growth rate'!$B$3:$S$93,6,FALSE)*VLOOKUP($F68,BY_IND_Demand_Drivers!$B$5:$J$100,7,FALSE)</f>
        <v>89.821042787873594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29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ITDPH</v>
      </c>
      <c r="G69" s="16">
        <f>VLOOKUP($D69,'Growth rate'!$B$3:$S$93,6,FALSE)*VLOOKUP($F69,BY_IND_Demand_Drivers!$B$5:$J$100,7,FALSE)</f>
        <v>90.596172486893465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29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ITDPH</v>
      </c>
      <c r="G70" s="16">
        <f>VLOOKUP($D70,'Growth rate'!$B$3:$S$93,6,FALSE)*VLOOKUP($F70,BY_IND_Demand_Drivers!$B$5:$J$100,7,FALSE)</f>
        <v>91.371302185913351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29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ITDPH</v>
      </c>
      <c r="G71" s="16">
        <f>VLOOKUP($D71,'Growth rate'!$B$3:$S$93,6,FALSE)*VLOOKUP($F71,BY_IND_Demand_Drivers!$B$5:$J$100,7,FALSE)</f>
        <v>92.115762321761295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29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ITDPH</v>
      </c>
      <c r="G72" s="16">
        <f>VLOOKUP($D72,'Growth rate'!$B$3:$S$93,6,FALSE)*VLOOKUP($F72,BY_IND_Demand_Drivers!$B$5:$J$100,7,FALSE)</f>
        <v>92.86022245760924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29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ITDPH</v>
      </c>
      <c r="G73" s="16">
        <f>VLOOKUP($D73,'Growth rate'!$B$3:$S$93,6,FALSE)*VLOOKUP($F73,BY_IND_Demand_Drivers!$B$5:$J$100,7,FALSE)</f>
        <v>93.604682593457213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29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ITDPH</v>
      </c>
      <c r="G74" s="16">
        <f>VLOOKUP($D74,'Growth rate'!$B$3:$S$93,6,FALSE)*VLOOKUP($F74,BY_IND_Demand_Drivers!$B$5:$J$100,7,FALSE)</f>
        <v>94.349142729305157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29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ITDPH</v>
      </c>
      <c r="G75" s="16">
        <f>VLOOKUP($D75,'Growth rate'!$B$3:$S$93,6,FALSE)*VLOOKUP($F75,BY_IND_Demand_Drivers!$B$5:$J$100,7,FALSE)</f>
        <v>95.093602865153102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29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ITDPH</v>
      </c>
      <c r="G76" s="16">
        <f>VLOOKUP($D76,'Growth rate'!$B$3:$S$93,6,FALSE)*VLOOKUP($F76,BY_IND_Demand_Drivers!$B$5:$J$100,7,FALSE)</f>
        <v>95.820798638813187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29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ITDPH</v>
      </c>
      <c r="G77" s="16">
        <f>VLOOKUP($D77,'Growth rate'!$B$3:$S$93,6,FALSE)*VLOOKUP($F77,BY_IND_Demand_Drivers!$B$5:$J$100,7,FALSE)</f>
        <v>96.547994412473244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29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ITDPH</v>
      </c>
      <c r="G78" s="16">
        <f>VLOOKUP($D78,'Growth rate'!$B$3:$S$93,6,FALSE)*VLOOKUP($F78,BY_IND_Demand_Drivers!$B$5:$J$100,7,FALSE)</f>
        <v>97.275190186133329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29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ITDPH</v>
      </c>
      <c r="G79" s="16">
        <f>VLOOKUP($D79,'Growth rate'!$B$3:$S$93,6,FALSE)*VLOOKUP($F79,BY_IND_Demand_Drivers!$B$5:$J$100,7,FALSE)</f>
        <v>98.002385959793401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29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ITDPH</v>
      </c>
      <c r="G80" s="16">
        <f>VLOOKUP($D80,'Growth rate'!$B$3:$S$93,6,FALSE)*VLOOKUP($F80,BY_IND_Demand_Drivers!$B$5:$J$100,7,FALSE)</f>
        <v>98.729581733453458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29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ITDPH</v>
      </c>
      <c r="G81" s="16">
        <f>VLOOKUP($D81,'Growth rate'!$B$3:$S$93,6,FALSE)*VLOOKUP($F81,BY_IND_Demand_Drivers!$B$5:$J$100,7,FALSE)</f>
        <v>99.432496223611579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29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ITDPH</v>
      </c>
      <c r="G82" s="16">
        <f>VLOOKUP($D82,'Growth rate'!$B$3:$S$93,6,FALSE)*VLOOKUP($F82,BY_IND_Demand_Drivers!$B$5:$J$100,7,FALSE)</f>
        <v>100.1354107137697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29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ITDPH</v>
      </c>
      <c r="G83" s="16">
        <f>VLOOKUP($D83,'Growth rate'!$B$3:$S$93,6,FALSE)*VLOOKUP($F83,BY_IND_Demand_Drivers!$B$5:$J$100,7,FALSE)</f>
        <v>100.83832520392781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29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ITDPH</v>
      </c>
      <c r="G84" s="16">
        <f>VLOOKUP($D84,'Growth rate'!$B$3:$S$93,6,FALSE)*VLOOKUP($F84,BY_IND_Demand_Drivers!$B$5:$J$100,7,FALSE)</f>
        <v>101.54123969408592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29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ITDPH</v>
      </c>
      <c r="G85" s="16">
        <f>VLOOKUP($D85,'Growth rate'!$B$3:$S$93,6,FALSE)*VLOOKUP($F85,BY_IND_Demand_Drivers!$B$5:$J$100,7,FALSE)</f>
        <v>102.24415418424404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30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ITDCO</v>
      </c>
      <c r="G86" s="16">
        <f>VLOOKUP($D86,'Growth rate'!$B$3:$S$93,6,FALSE)*VLOOKUP($F86,BY_IND_Demand_Drivers!$B$5:$J$100,7,FALSE)</f>
        <v>5.5765483485148497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30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ITDCO</v>
      </c>
      <c r="G87" s="16">
        <f>VLOOKUP($D87,'Growth rate'!$B$3:$S$93,6,FALSE)*VLOOKUP($F87,BY_IND_Demand_Drivers!$B$5:$J$100,7,FALSE)</f>
        <v>5.648486266733511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30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ITDCO</v>
      </c>
      <c r="G88" s="16">
        <f>VLOOKUP($D88,'Growth rate'!$B$3:$S$93,6,FALSE)*VLOOKUP($F88,BY_IND_Demand_Drivers!$B$5:$J$100,7,FALSE)</f>
        <v>5.7204241849521704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30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ITDCO</v>
      </c>
      <c r="G89" s="16">
        <f>VLOOKUP($D89,'Growth rate'!$B$3:$S$93,6,FALSE)*VLOOKUP($F89,BY_IND_Demand_Drivers!$B$5:$J$100,7,FALSE)</f>
        <v>5.7923621031708317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30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ITDCO</v>
      </c>
      <c r="G90" s="16">
        <f>VLOOKUP($D90,'Growth rate'!$B$3:$S$93,6,FALSE)*VLOOKUP($F90,BY_IND_Demand_Drivers!$B$5:$J$100,7,FALSE)</f>
        <v>5.864300021389492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30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ITDCO</v>
      </c>
      <c r="G91" s="16">
        <f>VLOOKUP($D91,'Growth rate'!$B$3:$S$93,6,FALSE)*VLOOKUP($F91,BY_IND_Demand_Drivers!$B$5:$J$100,7,FALSE)</f>
        <v>5.9362379396081533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30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ITDCO</v>
      </c>
      <c r="G92" s="16">
        <f>VLOOKUP($D92,'Growth rate'!$B$3:$S$93,6,FALSE)*VLOOKUP($F92,BY_IND_Demand_Drivers!$B$5:$J$100,7,FALSE)</f>
        <v>6.0081758578268145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30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ITDCO</v>
      </c>
      <c r="G93" s="16">
        <f>VLOOKUP($D93,'Growth rate'!$B$3:$S$93,6,FALSE)*VLOOKUP($F93,BY_IND_Demand_Drivers!$B$5:$J$100,7,FALSE)</f>
        <v>6.080113776045474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30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ITDCO</v>
      </c>
      <c r="G94" s="16">
        <f>VLOOKUP($D94,'Growth rate'!$B$3:$S$93,6,FALSE)*VLOOKUP($F94,BY_IND_Demand_Drivers!$B$5:$J$100,7,FALSE)</f>
        <v>6.1520516942641352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30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ITDCO</v>
      </c>
      <c r="G95" s="16">
        <f>VLOOKUP($D95,'Growth rate'!$B$3:$S$93,6,FALSE)*VLOOKUP($F95,BY_IND_Demand_Drivers!$B$5:$J$100,7,FALSE)</f>
        <v>6.2239896124827965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30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ITDCO</v>
      </c>
      <c r="G96" s="16">
        <f>VLOOKUP($D96,'Growth rate'!$B$3:$S$93,6,FALSE)*VLOOKUP($F96,BY_IND_Demand_Drivers!$B$5:$J$100,7,FALSE)</f>
        <v>6.2959275307014568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30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ITDCO</v>
      </c>
      <c r="G97" s="16">
        <f>VLOOKUP($D97,'Growth rate'!$B$3:$S$93,6,FALSE)*VLOOKUP($F97,BY_IND_Demand_Drivers!$B$5:$J$100,7,FALSE)</f>
        <v>6.3678654489201181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30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ITDCO</v>
      </c>
      <c r="G98" s="16">
        <f>VLOOKUP($D98,'Growth rate'!$B$3:$S$93,6,FALSE)*VLOOKUP($F98,BY_IND_Demand_Drivers!$B$5:$J$100,7,FALSE)</f>
        <v>6.4398033671387775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30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ITDCO</v>
      </c>
      <c r="G99" s="16">
        <f>VLOOKUP($D99,'Growth rate'!$B$3:$S$93,6,FALSE)*VLOOKUP($F99,BY_IND_Demand_Drivers!$B$5:$J$100,7,FALSE)</f>
        <v>6.5117412853574388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30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ITDCO</v>
      </c>
      <c r="G100" s="16">
        <f>VLOOKUP($D100,'Growth rate'!$B$3:$S$93,6,FALSE)*VLOOKUP($F100,BY_IND_Demand_Drivers!$B$5:$J$100,7,FALSE)</f>
        <v>6.5836792035760991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30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ITDCO</v>
      </c>
      <c r="G101" s="16">
        <f>VLOOKUP($D101,'Growth rate'!$B$3:$S$93,6,FALSE)*VLOOKUP($F101,BY_IND_Demand_Drivers!$B$5:$J$100,7,FALSE)</f>
        <v>6.6556171217947604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30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ITDCO</v>
      </c>
      <c r="G102" s="16">
        <f>VLOOKUP($D102,'Growth rate'!$B$3:$S$93,6,FALSE)*VLOOKUP($F102,BY_IND_Demand_Drivers!$B$5:$J$100,7,FALSE)</f>
        <v>6.7275550400134216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30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ITDCO</v>
      </c>
      <c r="G103" s="16">
        <f>VLOOKUP($D103,'Growth rate'!$B$3:$S$93,6,FALSE)*VLOOKUP($F103,BY_IND_Demand_Drivers!$B$5:$J$100,7,FALSE)</f>
        <v>6.7994929582320811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30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ITDCO</v>
      </c>
      <c r="G104" s="16">
        <f>VLOOKUP($D104,'Growth rate'!$B$3:$S$93,6,FALSE)*VLOOKUP($F104,BY_IND_Demand_Drivers!$B$5:$J$100,7,FALSE)</f>
        <v>6.8714308764507424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30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ITDCO</v>
      </c>
      <c r="G105" s="16">
        <f>VLOOKUP($D105,'Growth rate'!$B$3:$S$93,6,FALSE)*VLOOKUP($F105,BY_IND_Demand_Drivers!$B$5:$J$100,7,FALSE)</f>
        <v>6.9433687946694036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30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ITDCO</v>
      </c>
      <c r="G106" s="16">
        <f>VLOOKUP($D106,'Growth rate'!$B$3:$S$93,6,FALSE)*VLOOKUP($F106,BY_IND_Demand_Drivers!$B$5:$J$100,7,FALSE)</f>
        <v>7.015306712888064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30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ITDCO</v>
      </c>
      <c r="G107" s="16">
        <f>VLOOKUP($D107,'Growth rate'!$B$3:$S$93,6,FALSE)*VLOOKUP($F107,BY_IND_Demand_Drivers!$B$5:$J$100,7,FALSE)</f>
        <v>7.0872446311067252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30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ITDCO</v>
      </c>
      <c r="G108" s="16">
        <f>VLOOKUP($D108,'Growth rate'!$B$3:$S$93,6,FALSE)*VLOOKUP($F108,BY_IND_Demand_Drivers!$B$5:$J$100,7,FALSE)</f>
        <v>7.1591825493253864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30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ITDCO</v>
      </c>
      <c r="G109" s="16">
        <f>VLOOKUP($D109,'Growth rate'!$B$3:$S$93,6,FALSE)*VLOOKUP($F109,BY_IND_Demand_Drivers!$B$5:$J$100,7,FALSE)</f>
        <v>7.2311204675440459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30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ITDCO</v>
      </c>
      <c r="G110" s="16">
        <f>VLOOKUP($D110,'Growth rate'!$B$3:$S$93,6,FALSE)*VLOOKUP($F110,BY_IND_Demand_Drivers!$B$5:$J$100,7,FALSE)</f>
        <v>7.3030583857627063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30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ITDCO</v>
      </c>
      <c r="G111" s="16">
        <f>VLOOKUP($D111,'Growth rate'!$B$3:$S$93,6,FALSE)*VLOOKUP($F111,BY_IND_Demand_Drivers!$B$5:$J$100,7,FALSE)</f>
        <v>7.3749963039813675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30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ITDCO</v>
      </c>
      <c r="G112" s="16">
        <f>VLOOKUP($D112,'Growth rate'!$B$3:$S$93,6,FALSE)*VLOOKUP($F112,BY_IND_Demand_Drivers!$B$5:$J$100,7,FALSE)</f>
        <v>7.4469342222000288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30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ITDCO</v>
      </c>
      <c r="G113" s="16">
        <f>VLOOKUP($D113,'Growth rate'!$B$3:$S$93,6,FALSE)*VLOOKUP($F113,BY_IND_Demand_Drivers!$B$5:$J$100,7,FALSE)</f>
        <v>7.5188721404186882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30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ITDCO</v>
      </c>
      <c r="G114" s="16">
        <f>VLOOKUP($D114,'Growth rate'!$B$3:$S$93,6,FALSE)*VLOOKUP($F114,BY_IND_Demand_Drivers!$B$5:$J$100,7,FALSE)</f>
        <v>7.5908100586373495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30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ITDCO</v>
      </c>
      <c r="G115" s="16">
        <f>VLOOKUP($D115,'Growth rate'!$B$3:$S$93,6,FALSE)*VLOOKUP($F115,BY_IND_Demand_Drivers!$B$5:$J$100,7,FALSE)</f>
        <v>7.6627479768560107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30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ITDCO</v>
      </c>
      <c r="G116" s="16">
        <f>VLOOKUP($D116,'Growth rate'!$B$3:$S$93,6,FALSE)*VLOOKUP($F116,BY_IND_Demand_Drivers!$B$5:$J$100,7,FALSE)</f>
        <v>7.7346858950746711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30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ITDCO</v>
      </c>
      <c r="G117" s="16">
        <f>VLOOKUP($D117,'Growth rate'!$B$3:$S$93,6,FALSE)*VLOOKUP($F117,BY_IND_Demand_Drivers!$B$5:$J$100,7,FALSE)</f>
        <v>7.8066238132933314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30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ITDCO</v>
      </c>
      <c r="G118" s="16">
        <f>VLOOKUP($D118,'Growth rate'!$B$3:$S$93,6,FALSE)*VLOOKUP($F118,BY_IND_Demand_Drivers!$B$5:$J$100,7,FALSE)</f>
        <v>7.8912806116752314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30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ITDCO</v>
      </c>
      <c r="G119" s="16">
        <f>VLOOKUP($D119,'Growth rate'!$B$3:$S$93,6,FALSE)*VLOOKUP($F119,BY_IND_Demand_Drivers!$B$5:$J$100,7,FALSE)</f>
        <v>7.9759374100571305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30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ITDCO</v>
      </c>
      <c r="G120" s="16">
        <f>VLOOKUP($D120,'Growth rate'!$B$3:$S$93,6,FALSE)*VLOOKUP($F120,BY_IND_Demand_Drivers!$B$5:$J$100,7,FALSE)</f>
        <v>8.0605942084390296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30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ITDCO</v>
      </c>
      <c r="G121" s="16">
        <f>VLOOKUP($D121,'Growth rate'!$B$3:$S$93,6,FALSE)*VLOOKUP($F121,BY_IND_Demand_Drivers!$B$5:$J$100,7,FALSE)</f>
        <v>8.1452510068209278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30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ITDCO</v>
      </c>
      <c r="G122" s="16">
        <f>VLOOKUP($D122,'Growth rate'!$B$3:$S$93,6,FALSE)*VLOOKUP($F122,BY_IND_Demand_Drivers!$B$5:$J$100,7,FALSE)</f>
        <v>8.2299078052028278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30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ITDCO</v>
      </c>
      <c r="G123" s="16">
        <f>VLOOKUP($D123,'Growth rate'!$B$3:$S$93,6,FALSE)*VLOOKUP($F123,BY_IND_Demand_Drivers!$B$5:$J$100,7,FALSE)</f>
        <v>8.3247015477948683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30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ITDCO</v>
      </c>
      <c r="G124" s="16">
        <f>VLOOKUP($D124,'Growth rate'!$B$3:$S$93,6,FALSE)*VLOOKUP($F124,BY_IND_Demand_Drivers!$B$5:$J$100,7,FALSE)</f>
        <v>8.4194952903869069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30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ITDCO</v>
      </c>
      <c r="G125" s="16">
        <f>VLOOKUP($D125,'Growth rate'!$B$3:$S$93,6,FALSE)*VLOOKUP($F125,BY_IND_Demand_Drivers!$B$5:$J$100,7,FALSE)</f>
        <v>8.5142890329789491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30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ITDCO</v>
      </c>
      <c r="G126" s="16">
        <f>VLOOKUP($D126,'Growth rate'!$B$3:$S$93,6,FALSE)*VLOOKUP($F126,BY_IND_Demand_Drivers!$B$5:$J$100,7,FALSE)</f>
        <v>8.6090827755709896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30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ITDCO</v>
      </c>
      <c r="G127" s="16">
        <f>VLOOKUP($D127,'Growth rate'!$B$3:$S$93,6,FALSE)*VLOOKUP($F127,BY_IND_Demand_Drivers!$B$5:$J$100,7,FALSE)</f>
        <v>8.70387651816303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30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ITDCO</v>
      </c>
      <c r="G128" s="16">
        <f>VLOOKUP($D128,'Growth rate'!$B$3:$S$93,6,FALSE)*VLOOKUP($F128,BY_IND_Demand_Drivers!$B$5:$J$100,7,FALSE)</f>
        <v>8.8010526008508911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30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ITDCO</v>
      </c>
      <c r="G129" s="16">
        <f>VLOOKUP($D129,'Growth rate'!$B$3:$S$93,6,FALSE)*VLOOKUP($F129,BY_IND_Demand_Drivers!$B$5:$J$100,7,FALSE)</f>
        <v>8.8982286835387541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30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ITDCO</v>
      </c>
      <c r="G130" s="16">
        <f>VLOOKUP($D130,'Growth rate'!$B$3:$S$93,6,FALSE)*VLOOKUP($F130,BY_IND_Demand_Drivers!$B$5:$J$100,7,FALSE)</f>
        <v>8.9954047662266152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30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ITDCO</v>
      </c>
      <c r="G131" s="16">
        <f>VLOOKUP($D131,'Growth rate'!$B$3:$S$93,6,FALSE)*VLOOKUP($F131,BY_IND_Demand_Drivers!$B$5:$J$100,7,FALSE)</f>
        <v>9.0925808489144782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30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ITDCO</v>
      </c>
      <c r="G132" s="16">
        <f>VLOOKUP($D132,'Growth rate'!$B$3:$S$93,6,FALSE)*VLOOKUP($F132,BY_IND_Demand_Drivers!$B$5:$J$100,7,FALSE)</f>
        <v>9.1897569316023393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30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ITDCO</v>
      </c>
      <c r="G133" s="16">
        <f>VLOOKUP($D133,'Growth rate'!$B$3:$S$93,6,FALSE)*VLOOKUP($F133,BY_IND_Demand_Drivers!$B$5:$J$100,7,FALSE)</f>
        <v>9.2903232538296372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30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ITDCO</v>
      </c>
      <c r="G134" s="16">
        <f>VLOOKUP($D134,'Growth rate'!$B$3:$S$93,6,FALSE)*VLOOKUP($F134,BY_IND_Demand_Drivers!$B$5:$J$100,7,FALSE)</f>
        <v>9.3908895760569351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30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ITDCO</v>
      </c>
      <c r="G135" s="16">
        <f>VLOOKUP($D135,'Growth rate'!$B$3:$S$93,6,FALSE)*VLOOKUP($F135,BY_IND_Demand_Drivers!$B$5:$J$100,7,FALSE)</f>
        <v>9.4914558982842312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30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ITDCO</v>
      </c>
      <c r="G136" s="16">
        <f>VLOOKUP($D136,'Growth rate'!$B$3:$S$93,6,FALSE)*VLOOKUP($F136,BY_IND_Demand_Drivers!$B$5:$J$100,7,FALSE)</f>
        <v>9.5920222205115273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30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ITDCO</v>
      </c>
      <c r="G137" s="16">
        <f>VLOOKUP($D137,'Growth rate'!$B$3:$S$93,6,FALSE)*VLOOKUP($F137,BY_IND_Demand_Drivers!$B$5:$J$100,7,FALSE)</f>
        <v>9.6925885427388252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30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ITDCO</v>
      </c>
      <c r="G138" s="16">
        <f>VLOOKUP($D138,'Growth rate'!$B$3:$S$93,6,FALSE)*VLOOKUP($F138,BY_IND_Demand_Drivers!$B$5:$J$100,7,FALSE)</f>
        <v>9.7929671503607523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30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ITDCO</v>
      </c>
      <c r="G139" s="16">
        <f>VLOOKUP($D139,'Growth rate'!$B$3:$S$93,6,FALSE)*VLOOKUP($F139,BY_IND_Demand_Drivers!$B$5:$J$100,7,FALSE)</f>
        <v>9.8933457579826758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30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ITDCO</v>
      </c>
      <c r="G140" s="16">
        <f>VLOOKUP($D140,'Growth rate'!$B$3:$S$93,6,FALSE)*VLOOKUP($F140,BY_IND_Demand_Drivers!$B$5:$J$100,7,FALSE)</f>
        <v>9.9937243656046029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30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ITDCO</v>
      </c>
      <c r="G141" s="16">
        <f>VLOOKUP($D141,'Growth rate'!$B$3:$S$93,6,FALSE)*VLOOKUP($F141,BY_IND_Demand_Drivers!$B$5:$J$100,7,FALSE)</f>
        <v>10.094102973226528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30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ITDCO</v>
      </c>
      <c r="G142" s="16">
        <f>VLOOKUP($D142,'Growth rate'!$B$3:$S$93,6,FALSE)*VLOOKUP($F142,BY_IND_Demand_Drivers!$B$5:$J$100,7,FALSE)</f>
        <v>10.194481580848452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30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ITDCO</v>
      </c>
      <c r="G143" s="16">
        <f>VLOOKUP($D143,'Growth rate'!$B$3:$S$93,6,FALSE)*VLOOKUP($F143,BY_IND_Demand_Drivers!$B$5:$J$100,7,FALSE)</f>
        <v>10.293208797671229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30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ITDCO</v>
      </c>
      <c r="G144" s="16">
        <f>VLOOKUP($D144,'Growth rate'!$B$3:$S$93,6,FALSE)*VLOOKUP($F144,BY_IND_Demand_Drivers!$B$5:$J$100,7,FALSE)</f>
        <v>10.391936014494007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30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ITDCO</v>
      </c>
      <c r="G145" s="16">
        <f>VLOOKUP($D145,'Growth rate'!$B$3:$S$93,6,FALSE)*VLOOKUP($F145,BY_IND_Demand_Drivers!$B$5:$J$100,7,FALSE)</f>
        <v>10.490663231316784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30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ITDCO</v>
      </c>
      <c r="G146" s="16">
        <f>VLOOKUP($D146,'Growth rate'!$B$3:$S$93,6,FALSE)*VLOOKUP($F146,BY_IND_Demand_Drivers!$B$5:$J$100,7,FALSE)</f>
        <v>10.589390448139563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30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ITDCO</v>
      </c>
      <c r="G147" s="16">
        <f>VLOOKUP($D147,'Growth rate'!$B$3:$S$93,6,FALSE)*VLOOKUP($F147,BY_IND_Demand_Drivers!$B$5:$J$100,7,FALSE)</f>
        <v>10.68811766496234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30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ITDCO</v>
      </c>
      <c r="G148" s="16">
        <f>VLOOKUP($D148,'Growth rate'!$B$3:$S$93,6,FALSE)*VLOOKUP($F148,BY_IND_Demand_Drivers!$B$5:$J$100,7,FALSE)</f>
        <v>10.782804396008515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30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ITDCO</v>
      </c>
      <c r="G149" s="16">
        <f>VLOOKUP($D149,'Growth rate'!$B$3:$S$93,6,FALSE)*VLOOKUP($F149,BY_IND_Demand_Drivers!$B$5:$J$100,7,FALSE)</f>
        <v>10.877491127054691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30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ITDCO</v>
      </c>
      <c r="G150" s="16">
        <f>VLOOKUP($D150,'Growth rate'!$B$3:$S$93,6,FALSE)*VLOOKUP($F150,BY_IND_Demand_Drivers!$B$5:$J$100,7,FALSE)</f>
        <v>10.972177858100865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30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ITDCO</v>
      </c>
      <c r="G151" s="16">
        <f>VLOOKUP($D151,'Growth rate'!$B$3:$S$93,6,FALSE)*VLOOKUP($F151,BY_IND_Demand_Drivers!$B$5:$J$100,7,FALSE)</f>
        <v>11.066864589147039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30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ITDCO</v>
      </c>
      <c r="G152" s="16">
        <f>VLOOKUP($D152,'Growth rate'!$B$3:$S$93,6,FALSE)*VLOOKUP($F152,BY_IND_Demand_Drivers!$B$5:$J$100,7,FALSE)</f>
        <v>11.161551320193215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30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ITDCO</v>
      </c>
      <c r="G153" s="16">
        <f>VLOOKUP($D153,'Growth rate'!$B$3:$S$93,6,FALSE)*VLOOKUP($F153,BY_IND_Demand_Drivers!$B$5:$J$100,7,FALSE)</f>
        <v>11.252491580573853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30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ITDCO</v>
      </c>
      <c r="G154" s="16">
        <f>VLOOKUP($D154,'Growth rate'!$B$3:$S$93,6,FALSE)*VLOOKUP($F154,BY_IND_Demand_Drivers!$B$5:$J$100,7,FALSE)</f>
        <v>11.343431840954491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30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ITDCO</v>
      </c>
      <c r="G155" s="16">
        <f>VLOOKUP($D155,'Growth rate'!$B$3:$S$93,6,FALSE)*VLOOKUP($F155,BY_IND_Demand_Drivers!$B$5:$J$100,7,FALSE)</f>
        <v>11.43437210133513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30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ITDCO</v>
      </c>
      <c r="G156" s="16">
        <f>VLOOKUP($D156,'Growth rate'!$B$3:$S$93,6,FALSE)*VLOOKUP($F156,BY_IND_Demand_Drivers!$B$5:$J$100,7,FALSE)</f>
        <v>11.525312361715768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30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ITDCO</v>
      </c>
      <c r="G157" s="16">
        <f>VLOOKUP($D157,'Growth rate'!$B$3:$S$93,6,FALSE)*VLOOKUP($F157,BY_IND_Demand_Drivers!$B$5:$J$100,7,FALSE)</f>
        <v>11.616252622096404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30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ITDCO</v>
      </c>
      <c r="G158" s="16">
        <f>VLOOKUP($D158,'Growth rate'!$B$3:$S$93,6,FALSE)*VLOOKUP($F158,BY_IND_Demand_Drivers!$B$5:$J$100,7,FALSE)</f>
        <v>11.705083937327304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30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ITDCO</v>
      </c>
      <c r="G159" s="16">
        <f>VLOOKUP($D159,'Growth rate'!$B$3:$S$93,6,FALSE)*VLOOKUP($F159,BY_IND_Demand_Drivers!$B$5:$J$100,7,FALSE)</f>
        <v>11.7939152525582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30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ITDCO</v>
      </c>
      <c r="G160" s="16">
        <f>VLOOKUP($D160,'Growth rate'!$B$3:$S$93,6,FALSE)*VLOOKUP($F160,BY_IND_Demand_Drivers!$B$5:$J$100,7,FALSE)</f>
        <v>11.8827465677891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30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ITDCO</v>
      </c>
      <c r="G161" s="16">
        <f>VLOOKUP($D161,'Growth rate'!$B$3:$S$93,6,FALSE)*VLOOKUP($F161,BY_IND_Demand_Drivers!$B$5:$J$100,7,FALSE)</f>
        <v>11.971577883019997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30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ITDCO</v>
      </c>
      <c r="G162" s="16">
        <f>VLOOKUP($D162,'Growth rate'!$B$3:$S$93,6,FALSE)*VLOOKUP($F162,BY_IND_Demand_Drivers!$B$5:$J$100,7,FALSE)</f>
        <v>12.060409198250893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30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ITDCO</v>
      </c>
      <c r="G163" s="16">
        <f>VLOOKUP($D163,'Growth rate'!$B$3:$S$93,6,FALSE)*VLOOKUP($F163,BY_IND_Demand_Drivers!$B$5:$J$100,7,FALSE)</f>
        <v>12.146274409404871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30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ITDCO</v>
      </c>
      <c r="G164" s="16">
        <f>VLOOKUP($D164,'Growth rate'!$B$3:$S$93,6,FALSE)*VLOOKUP($F164,BY_IND_Demand_Drivers!$B$5:$J$100,7,FALSE)</f>
        <v>12.232139620558847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30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ITDCO</v>
      </c>
      <c r="G165" s="16">
        <f>VLOOKUP($D165,'Growth rate'!$B$3:$S$93,6,FALSE)*VLOOKUP($F165,BY_IND_Demand_Drivers!$B$5:$J$100,7,FALSE)</f>
        <v>12.318004831712825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30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ITDCO</v>
      </c>
      <c r="G166" s="16">
        <f>VLOOKUP($D166,'Growth rate'!$B$3:$S$93,6,FALSE)*VLOOKUP($F166,BY_IND_Demand_Drivers!$B$5:$J$100,7,FALSE)</f>
        <v>12.403870042866799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30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ITDCO</v>
      </c>
      <c r="G167" s="16">
        <f>VLOOKUP($D167,'Growth rate'!$B$3:$S$93,6,FALSE)*VLOOKUP($F167,BY_IND_Demand_Drivers!$B$5:$J$100,7,FALSE)</f>
        <v>12.489735254020777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31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ITDSH</v>
      </c>
      <c r="G168" s="16">
        <f>VLOOKUP($D168,'Growth rate'!$B$3:$S$93,6,FALSE)*VLOOKUP($F168,BY_IND_Demand_Drivers!$B$5:$J$100,7,FALSE)</f>
        <v>4.4459983603960396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31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ITDSH</v>
      </c>
      <c r="G169" s="16">
        <f>VLOOKUP($D169,'Growth rate'!$B$3:$S$93,6,FALSE)*VLOOKUP($F169,BY_IND_Demand_Drivers!$B$5:$J$100,7,FALSE)</f>
        <v>4.5033520936485543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31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ITDSH</v>
      </c>
      <c r="G170" s="16">
        <f>VLOOKUP($D170,'Growth rate'!$B$3:$S$93,6,FALSE)*VLOOKUP($F170,BY_IND_Demand_Drivers!$B$5:$J$100,7,FALSE)</f>
        <v>4.5607058269010681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31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ITDSH</v>
      </c>
      <c r="G171" s="16">
        <f>VLOOKUP($D171,'Growth rate'!$B$3:$S$93,6,FALSE)*VLOOKUP($F171,BY_IND_Demand_Drivers!$B$5:$J$100,7,FALSE)</f>
        <v>4.6180595601535828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31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ITDSH</v>
      </c>
      <c r="G172" s="16">
        <f>VLOOKUP($D172,'Growth rate'!$B$3:$S$93,6,FALSE)*VLOOKUP($F172,BY_IND_Demand_Drivers!$B$5:$J$100,7,FALSE)</f>
        <v>4.6754132934060966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31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ITDSH</v>
      </c>
      <c r="G173" s="16">
        <f>VLOOKUP($D173,'Growth rate'!$B$3:$S$93,6,FALSE)*VLOOKUP($F173,BY_IND_Demand_Drivers!$B$5:$J$100,7,FALSE)</f>
        <v>4.7327670266586113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31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ITDSH</v>
      </c>
      <c r="G174" s="16">
        <f>VLOOKUP($D174,'Growth rate'!$B$3:$S$93,6,FALSE)*VLOOKUP($F174,BY_IND_Demand_Drivers!$B$5:$J$100,7,FALSE)</f>
        <v>4.790120759911126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31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ITDSH</v>
      </c>
      <c r="G175" s="16">
        <f>VLOOKUP($D175,'Growth rate'!$B$3:$S$93,6,FALSE)*VLOOKUP($F175,BY_IND_Demand_Drivers!$B$5:$J$100,7,FALSE)</f>
        <v>4.8474744931636398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31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ITDSH</v>
      </c>
      <c r="G176" s="16">
        <f>VLOOKUP($D176,'Growth rate'!$B$3:$S$93,6,FALSE)*VLOOKUP($F176,BY_IND_Demand_Drivers!$B$5:$J$100,7,FALSE)</f>
        <v>4.9048282264161545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31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ITDSH</v>
      </c>
      <c r="G177" s="16">
        <f>VLOOKUP($D177,'Growth rate'!$B$3:$S$93,6,FALSE)*VLOOKUP($F177,BY_IND_Demand_Drivers!$B$5:$J$100,7,FALSE)</f>
        <v>4.9621819596686692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31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ITDSH</v>
      </c>
      <c r="G178" s="16">
        <f>VLOOKUP($D178,'Growth rate'!$B$3:$S$93,6,FALSE)*VLOOKUP($F178,BY_IND_Demand_Drivers!$B$5:$J$100,7,FALSE)</f>
        <v>5.019535692921183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31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ITDSH</v>
      </c>
      <c r="G179" s="16">
        <f>VLOOKUP($D179,'Growth rate'!$B$3:$S$93,6,FALSE)*VLOOKUP($F179,BY_IND_Demand_Drivers!$B$5:$J$100,7,FALSE)</f>
        <v>5.0768894261736977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31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ITDSH</v>
      </c>
      <c r="G180" s="16">
        <f>VLOOKUP($D180,'Growth rate'!$B$3:$S$93,6,FALSE)*VLOOKUP($F180,BY_IND_Demand_Drivers!$B$5:$J$100,7,FALSE)</f>
        <v>5.1342431594262106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31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ITDSH</v>
      </c>
      <c r="G181" s="16">
        <f>VLOOKUP($D181,'Growth rate'!$B$3:$S$93,6,FALSE)*VLOOKUP($F181,BY_IND_Demand_Drivers!$B$5:$J$100,7,FALSE)</f>
        <v>5.1915968926787253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31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ITDSH</v>
      </c>
      <c r="G182" s="16">
        <f>VLOOKUP($D182,'Growth rate'!$B$3:$S$93,6,FALSE)*VLOOKUP($F182,BY_IND_Demand_Drivers!$B$5:$J$100,7,FALSE)</f>
        <v>5.2489506259312391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31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ITDSH</v>
      </c>
      <c r="G183" s="16">
        <f>VLOOKUP($D183,'Growth rate'!$B$3:$S$93,6,FALSE)*VLOOKUP($F183,BY_IND_Demand_Drivers!$B$5:$J$100,7,FALSE)</f>
        <v>5.3063043591837538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31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ITDSH</v>
      </c>
      <c r="G184" s="16">
        <f>VLOOKUP($D184,'Growth rate'!$B$3:$S$93,6,FALSE)*VLOOKUP($F184,BY_IND_Demand_Drivers!$B$5:$J$100,7,FALSE)</f>
        <v>5.3636580924362685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31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ITDSH</v>
      </c>
      <c r="G185" s="16">
        <f>VLOOKUP($D185,'Growth rate'!$B$3:$S$93,6,FALSE)*VLOOKUP($F185,BY_IND_Demand_Drivers!$B$5:$J$100,7,FALSE)</f>
        <v>5.4210118256887823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31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ITDSH</v>
      </c>
      <c r="G186" s="16">
        <f>VLOOKUP($D186,'Growth rate'!$B$3:$S$93,6,FALSE)*VLOOKUP($F186,BY_IND_Demand_Drivers!$B$5:$J$100,7,FALSE)</f>
        <v>5.478365558941297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31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ITDSH</v>
      </c>
      <c r="G187" s="16">
        <f>VLOOKUP($D187,'Growth rate'!$B$3:$S$93,6,FALSE)*VLOOKUP($F187,BY_IND_Demand_Drivers!$B$5:$J$100,7,FALSE)</f>
        <v>5.5357192921938116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31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ITDSH</v>
      </c>
      <c r="G188" s="16">
        <f>VLOOKUP($D188,'Growth rate'!$B$3:$S$93,6,FALSE)*VLOOKUP($F188,BY_IND_Demand_Drivers!$B$5:$J$100,7,FALSE)</f>
        <v>5.5930730254463255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31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ITDSH</v>
      </c>
      <c r="G189" s="16">
        <f>VLOOKUP($D189,'Growth rate'!$B$3:$S$93,6,FALSE)*VLOOKUP($F189,BY_IND_Demand_Drivers!$B$5:$J$100,7,FALSE)</f>
        <v>5.6504267586988401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31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ITDSH</v>
      </c>
      <c r="G190" s="16">
        <f>VLOOKUP($D190,'Growth rate'!$B$3:$S$93,6,FALSE)*VLOOKUP($F190,BY_IND_Demand_Drivers!$B$5:$J$100,7,FALSE)</f>
        <v>5.7077804919513548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31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ITDSH</v>
      </c>
      <c r="G191" s="16">
        <f>VLOOKUP($D191,'Growth rate'!$B$3:$S$93,6,FALSE)*VLOOKUP($F191,BY_IND_Demand_Drivers!$B$5:$J$100,7,FALSE)</f>
        <v>5.7651342252038686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31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ITDSH</v>
      </c>
      <c r="G192" s="16">
        <f>VLOOKUP($D192,'Growth rate'!$B$3:$S$93,6,FALSE)*VLOOKUP($F192,BY_IND_Demand_Drivers!$B$5:$J$100,7,FALSE)</f>
        <v>5.8224879584563825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31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ITDSH</v>
      </c>
      <c r="G193" s="16">
        <f>VLOOKUP($D193,'Growth rate'!$B$3:$S$93,6,FALSE)*VLOOKUP($F193,BY_IND_Demand_Drivers!$B$5:$J$100,7,FALSE)</f>
        <v>5.8798416917088971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31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ITDSH</v>
      </c>
      <c r="G194" s="16">
        <f>VLOOKUP($D194,'Growth rate'!$B$3:$S$93,6,FALSE)*VLOOKUP($F194,BY_IND_Demand_Drivers!$B$5:$J$100,7,FALSE)</f>
        <v>5.9371954249614118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31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ITDSH</v>
      </c>
      <c r="G195" s="16">
        <f>VLOOKUP($D195,'Growth rate'!$B$3:$S$93,6,FALSE)*VLOOKUP($F195,BY_IND_Demand_Drivers!$B$5:$J$100,7,FALSE)</f>
        <v>5.9945491582139256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31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ITDSH</v>
      </c>
      <c r="G196" s="16">
        <f>VLOOKUP($D196,'Growth rate'!$B$3:$S$93,6,FALSE)*VLOOKUP($F196,BY_IND_Demand_Drivers!$B$5:$J$100,7,FALSE)</f>
        <v>6.0519028914664403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31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ITDSH</v>
      </c>
      <c r="G197" s="16">
        <f>VLOOKUP($D197,'Growth rate'!$B$3:$S$93,6,FALSE)*VLOOKUP($F197,BY_IND_Demand_Drivers!$B$5:$J$100,7,FALSE)</f>
        <v>6.109256624718955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31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ITDSH</v>
      </c>
      <c r="G198" s="16">
        <f>VLOOKUP($D198,'Growth rate'!$B$3:$S$93,6,FALSE)*VLOOKUP($F198,BY_IND_Demand_Drivers!$B$5:$J$100,7,FALSE)</f>
        <v>6.1666103579714688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31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ITDSH</v>
      </c>
      <c r="G199" s="16">
        <f>VLOOKUP($D199,'Growth rate'!$B$3:$S$93,6,FALSE)*VLOOKUP($F199,BY_IND_Demand_Drivers!$B$5:$J$100,7,FALSE)</f>
        <v>6.2239640912239835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31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ITDSH</v>
      </c>
      <c r="G200" s="16">
        <f>VLOOKUP($D200,'Growth rate'!$B$3:$S$93,6,FALSE)*VLOOKUP($F200,BY_IND_Demand_Drivers!$B$5:$J$100,7,FALSE)</f>
        <v>6.2914581687930484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31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ITDSH</v>
      </c>
      <c r="G201" s="16">
        <f>VLOOKUP($D201,'Growth rate'!$B$3:$S$93,6,FALSE)*VLOOKUP($F201,BY_IND_Demand_Drivers!$B$5:$J$100,7,FALSE)</f>
        <v>6.3589522463621133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31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ITDSH</v>
      </c>
      <c r="G202" s="16">
        <f>VLOOKUP($D202,'Growth rate'!$B$3:$S$93,6,FALSE)*VLOOKUP($F202,BY_IND_Demand_Drivers!$B$5:$J$100,7,FALSE)</f>
        <v>6.4264463239311782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31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ITDSH</v>
      </c>
      <c r="G203" s="16">
        <f>VLOOKUP($D203,'Growth rate'!$B$3:$S$93,6,FALSE)*VLOOKUP($F203,BY_IND_Demand_Drivers!$B$5:$J$100,7,FALSE)</f>
        <v>6.4939404015002431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31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ITDSH</v>
      </c>
      <c r="G204" s="16">
        <f>VLOOKUP($D204,'Growth rate'!$B$3:$S$93,6,FALSE)*VLOOKUP($F204,BY_IND_Demand_Drivers!$B$5:$J$100,7,FALSE)</f>
        <v>6.561434479069308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31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ITDSH</v>
      </c>
      <c r="G205" s="16">
        <f>VLOOKUP($D205,'Growth rate'!$B$3:$S$93,6,FALSE)*VLOOKUP($F205,BY_IND_Demand_Drivers!$B$5:$J$100,7,FALSE)</f>
        <v>6.6370104084436594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31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ITDSH</v>
      </c>
      <c r="G206" s="16">
        <f>VLOOKUP($D206,'Growth rate'!$B$3:$S$93,6,FALSE)*VLOOKUP($F206,BY_IND_Demand_Drivers!$B$5:$J$100,7,FALSE)</f>
        <v>6.71258633781801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31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ITDSH</v>
      </c>
      <c r="G207" s="16">
        <f>VLOOKUP($D207,'Growth rate'!$B$3:$S$93,6,FALSE)*VLOOKUP($F207,BY_IND_Demand_Drivers!$B$5:$J$100,7,FALSE)</f>
        <v>6.7881622671923632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31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ITDSH</v>
      </c>
      <c r="G208" s="16">
        <f>VLOOKUP($D208,'Growth rate'!$B$3:$S$93,6,FALSE)*VLOOKUP($F208,BY_IND_Demand_Drivers!$B$5:$J$100,7,FALSE)</f>
        <v>6.8637381965667137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31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ITDSH</v>
      </c>
      <c r="G209" s="16">
        <f>VLOOKUP($D209,'Growth rate'!$B$3:$S$93,6,FALSE)*VLOOKUP($F209,BY_IND_Demand_Drivers!$B$5:$J$100,7,FALSE)</f>
        <v>6.939314125941066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31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ITDSH</v>
      </c>
      <c r="G210" s="16">
        <f>VLOOKUP($D210,'Growth rate'!$B$3:$S$93,6,FALSE)*VLOOKUP($F210,BY_IND_Demand_Drivers!$B$5:$J$100,7,FALSE)</f>
        <v>7.0167894166224434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31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ITDSH</v>
      </c>
      <c r="G211" s="16">
        <f>VLOOKUP($D211,'Growth rate'!$B$3:$S$93,6,FALSE)*VLOOKUP($F211,BY_IND_Demand_Drivers!$B$5:$J$100,7,FALSE)</f>
        <v>7.0942647073038225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31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ITDSH</v>
      </c>
      <c r="G212" s="16">
        <f>VLOOKUP($D212,'Growth rate'!$B$3:$S$93,6,FALSE)*VLOOKUP($F212,BY_IND_Demand_Drivers!$B$5:$J$100,7,FALSE)</f>
        <v>7.171739997985199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31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ITDSH</v>
      </c>
      <c r="G213" s="16">
        <f>VLOOKUP($D213,'Growth rate'!$B$3:$S$93,6,FALSE)*VLOOKUP($F213,BY_IND_Demand_Drivers!$B$5:$J$100,7,FALSE)</f>
        <v>7.2492152886665773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31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ITDSH</v>
      </c>
      <c r="G214" s="16">
        <f>VLOOKUP($D214,'Growth rate'!$B$3:$S$93,6,FALSE)*VLOOKUP($F214,BY_IND_Demand_Drivers!$B$5:$J$100,7,FALSE)</f>
        <v>7.3266905793479546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31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ITDSH</v>
      </c>
      <c r="G215" s="16">
        <f>VLOOKUP($D215,'Growth rate'!$B$3:$S$93,6,FALSE)*VLOOKUP($F215,BY_IND_Demand_Drivers!$B$5:$J$100,7,FALSE)</f>
        <v>7.4068687963722359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31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ITDSH</v>
      </c>
      <c r="G216" s="16">
        <f>VLOOKUP($D216,'Growth rate'!$B$3:$S$93,6,FALSE)*VLOOKUP($F216,BY_IND_Demand_Drivers!$B$5:$J$100,7,FALSE)</f>
        <v>7.4870470133965181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31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ITDSH</v>
      </c>
      <c r="G217" s="16">
        <f>VLOOKUP($D217,'Growth rate'!$B$3:$S$93,6,FALSE)*VLOOKUP($F217,BY_IND_Demand_Drivers!$B$5:$J$100,7,FALSE)</f>
        <v>7.5672252304207994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31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ITDSH</v>
      </c>
      <c r="G218" s="16">
        <f>VLOOKUP($D218,'Growth rate'!$B$3:$S$93,6,FALSE)*VLOOKUP($F218,BY_IND_Demand_Drivers!$B$5:$J$100,7,FALSE)</f>
        <v>7.6474034474450798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31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ITDSH</v>
      </c>
      <c r="G219" s="16">
        <f>VLOOKUP($D219,'Growth rate'!$B$3:$S$93,6,FALSE)*VLOOKUP($F219,BY_IND_Demand_Drivers!$B$5:$J$100,7,FALSE)</f>
        <v>7.727581664469362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31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ITDSH</v>
      </c>
      <c r="G220" s="16">
        <f>VLOOKUP($D220,'Growth rate'!$B$3:$S$93,6,FALSE)*VLOOKUP($F220,BY_IND_Demand_Drivers!$B$5:$J$100,7,FALSE)</f>
        <v>7.8076102228202959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31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ITDSH</v>
      </c>
      <c r="G221" s="16">
        <f>VLOOKUP($D221,'Growth rate'!$B$3:$S$93,6,FALSE)*VLOOKUP($F221,BY_IND_Demand_Drivers!$B$5:$J$100,7,FALSE)</f>
        <v>7.8876387811712281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31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ITDSH</v>
      </c>
      <c r="G222" s="16">
        <f>VLOOKUP($D222,'Growth rate'!$B$3:$S$93,6,FALSE)*VLOOKUP($F222,BY_IND_Demand_Drivers!$B$5:$J$100,7,FALSE)</f>
        <v>7.9676673395221611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31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ITDSH</v>
      </c>
      <c r="G223" s="16">
        <f>VLOOKUP($D223,'Growth rate'!$B$3:$S$93,6,FALSE)*VLOOKUP($F223,BY_IND_Demand_Drivers!$B$5:$J$100,7,FALSE)</f>
        <v>8.0476958978730924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31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ITDSH</v>
      </c>
      <c r="G224" s="16">
        <f>VLOOKUP($D224,'Growth rate'!$B$3:$S$93,6,FALSE)*VLOOKUP($F224,BY_IND_Demand_Drivers!$B$5:$J$100,7,FALSE)</f>
        <v>8.1277244562240263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31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ITDSH</v>
      </c>
      <c r="G225" s="16">
        <f>VLOOKUP($D225,'Growth rate'!$B$3:$S$93,6,FALSE)*VLOOKUP($F225,BY_IND_Demand_Drivers!$B$5:$J$100,7,FALSE)</f>
        <v>8.2064364150717282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31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ITDSH</v>
      </c>
      <c r="G226" s="16">
        <f>VLOOKUP($D226,'Growth rate'!$B$3:$S$93,6,FALSE)*VLOOKUP($F226,BY_IND_Demand_Drivers!$B$5:$J$100,7,FALSE)</f>
        <v>8.2851483739194336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31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ITDSH</v>
      </c>
      <c r="G227" s="16">
        <f>VLOOKUP($D227,'Growth rate'!$B$3:$S$93,6,FALSE)*VLOOKUP($F227,BY_IND_Demand_Drivers!$B$5:$J$100,7,FALSE)</f>
        <v>8.3638603327671373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31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ITDSH</v>
      </c>
      <c r="G228" s="16">
        <f>VLOOKUP($D228,'Growth rate'!$B$3:$S$93,6,FALSE)*VLOOKUP($F228,BY_IND_Demand_Drivers!$B$5:$J$100,7,FALSE)</f>
        <v>8.4425722916148427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31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ITDSH</v>
      </c>
      <c r="G229" s="16">
        <f>VLOOKUP($D229,'Growth rate'!$B$3:$S$93,6,FALSE)*VLOOKUP($F229,BY_IND_Demand_Drivers!$B$5:$J$100,7,FALSE)</f>
        <v>8.5212842504625446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31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ITDSH</v>
      </c>
      <c r="G230" s="16">
        <f>VLOOKUP($D230,'Growth rate'!$B$3:$S$93,6,FALSE)*VLOOKUP($F230,BY_IND_Demand_Drivers!$B$5:$J$100,7,FALSE)</f>
        <v>8.5967748630553107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31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ITDSH</v>
      </c>
      <c r="G231" s="16">
        <f>VLOOKUP($D231,'Growth rate'!$B$3:$S$93,6,FALSE)*VLOOKUP($F231,BY_IND_Demand_Drivers!$B$5:$J$100,7,FALSE)</f>
        <v>8.6722654756480768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31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ITDSH</v>
      </c>
      <c r="G232" s="16">
        <f>VLOOKUP($D232,'Growth rate'!$B$3:$S$93,6,FALSE)*VLOOKUP($F232,BY_IND_Demand_Drivers!$B$5:$J$100,7,FALSE)</f>
        <v>8.7477560882408394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31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ITDSH</v>
      </c>
      <c r="G233" s="16">
        <f>VLOOKUP($D233,'Growth rate'!$B$3:$S$93,6,FALSE)*VLOOKUP($F233,BY_IND_Demand_Drivers!$B$5:$J$100,7,FALSE)</f>
        <v>8.8232467008336037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31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ITDSH</v>
      </c>
      <c r="G234" s="16">
        <f>VLOOKUP($D234,'Growth rate'!$B$3:$S$93,6,FALSE)*VLOOKUP($F234,BY_IND_Demand_Drivers!$B$5:$J$100,7,FALSE)</f>
        <v>8.8987373134263681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31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ITDSH</v>
      </c>
      <c r="G235" s="16">
        <f>VLOOKUP($D235,'Growth rate'!$B$3:$S$93,6,FALSE)*VLOOKUP($F235,BY_IND_Demand_Drivers!$B$5:$J$100,7,FALSE)</f>
        <v>8.9712409883302158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31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ITDSH</v>
      </c>
      <c r="G236" s="16">
        <f>VLOOKUP($D236,'Growth rate'!$B$3:$S$93,6,FALSE)*VLOOKUP($F236,BY_IND_Demand_Drivers!$B$5:$J$100,7,FALSE)</f>
        <v>9.0437446632340617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31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ITDSH</v>
      </c>
      <c r="G237" s="16">
        <f>VLOOKUP($D237,'Growth rate'!$B$3:$S$93,6,FALSE)*VLOOKUP($F237,BY_IND_Demand_Drivers!$B$5:$J$100,7,FALSE)</f>
        <v>9.1162483381379094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31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ITDSH</v>
      </c>
      <c r="G238" s="16">
        <f>VLOOKUP($D238,'Growth rate'!$B$3:$S$93,6,FALSE)*VLOOKUP($F238,BY_IND_Demand_Drivers!$B$5:$J$100,7,FALSE)</f>
        <v>9.188752013041757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31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ITDSH</v>
      </c>
      <c r="G239" s="16">
        <f>VLOOKUP($D239,'Growth rate'!$B$3:$S$93,6,FALSE)*VLOOKUP($F239,BY_IND_Demand_Drivers!$B$5:$J$100,7,FALSE)</f>
        <v>9.2612556879456029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31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ITDSH</v>
      </c>
      <c r="G240" s="16">
        <f>VLOOKUP($D240,'Growth rate'!$B$3:$S$93,6,FALSE)*VLOOKUP($F240,BY_IND_Demand_Drivers!$B$5:$J$100,7,FALSE)</f>
        <v>9.3320779703299355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31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ITDSH</v>
      </c>
      <c r="G241" s="16">
        <f>VLOOKUP($D241,'Growth rate'!$B$3:$S$93,6,FALSE)*VLOOKUP($F241,BY_IND_Demand_Drivers!$B$5:$J$100,7,FALSE)</f>
        <v>9.4029002527142662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31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ITDSH</v>
      </c>
      <c r="G242" s="16">
        <f>VLOOKUP($D242,'Growth rate'!$B$3:$S$93,6,FALSE)*VLOOKUP($F242,BY_IND_Demand_Drivers!$B$5:$J$100,7,FALSE)</f>
        <v>9.4737225350985987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31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ITDSH</v>
      </c>
      <c r="G243" s="16">
        <f>VLOOKUP($D243,'Growth rate'!$B$3:$S$93,6,FALSE)*VLOOKUP($F243,BY_IND_Demand_Drivers!$B$5:$J$100,7,FALSE)</f>
        <v>9.5445448174829295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31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ITDSH</v>
      </c>
      <c r="G244" s="16">
        <f>VLOOKUP($D244,'Growth rate'!$B$3:$S$93,6,FALSE)*VLOOKUP($F244,BY_IND_Demand_Drivers!$B$5:$J$100,7,FALSE)</f>
        <v>9.6153670998672602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31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ITDSH</v>
      </c>
      <c r="G245" s="16">
        <f>VLOOKUP($D245,'Growth rate'!$B$3:$S$93,6,FALSE)*VLOOKUP($F245,BY_IND_Demand_Drivers!$B$5:$J$100,7,FALSE)</f>
        <v>9.6838246051460057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31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ITDSH</v>
      </c>
      <c r="G246" s="16">
        <f>VLOOKUP($D246,'Growth rate'!$B$3:$S$93,6,FALSE)*VLOOKUP($F246,BY_IND_Demand_Drivers!$B$5:$J$100,7,FALSE)</f>
        <v>9.752282110424753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31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ITDSH</v>
      </c>
      <c r="G247" s="16">
        <f>VLOOKUP($D247,'Growth rate'!$B$3:$S$93,6,FALSE)*VLOOKUP($F247,BY_IND_Demand_Drivers!$B$5:$J$100,7,FALSE)</f>
        <v>9.8207396157035003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31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ITDSH</v>
      </c>
      <c r="G248" s="16">
        <f>VLOOKUP($D248,'Growth rate'!$B$3:$S$93,6,FALSE)*VLOOKUP($F248,BY_IND_Demand_Drivers!$B$5:$J$100,7,FALSE)</f>
        <v>9.889197120982244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31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ITDSH</v>
      </c>
      <c r="G249" s="16">
        <f>VLOOKUP($D249,'Growth rate'!$B$3:$S$93,6,FALSE)*VLOOKUP($F249,BY_IND_Demand_Drivers!$B$5:$J$100,7,FALSE)</f>
        <v>9.9576546262609913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32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ITDLA</v>
      </c>
      <c r="G250" s="16">
        <f>VLOOKUP($D250,'Growth rate'!$B$3:$S$93,6,FALSE)*VLOOKUP($F250,BY_IND_Demand_Drivers!$B$5:$J$100,7,FALSE)</f>
        <v>6.11208270891089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32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ITDLA</v>
      </c>
      <c r="G251" s="16">
        <f>VLOOKUP($D251,'Growth rate'!$B$3:$S$93,6,FALSE)*VLOOKUP($F251,BY_IND_Demand_Drivers!$B$5:$J$100,7,FALSE)</f>
        <v>6.1909290630676548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32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ITDLA</v>
      </c>
      <c r="G252" s="16">
        <f>VLOOKUP($D252,'Growth rate'!$B$3:$S$93,6,FALSE)*VLOOKUP($F252,BY_IND_Demand_Drivers!$B$5:$J$100,7,FALSE)</f>
        <v>6.2697754172244187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32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ITDLA</v>
      </c>
      <c r="G253" s="16">
        <f>VLOOKUP($D253,'Growth rate'!$B$3:$S$93,6,FALSE)*VLOOKUP($F253,BY_IND_Demand_Drivers!$B$5:$J$100,7,FALSE)</f>
        <v>6.3486217713811834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32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ITDLA</v>
      </c>
      <c r="G254" s="16">
        <f>VLOOKUP($D254,'Growth rate'!$B$3:$S$93,6,FALSE)*VLOOKUP($F254,BY_IND_Demand_Drivers!$B$5:$J$100,7,FALSE)</f>
        <v>6.4274681255379473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32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ITDLA</v>
      </c>
      <c r="G255" s="16">
        <f>VLOOKUP($D255,'Growth rate'!$B$3:$S$93,6,FALSE)*VLOOKUP($F255,BY_IND_Demand_Drivers!$B$5:$J$100,7,FALSE)</f>
        <v>6.5063144796947121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32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ITDLA</v>
      </c>
      <c r="G256" s="16">
        <f>VLOOKUP($D256,'Growth rate'!$B$3:$S$93,6,FALSE)*VLOOKUP($F256,BY_IND_Demand_Drivers!$B$5:$J$100,7,FALSE)</f>
        <v>6.5851608338514769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32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ITDLA</v>
      </c>
      <c r="G257" s="16">
        <f>VLOOKUP($D257,'Growth rate'!$B$3:$S$93,6,FALSE)*VLOOKUP($F257,BY_IND_Demand_Drivers!$B$5:$J$100,7,FALSE)</f>
        <v>6.6640071880082408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32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ITDLA</v>
      </c>
      <c r="G258" s="16">
        <f>VLOOKUP($D258,'Growth rate'!$B$3:$S$93,6,FALSE)*VLOOKUP($F258,BY_IND_Demand_Drivers!$B$5:$J$100,7,FALSE)</f>
        <v>6.7428535421650055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32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ITDLA</v>
      </c>
      <c r="G259" s="16">
        <f>VLOOKUP($D259,'Growth rate'!$B$3:$S$93,6,FALSE)*VLOOKUP($F259,BY_IND_Demand_Drivers!$B$5:$J$100,7,FALSE)</f>
        <v>6.8216998963217712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32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ITDLA</v>
      </c>
      <c r="G260" s="16">
        <f>VLOOKUP($D260,'Growth rate'!$B$3:$S$93,6,FALSE)*VLOOKUP($F260,BY_IND_Demand_Drivers!$B$5:$J$100,7,FALSE)</f>
        <v>6.9005462504785342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32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ITDLA</v>
      </c>
      <c r="G261" s="16">
        <f>VLOOKUP($D261,'Growth rate'!$B$3:$S$93,6,FALSE)*VLOOKUP($F261,BY_IND_Demand_Drivers!$B$5:$J$100,7,FALSE)</f>
        <v>6.9793926046352999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32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ITDLA</v>
      </c>
      <c r="G262" s="16">
        <f>VLOOKUP($D262,'Growth rate'!$B$3:$S$93,6,FALSE)*VLOOKUP($F262,BY_IND_Demand_Drivers!$B$5:$J$100,7,FALSE)</f>
        <v>7.0582389587920629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32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ITDLA</v>
      </c>
      <c r="G263" s="16">
        <f>VLOOKUP($D263,'Growth rate'!$B$3:$S$93,6,FALSE)*VLOOKUP($F263,BY_IND_Demand_Drivers!$B$5:$J$100,7,FALSE)</f>
        <v>7.1370853129488285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32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ITDLA</v>
      </c>
      <c r="G264" s="16">
        <f>VLOOKUP($D264,'Growth rate'!$B$3:$S$93,6,FALSE)*VLOOKUP($F264,BY_IND_Demand_Drivers!$B$5:$J$100,7,FALSE)</f>
        <v>7.2159316671055915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32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ITDLA</v>
      </c>
      <c r="G265" s="16">
        <f>VLOOKUP($D265,'Growth rate'!$B$3:$S$93,6,FALSE)*VLOOKUP($F265,BY_IND_Demand_Drivers!$B$5:$J$100,7,FALSE)</f>
        <v>7.2947780212623572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32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ITDLA</v>
      </c>
      <c r="G266" s="16">
        <f>VLOOKUP($D266,'Growth rate'!$B$3:$S$93,6,FALSE)*VLOOKUP($F266,BY_IND_Demand_Drivers!$B$5:$J$100,7,FALSE)</f>
        <v>7.373624375419122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32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ITDLA</v>
      </c>
      <c r="G267" s="16">
        <f>VLOOKUP($D267,'Growth rate'!$B$3:$S$93,6,FALSE)*VLOOKUP($F267,BY_IND_Demand_Drivers!$B$5:$J$100,7,FALSE)</f>
        <v>7.452470729575885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32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ITDLA</v>
      </c>
      <c r="G268" s="16">
        <f>VLOOKUP($D268,'Growth rate'!$B$3:$S$93,6,FALSE)*VLOOKUP($F268,BY_IND_Demand_Drivers!$B$5:$J$100,7,FALSE)</f>
        <v>7.5313170837326506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32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ITDLA</v>
      </c>
      <c r="G269" s="16">
        <f>VLOOKUP($D269,'Growth rate'!$B$3:$S$93,6,FALSE)*VLOOKUP($F269,BY_IND_Demand_Drivers!$B$5:$J$100,7,FALSE)</f>
        <v>7.6101634378894154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32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ITDLA</v>
      </c>
      <c r="G270" s="16">
        <f>VLOOKUP($D270,'Growth rate'!$B$3:$S$93,6,FALSE)*VLOOKUP($F270,BY_IND_Demand_Drivers!$B$5:$J$100,7,FALSE)</f>
        <v>7.6890097920461793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32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ITDLA</v>
      </c>
      <c r="G271" s="16">
        <f>VLOOKUP($D271,'Growth rate'!$B$3:$S$93,6,FALSE)*VLOOKUP($F271,BY_IND_Demand_Drivers!$B$5:$J$100,7,FALSE)</f>
        <v>7.7678561462029441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32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ITDLA</v>
      </c>
      <c r="G272" s="16">
        <f>VLOOKUP($D272,'Growth rate'!$B$3:$S$93,6,FALSE)*VLOOKUP($F272,BY_IND_Demand_Drivers!$B$5:$J$100,7,FALSE)</f>
        <v>7.8467025003597088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32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ITDLA</v>
      </c>
      <c r="G273" s="16">
        <f>VLOOKUP($D273,'Growth rate'!$B$3:$S$93,6,FALSE)*VLOOKUP($F273,BY_IND_Demand_Drivers!$B$5:$J$100,7,FALSE)</f>
        <v>7.9255488545164727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32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ITDLA</v>
      </c>
      <c r="G274" s="16">
        <f>VLOOKUP($D274,'Growth rate'!$B$3:$S$93,6,FALSE)*VLOOKUP($F274,BY_IND_Demand_Drivers!$B$5:$J$100,7,FALSE)</f>
        <v>8.0043952086732357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32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ITDLA</v>
      </c>
      <c r="G275" s="16">
        <f>VLOOKUP($D275,'Growth rate'!$B$3:$S$93,6,FALSE)*VLOOKUP($F275,BY_IND_Demand_Drivers!$B$5:$J$100,7,FALSE)</f>
        <v>8.0832415628300005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32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ITDLA</v>
      </c>
      <c r="G276" s="16">
        <f>VLOOKUP($D276,'Growth rate'!$B$3:$S$93,6,FALSE)*VLOOKUP($F276,BY_IND_Demand_Drivers!$B$5:$J$100,7,FALSE)</f>
        <v>8.1620879169867671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32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ITDLA</v>
      </c>
      <c r="G277" s="16">
        <f>VLOOKUP($D277,'Growth rate'!$B$3:$S$93,6,FALSE)*VLOOKUP($F277,BY_IND_Demand_Drivers!$B$5:$J$100,7,FALSE)</f>
        <v>8.2409342711435301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32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ITDLA</v>
      </c>
      <c r="G278" s="16">
        <f>VLOOKUP($D278,'Growth rate'!$B$3:$S$93,6,FALSE)*VLOOKUP($F278,BY_IND_Demand_Drivers!$B$5:$J$100,7,FALSE)</f>
        <v>8.3197806253002948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32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ITDLA</v>
      </c>
      <c r="G279" s="16">
        <f>VLOOKUP($D279,'Growth rate'!$B$3:$S$93,6,FALSE)*VLOOKUP($F279,BY_IND_Demand_Drivers!$B$5:$J$100,7,FALSE)</f>
        <v>8.3986269794570596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32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ITDLA</v>
      </c>
      <c r="G280" s="16">
        <f>VLOOKUP($D280,'Growth rate'!$B$3:$S$93,6,FALSE)*VLOOKUP($F280,BY_IND_Demand_Drivers!$B$5:$J$100,7,FALSE)</f>
        <v>8.4774733336138244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32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ITDLA</v>
      </c>
      <c r="G281" s="16">
        <f>VLOOKUP($D281,'Growth rate'!$B$3:$S$93,6,FALSE)*VLOOKUP($F281,BY_IND_Demand_Drivers!$B$5:$J$100,7,FALSE)</f>
        <v>8.5563196877705892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32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ITDLA</v>
      </c>
      <c r="G282" s="16">
        <f>VLOOKUP($D282,'Growth rate'!$B$3:$S$93,6,FALSE)*VLOOKUP($F282,BY_IND_Demand_Drivers!$B$5:$J$100,7,FALSE)</f>
        <v>8.6491063581703109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32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ITDLA</v>
      </c>
      <c r="G283" s="16">
        <f>VLOOKUP($D283,'Growth rate'!$B$3:$S$93,6,FALSE)*VLOOKUP($F283,BY_IND_Demand_Drivers!$B$5:$J$100,7,FALSE)</f>
        <v>8.7418930285700327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32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ITDLA</v>
      </c>
      <c r="G284" s="16">
        <f>VLOOKUP($D284,'Growth rate'!$B$3:$S$93,6,FALSE)*VLOOKUP($F284,BY_IND_Demand_Drivers!$B$5:$J$100,7,FALSE)</f>
        <v>8.8346796989697545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32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ITDLA</v>
      </c>
      <c r="G285" s="16">
        <f>VLOOKUP($D285,'Growth rate'!$B$3:$S$93,6,FALSE)*VLOOKUP($F285,BY_IND_Demand_Drivers!$B$5:$J$100,7,FALSE)</f>
        <v>8.9274663693694762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32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ITDLA</v>
      </c>
      <c r="G286" s="16">
        <f>VLOOKUP($D286,'Growth rate'!$B$3:$S$93,6,FALSE)*VLOOKUP($F286,BY_IND_Demand_Drivers!$B$5:$J$100,7,FALSE)</f>
        <v>9.020253039769198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32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ITDLA</v>
      </c>
      <c r="G287" s="16">
        <f>VLOOKUP($D287,'Growth rate'!$B$3:$S$93,6,FALSE)*VLOOKUP($F287,BY_IND_Demand_Drivers!$B$5:$J$100,7,FALSE)</f>
        <v>9.124150138619612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32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ITDLA</v>
      </c>
      <c r="G288" s="16">
        <f>VLOOKUP($D288,'Growth rate'!$B$3:$S$93,6,FALSE)*VLOOKUP($F288,BY_IND_Demand_Drivers!$B$5:$J$100,7,FALSE)</f>
        <v>9.2280472374700242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32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ITDLA</v>
      </c>
      <c r="G289" s="16">
        <f>VLOOKUP($D289,'Growth rate'!$B$3:$S$93,6,FALSE)*VLOOKUP($F289,BY_IND_Demand_Drivers!$B$5:$J$100,7,FALSE)</f>
        <v>9.3319443363204417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32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ITDLA</v>
      </c>
      <c r="G290" s="16">
        <f>VLOOKUP($D290,'Growth rate'!$B$3:$S$93,6,FALSE)*VLOOKUP($F290,BY_IND_Demand_Drivers!$B$5:$J$100,7,FALSE)</f>
        <v>9.4358414351708539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32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ITDLA</v>
      </c>
      <c r="G291" s="16">
        <f>VLOOKUP($D291,'Growth rate'!$B$3:$S$93,6,FALSE)*VLOOKUP($F291,BY_IND_Demand_Drivers!$B$5:$J$100,7,FALSE)</f>
        <v>9.5397385340212679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32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ITDLA</v>
      </c>
      <c r="G292" s="16">
        <f>VLOOKUP($D292,'Growth rate'!$B$3:$S$93,6,FALSE)*VLOOKUP($F292,BY_IND_Demand_Drivers!$B$5:$J$100,7,FALSE)</f>
        <v>9.6462467569571189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32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ITDLA</v>
      </c>
      <c r="G293" s="16">
        <f>VLOOKUP($D293,'Growth rate'!$B$3:$S$93,6,FALSE)*VLOOKUP($F293,BY_IND_Demand_Drivers!$B$5:$J$100,7,FALSE)</f>
        <v>9.7527549798929734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32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ITDLA</v>
      </c>
      <c r="G294" s="16">
        <f>VLOOKUP($D294,'Growth rate'!$B$3:$S$93,6,FALSE)*VLOOKUP($F294,BY_IND_Demand_Drivers!$B$5:$J$100,7,FALSE)</f>
        <v>9.8592632028288243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32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ITDLA</v>
      </c>
      <c r="G295" s="16">
        <f>VLOOKUP($D295,'Growth rate'!$B$3:$S$93,6,FALSE)*VLOOKUP($F295,BY_IND_Demand_Drivers!$B$5:$J$100,7,FALSE)</f>
        <v>9.965771425764677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32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ITDLA</v>
      </c>
      <c r="G296" s="16">
        <f>VLOOKUP($D296,'Growth rate'!$B$3:$S$93,6,FALSE)*VLOOKUP($F296,BY_IND_Demand_Drivers!$B$5:$J$100,7,FALSE)</f>
        <v>10.072279648700528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32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ITDLA</v>
      </c>
      <c r="G297" s="16">
        <f>VLOOKUP($D297,'Growth rate'!$B$3:$S$93,6,FALSE)*VLOOKUP($F297,BY_IND_Demand_Drivers!$B$5:$J$100,7,FALSE)</f>
        <v>10.182503687078663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32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ITDLA</v>
      </c>
      <c r="G298" s="16">
        <f>VLOOKUP($D298,'Growth rate'!$B$3:$S$93,6,FALSE)*VLOOKUP($F298,BY_IND_Demand_Drivers!$B$5:$J$100,7,FALSE)</f>
        <v>10.292727725456796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32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ITDLA</v>
      </c>
      <c r="G299" s="16">
        <f>VLOOKUP($D299,'Growth rate'!$B$3:$S$93,6,FALSE)*VLOOKUP($F299,BY_IND_Demand_Drivers!$B$5:$J$100,7,FALSE)</f>
        <v>10.402951763834931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32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ITDLA</v>
      </c>
      <c r="G300" s="16">
        <f>VLOOKUP($D300,'Growth rate'!$B$3:$S$93,6,FALSE)*VLOOKUP($F300,BY_IND_Demand_Drivers!$B$5:$J$100,7,FALSE)</f>
        <v>10.513175802213064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32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ITDLA</v>
      </c>
      <c r="G301" s="16">
        <f>VLOOKUP($D301,'Growth rate'!$B$3:$S$93,6,FALSE)*VLOOKUP($F301,BY_IND_Demand_Drivers!$B$5:$J$100,7,FALSE)</f>
        <v>10.623399840591199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32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ITDLA</v>
      </c>
      <c r="G302" s="16">
        <f>VLOOKUP($D302,'Growth rate'!$B$3:$S$93,6,FALSE)*VLOOKUP($F302,BY_IND_Demand_Drivers!$B$5:$J$100,7,FALSE)</f>
        <v>10.733418137510283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32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ITDLA</v>
      </c>
      <c r="G303" s="16">
        <f>VLOOKUP($D303,'Growth rate'!$B$3:$S$93,6,FALSE)*VLOOKUP($F303,BY_IND_Demand_Drivers!$B$5:$J$100,7,FALSE)</f>
        <v>10.843436434429364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32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ITDLA</v>
      </c>
      <c r="G304" s="16">
        <f>VLOOKUP($D304,'Growth rate'!$B$3:$S$93,6,FALSE)*VLOOKUP($F304,BY_IND_Demand_Drivers!$B$5:$J$100,7,FALSE)</f>
        <v>10.953454731348446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32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ITDLA</v>
      </c>
      <c r="G305" s="16">
        <f>VLOOKUP($D305,'Growth rate'!$B$3:$S$93,6,FALSE)*VLOOKUP($F305,BY_IND_Demand_Drivers!$B$5:$J$100,7,FALSE)</f>
        <v>11.063473028267527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32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ITDLA</v>
      </c>
      <c r="G306" s="16">
        <f>VLOOKUP($D306,'Growth rate'!$B$3:$S$93,6,FALSE)*VLOOKUP($F306,BY_IND_Demand_Drivers!$B$5:$J$100,7,FALSE)</f>
        <v>11.173491325186609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32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ITDLA</v>
      </c>
      <c r="G307" s="16">
        <f>VLOOKUP($D307,'Growth rate'!$B$3:$S$93,6,FALSE)*VLOOKUP($F307,BY_IND_Demand_Drivers!$B$5:$J$100,7,FALSE)</f>
        <v>11.281699642792622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32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ITDLA</v>
      </c>
      <c r="G308" s="16">
        <f>VLOOKUP($D308,'Growth rate'!$B$3:$S$93,6,FALSE)*VLOOKUP($F308,BY_IND_Demand_Drivers!$B$5:$J$100,7,FALSE)</f>
        <v>11.38990796039864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32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ITDLA</v>
      </c>
      <c r="G309" s="16">
        <f>VLOOKUP($D309,'Growth rate'!$B$3:$S$93,6,FALSE)*VLOOKUP($F309,BY_IND_Demand_Drivers!$B$5:$J$100,7,FALSE)</f>
        <v>11.498116278004654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32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ITDLA</v>
      </c>
      <c r="G310" s="16">
        <f>VLOOKUP($D310,'Growth rate'!$B$3:$S$93,6,FALSE)*VLOOKUP($F310,BY_IND_Demand_Drivers!$B$5:$J$100,7,FALSE)</f>
        <v>11.606324595610669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32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ITDLA</v>
      </c>
      <c r="G311" s="16">
        <f>VLOOKUP($D311,'Growth rate'!$B$3:$S$93,6,FALSE)*VLOOKUP($F311,BY_IND_Demand_Drivers!$B$5:$J$100,7,FALSE)</f>
        <v>11.714532913216685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32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ITDLA</v>
      </c>
      <c r="G312" s="16">
        <f>VLOOKUP($D312,'Growth rate'!$B$3:$S$93,6,FALSE)*VLOOKUP($F312,BY_IND_Demand_Drivers!$B$5:$J$100,7,FALSE)</f>
        <v>11.818312723848965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32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ITDLA</v>
      </c>
      <c r="G313" s="16">
        <f>VLOOKUP($D313,'Growth rate'!$B$3:$S$93,6,FALSE)*VLOOKUP($F313,BY_IND_Demand_Drivers!$B$5:$J$100,7,FALSE)</f>
        <v>11.922092534481246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32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ITDLA</v>
      </c>
      <c r="G314" s="16">
        <f>VLOOKUP($D314,'Growth rate'!$B$3:$S$93,6,FALSE)*VLOOKUP($F314,BY_IND_Demand_Drivers!$B$5:$J$100,7,FALSE)</f>
        <v>12.025872345113523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32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ITDLA</v>
      </c>
      <c r="G315" s="16">
        <f>VLOOKUP($D315,'Growth rate'!$B$3:$S$93,6,FALSE)*VLOOKUP($F315,BY_IND_Demand_Drivers!$B$5:$J$100,7,FALSE)</f>
        <v>12.129652155745802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32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ITDLA</v>
      </c>
      <c r="G316" s="16">
        <f>VLOOKUP($D316,'Growth rate'!$B$3:$S$93,6,FALSE)*VLOOKUP($F316,BY_IND_Demand_Drivers!$B$5:$J$100,7,FALSE)</f>
        <v>12.233431966378083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32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ITDLA</v>
      </c>
      <c r="G317" s="16">
        <f>VLOOKUP($D317,'Growth rate'!$B$3:$S$93,6,FALSE)*VLOOKUP($F317,BY_IND_Demand_Drivers!$B$5:$J$100,7,FALSE)</f>
        <v>12.333105520390104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32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ITDLA</v>
      </c>
      <c r="G318" s="16">
        <f>VLOOKUP($D318,'Growth rate'!$B$3:$S$93,6,FALSE)*VLOOKUP($F318,BY_IND_Demand_Drivers!$B$5:$J$100,7,FALSE)</f>
        <v>12.432779074402127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32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ITDLA</v>
      </c>
      <c r="G319" s="16">
        <f>VLOOKUP($D319,'Growth rate'!$B$3:$S$93,6,FALSE)*VLOOKUP($F319,BY_IND_Demand_Drivers!$B$5:$J$100,7,FALSE)</f>
        <v>12.532452628414152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32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ITDLA</v>
      </c>
      <c r="G320" s="16">
        <f>VLOOKUP($D320,'Growth rate'!$B$3:$S$93,6,FALSE)*VLOOKUP($F320,BY_IND_Demand_Drivers!$B$5:$J$100,7,FALSE)</f>
        <v>12.632126182426173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32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ITDLA</v>
      </c>
      <c r="G321" s="16">
        <f>VLOOKUP($D321,'Growth rate'!$B$3:$S$93,6,FALSE)*VLOOKUP($F321,BY_IND_Demand_Drivers!$B$5:$J$100,7,FALSE)</f>
        <v>12.731799736438196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32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ITDLA</v>
      </c>
      <c r="G322" s="16">
        <f>VLOOKUP($D322,'Growth rate'!$B$3:$S$93,6,FALSE)*VLOOKUP($F322,BY_IND_Demand_Drivers!$B$5:$J$100,7,FALSE)</f>
        <v>12.829161816330714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32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ITDLA</v>
      </c>
      <c r="G323" s="16">
        <f>VLOOKUP($D323,'Growth rate'!$B$3:$S$93,6,FALSE)*VLOOKUP($F323,BY_IND_Demand_Drivers!$B$5:$J$100,7,FALSE)</f>
        <v>12.926523896223229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32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ITDLA</v>
      </c>
      <c r="G324" s="16">
        <f>VLOOKUP($D324,'Growth rate'!$B$3:$S$93,6,FALSE)*VLOOKUP($F324,BY_IND_Demand_Drivers!$B$5:$J$100,7,FALSE)</f>
        <v>13.023885976115746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32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ITDLA</v>
      </c>
      <c r="G325" s="16">
        <f>VLOOKUP($D325,'Growth rate'!$B$3:$S$93,6,FALSE)*VLOOKUP($F325,BY_IND_Demand_Drivers!$B$5:$J$100,7,FALSE)</f>
        <v>13.121248056008262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32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ITDLA</v>
      </c>
      <c r="G326" s="16">
        <f>VLOOKUP($D326,'Growth rate'!$B$3:$S$93,6,FALSE)*VLOOKUP($F326,BY_IND_Demand_Drivers!$B$5:$J$100,7,FALSE)</f>
        <v>13.218610135900777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32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ITDLA</v>
      </c>
      <c r="G327" s="16">
        <f>VLOOKUP($D327,'Growth rate'!$B$3:$S$93,6,FALSE)*VLOOKUP($F327,BY_IND_Demand_Drivers!$B$5:$J$100,7,FALSE)</f>
        <v>13.31272126694315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32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ITDLA</v>
      </c>
      <c r="G328" s="16">
        <f>VLOOKUP($D328,'Growth rate'!$B$3:$S$93,6,FALSE)*VLOOKUP($F328,BY_IND_Demand_Drivers!$B$5:$J$100,7,FALSE)</f>
        <v>13.406832397985522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32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ITDLA</v>
      </c>
      <c r="G329" s="16">
        <f>VLOOKUP($D329,'Growth rate'!$B$3:$S$93,6,FALSE)*VLOOKUP($F329,BY_IND_Demand_Drivers!$B$5:$J$100,7,FALSE)</f>
        <v>13.500943529027895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32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ITDLA</v>
      </c>
      <c r="G330" s="16">
        <f>VLOOKUP($D330,'Growth rate'!$B$3:$S$93,6,FALSE)*VLOOKUP($F330,BY_IND_Demand_Drivers!$B$5:$J$100,7,FALSE)</f>
        <v>13.595054660070264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32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ITDLA</v>
      </c>
      <c r="G331" s="16">
        <f>VLOOKUP($D331,'Growth rate'!$B$3:$S$93,6,FALSE)*VLOOKUP($F331,BY_IND_Demand_Drivers!$B$5:$J$100,7,FALSE)</f>
        <v>13.689165791112638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33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ITDEM</v>
      </c>
      <c r="G332" s="16">
        <f>VLOOKUP($D332,'Growth rate'!$B$3:$S$93,6,FALSE)*VLOOKUP($F332,BY_IND_Demand_Drivers!$B$5:$J$100,7,FALSE)</f>
        <v>29.949192784158399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33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ITDEM</v>
      </c>
      <c r="G333" s="16">
        <f>VLOOKUP($D333,'Growth rate'!$B$3:$S$93,6,FALSE)*VLOOKUP($F333,BY_IND_Demand_Drivers!$B$5:$J$100,7,FALSE)</f>
        <v>30.335539758410938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33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ITDEM</v>
      </c>
      <c r="G334" s="16">
        <f>VLOOKUP($D334,'Growth rate'!$B$3:$S$93,6,FALSE)*VLOOKUP($F334,BY_IND_Demand_Drivers!$B$5:$J$100,7,FALSE)</f>
        <v>30.721886732663471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33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ITDEM</v>
      </c>
      <c r="G335" s="16">
        <f>VLOOKUP($D335,'Growth rate'!$B$3:$S$93,6,FALSE)*VLOOKUP($F335,BY_IND_Demand_Drivers!$B$5:$J$100,7,FALSE)</f>
        <v>31.10823370691601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33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ITDEM</v>
      </c>
      <c r="G336" s="16">
        <f>VLOOKUP($D336,'Growth rate'!$B$3:$S$93,6,FALSE)*VLOOKUP($F336,BY_IND_Demand_Drivers!$B$5:$J$100,7,FALSE)</f>
        <v>31.494580681168539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33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ITDEM</v>
      </c>
      <c r="G337" s="16">
        <f>VLOOKUP($D337,'Growth rate'!$B$3:$S$93,6,FALSE)*VLOOKUP($F337,BY_IND_Demand_Drivers!$B$5:$J$100,7,FALSE)</f>
        <v>31.880927655421079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33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ITDEM</v>
      </c>
      <c r="G338" s="16">
        <f>VLOOKUP($D338,'Growth rate'!$B$3:$S$93,6,FALSE)*VLOOKUP($F338,BY_IND_Demand_Drivers!$B$5:$J$100,7,FALSE)</f>
        <v>32.267274629673622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33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ITDEM</v>
      </c>
      <c r="G339" s="16">
        <f>VLOOKUP($D339,'Growth rate'!$B$3:$S$93,6,FALSE)*VLOOKUP($F339,BY_IND_Demand_Drivers!$B$5:$J$100,7,FALSE)</f>
        <v>32.653621603926148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33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ITDEM</v>
      </c>
      <c r="G340" s="16">
        <f>VLOOKUP($D340,'Growth rate'!$B$3:$S$93,6,FALSE)*VLOOKUP($F340,BY_IND_Demand_Drivers!$B$5:$J$100,7,FALSE)</f>
        <v>33.039968578178687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33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ITDEM</v>
      </c>
      <c r="G341" s="16">
        <f>VLOOKUP($D341,'Growth rate'!$B$3:$S$93,6,FALSE)*VLOOKUP($F341,BY_IND_Demand_Drivers!$B$5:$J$100,7,FALSE)</f>
        <v>33.426315552431227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33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ITDEM</v>
      </c>
      <c r="G342" s="16">
        <f>VLOOKUP($D342,'Growth rate'!$B$3:$S$93,6,FALSE)*VLOOKUP($F342,BY_IND_Demand_Drivers!$B$5:$J$100,7,FALSE)</f>
        <v>33.812662526683759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33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ITDEM</v>
      </c>
      <c r="G343" s="16">
        <f>VLOOKUP($D343,'Growth rate'!$B$3:$S$93,6,FALSE)*VLOOKUP($F343,BY_IND_Demand_Drivers!$B$5:$J$100,7,FALSE)</f>
        <v>34.199009500936299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33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ITDEM</v>
      </c>
      <c r="G344" s="16">
        <f>VLOOKUP($D344,'Growth rate'!$B$3:$S$93,6,FALSE)*VLOOKUP($F344,BY_IND_Demand_Drivers!$B$5:$J$100,7,FALSE)</f>
        <v>34.585356475188831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33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ITDEM</v>
      </c>
      <c r="G345" s="16">
        <f>VLOOKUP($D345,'Growth rate'!$B$3:$S$93,6,FALSE)*VLOOKUP($F345,BY_IND_Demand_Drivers!$B$5:$J$100,7,FALSE)</f>
        <v>34.971703449441371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33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ITDEM</v>
      </c>
      <c r="G346" s="16">
        <f>VLOOKUP($D346,'Growth rate'!$B$3:$S$93,6,FALSE)*VLOOKUP($F346,BY_IND_Demand_Drivers!$B$5:$J$100,7,FALSE)</f>
        <v>35.358050423693903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33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ITDEM</v>
      </c>
      <c r="G347" s="16">
        <f>VLOOKUP($D347,'Growth rate'!$B$3:$S$93,6,FALSE)*VLOOKUP($F347,BY_IND_Demand_Drivers!$B$5:$J$100,7,FALSE)</f>
        <v>35.744397397946443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33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ITDEM</v>
      </c>
      <c r="G348" s="16">
        <f>VLOOKUP($D348,'Growth rate'!$B$3:$S$93,6,FALSE)*VLOOKUP($F348,BY_IND_Demand_Drivers!$B$5:$J$100,7,FALSE)</f>
        <v>36.130744372198983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33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ITDEM</v>
      </c>
      <c r="G349" s="16">
        <f>VLOOKUP($D349,'Growth rate'!$B$3:$S$93,6,FALSE)*VLOOKUP($F349,BY_IND_Demand_Drivers!$B$5:$J$100,7,FALSE)</f>
        <v>36.517091346451515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33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ITDEM</v>
      </c>
      <c r="G350" s="16">
        <f>VLOOKUP($D350,'Growth rate'!$B$3:$S$93,6,FALSE)*VLOOKUP($F350,BY_IND_Demand_Drivers!$B$5:$J$100,7,FALSE)</f>
        <v>36.903438320704055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33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ITDEM</v>
      </c>
      <c r="G351" s="16">
        <f>VLOOKUP($D351,'Growth rate'!$B$3:$S$93,6,FALSE)*VLOOKUP($F351,BY_IND_Demand_Drivers!$B$5:$J$100,7,FALSE)</f>
        <v>37.289785294956587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33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ITDEM</v>
      </c>
      <c r="G352" s="16">
        <f>VLOOKUP($D352,'Growth rate'!$B$3:$S$93,6,FALSE)*VLOOKUP($F352,BY_IND_Demand_Drivers!$B$5:$J$100,7,FALSE)</f>
        <v>37.67613226920912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33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ITDEM</v>
      </c>
      <c r="G353" s="16">
        <f>VLOOKUP($D353,'Growth rate'!$B$3:$S$93,6,FALSE)*VLOOKUP($F353,BY_IND_Demand_Drivers!$B$5:$J$100,7,FALSE)</f>
        <v>38.062479243461659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33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ITDEM</v>
      </c>
      <c r="G354" s="16">
        <f>VLOOKUP($D354,'Growth rate'!$B$3:$S$93,6,FALSE)*VLOOKUP($F354,BY_IND_Demand_Drivers!$B$5:$J$100,7,FALSE)</f>
        <v>38.448826217714199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33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ITDEM</v>
      </c>
      <c r="G355" s="16">
        <f>VLOOKUP($D355,'Growth rate'!$B$3:$S$93,6,FALSE)*VLOOKUP($F355,BY_IND_Demand_Drivers!$B$5:$J$100,7,FALSE)</f>
        <v>38.835173191966732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33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ITDEM</v>
      </c>
      <c r="G356" s="16">
        <f>VLOOKUP($D356,'Growth rate'!$B$3:$S$93,6,FALSE)*VLOOKUP($F356,BY_IND_Demand_Drivers!$B$5:$J$100,7,FALSE)</f>
        <v>39.221520166219264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33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ITDEM</v>
      </c>
      <c r="G357" s="16">
        <f>VLOOKUP($D357,'Growth rate'!$B$3:$S$93,6,FALSE)*VLOOKUP($F357,BY_IND_Demand_Drivers!$B$5:$J$100,7,FALSE)</f>
        <v>39.607867140471804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33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ITDEM</v>
      </c>
      <c r="G358" s="16">
        <f>VLOOKUP($D358,'Growth rate'!$B$3:$S$93,6,FALSE)*VLOOKUP($F358,BY_IND_Demand_Drivers!$B$5:$J$100,7,FALSE)</f>
        <v>39.994214114724343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33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ITDEM</v>
      </c>
      <c r="G359" s="16">
        <f>VLOOKUP($D359,'Growth rate'!$B$3:$S$93,6,FALSE)*VLOOKUP($F359,BY_IND_Demand_Drivers!$B$5:$J$100,7,FALSE)</f>
        <v>40.380561088976876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33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ITDEM</v>
      </c>
      <c r="G360" s="16">
        <f>VLOOKUP($D360,'Growth rate'!$B$3:$S$93,6,FALSE)*VLOOKUP($F360,BY_IND_Demand_Drivers!$B$5:$J$100,7,FALSE)</f>
        <v>40.766908063229415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33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ITDEM</v>
      </c>
      <c r="G361" s="16">
        <f>VLOOKUP($D361,'Growth rate'!$B$3:$S$93,6,FALSE)*VLOOKUP($F361,BY_IND_Demand_Drivers!$B$5:$J$100,7,FALSE)</f>
        <v>41.153255037481955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33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ITDEM</v>
      </c>
      <c r="G362" s="16">
        <f>VLOOKUP($D362,'Growth rate'!$B$3:$S$93,6,FALSE)*VLOOKUP($F362,BY_IND_Demand_Drivers!$B$5:$J$100,7,FALSE)</f>
        <v>41.539602011734488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33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ITDEM</v>
      </c>
      <c r="G363" s="16">
        <f>VLOOKUP($D363,'Growth rate'!$B$3:$S$93,6,FALSE)*VLOOKUP($F363,BY_IND_Demand_Drivers!$B$5:$J$100,7,FALSE)</f>
        <v>41.925948985987027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33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ITDEM</v>
      </c>
      <c r="G364" s="16">
        <f>VLOOKUP($D364,'Growth rate'!$B$3:$S$93,6,FALSE)*VLOOKUP($F364,BY_IND_Demand_Drivers!$B$5:$J$100,7,FALSE)</f>
        <v>42.380603481344238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33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ITDEM</v>
      </c>
      <c r="G365" s="16">
        <f>VLOOKUP($D365,'Growth rate'!$B$3:$S$93,6,FALSE)*VLOOKUP($F365,BY_IND_Demand_Drivers!$B$5:$J$100,7,FALSE)</f>
        <v>42.835257976701456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33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ITDEM</v>
      </c>
      <c r="G366" s="16">
        <f>VLOOKUP($D366,'Growth rate'!$B$3:$S$93,6,FALSE)*VLOOKUP($F366,BY_IND_Demand_Drivers!$B$5:$J$100,7,FALSE)</f>
        <v>43.289912472058667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33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ITDEM</v>
      </c>
      <c r="G367" s="16">
        <f>VLOOKUP($D367,'Growth rate'!$B$3:$S$93,6,FALSE)*VLOOKUP($F367,BY_IND_Demand_Drivers!$B$5:$J$100,7,FALSE)</f>
        <v>43.744566967415885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33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ITDEM</v>
      </c>
      <c r="G368" s="16">
        <f>VLOOKUP($D368,'Growth rate'!$B$3:$S$93,6,FALSE)*VLOOKUP($F368,BY_IND_Demand_Drivers!$B$5:$J$100,7,FALSE)</f>
        <v>44.199221462773096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33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ITDEM</v>
      </c>
      <c r="G369" s="16">
        <f>VLOOKUP($D369,'Growth rate'!$B$3:$S$93,6,FALSE)*VLOOKUP($F369,BY_IND_Demand_Drivers!$B$5:$J$100,7,FALSE)</f>
        <v>44.708317034835517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33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ITDEM</v>
      </c>
      <c r="G370" s="16">
        <f>VLOOKUP($D370,'Growth rate'!$B$3:$S$93,6,FALSE)*VLOOKUP($F370,BY_IND_Demand_Drivers!$B$5:$J$100,7,FALSE)</f>
        <v>45.217412606897923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33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ITDEM</v>
      </c>
      <c r="G371" s="16">
        <f>VLOOKUP($D371,'Growth rate'!$B$3:$S$93,6,FALSE)*VLOOKUP($F371,BY_IND_Demand_Drivers!$B$5:$J$100,7,FALSE)</f>
        <v>45.726508178960358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33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ITDEM</v>
      </c>
      <c r="G372" s="16">
        <f>VLOOKUP($D372,'Growth rate'!$B$3:$S$93,6,FALSE)*VLOOKUP($F372,BY_IND_Demand_Drivers!$B$5:$J$100,7,FALSE)</f>
        <v>46.235603751022772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33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ITDEM</v>
      </c>
      <c r="G373" s="16">
        <f>VLOOKUP($D373,'Growth rate'!$B$3:$S$93,6,FALSE)*VLOOKUP($F373,BY_IND_Demand_Drivers!$B$5:$J$100,7,FALSE)</f>
        <v>46.744699323085186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33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ITDEM</v>
      </c>
      <c r="G374" s="16">
        <f>VLOOKUP($D374,'Growth rate'!$B$3:$S$93,6,FALSE)*VLOOKUP($F374,BY_IND_Demand_Drivers!$B$5:$J$100,7,FALSE)</f>
        <v>47.26658939783065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33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ITDEM</v>
      </c>
      <c r="G375" s="16">
        <f>VLOOKUP($D375,'Growth rate'!$B$3:$S$93,6,FALSE)*VLOOKUP($F375,BY_IND_Demand_Drivers!$B$5:$J$100,7,FALSE)</f>
        <v>47.788479472576121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33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ITDEM</v>
      </c>
      <c r="G376" s="16">
        <f>VLOOKUP($D376,'Growth rate'!$B$3:$S$93,6,FALSE)*VLOOKUP($F376,BY_IND_Demand_Drivers!$B$5:$J$100,7,FALSE)</f>
        <v>48.310369547321578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33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ITDEM</v>
      </c>
      <c r="G377" s="16">
        <f>VLOOKUP($D377,'Growth rate'!$B$3:$S$93,6,FALSE)*VLOOKUP($F377,BY_IND_Demand_Drivers!$B$5:$J$100,7,FALSE)</f>
        <v>48.832259622067042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33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ITDEM</v>
      </c>
      <c r="G378" s="16">
        <f>VLOOKUP($D378,'Growth rate'!$B$3:$S$93,6,FALSE)*VLOOKUP($F378,BY_IND_Demand_Drivers!$B$5:$J$100,7,FALSE)</f>
        <v>49.354149696812506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33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ITDEM</v>
      </c>
      <c r="G379" s="16">
        <f>VLOOKUP($D379,'Growth rate'!$B$3:$S$93,6,FALSE)*VLOOKUP($F379,BY_IND_Demand_Drivers!$B$5:$J$100,7,FALSE)</f>
        <v>49.894247259632209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33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ITDEM</v>
      </c>
      <c r="G380" s="16">
        <f>VLOOKUP($D380,'Growth rate'!$B$3:$S$93,6,FALSE)*VLOOKUP($F380,BY_IND_Demand_Drivers!$B$5:$J$100,7,FALSE)</f>
        <v>50.434344822451912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33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ITDEM</v>
      </c>
      <c r="G381" s="16">
        <f>VLOOKUP($D381,'Growth rate'!$B$3:$S$93,6,FALSE)*VLOOKUP($F381,BY_IND_Demand_Drivers!$B$5:$J$100,7,FALSE)</f>
        <v>50.974442385271615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33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ITDEM</v>
      </c>
      <c r="G382" s="16">
        <f>VLOOKUP($D382,'Growth rate'!$B$3:$S$93,6,FALSE)*VLOOKUP($F382,BY_IND_Demand_Drivers!$B$5:$J$100,7,FALSE)</f>
        <v>51.514539948091311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33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ITDEM</v>
      </c>
      <c r="G383" s="16">
        <f>VLOOKUP($D383,'Growth rate'!$B$3:$S$93,6,FALSE)*VLOOKUP($F383,BY_IND_Demand_Drivers!$B$5:$J$100,7,FALSE)</f>
        <v>52.054637510911014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33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ITDEM</v>
      </c>
      <c r="G384" s="16">
        <f>VLOOKUP($D384,'Growth rate'!$B$3:$S$93,6,FALSE)*VLOOKUP($F384,BY_IND_Demand_Drivers!$B$5:$J$100,7,FALSE)</f>
        <v>52.593726941001783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33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ITDEM</v>
      </c>
      <c r="G385" s="16">
        <f>VLOOKUP($D385,'Growth rate'!$B$3:$S$93,6,FALSE)*VLOOKUP($F385,BY_IND_Demand_Drivers!$B$5:$J$100,7,FALSE)</f>
        <v>53.132816371092538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33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ITDEM</v>
      </c>
      <c r="G386" s="16">
        <f>VLOOKUP($D386,'Growth rate'!$B$3:$S$93,6,FALSE)*VLOOKUP($F386,BY_IND_Demand_Drivers!$B$5:$J$100,7,FALSE)</f>
        <v>53.671905801183307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33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ITDEM</v>
      </c>
      <c r="G387" s="16">
        <f>VLOOKUP($D387,'Growth rate'!$B$3:$S$93,6,FALSE)*VLOOKUP($F387,BY_IND_Demand_Drivers!$B$5:$J$100,7,FALSE)</f>
        <v>54.210995231274062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33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ITDEM</v>
      </c>
      <c r="G388" s="16">
        <f>VLOOKUP($D388,'Growth rate'!$B$3:$S$93,6,FALSE)*VLOOKUP($F388,BY_IND_Demand_Drivers!$B$5:$J$100,7,FALSE)</f>
        <v>54.750084661364816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33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ITDEM</v>
      </c>
      <c r="G389" s="16">
        <f>VLOOKUP($D389,'Growth rate'!$B$3:$S$93,6,FALSE)*VLOOKUP($F389,BY_IND_Demand_Drivers!$B$5:$J$100,7,FALSE)</f>
        <v>55.280305196520082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33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ITDEM</v>
      </c>
      <c r="G390" s="16">
        <f>VLOOKUP($D390,'Growth rate'!$B$3:$S$93,6,FALSE)*VLOOKUP($F390,BY_IND_Demand_Drivers!$B$5:$J$100,7,FALSE)</f>
        <v>55.810525731675355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33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ITDEM</v>
      </c>
      <c r="G391" s="16">
        <f>VLOOKUP($D391,'Growth rate'!$B$3:$S$93,6,FALSE)*VLOOKUP($F391,BY_IND_Demand_Drivers!$B$5:$J$100,7,FALSE)</f>
        <v>56.340746266830621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33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ITDEM</v>
      </c>
      <c r="G392" s="16">
        <f>VLOOKUP($D392,'Growth rate'!$B$3:$S$93,6,FALSE)*VLOOKUP($F392,BY_IND_Demand_Drivers!$B$5:$J$100,7,FALSE)</f>
        <v>56.870966801985887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33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ITDEM</v>
      </c>
      <c r="G393" s="16">
        <f>VLOOKUP($D393,'Growth rate'!$B$3:$S$93,6,FALSE)*VLOOKUP($F393,BY_IND_Demand_Drivers!$B$5:$J$100,7,FALSE)</f>
        <v>57.401187337141153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33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ITDEM</v>
      </c>
      <c r="G394" s="16">
        <f>VLOOKUP($D394,'Growth rate'!$B$3:$S$93,6,FALSE)*VLOOKUP($F394,BY_IND_Demand_Drivers!$B$5:$J$100,7,FALSE)</f>
        <v>57.909708197174389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33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ITDEM</v>
      </c>
      <c r="G395" s="16">
        <f>VLOOKUP($D395,'Growth rate'!$B$3:$S$93,6,FALSE)*VLOOKUP($F395,BY_IND_Demand_Drivers!$B$5:$J$100,7,FALSE)</f>
        <v>58.418229057207618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33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ITDEM</v>
      </c>
      <c r="G396" s="16">
        <f>VLOOKUP($D396,'Growth rate'!$B$3:$S$93,6,FALSE)*VLOOKUP($F396,BY_IND_Demand_Drivers!$B$5:$J$100,7,FALSE)</f>
        <v>58.926749917240848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33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ITDEM</v>
      </c>
      <c r="G397" s="16">
        <f>VLOOKUP($D397,'Growth rate'!$B$3:$S$93,6,FALSE)*VLOOKUP($F397,BY_IND_Demand_Drivers!$B$5:$J$100,7,FALSE)</f>
        <v>59.43527077727407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33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ITDEM</v>
      </c>
      <c r="G398" s="16">
        <f>VLOOKUP($D398,'Growth rate'!$B$3:$S$93,6,FALSE)*VLOOKUP($F398,BY_IND_Demand_Drivers!$B$5:$J$100,7,FALSE)</f>
        <v>59.943791637307299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33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ITDEM</v>
      </c>
      <c r="G399" s="16">
        <f>VLOOKUP($D399,'Growth rate'!$B$3:$S$93,6,FALSE)*VLOOKUP($F399,BY_IND_Demand_Drivers!$B$5:$J$100,7,FALSE)</f>
        <v>60.432191848292042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33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ITDEM</v>
      </c>
      <c r="G400" s="16">
        <f>VLOOKUP($D400,'Growth rate'!$B$3:$S$93,6,FALSE)*VLOOKUP($F400,BY_IND_Demand_Drivers!$B$5:$J$100,7,FALSE)</f>
        <v>60.920592059276785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33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ITDEM</v>
      </c>
      <c r="G401" s="16">
        <f>VLOOKUP($D401,'Growth rate'!$B$3:$S$93,6,FALSE)*VLOOKUP($F401,BY_IND_Demand_Drivers!$B$5:$J$100,7,FALSE)</f>
        <v>61.408992270261543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33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ITDEM</v>
      </c>
      <c r="G402" s="16">
        <f>VLOOKUP($D402,'Growth rate'!$B$3:$S$93,6,FALSE)*VLOOKUP($F402,BY_IND_Demand_Drivers!$B$5:$J$100,7,FALSE)</f>
        <v>61.897392481246285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33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ITDEM</v>
      </c>
      <c r="G403" s="16">
        <f>VLOOKUP($D403,'Growth rate'!$B$3:$S$93,6,FALSE)*VLOOKUP($F403,BY_IND_Demand_Drivers!$B$5:$J$100,7,FALSE)</f>
        <v>62.385792692231028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33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ITDEM</v>
      </c>
      <c r="G404" s="16">
        <f>VLOOKUP($D404,'Growth rate'!$B$3:$S$93,6,FALSE)*VLOOKUP($F404,BY_IND_Demand_Drivers!$B$5:$J$100,7,FALSE)</f>
        <v>62.862866684753492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33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ITDEM</v>
      </c>
      <c r="G405" s="16">
        <f>VLOOKUP($D405,'Growth rate'!$B$3:$S$93,6,FALSE)*VLOOKUP($F405,BY_IND_Demand_Drivers!$B$5:$J$100,7,FALSE)</f>
        <v>63.339940677275948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33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ITDEM</v>
      </c>
      <c r="G406" s="16">
        <f>VLOOKUP($D406,'Growth rate'!$B$3:$S$93,6,FALSE)*VLOOKUP($F406,BY_IND_Demand_Drivers!$B$5:$J$100,7,FALSE)</f>
        <v>63.817014669798418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33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ITDEM</v>
      </c>
      <c r="G407" s="16">
        <f>VLOOKUP($D407,'Growth rate'!$B$3:$S$93,6,FALSE)*VLOOKUP($F407,BY_IND_Demand_Drivers!$B$5:$J$100,7,FALSE)</f>
        <v>64.294088662320874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33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ITDEM</v>
      </c>
      <c r="G408" s="16">
        <f>VLOOKUP($D408,'Growth rate'!$B$3:$S$93,6,FALSE)*VLOOKUP($F408,BY_IND_Demand_Drivers!$B$5:$J$100,7,FALSE)</f>
        <v>64.771162654843323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33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ITDEM</v>
      </c>
      <c r="G409" s="16">
        <f>VLOOKUP($D409,'Growth rate'!$B$3:$S$93,6,FALSE)*VLOOKUP($F409,BY_IND_Demand_Drivers!$B$5:$J$100,7,FALSE)</f>
        <v>65.232307004643104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33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ITDEM</v>
      </c>
      <c r="G410" s="16">
        <f>VLOOKUP($D410,'Growth rate'!$B$3:$S$93,6,FALSE)*VLOOKUP($F410,BY_IND_Demand_Drivers!$B$5:$J$100,7,FALSE)</f>
        <v>65.693451354442885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33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ITDEM</v>
      </c>
      <c r="G411" s="16">
        <f>VLOOKUP($D411,'Growth rate'!$B$3:$S$93,6,FALSE)*VLOOKUP($F411,BY_IND_Demand_Drivers!$B$5:$J$100,7,FALSE)</f>
        <v>66.154595704242666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33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ITDEM</v>
      </c>
      <c r="G412" s="16">
        <f>VLOOKUP($D412,'Growth rate'!$B$3:$S$93,6,FALSE)*VLOOKUP($F412,BY_IND_Demand_Drivers!$B$5:$J$100,7,FALSE)</f>
        <v>66.615740054042433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33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ITDEM</v>
      </c>
      <c r="G413" s="16">
        <f>VLOOKUP($D413,'Growth rate'!$B$3:$S$93,6,FALSE)*VLOOKUP($F413,BY_IND_Demand_Drivers!$B$5:$J$100,7,FALSE)</f>
        <v>67.076884403842215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34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ITDTF</v>
      </c>
      <c r="G414" s="16">
        <f>VLOOKUP($D414,'Growth rate'!$B$3:$S$93,6,FALSE)*VLOOKUP($F414,BY_IND_Demand_Drivers!$B$5:$J$100,7,FALSE)</f>
        <v>1.37367381386139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34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ITDTF</v>
      </c>
      <c r="G415" s="16">
        <f>VLOOKUP($D415,'Growth rate'!$B$3:$S$93,6,FALSE)*VLOOKUP($F415,BY_IND_Demand_Drivers!$B$5:$J$100,7,FALSE)</f>
        <v>1.3913943155597202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34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ITDTF</v>
      </c>
      <c r="G416" s="16">
        <f>VLOOKUP($D416,'Growth rate'!$B$3:$S$93,6,FALSE)*VLOOKUP($F416,BY_IND_Demand_Drivers!$B$5:$J$100,7,FALSE)</f>
        <v>1.4091148172580499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34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ITDTF</v>
      </c>
      <c r="G417" s="16">
        <f>VLOOKUP($D417,'Growth rate'!$B$3:$S$93,6,FALSE)*VLOOKUP($F417,BY_IND_Demand_Drivers!$B$5:$J$100,7,FALSE)</f>
        <v>1.4268353189563798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34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ITDTF</v>
      </c>
      <c r="G418" s="16">
        <f>VLOOKUP($D418,'Growth rate'!$B$3:$S$93,6,FALSE)*VLOOKUP($F418,BY_IND_Demand_Drivers!$B$5:$J$100,7,FALSE)</f>
        <v>1.4445558206547096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34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ITDTF</v>
      </c>
      <c r="G419" s="16">
        <f>VLOOKUP($D419,'Growth rate'!$B$3:$S$93,6,FALSE)*VLOOKUP($F419,BY_IND_Demand_Drivers!$B$5:$J$100,7,FALSE)</f>
        <v>1.4622763223530397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34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ITDTF</v>
      </c>
      <c r="G420" s="16">
        <f>VLOOKUP($D420,'Growth rate'!$B$3:$S$93,6,FALSE)*VLOOKUP($F420,BY_IND_Demand_Drivers!$B$5:$J$100,7,FALSE)</f>
        <v>1.4799968240513697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34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ITDTF</v>
      </c>
      <c r="G421" s="16">
        <f>VLOOKUP($D421,'Growth rate'!$B$3:$S$93,6,FALSE)*VLOOKUP($F421,BY_IND_Demand_Drivers!$B$5:$J$100,7,FALSE)</f>
        <v>1.4977173257496994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34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ITDTF</v>
      </c>
      <c r="G422" s="16">
        <f>VLOOKUP($D422,'Growth rate'!$B$3:$S$93,6,FALSE)*VLOOKUP($F422,BY_IND_Demand_Drivers!$B$5:$J$100,7,FALSE)</f>
        <v>1.5154378274480296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34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ITDTF</v>
      </c>
      <c r="G423" s="16">
        <f>VLOOKUP($D423,'Growth rate'!$B$3:$S$93,6,FALSE)*VLOOKUP($F423,BY_IND_Demand_Drivers!$B$5:$J$100,7,FALSE)</f>
        <v>1.5331583291463595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34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ITDTF</v>
      </c>
      <c r="G424" s="16">
        <f>VLOOKUP($D424,'Growth rate'!$B$3:$S$93,6,FALSE)*VLOOKUP($F424,BY_IND_Demand_Drivers!$B$5:$J$100,7,FALSE)</f>
        <v>1.5508788308446895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34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ITDTF</v>
      </c>
      <c r="G425" s="16">
        <f>VLOOKUP($D425,'Growth rate'!$B$3:$S$93,6,FALSE)*VLOOKUP($F425,BY_IND_Demand_Drivers!$B$5:$J$100,7,FALSE)</f>
        <v>1.5685993325430194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34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ITDTF</v>
      </c>
      <c r="G426" s="16">
        <f>VLOOKUP($D426,'Growth rate'!$B$3:$S$93,6,FALSE)*VLOOKUP($F426,BY_IND_Demand_Drivers!$B$5:$J$100,7,FALSE)</f>
        <v>1.5863198342413491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34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ITDTF</v>
      </c>
      <c r="G427" s="16">
        <f>VLOOKUP($D427,'Growth rate'!$B$3:$S$93,6,FALSE)*VLOOKUP($F427,BY_IND_Demand_Drivers!$B$5:$J$100,7,FALSE)</f>
        <v>1.6040403359396793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34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ITDTF</v>
      </c>
      <c r="G428" s="16">
        <f>VLOOKUP($D428,'Growth rate'!$B$3:$S$93,6,FALSE)*VLOOKUP($F428,BY_IND_Demand_Drivers!$B$5:$J$100,7,FALSE)</f>
        <v>1.621760837638009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34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ITDTF</v>
      </c>
      <c r="G429" s="16">
        <f>VLOOKUP($D429,'Growth rate'!$B$3:$S$93,6,FALSE)*VLOOKUP($F429,BY_IND_Demand_Drivers!$B$5:$J$100,7,FALSE)</f>
        <v>1.639481339336339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34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ITDTF</v>
      </c>
      <c r="G430" s="16">
        <f>VLOOKUP($D430,'Growth rate'!$B$3:$S$93,6,FALSE)*VLOOKUP($F430,BY_IND_Demand_Drivers!$B$5:$J$100,7,FALSE)</f>
        <v>1.6572018410346692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34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ITDTF</v>
      </c>
      <c r="G431" s="16">
        <f>VLOOKUP($D431,'Growth rate'!$B$3:$S$93,6,FALSE)*VLOOKUP($F431,BY_IND_Demand_Drivers!$B$5:$J$100,7,FALSE)</f>
        <v>1.6749223427329989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34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ITDTF</v>
      </c>
      <c r="G432" s="16">
        <f>VLOOKUP($D432,'Growth rate'!$B$3:$S$93,6,FALSE)*VLOOKUP($F432,BY_IND_Demand_Drivers!$B$5:$J$100,7,FALSE)</f>
        <v>1.6926428444313288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34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ITDTF</v>
      </c>
      <c r="G433" s="16">
        <f>VLOOKUP($D433,'Growth rate'!$B$3:$S$93,6,FALSE)*VLOOKUP($F433,BY_IND_Demand_Drivers!$B$5:$J$100,7,FALSE)</f>
        <v>1.710363346129659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34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ITDTF</v>
      </c>
      <c r="G434" s="16">
        <f>VLOOKUP($D434,'Growth rate'!$B$3:$S$93,6,FALSE)*VLOOKUP($F434,BY_IND_Demand_Drivers!$B$5:$J$100,7,FALSE)</f>
        <v>1.7280838478279887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34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ITDTF</v>
      </c>
      <c r="G435" s="16">
        <f>VLOOKUP($D435,'Growth rate'!$B$3:$S$93,6,FALSE)*VLOOKUP($F435,BY_IND_Demand_Drivers!$B$5:$J$100,7,FALSE)</f>
        <v>1.7458043495263189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34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ITDTF</v>
      </c>
      <c r="G436" s="16">
        <f>VLOOKUP($D436,'Growth rate'!$B$3:$S$93,6,FALSE)*VLOOKUP($F436,BY_IND_Demand_Drivers!$B$5:$J$100,7,FALSE)</f>
        <v>1.7635248512246489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34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ITDTF</v>
      </c>
      <c r="G437" s="16">
        <f>VLOOKUP($D437,'Growth rate'!$B$3:$S$93,6,FALSE)*VLOOKUP($F437,BY_IND_Demand_Drivers!$B$5:$J$100,7,FALSE)</f>
        <v>1.7812453529229786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34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ITDTF</v>
      </c>
      <c r="G438" s="16">
        <f>VLOOKUP($D438,'Growth rate'!$B$3:$S$93,6,FALSE)*VLOOKUP($F438,BY_IND_Demand_Drivers!$B$5:$J$100,7,FALSE)</f>
        <v>1.7989658546213083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34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ITDTF</v>
      </c>
      <c r="G439" s="16">
        <f>VLOOKUP($D439,'Growth rate'!$B$3:$S$93,6,FALSE)*VLOOKUP($F439,BY_IND_Demand_Drivers!$B$5:$J$100,7,FALSE)</f>
        <v>1.8166863563196385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34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ITDTF</v>
      </c>
      <c r="G440" s="16">
        <f>VLOOKUP($D440,'Growth rate'!$B$3:$S$93,6,FALSE)*VLOOKUP($F440,BY_IND_Demand_Drivers!$B$5:$J$100,7,FALSE)</f>
        <v>1.8344068580179684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34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ITDTF</v>
      </c>
      <c r="G441" s="16">
        <f>VLOOKUP($D441,'Growth rate'!$B$3:$S$93,6,FALSE)*VLOOKUP($F441,BY_IND_Demand_Drivers!$B$5:$J$100,7,FALSE)</f>
        <v>1.8521273597162984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34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ITDTF</v>
      </c>
      <c r="G442" s="16">
        <f>VLOOKUP($D442,'Growth rate'!$B$3:$S$93,6,FALSE)*VLOOKUP($F442,BY_IND_Demand_Drivers!$B$5:$J$100,7,FALSE)</f>
        <v>1.8698478614146283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34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ITDTF</v>
      </c>
      <c r="G443" s="16">
        <f>VLOOKUP($D443,'Growth rate'!$B$3:$S$93,6,FALSE)*VLOOKUP($F443,BY_IND_Demand_Drivers!$B$5:$J$100,7,FALSE)</f>
        <v>1.8875683631129585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34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ITDTF</v>
      </c>
      <c r="G444" s="16">
        <f>VLOOKUP($D444,'Growth rate'!$B$3:$S$93,6,FALSE)*VLOOKUP($F444,BY_IND_Demand_Drivers!$B$5:$J$100,7,FALSE)</f>
        <v>1.9052888648112882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34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ITDTF</v>
      </c>
      <c r="G445" s="16">
        <f>VLOOKUP($D445,'Growth rate'!$B$3:$S$93,6,FALSE)*VLOOKUP($F445,BY_IND_Demand_Drivers!$B$5:$J$100,7,FALSE)</f>
        <v>1.9230093665096182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34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ITDTF</v>
      </c>
      <c r="G446" s="16">
        <f>VLOOKUP($D446,'Growth rate'!$B$3:$S$93,6,FALSE)*VLOOKUP($F446,BY_IND_Demand_Drivers!$B$5:$J$100,7,FALSE)</f>
        <v>1.9438629160235446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34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ITDTF</v>
      </c>
      <c r="G447" s="16">
        <f>VLOOKUP($D447,'Growth rate'!$B$3:$S$93,6,FALSE)*VLOOKUP($F447,BY_IND_Demand_Drivers!$B$5:$J$100,7,FALSE)</f>
        <v>1.9647164655374707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34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ITDTF</v>
      </c>
      <c r="G448" s="16">
        <f>VLOOKUP($D448,'Growth rate'!$B$3:$S$93,6,FALSE)*VLOOKUP($F448,BY_IND_Demand_Drivers!$B$5:$J$100,7,FALSE)</f>
        <v>1.9855700150513971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34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ITDTF</v>
      </c>
      <c r="G449" s="16">
        <f>VLOOKUP($D449,'Growth rate'!$B$3:$S$93,6,FALSE)*VLOOKUP($F449,BY_IND_Demand_Drivers!$B$5:$J$100,7,FALSE)</f>
        <v>2.0064235645653232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34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ITDTF</v>
      </c>
      <c r="G450" s="16">
        <f>VLOOKUP($D450,'Growth rate'!$B$3:$S$93,6,FALSE)*VLOOKUP($F450,BY_IND_Demand_Drivers!$B$5:$J$100,7,FALSE)</f>
        <v>2.0272771140792494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34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ITDTF</v>
      </c>
      <c r="G451" s="16">
        <f>VLOOKUP($D451,'Growth rate'!$B$3:$S$93,6,FALSE)*VLOOKUP($F451,BY_IND_Demand_Drivers!$B$5:$J$100,7,FALSE)</f>
        <v>2.050627701894252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34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ITDTF</v>
      </c>
      <c r="G452" s="16">
        <f>VLOOKUP($D452,'Growth rate'!$B$3:$S$93,6,FALSE)*VLOOKUP($F452,BY_IND_Demand_Drivers!$B$5:$J$100,7,FALSE)</f>
        <v>2.0739782897092542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34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ITDTF</v>
      </c>
      <c r="G453" s="16">
        <f>VLOOKUP($D453,'Growth rate'!$B$3:$S$93,6,FALSE)*VLOOKUP($F453,BY_IND_Demand_Drivers!$B$5:$J$100,7,FALSE)</f>
        <v>2.0973288775242573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34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ITDTF</v>
      </c>
      <c r="G454" s="16">
        <f>VLOOKUP($D454,'Growth rate'!$B$3:$S$93,6,FALSE)*VLOOKUP($F454,BY_IND_Demand_Drivers!$B$5:$J$100,7,FALSE)</f>
        <v>2.1206794653392596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34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ITDTF</v>
      </c>
      <c r="G455" s="16">
        <f>VLOOKUP($D455,'Growth rate'!$B$3:$S$93,6,FALSE)*VLOOKUP($F455,BY_IND_Demand_Drivers!$B$5:$J$100,7,FALSE)</f>
        <v>2.1440300531542618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34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ITDTF</v>
      </c>
      <c r="G456" s="16">
        <f>VLOOKUP($D456,'Growth rate'!$B$3:$S$93,6,FALSE)*VLOOKUP($F456,BY_IND_Demand_Drivers!$B$5:$J$100,7,FALSE)</f>
        <v>2.1679674839410845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34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ITDTF</v>
      </c>
      <c r="G457" s="16">
        <f>VLOOKUP($D457,'Growth rate'!$B$3:$S$93,6,FALSE)*VLOOKUP($F457,BY_IND_Demand_Drivers!$B$5:$J$100,7,FALSE)</f>
        <v>2.1919049147279077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34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ITDTF</v>
      </c>
      <c r="G458" s="16">
        <f>VLOOKUP($D458,'Growth rate'!$B$3:$S$93,6,FALSE)*VLOOKUP($F458,BY_IND_Demand_Drivers!$B$5:$J$100,7,FALSE)</f>
        <v>2.2158423455147305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34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ITDTF</v>
      </c>
      <c r="G459" s="16">
        <f>VLOOKUP($D459,'Growth rate'!$B$3:$S$93,6,FALSE)*VLOOKUP($F459,BY_IND_Demand_Drivers!$B$5:$J$100,7,FALSE)</f>
        <v>2.2397797763015532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34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ITDTF</v>
      </c>
      <c r="G460" s="16">
        <f>VLOOKUP($D460,'Growth rate'!$B$3:$S$93,6,FALSE)*VLOOKUP($F460,BY_IND_Demand_Drivers!$B$5:$J$100,7,FALSE)</f>
        <v>2.263717207088376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34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ITDTF</v>
      </c>
      <c r="G461" s="16">
        <f>VLOOKUP($D461,'Growth rate'!$B$3:$S$93,6,FALSE)*VLOOKUP($F461,BY_IND_Demand_Drivers!$B$5:$J$100,7,FALSE)</f>
        <v>2.2884897571975804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34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ITDTF</v>
      </c>
      <c r="G462" s="16">
        <f>VLOOKUP($D462,'Growth rate'!$B$3:$S$93,6,FALSE)*VLOOKUP($F462,BY_IND_Demand_Drivers!$B$5:$J$100,7,FALSE)</f>
        <v>2.3132623073067848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34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ITDTF</v>
      </c>
      <c r="G463" s="16">
        <f>VLOOKUP($D463,'Growth rate'!$B$3:$S$93,6,FALSE)*VLOOKUP($F463,BY_IND_Demand_Drivers!$B$5:$J$100,7,FALSE)</f>
        <v>2.3380348574159888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34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ITDTF</v>
      </c>
      <c r="G464" s="16">
        <f>VLOOKUP($D464,'Growth rate'!$B$3:$S$93,6,FALSE)*VLOOKUP($F464,BY_IND_Demand_Drivers!$B$5:$J$100,7,FALSE)</f>
        <v>2.3628074075251928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34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ITDTF</v>
      </c>
      <c r="G465" s="16">
        <f>VLOOKUP($D465,'Growth rate'!$B$3:$S$93,6,FALSE)*VLOOKUP($F465,BY_IND_Demand_Drivers!$B$5:$J$100,7,FALSE)</f>
        <v>2.3875799576343972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34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ITDTF</v>
      </c>
      <c r="G466" s="16">
        <f>VLOOKUP($D466,'Growth rate'!$B$3:$S$93,6,FALSE)*VLOOKUP($F466,BY_IND_Demand_Drivers!$B$5:$J$100,7,FALSE)</f>
        <v>2.4123062679153495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34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ITDTF</v>
      </c>
      <c r="G467" s="16">
        <f>VLOOKUP($D467,'Growth rate'!$B$3:$S$93,6,FALSE)*VLOOKUP($F467,BY_IND_Demand_Drivers!$B$5:$J$100,7,FALSE)</f>
        <v>2.4370325781963009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34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ITDTF</v>
      </c>
      <c r="G468" s="16">
        <f>VLOOKUP($D468,'Growth rate'!$B$3:$S$93,6,FALSE)*VLOOKUP($F468,BY_IND_Demand_Drivers!$B$5:$J$100,7,FALSE)</f>
        <v>2.4617588884772523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34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ITDTF</v>
      </c>
      <c r="G469" s="16">
        <f>VLOOKUP($D469,'Growth rate'!$B$3:$S$93,6,FALSE)*VLOOKUP($F469,BY_IND_Demand_Drivers!$B$5:$J$100,7,FALSE)</f>
        <v>2.4864851987582037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34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ITDTF</v>
      </c>
      <c r="G470" s="16">
        <f>VLOOKUP($D470,'Growth rate'!$B$3:$S$93,6,FALSE)*VLOOKUP($F470,BY_IND_Demand_Drivers!$B$5:$J$100,7,FALSE)</f>
        <v>2.5112115090391551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34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ITDTF</v>
      </c>
      <c r="G471" s="16">
        <f>VLOOKUP($D471,'Growth rate'!$B$3:$S$93,6,FALSE)*VLOOKUP($F471,BY_IND_Demand_Drivers!$B$5:$J$100,7,FALSE)</f>
        <v>2.5355310314370887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34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ITDTF</v>
      </c>
      <c r="G472" s="16">
        <f>VLOOKUP($D472,'Growth rate'!$B$3:$S$93,6,FALSE)*VLOOKUP($F472,BY_IND_Demand_Drivers!$B$5:$J$100,7,FALSE)</f>
        <v>2.5598505538350222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34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ITDTF</v>
      </c>
      <c r="G473" s="16">
        <f>VLOOKUP($D473,'Growth rate'!$B$3:$S$93,6,FALSE)*VLOOKUP($F473,BY_IND_Demand_Drivers!$B$5:$J$100,7,FALSE)</f>
        <v>2.5841700762329554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34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ITDTF</v>
      </c>
      <c r="G474" s="16">
        <f>VLOOKUP($D474,'Growth rate'!$B$3:$S$93,6,FALSE)*VLOOKUP($F474,BY_IND_Demand_Drivers!$B$5:$J$100,7,FALSE)</f>
        <v>2.6084895986308889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34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ITDTF</v>
      </c>
      <c r="G475" s="16">
        <f>VLOOKUP($D475,'Growth rate'!$B$3:$S$93,6,FALSE)*VLOOKUP($F475,BY_IND_Demand_Drivers!$B$5:$J$100,7,FALSE)</f>
        <v>2.632809121028822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34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ITDTF</v>
      </c>
      <c r="G476" s="16">
        <f>VLOOKUP($D476,'Growth rate'!$B$3:$S$93,6,FALSE)*VLOOKUP($F476,BY_IND_Demand_Drivers!$B$5:$J$100,7,FALSE)</f>
        <v>2.6561333486387033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34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ITDTF</v>
      </c>
      <c r="G477" s="16">
        <f>VLOOKUP($D477,'Growth rate'!$B$3:$S$93,6,FALSE)*VLOOKUP($F477,BY_IND_Demand_Drivers!$B$5:$J$100,7,FALSE)</f>
        <v>2.6794575762485846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34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ITDTF</v>
      </c>
      <c r="G478" s="16">
        <f>VLOOKUP($D478,'Growth rate'!$B$3:$S$93,6,FALSE)*VLOOKUP($F478,BY_IND_Demand_Drivers!$B$5:$J$100,7,FALSE)</f>
        <v>2.7027818038584654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34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ITDTF</v>
      </c>
      <c r="G479" s="16">
        <f>VLOOKUP($D479,'Growth rate'!$B$3:$S$93,6,FALSE)*VLOOKUP($F479,BY_IND_Demand_Drivers!$B$5:$J$100,7,FALSE)</f>
        <v>2.7261060314683463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34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ITDTF</v>
      </c>
      <c r="G480" s="16">
        <f>VLOOKUP($D480,'Growth rate'!$B$3:$S$93,6,FALSE)*VLOOKUP($F480,BY_IND_Demand_Drivers!$B$5:$J$100,7,FALSE)</f>
        <v>2.7494302590782276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34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ITDTF</v>
      </c>
      <c r="G481" s="16">
        <f>VLOOKUP($D481,'Growth rate'!$B$3:$S$93,6,FALSE)*VLOOKUP($F481,BY_IND_Demand_Drivers!$B$5:$J$100,7,FALSE)</f>
        <v>2.7718316167825661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34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ITDTF</v>
      </c>
      <c r="G482" s="16">
        <f>VLOOKUP($D482,'Growth rate'!$B$3:$S$93,6,FALSE)*VLOOKUP($F482,BY_IND_Demand_Drivers!$B$5:$J$100,7,FALSE)</f>
        <v>2.7942329744869041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34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ITDTF</v>
      </c>
      <c r="G483" s="16">
        <f>VLOOKUP($D483,'Growth rate'!$B$3:$S$93,6,FALSE)*VLOOKUP($F483,BY_IND_Demand_Drivers!$B$5:$J$100,7,FALSE)</f>
        <v>2.816634332191243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34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ITDTF</v>
      </c>
      <c r="G484" s="16">
        <f>VLOOKUP($D484,'Growth rate'!$B$3:$S$93,6,FALSE)*VLOOKUP($F484,BY_IND_Demand_Drivers!$B$5:$J$100,7,FALSE)</f>
        <v>2.8390356898955815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34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ITDTF</v>
      </c>
      <c r="G485" s="16">
        <f>VLOOKUP($D485,'Growth rate'!$B$3:$S$93,6,FALSE)*VLOOKUP($F485,BY_IND_Demand_Drivers!$B$5:$J$100,7,FALSE)</f>
        <v>2.8614370475999196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34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ITDTF</v>
      </c>
      <c r="G486" s="16">
        <f>VLOOKUP($D486,'Growth rate'!$B$3:$S$93,6,FALSE)*VLOOKUP($F486,BY_IND_Demand_Drivers!$B$5:$J$100,7,FALSE)</f>
        <v>2.8833189078398744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34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ITDTF</v>
      </c>
      <c r="G487" s="16">
        <f>VLOOKUP($D487,'Growth rate'!$B$3:$S$93,6,FALSE)*VLOOKUP($F487,BY_IND_Demand_Drivers!$B$5:$J$100,7,FALSE)</f>
        <v>2.9052007680798289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34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ITDTF</v>
      </c>
      <c r="G488" s="16">
        <f>VLOOKUP($D488,'Growth rate'!$B$3:$S$93,6,FALSE)*VLOOKUP($F488,BY_IND_Demand_Drivers!$B$5:$J$100,7,FALSE)</f>
        <v>2.9270826283197837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34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ITDTF</v>
      </c>
      <c r="G489" s="16">
        <f>VLOOKUP($D489,'Growth rate'!$B$3:$S$93,6,FALSE)*VLOOKUP($F489,BY_IND_Demand_Drivers!$B$5:$J$100,7,FALSE)</f>
        <v>2.9489644885597377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34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ITDTF</v>
      </c>
      <c r="G490" s="16">
        <f>VLOOKUP($D490,'Growth rate'!$B$3:$S$93,6,FALSE)*VLOOKUP($F490,BY_IND_Demand_Drivers!$B$5:$J$100,7,FALSE)</f>
        <v>2.9708463487996921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34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ITDTF</v>
      </c>
      <c r="G491" s="16">
        <f>VLOOKUP($D491,'Growth rate'!$B$3:$S$93,6,FALSE)*VLOOKUP($F491,BY_IND_Demand_Drivers!$B$5:$J$100,7,FALSE)</f>
        <v>2.9919975672079948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34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ITDTF</v>
      </c>
      <c r="G492" s="16">
        <f>VLOOKUP($D492,'Growth rate'!$B$3:$S$93,6,FALSE)*VLOOKUP($F492,BY_IND_Demand_Drivers!$B$5:$J$100,7,FALSE)</f>
        <v>3.0131487856162975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34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ITDTF</v>
      </c>
      <c r="G493" s="16">
        <f>VLOOKUP($D493,'Growth rate'!$B$3:$S$93,6,FALSE)*VLOOKUP($F493,BY_IND_Demand_Drivers!$B$5:$J$100,7,FALSE)</f>
        <v>3.0343000040246002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34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ITDTF</v>
      </c>
      <c r="G494" s="16">
        <f>VLOOKUP($D494,'Growth rate'!$B$3:$S$93,6,FALSE)*VLOOKUP($F494,BY_IND_Demand_Drivers!$B$5:$J$100,7,FALSE)</f>
        <v>3.055451222432902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34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ITDTF</v>
      </c>
      <c r="G495" s="16">
        <f>VLOOKUP($D495,'Growth rate'!$B$3:$S$93,6,FALSE)*VLOOKUP($F495,BY_IND_Demand_Drivers!$B$5:$J$100,7,FALSE)</f>
        <v>3.0766024408412047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35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ITDFL</v>
      </c>
      <c r="G496" s="16">
        <f>VLOOKUP($D496,'Growth rate'!$B$3:$S$93,6,FALSE)*VLOOKUP($F496,BY_IND_Demand_Drivers!$B$5:$J$100,7,FALSE)</f>
        <v>0.161536134653465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35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ITDFL</v>
      </c>
      <c r="G497" s="16">
        <f>VLOOKUP($D497,'Growth rate'!$B$3:$S$93,6,FALSE)*VLOOKUP($F497,BY_IND_Demand_Drivers!$B$5:$J$100,7,FALSE)</f>
        <v>0.16361996366700784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35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ITDFL</v>
      </c>
      <c r="G498" s="16">
        <f>VLOOKUP($D498,'Growth rate'!$B$3:$S$93,6,FALSE)*VLOOKUP($F498,BY_IND_Demand_Drivers!$B$5:$J$100,7,FALSE)</f>
        <v>0.16570379268055063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35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ITDFL</v>
      </c>
      <c r="G499" s="16">
        <f>VLOOKUP($D499,'Growth rate'!$B$3:$S$93,6,FALSE)*VLOOKUP($F499,BY_IND_Demand_Drivers!$B$5:$J$100,7,FALSE)</f>
        <v>0.16778762169409348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35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ITDFL</v>
      </c>
      <c r="G500" s="16">
        <f>VLOOKUP($D500,'Growth rate'!$B$3:$S$93,6,FALSE)*VLOOKUP($F500,BY_IND_Demand_Drivers!$B$5:$J$100,7,FALSE)</f>
        <v>0.16987145070763626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35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ITDFL</v>
      </c>
      <c r="G501" s="16">
        <f>VLOOKUP($D501,'Growth rate'!$B$3:$S$93,6,FALSE)*VLOOKUP($F501,BY_IND_Demand_Drivers!$B$5:$J$100,7,FALSE)</f>
        <v>0.17195527972117908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35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ITDFL</v>
      </c>
      <c r="G502" s="16">
        <f>VLOOKUP($D502,'Growth rate'!$B$3:$S$93,6,FALSE)*VLOOKUP($F502,BY_IND_Demand_Drivers!$B$5:$J$100,7,FALSE)</f>
        <v>0.17403910873472192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35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ITDFL</v>
      </c>
      <c r="G503" s="16">
        <f>VLOOKUP($D503,'Growth rate'!$B$3:$S$93,6,FALSE)*VLOOKUP($F503,BY_IND_Demand_Drivers!$B$5:$J$100,7,FALSE)</f>
        <v>0.17612293774826471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35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ITDFL</v>
      </c>
      <c r="G504" s="16">
        <f>VLOOKUP($D504,'Growth rate'!$B$3:$S$93,6,FALSE)*VLOOKUP($F504,BY_IND_Demand_Drivers!$B$5:$J$100,7,FALSE)</f>
        <v>0.17820676676180755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35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ITDFL</v>
      </c>
      <c r="G505" s="16">
        <f>VLOOKUP($D505,'Growth rate'!$B$3:$S$93,6,FALSE)*VLOOKUP($F505,BY_IND_Demand_Drivers!$B$5:$J$100,7,FALSE)</f>
        <v>0.18029059577535039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35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ITDFL</v>
      </c>
      <c r="G506" s="16">
        <f>VLOOKUP($D506,'Growth rate'!$B$3:$S$93,6,FALSE)*VLOOKUP($F506,BY_IND_Demand_Drivers!$B$5:$J$100,7,FALSE)</f>
        <v>0.18237442478889318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35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ITDFL</v>
      </c>
      <c r="G507" s="16">
        <f>VLOOKUP($D507,'Growth rate'!$B$3:$S$93,6,FALSE)*VLOOKUP($F507,BY_IND_Demand_Drivers!$B$5:$J$100,7,FALSE)</f>
        <v>0.18445825380243602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35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ITDFL</v>
      </c>
      <c r="G508" s="16">
        <f>VLOOKUP($D508,'Growth rate'!$B$3:$S$93,6,FALSE)*VLOOKUP($F508,BY_IND_Demand_Drivers!$B$5:$J$100,7,FALSE)</f>
        <v>0.18654208281597881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35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ITDFL</v>
      </c>
      <c r="G509" s="16">
        <f>VLOOKUP($D509,'Growth rate'!$B$3:$S$93,6,FALSE)*VLOOKUP($F509,BY_IND_Demand_Drivers!$B$5:$J$100,7,FALSE)</f>
        <v>0.18862591182952163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35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ITDFL</v>
      </c>
      <c r="G510" s="16">
        <f>VLOOKUP($D510,'Growth rate'!$B$3:$S$93,6,FALSE)*VLOOKUP($F510,BY_IND_Demand_Drivers!$B$5:$J$100,7,FALSE)</f>
        <v>0.19070974084306444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35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ITDFL</v>
      </c>
      <c r="G511" s="16">
        <f>VLOOKUP($D511,'Growth rate'!$B$3:$S$93,6,FALSE)*VLOOKUP($F511,BY_IND_Demand_Drivers!$B$5:$J$100,7,FALSE)</f>
        <v>0.19279356985660726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35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ITDFL</v>
      </c>
      <c r="G512" s="16">
        <f>VLOOKUP($D512,'Growth rate'!$B$3:$S$93,6,FALSE)*VLOOKUP($F512,BY_IND_Demand_Drivers!$B$5:$J$100,7,FALSE)</f>
        <v>0.1948773988701501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35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ITDFL</v>
      </c>
      <c r="G513" s="16">
        <f>VLOOKUP($D513,'Growth rate'!$B$3:$S$93,6,FALSE)*VLOOKUP($F513,BY_IND_Demand_Drivers!$B$5:$J$100,7,FALSE)</f>
        <v>0.19696122788369289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35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ITDFL</v>
      </c>
      <c r="G514" s="16">
        <f>VLOOKUP($D514,'Growth rate'!$B$3:$S$93,6,FALSE)*VLOOKUP($F514,BY_IND_Demand_Drivers!$B$5:$J$100,7,FALSE)</f>
        <v>0.19904505689723573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35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ITDFL</v>
      </c>
      <c r="G515" s="16">
        <f>VLOOKUP($D515,'Growth rate'!$B$3:$S$93,6,FALSE)*VLOOKUP($F515,BY_IND_Demand_Drivers!$B$5:$J$100,7,FALSE)</f>
        <v>0.20112888591077857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35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ITDFL</v>
      </c>
      <c r="G516" s="16">
        <f>VLOOKUP($D516,'Growth rate'!$B$3:$S$93,6,FALSE)*VLOOKUP($F516,BY_IND_Demand_Drivers!$B$5:$J$100,7,FALSE)</f>
        <v>0.20321271492432136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35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ITDFL</v>
      </c>
      <c r="G517" s="16">
        <f>VLOOKUP($D517,'Growth rate'!$B$3:$S$93,6,FALSE)*VLOOKUP($F517,BY_IND_Demand_Drivers!$B$5:$J$100,7,FALSE)</f>
        <v>0.20529654393786417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35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ITDFL</v>
      </c>
      <c r="G518" s="16">
        <f>VLOOKUP($D518,'Growth rate'!$B$3:$S$93,6,FALSE)*VLOOKUP($F518,BY_IND_Demand_Drivers!$B$5:$J$100,7,FALSE)</f>
        <v>0.20738037295140702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35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ITDFL</v>
      </c>
      <c r="G519" s="16">
        <f>VLOOKUP($D519,'Growth rate'!$B$3:$S$93,6,FALSE)*VLOOKUP($F519,BY_IND_Demand_Drivers!$B$5:$J$100,7,FALSE)</f>
        <v>0.2094642019649498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35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ITDFL</v>
      </c>
      <c r="G520" s="16">
        <f>VLOOKUP($D520,'Growth rate'!$B$3:$S$93,6,FALSE)*VLOOKUP($F520,BY_IND_Demand_Drivers!$B$5:$J$100,7,FALSE)</f>
        <v>0.21154803097849262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35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ITDFL</v>
      </c>
      <c r="G521" s="16">
        <f>VLOOKUP($D521,'Growth rate'!$B$3:$S$93,6,FALSE)*VLOOKUP($F521,BY_IND_Demand_Drivers!$B$5:$J$100,7,FALSE)</f>
        <v>0.21363185999203543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35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ITDFL</v>
      </c>
      <c r="G522" s="16">
        <f>VLOOKUP($D522,'Growth rate'!$B$3:$S$93,6,FALSE)*VLOOKUP($F522,BY_IND_Demand_Drivers!$B$5:$J$100,7,FALSE)</f>
        <v>0.21571568900557828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35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ITDFL</v>
      </c>
      <c r="G523" s="16">
        <f>VLOOKUP($D523,'Growth rate'!$B$3:$S$93,6,FALSE)*VLOOKUP($F523,BY_IND_Demand_Drivers!$B$5:$J$100,7,FALSE)</f>
        <v>0.21779951801912106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35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ITDFL</v>
      </c>
      <c r="G524" s="16">
        <f>VLOOKUP($D524,'Growth rate'!$B$3:$S$93,6,FALSE)*VLOOKUP($F524,BY_IND_Demand_Drivers!$B$5:$J$100,7,FALSE)</f>
        <v>0.21988334703266391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35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ITDFL</v>
      </c>
      <c r="G525" s="16">
        <f>VLOOKUP($D525,'Growth rate'!$B$3:$S$93,6,FALSE)*VLOOKUP($F525,BY_IND_Demand_Drivers!$B$5:$J$100,7,FALSE)</f>
        <v>0.22196717604620672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35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ITDFL</v>
      </c>
      <c r="G526" s="16">
        <f>VLOOKUP($D526,'Growth rate'!$B$3:$S$93,6,FALSE)*VLOOKUP($F526,BY_IND_Demand_Drivers!$B$5:$J$100,7,FALSE)</f>
        <v>0.22405100505974954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35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ITDFL</v>
      </c>
      <c r="G527" s="16">
        <f>VLOOKUP($D527,'Growth rate'!$B$3:$S$93,6,FALSE)*VLOOKUP($F527,BY_IND_Demand_Drivers!$B$5:$J$100,7,FALSE)</f>
        <v>0.22613483407329235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35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ITDFL</v>
      </c>
      <c r="G528" s="16">
        <f>VLOOKUP($D528,'Growth rate'!$B$3:$S$93,6,FALSE)*VLOOKUP($F528,BY_IND_Demand_Drivers!$B$5:$J$100,7,FALSE)</f>
        <v>0.22858709147842929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35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ITDFL</v>
      </c>
      <c r="G529" s="16">
        <f>VLOOKUP($D529,'Growth rate'!$B$3:$S$93,6,FALSE)*VLOOKUP($F529,BY_IND_Demand_Drivers!$B$5:$J$100,7,FALSE)</f>
        <v>0.23103934888356623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35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ITDFL</v>
      </c>
      <c r="G530" s="16">
        <f>VLOOKUP($D530,'Growth rate'!$B$3:$S$93,6,FALSE)*VLOOKUP($F530,BY_IND_Demand_Drivers!$B$5:$J$100,7,FALSE)</f>
        <v>0.23349160628870316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35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ITDFL</v>
      </c>
      <c r="G531" s="16">
        <f>VLOOKUP($D531,'Growth rate'!$B$3:$S$93,6,FALSE)*VLOOKUP($F531,BY_IND_Demand_Drivers!$B$5:$J$100,7,FALSE)</f>
        <v>0.2359438636938401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35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ITDFL</v>
      </c>
      <c r="G532" s="16">
        <f>VLOOKUP($D532,'Growth rate'!$B$3:$S$93,6,FALSE)*VLOOKUP($F532,BY_IND_Demand_Drivers!$B$5:$J$100,7,FALSE)</f>
        <v>0.23839612109897704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35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ITDFL</v>
      </c>
      <c r="G533" s="16">
        <f>VLOOKUP($D533,'Growth rate'!$B$3:$S$93,6,FALSE)*VLOOKUP($F533,BY_IND_Demand_Drivers!$B$5:$J$100,7,FALSE)</f>
        <v>0.24114201583720374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35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ITDFL</v>
      </c>
      <c r="G534" s="16">
        <f>VLOOKUP($D534,'Growth rate'!$B$3:$S$93,6,FALSE)*VLOOKUP($F534,BY_IND_Demand_Drivers!$B$5:$J$100,7,FALSE)</f>
        <v>0.24388791057543041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35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ITDFL</v>
      </c>
      <c r="G535" s="16">
        <f>VLOOKUP($D535,'Growth rate'!$B$3:$S$93,6,FALSE)*VLOOKUP($F535,BY_IND_Demand_Drivers!$B$5:$J$100,7,FALSE)</f>
        <v>0.2466338053136572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35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ITDFL</v>
      </c>
      <c r="G536" s="16">
        <f>VLOOKUP($D536,'Growth rate'!$B$3:$S$93,6,FALSE)*VLOOKUP($F536,BY_IND_Demand_Drivers!$B$5:$J$100,7,FALSE)</f>
        <v>0.24937970005188387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35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ITDFL</v>
      </c>
      <c r="G537" s="16">
        <f>VLOOKUP($D537,'Growth rate'!$B$3:$S$93,6,FALSE)*VLOOKUP($F537,BY_IND_Demand_Drivers!$B$5:$J$100,7,FALSE)</f>
        <v>0.25212559479011054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35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ITDFL</v>
      </c>
      <c r="G538" s="16">
        <f>VLOOKUP($D538,'Growth rate'!$B$3:$S$93,6,FALSE)*VLOOKUP($F538,BY_IND_Demand_Drivers!$B$5:$J$100,7,FALSE)</f>
        <v>0.25494049888438658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35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ITDFL</v>
      </c>
      <c r="G539" s="16">
        <f>VLOOKUP($D539,'Growth rate'!$B$3:$S$93,6,FALSE)*VLOOKUP($F539,BY_IND_Demand_Drivers!$B$5:$J$100,7,FALSE)</f>
        <v>0.25775540297866267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35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ITDFL</v>
      </c>
      <c r="G540" s="16">
        <f>VLOOKUP($D540,'Growth rate'!$B$3:$S$93,6,FALSE)*VLOOKUP($F540,BY_IND_Demand_Drivers!$B$5:$J$100,7,FALSE)</f>
        <v>0.26057030707293871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35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ITDFL</v>
      </c>
      <c r="G541" s="16">
        <f>VLOOKUP($D541,'Growth rate'!$B$3:$S$93,6,FALSE)*VLOOKUP($F541,BY_IND_Demand_Drivers!$B$5:$J$100,7,FALSE)</f>
        <v>0.26338521116721475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35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ITDFL</v>
      </c>
      <c r="G542" s="16">
        <f>VLOOKUP($D542,'Growth rate'!$B$3:$S$93,6,FALSE)*VLOOKUP($F542,BY_IND_Demand_Drivers!$B$5:$J$100,7,FALSE)</f>
        <v>0.26620011526149079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35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ITDFL</v>
      </c>
      <c r="G543" s="16">
        <f>VLOOKUP($D543,'Growth rate'!$B$3:$S$93,6,FALSE)*VLOOKUP($F543,BY_IND_Demand_Drivers!$B$5:$J$100,7,FALSE)</f>
        <v>0.26911322458174597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35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ITDFL</v>
      </c>
      <c r="G544" s="16">
        <f>VLOOKUP($D544,'Growth rate'!$B$3:$S$93,6,FALSE)*VLOOKUP($F544,BY_IND_Demand_Drivers!$B$5:$J$100,7,FALSE)</f>
        <v>0.27202633390200121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35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ITDFL</v>
      </c>
      <c r="G545" s="16">
        <f>VLOOKUP($D545,'Growth rate'!$B$3:$S$93,6,FALSE)*VLOOKUP($F545,BY_IND_Demand_Drivers!$B$5:$J$100,7,FALSE)</f>
        <v>0.27493944322225639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35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ITDFL</v>
      </c>
      <c r="G546" s="16">
        <f>VLOOKUP($D546,'Growth rate'!$B$3:$S$93,6,FALSE)*VLOOKUP($F546,BY_IND_Demand_Drivers!$B$5:$J$100,7,FALSE)</f>
        <v>0.27785255254251157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35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ITDFL</v>
      </c>
      <c r="G547" s="16">
        <f>VLOOKUP($D547,'Growth rate'!$B$3:$S$93,6,FALSE)*VLOOKUP($F547,BY_IND_Demand_Drivers!$B$5:$J$100,7,FALSE)</f>
        <v>0.2807656618627668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35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ITDFL</v>
      </c>
      <c r="G548" s="16">
        <f>VLOOKUP($D548,'Growth rate'!$B$3:$S$93,6,FALSE)*VLOOKUP($F548,BY_IND_Demand_Drivers!$B$5:$J$100,7,FALSE)</f>
        <v>0.28367333364534197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35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ITDFL</v>
      </c>
      <c r="G549" s="16">
        <f>VLOOKUP($D549,'Growth rate'!$B$3:$S$93,6,FALSE)*VLOOKUP($F549,BY_IND_Demand_Drivers!$B$5:$J$100,7,FALSE)</f>
        <v>0.28658100542791715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35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ITDFL</v>
      </c>
      <c r="G550" s="16">
        <f>VLOOKUP($D550,'Growth rate'!$B$3:$S$93,6,FALSE)*VLOOKUP($F550,BY_IND_Demand_Drivers!$B$5:$J$100,7,FALSE)</f>
        <v>0.28948867721049226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35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ITDFL</v>
      </c>
      <c r="G551" s="16">
        <f>VLOOKUP($D551,'Growth rate'!$B$3:$S$93,6,FALSE)*VLOOKUP($F551,BY_IND_Demand_Drivers!$B$5:$J$100,7,FALSE)</f>
        <v>0.29239634899306743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35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ITDFL</v>
      </c>
      <c r="G552" s="16">
        <f>VLOOKUP($D552,'Growth rate'!$B$3:$S$93,6,FALSE)*VLOOKUP($F552,BY_IND_Demand_Drivers!$B$5:$J$100,7,FALSE)</f>
        <v>0.29530402077564255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35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ITDFL</v>
      </c>
      <c r="G553" s="16">
        <f>VLOOKUP($D553,'Growth rate'!$B$3:$S$93,6,FALSE)*VLOOKUP($F553,BY_IND_Demand_Drivers!$B$5:$J$100,7,FALSE)</f>
        <v>0.29816385664434675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35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ITDFL</v>
      </c>
      <c r="G554" s="16">
        <f>VLOOKUP($D554,'Growth rate'!$B$3:$S$93,6,FALSE)*VLOOKUP($F554,BY_IND_Demand_Drivers!$B$5:$J$100,7,FALSE)</f>
        <v>0.301023692513051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35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ITDFL</v>
      </c>
      <c r="G555" s="16">
        <f>VLOOKUP($D555,'Growth rate'!$B$3:$S$93,6,FALSE)*VLOOKUP($F555,BY_IND_Demand_Drivers!$B$5:$J$100,7,FALSE)</f>
        <v>0.3038835283817552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35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ITDFL</v>
      </c>
      <c r="G556" s="16">
        <f>VLOOKUP($D556,'Growth rate'!$B$3:$S$93,6,FALSE)*VLOOKUP($F556,BY_IND_Demand_Drivers!$B$5:$J$100,7,FALSE)</f>
        <v>0.30674336425045939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35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ITDFL</v>
      </c>
      <c r="G557" s="16">
        <f>VLOOKUP($D557,'Growth rate'!$B$3:$S$93,6,FALSE)*VLOOKUP($F557,BY_IND_Demand_Drivers!$B$5:$J$100,7,FALSE)</f>
        <v>0.30960320011916359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35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ITDFL</v>
      </c>
      <c r="G558" s="16">
        <f>VLOOKUP($D558,'Growth rate'!$B$3:$S$93,6,FALSE)*VLOOKUP($F558,BY_IND_Demand_Drivers!$B$5:$J$100,7,FALSE)</f>
        <v>0.31234599504897803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35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ITDFL</v>
      </c>
      <c r="G559" s="16">
        <f>VLOOKUP($D559,'Growth rate'!$B$3:$S$93,6,FALSE)*VLOOKUP($F559,BY_IND_Demand_Drivers!$B$5:$J$100,7,FALSE)</f>
        <v>0.31508878997879247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35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ITDFL</v>
      </c>
      <c r="G560" s="16">
        <f>VLOOKUP($D560,'Growth rate'!$B$3:$S$93,6,FALSE)*VLOOKUP($F560,BY_IND_Demand_Drivers!$B$5:$J$100,7,FALSE)</f>
        <v>0.3178315849086068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35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ITDFL</v>
      </c>
      <c r="G561" s="16">
        <f>VLOOKUP($D561,'Growth rate'!$B$3:$S$93,6,FALSE)*VLOOKUP($F561,BY_IND_Demand_Drivers!$B$5:$J$100,7,FALSE)</f>
        <v>0.32057437983842119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35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ITDFL</v>
      </c>
      <c r="G562" s="16">
        <f>VLOOKUP($D562,'Growth rate'!$B$3:$S$93,6,FALSE)*VLOOKUP($F562,BY_IND_Demand_Drivers!$B$5:$J$100,7,FALSE)</f>
        <v>0.32331717476823557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35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ITDFL</v>
      </c>
      <c r="G563" s="16">
        <f>VLOOKUP($D563,'Growth rate'!$B$3:$S$93,6,FALSE)*VLOOKUP($F563,BY_IND_Demand_Drivers!$B$5:$J$100,7,FALSE)</f>
        <v>0.3259514455085189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35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ITDFL</v>
      </c>
      <c r="G564" s="16">
        <f>VLOOKUP($D564,'Growth rate'!$B$3:$S$93,6,FALSE)*VLOOKUP($F564,BY_IND_Demand_Drivers!$B$5:$J$100,7,FALSE)</f>
        <v>0.32858571624880217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35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ITDFL</v>
      </c>
      <c r="G565" s="16">
        <f>VLOOKUP($D565,'Growth rate'!$B$3:$S$93,6,FALSE)*VLOOKUP($F565,BY_IND_Demand_Drivers!$B$5:$J$100,7,FALSE)</f>
        <v>0.33121998698908556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35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ITDFL</v>
      </c>
      <c r="G566" s="16">
        <f>VLOOKUP($D566,'Growth rate'!$B$3:$S$93,6,FALSE)*VLOOKUP($F566,BY_IND_Demand_Drivers!$B$5:$J$100,7,FALSE)</f>
        <v>0.33385425772936889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35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ITDFL</v>
      </c>
      <c r="G567" s="16">
        <f>VLOOKUP($D567,'Growth rate'!$B$3:$S$93,6,FALSE)*VLOOKUP($F567,BY_IND_Demand_Drivers!$B$5:$J$100,7,FALSE)</f>
        <v>0.33648852846965216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35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ITDFL</v>
      </c>
      <c r="G568" s="16">
        <f>VLOOKUP($D568,'Growth rate'!$B$3:$S$93,6,FALSE)*VLOOKUP($F568,BY_IND_Demand_Drivers!$B$5:$J$100,7,FALSE)</f>
        <v>0.33906170929796947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35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ITDFL</v>
      </c>
      <c r="G569" s="16">
        <f>VLOOKUP($D569,'Growth rate'!$B$3:$S$93,6,FALSE)*VLOOKUP($F569,BY_IND_Demand_Drivers!$B$5:$J$100,7,FALSE)</f>
        <v>0.34163489012628667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35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ITDFL</v>
      </c>
      <c r="G570" s="16">
        <f>VLOOKUP($D570,'Growth rate'!$B$3:$S$93,6,FALSE)*VLOOKUP($F570,BY_IND_Demand_Drivers!$B$5:$J$100,7,FALSE)</f>
        <v>0.34420807095460398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35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ITDFL</v>
      </c>
      <c r="G571" s="16">
        <f>VLOOKUP($D571,'Growth rate'!$B$3:$S$93,6,FALSE)*VLOOKUP($F571,BY_IND_Demand_Drivers!$B$5:$J$100,7,FALSE)</f>
        <v>0.34678125178292124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35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ITDFL</v>
      </c>
      <c r="G572" s="16">
        <f>VLOOKUP($D572,'Growth rate'!$B$3:$S$93,6,FALSE)*VLOOKUP($F572,BY_IND_Demand_Drivers!$B$5:$J$100,7,FALSE)</f>
        <v>0.34935443261123844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35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ITDFL</v>
      </c>
      <c r="G573" s="16">
        <f>VLOOKUP($D573,'Growth rate'!$B$3:$S$93,6,FALSE)*VLOOKUP($F573,BY_IND_Demand_Drivers!$B$5:$J$100,7,FALSE)</f>
        <v>0.35184169416519073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35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ITDFL</v>
      </c>
      <c r="G574" s="16">
        <f>VLOOKUP($D574,'Growth rate'!$B$3:$S$93,6,FALSE)*VLOOKUP($F574,BY_IND_Demand_Drivers!$B$5:$J$100,7,FALSE)</f>
        <v>0.35432895571914302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35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ITDFL</v>
      </c>
      <c r="G575" s="16">
        <f>VLOOKUP($D575,'Growth rate'!$B$3:$S$93,6,FALSE)*VLOOKUP($F575,BY_IND_Demand_Drivers!$B$5:$J$100,7,FALSE)</f>
        <v>0.35681621727309532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35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ITDFL</v>
      </c>
      <c r="G576" s="16">
        <f>VLOOKUP($D576,'Growth rate'!$B$3:$S$93,6,FALSE)*VLOOKUP($F576,BY_IND_Demand_Drivers!$B$5:$J$100,7,FALSE)</f>
        <v>0.3593034788270475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35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ITDFL</v>
      </c>
      <c r="G577" s="16">
        <f>VLOOKUP($D577,'Growth rate'!$B$3:$S$93,6,FALSE)*VLOOKUP($F577,BY_IND_Demand_Drivers!$B$5:$J$100,7,FALSE)</f>
        <v>0.36179074038099979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36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IMDPH</v>
      </c>
      <c r="G4" s="16">
        <f>VLOOKUP($D4,'Growth rate'!$B$3:$S$93,6,FALSE)*VLOOKUP($F4,BY_IND_Demand_Drivers!$B$5:$J$100,7,FALSE)</f>
        <v>68.215896285148503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36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IMDPH</v>
      </c>
      <c r="G5" s="16">
        <f>VLOOKUP($D5,'Growth rate'!$B$3:$S$93,6,FALSE)*VLOOKUP($F5,BY_IND_Demand_Drivers!$B$5:$J$100,7,FALSE)</f>
        <v>69.095886784913574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36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IMDPH</v>
      </c>
      <c r="G6" s="16">
        <f>VLOOKUP($D6,'Growth rate'!$B$3:$S$93,6,FALSE)*VLOOKUP($F6,BY_IND_Demand_Drivers!$B$5:$J$100,7,FALSE)</f>
        <v>69.975877284678631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36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IMDPH</v>
      </c>
      <c r="G7" s="16">
        <f>VLOOKUP($D7,'Growth rate'!$B$3:$S$93,6,FALSE)*VLOOKUP($F7,BY_IND_Demand_Drivers!$B$5:$J$100,7,FALSE)</f>
        <v>70.855867784443717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36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IMDPH</v>
      </c>
      <c r="G8" s="16">
        <f>VLOOKUP($D8,'Growth rate'!$B$3:$S$93,6,FALSE)*VLOOKUP($F8,BY_IND_Demand_Drivers!$B$5:$J$100,7,FALSE)</f>
        <v>71.735858284208774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36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IMDPH</v>
      </c>
      <c r="G9" s="16">
        <f>VLOOKUP($D9,'Growth rate'!$B$3:$S$93,6,FALSE)*VLOOKUP($F9,BY_IND_Demand_Drivers!$B$5:$J$100,7,FALSE)</f>
        <v>72.615848783973846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36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IMDPH</v>
      </c>
      <c r="G10" s="16">
        <f>VLOOKUP($D10,'Growth rate'!$B$3:$S$93,6,FALSE)*VLOOKUP($F10,BY_IND_Demand_Drivers!$B$5:$J$100,7,FALSE)</f>
        <v>73.495839283738917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36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IMDPH</v>
      </c>
      <c r="G11" s="16">
        <f>VLOOKUP($D11,'Growth rate'!$B$3:$S$93,6,FALSE)*VLOOKUP($F11,BY_IND_Demand_Drivers!$B$5:$J$100,7,FALSE)</f>
        <v>74.375829783503988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36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IMDPH</v>
      </c>
      <c r="G12" s="16">
        <f>VLOOKUP($D12,'Growth rate'!$B$3:$S$93,6,FALSE)*VLOOKUP($F12,BY_IND_Demand_Drivers!$B$5:$J$100,7,FALSE)</f>
        <v>75.25582028326906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36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IMDPH</v>
      </c>
      <c r="G13" s="16">
        <f>VLOOKUP($D13,'Growth rate'!$B$3:$S$93,6,FALSE)*VLOOKUP($F13,BY_IND_Demand_Drivers!$B$5:$J$100,7,FALSE)</f>
        <v>76.135810783034131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36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IMDPH</v>
      </c>
      <c r="G14" s="16">
        <f>VLOOKUP($D14,'Growth rate'!$B$3:$S$93,6,FALSE)*VLOOKUP($F14,BY_IND_Demand_Drivers!$B$5:$J$100,7,FALSE)</f>
        <v>77.015801282799188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36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IMDPH</v>
      </c>
      <c r="G15" s="16">
        <f>VLOOKUP($D15,'Growth rate'!$B$3:$S$93,6,FALSE)*VLOOKUP($F15,BY_IND_Demand_Drivers!$B$5:$J$100,7,FALSE)</f>
        <v>77.895791782564274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36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IMDPH</v>
      </c>
      <c r="G16" s="16">
        <f>VLOOKUP($D16,'Growth rate'!$B$3:$S$93,6,FALSE)*VLOOKUP($F16,BY_IND_Demand_Drivers!$B$5:$J$100,7,FALSE)</f>
        <v>78.775782282329331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36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IMDPH</v>
      </c>
      <c r="G17" s="16">
        <f>VLOOKUP($D17,'Growth rate'!$B$3:$S$93,6,FALSE)*VLOOKUP($F17,BY_IND_Demand_Drivers!$B$5:$J$100,7,FALSE)</f>
        <v>79.655772782094402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36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IMDPH</v>
      </c>
      <c r="G18" s="16">
        <f>VLOOKUP($D18,'Growth rate'!$B$3:$S$93,6,FALSE)*VLOOKUP($F18,BY_IND_Demand_Drivers!$B$5:$J$100,7,FALSE)</f>
        <v>80.53576328185946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36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IMDPH</v>
      </c>
      <c r="G19" s="16">
        <f>VLOOKUP($D19,'Growth rate'!$B$3:$S$93,6,FALSE)*VLOOKUP($F19,BY_IND_Demand_Drivers!$B$5:$J$100,7,FALSE)</f>
        <v>81.415753781624545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36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IMDPH</v>
      </c>
      <c r="G20" s="16">
        <f>VLOOKUP($D20,'Growth rate'!$B$3:$S$93,6,FALSE)*VLOOKUP($F20,BY_IND_Demand_Drivers!$B$5:$J$100,7,FALSE)</f>
        <v>82.295744281389617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36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IMDPH</v>
      </c>
      <c r="G21" s="16">
        <f>VLOOKUP($D21,'Growth rate'!$B$3:$S$93,6,FALSE)*VLOOKUP($F21,BY_IND_Demand_Drivers!$B$5:$J$100,7,FALSE)</f>
        <v>83.175734781154674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36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IMDPH</v>
      </c>
      <c r="G22" s="16">
        <f>VLOOKUP($D22,'Growth rate'!$B$3:$S$93,6,FALSE)*VLOOKUP($F22,BY_IND_Demand_Drivers!$B$5:$J$100,7,FALSE)</f>
        <v>84.055725280919745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36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IMDPH</v>
      </c>
      <c r="G23" s="16">
        <f>VLOOKUP($D23,'Growth rate'!$B$3:$S$93,6,FALSE)*VLOOKUP($F23,BY_IND_Demand_Drivers!$B$5:$J$100,7,FALSE)</f>
        <v>84.935715780684831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36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IMDPH</v>
      </c>
      <c r="G24" s="16">
        <f>VLOOKUP($D24,'Growth rate'!$B$3:$S$93,6,FALSE)*VLOOKUP($F24,BY_IND_Demand_Drivers!$B$5:$J$100,7,FALSE)</f>
        <v>85.815706280449888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36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IMDPH</v>
      </c>
      <c r="G25" s="16">
        <f>VLOOKUP($D25,'Growth rate'!$B$3:$S$93,6,FALSE)*VLOOKUP($F25,BY_IND_Demand_Drivers!$B$5:$J$100,7,FALSE)</f>
        <v>86.695696780214959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36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IMDPH</v>
      </c>
      <c r="G26" s="16">
        <f>VLOOKUP($D26,'Growth rate'!$B$3:$S$93,6,FALSE)*VLOOKUP($F26,BY_IND_Demand_Drivers!$B$5:$J$100,7,FALSE)</f>
        <v>87.575687279980031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36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IMDPH</v>
      </c>
      <c r="G27" s="16">
        <f>VLOOKUP($D27,'Growth rate'!$B$3:$S$93,6,FALSE)*VLOOKUP($F27,BY_IND_Demand_Drivers!$B$5:$J$100,7,FALSE)</f>
        <v>88.455677779745088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36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IMDPH</v>
      </c>
      <c r="G28" s="16">
        <f>VLOOKUP($D28,'Growth rate'!$B$3:$S$93,6,FALSE)*VLOOKUP($F28,BY_IND_Demand_Drivers!$B$5:$J$100,7,FALSE)</f>
        <v>89.335668279510159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36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IMDPH</v>
      </c>
      <c r="G29" s="16">
        <f>VLOOKUP($D29,'Growth rate'!$B$3:$S$93,6,FALSE)*VLOOKUP($F29,BY_IND_Demand_Drivers!$B$5:$J$100,7,FALSE)</f>
        <v>90.21565877927523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36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IMDPH</v>
      </c>
      <c r="G30" s="16">
        <f>VLOOKUP($D30,'Growth rate'!$B$3:$S$93,6,FALSE)*VLOOKUP($F30,BY_IND_Demand_Drivers!$B$5:$J$100,7,FALSE)</f>
        <v>91.095649279040302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36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IMDPH</v>
      </c>
      <c r="G31" s="16">
        <f>VLOOKUP($D31,'Growth rate'!$B$3:$S$93,6,FALSE)*VLOOKUP($F31,BY_IND_Demand_Drivers!$B$5:$J$100,7,FALSE)</f>
        <v>91.975639778805359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36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IMDPH</v>
      </c>
      <c r="G32" s="16">
        <f>VLOOKUP($D32,'Growth rate'!$B$3:$S$93,6,FALSE)*VLOOKUP($F32,BY_IND_Demand_Drivers!$B$5:$J$100,7,FALSE)</f>
        <v>92.855630278570445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36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IMDPH</v>
      </c>
      <c r="G33" s="16">
        <f>VLOOKUP($D33,'Growth rate'!$B$3:$S$93,6,FALSE)*VLOOKUP($F33,BY_IND_Demand_Drivers!$B$5:$J$100,7,FALSE)</f>
        <v>93.735620778335516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36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IMDPH</v>
      </c>
      <c r="G34" s="16">
        <f>VLOOKUP($D34,'Growth rate'!$B$3:$S$93,6,FALSE)*VLOOKUP($F34,BY_IND_Demand_Drivers!$B$5:$J$100,7,FALSE)</f>
        <v>94.615611278100573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36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IMDPH</v>
      </c>
      <c r="G35" s="16">
        <f>VLOOKUP($D35,'Growth rate'!$B$3:$S$93,6,FALSE)*VLOOKUP($F35,BY_IND_Demand_Drivers!$B$5:$J$100,7,FALSE)</f>
        <v>95.495601777865645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36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IMDPH</v>
      </c>
      <c r="G36" s="16">
        <f>VLOOKUP($D36,'Growth rate'!$B$3:$S$93,6,FALSE)*VLOOKUP($F36,BY_IND_Demand_Drivers!$B$5:$J$100,7,FALSE)</f>
        <v>96.531177732262307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36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IMDPH</v>
      </c>
      <c r="G37" s="16">
        <f>VLOOKUP($D37,'Growth rate'!$B$3:$S$93,6,FALSE)*VLOOKUP($F37,BY_IND_Demand_Drivers!$B$5:$J$100,7,FALSE)</f>
        <v>97.566753686658956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36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IMDPH</v>
      </c>
      <c r="G38" s="16">
        <f>VLOOKUP($D38,'Growth rate'!$B$3:$S$93,6,FALSE)*VLOOKUP($F38,BY_IND_Demand_Drivers!$B$5:$J$100,7,FALSE)</f>
        <v>98.602329641055618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36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IMDPH</v>
      </c>
      <c r="G39" s="16">
        <f>VLOOKUP($D39,'Growth rate'!$B$3:$S$93,6,FALSE)*VLOOKUP($F39,BY_IND_Demand_Drivers!$B$5:$J$100,7,FALSE)</f>
        <v>99.637905595452267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36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IMDPH</v>
      </c>
      <c r="G40" s="16">
        <f>VLOOKUP($D40,'Growth rate'!$B$3:$S$93,6,FALSE)*VLOOKUP($F40,BY_IND_Demand_Drivers!$B$5:$J$100,7,FALSE)</f>
        <v>100.67348154984893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36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IMDPH</v>
      </c>
      <c r="G41" s="16">
        <f>VLOOKUP($D41,'Growth rate'!$B$3:$S$93,6,FALSE)*VLOOKUP($F41,BY_IND_Demand_Drivers!$B$5:$J$100,7,FALSE)</f>
        <v>101.8330590714644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36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IMDPH</v>
      </c>
      <c r="G42" s="16">
        <f>VLOOKUP($D42,'Growth rate'!$B$3:$S$93,6,FALSE)*VLOOKUP($F42,BY_IND_Demand_Drivers!$B$5:$J$100,7,FALSE)</f>
        <v>102.99263659307985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36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IMDPH</v>
      </c>
      <c r="G43" s="16">
        <f>VLOOKUP($D43,'Growth rate'!$B$3:$S$93,6,FALSE)*VLOOKUP($F43,BY_IND_Demand_Drivers!$B$5:$J$100,7,FALSE)</f>
        <v>104.15221411469535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36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IMDPH</v>
      </c>
      <c r="G44" s="16">
        <f>VLOOKUP($D44,'Growth rate'!$B$3:$S$93,6,FALSE)*VLOOKUP($F44,BY_IND_Demand_Drivers!$B$5:$J$100,7,FALSE)</f>
        <v>105.3117916363108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36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IMDPH</v>
      </c>
      <c r="G45" s="16">
        <f>VLOOKUP($D45,'Growth rate'!$B$3:$S$93,6,FALSE)*VLOOKUP($F45,BY_IND_Demand_Drivers!$B$5:$J$100,7,FALSE)</f>
        <v>106.47136915792628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36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IMDPH</v>
      </c>
      <c r="G46" s="16">
        <f>VLOOKUP($D46,'Growth rate'!$B$3:$S$93,6,FALSE)*VLOOKUP($F46,BY_IND_Demand_Drivers!$B$5:$J$100,7,FALSE)</f>
        <v>107.66008898312022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36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IMDPH</v>
      </c>
      <c r="G47" s="16">
        <f>VLOOKUP($D47,'Growth rate'!$B$3:$S$93,6,FALSE)*VLOOKUP($F47,BY_IND_Demand_Drivers!$B$5:$J$100,7,FALSE)</f>
        <v>108.8488088083142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36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IMDPH</v>
      </c>
      <c r="G48" s="16">
        <f>VLOOKUP($D48,'Growth rate'!$B$3:$S$93,6,FALSE)*VLOOKUP($F48,BY_IND_Demand_Drivers!$B$5:$J$100,7,FALSE)</f>
        <v>110.03752863350815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36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IMDPH</v>
      </c>
      <c r="G49" s="16">
        <f>VLOOKUP($D49,'Growth rate'!$B$3:$S$93,6,FALSE)*VLOOKUP($F49,BY_IND_Demand_Drivers!$B$5:$J$100,7,FALSE)</f>
        <v>111.22624845870212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36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IMDPH</v>
      </c>
      <c r="G50" s="16">
        <f>VLOOKUP($D50,'Growth rate'!$B$3:$S$93,6,FALSE)*VLOOKUP($F50,BY_IND_Demand_Drivers!$B$5:$J$100,7,FALSE)</f>
        <v>112.41496828389606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36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IMDPH</v>
      </c>
      <c r="G51" s="16">
        <f>VLOOKUP($D51,'Growth rate'!$B$3:$S$93,6,FALSE)*VLOOKUP($F51,BY_IND_Demand_Drivers!$B$5:$J$100,7,FALSE)</f>
        <v>113.64515968153061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36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IMDPH</v>
      </c>
      <c r="G52" s="16">
        <f>VLOOKUP($D52,'Growth rate'!$B$3:$S$93,6,FALSE)*VLOOKUP($F52,BY_IND_Demand_Drivers!$B$5:$J$100,7,FALSE)</f>
        <v>114.87535107916516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36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IMDPH</v>
      </c>
      <c r="G53" s="16">
        <f>VLOOKUP($D53,'Growth rate'!$B$3:$S$93,6,FALSE)*VLOOKUP($F53,BY_IND_Demand_Drivers!$B$5:$J$100,7,FALSE)</f>
        <v>116.10554247679971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36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IMDPH</v>
      </c>
      <c r="G54" s="16">
        <f>VLOOKUP($D54,'Growth rate'!$B$3:$S$93,6,FALSE)*VLOOKUP($F54,BY_IND_Demand_Drivers!$B$5:$J$100,7,FALSE)</f>
        <v>117.33573387443424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36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IMDPH</v>
      </c>
      <c r="G55" s="16">
        <f>VLOOKUP($D55,'Growth rate'!$B$3:$S$93,6,FALSE)*VLOOKUP($F55,BY_IND_Demand_Drivers!$B$5:$J$100,7,FALSE)</f>
        <v>118.5659252720688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36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IMDPH</v>
      </c>
      <c r="G56" s="16">
        <f>VLOOKUP($D56,'Growth rate'!$B$3:$S$93,6,FALSE)*VLOOKUP($F56,BY_IND_Demand_Drivers!$B$5:$J$100,7,FALSE)</f>
        <v>119.79382042492058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36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IMDPH</v>
      </c>
      <c r="G57" s="16">
        <f>VLOOKUP($D57,'Growth rate'!$B$3:$S$93,6,FALSE)*VLOOKUP($F57,BY_IND_Demand_Drivers!$B$5:$J$100,7,FALSE)</f>
        <v>121.02171557777233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36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IMDPH</v>
      </c>
      <c r="G58" s="16">
        <f>VLOOKUP($D58,'Growth rate'!$B$3:$S$93,6,FALSE)*VLOOKUP($F58,BY_IND_Demand_Drivers!$B$5:$J$100,7,FALSE)</f>
        <v>122.2496107306241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36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IMDPH</v>
      </c>
      <c r="G59" s="16">
        <f>VLOOKUP($D59,'Growth rate'!$B$3:$S$93,6,FALSE)*VLOOKUP($F59,BY_IND_Demand_Drivers!$B$5:$J$100,7,FALSE)</f>
        <v>123.47750588347586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36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IMDPH</v>
      </c>
      <c r="G60" s="16">
        <f>VLOOKUP($D60,'Growth rate'!$B$3:$S$93,6,FALSE)*VLOOKUP($F60,BY_IND_Demand_Drivers!$B$5:$J$100,7,FALSE)</f>
        <v>124.70540103632761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36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IMDPH</v>
      </c>
      <c r="G61" s="16">
        <f>VLOOKUP($D61,'Growth rate'!$B$3:$S$93,6,FALSE)*VLOOKUP($F61,BY_IND_Demand_Drivers!$B$5:$J$100,7,FALSE)</f>
        <v>125.91309532361869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36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IMDPH</v>
      </c>
      <c r="G62" s="16">
        <f>VLOOKUP($D62,'Growth rate'!$B$3:$S$93,6,FALSE)*VLOOKUP($F62,BY_IND_Demand_Drivers!$B$5:$J$100,7,FALSE)</f>
        <v>127.12078961090981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36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IMDPH</v>
      </c>
      <c r="G63" s="16">
        <f>VLOOKUP($D63,'Growth rate'!$B$3:$S$93,6,FALSE)*VLOOKUP($F63,BY_IND_Demand_Drivers!$B$5:$J$100,7,FALSE)</f>
        <v>128.32848389820089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36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IMDPH</v>
      </c>
      <c r="G64" s="16">
        <f>VLOOKUP($D64,'Growth rate'!$B$3:$S$93,6,FALSE)*VLOOKUP($F64,BY_IND_Demand_Drivers!$B$5:$J$100,7,FALSE)</f>
        <v>129.53617818549199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36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IMDPH</v>
      </c>
      <c r="G65" s="16">
        <f>VLOOKUP($D65,'Growth rate'!$B$3:$S$93,6,FALSE)*VLOOKUP($F65,BY_IND_Demand_Drivers!$B$5:$J$100,7,FALSE)</f>
        <v>130.74387247278307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36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IMDPH</v>
      </c>
      <c r="G66" s="16">
        <f>VLOOKUP($D66,'Growth rate'!$B$3:$S$93,6,FALSE)*VLOOKUP($F66,BY_IND_Demand_Drivers!$B$5:$J$100,7,FALSE)</f>
        <v>131.90214096091444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36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IMDPH</v>
      </c>
      <c r="G67" s="16">
        <f>VLOOKUP($D67,'Growth rate'!$B$3:$S$93,6,FALSE)*VLOOKUP($F67,BY_IND_Demand_Drivers!$B$5:$J$100,7,FALSE)</f>
        <v>133.06040944904578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36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IMDPH</v>
      </c>
      <c r="G68" s="16">
        <f>VLOOKUP($D68,'Growth rate'!$B$3:$S$93,6,FALSE)*VLOOKUP($F68,BY_IND_Demand_Drivers!$B$5:$J$100,7,FALSE)</f>
        <v>134.21867793717712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36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IMDPH</v>
      </c>
      <c r="G69" s="16">
        <f>VLOOKUP($D69,'Growth rate'!$B$3:$S$93,6,FALSE)*VLOOKUP($F69,BY_IND_Demand_Drivers!$B$5:$J$100,7,FALSE)</f>
        <v>135.37694642530843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36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IMDPH</v>
      </c>
      <c r="G70" s="16">
        <f>VLOOKUP($D70,'Growth rate'!$B$3:$S$93,6,FALSE)*VLOOKUP($F70,BY_IND_Demand_Drivers!$B$5:$J$100,7,FALSE)</f>
        <v>136.53521491343977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36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IMDPH</v>
      </c>
      <c r="G71" s="16">
        <f>VLOOKUP($D71,'Growth rate'!$B$3:$S$93,6,FALSE)*VLOOKUP($F71,BY_IND_Demand_Drivers!$B$5:$J$100,7,FALSE)</f>
        <v>137.64765418278139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36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IMDPH</v>
      </c>
      <c r="G72" s="16">
        <f>VLOOKUP($D72,'Growth rate'!$B$3:$S$93,6,FALSE)*VLOOKUP($F72,BY_IND_Demand_Drivers!$B$5:$J$100,7,FALSE)</f>
        <v>138.76009345212299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36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IMDPH</v>
      </c>
      <c r="G73" s="16">
        <f>VLOOKUP($D73,'Growth rate'!$B$3:$S$93,6,FALSE)*VLOOKUP($F73,BY_IND_Demand_Drivers!$B$5:$J$100,7,FALSE)</f>
        <v>139.87253272146461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36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IMDPH</v>
      </c>
      <c r="G74" s="16">
        <f>VLOOKUP($D74,'Growth rate'!$B$3:$S$93,6,FALSE)*VLOOKUP($F74,BY_IND_Demand_Drivers!$B$5:$J$100,7,FALSE)</f>
        <v>140.9849719908062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36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IMDPH</v>
      </c>
      <c r="G75" s="16">
        <f>VLOOKUP($D75,'Growth rate'!$B$3:$S$93,6,FALSE)*VLOOKUP($F75,BY_IND_Demand_Drivers!$B$5:$J$100,7,FALSE)</f>
        <v>142.09741126014782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36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IMDPH</v>
      </c>
      <c r="G76" s="16">
        <f>VLOOKUP($D76,'Growth rate'!$B$3:$S$93,6,FALSE)*VLOOKUP($F76,BY_IND_Demand_Drivers!$B$5:$J$100,7,FALSE)</f>
        <v>143.18405256727073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36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IMDPH</v>
      </c>
      <c r="G77" s="16">
        <f>VLOOKUP($D77,'Growth rate'!$B$3:$S$93,6,FALSE)*VLOOKUP($F77,BY_IND_Demand_Drivers!$B$5:$J$100,7,FALSE)</f>
        <v>144.27069387439363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36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IMDPH</v>
      </c>
      <c r="G78" s="16">
        <f>VLOOKUP($D78,'Growth rate'!$B$3:$S$93,6,FALSE)*VLOOKUP($F78,BY_IND_Demand_Drivers!$B$5:$J$100,7,FALSE)</f>
        <v>145.35733518151656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36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IMDPH</v>
      </c>
      <c r="G79" s="16">
        <f>VLOOKUP($D79,'Growth rate'!$B$3:$S$93,6,FALSE)*VLOOKUP($F79,BY_IND_Demand_Drivers!$B$5:$J$100,7,FALSE)</f>
        <v>146.44397648863944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36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IMDPH</v>
      </c>
      <c r="G80" s="16">
        <f>VLOOKUP($D80,'Growth rate'!$B$3:$S$93,6,FALSE)*VLOOKUP($F80,BY_IND_Demand_Drivers!$B$5:$J$100,7,FALSE)</f>
        <v>147.53061779576234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36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IMDPH</v>
      </c>
      <c r="G81" s="16">
        <f>VLOOKUP($D81,'Growth rate'!$B$3:$S$93,6,FALSE)*VLOOKUP($F81,BY_IND_Demand_Drivers!$B$5:$J$100,7,FALSE)</f>
        <v>148.58097582594817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36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IMDPH</v>
      </c>
      <c r="G82" s="16">
        <f>VLOOKUP($D82,'Growth rate'!$B$3:$S$93,6,FALSE)*VLOOKUP($F82,BY_IND_Demand_Drivers!$B$5:$J$100,7,FALSE)</f>
        <v>149.63133385613398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36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IMDPH</v>
      </c>
      <c r="G83" s="16">
        <f>VLOOKUP($D83,'Growth rate'!$B$3:$S$93,6,FALSE)*VLOOKUP($F83,BY_IND_Demand_Drivers!$B$5:$J$100,7,FALSE)</f>
        <v>150.68169188631981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36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IMDPH</v>
      </c>
      <c r="G84" s="16">
        <f>VLOOKUP($D84,'Growth rate'!$B$3:$S$93,6,FALSE)*VLOOKUP($F84,BY_IND_Demand_Drivers!$B$5:$J$100,7,FALSE)</f>
        <v>151.73204991650562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36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IMDPH</v>
      </c>
      <c r="G85" s="16">
        <f>VLOOKUP($D85,'Growth rate'!$B$3:$S$93,6,FALSE)*VLOOKUP($F85,BY_IND_Demand_Drivers!$B$5:$J$100,7,FALSE)</f>
        <v>152.78240794669145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37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IMDCO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37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IMDCO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37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IMDCO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37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IMDCO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37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IMDCO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37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IMDCO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37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IMDCO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37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IMDCO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37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IMDCO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37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IMDCO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37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IMDCO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37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IMDCO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37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IMDCO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37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IMDCO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37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IMDCO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37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IMDCO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37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IMDCO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37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IMDCO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37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IMDCO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37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IMDCO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37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IMDCO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37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IMDCO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37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IMDCO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37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IMDCO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37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IMDCO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37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IMDCO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37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IMDCO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37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IMDCO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37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IMDCO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37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IMDCO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37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IMDCO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37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IMDCO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37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IMDCO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37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IMDCO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37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IMDCO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37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IMDCO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37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IMDCO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37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IMDCO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37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IMDCO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37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IMDCO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37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IMDCO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37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IMDCO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37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IMDCO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37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IMDCO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37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IMDCO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37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IMDCO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37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IMDCO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37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IMDCO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37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IMDCO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37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IMDCO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37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IMDCO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37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IMDCO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37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IMDCO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37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IMDCO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37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IMDCO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37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IMDCO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37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IMDCO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37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IMDCO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37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IMDCO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37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IMDCO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37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IMDCO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37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IMDCO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37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IMDCO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37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IMDCO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37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IMDCO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37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IMDCO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37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IMDCO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37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IMDCO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37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IMDCO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37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IMDCO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37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IMDCO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37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IMDCO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37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IMDCO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37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IMDCO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37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IMDCO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37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IMDCO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37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IMDCO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37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IMDCO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37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IMDCO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37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IMDCO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37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IMDCO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37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IMDCO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38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IMDSH</v>
      </c>
      <c r="G168" s="16">
        <f>VLOOKUP($D168,'Growth rate'!$B$3:$S$93,6,FALSE)*VLOOKUP($F168,BY_IND_Demand_Drivers!$B$5:$J$100,7,FALSE)</f>
        <v>21.657207493069301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38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IMDSH</v>
      </c>
      <c r="G169" s="16">
        <f>VLOOKUP($D169,'Growth rate'!$B$3:$S$93,6,FALSE)*VLOOKUP($F169,BY_IND_Demand_Drivers!$B$5:$J$100,7,FALSE)</f>
        <v>21.936587196088627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38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IMDSH</v>
      </c>
      <c r="G170" s="16">
        <f>VLOOKUP($D170,'Growth rate'!$B$3:$S$93,6,FALSE)*VLOOKUP($F170,BY_IND_Demand_Drivers!$B$5:$J$100,7,FALSE)</f>
        <v>22.215966899107951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38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IMDSH</v>
      </c>
      <c r="G171" s="16">
        <f>VLOOKUP($D171,'Growth rate'!$B$3:$S$93,6,FALSE)*VLOOKUP($F171,BY_IND_Demand_Drivers!$B$5:$J$100,7,FALSE)</f>
        <v>22.495346602127277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38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IMDSH</v>
      </c>
      <c r="G172" s="16">
        <f>VLOOKUP($D172,'Growth rate'!$B$3:$S$93,6,FALSE)*VLOOKUP($F172,BY_IND_Demand_Drivers!$B$5:$J$100,7,FALSE)</f>
        <v>22.774726305146597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38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IMDSH</v>
      </c>
      <c r="G173" s="16">
        <f>VLOOKUP($D173,'Growth rate'!$B$3:$S$93,6,FALSE)*VLOOKUP($F173,BY_IND_Demand_Drivers!$B$5:$J$100,7,FALSE)</f>
        <v>23.054106008165924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38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IMDSH</v>
      </c>
      <c r="G174" s="16">
        <f>VLOOKUP($D174,'Growth rate'!$B$3:$S$93,6,FALSE)*VLOOKUP($F174,BY_IND_Demand_Drivers!$B$5:$J$100,7,FALSE)</f>
        <v>23.333485711185251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38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IMDSH</v>
      </c>
      <c r="G175" s="16">
        <f>VLOOKUP($D175,'Growth rate'!$B$3:$S$93,6,FALSE)*VLOOKUP($F175,BY_IND_Demand_Drivers!$B$5:$J$100,7,FALSE)</f>
        <v>23.612865414204574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38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IMDSH</v>
      </c>
      <c r="G176" s="16">
        <f>VLOOKUP($D176,'Growth rate'!$B$3:$S$93,6,FALSE)*VLOOKUP($F176,BY_IND_Demand_Drivers!$B$5:$J$100,7,FALSE)</f>
        <v>23.892245117223901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38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IMDSH</v>
      </c>
      <c r="G177" s="16">
        <f>VLOOKUP($D177,'Growth rate'!$B$3:$S$93,6,FALSE)*VLOOKUP($F177,BY_IND_Demand_Drivers!$B$5:$J$100,7,FALSE)</f>
        <v>24.171624820243228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38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IMDSH</v>
      </c>
      <c r="G178" s="16">
        <f>VLOOKUP($D178,'Growth rate'!$B$3:$S$93,6,FALSE)*VLOOKUP($F178,BY_IND_Demand_Drivers!$B$5:$J$100,7,FALSE)</f>
        <v>24.451004523262547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38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IMDSH</v>
      </c>
      <c r="G179" s="16">
        <f>VLOOKUP($D179,'Growth rate'!$B$3:$S$93,6,FALSE)*VLOOKUP($F179,BY_IND_Demand_Drivers!$B$5:$J$100,7,FALSE)</f>
        <v>24.730384226281874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38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IMDSH</v>
      </c>
      <c r="G180" s="16">
        <f>VLOOKUP($D180,'Growth rate'!$B$3:$S$93,6,FALSE)*VLOOKUP($F180,BY_IND_Demand_Drivers!$B$5:$J$100,7,FALSE)</f>
        <v>25.009763929301197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38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IMDSH</v>
      </c>
      <c r="G181" s="16">
        <f>VLOOKUP($D181,'Growth rate'!$B$3:$S$93,6,FALSE)*VLOOKUP($F181,BY_IND_Demand_Drivers!$B$5:$J$100,7,FALSE)</f>
        <v>25.289143632320524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38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IMDSH</v>
      </c>
      <c r="G182" s="16">
        <f>VLOOKUP($D182,'Growth rate'!$B$3:$S$93,6,FALSE)*VLOOKUP($F182,BY_IND_Demand_Drivers!$B$5:$J$100,7,FALSE)</f>
        <v>25.568523335339847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38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IMDSH</v>
      </c>
      <c r="G183" s="16">
        <f>VLOOKUP($D183,'Growth rate'!$B$3:$S$93,6,FALSE)*VLOOKUP($F183,BY_IND_Demand_Drivers!$B$5:$J$100,7,FALSE)</f>
        <v>25.847903038359174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38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IMDSH</v>
      </c>
      <c r="G184" s="16">
        <f>VLOOKUP($D184,'Growth rate'!$B$3:$S$93,6,FALSE)*VLOOKUP($F184,BY_IND_Demand_Drivers!$B$5:$J$100,7,FALSE)</f>
        <v>26.127282741378501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38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IMDSH</v>
      </c>
      <c r="G185" s="16">
        <f>VLOOKUP($D185,'Growth rate'!$B$3:$S$93,6,FALSE)*VLOOKUP($F185,BY_IND_Demand_Drivers!$B$5:$J$100,7,FALSE)</f>
        <v>26.406662444397821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38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IMDSH</v>
      </c>
      <c r="G186" s="16">
        <f>VLOOKUP($D186,'Growth rate'!$B$3:$S$93,6,FALSE)*VLOOKUP($F186,BY_IND_Demand_Drivers!$B$5:$J$100,7,FALSE)</f>
        <v>26.686042147417147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38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IMDSH</v>
      </c>
      <c r="G187" s="16">
        <f>VLOOKUP($D187,'Growth rate'!$B$3:$S$93,6,FALSE)*VLOOKUP($F187,BY_IND_Demand_Drivers!$B$5:$J$100,7,FALSE)</f>
        <v>26.965421850436474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38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IMDSH</v>
      </c>
      <c r="G188" s="16">
        <f>VLOOKUP($D188,'Growth rate'!$B$3:$S$93,6,FALSE)*VLOOKUP($F188,BY_IND_Demand_Drivers!$B$5:$J$100,7,FALSE)</f>
        <v>27.244801553455797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38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IMDSH</v>
      </c>
      <c r="G189" s="16">
        <f>VLOOKUP($D189,'Growth rate'!$B$3:$S$93,6,FALSE)*VLOOKUP($F189,BY_IND_Demand_Drivers!$B$5:$J$100,7,FALSE)</f>
        <v>27.524181256475124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38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IMDSH</v>
      </c>
      <c r="G190" s="16">
        <f>VLOOKUP($D190,'Growth rate'!$B$3:$S$93,6,FALSE)*VLOOKUP($F190,BY_IND_Demand_Drivers!$B$5:$J$100,7,FALSE)</f>
        <v>27.803560959494451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38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IMDSH</v>
      </c>
      <c r="G191" s="16">
        <f>VLOOKUP($D191,'Growth rate'!$B$3:$S$93,6,FALSE)*VLOOKUP($F191,BY_IND_Demand_Drivers!$B$5:$J$100,7,FALSE)</f>
        <v>28.082940662513774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38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IMDSH</v>
      </c>
      <c r="G192" s="16">
        <f>VLOOKUP($D192,'Growth rate'!$B$3:$S$93,6,FALSE)*VLOOKUP($F192,BY_IND_Demand_Drivers!$B$5:$J$100,7,FALSE)</f>
        <v>28.362320365533094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38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IMDSH</v>
      </c>
      <c r="G193" s="16">
        <f>VLOOKUP($D193,'Growth rate'!$B$3:$S$93,6,FALSE)*VLOOKUP($F193,BY_IND_Demand_Drivers!$B$5:$J$100,7,FALSE)</f>
        <v>28.641700068552421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38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IMDSH</v>
      </c>
      <c r="G194" s="16">
        <f>VLOOKUP($D194,'Growth rate'!$B$3:$S$93,6,FALSE)*VLOOKUP($F194,BY_IND_Demand_Drivers!$B$5:$J$100,7,FALSE)</f>
        <v>28.921079771571748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38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IMDSH</v>
      </c>
      <c r="G195" s="16">
        <f>VLOOKUP($D195,'Growth rate'!$B$3:$S$93,6,FALSE)*VLOOKUP($F195,BY_IND_Demand_Drivers!$B$5:$J$100,7,FALSE)</f>
        <v>29.200459474591071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38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IMDSH</v>
      </c>
      <c r="G196" s="16">
        <f>VLOOKUP($D196,'Growth rate'!$B$3:$S$93,6,FALSE)*VLOOKUP($F196,BY_IND_Demand_Drivers!$B$5:$J$100,7,FALSE)</f>
        <v>29.479839177610398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38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IMDSH</v>
      </c>
      <c r="G197" s="16">
        <f>VLOOKUP($D197,'Growth rate'!$B$3:$S$93,6,FALSE)*VLOOKUP($F197,BY_IND_Demand_Drivers!$B$5:$J$100,7,FALSE)</f>
        <v>29.759218880629724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38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IMDSH</v>
      </c>
      <c r="G198" s="16">
        <f>VLOOKUP($D198,'Growth rate'!$B$3:$S$93,6,FALSE)*VLOOKUP($F198,BY_IND_Demand_Drivers!$B$5:$J$100,7,FALSE)</f>
        <v>30.038598583649044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38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IMDSH</v>
      </c>
      <c r="G199" s="16">
        <f>VLOOKUP($D199,'Growth rate'!$B$3:$S$93,6,FALSE)*VLOOKUP($F199,BY_IND_Demand_Drivers!$B$5:$J$100,7,FALSE)</f>
        <v>30.317978286668371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38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IMDSH</v>
      </c>
      <c r="G200" s="16">
        <f>VLOOKUP($D200,'Growth rate'!$B$3:$S$93,6,FALSE)*VLOOKUP($F200,BY_IND_Demand_Drivers!$B$5:$J$100,7,FALSE)</f>
        <v>30.646753316251683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38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IMDSH</v>
      </c>
      <c r="G201" s="16">
        <f>VLOOKUP($D201,'Growth rate'!$B$3:$S$93,6,FALSE)*VLOOKUP($F201,BY_IND_Demand_Drivers!$B$5:$J$100,7,FALSE)</f>
        <v>30.975528345834991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38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IMDSH</v>
      </c>
      <c r="G202" s="16">
        <f>VLOOKUP($D202,'Growth rate'!$B$3:$S$93,6,FALSE)*VLOOKUP($F202,BY_IND_Demand_Drivers!$B$5:$J$100,7,FALSE)</f>
        <v>31.3043033754183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38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IMDSH</v>
      </c>
      <c r="G203" s="16">
        <f>VLOOKUP($D203,'Growth rate'!$B$3:$S$93,6,FALSE)*VLOOKUP($F203,BY_IND_Demand_Drivers!$B$5:$J$100,7,FALSE)</f>
        <v>31.633078405001609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38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IMDSH</v>
      </c>
      <c r="G204" s="16">
        <f>VLOOKUP($D204,'Growth rate'!$B$3:$S$93,6,FALSE)*VLOOKUP($F204,BY_IND_Demand_Drivers!$B$5:$J$100,7,FALSE)</f>
        <v>31.961853434584917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38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IMDSH</v>
      </c>
      <c r="G205" s="16">
        <f>VLOOKUP($D205,'Growth rate'!$B$3:$S$93,6,FALSE)*VLOOKUP($F205,BY_IND_Demand_Drivers!$B$5:$J$100,7,FALSE)</f>
        <v>32.329996526701599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38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IMDSH</v>
      </c>
      <c r="G206" s="16">
        <f>VLOOKUP($D206,'Growth rate'!$B$3:$S$93,6,FALSE)*VLOOKUP($F206,BY_IND_Demand_Drivers!$B$5:$J$100,7,FALSE)</f>
        <v>32.698139618818274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38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IMDSH</v>
      </c>
      <c r="G207" s="16">
        <f>VLOOKUP($D207,'Growth rate'!$B$3:$S$93,6,FALSE)*VLOOKUP($F207,BY_IND_Demand_Drivers!$B$5:$J$100,7,FALSE)</f>
        <v>33.066282710934964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38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IMDSH</v>
      </c>
      <c r="G208" s="16">
        <f>VLOOKUP($D208,'Growth rate'!$B$3:$S$93,6,FALSE)*VLOOKUP($F208,BY_IND_Demand_Drivers!$B$5:$J$100,7,FALSE)</f>
        <v>33.434425803051639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38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IMDSH</v>
      </c>
      <c r="G209" s="16">
        <f>VLOOKUP($D209,'Growth rate'!$B$3:$S$93,6,FALSE)*VLOOKUP($F209,BY_IND_Demand_Drivers!$B$5:$J$100,7,FALSE)</f>
        <v>33.802568895168314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38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IMDSH</v>
      </c>
      <c r="G210" s="16">
        <f>VLOOKUP($D210,'Growth rate'!$B$3:$S$93,6,FALSE)*VLOOKUP($F210,BY_IND_Demand_Drivers!$B$5:$J$100,7,FALSE)</f>
        <v>34.179964096394386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38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IMDSH</v>
      </c>
      <c r="G211" s="16">
        <f>VLOOKUP($D211,'Growth rate'!$B$3:$S$93,6,FALSE)*VLOOKUP($F211,BY_IND_Demand_Drivers!$B$5:$J$100,7,FALSE)</f>
        <v>34.557359297620465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38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IMDSH</v>
      </c>
      <c r="G212" s="16">
        <f>VLOOKUP($D212,'Growth rate'!$B$3:$S$93,6,FALSE)*VLOOKUP($F212,BY_IND_Demand_Drivers!$B$5:$J$100,7,FALSE)</f>
        <v>34.934754498846537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38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IMDSH</v>
      </c>
      <c r="G213" s="16">
        <f>VLOOKUP($D213,'Growth rate'!$B$3:$S$93,6,FALSE)*VLOOKUP($F213,BY_IND_Demand_Drivers!$B$5:$J$100,7,FALSE)</f>
        <v>35.312149700072609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38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IMDSH</v>
      </c>
      <c r="G214" s="16">
        <f>VLOOKUP($D214,'Growth rate'!$B$3:$S$93,6,FALSE)*VLOOKUP($F214,BY_IND_Demand_Drivers!$B$5:$J$100,7,FALSE)</f>
        <v>35.689544901298682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38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IMDSH</v>
      </c>
      <c r="G215" s="16">
        <f>VLOOKUP($D215,'Growth rate'!$B$3:$S$93,6,FALSE)*VLOOKUP($F215,BY_IND_Demand_Drivers!$B$5:$J$100,7,FALSE)</f>
        <v>36.080106512384056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38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IMDSH</v>
      </c>
      <c r="G216" s="16">
        <f>VLOOKUP($D216,'Growth rate'!$B$3:$S$93,6,FALSE)*VLOOKUP($F216,BY_IND_Demand_Drivers!$B$5:$J$100,7,FALSE)</f>
        <v>36.47066812346943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38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IMDSH</v>
      </c>
      <c r="G217" s="16">
        <f>VLOOKUP($D217,'Growth rate'!$B$3:$S$93,6,FALSE)*VLOOKUP($F217,BY_IND_Demand_Drivers!$B$5:$J$100,7,FALSE)</f>
        <v>36.861229734554804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38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IMDSH</v>
      </c>
      <c r="G218" s="16">
        <f>VLOOKUP($D218,'Growth rate'!$B$3:$S$93,6,FALSE)*VLOOKUP($F218,BY_IND_Demand_Drivers!$B$5:$J$100,7,FALSE)</f>
        <v>37.251791345640171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38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IMDSH</v>
      </c>
      <c r="G219" s="16">
        <f>VLOOKUP($D219,'Growth rate'!$B$3:$S$93,6,FALSE)*VLOOKUP($F219,BY_IND_Demand_Drivers!$B$5:$J$100,7,FALSE)</f>
        <v>37.642352956725546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38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IMDSH</v>
      </c>
      <c r="G220" s="16">
        <f>VLOOKUP($D220,'Growth rate'!$B$3:$S$93,6,FALSE)*VLOOKUP($F220,BY_IND_Demand_Drivers!$B$5:$J$100,7,FALSE)</f>
        <v>38.032185555184491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38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IMDSH</v>
      </c>
      <c r="G221" s="16">
        <f>VLOOKUP($D221,'Growth rate'!$B$3:$S$93,6,FALSE)*VLOOKUP($F221,BY_IND_Demand_Drivers!$B$5:$J$100,7,FALSE)</f>
        <v>38.422018153643421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38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IMDSH</v>
      </c>
      <c r="G222" s="16">
        <f>VLOOKUP($D222,'Growth rate'!$B$3:$S$93,6,FALSE)*VLOOKUP($F222,BY_IND_Demand_Drivers!$B$5:$J$100,7,FALSE)</f>
        <v>38.811850752102359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38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IMDSH</v>
      </c>
      <c r="G223" s="16">
        <f>VLOOKUP($D223,'Growth rate'!$B$3:$S$93,6,FALSE)*VLOOKUP($F223,BY_IND_Demand_Drivers!$B$5:$J$100,7,FALSE)</f>
        <v>39.201683350561289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38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IMDSH</v>
      </c>
      <c r="G224" s="16">
        <f>VLOOKUP($D224,'Growth rate'!$B$3:$S$93,6,FALSE)*VLOOKUP($F224,BY_IND_Demand_Drivers!$B$5:$J$100,7,FALSE)</f>
        <v>39.591515949020227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38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IMDSH</v>
      </c>
      <c r="G225" s="16">
        <f>VLOOKUP($D225,'Growth rate'!$B$3:$S$93,6,FALSE)*VLOOKUP($F225,BY_IND_Demand_Drivers!$B$5:$J$100,7,FALSE)</f>
        <v>39.974935169354531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38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IMDSH</v>
      </c>
      <c r="G226" s="16">
        <f>VLOOKUP($D226,'Growth rate'!$B$3:$S$93,6,FALSE)*VLOOKUP($F226,BY_IND_Demand_Drivers!$B$5:$J$100,7,FALSE)</f>
        <v>40.358354389688841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38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IMDSH</v>
      </c>
      <c r="G227" s="16">
        <f>VLOOKUP($D227,'Growth rate'!$B$3:$S$93,6,FALSE)*VLOOKUP($F227,BY_IND_Demand_Drivers!$B$5:$J$100,7,FALSE)</f>
        <v>40.741773610023145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38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IMDSH</v>
      </c>
      <c r="G228" s="16">
        <f>VLOOKUP($D228,'Growth rate'!$B$3:$S$93,6,FALSE)*VLOOKUP($F228,BY_IND_Demand_Drivers!$B$5:$J$100,7,FALSE)</f>
        <v>41.125192830357456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38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IMDSH</v>
      </c>
      <c r="G229" s="16">
        <f>VLOOKUP($D229,'Growth rate'!$B$3:$S$93,6,FALSE)*VLOOKUP($F229,BY_IND_Demand_Drivers!$B$5:$J$100,7,FALSE)</f>
        <v>41.50861205069176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38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IMDSH</v>
      </c>
      <c r="G230" s="16">
        <f>VLOOKUP($D230,'Growth rate'!$B$3:$S$93,6,FALSE)*VLOOKUP($F230,BY_IND_Demand_Drivers!$B$5:$J$100,7,FALSE)</f>
        <v>41.87633955038315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38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IMDSH</v>
      </c>
      <c r="G231" s="16">
        <f>VLOOKUP($D231,'Growth rate'!$B$3:$S$93,6,FALSE)*VLOOKUP($F231,BY_IND_Demand_Drivers!$B$5:$J$100,7,FALSE)</f>
        <v>42.244067050074527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38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IMDSH</v>
      </c>
      <c r="G232" s="16">
        <f>VLOOKUP($D232,'Growth rate'!$B$3:$S$93,6,FALSE)*VLOOKUP($F232,BY_IND_Demand_Drivers!$B$5:$J$100,7,FALSE)</f>
        <v>42.611794549765904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38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IMDSH</v>
      </c>
      <c r="G233" s="16">
        <f>VLOOKUP($D233,'Growth rate'!$B$3:$S$93,6,FALSE)*VLOOKUP($F233,BY_IND_Demand_Drivers!$B$5:$J$100,7,FALSE)</f>
        <v>42.97952204945728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38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IMDSH</v>
      </c>
      <c r="G234" s="16">
        <f>VLOOKUP($D234,'Growth rate'!$B$3:$S$93,6,FALSE)*VLOOKUP($F234,BY_IND_Demand_Drivers!$B$5:$J$100,7,FALSE)</f>
        <v>43.347249549148664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38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IMDSH</v>
      </c>
      <c r="G235" s="16">
        <f>VLOOKUP($D235,'Growth rate'!$B$3:$S$93,6,FALSE)*VLOOKUP($F235,BY_IND_Demand_Drivers!$B$5:$J$100,7,FALSE)</f>
        <v>43.70042717183739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38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IMDSH</v>
      </c>
      <c r="G236" s="16">
        <f>VLOOKUP($D236,'Growth rate'!$B$3:$S$93,6,FALSE)*VLOOKUP($F236,BY_IND_Demand_Drivers!$B$5:$J$100,7,FALSE)</f>
        <v>44.053604794526116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38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IMDSH</v>
      </c>
      <c r="G237" s="16">
        <f>VLOOKUP($D237,'Growth rate'!$B$3:$S$93,6,FALSE)*VLOOKUP($F237,BY_IND_Demand_Drivers!$B$5:$J$100,7,FALSE)</f>
        <v>44.406782417214849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38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IMDSH</v>
      </c>
      <c r="G238" s="16">
        <f>VLOOKUP($D238,'Growth rate'!$B$3:$S$93,6,FALSE)*VLOOKUP($F238,BY_IND_Demand_Drivers!$B$5:$J$100,7,FALSE)</f>
        <v>44.759960039903575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38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IMDSH</v>
      </c>
      <c r="G239" s="16">
        <f>VLOOKUP($D239,'Growth rate'!$B$3:$S$93,6,FALSE)*VLOOKUP($F239,BY_IND_Demand_Drivers!$B$5:$J$100,7,FALSE)</f>
        <v>45.113137662592301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38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IMDSH</v>
      </c>
      <c r="G240" s="16">
        <f>VLOOKUP($D240,'Growth rate'!$B$3:$S$93,6,FALSE)*VLOOKUP($F240,BY_IND_Demand_Drivers!$B$5:$J$100,7,FALSE)</f>
        <v>45.458124938879465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38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IMDSH</v>
      </c>
      <c r="G241" s="16">
        <f>VLOOKUP($D241,'Growth rate'!$B$3:$S$93,6,FALSE)*VLOOKUP($F241,BY_IND_Demand_Drivers!$B$5:$J$100,7,FALSE)</f>
        <v>45.803112215166621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38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IMDSH</v>
      </c>
      <c r="G242" s="16">
        <f>VLOOKUP($D242,'Growth rate'!$B$3:$S$93,6,FALSE)*VLOOKUP($F242,BY_IND_Demand_Drivers!$B$5:$J$100,7,FALSE)</f>
        <v>46.148099491453792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38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IMDSH</v>
      </c>
      <c r="G243" s="16">
        <f>VLOOKUP($D243,'Growth rate'!$B$3:$S$93,6,FALSE)*VLOOKUP($F243,BY_IND_Demand_Drivers!$B$5:$J$100,7,FALSE)</f>
        <v>46.493086767740948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38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IMDSH</v>
      </c>
      <c r="G244" s="16">
        <f>VLOOKUP($D244,'Growth rate'!$B$3:$S$93,6,FALSE)*VLOOKUP($F244,BY_IND_Demand_Drivers!$B$5:$J$100,7,FALSE)</f>
        <v>46.838074044028104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38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IMDSH</v>
      </c>
      <c r="G245" s="16">
        <f>VLOOKUP($D245,'Growth rate'!$B$3:$S$93,6,FALSE)*VLOOKUP($F245,BY_IND_Demand_Drivers!$B$5:$J$100,7,FALSE)</f>
        <v>47.171542092394105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38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IMDSH</v>
      </c>
      <c r="G246" s="16">
        <f>VLOOKUP($D246,'Growth rate'!$B$3:$S$93,6,FALSE)*VLOOKUP($F246,BY_IND_Demand_Drivers!$B$5:$J$100,7,FALSE)</f>
        <v>47.505010140760106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38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IMDSH</v>
      </c>
      <c r="G247" s="16">
        <f>VLOOKUP($D247,'Growth rate'!$B$3:$S$93,6,FALSE)*VLOOKUP($F247,BY_IND_Demand_Drivers!$B$5:$J$100,7,FALSE)</f>
        <v>47.838478189126107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38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IMDSH</v>
      </c>
      <c r="G248" s="16">
        <f>VLOOKUP($D248,'Growth rate'!$B$3:$S$93,6,FALSE)*VLOOKUP($F248,BY_IND_Demand_Drivers!$B$5:$J$100,7,FALSE)</f>
        <v>48.171946237492094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38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IMDSH</v>
      </c>
      <c r="G249" s="16">
        <f>VLOOKUP($D249,'Growth rate'!$B$3:$S$93,6,FALSE)*VLOOKUP($F249,BY_IND_Demand_Drivers!$B$5:$J$100,7,FALSE)</f>
        <v>48.505414285858095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39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IMDLA</v>
      </c>
      <c r="G250" s="16">
        <f>VLOOKUP($D250,'Growth rate'!$B$3:$S$93,6,FALSE)*VLOOKUP($F250,BY_IND_Demand_Drivers!$B$5:$J$100,7,FALSE)</f>
        <v>17.7838217108911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39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IMDLA</v>
      </c>
      <c r="G251" s="16">
        <f>VLOOKUP($D251,'Growth rate'!$B$3:$S$93,6,FALSE)*VLOOKUP($F251,BY_IND_Demand_Drivers!$B$5:$J$100,7,FALSE)</f>
        <v>18.013234428561528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39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IMDLA</v>
      </c>
      <c r="G252" s="16">
        <f>VLOOKUP($D252,'Growth rate'!$B$3:$S$93,6,FALSE)*VLOOKUP($F252,BY_IND_Demand_Drivers!$B$5:$J$100,7,FALSE)</f>
        <v>18.242647146231956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39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IMDLA</v>
      </c>
      <c r="G253" s="16">
        <f>VLOOKUP($D253,'Growth rate'!$B$3:$S$93,6,FALSE)*VLOOKUP($F253,BY_IND_Demand_Drivers!$B$5:$J$100,7,FALSE)</f>
        <v>18.472059863902384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39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IMDLA</v>
      </c>
      <c r="G254" s="16">
        <f>VLOOKUP($D254,'Growth rate'!$B$3:$S$93,6,FALSE)*VLOOKUP($F254,BY_IND_Demand_Drivers!$B$5:$J$100,7,FALSE)</f>
        <v>18.701472581572808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39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IMDLA</v>
      </c>
      <c r="G255" s="16">
        <f>VLOOKUP($D255,'Growth rate'!$B$3:$S$93,6,FALSE)*VLOOKUP($F255,BY_IND_Demand_Drivers!$B$5:$J$100,7,FALSE)</f>
        <v>18.93088529924324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39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IMDLA</v>
      </c>
      <c r="G256" s="16">
        <f>VLOOKUP($D256,'Growth rate'!$B$3:$S$93,6,FALSE)*VLOOKUP($F256,BY_IND_Demand_Drivers!$B$5:$J$100,7,FALSE)</f>
        <v>19.160298016913668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39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IMDLA</v>
      </c>
      <c r="G257" s="16">
        <f>VLOOKUP($D257,'Growth rate'!$B$3:$S$93,6,FALSE)*VLOOKUP($F257,BY_IND_Demand_Drivers!$B$5:$J$100,7,FALSE)</f>
        <v>19.389710734584092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39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IMDLA</v>
      </c>
      <c r="G258" s="16">
        <f>VLOOKUP($D258,'Growth rate'!$B$3:$S$93,6,FALSE)*VLOOKUP($F258,BY_IND_Demand_Drivers!$B$5:$J$100,7,FALSE)</f>
        <v>19.619123452254524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39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IMDLA</v>
      </c>
      <c r="G259" s="16">
        <f>VLOOKUP($D259,'Growth rate'!$B$3:$S$93,6,FALSE)*VLOOKUP($F259,BY_IND_Demand_Drivers!$B$5:$J$100,7,FALSE)</f>
        <v>19.848536169924952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39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IMDLA</v>
      </c>
      <c r="G260" s="16">
        <f>VLOOKUP($D260,'Growth rate'!$B$3:$S$93,6,FALSE)*VLOOKUP($F260,BY_IND_Demand_Drivers!$B$5:$J$100,7,FALSE)</f>
        <v>20.077948887595376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39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IMDLA</v>
      </c>
      <c r="G261" s="16">
        <f>VLOOKUP($D261,'Growth rate'!$B$3:$S$93,6,FALSE)*VLOOKUP($F261,BY_IND_Demand_Drivers!$B$5:$J$100,7,FALSE)</f>
        <v>20.307361605265804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39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IMDLA</v>
      </c>
      <c r="G262" s="16">
        <f>VLOOKUP($D262,'Growth rate'!$B$3:$S$93,6,FALSE)*VLOOKUP($F262,BY_IND_Demand_Drivers!$B$5:$J$100,7,FALSE)</f>
        <v>20.536774322936232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39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IMDLA</v>
      </c>
      <c r="G263" s="16">
        <f>VLOOKUP($D263,'Growth rate'!$B$3:$S$93,6,FALSE)*VLOOKUP($F263,BY_IND_Demand_Drivers!$B$5:$J$100,7,FALSE)</f>
        <v>20.76618704060666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39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IMDLA</v>
      </c>
      <c r="G264" s="16">
        <f>VLOOKUP($D264,'Growth rate'!$B$3:$S$93,6,FALSE)*VLOOKUP($F264,BY_IND_Demand_Drivers!$B$5:$J$100,7,FALSE)</f>
        <v>20.995599758277084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39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IMDLA</v>
      </c>
      <c r="G265" s="16">
        <f>VLOOKUP($D265,'Growth rate'!$B$3:$S$93,6,FALSE)*VLOOKUP($F265,BY_IND_Demand_Drivers!$B$5:$J$100,7,FALSE)</f>
        <v>21.225012475947516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39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IMDLA</v>
      </c>
      <c r="G266" s="16">
        <f>VLOOKUP($D266,'Growth rate'!$B$3:$S$93,6,FALSE)*VLOOKUP($F266,BY_IND_Demand_Drivers!$B$5:$J$100,7,FALSE)</f>
        <v>21.454425193617944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39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IMDLA</v>
      </c>
      <c r="G267" s="16">
        <f>VLOOKUP($D267,'Growth rate'!$B$3:$S$93,6,FALSE)*VLOOKUP($F267,BY_IND_Demand_Drivers!$B$5:$J$100,7,FALSE)</f>
        <v>21.683837911288368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39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IMDLA</v>
      </c>
      <c r="G268" s="16">
        <f>VLOOKUP($D268,'Growth rate'!$B$3:$S$93,6,FALSE)*VLOOKUP($F268,BY_IND_Demand_Drivers!$B$5:$J$100,7,FALSE)</f>
        <v>21.913250628958799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39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IMDLA</v>
      </c>
      <c r="G269" s="16">
        <f>VLOOKUP($D269,'Growth rate'!$B$3:$S$93,6,FALSE)*VLOOKUP($F269,BY_IND_Demand_Drivers!$B$5:$J$100,7,FALSE)</f>
        <v>22.142663346629227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39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IMDLA</v>
      </c>
      <c r="G270" s="16">
        <f>VLOOKUP($D270,'Growth rate'!$B$3:$S$93,6,FALSE)*VLOOKUP($F270,BY_IND_Demand_Drivers!$B$5:$J$100,7,FALSE)</f>
        <v>22.372076064299652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39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IMDLA</v>
      </c>
      <c r="G271" s="16">
        <f>VLOOKUP($D271,'Growth rate'!$B$3:$S$93,6,FALSE)*VLOOKUP($F271,BY_IND_Demand_Drivers!$B$5:$J$100,7,FALSE)</f>
        <v>22.601488781970083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39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IMDLA</v>
      </c>
      <c r="G272" s="16">
        <f>VLOOKUP($D272,'Growth rate'!$B$3:$S$93,6,FALSE)*VLOOKUP($F272,BY_IND_Demand_Drivers!$B$5:$J$100,7,FALSE)</f>
        <v>22.830901499640511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39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IMDLA</v>
      </c>
      <c r="G273" s="16">
        <f>VLOOKUP($D273,'Growth rate'!$B$3:$S$93,6,FALSE)*VLOOKUP($F273,BY_IND_Demand_Drivers!$B$5:$J$100,7,FALSE)</f>
        <v>23.060314217310935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39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IMDLA</v>
      </c>
      <c r="G274" s="16">
        <f>VLOOKUP($D274,'Growth rate'!$B$3:$S$93,6,FALSE)*VLOOKUP($F274,BY_IND_Demand_Drivers!$B$5:$J$100,7,FALSE)</f>
        <v>23.28972693498136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39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IMDLA</v>
      </c>
      <c r="G275" s="16">
        <f>VLOOKUP($D275,'Growth rate'!$B$3:$S$93,6,FALSE)*VLOOKUP($F275,BY_IND_Demand_Drivers!$B$5:$J$100,7,FALSE)</f>
        <v>23.519139652651791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39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IMDLA</v>
      </c>
      <c r="G276" s="16">
        <f>VLOOKUP($D276,'Growth rate'!$B$3:$S$93,6,FALSE)*VLOOKUP($F276,BY_IND_Demand_Drivers!$B$5:$J$100,7,FALSE)</f>
        <v>23.748552370322219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39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IMDLA</v>
      </c>
      <c r="G277" s="16">
        <f>VLOOKUP($D277,'Growth rate'!$B$3:$S$93,6,FALSE)*VLOOKUP($F277,BY_IND_Demand_Drivers!$B$5:$J$100,7,FALSE)</f>
        <v>23.977965087992644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39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IMDLA</v>
      </c>
      <c r="G278" s="16">
        <f>VLOOKUP($D278,'Growth rate'!$B$3:$S$93,6,FALSE)*VLOOKUP($F278,BY_IND_Demand_Drivers!$B$5:$J$100,7,FALSE)</f>
        <v>24.207377805663075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39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IMDLA</v>
      </c>
      <c r="G279" s="16">
        <f>VLOOKUP($D279,'Growth rate'!$B$3:$S$93,6,FALSE)*VLOOKUP($F279,BY_IND_Demand_Drivers!$B$5:$J$100,7,FALSE)</f>
        <v>24.436790523333503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39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IMDLA</v>
      </c>
      <c r="G280" s="16">
        <f>VLOOKUP($D280,'Growth rate'!$B$3:$S$93,6,FALSE)*VLOOKUP($F280,BY_IND_Demand_Drivers!$B$5:$J$100,7,FALSE)</f>
        <v>24.666203241003927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39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IMDLA</v>
      </c>
      <c r="G281" s="16">
        <f>VLOOKUP($D281,'Growth rate'!$B$3:$S$93,6,FALSE)*VLOOKUP($F281,BY_IND_Demand_Drivers!$B$5:$J$100,7,FALSE)</f>
        <v>24.895615958674359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39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IMDLA</v>
      </c>
      <c r="G282" s="16">
        <f>VLOOKUP($D282,'Growth rate'!$B$3:$S$93,6,FALSE)*VLOOKUP($F282,BY_IND_Demand_Drivers!$B$5:$J$100,7,FALSE)</f>
        <v>25.165589661931051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39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IMDLA</v>
      </c>
      <c r="G283" s="16">
        <f>VLOOKUP($D283,'Growth rate'!$B$3:$S$93,6,FALSE)*VLOOKUP($F283,BY_IND_Demand_Drivers!$B$5:$J$100,7,FALSE)</f>
        <v>25.435563365187743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39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IMDLA</v>
      </c>
      <c r="G284" s="16">
        <f>VLOOKUP($D284,'Growth rate'!$B$3:$S$93,6,FALSE)*VLOOKUP($F284,BY_IND_Demand_Drivers!$B$5:$J$100,7,FALSE)</f>
        <v>25.705537068444436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39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IMDLA</v>
      </c>
      <c r="G285" s="16">
        <f>VLOOKUP($D285,'Growth rate'!$B$3:$S$93,6,FALSE)*VLOOKUP($F285,BY_IND_Demand_Drivers!$B$5:$J$100,7,FALSE)</f>
        <v>25.975510771701128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39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IMDLA</v>
      </c>
      <c r="G286" s="16">
        <f>VLOOKUP($D286,'Growth rate'!$B$3:$S$93,6,FALSE)*VLOOKUP($F286,BY_IND_Demand_Drivers!$B$5:$J$100,7,FALSE)</f>
        <v>26.245484474957824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39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IMDLA</v>
      </c>
      <c r="G287" s="16">
        <f>VLOOKUP($D287,'Growth rate'!$B$3:$S$93,6,FALSE)*VLOOKUP($F287,BY_IND_Demand_Drivers!$B$5:$J$100,7,FALSE)</f>
        <v>26.547785273266854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39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IMDLA</v>
      </c>
      <c r="G288" s="16">
        <f>VLOOKUP($D288,'Growth rate'!$B$3:$S$93,6,FALSE)*VLOOKUP($F288,BY_IND_Demand_Drivers!$B$5:$J$100,7,FALSE)</f>
        <v>26.85008607157588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39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IMDLA</v>
      </c>
      <c r="G289" s="16">
        <f>VLOOKUP($D289,'Growth rate'!$B$3:$S$93,6,FALSE)*VLOOKUP($F289,BY_IND_Demand_Drivers!$B$5:$J$100,7,FALSE)</f>
        <v>27.152386869884921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39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IMDLA</v>
      </c>
      <c r="G290" s="16">
        <f>VLOOKUP($D290,'Growth rate'!$B$3:$S$93,6,FALSE)*VLOOKUP($F290,BY_IND_Demand_Drivers!$B$5:$J$100,7,FALSE)</f>
        <v>27.454687668193948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39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IMDLA</v>
      </c>
      <c r="G291" s="16">
        <f>VLOOKUP($D291,'Growth rate'!$B$3:$S$93,6,FALSE)*VLOOKUP($F291,BY_IND_Demand_Drivers!$B$5:$J$100,7,FALSE)</f>
        <v>27.756988466502978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39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IMDLA</v>
      </c>
      <c r="G292" s="16">
        <f>VLOOKUP($D292,'Growth rate'!$B$3:$S$93,6,FALSE)*VLOOKUP($F292,BY_IND_Demand_Drivers!$B$5:$J$100,7,FALSE)</f>
        <v>28.066886636675569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39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IMDLA</v>
      </c>
      <c r="G293" s="16">
        <f>VLOOKUP($D293,'Growth rate'!$B$3:$S$93,6,FALSE)*VLOOKUP($F293,BY_IND_Demand_Drivers!$B$5:$J$100,7,FALSE)</f>
        <v>28.376784806848171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39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IMDLA</v>
      </c>
      <c r="G294" s="16">
        <f>VLOOKUP($D294,'Growth rate'!$B$3:$S$93,6,FALSE)*VLOOKUP($F294,BY_IND_Demand_Drivers!$B$5:$J$100,7,FALSE)</f>
        <v>28.686682977020762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39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IMDLA</v>
      </c>
      <c r="G295" s="16">
        <f>VLOOKUP($D295,'Growth rate'!$B$3:$S$93,6,FALSE)*VLOOKUP($F295,BY_IND_Demand_Drivers!$B$5:$J$100,7,FALSE)</f>
        <v>28.996581147193357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39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IMDLA</v>
      </c>
      <c r="G296" s="16">
        <f>VLOOKUP($D296,'Growth rate'!$B$3:$S$93,6,FALSE)*VLOOKUP($F296,BY_IND_Demand_Drivers!$B$5:$J$100,7,FALSE)</f>
        <v>29.306479317365948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39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IMDLA</v>
      </c>
      <c r="G297" s="16">
        <f>VLOOKUP($D297,'Growth rate'!$B$3:$S$93,6,FALSE)*VLOOKUP($F297,BY_IND_Demand_Drivers!$B$5:$J$100,7,FALSE)</f>
        <v>29.62718908850719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39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IMDLA</v>
      </c>
      <c r="G298" s="16">
        <f>VLOOKUP($D298,'Growth rate'!$B$3:$S$93,6,FALSE)*VLOOKUP($F298,BY_IND_Demand_Drivers!$B$5:$J$100,7,FALSE)</f>
        <v>29.947898859648436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39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IMDLA</v>
      </c>
      <c r="G299" s="16">
        <f>VLOOKUP($D299,'Growth rate'!$B$3:$S$93,6,FALSE)*VLOOKUP($F299,BY_IND_Demand_Drivers!$B$5:$J$100,7,FALSE)</f>
        <v>30.268608630789679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39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IMDLA</v>
      </c>
      <c r="G300" s="16">
        <f>VLOOKUP($D300,'Growth rate'!$B$3:$S$93,6,FALSE)*VLOOKUP($F300,BY_IND_Demand_Drivers!$B$5:$J$100,7,FALSE)</f>
        <v>30.589318401930917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39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IMDLA</v>
      </c>
      <c r="G301" s="16">
        <f>VLOOKUP($D301,'Growth rate'!$B$3:$S$93,6,FALSE)*VLOOKUP($F301,BY_IND_Demand_Drivers!$B$5:$J$100,7,FALSE)</f>
        <v>30.91002817307216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39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IMDLA</v>
      </c>
      <c r="G302" s="16">
        <f>VLOOKUP($D302,'Growth rate'!$B$3:$S$93,6,FALSE)*VLOOKUP($F302,BY_IND_Demand_Drivers!$B$5:$J$100,7,FALSE)</f>
        <v>31.230139315300715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39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IMDLA</v>
      </c>
      <c r="G303" s="16">
        <f>VLOOKUP($D303,'Growth rate'!$B$3:$S$93,6,FALSE)*VLOOKUP($F303,BY_IND_Demand_Drivers!$B$5:$J$100,7,FALSE)</f>
        <v>31.550250457529263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39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IMDLA</v>
      </c>
      <c r="G304" s="16">
        <f>VLOOKUP($D304,'Growth rate'!$B$3:$S$93,6,FALSE)*VLOOKUP($F304,BY_IND_Demand_Drivers!$B$5:$J$100,7,FALSE)</f>
        <v>31.870361599757814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39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IMDLA</v>
      </c>
      <c r="G305" s="16">
        <f>VLOOKUP($D305,'Growth rate'!$B$3:$S$93,6,FALSE)*VLOOKUP($F305,BY_IND_Demand_Drivers!$B$5:$J$100,7,FALSE)</f>
        <v>32.190472741986362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39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IMDLA</v>
      </c>
      <c r="G306" s="16">
        <f>VLOOKUP($D306,'Growth rate'!$B$3:$S$93,6,FALSE)*VLOOKUP($F306,BY_IND_Demand_Drivers!$B$5:$J$100,7,FALSE)</f>
        <v>32.51058388421491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39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IMDLA</v>
      </c>
      <c r="G307" s="16">
        <f>VLOOKUP($D307,'Growth rate'!$B$3:$S$93,6,FALSE)*VLOOKUP($F307,BY_IND_Demand_Drivers!$B$5:$J$100,7,FALSE)</f>
        <v>32.82542867928538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39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IMDLA</v>
      </c>
      <c r="G308" s="16">
        <f>VLOOKUP($D308,'Growth rate'!$B$3:$S$93,6,FALSE)*VLOOKUP($F308,BY_IND_Demand_Drivers!$B$5:$J$100,7,FALSE)</f>
        <v>33.140273474355865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39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IMDLA</v>
      </c>
      <c r="G309" s="16">
        <f>VLOOKUP($D309,'Growth rate'!$B$3:$S$93,6,FALSE)*VLOOKUP($F309,BY_IND_Demand_Drivers!$B$5:$J$100,7,FALSE)</f>
        <v>33.455118269426336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39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IMDLA</v>
      </c>
      <c r="G310" s="16">
        <f>VLOOKUP($D310,'Growth rate'!$B$3:$S$93,6,FALSE)*VLOOKUP($F310,BY_IND_Demand_Drivers!$B$5:$J$100,7,FALSE)</f>
        <v>33.769963064496814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39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IMDLA</v>
      </c>
      <c r="G311" s="16">
        <f>VLOOKUP($D311,'Growth rate'!$B$3:$S$93,6,FALSE)*VLOOKUP($F311,BY_IND_Demand_Drivers!$B$5:$J$100,7,FALSE)</f>
        <v>34.084807859567292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39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IMDLA</v>
      </c>
      <c r="G312" s="16">
        <f>VLOOKUP($D312,'Growth rate'!$B$3:$S$93,6,FALSE)*VLOOKUP($F312,BY_IND_Demand_Drivers!$B$5:$J$100,7,FALSE)</f>
        <v>34.386767394045414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39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IMDLA</v>
      </c>
      <c r="G313" s="16">
        <f>VLOOKUP($D313,'Growth rate'!$B$3:$S$93,6,FALSE)*VLOOKUP($F313,BY_IND_Demand_Drivers!$B$5:$J$100,7,FALSE)</f>
        <v>34.688726928523536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39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IMDLA</v>
      </c>
      <c r="G314" s="16">
        <f>VLOOKUP($D314,'Growth rate'!$B$3:$S$93,6,FALSE)*VLOOKUP($F314,BY_IND_Demand_Drivers!$B$5:$J$100,7,FALSE)</f>
        <v>34.990686463001651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39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IMDLA</v>
      </c>
      <c r="G315" s="16">
        <f>VLOOKUP($D315,'Growth rate'!$B$3:$S$93,6,FALSE)*VLOOKUP($F315,BY_IND_Demand_Drivers!$B$5:$J$100,7,FALSE)</f>
        <v>35.292645997479774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39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IMDLA</v>
      </c>
      <c r="G316" s="16">
        <f>VLOOKUP($D316,'Growth rate'!$B$3:$S$93,6,FALSE)*VLOOKUP($F316,BY_IND_Demand_Drivers!$B$5:$J$100,7,FALSE)</f>
        <v>35.594605531957896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39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IMDLA</v>
      </c>
      <c r="G317" s="16">
        <f>VLOOKUP($D317,'Growth rate'!$B$3:$S$93,6,FALSE)*VLOOKUP($F317,BY_IND_Demand_Drivers!$B$5:$J$100,7,FALSE)</f>
        <v>35.884617431053499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39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IMDLA</v>
      </c>
      <c r="G318" s="16">
        <f>VLOOKUP($D318,'Growth rate'!$B$3:$S$93,6,FALSE)*VLOOKUP($F318,BY_IND_Demand_Drivers!$B$5:$J$100,7,FALSE)</f>
        <v>36.174629330149109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39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IMDLA</v>
      </c>
      <c r="G319" s="16">
        <f>VLOOKUP($D319,'Growth rate'!$B$3:$S$93,6,FALSE)*VLOOKUP($F319,BY_IND_Demand_Drivers!$B$5:$J$100,7,FALSE)</f>
        <v>36.464641229244727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39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IMDLA</v>
      </c>
      <c r="G320" s="16">
        <f>VLOOKUP($D320,'Growth rate'!$B$3:$S$93,6,FALSE)*VLOOKUP($F320,BY_IND_Demand_Drivers!$B$5:$J$100,7,FALSE)</f>
        <v>36.754653128340337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39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IMDLA</v>
      </c>
      <c r="G321" s="16">
        <f>VLOOKUP($D321,'Growth rate'!$B$3:$S$93,6,FALSE)*VLOOKUP($F321,BY_IND_Demand_Drivers!$B$5:$J$100,7,FALSE)</f>
        <v>37.04466502743594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39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IMDLA</v>
      </c>
      <c r="G322" s="16">
        <f>VLOOKUP($D322,'Growth rate'!$B$3:$S$93,6,FALSE)*VLOOKUP($F322,BY_IND_Demand_Drivers!$B$5:$J$100,7,FALSE)</f>
        <v>37.327951421398794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39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IMDLA</v>
      </c>
      <c r="G323" s="16">
        <f>VLOOKUP($D323,'Growth rate'!$B$3:$S$93,6,FALSE)*VLOOKUP($F323,BY_IND_Demand_Drivers!$B$5:$J$100,7,FALSE)</f>
        <v>37.61123781536164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39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IMDLA</v>
      </c>
      <c r="G324" s="16">
        <f>VLOOKUP($D324,'Growth rate'!$B$3:$S$93,6,FALSE)*VLOOKUP($F324,BY_IND_Demand_Drivers!$B$5:$J$100,7,FALSE)</f>
        <v>37.894524209324494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39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IMDLA</v>
      </c>
      <c r="G325" s="16">
        <f>VLOOKUP($D325,'Growth rate'!$B$3:$S$93,6,FALSE)*VLOOKUP($F325,BY_IND_Demand_Drivers!$B$5:$J$100,7,FALSE)</f>
        <v>38.177810603287341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39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IMDLA</v>
      </c>
      <c r="G326" s="16">
        <f>VLOOKUP($D326,'Growth rate'!$B$3:$S$93,6,FALSE)*VLOOKUP($F326,BY_IND_Demand_Drivers!$B$5:$J$100,7,FALSE)</f>
        <v>38.461096997250188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39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IMDLA</v>
      </c>
      <c r="G327" s="16">
        <f>VLOOKUP($D327,'Growth rate'!$B$3:$S$93,6,FALSE)*VLOOKUP($F327,BY_IND_Demand_Drivers!$B$5:$J$100,7,FALSE)</f>
        <v>38.734924374132341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39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IMDLA</v>
      </c>
      <c r="G328" s="16">
        <f>VLOOKUP($D328,'Growth rate'!$B$3:$S$93,6,FALSE)*VLOOKUP($F328,BY_IND_Demand_Drivers!$B$5:$J$100,7,FALSE)</f>
        <v>39.008751751014501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39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IMDLA</v>
      </c>
      <c r="G329" s="16">
        <f>VLOOKUP($D329,'Growth rate'!$B$3:$S$93,6,FALSE)*VLOOKUP($F329,BY_IND_Demand_Drivers!$B$5:$J$100,7,FALSE)</f>
        <v>39.282579127896653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39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IMDLA</v>
      </c>
      <c r="G330" s="16">
        <f>VLOOKUP($D330,'Growth rate'!$B$3:$S$93,6,FALSE)*VLOOKUP($F330,BY_IND_Demand_Drivers!$B$5:$J$100,7,FALSE)</f>
        <v>39.556406504778806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39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IMDLA</v>
      </c>
      <c r="G331" s="16">
        <f>VLOOKUP($D331,'Growth rate'!$B$3:$S$93,6,FALSE)*VLOOKUP($F331,BY_IND_Demand_Drivers!$B$5:$J$100,7,FALSE)</f>
        <v>39.830233881660966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40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IMDEM</v>
      </c>
      <c r="G332" s="16">
        <f>VLOOKUP($D332,'Growth rate'!$B$3:$S$93,6,FALSE)*VLOOKUP($F332,BY_IND_Demand_Drivers!$B$5:$J$100,7,FALSE)</f>
        <v>96.032630994059403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40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IMDEM</v>
      </c>
      <c r="G333" s="16">
        <f>VLOOKUP($D333,'Growth rate'!$B$3:$S$93,6,FALSE)*VLOOKUP($F333,BY_IND_Demand_Drivers!$B$5:$J$100,7,FALSE)</f>
        <v>97.271459588921914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40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IMDEM</v>
      </c>
      <c r="G334" s="16">
        <f>VLOOKUP($D334,'Growth rate'!$B$3:$S$93,6,FALSE)*VLOOKUP($F334,BY_IND_Demand_Drivers!$B$5:$J$100,7,FALSE)</f>
        <v>98.510288183784411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40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IMDEM</v>
      </c>
      <c r="G335" s="16">
        <f>VLOOKUP($D335,'Growth rate'!$B$3:$S$93,6,FALSE)*VLOOKUP($F335,BY_IND_Demand_Drivers!$B$5:$J$100,7,FALSE)</f>
        <v>99.749116778646922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40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IMDEM</v>
      </c>
      <c r="G336" s="16">
        <f>VLOOKUP($D336,'Growth rate'!$B$3:$S$93,6,FALSE)*VLOOKUP($F336,BY_IND_Demand_Drivers!$B$5:$J$100,7,FALSE)</f>
        <v>100.9879453735094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40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IMDEM</v>
      </c>
      <c r="G337" s="16">
        <f>VLOOKUP($D337,'Growth rate'!$B$3:$S$93,6,FALSE)*VLOOKUP($F337,BY_IND_Demand_Drivers!$B$5:$J$100,7,FALSE)</f>
        <v>102.22677396837192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40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IMDEM</v>
      </c>
      <c r="G338" s="16">
        <f>VLOOKUP($D338,'Growth rate'!$B$3:$S$93,6,FALSE)*VLOOKUP($F338,BY_IND_Demand_Drivers!$B$5:$J$100,7,FALSE)</f>
        <v>103.46560256323443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40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IMDEM</v>
      </c>
      <c r="G339" s="16">
        <f>VLOOKUP($D339,'Growth rate'!$B$3:$S$93,6,FALSE)*VLOOKUP($F339,BY_IND_Demand_Drivers!$B$5:$J$100,7,FALSE)</f>
        <v>104.70443115809692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40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IMDEM</v>
      </c>
      <c r="G340" s="16">
        <f>VLOOKUP($D340,'Growth rate'!$B$3:$S$93,6,FALSE)*VLOOKUP($F340,BY_IND_Demand_Drivers!$B$5:$J$100,7,FALSE)</f>
        <v>105.94325975295943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40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IMDEM</v>
      </c>
      <c r="G341" s="16">
        <f>VLOOKUP($D341,'Growth rate'!$B$3:$S$93,6,FALSE)*VLOOKUP($F341,BY_IND_Demand_Drivers!$B$5:$J$100,7,FALSE)</f>
        <v>107.18208834782195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40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IMDEM</v>
      </c>
      <c r="G342" s="16">
        <f>VLOOKUP($D342,'Growth rate'!$B$3:$S$93,6,FALSE)*VLOOKUP($F342,BY_IND_Demand_Drivers!$B$5:$J$100,7,FALSE)</f>
        <v>108.42091694268444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40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IMDEM</v>
      </c>
      <c r="G343" s="16">
        <f>VLOOKUP($D343,'Growth rate'!$B$3:$S$93,6,FALSE)*VLOOKUP($F343,BY_IND_Demand_Drivers!$B$5:$J$100,7,FALSE)</f>
        <v>109.65974553754695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40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IMDEM</v>
      </c>
      <c r="G344" s="16">
        <f>VLOOKUP($D344,'Growth rate'!$B$3:$S$93,6,FALSE)*VLOOKUP($F344,BY_IND_Demand_Drivers!$B$5:$J$100,7,FALSE)</f>
        <v>110.89857413240944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40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IMDEM</v>
      </c>
      <c r="G345" s="16">
        <f>VLOOKUP($D345,'Growth rate'!$B$3:$S$93,6,FALSE)*VLOOKUP($F345,BY_IND_Demand_Drivers!$B$5:$J$100,7,FALSE)</f>
        <v>112.13740272727195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40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IMDEM</v>
      </c>
      <c r="G346" s="16">
        <f>VLOOKUP($D346,'Growth rate'!$B$3:$S$93,6,FALSE)*VLOOKUP($F346,BY_IND_Demand_Drivers!$B$5:$J$100,7,FALSE)</f>
        <v>113.37623132213444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40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IMDEM</v>
      </c>
      <c r="G347" s="16">
        <f>VLOOKUP($D347,'Growth rate'!$B$3:$S$93,6,FALSE)*VLOOKUP($F347,BY_IND_Demand_Drivers!$B$5:$J$100,7,FALSE)</f>
        <v>114.61505991699696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40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IMDEM</v>
      </c>
      <c r="G348" s="16">
        <f>VLOOKUP($D348,'Growth rate'!$B$3:$S$93,6,FALSE)*VLOOKUP($F348,BY_IND_Demand_Drivers!$B$5:$J$100,7,FALSE)</f>
        <v>115.85388851185947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40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IMDEM</v>
      </c>
      <c r="G349" s="16">
        <f>VLOOKUP($D349,'Growth rate'!$B$3:$S$93,6,FALSE)*VLOOKUP($F349,BY_IND_Demand_Drivers!$B$5:$J$100,7,FALSE)</f>
        <v>117.09271710672196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40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IMDEM</v>
      </c>
      <c r="G350" s="16">
        <f>VLOOKUP($D350,'Growth rate'!$B$3:$S$93,6,FALSE)*VLOOKUP($F350,BY_IND_Demand_Drivers!$B$5:$J$100,7,FALSE)</f>
        <v>118.33154570158447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40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IMDEM</v>
      </c>
      <c r="G351" s="16">
        <f>VLOOKUP($D351,'Growth rate'!$B$3:$S$93,6,FALSE)*VLOOKUP($F351,BY_IND_Demand_Drivers!$B$5:$J$100,7,FALSE)</f>
        <v>119.57037429644699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40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IMDEM</v>
      </c>
      <c r="G352" s="16">
        <f>VLOOKUP($D352,'Growth rate'!$B$3:$S$93,6,FALSE)*VLOOKUP($F352,BY_IND_Demand_Drivers!$B$5:$J$100,7,FALSE)</f>
        <v>120.80920289130947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40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IMDEM</v>
      </c>
      <c r="G353" s="16">
        <f>VLOOKUP($D353,'Growth rate'!$B$3:$S$93,6,FALSE)*VLOOKUP($F353,BY_IND_Demand_Drivers!$B$5:$J$100,7,FALSE)</f>
        <v>122.04803148617198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40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IMDEM</v>
      </c>
      <c r="G354" s="16">
        <f>VLOOKUP($D354,'Growth rate'!$B$3:$S$93,6,FALSE)*VLOOKUP($F354,BY_IND_Demand_Drivers!$B$5:$J$100,7,FALSE)</f>
        <v>123.2868600810345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40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IMDEM</v>
      </c>
      <c r="G355" s="16">
        <f>VLOOKUP($D355,'Growth rate'!$B$3:$S$93,6,FALSE)*VLOOKUP($F355,BY_IND_Demand_Drivers!$B$5:$J$100,7,FALSE)</f>
        <v>124.52568867589699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40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IMDEM</v>
      </c>
      <c r="G356" s="16">
        <f>VLOOKUP($D356,'Growth rate'!$B$3:$S$93,6,FALSE)*VLOOKUP($F356,BY_IND_Demand_Drivers!$B$5:$J$100,7,FALSE)</f>
        <v>125.76451727075948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40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IMDEM</v>
      </c>
      <c r="G357" s="16">
        <f>VLOOKUP($D357,'Growth rate'!$B$3:$S$93,6,FALSE)*VLOOKUP($F357,BY_IND_Demand_Drivers!$B$5:$J$100,7,FALSE)</f>
        <v>127.00334586562199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40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IMDEM</v>
      </c>
      <c r="G358" s="16">
        <f>VLOOKUP($D358,'Growth rate'!$B$3:$S$93,6,FALSE)*VLOOKUP($F358,BY_IND_Demand_Drivers!$B$5:$J$100,7,FALSE)</f>
        <v>128.24217446048451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40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IMDEM</v>
      </c>
      <c r="G359" s="16">
        <f>VLOOKUP($D359,'Growth rate'!$B$3:$S$93,6,FALSE)*VLOOKUP($F359,BY_IND_Demand_Drivers!$B$5:$J$100,7,FALSE)</f>
        <v>129.481003055347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40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IMDEM</v>
      </c>
      <c r="G360" s="16">
        <f>VLOOKUP($D360,'Growth rate'!$B$3:$S$93,6,FALSE)*VLOOKUP($F360,BY_IND_Demand_Drivers!$B$5:$J$100,7,FALSE)</f>
        <v>130.7198316502095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40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IMDEM</v>
      </c>
      <c r="G361" s="16">
        <f>VLOOKUP($D361,'Growth rate'!$B$3:$S$93,6,FALSE)*VLOOKUP($F361,BY_IND_Demand_Drivers!$B$5:$J$100,7,FALSE)</f>
        <v>131.95866024507202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40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IMDEM</v>
      </c>
      <c r="G362" s="16">
        <f>VLOOKUP($D362,'Growth rate'!$B$3:$S$93,6,FALSE)*VLOOKUP($F362,BY_IND_Demand_Drivers!$B$5:$J$100,7,FALSE)</f>
        <v>133.19748883993452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40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IMDEM</v>
      </c>
      <c r="G363" s="16">
        <f>VLOOKUP($D363,'Growth rate'!$B$3:$S$93,6,FALSE)*VLOOKUP($F363,BY_IND_Demand_Drivers!$B$5:$J$100,7,FALSE)</f>
        <v>134.43631743479702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40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IMDEM</v>
      </c>
      <c r="G364" s="16">
        <f>VLOOKUP($D364,'Growth rate'!$B$3:$S$93,6,FALSE)*VLOOKUP($F364,BY_IND_Demand_Drivers!$B$5:$J$100,7,FALSE)</f>
        <v>135.89417533758245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40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IMDEM</v>
      </c>
      <c r="G365" s="16">
        <f>VLOOKUP($D365,'Growth rate'!$B$3:$S$93,6,FALSE)*VLOOKUP($F365,BY_IND_Demand_Drivers!$B$5:$J$100,7,FALSE)</f>
        <v>137.35203324036789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40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IMDEM</v>
      </c>
      <c r="G366" s="16">
        <f>VLOOKUP($D366,'Growth rate'!$B$3:$S$93,6,FALSE)*VLOOKUP($F366,BY_IND_Demand_Drivers!$B$5:$J$100,7,FALSE)</f>
        <v>138.80989114315332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40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IMDEM</v>
      </c>
      <c r="G367" s="16">
        <f>VLOOKUP($D367,'Growth rate'!$B$3:$S$93,6,FALSE)*VLOOKUP($F367,BY_IND_Demand_Drivers!$B$5:$J$100,7,FALSE)</f>
        <v>140.26774904593873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40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IMDEM</v>
      </c>
      <c r="G368" s="16">
        <f>VLOOKUP($D368,'Growth rate'!$B$3:$S$93,6,FALSE)*VLOOKUP($F368,BY_IND_Demand_Drivers!$B$5:$J$100,7,FALSE)</f>
        <v>141.72560694872416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40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IMDEM</v>
      </c>
      <c r="G369" s="16">
        <f>VLOOKUP($D369,'Growth rate'!$B$3:$S$93,6,FALSE)*VLOOKUP($F369,BY_IND_Demand_Drivers!$B$5:$J$100,7,FALSE)</f>
        <v>143.35803115344063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40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IMDEM</v>
      </c>
      <c r="G370" s="16">
        <f>VLOOKUP($D370,'Growth rate'!$B$3:$S$93,6,FALSE)*VLOOKUP($F370,BY_IND_Demand_Drivers!$B$5:$J$100,7,FALSE)</f>
        <v>144.99045535815708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40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IMDEM</v>
      </c>
      <c r="G371" s="16">
        <f>VLOOKUP($D371,'Growth rate'!$B$3:$S$93,6,FALSE)*VLOOKUP($F371,BY_IND_Demand_Drivers!$B$5:$J$100,7,FALSE)</f>
        <v>146.62287956287358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40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IMDEM</v>
      </c>
      <c r="G372" s="16">
        <f>VLOOKUP($D372,'Growth rate'!$B$3:$S$93,6,FALSE)*VLOOKUP($F372,BY_IND_Demand_Drivers!$B$5:$J$100,7,FALSE)</f>
        <v>148.25530376759002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40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IMDEM</v>
      </c>
      <c r="G373" s="16">
        <f>VLOOKUP($D373,'Growth rate'!$B$3:$S$93,6,FALSE)*VLOOKUP($F373,BY_IND_Demand_Drivers!$B$5:$J$100,7,FALSE)</f>
        <v>149.88772797230649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40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IMDEM</v>
      </c>
      <c r="G374" s="16">
        <f>VLOOKUP($D374,'Growth rate'!$B$3:$S$93,6,FALSE)*VLOOKUP($F374,BY_IND_Demand_Drivers!$B$5:$J$100,7,FALSE)</f>
        <v>151.56117798241837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40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IMDEM</v>
      </c>
      <c r="G375" s="16">
        <f>VLOOKUP($D375,'Growth rate'!$B$3:$S$93,6,FALSE)*VLOOKUP($F375,BY_IND_Demand_Drivers!$B$5:$J$100,7,FALSE)</f>
        <v>153.23462799253031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40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IMDEM</v>
      </c>
      <c r="G376" s="16">
        <f>VLOOKUP($D376,'Growth rate'!$B$3:$S$93,6,FALSE)*VLOOKUP($F376,BY_IND_Demand_Drivers!$B$5:$J$100,7,FALSE)</f>
        <v>154.90807800264218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40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IMDEM</v>
      </c>
      <c r="G377" s="16">
        <f>VLOOKUP($D377,'Growth rate'!$B$3:$S$93,6,FALSE)*VLOOKUP($F377,BY_IND_Demand_Drivers!$B$5:$J$100,7,FALSE)</f>
        <v>156.58152801275409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40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IMDEM</v>
      </c>
      <c r="G378" s="16">
        <f>VLOOKUP($D378,'Growth rate'!$B$3:$S$93,6,FALSE)*VLOOKUP($F378,BY_IND_Demand_Drivers!$B$5:$J$100,7,FALSE)</f>
        <v>158.25497802286597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40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IMDEM</v>
      </c>
      <c r="G379" s="16">
        <f>VLOOKUP($D379,'Growth rate'!$B$3:$S$93,6,FALSE)*VLOOKUP($F379,BY_IND_Demand_Drivers!$B$5:$J$100,7,FALSE)</f>
        <v>159.98681067441211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40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IMDEM</v>
      </c>
      <c r="G380" s="16">
        <f>VLOOKUP($D380,'Growth rate'!$B$3:$S$93,6,FALSE)*VLOOKUP($F380,BY_IND_Demand_Drivers!$B$5:$J$100,7,FALSE)</f>
        <v>161.71864332595825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40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IMDEM</v>
      </c>
      <c r="G381" s="16">
        <f>VLOOKUP($D381,'Growth rate'!$B$3:$S$93,6,FALSE)*VLOOKUP($F381,BY_IND_Demand_Drivers!$B$5:$J$100,7,FALSE)</f>
        <v>163.4504759775044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40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IMDEM</v>
      </c>
      <c r="G382" s="16">
        <f>VLOOKUP($D382,'Growth rate'!$B$3:$S$93,6,FALSE)*VLOOKUP($F382,BY_IND_Demand_Drivers!$B$5:$J$100,7,FALSE)</f>
        <v>165.18230862905051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40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IMDEM</v>
      </c>
      <c r="G383" s="16">
        <f>VLOOKUP($D383,'Growth rate'!$B$3:$S$93,6,FALSE)*VLOOKUP($F383,BY_IND_Demand_Drivers!$B$5:$J$100,7,FALSE)</f>
        <v>166.91414128059665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40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IMDEM</v>
      </c>
      <c r="G384" s="16">
        <f>VLOOKUP($D384,'Growth rate'!$B$3:$S$93,6,FALSE)*VLOOKUP($F384,BY_IND_Demand_Drivers!$B$5:$J$100,7,FALSE)</f>
        <v>168.64274133622447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40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IMDEM</v>
      </c>
      <c r="G385" s="16">
        <f>VLOOKUP($D385,'Growth rate'!$B$3:$S$93,6,FALSE)*VLOOKUP($F385,BY_IND_Demand_Drivers!$B$5:$J$100,7,FALSE)</f>
        <v>170.37134139185224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40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IMDEM</v>
      </c>
      <c r="G386" s="16">
        <f>VLOOKUP($D386,'Growth rate'!$B$3:$S$93,6,FALSE)*VLOOKUP($F386,BY_IND_Demand_Drivers!$B$5:$J$100,7,FALSE)</f>
        <v>172.09994144748003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40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IMDEM</v>
      </c>
      <c r="G387" s="16">
        <f>VLOOKUP($D387,'Growth rate'!$B$3:$S$93,6,FALSE)*VLOOKUP($F387,BY_IND_Demand_Drivers!$B$5:$J$100,7,FALSE)</f>
        <v>173.82854150310783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40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IMDEM</v>
      </c>
      <c r="G388" s="16">
        <f>VLOOKUP($D388,'Growth rate'!$B$3:$S$93,6,FALSE)*VLOOKUP($F388,BY_IND_Demand_Drivers!$B$5:$J$100,7,FALSE)</f>
        <v>175.55714155873562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40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IMDEM</v>
      </c>
      <c r="G389" s="16">
        <f>VLOOKUP($D389,'Growth rate'!$B$3:$S$93,6,FALSE)*VLOOKUP($F389,BY_IND_Demand_Drivers!$B$5:$J$100,7,FALSE)</f>
        <v>177.25730334155907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40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IMDEM</v>
      </c>
      <c r="G390" s="16">
        <f>VLOOKUP($D390,'Growth rate'!$B$3:$S$93,6,FALSE)*VLOOKUP($F390,BY_IND_Demand_Drivers!$B$5:$J$100,7,FALSE)</f>
        <v>178.95746512438257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40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IMDEM</v>
      </c>
      <c r="G391" s="16">
        <f>VLOOKUP($D391,'Growth rate'!$B$3:$S$93,6,FALSE)*VLOOKUP($F391,BY_IND_Demand_Drivers!$B$5:$J$100,7,FALSE)</f>
        <v>180.65762690720601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40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IMDEM</v>
      </c>
      <c r="G392" s="16">
        <f>VLOOKUP($D392,'Growth rate'!$B$3:$S$93,6,FALSE)*VLOOKUP($F392,BY_IND_Demand_Drivers!$B$5:$J$100,7,FALSE)</f>
        <v>182.35778869002951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40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IMDEM</v>
      </c>
      <c r="G393" s="16">
        <f>VLOOKUP($D393,'Growth rate'!$B$3:$S$93,6,FALSE)*VLOOKUP($F393,BY_IND_Demand_Drivers!$B$5:$J$100,7,FALSE)</f>
        <v>184.05795047285295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40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IMDEM</v>
      </c>
      <c r="G394" s="16">
        <f>VLOOKUP($D394,'Growth rate'!$B$3:$S$93,6,FALSE)*VLOOKUP($F394,BY_IND_Demand_Drivers!$B$5:$J$100,7,FALSE)</f>
        <v>185.68853185300236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40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IMDEM</v>
      </c>
      <c r="G395" s="16">
        <f>VLOOKUP($D395,'Growth rate'!$B$3:$S$93,6,FALSE)*VLOOKUP($F395,BY_IND_Demand_Drivers!$B$5:$J$100,7,FALSE)</f>
        <v>187.31911323315174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40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IMDEM</v>
      </c>
      <c r="G396" s="16">
        <f>VLOOKUP($D396,'Growth rate'!$B$3:$S$93,6,FALSE)*VLOOKUP($F396,BY_IND_Demand_Drivers!$B$5:$J$100,7,FALSE)</f>
        <v>188.94969461330112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40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IMDEM</v>
      </c>
      <c r="G397" s="16">
        <f>VLOOKUP($D397,'Growth rate'!$B$3:$S$93,6,FALSE)*VLOOKUP($F397,BY_IND_Demand_Drivers!$B$5:$J$100,7,FALSE)</f>
        <v>190.58027599345047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40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IMDEM</v>
      </c>
      <c r="G398" s="16">
        <f>VLOOKUP($D398,'Growth rate'!$B$3:$S$93,6,FALSE)*VLOOKUP($F398,BY_IND_Demand_Drivers!$B$5:$J$100,7,FALSE)</f>
        <v>192.21085737359985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40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IMDEM</v>
      </c>
      <c r="G399" s="16">
        <f>VLOOKUP($D399,'Growth rate'!$B$3:$S$93,6,FALSE)*VLOOKUP($F399,BY_IND_Demand_Drivers!$B$5:$J$100,7,FALSE)</f>
        <v>193.77692152687905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40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IMDEM</v>
      </c>
      <c r="G400" s="16">
        <f>VLOOKUP($D400,'Growth rate'!$B$3:$S$93,6,FALSE)*VLOOKUP($F400,BY_IND_Demand_Drivers!$B$5:$J$100,7,FALSE)</f>
        <v>195.34298568015825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40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IMDEM</v>
      </c>
      <c r="G401" s="16">
        <f>VLOOKUP($D401,'Growth rate'!$B$3:$S$93,6,FALSE)*VLOOKUP($F401,BY_IND_Demand_Drivers!$B$5:$J$100,7,FALSE)</f>
        <v>196.90904983343751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40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IMDEM</v>
      </c>
      <c r="G402" s="16">
        <f>VLOOKUP($D402,'Growth rate'!$B$3:$S$93,6,FALSE)*VLOOKUP($F402,BY_IND_Demand_Drivers!$B$5:$J$100,7,FALSE)</f>
        <v>198.47511398671671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40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IMDEM</v>
      </c>
      <c r="G403" s="16">
        <f>VLOOKUP($D403,'Growth rate'!$B$3:$S$93,6,FALSE)*VLOOKUP($F403,BY_IND_Demand_Drivers!$B$5:$J$100,7,FALSE)</f>
        <v>200.04117813999591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40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IMDEM</v>
      </c>
      <c r="G404" s="16">
        <f>VLOOKUP($D404,'Growth rate'!$B$3:$S$93,6,FALSE)*VLOOKUP($F404,BY_IND_Demand_Drivers!$B$5:$J$100,7,FALSE)</f>
        <v>201.57092456791986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40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IMDEM</v>
      </c>
      <c r="G405" s="16">
        <f>VLOOKUP($D405,'Growth rate'!$B$3:$S$93,6,FALSE)*VLOOKUP($F405,BY_IND_Demand_Drivers!$B$5:$J$100,7,FALSE)</f>
        <v>203.10067099584381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40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IMDEM</v>
      </c>
      <c r="G406" s="16">
        <f>VLOOKUP($D406,'Growth rate'!$B$3:$S$93,6,FALSE)*VLOOKUP($F406,BY_IND_Demand_Drivers!$B$5:$J$100,7,FALSE)</f>
        <v>204.63041742376777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40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IMDEM</v>
      </c>
      <c r="G407" s="16">
        <f>VLOOKUP($D407,'Growth rate'!$B$3:$S$93,6,FALSE)*VLOOKUP($F407,BY_IND_Demand_Drivers!$B$5:$J$100,7,FALSE)</f>
        <v>206.16016385169169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40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IMDEM</v>
      </c>
      <c r="G408" s="16">
        <f>VLOOKUP($D408,'Growth rate'!$B$3:$S$93,6,FALSE)*VLOOKUP($F408,BY_IND_Demand_Drivers!$B$5:$J$100,7,FALSE)</f>
        <v>207.68991027961562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40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IMDEM</v>
      </c>
      <c r="G409" s="16">
        <f>VLOOKUP($D409,'Growth rate'!$B$3:$S$93,6,FALSE)*VLOOKUP($F409,BY_IND_Demand_Drivers!$B$5:$J$100,7,FALSE)</f>
        <v>209.16857801862537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40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IMDEM</v>
      </c>
      <c r="G410" s="16">
        <f>VLOOKUP($D410,'Growth rate'!$B$3:$S$93,6,FALSE)*VLOOKUP($F410,BY_IND_Demand_Drivers!$B$5:$J$100,7,FALSE)</f>
        <v>210.64724575763509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40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IMDEM</v>
      </c>
      <c r="G411" s="16">
        <f>VLOOKUP($D411,'Growth rate'!$B$3:$S$93,6,FALSE)*VLOOKUP($F411,BY_IND_Demand_Drivers!$B$5:$J$100,7,FALSE)</f>
        <v>212.12591349664481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40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IMDEM</v>
      </c>
      <c r="G412" s="16">
        <f>VLOOKUP($D412,'Growth rate'!$B$3:$S$93,6,FALSE)*VLOOKUP($F412,BY_IND_Demand_Drivers!$B$5:$J$100,7,FALSE)</f>
        <v>213.60458123565451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40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IMDEM</v>
      </c>
      <c r="G413" s="16">
        <f>VLOOKUP($D413,'Growth rate'!$B$3:$S$93,6,FALSE)*VLOOKUP($F413,BY_IND_Demand_Drivers!$B$5:$J$100,7,FALSE)</f>
        <v>215.08324897466423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41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IMDTF</v>
      </c>
      <c r="G414" s="16">
        <f>VLOOKUP($D414,'Growth rate'!$B$3:$S$93,6,FALSE)*VLOOKUP($F414,BY_IND_Demand_Drivers!$B$5:$J$100,7,FALSE)</f>
        <v>7.4693015999999997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41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IMDTF</v>
      </c>
      <c r="G415" s="16">
        <f>VLOOKUP($D415,'Growth rate'!$B$3:$S$93,6,FALSE)*VLOOKUP($F415,BY_IND_Demand_Drivers!$B$5:$J$100,7,FALSE)</f>
        <v>7.5656561860396625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41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IMDTF</v>
      </c>
      <c r="G416" s="16">
        <f>VLOOKUP($D416,'Growth rate'!$B$3:$S$93,6,FALSE)*VLOOKUP($F416,BY_IND_Demand_Drivers!$B$5:$J$100,7,FALSE)</f>
        <v>7.6620107720793245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41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IMDTF</v>
      </c>
      <c r="G417" s="16">
        <f>VLOOKUP($D417,'Growth rate'!$B$3:$S$93,6,FALSE)*VLOOKUP($F417,BY_IND_Demand_Drivers!$B$5:$J$100,7,FALSE)</f>
        <v>7.7583653581189873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41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IMDTF</v>
      </c>
      <c r="G418" s="16">
        <f>VLOOKUP($D418,'Growth rate'!$B$3:$S$93,6,FALSE)*VLOOKUP($F418,BY_IND_Demand_Drivers!$B$5:$J$100,7,FALSE)</f>
        <v>7.8547199441586484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41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IMDTF</v>
      </c>
      <c r="G419" s="16">
        <f>VLOOKUP($D419,'Growth rate'!$B$3:$S$93,6,FALSE)*VLOOKUP($F419,BY_IND_Demand_Drivers!$B$5:$J$100,7,FALSE)</f>
        <v>7.9510745301983121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41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IMDTF</v>
      </c>
      <c r="G420" s="16">
        <f>VLOOKUP($D420,'Growth rate'!$B$3:$S$93,6,FALSE)*VLOOKUP($F420,BY_IND_Demand_Drivers!$B$5:$J$100,7,FALSE)</f>
        <v>8.047429116237975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41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IMDTF</v>
      </c>
      <c r="G421" s="16">
        <f>VLOOKUP($D421,'Growth rate'!$B$3:$S$93,6,FALSE)*VLOOKUP($F421,BY_IND_Demand_Drivers!$B$5:$J$100,7,FALSE)</f>
        <v>8.143783702277636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41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IMDTF</v>
      </c>
      <c r="G422" s="16">
        <f>VLOOKUP($D422,'Growth rate'!$B$3:$S$93,6,FALSE)*VLOOKUP($F422,BY_IND_Demand_Drivers!$B$5:$J$100,7,FALSE)</f>
        <v>8.2401382883172989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41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IMDTF</v>
      </c>
      <c r="G423" s="16">
        <f>VLOOKUP($D423,'Growth rate'!$B$3:$S$93,6,FALSE)*VLOOKUP($F423,BY_IND_Demand_Drivers!$B$5:$J$100,7,FALSE)</f>
        <v>8.3364928743569617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41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IMDTF</v>
      </c>
      <c r="G424" s="16">
        <f>VLOOKUP($D424,'Growth rate'!$B$3:$S$93,6,FALSE)*VLOOKUP($F424,BY_IND_Demand_Drivers!$B$5:$J$100,7,FALSE)</f>
        <v>8.4328474603966246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41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IMDTF</v>
      </c>
      <c r="G425" s="16">
        <f>VLOOKUP($D425,'Growth rate'!$B$3:$S$93,6,FALSE)*VLOOKUP($F425,BY_IND_Demand_Drivers!$B$5:$J$100,7,FALSE)</f>
        <v>8.5292020464362874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41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IMDTF</v>
      </c>
      <c r="G426" s="16">
        <f>VLOOKUP($D426,'Growth rate'!$B$3:$S$93,6,FALSE)*VLOOKUP($F426,BY_IND_Demand_Drivers!$B$5:$J$100,7,FALSE)</f>
        <v>8.6255566324759485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41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IMDTF</v>
      </c>
      <c r="G427" s="16">
        <f>VLOOKUP($D427,'Growth rate'!$B$3:$S$93,6,FALSE)*VLOOKUP($F427,BY_IND_Demand_Drivers!$B$5:$J$100,7,FALSE)</f>
        <v>8.7219112185156114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41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IMDTF</v>
      </c>
      <c r="G428" s="16">
        <f>VLOOKUP($D428,'Growth rate'!$B$3:$S$93,6,FALSE)*VLOOKUP($F428,BY_IND_Demand_Drivers!$B$5:$J$100,7,FALSE)</f>
        <v>8.8182658045552724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41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IMDTF</v>
      </c>
      <c r="G429" s="16">
        <f>VLOOKUP($D429,'Growth rate'!$B$3:$S$93,6,FALSE)*VLOOKUP($F429,BY_IND_Demand_Drivers!$B$5:$J$100,7,FALSE)</f>
        <v>8.9146203905949353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41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IMDTF</v>
      </c>
      <c r="G430" s="16">
        <f>VLOOKUP($D430,'Growth rate'!$B$3:$S$93,6,FALSE)*VLOOKUP($F430,BY_IND_Demand_Drivers!$B$5:$J$100,7,FALSE)</f>
        <v>9.0109749766345999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41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IMDTF</v>
      </c>
      <c r="G431" s="16">
        <f>VLOOKUP($D431,'Growth rate'!$B$3:$S$93,6,FALSE)*VLOOKUP($F431,BY_IND_Demand_Drivers!$B$5:$J$100,7,FALSE)</f>
        <v>9.107329562674261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41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IMDTF</v>
      </c>
      <c r="G432" s="16">
        <f>VLOOKUP($D432,'Growth rate'!$B$3:$S$93,6,FALSE)*VLOOKUP($F432,BY_IND_Demand_Drivers!$B$5:$J$100,7,FALSE)</f>
        <v>9.2036841487139238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41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IMDTF</v>
      </c>
      <c r="G433" s="16">
        <f>VLOOKUP($D433,'Growth rate'!$B$3:$S$93,6,FALSE)*VLOOKUP($F433,BY_IND_Demand_Drivers!$B$5:$J$100,7,FALSE)</f>
        <v>9.3000387347535867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41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IMDTF</v>
      </c>
      <c r="G434" s="16">
        <f>VLOOKUP($D434,'Growth rate'!$B$3:$S$93,6,FALSE)*VLOOKUP($F434,BY_IND_Demand_Drivers!$B$5:$J$100,7,FALSE)</f>
        <v>9.3963933207932477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41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IMDTF</v>
      </c>
      <c r="G435" s="16">
        <f>VLOOKUP($D435,'Growth rate'!$B$3:$S$93,6,FALSE)*VLOOKUP($F435,BY_IND_Demand_Drivers!$B$5:$J$100,7,FALSE)</f>
        <v>9.4927479068329106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41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IMDTF</v>
      </c>
      <c r="G436" s="16">
        <f>VLOOKUP($D436,'Growth rate'!$B$3:$S$93,6,FALSE)*VLOOKUP($F436,BY_IND_Demand_Drivers!$B$5:$J$100,7,FALSE)</f>
        <v>9.5891024928725734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41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IMDTF</v>
      </c>
      <c r="G437" s="16">
        <f>VLOOKUP($D437,'Growth rate'!$B$3:$S$93,6,FALSE)*VLOOKUP($F437,BY_IND_Demand_Drivers!$B$5:$J$100,7,FALSE)</f>
        <v>9.6854570789122363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41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IMDTF</v>
      </c>
      <c r="G438" s="16">
        <f>VLOOKUP($D438,'Growth rate'!$B$3:$S$93,6,FALSE)*VLOOKUP($F438,BY_IND_Demand_Drivers!$B$5:$J$100,7,FALSE)</f>
        <v>9.7818116649518974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41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IMDTF</v>
      </c>
      <c r="G439" s="16">
        <f>VLOOKUP($D439,'Growth rate'!$B$3:$S$93,6,FALSE)*VLOOKUP($F439,BY_IND_Demand_Drivers!$B$5:$J$100,7,FALSE)</f>
        <v>9.8781662509915602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41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IMDTF</v>
      </c>
      <c r="G440" s="16">
        <f>VLOOKUP($D440,'Growth rate'!$B$3:$S$93,6,FALSE)*VLOOKUP($F440,BY_IND_Demand_Drivers!$B$5:$J$100,7,FALSE)</f>
        <v>9.9745208370312231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41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IMDTF</v>
      </c>
      <c r="G441" s="16">
        <f>VLOOKUP($D441,'Growth rate'!$B$3:$S$93,6,FALSE)*VLOOKUP($F441,BY_IND_Demand_Drivers!$B$5:$J$100,7,FALSE)</f>
        <v>10.070875423070884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41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IMDTF</v>
      </c>
      <c r="G442" s="16">
        <f>VLOOKUP($D442,'Growth rate'!$B$3:$S$93,6,FALSE)*VLOOKUP($F442,BY_IND_Demand_Drivers!$B$5:$J$100,7,FALSE)</f>
        <v>10.167230009110547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41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IMDTF</v>
      </c>
      <c r="G443" s="16">
        <f>VLOOKUP($D443,'Growth rate'!$B$3:$S$93,6,FALSE)*VLOOKUP($F443,BY_IND_Demand_Drivers!$B$5:$J$100,7,FALSE)</f>
        <v>10.263584595150212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41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IMDTF</v>
      </c>
      <c r="G444" s="16">
        <f>VLOOKUP($D444,'Growth rate'!$B$3:$S$93,6,FALSE)*VLOOKUP($F444,BY_IND_Demand_Drivers!$B$5:$J$100,7,FALSE)</f>
        <v>10.359939181189873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41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IMDTF</v>
      </c>
      <c r="G445" s="16">
        <f>VLOOKUP($D445,'Growth rate'!$B$3:$S$93,6,FALSE)*VLOOKUP($F445,BY_IND_Demand_Drivers!$B$5:$J$100,7,FALSE)</f>
        <v>10.456293767229536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41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IMDTF</v>
      </c>
      <c r="G446" s="16">
        <f>VLOOKUP($D446,'Growth rate'!$B$3:$S$93,6,FALSE)*VLOOKUP($F446,BY_IND_Demand_Drivers!$B$5:$J$100,7,FALSE)</f>
        <v>10.56968418726834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41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IMDTF</v>
      </c>
      <c r="G447" s="16">
        <f>VLOOKUP($D447,'Growth rate'!$B$3:$S$93,6,FALSE)*VLOOKUP($F447,BY_IND_Demand_Drivers!$B$5:$J$100,7,FALSE)</f>
        <v>10.683074607307143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41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IMDTF</v>
      </c>
      <c r="G448" s="16">
        <f>VLOOKUP($D448,'Growth rate'!$B$3:$S$93,6,FALSE)*VLOOKUP($F448,BY_IND_Demand_Drivers!$B$5:$J$100,7,FALSE)</f>
        <v>10.796465027345947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41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IMDTF</v>
      </c>
      <c r="G449" s="16">
        <f>VLOOKUP($D449,'Growth rate'!$B$3:$S$93,6,FALSE)*VLOOKUP($F449,BY_IND_Demand_Drivers!$B$5:$J$100,7,FALSE)</f>
        <v>10.90985544738475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41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IMDTF</v>
      </c>
      <c r="G450" s="16">
        <f>VLOOKUP($D450,'Growth rate'!$B$3:$S$93,6,FALSE)*VLOOKUP($F450,BY_IND_Demand_Drivers!$B$5:$J$100,7,FALSE)</f>
        <v>11.023245867423555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41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IMDTF</v>
      </c>
      <c r="G451" s="16">
        <f>VLOOKUP($D451,'Growth rate'!$B$3:$S$93,6,FALSE)*VLOOKUP($F451,BY_IND_Demand_Drivers!$B$5:$J$100,7,FALSE)</f>
        <v>11.150213842766453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41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IMDTF</v>
      </c>
      <c r="G452" s="16">
        <f>VLOOKUP($D452,'Growth rate'!$B$3:$S$93,6,FALSE)*VLOOKUP($F452,BY_IND_Demand_Drivers!$B$5:$J$100,7,FALSE)</f>
        <v>11.27718181810935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41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IMDTF</v>
      </c>
      <c r="G453" s="16">
        <f>VLOOKUP($D453,'Growth rate'!$B$3:$S$93,6,FALSE)*VLOOKUP($F453,BY_IND_Demand_Drivers!$B$5:$J$100,7,FALSE)</f>
        <v>11.404149793452252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41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IMDTF</v>
      </c>
      <c r="G454" s="16">
        <f>VLOOKUP($D454,'Growth rate'!$B$3:$S$93,6,FALSE)*VLOOKUP($F454,BY_IND_Demand_Drivers!$B$5:$J$100,7,FALSE)</f>
        <v>11.531117768795148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41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IMDTF</v>
      </c>
      <c r="G455" s="16">
        <f>VLOOKUP($D455,'Growth rate'!$B$3:$S$93,6,FALSE)*VLOOKUP($F455,BY_IND_Demand_Drivers!$B$5:$J$100,7,FALSE)</f>
        <v>11.658085744138047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41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IMDTF</v>
      </c>
      <c r="G456" s="16">
        <f>VLOOKUP($D456,'Growth rate'!$B$3:$S$93,6,FALSE)*VLOOKUP($F456,BY_IND_Demand_Drivers!$B$5:$J$100,7,FALSE)</f>
        <v>11.788244656881174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41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IMDTF</v>
      </c>
      <c r="G457" s="16">
        <f>VLOOKUP($D457,'Growth rate'!$B$3:$S$93,6,FALSE)*VLOOKUP($F457,BY_IND_Demand_Drivers!$B$5:$J$100,7,FALSE)</f>
        <v>11.918403569624305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41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IMDTF</v>
      </c>
      <c r="G458" s="16">
        <f>VLOOKUP($D458,'Growth rate'!$B$3:$S$93,6,FALSE)*VLOOKUP($F458,BY_IND_Demand_Drivers!$B$5:$J$100,7,FALSE)</f>
        <v>12.048562482367434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41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IMDTF</v>
      </c>
      <c r="G459" s="16">
        <f>VLOOKUP($D459,'Growth rate'!$B$3:$S$93,6,FALSE)*VLOOKUP($F459,BY_IND_Demand_Drivers!$B$5:$J$100,7,FALSE)</f>
        <v>12.178721395110562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41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IMDTF</v>
      </c>
      <c r="G460" s="16">
        <f>VLOOKUP($D460,'Growth rate'!$B$3:$S$93,6,FALSE)*VLOOKUP($F460,BY_IND_Demand_Drivers!$B$5:$J$100,7,FALSE)</f>
        <v>12.308880307853689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41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IMDTF</v>
      </c>
      <c r="G461" s="16">
        <f>VLOOKUP($D461,'Growth rate'!$B$3:$S$93,6,FALSE)*VLOOKUP($F461,BY_IND_Demand_Drivers!$B$5:$J$100,7,FALSE)</f>
        <v>12.443580151659136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41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IMDTF</v>
      </c>
      <c r="G462" s="16">
        <f>VLOOKUP($D462,'Growth rate'!$B$3:$S$93,6,FALSE)*VLOOKUP($F462,BY_IND_Demand_Drivers!$B$5:$J$100,7,FALSE)</f>
        <v>12.57827999546458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41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IMDTF</v>
      </c>
      <c r="G463" s="16">
        <f>VLOOKUP($D463,'Growth rate'!$B$3:$S$93,6,FALSE)*VLOOKUP($F463,BY_IND_Demand_Drivers!$B$5:$J$100,7,FALSE)</f>
        <v>12.712979839270027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41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IMDTF</v>
      </c>
      <c r="G464" s="16">
        <f>VLOOKUP($D464,'Growth rate'!$B$3:$S$93,6,FALSE)*VLOOKUP($F464,BY_IND_Demand_Drivers!$B$5:$J$100,7,FALSE)</f>
        <v>12.847679683075469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41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IMDTF</v>
      </c>
      <c r="G465" s="16">
        <f>VLOOKUP($D465,'Growth rate'!$B$3:$S$93,6,FALSE)*VLOOKUP($F465,BY_IND_Demand_Drivers!$B$5:$J$100,7,FALSE)</f>
        <v>12.982379526880916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41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IMDTF</v>
      </c>
      <c r="G466" s="16">
        <f>VLOOKUP($D466,'Growth rate'!$B$3:$S$93,6,FALSE)*VLOOKUP($F466,BY_IND_Demand_Drivers!$B$5:$J$100,7,FALSE)</f>
        <v>13.116827943295329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41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IMDTF</v>
      </c>
      <c r="G467" s="16">
        <f>VLOOKUP($D467,'Growth rate'!$B$3:$S$93,6,FALSE)*VLOOKUP($F467,BY_IND_Demand_Drivers!$B$5:$J$100,7,FALSE)</f>
        <v>13.251276359709738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41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IMDTF</v>
      </c>
      <c r="G468" s="16">
        <f>VLOOKUP($D468,'Growth rate'!$B$3:$S$93,6,FALSE)*VLOOKUP($F468,BY_IND_Demand_Drivers!$B$5:$J$100,7,FALSE)</f>
        <v>13.385724776124151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41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IMDTF</v>
      </c>
      <c r="G469" s="16">
        <f>VLOOKUP($D469,'Growth rate'!$B$3:$S$93,6,FALSE)*VLOOKUP($F469,BY_IND_Demand_Drivers!$B$5:$J$100,7,FALSE)</f>
        <v>13.520173192538561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41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IMDTF</v>
      </c>
      <c r="G470" s="16">
        <f>VLOOKUP($D470,'Growth rate'!$B$3:$S$93,6,FALSE)*VLOOKUP($F470,BY_IND_Demand_Drivers!$B$5:$J$100,7,FALSE)</f>
        <v>13.65462160895297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41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IMDTF</v>
      </c>
      <c r="G471" s="16">
        <f>VLOOKUP($D471,'Growth rate'!$B$3:$S$93,6,FALSE)*VLOOKUP($F471,BY_IND_Demand_Drivers!$B$5:$J$100,7,FALSE)</f>
        <v>13.786858130989815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41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IMDTF</v>
      </c>
      <c r="G472" s="16">
        <f>VLOOKUP($D472,'Growth rate'!$B$3:$S$93,6,FALSE)*VLOOKUP($F472,BY_IND_Demand_Drivers!$B$5:$J$100,7,FALSE)</f>
        <v>13.919094653026663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41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IMDTF</v>
      </c>
      <c r="G473" s="16">
        <f>VLOOKUP($D473,'Growth rate'!$B$3:$S$93,6,FALSE)*VLOOKUP($F473,BY_IND_Demand_Drivers!$B$5:$J$100,7,FALSE)</f>
        <v>14.051331175063508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41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IMDTF</v>
      </c>
      <c r="G474" s="16">
        <f>VLOOKUP($D474,'Growth rate'!$B$3:$S$93,6,FALSE)*VLOOKUP($F474,BY_IND_Demand_Drivers!$B$5:$J$100,7,FALSE)</f>
        <v>14.183567697100354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41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IMDTF</v>
      </c>
      <c r="G475" s="16">
        <f>VLOOKUP($D475,'Growth rate'!$B$3:$S$93,6,FALSE)*VLOOKUP($F475,BY_IND_Demand_Drivers!$B$5:$J$100,7,FALSE)</f>
        <v>14.315804219137197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41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IMDTF</v>
      </c>
      <c r="G476" s="16">
        <f>VLOOKUP($D476,'Growth rate'!$B$3:$S$93,6,FALSE)*VLOOKUP($F476,BY_IND_Demand_Drivers!$B$5:$J$100,7,FALSE)</f>
        <v>14.44262886181968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41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IMDTF</v>
      </c>
      <c r="G477" s="16">
        <f>VLOOKUP($D477,'Growth rate'!$B$3:$S$93,6,FALSE)*VLOOKUP($F477,BY_IND_Demand_Drivers!$B$5:$J$100,7,FALSE)</f>
        <v>14.569453504502158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41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IMDTF</v>
      </c>
      <c r="G478" s="16">
        <f>VLOOKUP($D478,'Growth rate'!$B$3:$S$93,6,FALSE)*VLOOKUP($F478,BY_IND_Demand_Drivers!$B$5:$J$100,7,FALSE)</f>
        <v>14.696278147184637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41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IMDTF</v>
      </c>
      <c r="G479" s="16">
        <f>VLOOKUP($D479,'Growth rate'!$B$3:$S$93,6,FALSE)*VLOOKUP($F479,BY_IND_Demand_Drivers!$B$5:$J$100,7,FALSE)</f>
        <v>14.823102789867114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41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IMDTF</v>
      </c>
      <c r="G480" s="16">
        <f>VLOOKUP($D480,'Growth rate'!$B$3:$S$93,6,FALSE)*VLOOKUP($F480,BY_IND_Demand_Drivers!$B$5:$J$100,7,FALSE)</f>
        <v>14.949927432549595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41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IMDTF</v>
      </c>
      <c r="G481" s="16">
        <f>VLOOKUP($D481,'Growth rate'!$B$3:$S$93,6,FALSE)*VLOOKUP($F481,BY_IND_Demand_Drivers!$B$5:$J$100,7,FALSE)</f>
        <v>15.071734003552679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41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IMDTF</v>
      </c>
      <c r="G482" s="16">
        <f>VLOOKUP($D482,'Growth rate'!$B$3:$S$93,6,FALSE)*VLOOKUP($F482,BY_IND_Demand_Drivers!$B$5:$J$100,7,FALSE)</f>
        <v>15.193540574555765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41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IMDTF</v>
      </c>
      <c r="G483" s="16">
        <f>VLOOKUP($D483,'Growth rate'!$B$3:$S$93,6,FALSE)*VLOOKUP($F483,BY_IND_Demand_Drivers!$B$5:$J$100,7,FALSE)</f>
        <v>15.315347145558853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41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IMDTF</v>
      </c>
      <c r="G484" s="16">
        <f>VLOOKUP($D484,'Growth rate'!$B$3:$S$93,6,FALSE)*VLOOKUP($F484,BY_IND_Demand_Drivers!$B$5:$J$100,7,FALSE)</f>
        <v>15.437153716561939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41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IMDTF</v>
      </c>
      <c r="G485" s="16">
        <f>VLOOKUP($D485,'Growth rate'!$B$3:$S$93,6,FALSE)*VLOOKUP($F485,BY_IND_Demand_Drivers!$B$5:$J$100,7,FALSE)</f>
        <v>15.558960287565025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41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IMDTF</v>
      </c>
      <c r="G486" s="16">
        <f>VLOOKUP($D486,'Growth rate'!$B$3:$S$93,6,FALSE)*VLOOKUP($F486,BY_IND_Demand_Drivers!$B$5:$J$100,7,FALSE)</f>
        <v>15.677942109924901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41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IMDTF</v>
      </c>
      <c r="G487" s="16">
        <f>VLOOKUP($D487,'Growth rate'!$B$3:$S$93,6,FALSE)*VLOOKUP($F487,BY_IND_Demand_Drivers!$B$5:$J$100,7,FALSE)</f>
        <v>15.796923932284775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41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IMDTF</v>
      </c>
      <c r="G488" s="16">
        <f>VLOOKUP($D488,'Growth rate'!$B$3:$S$93,6,FALSE)*VLOOKUP($F488,BY_IND_Demand_Drivers!$B$5:$J$100,7,FALSE)</f>
        <v>15.915905754644653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41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IMDTF</v>
      </c>
      <c r="G489" s="16">
        <f>VLOOKUP($D489,'Growth rate'!$B$3:$S$93,6,FALSE)*VLOOKUP($F489,BY_IND_Demand_Drivers!$B$5:$J$100,7,FALSE)</f>
        <v>16.034887577004525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41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IMDTF</v>
      </c>
      <c r="G490" s="16">
        <f>VLOOKUP($D490,'Growth rate'!$B$3:$S$93,6,FALSE)*VLOOKUP($F490,BY_IND_Demand_Drivers!$B$5:$J$100,7,FALSE)</f>
        <v>16.1538693993644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41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IMDTF</v>
      </c>
      <c r="G491" s="16">
        <f>VLOOKUP($D491,'Growth rate'!$B$3:$S$93,6,FALSE)*VLOOKUP($F491,BY_IND_Demand_Drivers!$B$5:$J$100,7,FALSE)</f>
        <v>16.268878383232988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41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IMDTF</v>
      </c>
      <c r="G492" s="16">
        <f>VLOOKUP($D492,'Growth rate'!$B$3:$S$93,6,FALSE)*VLOOKUP($F492,BY_IND_Demand_Drivers!$B$5:$J$100,7,FALSE)</f>
        <v>16.383887367101572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41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IMDTF</v>
      </c>
      <c r="G493" s="16">
        <f>VLOOKUP($D493,'Growth rate'!$B$3:$S$93,6,FALSE)*VLOOKUP($F493,BY_IND_Demand_Drivers!$B$5:$J$100,7,FALSE)</f>
        <v>16.49889635097016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41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IMDTF</v>
      </c>
      <c r="G494" s="16">
        <f>VLOOKUP($D494,'Growth rate'!$B$3:$S$93,6,FALSE)*VLOOKUP($F494,BY_IND_Demand_Drivers!$B$5:$J$100,7,FALSE)</f>
        <v>16.613905334838744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41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IMDTF</v>
      </c>
      <c r="G495" s="16">
        <f>VLOOKUP($D495,'Growth rate'!$B$3:$S$93,6,FALSE)*VLOOKUP($F495,BY_IND_Demand_Drivers!$B$5:$J$100,7,FALSE)</f>
        <v>16.728914318707332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42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IMDFL</v>
      </c>
      <c r="G496" s="16">
        <f>VLOOKUP($D496,'Growth rate'!$B$3:$S$93,6,FALSE)*VLOOKUP($F496,BY_IND_Demand_Drivers!$B$5:$J$100,7,FALSE)</f>
        <v>0.71352541782178203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42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IMDFL</v>
      </c>
      <c r="G497" s="16">
        <f>VLOOKUP($D497,'Growth rate'!$B$3:$S$93,6,FALSE)*VLOOKUP($F497,BY_IND_Demand_Drivers!$B$5:$J$100,7,FALSE)</f>
        <v>0.72272995258886052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42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IMDFL</v>
      </c>
      <c r="G498" s="16">
        <f>VLOOKUP($D498,'Growth rate'!$B$3:$S$93,6,FALSE)*VLOOKUP($F498,BY_IND_Demand_Drivers!$B$5:$J$100,7,FALSE)</f>
        <v>0.73193448735593902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42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IMDFL</v>
      </c>
      <c r="G499" s="16">
        <f>VLOOKUP($D499,'Growth rate'!$B$3:$S$93,6,FALSE)*VLOOKUP($F499,BY_IND_Demand_Drivers!$B$5:$J$100,7,FALSE)</f>
        <v>0.74113902212301752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42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IMDFL</v>
      </c>
      <c r="G500" s="16">
        <f>VLOOKUP($D500,'Growth rate'!$B$3:$S$93,6,FALSE)*VLOOKUP($F500,BY_IND_Demand_Drivers!$B$5:$J$100,7,FALSE)</f>
        <v>0.75034355689009591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42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IMDFL</v>
      </c>
      <c r="G501" s="16">
        <f>VLOOKUP($D501,'Growth rate'!$B$3:$S$93,6,FALSE)*VLOOKUP($F501,BY_IND_Demand_Drivers!$B$5:$J$100,7,FALSE)</f>
        <v>0.75954809165717452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42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IMDFL</v>
      </c>
      <c r="G502" s="16">
        <f>VLOOKUP($D502,'Growth rate'!$B$3:$S$93,6,FALSE)*VLOOKUP($F502,BY_IND_Demand_Drivers!$B$5:$J$100,7,FALSE)</f>
        <v>0.76875262642425302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42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IMDFL</v>
      </c>
      <c r="G503" s="16">
        <f>VLOOKUP($D503,'Growth rate'!$B$3:$S$93,6,FALSE)*VLOOKUP($F503,BY_IND_Demand_Drivers!$B$5:$J$100,7,FALSE)</f>
        <v>0.7779571611913314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42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IMDFL</v>
      </c>
      <c r="G504" s="16">
        <f>VLOOKUP($D504,'Growth rate'!$B$3:$S$93,6,FALSE)*VLOOKUP($F504,BY_IND_Demand_Drivers!$B$5:$J$100,7,FALSE)</f>
        <v>0.78716169595841001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42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IMDFL</v>
      </c>
      <c r="G505" s="16">
        <f>VLOOKUP($D505,'Growth rate'!$B$3:$S$93,6,FALSE)*VLOOKUP($F505,BY_IND_Demand_Drivers!$B$5:$J$100,7,FALSE)</f>
        <v>0.79636623072548851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42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IMDFL</v>
      </c>
      <c r="G506" s="16">
        <f>VLOOKUP($D506,'Growth rate'!$B$3:$S$93,6,FALSE)*VLOOKUP($F506,BY_IND_Demand_Drivers!$B$5:$J$100,7,FALSE)</f>
        <v>0.8055707654925669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42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IMDFL</v>
      </c>
      <c r="G507" s="16">
        <f>VLOOKUP($D507,'Growth rate'!$B$3:$S$93,6,FALSE)*VLOOKUP($F507,BY_IND_Demand_Drivers!$B$5:$J$100,7,FALSE)</f>
        <v>0.81477530025964551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42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IMDFL</v>
      </c>
      <c r="G508" s="16">
        <f>VLOOKUP($D508,'Growth rate'!$B$3:$S$93,6,FALSE)*VLOOKUP($F508,BY_IND_Demand_Drivers!$B$5:$J$100,7,FALSE)</f>
        <v>0.82397983502672389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42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IMDFL</v>
      </c>
      <c r="G509" s="16">
        <f>VLOOKUP($D509,'Growth rate'!$B$3:$S$93,6,FALSE)*VLOOKUP($F509,BY_IND_Demand_Drivers!$B$5:$J$100,7,FALSE)</f>
        <v>0.83318436979380239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42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IMDFL</v>
      </c>
      <c r="G510" s="16">
        <f>VLOOKUP($D510,'Growth rate'!$B$3:$S$93,6,FALSE)*VLOOKUP($F510,BY_IND_Demand_Drivers!$B$5:$J$100,7,FALSE)</f>
        <v>0.84238890456088078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42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IMDFL</v>
      </c>
      <c r="G511" s="16">
        <f>VLOOKUP($D511,'Growth rate'!$B$3:$S$93,6,FALSE)*VLOOKUP($F511,BY_IND_Demand_Drivers!$B$5:$J$100,7,FALSE)</f>
        <v>0.85159343932795939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42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IMDFL</v>
      </c>
      <c r="G512" s="16">
        <f>VLOOKUP($D512,'Growth rate'!$B$3:$S$93,6,FALSE)*VLOOKUP($F512,BY_IND_Demand_Drivers!$B$5:$J$100,7,FALSE)</f>
        <v>0.86079797409503789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42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IMDFL</v>
      </c>
      <c r="G513" s="16">
        <f>VLOOKUP($D513,'Growth rate'!$B$3:$S$93,6,FALSE)*VLOOKUP($F513,BY_IND_Demand_Drivers!$B$5:$J$100,7,FALSE)</f>
        <v>0.87000250886211627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42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IMDFL</v>
      </c>
      <c r="G514" s="16">
        <f>VLOOKUP($D514,'Growth rate'!$B$3:$S$93,6,FALSE)*VLOOKUP($F514,BY_IND_Demand_Drivers!$B$5:$J$100,7,FALSE)</f>
        <v>0.87920704362919488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42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IMDFL</v>
      </c>
      <c r="G515" s="16">
        <f>VLOOKUP($D515,'Growth rate'!$B$3:$S$93,6,FALSE)*VLOOKUP($F515,BY_IND_Demand_Drivers!$B$5:$J$100,7,FALSE)</f>
        <v>0.88841157839627338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42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IMDFL</v>
      </c>
      <c r="G516" s="16">
        <f>VLOOKUP($D516,'Growth rate'!$B$3:$S$93,6,FALSE)*VLOOKUP($F516,BY_IND_Demand_Drivers!$B$5:$J$100,7,FALSE)</f>
        <v>0.89761611316335177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42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IMDFL</v>
      </c>
      <c r="G517" s="16">
        <f>VLOOKUP($D517,'Growth rate'!$B$3:$S$93,6,FALSE)*VLOOKUP($F517,BY_IND_Demand_Drivers!$B$5:$J$100,7,FALSE)</f>
        <v>0.90682064793043038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42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IMDFL</v>
      </c>
      <c r="G518" s="16">
        <f>VLOOKUP($D518,'Growth rate'!$B$3:$S$93,6,FALSE)*VLOOKUP($F518,BY_IND_Demand_Drivers!$B$5:$J$100,7,FALSE)</f>
        <v>0.91602518269750888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42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IMDFL</v>
      </c>
      <c r="G519" s="16">
        <f>VLOOKUP($D519,'Growth rate'!$B$3:$S$93,6,FALSE)*VLOOKUP($F519,BY_IND_Demand_Drivers!$B$5:$J$100,7,FALSE)</f>
        <v>0.92522971746458726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42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IMDFL</v>
      </c>
      <c r="G520" s="16">
        <f>VLOOKUP($D520,'Growth rate'!$B$3:$S$93,6,FALSE)*VLOOKUP($F520,BY_IND_Demand_Drivers!$B$5:$J$100,7,FALSE)</f>
        <v>0.93443425223166565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42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IMDFL</v>
      </c>
      <c r="G521" s="16">
        <f>VLOOKUP($D521,'Growth rate'!$B$3:$S$93,6,FALSE)*VLOOKUP($F521,BY_IND_Demand_Drivers!$B$5:$J$100,7,FALSE)</f>
        <v>0.94363878699874426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42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IMDFL</v>
      </c>
      <c r="G522" s="16">
        <f>VLOOKUP($D522,'Growth rate'!$B$3:$S$93,6,FALSE)*VLOOKUP($F522,BY_IND_Demand_Drivers!$B$5:$J$100,7,FALSE)</f>
        <v>0.95284332176582276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42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IMDFL</v>
      </c>
      <c r="G523" s="16">
        <f>VLOOKUP($D523,'Growth rate'!$B$3:$S$93,6,FALSE)*VLOOKUP($F523,BY_IND_Demand_Drivers!$B$5:$J$100,7,FALSE)</f>
        <v>0.96204785653290115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42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IMDFL</v>
      </c>
      <c r="G524" s="16">
        <f>VLOOKUP($D524,'Growth rate'!$B$3:$S$93,6,FALSE)*VLOOKUP($F524,BY_IND_Demand_Drivers!$B$5:$J$100,7,FALSE)</f>
        <v>0.97125239129997976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42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IMDFL</v>
      </c>
      <c r="G525" s="16">
        <f>VLOOKUP($D525,'Growth rate'!$B$3:$S$93,6,FALSE)*VLOOKUP($F525,BY_IND_Demand_Drivers!$B$5:$J$100,7,FALSE)</f>
        <v>0.98045692606705825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42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IMDFL</v>
      </c>
      <c r="G526" s="16">
        <f>VLOOKUP($D526,'Growth rate'!$B$3:$S$93,6,FALSE)*VLOOKUP($F526,BY_IND_Demand_Drivers!$B$5:$J$100,7,FALSE)</f>
        <v>0.98966146083413664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42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IMDFL</v>
      </c>
      <c r="G527" s="16">
        <f>VLOOKUP($D527,'Growth rate'!$B$3:$S$93,6,FALSE)*VLOOKUP($F527,BY_IND_Demand_Drivers!$B$5:$J$100,7,FALSE)</f>
        <v>0.99886599560121525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42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IMDFL</v>
      </c>
      <c r="G528" s="16">
        <f>VLOOKUP($D528,'Growth rate'!$B$3:$S$93,6,FALSE)*VLOOKUP($F528,BY_IND_Demand_Drivers!$B$5:$J$100,7,FALSE)</f>
        <v>1.0096979248990192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42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IMDFL</v>
      </c>
      <c r="G529" s="16">
        <f>VLOOKUP($D529,'Growth rate'!$B$3:$S$93,6,FALSE)*VLOOKUP($F529,BY_IND_Demand_Drivers!$B$5:$J$100,7,FALSE)</f>
        <v>1.0205298541968233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42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IMDFL</v>
      </c>
      <c r="G530" s="16">
        <f>VLOOKUP($D530,'Growth rate'!$B$3:$S$93,6,FALSE)*VLOOKUP($F530,BY_IND_Demand_Drivers!$B$5:$J$100,7,FALSE)</f>
        <v>1.0313617834946274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42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IMDFL</v>
      </c>
      <c r="G531" s="16">
        <f>VLOOKUP($D531,'Growth rate'!$B$3:$S$93,6,FALSE)*VLOOKUP($F531,BY_IND_Demand_Drivers!$B$5:$J$100,7,FALSE)</f>
        <v>1.0421937127924314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42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IMDFL</v>
      </c>
      <c r="G532" s="16">
        <f>VLOOKUP($D532,'Growth rate'!$B$3:$S$93,6,FALSE)*VLOOKUP($F532,BY_IND_Demand_Drivers!$B$5:$J$100,7,FALSE)</f>
        <v>1.0530256420902355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42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IMDFL</v>
      </c>
      <c r="G533" s="16">
        <f>VLOOKUP($D533,'Growth rate'!$B$3:$S$93,6,FALSE)*VLOOKUP($F533,BY_IND_Demand_Drivers!$B$5:$J$100,7,FALSE)</f>
        <v>1.0651546044093536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42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IMDFL</v>
      </c>
      <c r="G534" s="16">
        <f>VLOOKUP($D534,'Growth rate'!$B$3:$S$93,6,FALSE)*VLOOKUP($F534,BY_IND_Demand_Drivers!$B$5:$J$100,7,FALSE)</f>
        <v>1.0772835667284713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42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IMDFL</v>
      </c>
      <c r="G535" s="16">
        <f>VLOOKUP($D535,'Growth rate'!$B$3:$S$93,6,FALSE)*VLOOKUP($F535,BY_IND_Demand_Drivers!$B$5:$J$100,7,FALSE)</f>
        <v>1.0894125290475896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42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IMDFL</v>
      </c>
      <c r="G536" s="16">
        <f>VLOOKUP($D536,'Growth rate'!$B$3:$S$93,6,FALSE)*VLOOKUP($F536,BY_IND_Demand_Drivers!$B$5:$J$100,7,FALSE)</f>
        <v>1.1015414913667074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42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IMDFL</v>
      </c>
      <c r="G537" s="16">
        <f>VLOOKUP($D537,'Growth rate'!$B$3:$S$93,6,FALSE)*VLOOKUP($F537,BY_IND_Demand_Drivers!$B$5:$J$100,7,FALSE)</f>
        <v>1.1136704536858253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42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IMDFL</v>
      </c>
      <c r="G538" s="16">
        <f>VLOOKUP($D538,'Growth rate'!$B$3:$S$93,6,FALSE)*VLOOKUP($F538,BY_IND_Demand_Drivers!$B$5:$J$100,7,FALSE)</f>
        <v>1.1261042390076377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42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IMDFL</v>
      </c>
      <c r="G539" s="16">
        <f>VLOOKUP($D539,'Growth rate'!$B$3:$S$93,6,FALSE)*VLOOKUP($F539,BY_IND_Demand_Drivers!$B$5:$J$100,7,FALSE)</f>
        <v>1.1385380243294503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42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IMDFL</v>
      </c>
      <c r="G540" s="16">
        <f>VLOOKUP($D540,'Growth rate'!$B$3:$S$93,6,FALSE)*VLOOKUP($F540,BY_IND_Demand_Drivers!$B$5:$J$100,7,FALSE)</f>
        <v>1.1509718096512624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42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IMDFL</v>
      </c>
      <c r="G541" s="16">
        <f>VLOOKUP($D541,'Growth rate'!$B$3:$S$93,6,FALSE)*VLOOKUP($F541,BY_IND_Demand_Drivers!$B$5:$J$100,7,FALSE)</f>
        <v>1.1634055949730748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42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IMDFL</v>
      </c>
      <c r="G542" s="16">
        <f>VLOOKUP($D542,'Growth rate'!$B$3:$S$93,6,FALSE)*VLOOKUP($F542,BY_IND_Demand_Drivers!$B$5:$J$100,7,FALSE)</f>
        <v>1.1758393802948872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42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IMDFL</v>
      </c>
      <c r="G543" s="16">
        <f>VLOOKUP($D543,'Growth rate'!$B$3:$S$93,6,FALSE)*VLOOKUP($F543,BY_IND_Demand_Drivers!$B$5:$J$100,7,FALSE)</f>
        <v>1.1887069504478729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42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IMDFL</v>
      </c>
      <c r="G544" s="16">
        <f>VLOOKUP($D544,'Growth rate'!$B$3:$S$93,6,FALSE)*VLOOKUP($F544,BY_IND_Demand_Drivers!$B$5:$J$100,7,FALSE)</f>
        <v>1.2015745206008588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42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IMDFL</v>
      </c>
      <c r="G545" s="16">
        <f>VLOOKUP($D545,'Growth rate'!$B$3:$S$93,6,FALSE)*VLOOKUP($F545,BY_IND_Demand_Drivers!$B$5:$J$100,7,FALSE)</f>
        <v>1.2144420907538447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42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IMDFL</v>
      </c>
      <c r="G546" s="16">
        <f>VLOOKUP($D546,'Growth rate'!$B$3:$S$93,6,FALSE)*VLOOKUP($F546,BY_IND_Demand_Drivers!$B$5:$J$100,7,FALSE)</f>
        <v>1.2273096609068304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42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IMDFL</v>
      </c>
      <c r="G547" s="16">
        <f>VLOOKUP($D547,'Growth rate'!$B$3:$S$93,6,FALSE)*VLOOKUP($F547,BY_IND_Demand_Drivers!$B$5:$J$100,7,FALSE)</f>
        <v>1.2401772310598163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42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IMDFL</v>
      </c>
      <c r="G548" s="16">
        <f>VLOOKUP($D548,'Growth rate'!$B$3:$S$93,6,FALSE)*VLOOKUP($F548,BY_IND_Demand_Drivers!$B$5:$J$100,7,FALSE)</f>
        <v>1.2530207829251701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42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IMDFL</v>
      </c>
      <c r="G549" s="16">
        <f>VLOOKUP($D549,'Growth rate'!$B$3:$S$93,6,FALSE)*VLOOKUP($F549,BY_IND_Demand_Drivers!$B$5:$J$100,7,FALSE)</f>
        <v>1.2658643347905238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42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IMDFL</v>
      </c>
      <c r="G550" s="16">
        <f>VLOOKUP($D550,'Growth rate'!$B$3:$S$93,6,FALSE)*VLOOKUP($F550,BY_IND_Demand_Drivers!$B$5:$J$100,7,FALSE)</f>
        <v>1.2787078866558776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42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IMDFL</v>
      </c>
      <c r="G551" s="16">
        <f>VLOOKUP($D551,'Growth rate'!$B$3:$S$93,6,FALSE)*VLOOKUP($F551,BY_IND_Demand_Drivers!$B$5:$J$100,7,FALSE)</f>
        <v>1.2915514385212312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42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IMDFL</v>
      </c>
      <c r="G552" s="16">
        <f>VLOOKUP($D552,'Growth rate'!$B$3:$S$93,6,FALSE)*VLOOKUP($F552,BY_IND_Demand_Drivers!$B$5:$J$100,7,FALSE)</f>
        <v>1.3043949903865848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42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IMDFL</v>
      </c>
      <c r="G553" s="16">
        <f>VLOOKUP($D553,'Growth rate'!$B$3:$S$93,6,FALSE)*VLOOKUP($F553,BY_IND_Demand_Drivers!$B$5:$J$100,7,FALSE)</f>
        <v>1.3170272450056295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42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IMDFL</v>
      </c>
      <c r="G554" s="16">
        <f>VLOOKUP($D554,'Growth rate'!$B$3:$S$93,6,FALSE)*VLOOKUP($F554,BY_IND_Demand_Drivers!$B$5:$J$100,7,FALSE)</f>
        <v>1.3296594996246747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42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IMDFL</v>
      </c>
      <c r="G555" s="16">
        <f>VLOOKUP($D555,'Growth rate'!$B$3:$S$93,6,FALSE)*VLOOKUP($F555,BY_IND_Demand_Drivers!$B$5:$J$100,7,FALSE)</f>
        <v>1.3422917542437196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42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IMDFL</v>
      </c>
      <c r="G556" s="16">
        <f>VLOOKUP($D556,'Growth rate'!$B$3:$S$93,6,FALSE)*VLOOKUP($F556,BY_IND_Demand_Drivers!$B$5:$J$100,7,FALSE)</f>
        <v>1.3549240088627645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42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IMDFL</v>
      </c>
      <c r="G557" s="16">
        <f>VLOOKUP($D557,'Growth rate'!$B$3:$S$93,6,FALSE)*VLOOKUP($F557,BY_IND_Demand_Drivers!$B$5:$J$100,7,FALSE)</f>
        <v>1.3675562634818093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42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IMDFL</v>
      </c>
      <c r="G558" s="16">
        <f>VLOOKUP($D558,'Growth rate'!$B$3:$S$93,6,FALSE)*VLOOKUP($F558,BY_IND_Demand_Drivers!$B$5:$J$100,7,FALSE)</f>
        <v>1.3796715335574099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42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IMDFL</v>
      </c>
      <c r="G559" s="16">
        <f>VLOOKUP($D559,'Growth rate'!$B$3:$S$93,6,FALSE)*VLOOKUP($F559,BY_IND_Demand_Drivers!$B$5:$J$100,7,FALSE)</f>
        <v>1.3917868036330103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42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IMDFL</v>
      </c>
      <c r="G560" s="16">
        <f>VLOOKUP($D560,'Growth rate'!$B$3:$S$93,6,FALSE)*VLOOKUP($F560,BY_IND_Demand_Drivers!$B$5:$J$100,7,FALSE)</f>
        <v>1.4039020737086105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42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IMDFL</v>
      </c>
      <c r="G561" s="16">
        <f>VLOOKUP($D561,'Growth rate'!$B$3:$S$93,6,FALSE)*VLOOKUP($F561,BY_IND_Demand_Drivers!$B$5:$J$100,7,FALSE)</f>
        <v>1.416017343784211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42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IMDFL</v>
      </c>
      <c r="G562" s="16">
        <f>VLOOKUP($D562,'Growth rate'!$B$3:$S$93,6,FALSE)*VLOOKUP($F562,BY_IND_Demand_Drivers!$B$5:$J$100,7,FALSE)</f>
        <v>1.4281326138598114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42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IMDFL</v>
      </c>
      <c r="G563" s="16">
        <f>VLOOKUP($D563,'Growth rate'!$B$3:$S$93,6,FALSE)*VLOOKUP($F563,BY_IND_Demand_Drivers!$B$5:$J$100,7,FALSE)</f>
        <v>1.4397685189447547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42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IMDFL</v>
      </c>
      <c r="G564" s="16">
        <f>VLOOKUP($D564,'Growth rate'!$B$3:$S$93,6,FALSE)*VLOOKUP($F564,BY_IND_Demand_Drivers!$B$5:$J$100,7,FALSE)</f>
        <v>1.4514044240296979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42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IMDFL</v>
      </c>
      <c r="G565" s="16">
        <f>VLOOKUP($D565,'Growth rate'!$B$3:$S$93,6,FALSE)*VLOOKUP($F565,BY_IND_Demand_Drivers!$B$5:$J$100,7,FALSE)</f>
        <v>1.4630403291146414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42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IMDFL</v>
      </c>
      <c r="G566" s="16">
        <f>VLOOKUP($D566,'Growth rate'!$B$3:$S$93,6,FALSE)*VLOOKUP($F566,BY_IND_Demand_Drivers!$B$5:$J$100,7,FALSE)</f>
        <v>1.4746762341995847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42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IMDFL</v>
      </c>
      <c r="G567" s="16">
        <f>VLOOKUP($D567,'Growth rate'!$B$3:$S$93,6,FALSE)*VLOOKUP($F567,BY_IND_Demand_Drivers!$B$5:$J$100,7,FALSE)</f>
        <v>1.486312139284528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42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IMDFL</v>
      </c>
      <c r="G568" s="16">
        <f>VLOOKUP($D568,'Growth rate'!$B$3:$S$93,6,FALSE)*VLOOKUP($F568,BY_IND_Demand_Drivers!$B$5:$J$100,7,FALSE)</f>
        <v>1.4976782025470596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42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IMDFL</v>
      </c>
      <c r="G569" s="16">
        <f>VLOOKUP($D569,'Growth rate'!$B$3:$S$93,6,FALSE)*VLOOKUP($F569,BY_IND_Demand_Drivers!$B$5:$J$100,7,FALSE)</f>
        <v>1.5090442658095908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42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IMDFL</v>
      </c>
      <c r="G570" s="16">
        <f>VLOOKUP($D570,'Growth rate'!$B$3:$S$93,6,FALSE)*VLOOKUP($F570,BY_IND_Demand_Drivers!$B$5:$J$100,7,FALSE)</f>
        <v>1.5204103290721225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42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IMDFL</v>
      </c>
      <c r="G571" s="16">
        <f>VLOOKUP($D571,'Growth rate'!$B$3:$S$93,6,FALSE)*VLOOKUP($F571,BY_IND_Demand_Drivers!$B$5:$J$100,7,FALSE)</f>
        <v>1.5317763923346537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42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IMDFL</v>
      </c>
      <c r="G572" s="16">
        <f>VLOOKUP($D572,'Growth rate'!$B$3:$S$93,6,FALSE)*VLOOKUP($F572,BY_IND_Demand_Drivers!$B$5:$J$100,7,FALSE)</f>
        <v>1.5431424555971849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42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IMDFL</v>
      </c>
      <c r="G573" s="16">
        <f>VLOOKUP($D573,'Growth rate'!$B$3:$S$93,6,FALSE)*VLOOKUP($F573,BY_IND_Demand_Drivers!$B$5:$J$100,7,FALSE)</f>
        <v>1.5541290026216206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42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IMDFL</v>
      </c>
      <c r="G574" s="16">
        <f>VLOOKUP($D574,'Growth rate'!$B$3:$S$93,6,FALSE)*VLOOKUP($F574,BY_IND_Demand_Drivers!$B$5:$J$100,7,FALSE)</f>
        <v>1.5651155496460563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42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IMDFL</v>
      </c>
      <c r="G575" s="16">
        <f>VLOOKUP($D575,'Growth rate'!$B$3:$S$93,6,FALSE)*VLOOKUP($F575,BY_IND_Demand_Drivers!$B$5:$J$100,7,FALSE)</f>
        <v>1.5761020966704917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42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IMDFL</v>
      </c>
      <c r="G576" s="16">
        <f>VLOOKUP($D576,'Growth rate'!$B$3:$S$93,6,FALSE)*VLOOKUP($F576,BY_IND_Demand_Drivers!$B$5:$J$100,7,FALSE)</f>
        <v>1.5870886436949272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42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IMDFL</v>
      </c>
      <c r="G577" s="16">
        <f>VLOOKUP($D577,'Growth rate'!$B$3:$S$93,6,FALSE)*VLOOKUP($F577,BY_IND_Demand_Drivers!$B$5:$J$100,7,FALSE)</f>
        <v>1.5980751907193627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43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IIDPH</v>
      </c>
      <c r="G4" s="16">
        <f>VLOOKUP($D4,'Growth rate'!$B$3:$S$93,6,FALSE)*VLOOKUP($F4,BY_IND_Demand_Drivers!$B$5:$J$100,7,FALSE)</f>
        <v>6.5567246970296997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43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IIDPH</v>
      </c>
      <c r="G5" s="16">
        <f>VLOOKUP($D5,'Growth rate'!$B$3:$S$93,6,FALSE)*VLOOKUP($F5,BY_IND_Demand_Drivers!$B$5:$J$100,7,FALSE)</f>
        <v>6.6413069682768979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43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IIDPH</v>
      </c>
      <c r="G6" s="16">
        <f>VLOOKUP($D6,'Growth rate'!$B$3:$S$93,6,FALSE)*VLOOKUP($F6,BY_IND_Demand_Drivers!$B$5:$J$100,7,FALSE)</f>
        <v>6.7258892395240952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43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IIDPH</v>
      </c>
      <c r="G7" s="16">
        <f>VLOOKUP($D7,'Growth rate'!$B$3:$S$93,6,FALSE)*VLOOKUP($F7,BY_IND_Demand_Drivers!$B$5:$J$100,7,FALSE)</f>
        <v>6.8104715107712934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43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IIDPH</v>
      </c>
      <c r="G8" s="16">
        <f>VLOOKUP($D8,'Growth rate'!$B$3:$S$93,6,FALSE)*VLOOKUP($F8,BY_IND_Demand_Drivers!$B$5:$J$100,7,FALSE)</f>
        <v>6.8950537820184898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43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IIDPH</v>
      </c>
      <c r="G9" s="16">
        <f>VLOOKUP($D9,'Growth rate'!$B$3:$S$93,6,FALSE)*VLOOKUP($F9,BY_IND_Demand_Drivers!$B$5:$J$100,7,FALSE)</f>
        <v>6.979636053265688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43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IIDPH</v>
      </c>
      <c r="G10" s="16">
        <f>VLOOKUP($D10,'Growth rate'!$B$3:$S$93,6,FALSE)*VLOOKUP($F10,BY_IND_Demand_Drivers!$B$5:$J$100,7,FALSE)</f>
        <v>7.0642183245128862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43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IIDPH</v>
      </c>
      <c r="G11" s="16">
        <f>VLOOKUP($D11,'Growth rate'!$B$3:$S$93,6,FALSE)*VLOOKUP($F11,BY_IND_Demand_Drivers!$B$5:$J$100,7,FALSE)</f>
        <v>7.1488005957600835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43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IIDPH</v>
      </c>
      <c r="G12" s="16">
        <f>VLOOKUP($D12,'Growth rate'!$B$3:$S$93,6,FALSE)*VLOOKUP($F12,BY_IND_Demand_Drivers!$B$5:$J$100,7,FALSE)</f>
        <v>7.2333828670072817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43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IIDPH</v>
      </c>
      <c r="G13" s="16">
        <f>VLOOKUP($D13,'Growth rate'!$B$3:$S$93,6,FALSE)*VLOOKUP($F13,BY_IND_Demand_Drivers!$B$5:$J$100,7,FALSE)</f>
        <v>7.3179651382544799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43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IIDPH</v>
      </c>
      <c r="G14" s="16">
        <f>VLOOKUP($D14,'Growth rate'!$B$3:$S$93,6,FALSE)*VLOOKUP($F14,BY_IND_Demand_Drivers!$B$5:$J$100,7,FALSE)</f>
        <v>7.4025474095016763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43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IIDPH</v>
      </c>
      <c r="G15" s="16">
        <f>VLOOKUP($D15,'Growth rate'!$B$3:$S$93,6,FALSE)*VLOOKUP($F15,BY_IND_Demand_Drivers!$B$5:$J$100,7,FALSE)</f>
        <v>7.4871296807488754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43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IIDPH</v>
      </c>
      <c r="G16" s="16">
        <f>VLOOKUP($D16,'Growth rate'!$B$3:$S$93,6,FALSE)*VLOOKUP($F16,BY_IND_Demand_Drivers!$B$5:$J$100,7,FALSE)</f>
        <v>7.5717119519960718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43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IIDPH</v>
      </c>
      <c r="G17" s="16">
        <f>VLOOKUP($D17,'Growth rate'!$B$3:$S$93,6,FALSE)*VLOOKUP($F17,BY_IND_Demand_Drivers!$B$5:$J$100,7,FALSE)</f>
        <v>7.65629422324327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43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IIDPH</v>
      </c>
      <c r="G18" s="16">
        <f>VLOOKUP($D18,'Growth rate'!$B$3:$S$93,6,FALSE)*VLOOKUP($F18,BY_IND_Demand_Drivers!$B$5:$J$100,7,FALSE)</f>
        <v>7.7408764944904673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43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IIDPH</v>
      </c>
      <c r="G19" s="16">
        <f>VLOOKUP($D19,'Growth rate'!$B$3:$S$93,6,FALSE)*VLOOKUP($F19,BY_IND_Demand_Drivers!$B$5:$J$100,7,FALSE)</f>
        <v>7.8254587657376655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43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IIDPH</v>
      </c>
      <c r="G20" s="16">
        <f>VLOOKUP($D20,'Growth rate'!$B$3:$S$93,6,FALSE)*VLOOKUP($F20,BY_IND_Demand_Drivers!$B$5:$J$100,7,FALSE)</f>
        <v>7.9100410369848637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43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IIDPH</v>
      </c>
      <c r="G21" s="16">
        <f>VLOOKUP($D21,'Growth rate'!$B$3:$S$93,6,FALSE)*VLOOKUP($F21,BY_IND_Demand_Drivers!$B$5:$J$100,7,FALSE)</f>
        <v>7.9946233082320601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43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IIDPH</v>
      </c>
      <c r="G22" s="16">
        <f>VLOOKUP($D22,'Growth rate'!$B$3:$S$93,6,FALSE)*VLOOKUP($F22,BY_IND_Demand_Drivers!$B$5:$J$100,7,FALSE)</f>
        <v>8.0792055794792592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43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IIDPH</v>
      </c>
      <c r="G23" s="16">
        <f>VLOOKUP($D23,'Growth rate'!$B$3:$S$93,6,FALSE)*VLOOKUP($F23,BY_IND_Demand_Drivers!$B$5:$J$100,7,FALSE)</f>
        <v>8.1637878507264574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43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IIDPH</v>
      </c>
      <c r="G24" s="16">
        <f>VLOOKUP($D24,'Growth rate'!$B$3:$S$93,6,FALSE)*VLOOKUP($F24,BY_IND_Demand_Drivers!$B$5:$J$100,7,FALSE)</f>
        <v>8.2483701219736538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43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IIDPH</v>
      </c>
      <c r="G25" s="16">
        <f>VLOOKUP($D25,'Growth rate'!$B$3:$S$93,6,FALSE)*VLOOKUP($F25,BY_IND_Demand_Drivers!$B$5:$J$100,7,FALSE)</f>
        <v>8.332952393220852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43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IIDPH</v>
      </c>
      <c r="G26" s="16">
        <f>VLOOKUP($D26,'Growth rate'!$B$3:$S$93,6,FALSE)*VLOOKUP($F26,BY_IND_Demand_Drivers!$B$5:$J$100,7,FALSE)</f>
        <v>8.4175346644680502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43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IIDPH</v>
      </c>
      <c r="G27" s="16">
        <f>VLOOKUP($D27,'Growth rate'!$B$3:$S$93,6,FALSE)*VLOOKUP($F27,BY_IND_Demand_Drivers!$B$5:$J$100,7,FALSE)</f>
        <v>8.5021169357152466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43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IIDPH</v>
      </c>
      <c r="G28" s="16">
        <f>VLOOKUP($D28,'Growth rate'!$B$3:$S$93,6,FALSE)*VLOOKUP($F28,BY_IND_Demand_Drivers!$B$5:$J$100,7,FALSE)</f>
        <v>8.5866992069624448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43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IIDPH</v>
      </c>
      <c r="G29" s="16">
        <f>VLOOKUP($D29,'Growth rate'!$B$3:$S$93,6,FALSE)*VLOOKUP($F29,BY_IND_Demand_Drivers!$B$5:$J$100,7,FALSE)</f>
        <v>8.671281478209643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43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IIDPH</v>
      </c>
      <c r="G30" s="16">
        <f>VLOOKUP($D30,'Growth rate'!$B$3:$S$93,6,FALSE)*VLOOKUP($F30,BY_IND_Demand_Drivers!$B$5:$J$100,7,FALSE)</f>
        <v>8.7558637494568412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43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IIDPH</v>
      </c>
      <c r="G31" s="16">
        <f>VLOOKUP($D31,'Growth rate'!$B$3:$S$93,6,FALSE)*VLOOKUP($F31,BY_IND_Demand_Drivers!$B$5:$J$100,7,FALSE)</f>
        <v>8.8404460207040376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43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IIDPH</v>
      </c>
      <c r="G32" s="16">
        <f>VLOOKUP($D32,'Growth rate'!$B$3:$S$93,6,FALSE)*VLOOKUP($F32,BY_IND_Demand_Drivers!$B$5:$J$100,7,FALSE)</f>
        <v>8.9250282919512358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43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IIDPH</v>
      </c>
      <c r="G33" s="16">
        <f>VLOOKUP($D33,'Growth rate'!$B$3:$S$93,6,FALSE)*VLOOKUP($F33,BY_IND_Demand_Drivers!$B$5:$J$100,7,FALSE)</f>
        <v>9.009610563198434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43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IIDPH</v>
      </c>
      <c r="G34" s="16">
        <f>VLOOKUP($D34,'Growth rate'!$B$3:$S$93,6,FALSE)*VLOOKUP($F34,BY_IND_Demand_Drivers!$B$5:$J$100,7,FALSE)</f>
        <v>9.0941928344456304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43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IIDPH</v>
      </c>
      <c r="G35" s="16">
        <f>VLOOKUP($D35,'Growth rate'!$B$3:$S$93,6,FALSE)*VLOOKUP($F35,BY_IND_Demand_Drivers!$B$5:$J$100,7,FALSE)</f>
        <v>9.1787751056928286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43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IIDPH</v>
      </c>
      <c r="G36" s="16">
        <f>VLOOKUP($D36,'Growth rate'!$B$3:$S$93,6,FALSE)*VLOOKUP($F36,BY_IND_Demand_Drivers!$B$5:$J$100,7,FALSE)</f>
        <v>9.2783118237542599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43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IIDPH</v>
      </c>
      <c r="G37" s="16">
        <f>VLOOKUP($D37,'Growth rate'!$B$3:$S$93,6,FALSE)*VLOOKUP($F37,BY_IND_Demand_Drivers!$B$5:$J$100,7,FALSE)</f>
        <v>9.3778485418156912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43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IIDPH</v>
      </c>
      <c r="G38" s="16">
        <f>VLOOKUP($D38,'Growth rate'!$B$3:$S$93,6,FALSE)*VLOOKUP($F38,BY_IND_Demand_Drivers!$B$5:$J$100,7,FALSE)</f>
        <v>9.4773852598771224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43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IIDPH</v>
      </c>
      <c r="G39" s="16">
        <f>VLOOKUP($D39,'Growth rate'!$B$3:$S$93,6,FALSE)*VLOOKUP($F39,BY_IND_Demand_Drivers!$B$5:$J$100,7,FALSE)</f>
        <v>9.5769219779385537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43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IIDPH</v>
      </c>
      <c r="G40" s="16">
        <f>VLOOKUP($D40,'Growth rate'!$B$3:$S$93,6,FALSE)*VLOOKUP($F40,BY_IND_Demand_Drivers!$B$5:$J$100,7,FALSE)</f>
        <v>9.676458695999985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43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IIDPH</v>
      </c>
      <c r="G41" s="16">
        <f>VLOOKUP($D41,'Growth rate'!$B$3:$S$93,6,FALSE)*VLOOKUP($F41,BY_IND_Demand_Drivers!$B$5:$J$100,7,FALSE)</f>
        <v>9.7879141043158899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43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IIDPH</v>
      </c>
      <c r="G42" s="16">
        <f>VLOOKUP($D42,'Growth rate'!$B$3:$S$93,6,FALSE)*VLOOKUP($F42,BY_IND_Demand_Drivers!$B$5:$J$100,7,FALSE)</f>
        <v>9.8993695126317931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43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IIDPH</v>
      </c>
      <c r="G43" s="16">
        <f>VLOOKUP($D43,'Growth rate'!$B$3:$S$93,6,FALSE)*VLOOKUP($F43,BY_IND_Demand_Drivers!$B$5:$J$100,7,FALSE)</f>
        <v>10.0108249209477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43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IIDPH</v>
      </c>
      <c r="G44" s="16">
        <f>VLOOKUP($D44,'Growth rate'!$B$3:$S$93,6,FALSE)*VLOOKUP($F44,BY_IND_Demand_Drivers!$B$5:$J$100,7,FALSE)</f>
        <v>10.122280329263603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43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IIDPH</v>
      </c>
      <c r="G45" s="16">
        <f>VLOOKUP($D45,'Growth rate'!$B$3:$S$93,6,FALSE)*VLOOKUP($F45,BY_IND_Demand_Drivers!$B$5:$J$100,7,FALSE)</f>
        <v>10.233735737579508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43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IIDPH</v>
      </c>
      <c r="G46" s="16">
        <f>VLOOKUP($D46,'Growth rate'!$B$3:$S$93,6,FALSE)*VLOOKUP($F46,BY_IND_Demand_Drivers!$B$5:$J$100,7,FALSE)</f>
        <v>10.347992224119213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43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IIDPH</v>
      </c>
      <c r="G47" s="16">
        <f>VLOOKUP($D47,'Growth rate'!$B$3:$S$93,6,FALSE)*VLOOKUP($F47,BY_IND_Demand_Drivers!$B$5:$J$100,7,FALSE)</f>
        <v>10.462248710658921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43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IIDPH</v>
      </c>
      <c r="G48" s="16">
        <f>VLOOKUP($D48,'Growth rate'!$B$3:$S$93,6,FALSE)*VLOOKUP($F48,BY_IND_Demand_Drivers!$B$5:$J$100,7,FALSE)</f>
        <v>10.576505197198626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43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IIDPH</v>
      </c>
      <c r="G49" s="16">
        <f>VLOOKUP($D49,'Growth rate'!$B$3:$S$93,6,FALSE)*VLOOKUP($F49,BY_IND_Demand_Drivers!$B$5:$J$100,7,FALSE)</f>
        <v>10.690761683738334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43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IIDPH</v>
      </c>
      <c r="G50" s="16">
        <f>VLOOKUP($D50,'Growth rate'!$B$3:$S$93,6,FALSE)*VLOOKUP($F50,BY_IND_Demand_Drivers!$B$5:$J$100,7,FALSE)</f>
        <v>10.805018170278037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43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IIDPH</v>
      </c>
      <c r="G51" s="16">
        <f>VLOOKUP($D51,'Growth rate'!$B$3:$S$93,6,FALSE)*VLOOKUP($F51,BY_IND_Demand_Drivers!$B$5:$J$100,7,FALSE)</f>
        <v>10.9232607905205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43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IIDPH</v>
      </c>
      <c r="G52" s="16">
        <f>VLOOKUP($D52,'Growth rate'!$B$3:$S$93,6,FALSE)*VLOOKUP($F52,BY_IND_Demand_Drivers!$B$5:$J$100,7,FALSE)</f>
        <v>11.04150341076296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43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IIDPH</v>
      </c>
      <c r="G53" s="16">
        <f>VLOOKUP($D53,'Growth rate'!$B$3:$S$93,6,FALSE)*VLOOKUP($F53,BY_IND_Demand_Drivers!$B$5:$J$100,7,FALSE)</f>
        <v>11.159746031005422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43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IIDPH</v>
      </c>
      <c r="G54" s="16">
        <f>VLOOKUP($D54,'Growth rate'!$B$3:$S$93,6,FALSE)*VLOOKUP($F54,BY_IND_Demand_Drivers!$B$5:$J$100,7,FALSE)</f>
        <v>11.277988651247881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43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IIDPH</v>
      </c>
      <c r="G55" s="16">
        <f>VLOOKUP($D55,'Growth rate'!$B$3:$S$93,6,FALSE)*VLOOKUP($F55,BY_IND_Demand_Drivers!$B$5:$J$100,7,FALSE)</f>
        <v>11.396231271490343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43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IIDPH</v>
      </c>
      <c r="G56" s="16">
        <f>VLOOKUP($D56,'Growth rate'!$B$3:$S$93,6,FALSE)*VLOOKUP($F56,BY_IND_Demand_Drivers!$B$5:$J$100,7,FALSE)</f>
        <v>11.514253182987519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43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IIDPH</v>
      </c>
      <c r="G57" s="16">
        <f>VLOOKUP($D57,'Growth rate'!$B$3:$S$93,6,FALSE)*VLOOKUP($F57,BY_IND_Demand_Drivers!$B$5:$J$100,7,FALSE)</f>
        <v>11.632275094484692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43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IIDPH</v>
      </c>
      <c r="G58" s="16">
        <f>VLOOKUP($D58,'Growth rate'!$B$3:$S$93,6,FALSE)*VLOOKUP($F58,BY_IND_Demand_Drivers!$B$5:$J$100,7,FALSE)</f>
        <v>11.750297005981867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43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IIDPH</v>
      </c>
      <c r="G59" s="16">
        <f>VLOOKUP($D59,'Growth rate'!$B$3:$S$93,6,FALSE)*VLOOKUP($F59,BY_IND_Demand_Drivers!$B$5:$J$100,7,FALSE)</f>
        <v>11.868318917479041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43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IIDPH</v>
      </c>
      <c r="G60" s="16">
        <f>VLOOKUP($D60,'Growth rate'!$B$3:$S$93,6,FALSE)*VLOOKUP($F60,BY_IND_Demand_Drivers!$B$5:$J$100,7,FALSE)</f>
        <v>11.986340828976214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43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IIDPH</v>
      </c>
      <c r="G61" s="16">
        <f>VLOOKUP($D61,'Growth rate'!$B$3:$S$93,6,FALSE)*VLOOKUP($F61,BY_IND_Demand_Drivers!$B$5:$J$100,7,FALSE)</f>
        <v>12.102421088727446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43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IIDPH</v>
      </c>
      <c r="G62" s="16">
        <f>VLOOKUP($D62,'Growth rate'!$B$3:$S$93,6,FALSE)*VLOOKUP($F62,BY_IND_Demand_Drivers!$B$5:$J$100,7,FALSE)</f>
        <v>12.21850134847868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43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IIDPH</v>
      </c>
      <c r="G63" s="16">
        <f>VLOOKUP($D63,'Growth rate'!$B$3:$S$93,6,FALSE)*VLOOKUP($F63,BY_IND_Demand_Drivers!$B$5:$J$100,7,FALSE)</f>
        <v>12.334581608229913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43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IIDPH</v>
      </c>
      <c r="G64" s="16">
        <f>VLOOKUP($D64,'Growth rate'!$B$3:$S$93,6,FALSE)*VLOOKUP($F64,BY_IND_Demand_Drivers!$B$5:$J$100,7,FALSE)</f>
        <v>12.450661867981145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43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IIDPH</v>
      </c>
      <c r="G65" s="16">
        <f>VLOOKUP($D65,'Growth rate'!$B$3:$S$93,6,FALSE)*VLOOKUP($F65,BY_IND_Demand_Drivers!$B$5:$J$100,7,FALSE)</f>
        <v>12.566742127732377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43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IIDPH</v>
      </c>
      <c r="G66" s="16">
        <f>VLOOKUP($D66,'Growth rate'!$B$3:$S$93,6,FALSE)*VLOOKUP($F66,BY_IND_Demand_Drivers!$B$5:$J$100,7,FALSE)</f>
        <v>12.67807171534311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43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IIDPH</v>
      </c>
      <c r="G67" s="16">
        <f>VLOOKUP($D67,'Growth rate'!$B$3:$S$93,6,FALSE)*VLOOKUP($F67,BY_IND_Demand_Drivers!$B$5:$J$100,7,FALSE)</f>
        <v>12.789401302953843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43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IIDPH</v>
      </c>
      <c r="G68" s="16">
        <f>VLOOKUP($D68,'Growth rate'!$B$3:$S$93,6,FALSE)*VLOOKUP($F68,BY_IND_Demand_Drivers!$B$5:$J$100,7,FALSE)</f>
        <v>12.900730890564573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43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IIDPH</v>
      </c>
      <c r="G69" s="16">
        <f>VLOOKUP($D69,'Growth rate'!$B$3:$S$93,6,FALSE)*VLOOKUP($F69,BY_IND_Demand_Drivers!$B$5:$J$100,7,FALSE)</f>
        <v>13.012060478175304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43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IIDPH</v>
      </c>
      <c r="G70" s="16">
        <f>VLOOKUP($D70,'Growth rate'!$B$3:$S$93,6,FALSE)*VLOOKUP($F70,BY_IND_Demand_Drivers!$B$5:$J$100,7,FALSE)</f>
        <v>13.123390065786037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43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IIDPH</v>
      </c>
      <c r="G71" s="16">
        <f>VLOOKUP($D71,'Growth rate'!$B$3:$S$93,6,FALSE)*VLOOKUP($F71,BY_IND_Demand_Drivers!$B$5:$J$100,7,FALSE)</f>
        <v>13.230314674688751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43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IIDPH</v>
      </c>
      <c r="G72" s="16">
        <f>VLOOKUP($D72,'Growth rate'!$B$3:$S$93,6,FALSE)*VLOOKUP($F72,BY_IND_Demand_Drivers!$B$5:$J$100,7,FALSE)</f>
        <v>13.337239283591467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43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IIDPH</v>
      </c>
      <c r="G73" s="16">
        <f>VLOOKUP($D73,'Growth rate'!$B$3:$S$93,6,FALSE)*VLOOKUP($F73,BY_IND_Demand_Drivers!$B$5:$J$100,7,FALSE)</f>
        <v>13.444163892494187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43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IIDPH</v>
      </c>
      <c r="G74" s="16">
        <f>VLOOKUP($D74,'Growth rate'!$B$3:$S$93,6,FALSE)*VLOOKUP($F74,BY_IND_Demand_Drivers!$B$5:$J$100,7,FALSE)</f>
        <v>13.551088501396903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43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IIDPH</v>
      </c>
      <c r="G75" s="16">
        <f>VLOOKUP($D75,'Growth rate'!$B$3:$S$93,6,FALSE)*VLOOKUP($F75,BY_IND_Demand_Drivers!$B$5:$J$100,7,FALSE)</f>
        <v>13.658013110299619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43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IIDPH</v>
      </c>
      <c r="G76" s="16">
        <f>VLOOKUP($D76,'Growth rate'!$B$3:$S$93,6,FALSE)*VLOOKUP($F76,BY_IND_Demand_Drivers!$B$5:$J$100,7,FALSE)</f>
        <v>13.76245808988976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43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IIDPH</v>
      </c>
      <c r="G77" s="16">
        <f>VLOOKUP($D77,'Growth rate'!$B$3:$S$93,6,FALSE)*VLOOKUP($F77,BY_IND_Demand_Drivers!$B$5:$J$100,7,FALSE)</f>
        <v>13.866903069479898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43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IIDPH</v>
      </c>
      <c r="G78" s="16">
        <f>VLOOKUP($D78,'Growth rate'!$B$3:$S$93,6,FALSE)*VLOOKUP($F78,BY_IND_Demand_Drivers!$B$5:$J$100,7,FALSE)</f>
        <v>13.971348049070038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43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IIDPH</v>
      </c>
      <c r="G79" s="16">
        <f>VLOOKUP($D79,'Growth rate'!$B$3:$S$93,6,FALSE)*VLOOKUP($F79,BY_IND_Demand_Drivers!$B$5:$J$100,7,FALSE)</f>
        <v>14.075793028660176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43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IIDPH</v>
      </c>
      <c r="G80" s="16">
        <f>VLOOKUP($D80,'Growth rate'!$B$3:$S$93,6,FALSE)*VLOOKUP($F80,BY_IND_Demand_Drivers!$B$5:$J$100,7,FALSE)</f>
        <v>14.180238008250313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43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IIDPH</v>
      </c>
      <c r="G81" s="16">
        <f>VLOOKUP($D81,'Growth rate'!$B$3:$S$93,6,FALSE)*VLOOKUP($F81,BY_IND_Demand_Drivers!$B$5:$J$100,7,FALSE)</f>
        <v>14.281195538859528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43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IIDPH</v>
      </c>
      <c r="G82" s="16">
        <f>VLOOKUP($D82,'Growth rate'!$B$3:$S$93,6,FALSE)*VLOOKUP($F82,BY_IND_Demand_Drivers!$B$5:$J$100,7,FALSE)</f>
        <v>14.382153069468743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43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IIDPH</v>
      </c>
      <c r="G83" s="16">
        <f>VLOOKUP($D83,'Growth rate'!$B$3:$S$93,6,FALSE)*VLOOKUP($F83,BY_IND_Demand_Drivers!$B$5:$J$100,7,FALSE)</f>
        <v>14.483110600077957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43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IIDPH</v>
      </c>
      <c r="G84" s="16">
        <f>VLOOKUP($D84,'Growth rate'!$B$3:$S$93,6,FALSE)*VLOOKUP($F84,BY_IND_Demand_Drivers!$B$5:$J$100,7,FALSE)</f>
        <v>14.58406813068717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43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IIDPH</v>
      </c>
      <c r="G85" s="16">
        <f>VLOOKUP($D85,'Growth rate'!$B$3:$S$93,6,FALSE)*VLOOKUP($F85,BY_IND_Demand_Drivers!$B$5:$J$100,7,FALSE)</f>
        <v>14.685025661296384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44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IIDCO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44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IIDCO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44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IIDCO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44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IIDCO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44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IIDCO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44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IIDCO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44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IIDCO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44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IIDCO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44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IIDCO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44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IIDCO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44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IIDCO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44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IIDCO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44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IIDCO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44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IIDCO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44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IIDCO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44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IIDCO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44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IIDCO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44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IIDCO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44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IIDCO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44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IIDCO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44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IIDCO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44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IIDCO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44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IIDCO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44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IIDCO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44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IIDCO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44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IIDCO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44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IIDCO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44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IIDCO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44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IIDCO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44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IIDCO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44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IIDCO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44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IIDCO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44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IIDCO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44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IIDCO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44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IIDCO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44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IIDCO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44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IIDCO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44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IIDCO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44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IIDCO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44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IIDCO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44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IIDCO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44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IIDCO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44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IIDCO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44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IIDCO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44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IIDCO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44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IIDCO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44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IIDCO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44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IIDCO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44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IIDCO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44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IIDCO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44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IIDCO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44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IIDCO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44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IIDCO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44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IIDCO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44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IIDCO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44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IIDCO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44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IIDCO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44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IIDCO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44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IIDCO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44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IIDCO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44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IIDCO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44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IIDCO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44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IIDCO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44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IIDCO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44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IIDCO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44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IIDCO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44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IIDCO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44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IIDCO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44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IIDCO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44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IIDCO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44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IIDCO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44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IIDCO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44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IIDCO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44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IIDCO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44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IIDCO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44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IIDCO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44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IIDCO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44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IIDCO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44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IIDCO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44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IIDCO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44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IIDCO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44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IIDCO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45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IIDSH</v>
      </c>
      <c r="G168" s="16">
        <f>VLOOKUP($D168,'Growth rate'!$B$3:$S$93,6,FALSE)*VLOOKUP($F168,BY_IND_Demand_Drivers!$B$5:$J$100,7,FALSE)</f>
        <v>0.206873037623762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45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IIDSH</v>
      </c>
      <c r="G169" s="16">
        <f>VLOOKUP($D169,'Growth rate'!$B$3:$S$93,6,FALSE)*VLOOKUP($F169,BY_IND_Demand_Drivers!$B$5:$J$100,7,FALSE)</f>
        <v>0.20954171629955751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45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IIDSH</v>
      </c>
      <c r="G170" s="16">
        <f>VLOOKUP($D170,'Growth rate'!$B$3:$S$93,6,FALSE)*VLOOKUP($F170,BY_IND_Demand_Drivers!$B$5:$J$100,7,FALSE)</f>
        <v>0.21221039497535296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45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IIDSH</v>
      </c>
      <c r="G171" s="16">
        <f>VLOOKUP($D171,'Growth rate'!$B$3:$S$93,6,FALSE)*VLOOKUP($F171,BY_IND_Demand_Drivers!$B$5:$J$100,7,FALSE)</f>
        <v>0.21487907365114847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45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IIDSH</v>
      </c>
      <c r="G172" s="16">
        <f>VLOOKUP($D172,'Growth rate'!$B$3:$S$93,6,FALSE)*VLOOKUP($F172,BY_IND_Demand_Drivers!$B$5:$J$100,7,FALSE)</f>
        <v>0.21754775232694393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45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IIDSH</v>
      </c>
      <c r="G173" s="16">
        <f>VLOOKUP($D173,'Growth rate'!$B$3:$S$93,6,FALSE)*VLOOKUP($F173,BY_IND_Demand_Drivers!$B$5:$J$100,7,FALSE)</f>
        <v>0.22021643100273941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45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IIDSH</v>
      </c>
      <c r="G174" s="16">
        <f>VLOOKUP($D174,'Growth rate'!$B$3:$S$93,6,FALSE)*VLOOKUP($F174,BY_IND_Demand_Drivers!$B$5:$J$100,7,FALSE)</f>
        <v>0.22288510967853492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45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IIDSH</v>
      </c>
      <c r="G175" s="16">
        <f>VLOOKUP($D175,'Growth rate'!$B$3:$S$93,6,FALSE)*VLOOKUP($F175,BY_IND_Demand_Drivers!$B$5:$J$100,7,FALSE)</f>
        <v>0.22555378835433038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45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IIDSH</v>
      </c>
      <c r="G176" s="16">
        <f>VLOOKUP($D176,'Growth rate'!$B$3:$S$93,6,FALSE)*VLOOKUP($F176,BY_IND_Demand_Drivers!$B$5:$J$100,7,FALSE)</f>
        <v>0.22822246703012589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45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IIDSH</v>
      </c>
      <c r="G177" s="16">
        <f>VLOOKUP($D177,'Growth rate'!$B$3:$S$93,6,FALSE)*VLOOKUP($F177,BY_IND_Demand_Drivers!$B$5:$J$100,7,FALSE)</f>
        <v>0.2308911457059214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45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IIDSH</v>
      </c>
      <c r="G178" s="16">
        <f>VLOOKUP($D178,'Growth rate'!$B$3:$S$93,6,FALSE)*VLOOKUP($F178,BY_IND_Demand_Drivers!$B$5:$J$100,7,FALSE)</f>
        <v>0.23355982438171685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45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IIDSH</v>
      </c>
      <c r="G179" s="16">
        <f>VLOOKUP($D179,'Growth rate'!$B$3:$S$93,6,FALSE)*VLOOKUP($F179,BY_IND_Demand_Drivers!$B$5:$J$100,7,FALSE)</f>
        <v>0.23622850305751236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45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IIDSH</v>
      </c>
      <c r="G180" s="16">
        <f>VLOOKUP($D180,'Growth rate'!$B$3:$S$93,6,FALSE)*VLOOKUP($F180,BY_IND_Demand_Drivers!$B$5:$J$100,7,FALSE)</f>
        <v>0.23889718173330782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45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IIDSH</v>
      </c>
      <c r="G181" s="16">
        <f>VLOOKUP($D181,'Growth rate'!$B$3:$S$93,6,FALSE)*VLOOKUP($F181,BY_IND_Demand_Drivers!$B$5:$J$100,7,FALSE)</f>
        <v>0.2415658604091033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45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IIDSH</v>
      </c>
      <c r="G182" s="16">
        <f>VLOOKUP($D182,'Growth rate'!$B$3:$S$93,6,FALSE)*VLOOKUP($F182,BY_IND_Demand_Drivers!$B$5:$J$100,7,FALSE)</f>
        <v>0.24423453908489876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45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IIDSH</v>
      </c>
      <c r="G183" s="16">
        <f>VLOOKUP($D183,'Growth rate'!$B$3:$S$93,6,FALSE)*VLOOKUP($F183,BY_IND_Demand_Drivers!$B$5:$J$100,7,FALSE)</f>
        <v>0.24690321776069427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45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IIDSH</v>
      </c>
      <c r="G184" s="16">
        <f>VLOOKUP($D184,'Growth rate'!$B$3:$S$93,6,FALSE)*VLOOKUP($F184,BY_IND_Demand_Drivers!$B$5:$J$100,7,FALSE)</f>
        <v>0.24957189643648978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45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IIDSH</v>
      </c>
      <c r="G185" s="16">
        <f>VLOOKUP($D185,'Growth rate'!$B$3:$S$93,6,FALSE)*VLOOKUP($F185,BY_IND_Demand_Drivers!$B$5:$J$100,7,FALSE)</f>
        <v>0.25224057511228526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45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IIDSH</v>
      </c>
      <c r="G186" s="16">
        <f>VLOOKUP($D186,'Growth rate'!$B$3:$S$93,6,FALSE)*VLOOKUP($F186,BY_IND_Demand_Drivers!$B$5:$J$100,7,FALSE)</f>
        <v>0.25490925378808071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45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IIDSH</v>
      </c>
      <c r="G187" s="16">
        <f>VLOOKUP($D187,'Growth rate'!$B$3:$S$93,6,FALSE)*VLOOKUP($F187,BY_IND_Demand_Drivers!$B$5:$J$100,7,FALSE)</f>
        <v>0.25757793246387622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45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IIDSH</v>
      </c>
      <c r="G188" s="16">
        <f>VLOOKUP($D188,'Growth rate'!$B$3:$S$93,6,FALSE)*VLOOKUP($F188,BY_IND_Demand_Drivers!$B$5:$J$100,7,FALSE)</f>
        <v>0.26024661113967168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45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IIDSH</v>
      </c>
      <c r="G189" s="16">
        <f>VLOOKUP($D189,'Growth rate'!$B$3:$S$93,6,FALSE)*VLOOKUP($F189,BY_IND_Demand_Drivers!$B$5:$J$100,7,FALSE)</f>
        <v>0.26291528981546719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45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IIDSH</v>
      </c>
      <c r="G190" s="16">
        <f>VLOOKUP($D190,'Growth rate'!$B$3:$S$93,6,FALSE)*VLOOKUP($F190,BY_IND_Demand_Drivers!$B$5:$J$100,7,FALSE)</f>
        <v>0.2655839684912627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45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IIDSH</v>
      </c>
      <c r="G191" s="16">
        <f>VLOOKUP($D191,'Growth rate'!$B$3:$S$93,6,FALSE)*VLOOKUP($F191,BY_IND_Demand_Drivers!$B$5:$J$100,7,FALSE)</f>
        <v>0.26825264716705816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45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IIDSH</v>
      </c>
      <c r="G192" s="16">
        <f>VLOOKUP($D192,'Growth rate'!$B$3:$S$93,6,FALSE)*VLOOKUP($F192,BY_IND_Demand_Drivers!$B$5:$J$100,7,FALSE)</f>
        <v>0.27092132584285361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45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IIDSH</v>
      </c>
      <c r="G193" s="16">
        <f>VLOOKUP($D193,'Growth rate'!$B$3:$S$93,6,FALSE)*VLOOKUP($F193,BY_IND_Demand_Drivers!$B$5:$J$100,7,FALSE)</f>
        <v>0.27359000451864912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45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IIDSH</v>
      </c>
      <c r="G194" s="16">
        <f>VLOOKUP($D194,'Growth rate'!$B$3:$S$93,6,FALSE)*VLOOKUP($F194,BY_IND_Demand_Drivers!$B$5:$J$100,7,FALSE)</f>
        <v>0.27625868319444463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45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IIDSH</v>
      </c>
      <c r="G195" s="16">
        <f>VLOOKUP($D195,'Growth rate'!$B$3:$S$93,6,FALSE)*VLOOKUP($F195,BY_IND_Demand_Drivers!$B$5:$J$100,7,FALSE)</f>
        <v>0.27892736187024009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45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IIDSH</v>
      </c>
      <c r="G196" s="16">
        <f>VLOOKUP($D196,'Growth rate'!$B$3:$S$93,6,FALSE)*VLOOKUP($F196,BY_IND_Demand_Drivers!$B$5:$J$100,7,FALSE)</f>
        <v>0.2815960405460356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45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IIDSH</v>
      </c>
      <c r="G197" s="16">
        <f>VLOOKUP($D197,'Growth rate'!$B$3:$S$93,6,FALSE)*VLOOKUP($F197,BY_IND_Demand_Drivers!$B$5:$J$100,7,FALSE)</f>
        <v>0.28426471922183111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45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IIDSH</v>
      </c>
      <c r="G198" s="16">
        <f>VLOOKUP($D198,'Growth rate'!$B$3:$S$93,6,FALSE)*VLOOKUP($F198,BY_IND_Demand_Drivers!$B$5:$J$100,7,FALSE)</f>
        <v>0.28693339789762656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45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IIDSH</v>
      </c>
      <c r="G199" s="16">
        <f>VLOOKUP($D199,'Growth rate'!$B$3:$S$93,6,FALSE)*VLOOKUP($F199,BY_IND_Demand_Drivers!$B$5:$J$100,7,FALSE)</f>
        <v>0.28960207657342207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45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IIDSH</v>
      </c>
      <c r="G200" s="16">
        <f>VLOOKUP($D200,'Growth rate'!$B$3:$S$93,6,FALSE)*VLOOKUP($F200,BY_IND_Demand_Drivers!$B$5:$J$100,7,FALSE)</f>
        <v>0.29274258714416423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45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IIDSH</v>
      </c>
      <c r="G201" s="16">
        <f>VLOOKUP($D201,'Growth rate'!$B$3:$S$93,6,FALSE)*VLOOKUP($F201,BY_IND_Demand_Drivers!$B$5:$J$100,7,FALSE)</f>
        <v>0.29588309771490645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45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IIDSH</v>
      </c>
      <c r="G202" s="16">
        <f>VLOOKUP($D202,'Growth rate'!$B$3:$S$93,6,FALSE)*VLOOKUP($F202,BY_IND_Demand_Drivers!$B$5:$J$100,7,FALSE)</f>
        <v>0.29902360828564867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45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IIDSH</v>
      </c>
      <c r="G203" s="16">
        <f>VLOOKUP($D203,'Growth rate'!$B$3:$S$93,6,FALSE)*VLOOKUP($F203,BY_IND_Demand_Drivers!$B$5:$J$100,7,FALSE)</f>
        <v>0.30216411885639088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45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IIDSH</v>
      </c>
      <c r="G204" s="16">
        <f>VLOOKUP($D204,'Growth rate'!$B$3:$S$93,6,FALSE)*VLOOKUP($F204,BY_IND_Demand_Drivers!$B$5:$J$100,7,FALSE)</f>
        <v>0.30530462942713305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45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IIDSH</v>
      </c>
      <c r="G205" s="16">
        <f>VLOOKUP($D205,'Growth rate'!$B$3:$S$93,6,FALSE)*VLOOKUP($F205,BY_IND_Demand_Drivers!$B$5:$J$100,7,FALSE)</f>
        <v>0.30882118989647123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45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IIDSH</v>
      </c>
      <c r="G206" s="16">
        <f>VLOOKUP($D206,'Growth rate'!$B$3:$S$93,6,FALSE)*VLOOKUP($F206,BY_IND_Demand_Drivers!$B$5:$J$100,7,FALSE)</f>
        <v>0.31233775036580935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45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IIDSH</v>
      </c>
      <c r="G207" s="16">
        <f>VLOOKUP($D207,'Growth rate'!$B$3:$S$93,6,FALSE)*VLOOKUP($F207,BY_IND_Demand_Drivers!$B$5:$J$100,7,FALSE)</f>
        <v>0.31585431083514764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45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IIDSH</v>
      </c>
      <c r="G208" s="16">
        <f>VLOOKUP($D208,'Growth rate'!$B$3:$S$93,6,FALSE)*VLOOKUP($F208,BY_IND_Demand_Drivers!$B$5:$J$100,7,FALSE)</f>
        <v>0.31937087130448572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45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IIDSH</v>
      </c>
      <c r="G209" s="16">
        <f>VLOOKUP($D209,'Growth rate'!$B$3:$S$93,6,FALSE)*VLOOKUP($F209,BY_IND_Demand_Drivers!$B$5:$J$100,7,FALSE)</f>
        <v>0.3228874317738239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45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IIDSH</v>
      </c>
      <c r="G210" s="16">
        <f>VLOOKUP($D210,'Growth rate'!$B$3:$S$93,6,FALSE)*VLOOKUP($F210,BY_IND_Demand_Drivers!$B$5:$J$100,7,FALSE)</f>
        <v>0.32649236983831137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45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IIDSH</v>
      </c>
      <c r="G211" s="16">
        <f>VLOOKUP($D211,'Growth rate'!$B$3:$S$93,6,FALSE)*VLOOKUP($F211,BY_IND_Demand_Drivers!$B$5:$J$100,7,FALSE)</f>
        <v>0.3300973079027989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45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IIDSH</v>
      </c>
      <c r="G212" s="16">
        <f>VLOOKUP($D212,'Growth rate'!$B$3:$S$93,6,FALSE)*VLOOKUP($F212,BY_IND_Demand_Drivers!$B$5:$J$100,7,FALSE)</f>
        <v>0.33370224596728632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45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IIDSH</v>
      </c>
      <c r="G213" s="16">
        <f>VLOOKUP($D213,'Growth rate'!$B$3:$S$93,6,FALSE)*VLOOKUP($F213,BY_IND_Demand_Drivers!$B$5:$J$100,7,FALSE)</f>
        <v>0.33730718403177379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45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IIDSH</v>
      </c>
      <c r="G214" s="16">
        <f>VLOOKUP($D214,'Growth rate'!$B$3:$S$93,6,FALSE)*VLOOKUP($F214,BY_IND_Demand_Drivers!$B$5:$J$100,7,FALSE)</f>
        <v>0.34091212209626126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45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IIDSH</v>
      </c>
      <c r="G215" s="16">
        <f>VLOOKUP($D215,'Growth rate'!$B$3:$S$93,6,FALSE)*VLOOKUP($F215,BY_IND_Demand_Drivers!$B$5:$J$100,7,FALSE)</f>
        <v>0.34464282776966437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45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IIDSH</v>
      </c>
      <c r="G216" s="16">
        <f>VLOOKUP($D216,'Growth rate'!$B$3:$S$93,6,FALSE)*VLOOKUP($F216,BY_IND_Demand_Drivers!$B$5:$J$100,7,FALSE)</f>
        <v>0.34837353344306743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45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IIDSH</v>
      </c>
      <c r="G217" s="16">
        <f>VLOOKUP($D217,'Growth rate'!$B$3:$S$93,6,FALSE)*VLOOKUP($F217,BY_IND_Demand_Drivers!$B$5:$J$100,7,FALSE)</f>
        <v>0.35210423911647054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45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IIDSH</v>
      </c>
      <c r="G218" s="16">
        <f>VLOOKUP($D218,'Growth rate'!$B$3:$S$93,6,FALSE)*VLOOKUP($F218,BY_IND_Demand_Drivers!$B$5:$J$100,7,FALSE)</f>
        <v>0.3558349447898736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45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IIDSH</v>
      </c>
      <c r="G219" s="16">
        <f>VLOOKUP($D219,'Growth rate'!$B$3:$S$93,6,FALSE)*VLOOKUP($F219,BY_IND_Demand_Drivers!$B$5:$J$100,7,FALSE)</f>
        <v>0.35956565046327665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45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IIDSH</v>
      </c>
      <c r="G220" s="16">
        <f>VLOOKUP($D220,'Growth rate'!$B$3:$S$93,6,FALSE)*VLOOKUP($F220,BY_IND_Demand_Drivers!$B$5:$J$100,7,FALSE)</f>
        <v>0.3632893924939043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45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IIDSH</v>
      </c>
      <c r="G221" s="16">
        <f>VLOOKUP($D221,'Growth rate'!$B$3:$S$93,6,FALSE)*VLOOKUP($F221,BY_IND_Demand_Drivers!$B$5:$J$100,7,FALSE)</f>
        <v>0.36701313452453183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45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IIDSH</v>
      </c>
      <c r="G222" s="16">
        <f>VLOOKUP($D222,'Growth rate'!$B$3:$S$93,6,FALSE)*VLOOKUP($F222,BY_IND_Demand_Drivers!$B$5:$J$100,7,FALSE)</f>
        <v>0.37073687655515941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45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IIDSH</v>
      </c>
      <c r="G223" s="16">
        <f>VLOOKUP($D223,'Growth rate'!$B$3:$S$93,6,FALSE)*VLOOKUP($F223,BY_IND_Demand_Drivers!$B$5:$J$100,7,FALSE)</f>
        <v>0.37446061858578694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45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IIDSH</v>
      </c>
      <c r="G224" s="16">
        <f>VLOOKUP($D224,'Growth rate'!$B$3:$S$93,6,FALSE)*VLOOKUP($F224,BY_IND_Demand_Drivers!$B$5:$J$100,7,FALSE)</f>
        <v>0.37818436061641447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45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IIDSH</v>
      </c>
      <c r="G225" s="16">
        <f>VLOOKUP($D225,'Growth rate'!$B$3:$S$93,6,FALSE)*VLOOKUP($F225,BY_IND_Demand_Drivers!$B$5:$J$100,7,FALSE)</f>
        <v>0.3818468410548217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45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IIDSH</v>
      </c>
      <c r="G226" s="16">
        <f>VLOOKUP($D226,'Growth rate'!$B$3:$S$93,6,FALSE)*VLOOKUP($F226,BY_IND_Demand_Drivers!$B$5:$J$100,7,FALSE)</f>
        <v>0.38550932149322897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45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IIDSH</v>
      </c>
      <c r="G227" s="16">
        <f>VLOOKUP($D227,'Growth rate'!$B$3:$S$93,6,FALSE)*VLOOKUP($F227,BY_IND_Demand_Drivers!$B$5:$J$100,7,FALSE)</f>
        <v>0.38917180193163614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45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IIDSH</v>
      </c>
      <c r="G228" s="16">
        <f>VLOOKUP($D228,'Growth rate'!$B$3:$S$93,6,FALSE)*VLOOKUP($F228,BY_IND_Demand_Drivers!$B$5:$J$100,7,FALSE)</f>
        <v>0.39283428237004336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45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IIDSH</v>
      </c>
      <c r="G229" s="16">
        <f>VLOOKUP($D229,'Growth rate'!$B$3:$S$93,6,FALSE)*VLOOKUP($F229,BY_IND_Demand_Drivers!$B$5:$J$100,7,FALSE)</f>
        <v>0.39649676280845059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45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IIDSH</v>
      </c>
      <c r="G230" s="16">
        <f>VLOOKUP($D230,'Growth rate'!$B$3:$S$93,6,FALSE)*VLOOKUP($F230,BY_IND_Demand_Drivers!$B$5:$J$100,7,FALSE)</f>
        <v>0.40000935347385808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45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IIDSH</v>
      </c>
      <c r="G231" s="16">
        <f>VLOOKUP($D231,'Growth rate'!$B$3:$S$93,6,FALSE)*VLOOKUP($F231,BY_IND_Demand_Drivers!$B$5:$J$100,7,FALSE)</f>
        <v>0.40352194413926551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45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IIDSH</v>
      </c>
      <c r="G232" s="16">
        <f>VLOOKUP($D232,'Growth rate'!$B$3:$S$93,6,FALSE)*VLOOKUP($F232,BY_IND_Demand_Drivers!$B$5:$J$100,7,FALSE)</f>
        <v>0.40703453480467289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45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IIDSH</v>
      </c>
      <c r="G233" s="16">
        <f>VLOOKUP($D233,'Growth rate'!$B$3:$S$93,6,FALSE)*VLOOKUP($F233,BY_IND_Demand_Drivers!$B$5:$J$100,7,FALSE)</f>
        <v>0.41054712547008027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45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IIDSH</v>
      </c>
      <c r="G234" s="16">
        <f>VLOOKUP($D234,'Growth rate'!$B$3:$S$93,6,FALSE)*VLOOKUP($F234,BY_IND_Demand_Drivers!$B$5:$J$100,7,FALSE)</f>
        <v>0.4140597161354877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45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IIDSH</v>
      </c>
      <c r="G235" s="16">
        <f>VLOOKUP($D235,'Growth rate'!$B$3:$S$93,6,FALSE)*VLOOKUP($F235,BY_IND_Demand_Drivers!$B$5:$J$100,7,FALSE)</f>
        <v>0.41743332409716682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45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IIDSH</v>
      </c>
      <c r="G236" s="16">
        <f>VLOOKUP($D236,'Growth rate'!$B$3:$S$93,6,FALSE)*VLOOKUP($F236,BY_IND_Demand_Drivers!$B$5:$J$100,7,FALSE)</f>
        <v>0.42080693205884595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45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IIDSH</v>
      </c>
      <c r="G237" s="16">
        <f>VLOOKUP($D237,'Growth rate'!$B$3:$S$93,6,FALSE)*VLOOKUP($F237,BY_IND_Demand_Drivers!$B$5:$J$100,7,FALSE)</f>
        <v>0.42418054002052519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45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IIDSH</v>
      </c>
      <c r="G238" s="16">
        <f>VLOOKUP($D238,'Growth rate'!$B$3:$S$93,6,FALSE)*VLOOKUP($F238,BY_IND_Demand_Drivers!$B$5:$J$100,7,FALSE)</f>
        <v>0.42755414798220431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45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IIDSH</v>
      </c>
      <c r="G239" s="16">
        <f>VLOOKUP($D239,'Growth rate'!$B$3:$S$93,6,FALSE)*VLOOKUP($F239,BY_IND_Demand_Drivers!$B$5:$J$100,7,FALSE)</f>
        <v>0.43092775594388344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45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IIDSH</v>
      </c>
      <c r="G240" s="16">
        <f>VLOOKUP($D240,'Growth rate'!$B$3:$S$93,6,FALSE)*VLOOKUP($F240,BY_IND_Demand_Drivers!$B$5:$J$100,7,FALSE)</f>
        <v>0.43422312843407701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45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IIDSH</v>
      </c>
      <c r="G241" s="16">
        <f>VLOOKUP($D241,'Growth rate'!$B$3:$S$93,6,FALSE)*VLOOKUP($F241,BY_IND_Demand_Drivers!$B$5:$J$100,7,FALSE)</f>
        <v>0.43751850092427047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45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IIDSH</v>
      </c>
      <c r="G242" s="16">
        <f>VLOOKUP($D242,'Growth rate'!$B$3:$S$93,6,FALSE)*VLOOKUP($F242,BY_IND_Demand_Drivers!$B$5:$J$100,7,FALSE)</f>
        <v>0.44081387341446399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45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IIDSH</v>
      </c>
      <c r="G243" s="16">
        <f>VLOOKUP($D243,'Growth rate'!$B$3:$S$93,6,FALSE)*VLOOKUP($F243,BY_IND_Demand_Drivers!$B$5:$J$100,7,FALSE)</f>
        <v>0.44410924590465745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45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IIDSH</v>
      </c>
      <c r="G244" s="16">
        <f>VLOOKUP($D244,'Growth rate'!$B$3:$S$93,6,FALSE)*VLOOKUP($F244,BY_IND_Demand_Drivers!$B$5:$J$100,7,FALSE)</f>
        <v>0.44740461839485091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45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IIDSH</v>
      </c>
      <c r="G245" s="16">
        <f>VLOOKUP($D245,'Growth rate'!$B$3:$S$93,6,FALSE)*VLOOKUP($F245,BY_IND_Demand_Drivers!$B$5:$J$100,7,FALSE)</f>
        <v>0.45058995741596053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45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IIDSH</v>
      </c>
      <c r="G246" s="16">
        <f>VLOOKUP($D246,'Growth rate'!$B$3:$S$93,6,FALSE)*VLOOKUP($F246,BY_IND_Demand_Drivers!$B$5:$J$100,7,FALSE)</f>
        <v>0.45377529643707021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45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IIDSH</v>
      </c>
      <c r="G247" s="16">
        <f>VLOOKUP($D247,'Growth rate'!$B$3:$S$93,6,FALSE)*VLOOKUP($F247,BY_IND_Demand_Drivers!$B$5:$J$100,7,FALSE)</f>
        <v>0.45696063545817989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45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IIDSH</v>
      </c>
      <c r="G248" s="16">
        <f>VLOOKUP($D248,'Growth rate'!$B$3:$S$93,6,FALSE)*VLOOKUP($F248,BY_IND_Demand_Drivers!$B$5:$J$100,7,FALSE)</f>
        <v>0.46014597447928945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45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IIDSH</v>
      </c>
      <c r="G249" s="16">
        <f>VLOOKUP($D249,'Growth rate'!$B$3:$S$93,6,FALSE)*VLOOKUP($F249,BY_IND_Demand_Drivers!$B$5:$J$100,7,FALSE)</f>
        <v>0.46333131350039908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46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IIDLA</v>
      </c>
      <c r="G250" s="16">
        <f>VLOOKUP($D250,'Growth rate'!$B$3:$S$93,6,FALSE)*VLOOKUP($F250,BY_IND_Demand_Drivers!$B$5:$J$100,7,FALSE)</f>
        <v>0.64405254653465305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46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IIDLA</v>
      </c>
      <c r="G251" s="16">
        <f>VLOOKUP($D251,'Growth rate'!$B$3:$S$93,6,FALSE)*VLOOKUP($F251,BY_IND_Demand_Drivers!$B$5:$J$100,7,FALSE)</f>
        <v>0.65236087572424384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46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IIDLA</v>
      </c>
      <c r="G252" s="16">
        <f>VLOOKUP($D252,'Growth rate'!$B$3:$S$93,6,FALSE)*VLOOKUP($F252,BY_IND_Demand_Drivers!$B$5:$J$100,7,FALSE)</f>
        <v>0.66066920491383452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46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IIDLA</v>
      </c>
      <c r="G253" s="16">
        <f>VLOOKUP($D253,'Growth rate'!$B$3:$S$93,6,FALSE)*VLOOKUP($F253,BY_IND_Demand_Drivers!$B$5:$J$100,7,FALSE)</f>
        <v>0.66897753410342531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46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IIDLA</v>
      </c>
      <c r="G254" s="16">
        <f>VLOOKUP($D254,'Growth rate'!$B$3:$S$93,6,FALSE)*VLOOKUP($F254,BY_IND_Demand_Drivers!$B$5:$J$100,7,FALSE)</f>
        <v>0.67728586329301599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46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IIDLA</v>
      </c>
      <c r="G255" s="16">
        <f>VLOOKUP($D255,'Growth rate'!$B$3:$S$93,6,FALSE)*VLOOKUP($F255,BY_IND_Demand_Drivers!$B$5:$J$100,7,FALSE)</f>
        <v>0.68559419248260678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46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IIDLA</v>
      </c>
      <c r="G256" s="16">
        <f>VLOOKUP($D256,'Growth rate'!$B$3:$S$93,6,FALSE)*VLOOKUP($F256,BY_IND_Demand_Drivers!$B$5:$J$100,7,FALSE)</f>
        <v>0.69390252167219757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46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IIDLA</v>
      </c>
      <c r="G257" s="16">
        <f>VLOOKUP($D257,'Growth rate'!$B$3:$S$93,6,FALSE)*VLOOKUP($F257,BY_IND_Demand_Drivers!$B$5:$J$100,7,FALSE)</f>
        <v>0.70221085086178825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46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IIDLA</v>
      </c>
      <c r="G258" s="16">
        <f>VLOOKUP($D258,'Growth rate'!$B$3:$S$93,6,FALSE)*VLOOKUP($F258,BY_IND_Demand_Drivers!$B$5:$J$100,7,FALSE)</f>
        <v>0.71051918005137915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46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IIDLA</v>
      </c>
      <c r="G259" s="16">
        <f>VLOOKUP($D259,'Growth rate'!$B$3:$S$93,6,FALSE)*VLOOKUP($F259,BY_IND_Demand_Drivers!$B$5:$J$100,7,FALSE)</f>
        <v>0.71882750924096994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46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IIDLA</v>
      </c>
      <c r="G260" s="16">
        <f>VLOOKUP($D260,'Growth rate'!$B$3:$S$93,6,FALSE)*VLOOKUP($F260,BY_IND_Demand_Drivers!$B$5:$J$100,7,FALSE)</f>
        <v>0.72713583843056062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46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IIDLA</v>
      </c>
      <c r="G261" s="16">
        <f>VLOOKUP($D261,'Growth rate'!$B$3:$S$93,6,FALSE)*VLOOKUP($F261,BY_IND_Demand_Drivers!$B$5:$J$100,7,FALSE)</f>
        <v>0.73544416762015141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46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IIDLA</v>
      </c>
      <c r="G262" s="16">
        <f>VLOOKUP($D262,'Growth rate'!$B$3:$S$93,6,FALSE)*VLOOKUP($F262,BY_IND_Demand_Drivers!$B$5:$J$100,7,FALSE)</f>
        <v>0.74375249680974209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46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IIDLA</v>
      </c>
      <c r="G263" s="16">
        <f>VLOOKUP($D263,'Growth rate'!$B$3:$S$93,6,FALSE)*VLOOKUP($F263,BY_IND_Demand_Drivers!$B$5:$J$100,7,FALSE)</f>
        <v>0.75206082599933288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46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IIDLA</v>
      </c>
      <c r="G264" s="16">
        <f>VLOOKUP($D264,'Growth rate'!$B$3:$S$93,6,FALSE)*VLOOKUP($F264,BY_IND_Demand_Drivers!$B$5:$J$100,7,FALSE)</f>
        <v>0.76036915518892356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46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IIDLA</v>
      </c>
      <c r="G265" s="16">
        <f>VLOOKUP($D265,'Growth rate'!$B$3:$S$93,6,FALSE)*VLOOKUP($F265,BY_IND_Demand_Drivers!$B$5:$J$100,7,FALSE)</f>
        <v>0.76867748437851435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46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IIDLA</v>
      </c>
      <c r="G266" s="16">
        <f>VLOOKUP($D266,'Growth rate'!$B$3:$S$93,6,FALSE)*VLOOKUP($F266,BY_IND_Demand_Drivers!$B$5:$J$100,7,FALSE)</f>
        <v>0.77698581356810514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46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IIDLA</v>
      </c>
      <c r="G267" s="16">
        <f>VLOOKUP($D267,'Growth rate'!$B$3:$S$93,6,FALSE)*VLOOKUP($F267,BY_IND_Demand_Drivers!$B$5:$J$100,7,FALSE)</f>
        <v>0.78529414275769582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46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IIDLA</v>
      </c>
      <c r="G268" s="16">
        <f>VLOOKUP($D268,'Growth rate'!$B$3:$S$93,6,FALSE)*VLOOKUP($F268,BY_IND_Demand_Drivers!$B$5:$J$100,7,FALSE)</f>
        <v>0.79360247194728661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46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IIDLA</v>
      </c>
      <c r="G269" s="16">
        <f>VLOOKUP($D269,'Growth rate'!$B$3:$S$93,6,FALSE)*VLOOKUP($F269,BY_IND_Demand_Drivers!$B$5:$J$100,7,FALSE)</f>
        <v>0.8019108011368774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46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IIDLA</v>
      </c>
      <c r="G270" s="16">
        <f>VLOOKUP($D270,'Growth rate'!$B$3:$S$93,6,FALSE)*VLOOKUP($F270,BY_IND_Demand_Drivers!$B$5:$J$100,7,FALSE)</f>
        <v>0.81021913032646808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46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IIDLA</v>
      </c>
      <c r="G271" s="16">
        <f>VLOOKUP($D271,'Growth rate'!$B$3:$S$93,6,FALSE)*VLOOKUP($F271,BY_IND_Demand_Drivers!$B$5:$J$100,7,FALSE)</f>
        <v>0.81852745951605888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46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IIDLA</v>
      </c>
      <c r="G272" s="16">
        <f>VLOOKUP($D272,'Growth rate'!$B$3:$S$93,6,FALSE)*VLOOKUP($F272,BY_IND_Demand_Drivers!$B$5:$J$100,7,FALSE)</f>
        <v>0.82683578870564978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46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IIDLA</v>
      </c>
      <c r="G273" s="16">
        <f>VLOOKUP($D273,'Growth rate'!$B$3:$S$93,6,FALSE)*VLOOKUP($F273,BY_IND_Demand_Drivers!$B$5:$J$100,7,FALSE)</f>
        <v>0.83514411789524046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46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IIDLA</v>
      </c>
      <c r="G274" s="16">
        <f>VLOOKUP($D274,'Growth rate'!$B$3:$S$93,6,FALSE)*VLOOKUP($F274,BY_IND_Demand_Drivers!$B$5:$J$100,7,FALSE)</f>
        <v>0.84345244708483103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46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IIDLA</v>
      </c>
      <c r="G275" s="16">
        <f>VLOOKUP($D275,'Growth rate'!$B$3:$S$93,6,FALSE)*VLOOKUP($F275,BY_IND_Demand_Drivers!$B$5:$J$100,7,FALSE)</f>
        <v>0.85176077627442193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46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IIDLA</v>
      </c>
      <c r="G276" s="16">
        <f>VLOOKUP($D276,'Growth rate'!$B$3:$S$93,6,FALSE)*VLOOKUP($F276,BY_IND_Demand_Drivers!$B$5:$J$100,7,FALSE)</f>
        <v>0.86006910546401272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46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IIDLA</v>
      </c>
      <c r="G277" s="16">
        <f>VLOOKUP($D277,'Growth rate'!$B$3:$S$93,6,FALSE)*VLOOKUP($F277,BY_IND_Demand_Drivers!$B$5:$J$100,7,FALSE)</f>
        <v>0.8683774346536034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46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IIDLA</v>
      </c>
      <c r="G278" s="16">
        <f>VLOOKUP($D278,'Growth rate'!$B$3:$S$93,6,FALSE)*VLOOKUP($F278,BY_IND_Demand_Drivers!$B$5:$J$100,7,FALSE)</f>
        <v>0.87668576384319419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46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IIDLA</v>
      </c>
      <c r="G279" s="16">
        <f>VLOOKUP($D279,'Growth rate'!$B$3:$S$93,6,FALSE)*VLOOKUP($F279,BY_IND_Demand_Drivers!$B$5:$J$100,7,FALSE)</f>
        <v>0.88499409303278498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46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IIDLA</v>
      </c>
      <c r="G280" s="16">
        <f>VLOOKUP($D280,'Growth rate'!$B$3:$S$93,6,FALSE)*VLOOKUP($F280,BY_IND_Demand_Drivers!$B$5:$J$100,7,FALSE)</f>
        <v>0.89330242222237566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46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IIDLA</v>
      </c>
      <c r="G281" s="16">
        <f>VLOOKUP($D281,'Growth rate'!$B$3:$S$93,6,FALSE)*VLOOKUP($F281,BY_IND_Demand_Drivers!$B$5:$J$100,7,FALSE)</f>
        <v>0.90161075141196645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46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IIDLA</v>
      </c>
      <c r="G282" s="16">
        <f>VLOOKUP($D282,'Growth rate'!$B$3:$S$93,6,FALSE)*VLOOKUP($F282,BY_IND_Demand_Drivers!$B$5:$J$100,7,FALSE)</f>
        <v>0.91138802279415643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46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IIDLA</v>
      </c>
      <c r="G283" s="16">
        <f>VLOOKUP($D283,'Growth rate'!$B$3:$S$93,6,FALSE)*VLOOKUP($F283,BY_IND_Demand_Drivers!$B$5:$J$100,7,FALSE)</f>
        <v>0.92116529417634641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46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IIDLA</v>
      </c>
      <c r="G284" s="16">
        <f>VLOOKUP($D284,'Growth rate'!$B$3:$S$93,6,FALSE)*VLOOKUP($F284,BY_IND_Demand_Drivers!$B$5:$J$100,7,FALSE)</f>
        <v>0.93094256555853627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46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IIDLA</v>
      </c>
      <c r="G285" s="16">
        <f>VLOOKUP($D285,'Growth rate'!$B$3:$S$93,6,FALSE)*VLOOKUP($F285,BY_IND_Demand_Drivers!$B$5:$J$100,7,FALSE)</f>
        <v>0.94071983694072625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46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IIDLA</v>
      </c>
      <c r="G286" s="16">
        <f>VLOOKUP($D286,'Growth rate'!$B$3:$S$93,6,FALSE)*VLOOKUP($F286,BY_IND_Demand_Drivers!$B$5:$J$100,7,FALSE)</f>
        <v>0.95049710832291623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46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IIDLA</v>
      </c>
      <c r="G287" s="16">
        <f>VLOOKUP($D287,'Growth rate'!$B$3:$S$93,6,FALSE)*VLOOKUP($F287,BY_IND_Demand_Drivers!$B$5:$J$100,7,FALSE)</f>
        <v>0.96144512625379519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46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IIDLA</v>
      </c>
      <c r="G288" s="16">
        <f>VLOOKUP($D288,'Growth rate'!$B$3:$S$93,6,FALSE)*VLOOKUP($F288,BY_IND_Demand_Drivers!$B$5:$J$100,7,FALSE)</f>
        <v>0.97239314418467393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46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IIDLA</v>
      </c>
      <c r="G289" s="16">
        <f>VLOOKUP($D289,'Growth rate'!$B$3:$S$93,6,FALSE)*VLOOKUP($F289,BY_IND_Demand_Drivers!$B$5:$J$100,7,FALSE)</f>
        <v>0.98334116211555322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46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IIDLA</v>
      </c>
      <c r="G290" s="16">
        <f>VLOOKUP($D290,'Growth rate'!$B$3:$S$93,6,FALSE)*VLOOKUP($F290,BY_IND_Demand_Drivers!$B$5:$J$100,7,FALSE)</f>
        <v>0.99428918004643196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46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IIDLA</v>
      </c>
      <c r="G291" s="16">
        <f>VLOOKUP($D291,'Growth rate'!$B$3:$S$93,6,FALSE)*VLOOKUP($F291,BY_IND_Demand_Drivers!$B$5:$J$100,7,FALSE)</f>
        <v>1.0052371979773109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46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IIDLA</v>
      </c>
      <c r="G292" s="16">
        <f>VLOOKUP($D292,'Growth rate'!$B$3:$S$93,6,FALSE)*VLOOKUP($F292,BY_IND_Demand_Drivers!$B$5:$J$100,7,FALSE)</f>
        <v>1.016460359618875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46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IIDLA</v>
      </c>
      <c r="G293" s="16">
        <f>VLOOKUP($D293,'Growth rate'!$B$3:$S$93,6,FALSE)*VLOOKUP($F293,BY_IND_Demand_Drivers!$B$5:$J$100,7,FALSE)</f>
        <v>1.0276835212604394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46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IIDLA</v>
      </c>
      <c r="G294" s="16">
        <f>VLOOKUP($D294,'Growth rate'!$B$3:$S$93,6,FALSE)*VLOOKUP($F294,BY_IND_Demand_Drivers!$B$5:$J$100,7,FALSE)</f>
        <v>1.0389066829020033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46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IIDLA</v>
      </c>
      <c r="G295" s="16">
        <f>VLOOKUP($D295,'Growth rate'!$B$3:$S$93,6,FALSE)*VLOOKUP($F295,BY_IND_Demand_Drivers!$B$5:$J$100,7,FALSE)</f>
        <v>1.0501298445435676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46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IIDLA</v>
      </c>
      <c r="G296" s="16">
        <f>VLOOKUP($D296,'Growth rate'!$B$3:$S$93,6,FALSE)*VLOOKUP($F296,BY_IND_Demand_Drivers!$B$5:$J$100,7,FALSE)</f>
        <v>1.0613530061851315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46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IIDLA</v>
      </c>
      <c r="G297" s="16">
        <f>VLOOKUP($D297,'Growth rate'!$B$3:$S$93,6,FALSE)*VLOOKUP($F297,BY_IND_Demand_Drivers!$B$5:$J$100,7,FALSE)</f>
        <v>1.072967716912667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46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IIDLA</v>
      </c>
      <c r="G298" s="16">
        <f>VLOOKUP($D298,'Growth rate'!$B$3:$S$93,6,FALSE)*VLOOKUP($F298,BY_IND_Demand_Drivers!$B$5:$J$100,7,FALSE)</f>
        <v>1.0845824276402023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46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IIDLA</v>
      </c>
      <c r="G299" s="16">
        <f>VLOOKUP($D299,'Growth rate'!$B$3:$S$93,6,FALSE)*VLOOKUP($F299,BY_IND_Demand_Drivers!$B$5:$J$100,7,FALSE)</f>
        <v>1.0961971383677378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46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IIDLA</v>
      </c>
      <c r="G300" s="16">
        <f>VLOOKUP($D300,'Growth rate'!$B$3:$S$93,6,FALSE)*VLOOKUP($F300,BY_IND_Demand_Drivers!$B$5:$J$100,7,FALSE)</f>
        <v>1.1078118490952731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46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IIDLA</v>
      </c>
      <c r="G301" s="16">
        <f>VLOOKUP($D301,'Growth rate'!$B$3:$S$93,6,FALSE)*VLOOKUP($F301,BY_IND_Demand_Drivers!$B$5:$J$100,7,FALSE)</f>
        <v>1.1194265598228084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46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IIDLA</v>
      </c>
      <c r="G302" s="16">
        <f>VLOOKUP($D302,'Growth rate'!$B$3:$S$93,6,FALSE)*VLOOKUP($F302,BY_IND_Demand_Drivers!$B$5:$J$100,7,FALSE)</f>
        <v>1.1310195908190737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46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IIDLA</v>
      </c>
      <c r="G303" s="16">
        <f>VLOOKUP($D303,'Growth rate'!$B$3:$S$93,6,FALSE)*VLOOKUP($F303,BY_IND_Demand_Drivers!$B$5:$J$100,7,FALSE)</f>
        <v>1.1426126218153387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46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IIDLA</v>
      </c>
      <c r="G304" s="16">
        <f>VLOOKUP($D304,'Growth rate'!$B$3:$S$93,6,FALSE)*VLOOKUP($F304,BY_IND_Demand_Drivers!$B$5:$J$100,7,FALSE)</f>
        <v>1.154205652811604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46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IIDLA</v>
      </c>
      <c r="G305" s="16">
        <f>VLOOKUP($D305,'Growth rate'!$B$3:$S$93,6,FALSE)*VLOOKUP($F305,BY_IND_Demand_Drivers!$B$5:$J$100,7,FALSE)</f>
        <v>1.1657986838078691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46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IIDLA</v>
      </c>
      <c r="G306" s="16">
        <f>VLOOKUP($D306,'Growth rate'!$B$3:$S$93,6,FALSE)*VLOOKUP($F306,BY_IND_Demand_Drivers!$B$5:$J$100,7,FALSE)</f>
        <v>1.1773917148041342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46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IIDLA</v>
      </c>
      <c r="G307" s="16">
        <f>VLOOKUP($D307,'Growth rate'!$B$3:$S$93,6,FALSE)*VLOOKUP($F307,BY_IND_Demand_Drivers!$B$5:$J$100,7,FALSE)</f>
        <v>1.1887940216493571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46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IIDLA</v>
      </c>
      <c r="G308" s="16">
        <f>VLOOKUP($D308,'Growth rate'!$B$3:$S$93,6,FALSE)*VLOOKUP($F308,BY_IND_Demand_Drivers!$B$5:$J$100,7,FALSE)</f>
        <v>1.2001963284945805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46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IIDLA</v>
      </c>
      <c r="G309" s="16">
        <f>VLOOKUP($D309,'Growth rate'!$B$3:$S$93,6,FALSE)*VLOOKUP($F309,BY_IND_Demand_Drivers!$B$5:$J$100,7,FALSE)</f>
        <v>1.2115986353398036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46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IIDLA</v>
      </c>
      <c r="G310" s="16">
        <f>VLOOKUP($D310,'Growth rate'!$B$3:$S$93,6,FALSE)*VLOOKUP($F310,BY_IND_Demand_Drivers!$B$5:$J$100,7,FALSE)</f>
        <v>1.2230009421850268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46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IIDLA</v>
      </c>
      <c r="G311" s="16">
        <f>VLOOKUP($D311,'Growth rate'!$B$3:$S$93,6,FALSE)*VLOOKUP($F311,BY_IND_Demand_Drivers!$B$5:$J$100,7,FALSE)</f>
        <v>1.2344032490302497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46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IIDLA</v>
      </c>
      <c r="G312" s="16">
        <f>VLOOKUP($D312,'Growth rate'!$B$3:$S$93,6,FALSE)*VLOOKUP($F312,BY_IND_Demand_Drivers!$B$5:$J$100,7,FALSE)</f>
        <v>1.245338907871901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46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IIDLA</v>
      </c>
      <c r="G313" s="16">
        <f>VLOOKUP($D313,'Growth rate'!$B$3:$S$93,6,FALSE)*VLOOKUP($F313,BY_IND_Demand_Drivers!$B$5:$J$100,7,FALSE)</f>
        <v>1.256274566713552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46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IIDLA</v>
      </c>
      <c r="G314" s="16">
        <f>VLOOKUP($D314,'Growth rate'!$B$3:$S$93,6,FALSE)*VLOOKUP($F314,BY_IND_Demand_Drivers!$B$5:$J$100,7,FALSE)</f>
        <v>1.2672102255552029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46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IIDLA</v>
      </c>
      <c r="G315" s="16">
        <f>VLOOKUP($D315,'Growth rate'!$B$3:$S$93,6,FALSE)*VLOOKUP($F315,BY_IND_Demand_Drivers!$B$5:$J$100,7,FALSE)</f>
        <v>1.2781458843968538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46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IIDLA</v>
      </c>
      <c r="G316" s="16">
        <f>VLOOKUP($D316,'Growth rate'!$B$3:$S$93,6,FALSE)*VLOOKUP($F316,BY_IND_Demand_Drivers!$B$5:$J$100,7,FALSE)</f>
        <v>1.289081543238505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46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IIDLA</v>
      </c>
      <c r="G317" s="16">
        <f>VLOOKUP($D317,'Growth rate'!$B$3:$S$93,6,FALSE)*VLOOKUP($F317,BY_IND_Demand_Drivers!$B$5:$J$100,7,FALSE)</f>
        <v>1.2995845107768877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46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IIDLA</v>
      </c>
      <c r="G318" s="16">
        <f>VLOOKUP($D318,'Growth rate'!$B$3:$S$93,6,FALSE)*VLOOKUP($F318,BY_IND_Demand_Drivers!$B$5:$J$100,7,FALSE)</f>
        <v>1.3100874783152707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46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IIDLA</v>
      </c>
      <c r="G319" s="16">
        <f>VLOOKUP($D319,'Growth rate'!$B$3:$S$93,6,FALSE)*VLOOKUP($F319,BY_IND_Demand_Drivers!$B$5:$J$100,7,FALSE)</f>
        <v>1.3205904458536539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46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IIDLA</v>
      </c>
      <c r="G320" s="16">
        <f>VLOOKUP($D320,'Growth rate'!$B$3:$S$93,6,FALSE)*VLOOKUP($F320,BY_IND_Demand_Drivers!$B$5:$J$100,7,FALSE)</f>
        <v>1.3310934133920367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46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IIDLA</v>
      </c>
      <c r="G321" s="16">
        <f>VLOOKUP($D321,'Growth rate'!$B$3:$S$93,6,FALSE)*VLOOKUP($F321,BY_IND_Demand_Drivers!$B$5:$J$100,7,FALSE)</f>
        <v>1.3415963809304194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46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IIDLA</v>
      </c>
      <c r="G322" s="16">
        <f>VLOOKUP($D322,'Growth rate'!$B$3:$S$93,6,FALSE)*VLOOKUP($F322,BY_IND_Demand_Drivers!$B$5:$J$100,7,FALSE)</f>
        <v>1.3518557799727895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46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IIDLA</v>
      </c>
      <c r="G323" s="16">
        <f>VLOOKUP($D323,'Growth rate'!$B$3:$S$93,6,FALSE)*VLOOKUP($F323,BY_IND_Demand_Drivers!$B$5:$J$100,7,FALSE)</f>
        <v>1.3621151790151591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46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IIDLA</v>
      </c>
      <c r="G324" s="16">
        <f>VLOOKUP($D324,'Growth rate'!$B$3:$S$93,6,FALSE)*VLOOKUP($F324,BY_IND_Demand_Drivers!$B$5:$J$100,7,FALSE)</f>
        <v>1.3723745780575292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46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IIDLA</v>
      </c>
      <c r="G325" s="16">
        <f>VLOOKUP($D325,'Growth rate'!$B$3:$S$93,6,FALSE)*VLOOKUP($F325,BY_IND_Demand_Drivers!$B$5:$J$100,7,FALSE)</f>
        <v>1.3826339770998988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46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IIDLA</v>
      </c>
      <c r="G326" s="16">
        <f>VLOOKUP($D326,'Growth rate'!$B$3:$S$93,6,FALSE)*VLOOKUP($F326,BY_IND_Demand_Drivers!$B$5:$J$100,7,FALSE)</f>
        <v>1.3928933761422686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46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IIDLA</v>
      </c>
      <c r="G327" s="16">
        <f>VLOOKUP($D327,'Growth rate'!$B$3:$S$93,6,FALSE)*VLOOKUP($F327,BY_IND_Demand_Drivers!$B$5:$J$100,7,FALSE)</f>
        <v>1.4028102107945104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46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IIDLA</v>
      </c>
      <c r="G328" s="16">
        <f>VLOOKUP($D328,'Growth rate'!$B$3:$S$93,6,FALSE)*VLOOKUP($F328,BY_IND_Demand_Drivers!$B$5:$J$100,7,FALSE)</f>
        <v>1.4127270454467524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46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IIDLA</v>
      </c>
      <c r="G329" s="16">
        <f>VLOOKUP($D329,'Growth rate'!$B$3:$S$93,6,FALSE)*VLOOKUP($F329,BY_IND_Demand_Drivers!$B$5:$J$100,7,FALSE)</f>
        <v>1.4226438800989945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46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IIDLA</v>
      </c>
      <c r="G330" s="16">
        <f>VLOOKUP($D330,'Growth rate'!$B$3:$S$93,6,FALSE)*VLOOKUP($F330,BY_IND_Demand_Drivers!$B$5:$J$100,7,FALSE)</f>
        <v>1.432560714751236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46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IIDLA</v>
      </c>
      <c r="G331" s="16">
        <f>VLOOKUP($D331,'Growth rate'!$B$3:$S$93,6,FALSE)*VLOOKUP($F331,BY_IND_Demand_Drivers!$B$5:$J$100,7,FALSE)</f>
        <v>1.4424775494034781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47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IIDEM</v>
      </c>
      <c r="G332" s="16">
        <f>VLOOKUP($D332,'Growth rate'!$B$3:$S$93,6,FALSE)*VLOOKUP($F332,BY_IND_Demand_Drivers!$B$5:$J$100,7,FALSE)</f>
        <v>5.7963636356435604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47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IIDEM</v>
      </c>
      <c r="G333" s="16">
        <f>VLOOKUP($D333,'Growth rate'!$B$3:$S$93,6,FALSE)*VLOOKUP($F333,BY_IND_Demand_Drivers!$B$5:$J$100,7,FALSE)</f>
        <v>5.8711371885882953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47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IIDEM</v>
      </c>
      <c r="G334" s="16">
        <f>VLOOKUP($D334,'Growth rate'!$B$3:$S$93,6,FALSE)*VLOOKUP($F334,BY_IND_Demand_Drivers!$B$5:$J$100,7,FALSE)</f>
        <v>5.9459107415330283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47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IIDEM</v>
      </c>
      <c r="G335" s="16">
        <f>VLOOKUP($D335,'Growth rate'!$B$3:$S$93,6,FALSE)*VLOOKUP($F335,BY_IND_Demand_Drivers!$B$5:$J$100,7,FALSE)</f>
        <v>6.0206842944777632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47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IIDEM</v>
      </c>
      <c r="G336" s="16">
        <f>VLOOKUP($D336,'Growth rate'!$B$3:$S$93,6,FALSE)*VLOOKUP($F336,BY_IND_Demand_Drivers!$B$5:$J$100,7,FALSE)</f>
        <v>6.0954578474224963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47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IIDEM</v>
      </c>
      <c r="G337" s="16">
        <f>VLOOKUP($D337,'Growth rate'!$B$3:$S$93,6,FALSE)*VLOOKUP($F337,BY_IND_Demand_Drivers!$B$5:$J$100,7,FALSE)</f>
        <v>6.1702314003672312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47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IIDEM</v>
      </c>
      <c r="G338" s="16">
        <f>VLOOKUP($D338,'Growth rate'!$B$3:$S$93,6,FALSE)*VLOOKUP($F338,BY_IND_Demand_Drivers!$B$5:$J$100,7,FALSE)</f>
        <v>6.245004953311966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47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IIDEM</v>
      </c>
      <c r="G339" s="16">
        <f>VLOOKUP($D339,'Growth rate'!$B$3:$S$93,6,FALSE)*VLOOKUP($F339,BY_IND_Demand_Drivers!$B$5:$J$100,7,FALSE)</f>
        <v>6.3197785062567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47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IIDEM</v>
      </c>
      <c r="G340" s="16">
        <f>VLOOKUP($D340,'Growth rate'!$B$3:$S$93,6,FALSE)*VLOOKUP($F340,BY_IND_Demand_Drivers!$B$5:$J$100,7,FALSE)</f>
        <v>6.394552059201434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47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IIDEM</v>
      </c>
      <c r="G341" s="16">
        <f>VLOOKUP($D341,'Growth rate'!$B$3:$S$93,6,FALSE)*VLOOKUP($F341,BY_IND_Demand_Drivers!$B$5:$J$100,7,FALSE)</f>
        <v>6.4693256121461689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47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IIDEM</v>
      </c>
      <c r="G342" s="16">
        <f>VLOOKUP($D342,'Growth rate'!$B$3:$S$93,6,FALSE)*VLOOKUP($F342,BY_IND_Demand_Drivers!$B$5:$J$100,7,FALSE)</f>
        <v>6.5440991650909028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47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IIDEM</v>
      </c>
      <c r="G343" s="16">
        <f>VLOOKUP($D343,'Growth rate'!$B$3:$S$93,6,FALSE)*VLOOKUP($F343,BY_IND_Demand_Drivers!$B$5:$J$100,7,FALSE)</f>
        <v>6.6188727180356368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47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IIDEM</v>
      </c>
      <c r="G344" s="16">
        <f>VLOOKUP($D344,'Growth rate'!$B$3:$S$93,6,FALSE)*VLOOKUP($F344,BY_IND_Demand_Drivers!$B$5:$J$100,7,FALSE)</f>
        <v>6.6936462709803708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47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IIDEM</v>
      </c>
      <c r="G345" s="16">
        <f>VLOOKUP($D345,'Growth rate'!$B$3:$S$93,6,FALSE)*VLOOKUP($F345,BY_IND_Demand_Drivers!$B$5:$J$100,7,FALSE)</f>
        <v>6.7684198239251057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47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IIDEM</v>
      </c>
      <c r="G346" s="16">
        <f>VLOOKUP($D346,'Growth rate'!$B$3:$S$93,6,FALSE)*VLOOKUP($F346,BY_IND_Demand_Drivers!$B$5:$J$100,7,FALSE)</f>
        <v>6.8431933768698388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47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IIDEM</v>
      </c>
      <c r="G347" s="16">
        <f>VLOOKUP($D347,'Growth rate'!$B$3:$S$93,6,FALSE)*VLOOKUP($F347,BY_IND_Demand_Drivers!$B$5:$J$100,7,FALSE)</f>
        <v>6.9179669298145736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47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IIDEM</v>
      </c>
      <c r="G348" s="16">
        <f>VLOOKUP($D348,'Growth rate'!$B$3:$S$93,6,FALSE)*VLOOKUP($F348,BY_IND_Demand_Drivers!$B$5:$J$100,7,FALSE)</f>
        <v>6.9927404827593085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47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IIDEM</v>
      </c>
      <c r="G349" s="16">
        <f>VLOOKUP($D349,'Growth rate'!$B$3:$S$93,6,FALSE)*VLOOKUP($F349,BY_IND_Demand_Drivers!$B$5:$J$100,7,FALSE)</f>
        <v>7.0675140357040416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47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IIDEM</v>
      </c>
      <c r="G350" s="16">
        <f>VLOOKUP($D350,'Growth rate'!$B$3:$S$93,6,FALSE)*VLOOKUP($F350,BY_IND_Demand_Drivers!$B$5:$J$100,7,FALSE)</f>
        <v>7.1422875886487764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47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IIDEM</v>
      </c>
      <c r="G351" s="16">
        <f>VLOOKUP($D351,'Growth rate'!$B$3:$S$93,6,FALSE)*VLOOKUP($F351,BY_IND_Demand_Drivers!$B$5:$J$100,7,FALSE)</f>
        <v>7.2170611415935113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47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IIDEM</v>
      </c>
      <c r="G352" s="16">
        <f>VLOOKUP($D352,'Growth rate'!$B$3:$S$93,6,FALSE)*VLOOKUP($F352,BY_IND_Demand_Drivers!$B$5:$J$100,7,FALSE)</f>
        <v>7.2918346945382444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47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IIDEM</v>
      </c>
      <c r="G353" s="16">
        <f>VLOOKUP($D353,'Growth rate'!$B$3:$S$93,6,FALSE)*VLOOKUP($F353,BY_IND_Demand_Drivers!$B$5:$J$100,7,FALSE)</f>
        <v>7.3666082474829793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47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IIDEM</v>
      </c>
      <c r="G354" s="16">
        <f>VLOOKUP($D354,'Growth rate'!$B$3:$S$93,6,FALSE)*VLOOKUP($F354,BY_IND_Demand_Drivers!$B$5:$J$100,7,FALSE)</f>
        <v>7.4413818004277141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47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IIDEM</v>
      </c>
      <c r="G355" s="16">
        <f>VLOOKUP($D355,'Growth rate'!$B$3:$S$93,6,FALSE)*VLOOKUP($F355,BY_IND_Demand_Drivers!$B$5:$J$100,7,FALSE)</f>
        <v>7.5161553533724472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47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IIDEM</v>
      </c>
      <c r="G356" s="16">
        <f>VLOOKUP($D356,'Growth rate'!$B$3:$S$93,6,FALSE)*VLOOKUP($F356,BY_IND_Demand_Drivers!$B$5:$J$100,7,FALSE)</f>
        <v>7.5909289063171812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47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IIDEM</v>
      </c>
      <c r="G357" s="16">
        <f>VLOOKUP($D357,'Growth rate'!$B$3:$S$93,6,FALSE)*VLOOKUP($F357,BY_IND_Demand_Drivers!$B$5:$J$100,7,FALSE)</f>
        <v>7.6657024592619161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47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IIDEM</v>
      </c>
      <c r="G358" s="16">
        <f>VLOOKUP($D358,'Growth rate'!$B$3:$S$93,6,FALSE)*VLOOKUP($F358,BY_IND_Demand_Drivers!$B$5:$J$100,7,FALSE)</f>
        <v>7.74047601220665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47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IIDEM</v>
      </c>
      <c r="G359" s="16">
        <f>VLOOKUP($D359,'Growth rate'!$B$3:$S$93,6,FALSE)*VLOOKUP($F359,BY_IND_Demand_Drivers!$B$5:$J$100,7,FALSE)</f>
        <v>7.815249565151384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47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IIDEM</v>
      </c>
      <c r="G360" s="16">
        <f>VLOOKUP($D360,'Growth rate'!$B$3:$S$93,6,FALSE)*VLOOKUP($F360,BY_IND_Demand_Drivers!$B$5:$J$100,7,FALSE)</f>
        <v>7.8900231180961189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47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IIDEM</v>
      </c>
      <c r="G361" s="16">
        <f>VLOOKUP($D361,'Growth rate'!$B$3:$S$93,6,FALSE)*VLOOKUP($F361,BY_IND_Demand_Drivers!$B$5:$J$100,7,FALSE)</f>
        <v>7.9647966710408529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47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IIDEM</v>
      </c>
      <c r="G362" s="16">
        <f>VLOOKUP($D362,'Growth rate'!$B$3:$S$93,6,FALSE)*VLOOKUP($F362,BY_IND_Demand_Drivers!$B$5:$J$100,7,FALSE)</f>
        <v>8.0395702239855868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47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IIDEM</v>
      </c>
      <c r="G363" s="16">
        <f>VLOOKUP($D363,'Growth rate'!$B$3:$S$93,6,FALSE)*VLOOKUP($F363,BY_IND_Demand_Drivers!$B$5:$J$100,7,FALSE)</f>
        <v>8.1143437769303208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47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IIDEM</v>
      </c>
      <c r="G364" s="16">
        <f>VLOOKUP($D364,'Growth rate'!$B$3:$S$93,6,FALSE)*VLOOKUP($F364,BY_IND_Demand_Drivers!$B$5:$J$100,7,FALSE)</f>
        <v>8.202337560357579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47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IIDEM</v>
      </c>
      <c r="G365" s="16">
        <f>VLOOKUP($D365,'Growth rate'!$B$3:$S$93,6,FALSE)*VLOOKUP($F365,BY_IND_Demand_Drivers!$B$5:$J$100,7,FALSE)</f>
        <v>8.2903313437848372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47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IIDEM</v>
      </c>
      <c r="G366" s="16">
        <f>VLOOKUP($D366,'Growth rate'!$B$3:$S$93,6,FALSE)*VLOOKUP($F366,BY_IND_Demand_Drivers!$B$5:$J$100,7,FALSE)</f>
        <v>8.3783251272120953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47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IIDEM</v>
      </c>
      <c r="G367" s="16">
        <f>VLOOKUP($D367,'Growth rate'!$B$3:$S$93,6,FALSE)*VLOOKUP($F367,BY_IND_Demand_Drivers!$B$5:$J$100,7,FALSE)</f>
        <v>8.4663189106393535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47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IIDEM</v>
      </c>
      <c r="G368" s="16">
        <f>VLOOKUP($D368,'Growth rate'!$B$3:$S$93,6,FALSE)*VLOOKUP($F368,BY_IND_Demand_Drivers!$B$5:$J$100,7,FALSE)</f>
        <v>8.5543126940666117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47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IIDEM</v>
      </c>
      <c r="G369" s="16">
        <f>VLOOKUP($D369,'Growth rate'!$B$3:$S$93,6,FALSE)*VLOOKUP($F369,BY_IND_Demand_Drivers!$B$5:$J$100,7,FALSE)</f>
        <v>8.6528429977791923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47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IIDEM</v>
      </c>
      <c r="G370" s="16">
        <f>VLOOKUP($D370,'Growth rate'!$B$3:$S$93,6,FALSE)*VLOOKUP($F370,BY_IND_Demand_Drivers!$B$5:$J$100,7,FALSE)</f>
        <v>8.7513733014917712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47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IIDEM</v>
      </c>
      <c r="G371" s="16">
        <f>VLOOKUP($D371,'Growth rate'!$B$3:$S$93,6,FALSE)*VLOOKUP($F371,BY_IND_Demand_Drivers!$B$5:$J$100,7,FALSE)</f>
        <v>8.8499036052043554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47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IIDEM</v>
      </c>
      <c r="G372" s="16">
        <f>VLOOKUP($D372,'Growth rate'!$B$3:$S$93,6,FALSE)*VLOOKUP($F372,BY_IND_Demand_Drivers!$B$5:$J$100,7,FALSE)</f>
        <v>8.9484339089169342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47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IIDEM</v>
      </c>
      <c r="G373" s="16">
        <f>VLOOKUP($D373,'Growth rate'!$B$3:$S$93,6,FALSE)*VLOOKUP($F373,BY_IND_Demand_Drivers!$B$5:$J$100,7,FALSE)</f>
        <v>9.0469642126295149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47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IIDEM</v>
      </c>
      <c r="G374" s="16">
        <f>VLOOKUP($D374,'Growth rate'!$B$3:$S$93,6,FALSE)*VLOOKUP($F374,BY_IND_Demand_Drivers!$B$5:$J$100,7,FALSE)</f>
        <v>9.1479707630517346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47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IIDEM</v>
      </c>
      <c r="G375" s="16">
        <f>VLOOKUP($D375,'Growth rate'!$B$3:$S$93,6,FALSE)*VLOOKUP($F375,BY_IND_Demand_Drivers!$B$5:$J$100,7,FALSE)</f>
        <v>9.2489773134739579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47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IIDEM</v>
      </c>
      <c r="G376" s="16">
        <f>VLOOKUP($D376,'Growth rate'!$B$3:$S$93,6,FALSE)*VLOOKUP($F376,BY_IND_Demand_Drivers!$B$5:$J$100,7,FALSE)</f>
        <v>9.3499838638961776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47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IIDEM</v>
      </c>
      <c r="G377" s="16">
        <f>VLOOKUP($D377,'Growth rate'!$B$3:$S$93,6,FALSE)*VLOOKUP($F377,BY_IND_Demand_Drivers!$B$5:$J$100,7,FALSE)</f>
        <v>9.4509904143183974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47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IIDEM</v>
      </c>
      <c r="G378" s="16">
        <f>VLOOKUP($D378,'Growth rate'!$B$3:$S$93,6,FALSE)*VLOOKUP($F378,BY_IND_Demand_Drivers!$B$5:$J$100,7,FALSE)</f>
        <v>9.5519969647406171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47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IIDEM</v>
      </c>
      <c r="G379" s="16">
        <f>VLOOKUP($D379,'Growth rate'!$B$3:$S$93,6,FALSE)*VLOOKUP($F379,BY_IND_Demand_Drivers!$B$5:$J$100,7,FALSE)</f>
        <v>9.6565273904983293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47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IIDEM</v>
      </c>
      <c r="G380" s="16">
        <f>VLOOKUP($D380,'Growth rate'!$B$3:$S$93,6,FALSE)*VLOOKUP($F380,BY_IND_Demand_Drivers!$B$5:$J$100,7,FALSE)</f>
        <v>9.7610578162560397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47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IIDEM</v>
      </c>
      <c r="G381" s="16">
        <f>VLOOKUP($D381,'Growth rate'!$B$3:$S$93,6,FALSE)*VLOOKUP($F381,BY_IND_Demand_Drivers!$B$5:$J$100,7,FALSE)</f>
        <v>9.8655882420137502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47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IIDEM</v>
      </c>
      <c r="G382" s="16">
        <f>VLOOKUP($D382,'Growth rate'!$B$3:$S$93,6,FALSE)*VLOOKUP($F382,BY_IND_Demand_Drivers!$B$5:$J$100,7,FALSE)</f>
        <v>9.9701186677714606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47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IIDEM</v>
      </c>
      <c r="G383" s="16">
        <f>VLOOKUP($D383,'Growth rate'!$B$3:$S$93,6,FALSE)*VLOOKUP($F383,BY_IND_Demand_Drivers!$B$5:$J$100,7,FALSE)</f>
        <v>10.074649093529171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47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IIDEM</v>
      </c>
      <c r="G384" s="16">
        <f>VLOOKUP($D384,'Growth rate'!$B$3:$S$93,6,FALSE)*VLOOKUP($F384,BY_IND_Demand_Drivers!$B$5:$J$100,7,FALSE)</f>
        <v>10.17898440538408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47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IIDEM</v>
      </c>
      <c r="G385" s="16">
        <f>VLOOKUP($D385,'Growth rate'!$B$3:$S$93,6,FALSE)*VLOOKUP($F385,BY_IND_Demand_Drivers!$B$5:$J$100,7,FALSE)</f>
        <v>10.283319717238987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47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IIDEM</v>
      </c>
      <c r="G386" s="16">
        <f>VLOOKUP($D386,'Growth rate'!$B$3:$S$93,6,FALSE)*VLOOKUP($F386,BY_IND_Demand_Drivers!$B$5:$J$100,7,FALSE)</f>
        <v>10.387655029093894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47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IIDEM</v>
      </c>
      <c r="G387" s="16">
        <f>VLOOKUP($D387,'Growth rate'!$B$3:$S$93,6,FALSE)*VLOOKUP($F387,BY_IND_Demand_Drivers!$B$5:$J$100,7,FALSE)</f>
        <v>10.491990340948799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47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IIDEM</v>
      </c>
      <c r="G388" s="16">
        <f>VLOOKUP($D388,'Growth rate'!$B$3:$S$93,6,FALSE)*VLOOKUP($F388,BY_IND_Demand_Drivers!$B$5:$J$100,7,FALSE)</f>
        <v>10.596325652803706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47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IIDEM</v>
      </c>
      <c r="G389" s="16">
        <f>VLOOKUP($D389,'Growth rate'!$B$3:$S$93,6,FALSE)*VLOOKUP($F389,BY_IND_Demand_Drivers!$B$5:$J$100,7,FALSE)</f>
        <v>10.698944479661407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47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IIDEM</v>
      </c>
      <c r="G390" s="16">
        <f>VLOOKUP($D390,'Growth rate'!$B$3:$S$93,6,FALSE)*VLOOKUP($F390,BY_IND_Demand_Drivers!$B$5:$J$100,7,FALSE)</f>
        <v>10.801563306519109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47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IIDEM</v>
      </c>
      <c r="G391" s="16">
        <f>VLOOKUP($D391,'Growth rate'!$B$3:$S$93,6,FALSE)*VLOOKUP($F391,BY_IND_Demand_Drivers!$B$5:$J$100,7,FALSE)</f>
        <v>10.904182133376811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47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IIDEM</v>
      </c>
      <c r="G392" s="16">
        <f>VLOOKUP($D392,'Growth rate'!$B$3:$S$93,6,FALSE)*VLOOKUP($F392,BY_IND_Demand_Drivers!$B$5:$J$100,7,FALSE)</f>
        <v>11.006800960234511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47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IIDEM</v>
      </c>
      <c r="G393" s="16">
        <f>VLOOKUP($D393,'Growth rate'!$B$3:$S$93,6,FALSE)*VLOOKUP($F393,BY_IND_Demand_Drivers!$B$5:$J$100,7,FALSE)</f>
        <v>11.109419787092211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47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IIDEM</v>
      </c>
      <c r="G394" s="16">
        <f>VLOOKUP($D394,'Growth rate'!$B$3:$S$93,6,FALSE)*VLOOKUP($F394,BY_IND_Demand_Drivers!$B$5:$J$100,7,FALSE)</f>
        <v>11.207838861098839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47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IIDEM</v>
      </c>
      <c r="G395" s="16">
        <f>VLOOKUP($D395,'Growth rate'!$B$3:$S$93,6,FALSE)*VLOOKUP($F395,BY_IND_Demand_Drivers!$B$5:$J$100,7,FALSE)</f>
        <v>11.306257935105466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47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IIDEM</v>
      </c>
      <c r="G396" s="16">
        <f>VLOOKUP($D396,'Growth rate'!$B$3:$S$93,6,FALSE)*VLOOKUP($F396,BY_IND_Demand_Drivers!$B$5:$J$100,7,FALSE)</f>
        <v>11.40467700911209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47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IIDEM</v>
      </c>
      <c r="G397" s="16">
        <f>VLOOKUP($D397,'Growth rate'!$B$3:$S$93,6,FALSE)*VLOOKUP($F397,BY_IND_Demand_Drivers!$B$5:$J$100,7,FALSE)</f>
        <v>11.503096083118717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47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IIDEM</v>
      </c>
      <c r="G398" s="16">
        <f>VLOOKUP($D398,'Growth rate'!$B$3:$S$93,6,FALSE)*VLOOKUP($F398,BY_IND_Demand_Drivers!$B$5:$J$100,7,FALSE)</f>
        <v>11.601515157125343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47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IIDEM</v>
      </c>
      <c r="G399" s="16">
        <f>VLOOKUP($D399,'Growth rate'!$B$3:$S$93,6,FALSE)*VLOOKUP($F399,BY_IND_Demand_Drivers!$B$5:$J$100,7,FALSE)</f>
        <v>11.696040082821838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47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IIDEM</v>
      </c>
      <c r="G400" s="16">
        <f>VLOOKUP($D400,'Growth rate'!$B$3:$S$93,6,FALSE)*VLOOKUP($F400,BY_IND_Demand_Drivers!$B$5:$J$100,7,FALSE)</f>
        <v>11.790565008518334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47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IIDEM</v>
      </c>
      <c r="G401" s="16">
        <f>VLOOKUP($D401,'Growth rate'!$B$3:$S$93,6,FALSE)*VLOOKUP($F401,BY_IND_Demand_Drivers!$B$5:$J$100,7,FALSE)</f>
        <v>11.885089934214832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47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IIDEM</v>
      </c>
      <c r="G402" s="16">
        <f>VLOOKUP($D402,'Growth rate'!$B$3:$S$93,6,FALSE)*VLOOKUP($F402,BY_IND_Demand_Drivers!$B$5:$J$100,7,FALSE)</f>
        <v>11.979614859911329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47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IIDEM</v>
      </c>
      <c r="G403" s="16">
        <f>VLOOKUP($D403,'Growth rate'!$B$3:$S$93,6,FALSE)*VLOOKUP($F403,BY_IND_Demand_Drivers!$B$5:$J$100,7,FALSE)</f>
        <v>12.074139785607825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47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IIDEM</v>
      </c>
      <c r="G404" s="16">
        <f>VLOOKUP($D404,'Growth rate'!$B$3:$S$93,6,FALSE)*VLOOKUP($F404,BY_IND_Demand_Drivers!$B$5:$J$100,7,FALSE)</f>
        <v>12.166472636169033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47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IIDEM</v>
      </c>
      <c r="G405" s="16">
        <f>VLOOKUP($D405,'Growth rate'!$B$3:$S$93,6,FALSE)*VLOOKUP($F405,BY_IND_Demand_Drivers!$B$5:$J$100,7,FALSE)</f>
        <v>12.258805486730239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47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IIDEM</v>
      </c>
      <c r="G406" s="16">
        <f>VLOOKUP($D406,'Growth rate'!$B$3:$S$93,6,FALSE)*VLOOKUP($F406,BY_IND_Demand_Drivers!$B$5:$J$100,7,FALSE)</f>
        <v>12.351138337291447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47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IIDEM</v>
      </c>
      <c r="G407" s="16">
        <f>VLOOKUP($D407,'Growth rate'!$B$3:$S$93,6,FALSE)*VLOOKUP($F407,BY_IND_Demand_Drivers!$B$5:$J$100,7,FALSE)</f>
        <v>12.443471187852653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47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IIDEM</v>
      </c>
      <c r="G408" s="16">
        <f>VLOOKUP($D408,'Growth rate'!$B$3:$S$93,6,FALSE)*VLOOKUP($F408,BY_IND_Demand_Drivers!$B$5:$J$100,7,FALSE)</f>
        <v>12.535804038413858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47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IIDEM</v>
      </c>
      <c r="G409" s="16">
        <f>VLOOKUP($D409,'Growth rate'!$B$3:$S$93,6,FALSE)*VLOOKUP($F409,BY_IND_Demand_Drivers!$B$5:$J$100,7,FALSE)</f>
        <v>12.625053867590417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47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IIDEM</v>
      </c>
      <c r="G410" s="16">
        <f>VLOOKUP($D410,'Growth rate'!$B$3:$S$93,6,FALSE)*VLOOKUP($F410,BY_IND_Demand_Drivers!$B$5:$J$100,7,FALSE)</f>
        <v>12.714303696766976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47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IIDEM</v>
      </c>
      <c r="G411" s="16">
        <f>VLOOKUP($D411,'Growth rate'!$B$3:$S$93,6,FALSE)*VLOOKUP($F411,BY_IND_Demand_Drivers!$B$5:$J$100,7,FALSE)</f>
        <v>12.803553525943533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47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IIDEM</v>
      </c>
      <c r="G412" s="16">
        <f>VLOOKUP($D412,'Growth rate'!$B$3:$S$93,6,FALSE)*VLOOKUP($F412,BY_IND_Demand_Drivers!$B$5:$J$100,7,FALSE)</f>
        <v>12.892803355120089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47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IIDEM</v>
      </c>
      <c r="G413" s="16">
        <f>VLOOKUP($D413,'Growth rate'!$B$3:$S$93,6,FALSE)*VLOOKUP($F413,BY_IND_Demand_Drivers!$B$5:$J$100,7,FALSE)</f>
        <v>12.982053184296648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48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IIDTF</v>
      </c>
      <c r="G414" s="16">
        <f>VLOOKUP($D414,'Growth rate'!$B$3:$S$93,6,FALSE)*VLOOKUP($F414,BY_IND_Demand_Drivers!$B$5:$J$100,7,FALSE)</f>
        <v>0.72976177425742605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48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IIDTF</v>
      </c>
      <c r="G415" s="16">
        <f>VLOOKUP($D415,'Growth rate'!$B$3:$S$93,6,FALSE)*VLOOKUP($F415,BY_IND_Demand_Drivers!$B$5:$J$100,7,FALSE)</f>
        <v>0.73917575931677137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48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IIDTF</v>
      </c>
      <c r="G416" s="16">
        <f>VLOOKUP($D416,'Growth rate'!$B$3:$S$93,6,FALSE)*VLOOKUP($F416,BY_IND_Demand_Drivers!$B$5:$J$100,7,FALSE)</f>
        <v>0.74858974437611658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48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IIDTF</v>
      </c>
      <c r="G417" s="16">
        <f>VLOOKUP($D417,'Growth rate'!$B$3:$S$93,6,FALSE)*VLOOKUP($F417,BY_IND_Demand_Drivers!$B$5:$J$100,7,FALSE)</f>
        <v>0.7580037294354619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48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IIDTF</v>
      </c>
      <c r="G418" s="16">
        <f>VLOOKUP($D418,'Growth rate'!$B$3:$S$93,6,FALSE)*VLOOKUP($F418,BY_IND_Demand_Drivers!$B$5:$J$100,7,FALSE)</f>
        <v>0.76741771449480711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48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IIDTF</v>
      </c>
      <c r="G419" s="16">
        <f>VLOOKUP($D419,'Growth rate'!$B$3:$S$93,6,FALSE)*VLOOKUP($F419,BY_IND_Demand_Drivers!$B$5:$J$100,7,FALSE)</f>
        <v>0.77683169955415254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48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IIDTF</v>
      </c>
      <c r="G420" s="16">
        <f>VLOOKUP($D420,'Growth rate'!$B$3:$S$93,6,FALSE)*VLOOKUP($F420,BY_IND_Demand_Drivers!$B$5:$J$100,7,FALSE)</f>
        <v>0.78624568461349786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48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IIDTF</v>
      </c>
      <c r="G421" s="16">
        <f>VLOOKUP($D421,'Growth rate'!$B$3:$S$93,6,FALSE)*VLOOKUP($F421,BY_IND_Demand_Drivers!$B$5:$J$100,7,FALSE)</f>
        <v>0.79565966967284307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48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IIDTF</v>
      </c>
      <c r="G422" s="16">
        <f>VLOOKUP($D422,'Growth rate'!$B$3:$S$93,6,FALSE)*VLOOKUP($F422,BY_IND_Demand_Drivers!$B$5:$J$100,7,FALSE)</f>
        <v>0.80507365473218839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48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IIDTF</v>
      </c>
      <c r="G423" s="16">
        <f>VLOOKUP($D423,'Growth rate'!$B$3:$S$93,6,FALSE)*VLOOKUP($F423,BY_IND_Demand_Drivers!$B$5:$J$100,7,FALSE)</f>
        <v>0.81448763979153371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48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IIDTF</v>
      </c>
      <c r="G424" s="16">
        <f>VLOOKUP($D424,'Growth rate'!$B$3:$S$93,6,FALSE)*VLOOKUP($F424,BY_IND_Demand_Drivers!$B$5:$J$100,7,FALSE)</f>
        <v>0.82390162485087892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48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IIDTF</v>
      </c>
      <c r="G425" s="16">
        <f>VLOOKUP($D425,'Growth rate'!$B$3:$S$93,6,FALSE)*VLOOKUP($F425,BY_IND_Demand_Drivers!$B$5:$J$100,7,FALSE)</f>
        <v>0.83331560991022435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48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IIDTF</v>
      </c>
      <c r="G426" s="16">
        <f>VLOOKUP($D426,'Growth rate'!$B$3:$S$93,6,FALSE)*VLOOKUP($F426,BY_IND_Demand_Drivers!$B$5:$J$100,7,FALSE)</f>
        <v>0.84272959496956945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48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IIDTF</v>
      </c>
      <c r="G427" s="16">
        <f>VLOOKUP($D427,'Growth rate'!$B$3:$S$93,6,FALSE)*VLOOKUP($F427,BY_IND_Demand_Drivers!$B$5:$J$100,7,FALSE)</f>
        <v>0.85214358002891488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48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IIDTF</v>
      </c>
      <c r="G428" s="16">
        <f>VLOOKUP($D428,'Growth rate'!$B$3:$S$93,6,FALSE)*VLOOKUP($F428,BY_IND_Demand_Drivers!$B$5:$J$100,7,FALSE)</f>
        <v>0.86155756508826009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48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IIDTF</v>
      </c>
      <c r="G429" s="16">
        <f>VLOOKUP($D429,'Growth rate'!$B$3:$S$93,6,FALSE)*VLOOKUP($F429,BY_IND_Demand_Drivers!$B$5:$J$100,7,FALSE)</f>
        <v>0.87097155014760541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48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IIDTF</v>
      </c>
      <c r="G430" s="16">
        <f>VLOOKUP($D430,'Growth rate'!$B$3:$S$93,6,FALSE)*VLOOKUP($F430,BY_IND_Demand_Drivers!$B$5:$J$100,7,FALSE)</f>
        <v>0.88038553520695073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48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IIDTF</v>
      </c>
      <c r="G431" s="16">
        <f>VLOOKUP($D431,'Growth rate'!$B$3:$S$93,6,FALSE)*VLOOKUP($F431,BY_IND_Demand_Drivers!$B$5:$J$100,7,FALSE)</f>
        <v>0.88979952026629594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48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IIDTF</v>
      </c>
      <c r="G432" s="16">
        <f>VLOOKUP($D432,'Growth rate'!$B$3:$S$93,6,FALSE)*VLOOKUP($F432,BY_IND_Demand_Drivers!$B$5:$J$100,7,FALSE)</f>
        <v>0.89921350532564126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48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IIDTF</v>
      </c>
      <c r="G433" s="16">
        <f>VLOOKUP($D433,'Growth rate'!$B$3:$S$93,6,FALSE)*VLOOKUP($F433,BY_IND_Demand_Drivers!$B$5:$J$100,7,FALSE)</f>
        <v>0.90862749038498669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48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IIDTF</v>
      </c>
      <c r="G434" s="16">
        <f>VLOOKUP($D434,'Growth rate'!$B$3:$S$93,6,FALSE)*VLOOKUP($F434,BY_IND_Demand_Drivers!$B$5:$J$100,7,FALSE)</f>
        <v>0.9180414754443319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48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IIDTF</v>
      </c>
      <c r="G435" s="16">
        <f>VLOOKUP($D435,'Growth rate'!$B$3:$S$93,6,FALSE)*VLOOKUP($F435,BY_IND_Demand_Drivers!$B$5:$J$100,7,FALSE)</f>
        <v>0.92745546050367722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48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IIDTF</v>
      </c>
      <c r="G436" s="16">
        <f>VLOOKUP($D436,'Growth rate'!$B$3:$S$93,6,FALSE)*VLOOKUP($F436,BY_IND_Demand_Drivers!$B$5:$J$100,7,FALSE)</f>
        <v>0.93686944556302254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48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IIDTF</v>
      </c>
      <c r="G437" s="16">
        <f>VLOOKUP($D437,'Growth rate'!$B$3:$S$93,6,FALSE)*VLOOKUP($F437,BY_IND_Demand_Drivers!$B$5:$J$100,7,FALSE)</f>
        <v>0.94628343062236775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48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IIDTF</v>
      </c>
      <c r="G438" s="16">
        <f>VLOOKUP($D438,'Growth rate'!$B$3:$S$93,6,FALSE)*VLOOKUP($F438,BY_IND_Demand_Drivers!$B$5:$J$100,7,FALSE)</f>
        <v>0.95569741568171296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48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IIDTF</v>
      </c>
      <c r="G439" s="16">
        <f>VLOOKUP($D439,'Growth rate'!$B$3:$S$93,6,FALSE)*VLOOKUP($F439,BY_IND_Demand_Drivers!$B$5:$J$100,7,FALSE)</f>
        <v>0.96511140074105828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48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IIDTF</v>
      </c>
      <c r="G440" s="16">
        <f>VLOOKUP($D440,'Growth rate'!$B$3:$S$93,6,FALSE)*VLOOKUP($F440,BY_IND_Demand_Drivers!$B$5:$J$100,7,FALSE)</f>
        <v>0.97452538580040371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48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IIDTF</v>
      </c>
      <c r="G441" s="16">
        <f>VLOOKUP($D441,'Growth rate'!$B$3:$S$93,6,FALSE)*VLOOKUP($F441,BY_IND_Demand_Drivers!$B$5:$J$100,7,FALSE)</f>
        <v>0.98393937085974881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48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IIDTF</v>
      </c>
      <c r="G442" s="16">
        <f>VLOOKUP($D442,'Growth rate'!$B$3:$S$93,6,FALSE)*VLOOKUP($F442,BY_IND_Demand_Drivers!$B$5:$J$100,7,FALSE)</f>
        <v>0.99335335591909424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48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IIDTF</v>
      </c>
      <c r="G443" s="16">
        <f>VLOOKUP($D443,'Growth rate'!$B$3:$S$93,6,FALSE)*VLOOKUP($F443,BY_IND_Demand_Drivers!$B$5:$J$100,7,FALSE)</f>
        <v>1.0027673409784397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48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IIDTF</v>
      </c>
      <c r="G444" s="16">
        <f>VLOOKUP($D444,'Growth rate'!$B$3:$S$93,6,FALSE)*VLOOKUP($F444,BY_IND_Demand_Drivers!$B$5:$J$100,7,FALSE)</f>
        <v>1.0121813260377848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48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IIDTF</v>
      </c>
      <c r="G445" s="16">
        <f>VLOOKUP($D445,'Growth rate'!$B$3:$S$93,6,FALSE)*VLOOKUP($F445,BY_IND_Demand_Drivers!$B$5:$J$100,7,FALSE)</f>
        <v>1.0215953110971301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48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IIDTF</v>
      </c>
      <c r="G446" s="16">
        <f>VLOOKUP($D446,'Growth rate'!$B$3:$S$93,6,FALSE)*VLOOKUP($F446,BY_IND_Demand_Drivers!$B$5:$J$100,7,FALSE)</f>
        <v>1.0326737222448754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48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IIDTF</v>
      </c>
      <c r="G447" s="16">
        <f>VLOOKUP($D447,'Growth rate'!$B$3:$S$93,6,FALSE)*VLOOKUP($F447,BY_IND_Demand_Drivers!$B$5:$J$100,7,FALSE)</f>
        <v>1.0437521333926207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48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IIDTF</v>
      </c>
      <c r="G448" s="16">
        <f>VLOOKUP($D448,'Growth rate'!$B$3:$S$93,6,FALSE)*VLOOKUP($F448,BY_IND_Demand_Drivers!$B$5:$J$100,7,FALSE)</f>
        <v>1.0548305445403663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48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IIDTF</v>
      </c>
      <c r="G449" s="16">
        <f>VLOOKUP($D449,'Growth rate'!$B$3:$S$93,6,FALSE)*VLOOKUP($F449,BY_IND_Demand_Drivers!$B$5:$J$100,7,FALSE)</f>
        <v>1.0659089556881116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48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IIDTF</v>
      </c>
      <c r="G450" s="16">
        <f>VLOOKUP($D450,'Growth rate'!$B$3:$S$93,6,FALSE)*VLOOKUP($F450,BY_IND_Demand_Drivers!$B$5:$J$100,7,FALSE)</f>
        <v>1.0769873668358569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48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IIDTF</v>
      </c>
      <c r="G451" s="16">
        <f>VLOOKUP($D451,'Growth rate'!$B$3:$S$93,6,FALSE)*VLOOKUP($F451,BY_IND_Demand_Drivers!$B$5:$J$100,7,FALSE)</f>
        <v>1.0893923251468329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48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IIDTF</v>
      </c>
      <c r="G452" s="16">
        <f>VLOOKUP($D452,'Growth rate'!$B$3:$S$93,6,FALSE)*VLOOKUP($F452,BY_IND_Demand_Drivers!$B$5:$J$100,7,FALSE)</f>
        <v>1.1017972834578089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48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IIDTF</v>
      </c>
      <c r="G453" s="16">
        <f>VLOOKUP($D453,'Growth rate'!$B$3:$S$93,6,FALSE)*VLOOKUP($F453,BY_IND_Demand_Drivers!$B$5:$J$100,7,FALSE)</f>
        <v>1.1142022417687854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48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IIDTF</v>
      </c>
      <c r="G454" s="16">
        <f>VLOOKUP($D454,'Growth rate'!$B$3:$S$93,6,FALSE)*VLOOKUP($F454,BY_IND_Demand_Drivers!$B$5:$J$100,7,FALSE)</f>
        <v>1.1266072000797611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48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IIDTF</v>
      </c>
      <c r="G455" s="16">
        <f>VLOOKUP($D455,'Growth rate'!$B$3:$S$93,6,FALSE)*VLOOKUP($F455,BY_IND_Demand_Drivers!$B$5:$J$100,7,FALSE)</f>
        <v>1.1390121583907373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48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IIDTF</v>
      </c>
      <c r="G456" s="16">
        <f>VLOOKUP($D456,'Growth rate'!$B$3:$S$93,6,FALSE)*VLOOKUP($F456,BY_IND_Demand_Drivers!$B$5:$J$100,7,FALSE)</f>
        <v>1.1517288759883828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48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IIDTF</v>
      </c>
      <c r="G457" s="16">
        <f>VLOOKUP($D457,'Growth rate'!$B$3:$S$93,6,FALSE)*VLOOKUP($F457,BY_IND_Demand_Drivers!$B$5:$J$100,7,FALSE)</f>
        <v>1.1644455935860287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48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IIDTF</v>
      </c>
      <c r="G458" s="16">
        <f>VLOOKUP($D458,'Growth rate'!$B$3:$S$93,6,FALSE)*VLOOKUP($F458,BY_IND_Demand_Drivers!$B$5:$J$100,7,FALSE)</f>
        <v>1.1771623111836742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48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IIDTF</v>
      </c>
      <c r="G459" s="16">
        <f>VLOOKUP($D459,'Growth rate'!$B$3:$S$93,6,FALSE)*VLOOKUP($F459,BY_IND_Demand_Drivers!$B$5:$J$100,7,FALSE)</f>
        <v>1.1898790287813199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48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IIDTF</v>
      </c>
      <c r="G460" s="16">
        <f>VLOOKUP($D460,'Growth rate'!$B$3:$S$93,6,FALSE)*VLOOKUP($F460,BY_IND_Demand_Drivers!$B$5:$J$100,7,FALSE)</f>
        <v>1.2025957463789656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48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IIDTF</v>
      </c>
      <c r="G461" s="16">
        <f>VLOOKUP($D461,'Growth rate'!$B$3:$S$93,6,FALSE)*VLOOKUP($F461,BY_IND_Demand_Drivers!$B$5:$J$100,7,FALSE)</f>
        <v>1.2157561196336297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48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IIDTF</v>
      </c>
      <c r="G462" s="16">
        <f>VLOOKUP($D462,'Growth rate'!$B$3:$S$93,6,FALSE)*VLOOKUP($F462,BY_IND_Demand_Drivers!$B$5:$J$100,7,FALSE)</f>
        <v>1.2289164928882939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48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IIDTF</v>
      </c>
      <c r="G463" s="16">
        <f>VLOOKUP($D463,'Growth rate'!$B$3:$S$93,6,FALSE)*VLOOKUP($F463,BY_IND_Demand_Drivers!$B$5:$J$100,7,FALSE)</f>
        <v>1.242076866142958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48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IIDTF</v>
      </c>
      <c r="G464" s="16">
        <f>VLOOKUP($D464,'Growth rate'!$B$3:$S$93,6,FALSE)*VLOOKUP($F464,BY_IND_Demand_Drivers!$B$5:$J$100,7,FALSE)</f>
        <v>1.2552372393976219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48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IIDTF</v>
      </c>
      <c r="G465" s="16">
        <f>VLOOKUP($D465,'Growth rate'!$B$3:$S$93,6,FALSE)*VLOOKUP($F465,BY_IND_Demand_Drivers!$B$5:$J$100,7,FALSE)</f>
        <v>1.268397612652286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48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IIDTF</v>
      </c>
      <c r="G466" s="16">
        <f>VLOOKUP($D466,'Growth rate'!$B$3:$S$93,6,FALSE)*VLOOKUP($F466,BY_IND_Demand_Drivers!$B$5:$J$100,7,FALSE)</f>
        <v>1.2815334210803035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48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IIDTF</v>
      </c>
      <c r="G467" s="16">
        <f>VLOOKUP($D467,'Growth rate'!$B$3:$S$93,6,FALSE)*VLOOKUP($F467,BY_IND_Demand_Drivers!$B$5:$J$100,7,FALSE)</f>
        <v>1.2946692295083204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48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IIDTF</v>
      </c>
      <c r="G468" s="16">
        <f>VLOOKUP($D468,'Growth rate'!$B$3:$S$93,6,FALSE)*VLOOKUP($F468,BY_IND_Demand_Drivers!$B$5:$J$100,7,FALSE)</f>
        <v>1.3078050379363377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48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IIDTF</v>
      </c>
      <c r="G469" s="16">
        <f>VLOOKUP($D469,'Growth rate'!$B$3:$S$93,6,FALSE)*VLOOKUP($F469,BY_IND_Demand_Drivers!$B$5:$J$100,7,FALSE)</f>
        <v>1.3209408463643548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48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IIDTF</v>
      </c>
      <c r="G470" s="16">
        <f>VLOOKUP($D470,'Growth rate'!$B$3:$S$93,6,FALSE)*VLOOKUP($F470,BY_IND_Demand_Drivers!$B$5:$J$100,7,FALSE)</f>
        <v>1.3340766547923717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48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IIDTF</v>
      </c>
      <c r="G471" s="16">
        <f>VLOOKUP($D471,'Growth rate'!$B$3:$S$93,6,FALSE)*VLOOKUP($F471,BY_IND_Demand_Drivers!$B$5:$J$100,7,FALSE)</f>
        <v>1.3469963578799053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48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IIDTF</v>
      </c>
      <c r="G472" s="16">
        <f>VLOOKUP($D472,'Growth rate'!$B$3:$S$93,6,FALSE)*VLOOKUP($F472,BY_IND_Demand_Drivers!$B$5:$J$100,7,FALSE)</f>
        <v>1.359916060967439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48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IIDTF</v>
      </c>
      <c r="G473" s="16">
        <f>VLOOKUP($D473,'Growth rate'!$B$3:$S$93,6,FALSE)*VLOOKUP($F473,BY_IND_Demand_Drivers!$B$5:$J$100,7,FALSE)</f>
        <v>1.3728357640549727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48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IIDTF</v>
      </c>
      <c r="G474" s="16">
        <f>VLOOKUP($D474,'Growth rate'!$B$3:$S$93,6,FALSE)*VLOOKUP($F474,BY_IND_Demand_Drivers!$B$5:$J$100,7,FALSE)</f>
        <v>1.3857554671425063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48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IIDTF</v>
      </c>
      <c r="G475" s="16">
        <f>VLOOKUP($D475,'Growth rate'!$B$3:$S$93,6,FALSE)*VLOOKUP($F475,BY_IND_Demand_Drivers!$B$5:$J$100,7,FALSE)</f>
        <v>1.3986751702300397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48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IIDTF</v>
      </c>
      <c r="G476" s="16">
        <f>VLOOKUP($D476,'Growth rate'!$B$3:$S$93,6,FALSE)*VLOOKUP($F476,BY_IND_Demand_Drivers!$B$5:$J$100,7,FALSE)</f>
        <v>1.4110661247288554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48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IIDTF</v>
      </c>
      <c r="G477" s="16">
        <f>VLOOKUP($D477,'Growth rate'!$B$3:$S$93,6,FALSE)*VLOOKUP($F477,BY_IND_Demand_Drivers!$B$5:$J$100,7,FALSE)</f>
        <v>1.4234570792276711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48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IIDTF</v>
      </c>
      <c r="G478" s="16">
        <f>VLOOKUP($D478,'Growth rate'!$B$3:$S$93,6,FALSE)*VLOOKUP($F478,BY_IND_Demand_Drivers!$B$5:$J$100,7,FALSE)</f>
        <v>1.4358480337264865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48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IIDTF</v>
      </c>
      <c r="G479" s="16">
        <f>VLOOKUP($D479,'Growth rate'!$B$3:$S$93,6,FALSE)*VLOOKUP($F479,BY_IND_Demand_Drivers!$B$5:$J$100,7,FALSE)</f>
        <v>1.4482389882253019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48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IIDTF</v>
      </c>
      <c r="G480" s="16">
        <f>VLOOKUP($D480,'Growth rate'!$B$3:$S$93,6,FALSE)*VLOOKUP($F480,BY_IND_Demand_Drivers!$B$5:$J$100,7,FALSE)</f>
        <v>1.4606299427241174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48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IIDTF</v>
      </c>
      <c r="G481" s="16">
        <f>VLOOKUP($D481,'Growth rate'!$B$3:$S$93,6,FALSE)*VLOOKUP($F481,BY_IND_Demand_Drivers!$B$5:$J$100,7,FALSE)</f>
        <v>1.4725306242244367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48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IIDTF</v>
      </c>
      <c r="G482" s="16">
        <f>VLOOKUP($D482,'Growth rate'!$B$3:$S$93,6,FALSE)*VLOOKUP($F482,BY_IND_Demand_Drivers!$B$5:$J$100,7,FALSE)</f>
        <v>1.4844313057247558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48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IIDTF</v>
      </c>
      <c r="G483" s="16">
        <f>VLOOKUP($D483,'Growth rate'!$B$3:$S$93,6,FALSE)*VLOOKUP($F483,BY_IND_Demand_Drivers!$B$5:$J$100,7,FALSE)</f>
        <v>1.4963319872250753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48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IIDTF</v>
      </c>
      <c r="G484" s="16">
        <f>VLOOKUP($D484,'Growth rate'!$B$3:$S$93,6,FALSE)*VLOOKUP($F484,BY_IND_Demand_Drivers!$B$5:$J$100,7,FALSE)</f>
        <v>1.5082326687253946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48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IIDTF</v>
      </c>
      <c r="G485" s="16">
        <f>VLOOKUP($D485,'Growth rate'!$B$3:$S$93,6,FALSE)*VLOOKUP($F485,BY_IND_Demand_Drivers!$B$5:$J$100,7,FALSE)</f>
        <v>1.5201333502257137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48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IIDTF</v>
      </c>
      <c r="G486" s="16">
        <f>VLOOKUP($D486,'Growth rate'!$B$3:$S$93,6,FALSE)*VLOOKUP($F486,BY_IND_Demand_Drivers!$B$5:$J$100,7,FALSE)</f>
        <v>1.5317580496205978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48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IIDTF</v>
      </c>
      <c r="G487" s="16">
        <f>VLOOKUP($D487,'Growth rate'!$B$3:$S$93,6,FALSE)*VLOOKUP($F487,BY_IND_Demand_Drivers!$B$5:$J$100,7,FALSE)</f>
        <v>1.5433827490154814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48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IIDTF</v>
      </c>
      <c r="G488" s="16">
        <f>VLOOKUP($D488,'Growth rate'!$B$3:$S$93,6,FALSE)*VLOOKUP($F488,BY_IND_Demand_Drivers!$B$5:$J$100,7,FALSE)</f>
        <v>1.5550074484103653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48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IIDTF</v>
      </c>
      <c r="G489" s="16">
        <f>VLOOKUP($D489,'Growth rate'!$B$3:$S$93,6,FALSE)*VLOOKUP($F489,BY_IND_Demand_Drivers!$B$5:$J$100,7,FALSE)</f>
        <v>1.566632147805249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48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IIDTF</v>
      </c>
      <c r="G490" s="16">
        <f>VLOOKUP($D490,'Growth rate'!$B$3:$S$93,6,FALSE)*VLOOKUP($F490,BY_IND_Demand_Drivers!$B$5:$J$100,7,FALSE)</f>
        <v>1.5782568472001326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48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IIDTF</v>
      </c>
      <c r="G491" s="16">
        <f>VLOOKUP($D491,'Growth rate'!$B$3:$S$93,6,FALSE)*VLOOKUP($F491,BY_IND_Demand_Drivers!$B$5:$J$100,7,FALSE)</f>
        <v>1.5894933944194181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48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IIDTF</v>
      </c>
      <c r="G492" s="16">
        <f>VLOOKUP($D492,'Growth rate'!$B$3:$S$93,6,FALSE)*VLOOKUP($F492,BY_IND_Demand_Drivers!$B$5:$J$100,7,FALSE)</f>
        <v>1.6007299416387033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48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IIDTF</v>
      </c>
      <c r="G493" s="16">
        <f>VLOOKUP($D493,'Growth rate'!$B$3:$S$93,6,FALSE)*VLOOKUP($F493,BY_IND_Demand_Drivers!$B$5:$J$100,7,FALSE)</f>
        <v>1.6119664888579888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48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IIDTF</v>
      </c>
      <c r="G494" s="16">
        <f>VLOOKUP($D494,'Growth rate'!$B$3:$S$93,6,FALSE)*VLOOKUP($F494,BY_IND_Demand_Drivers!$B$5:$J$100,7,FALSE)</f>
        <v>1.6232030360772738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48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IIDTF</v>
      </c>
      <c r="G495" s="16">
        <f>VLOOKUP($D495,'Growth rate'!$B$3:$S$93,6,FALSE)*VLOOKUP($F495,BY_IND_Demand_Drivers!$B$5:$J$100,7,FALSE)</f>
        <v>1.634439583296559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49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IIDFL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49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IIDFL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49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IIDFL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49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IIDFL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49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IIDFL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49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IIDFL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49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IIDFL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49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IIDFL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49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IIDFL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49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IIDFL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49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IIDFL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49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IIDFL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49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IIDFL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49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IIDFL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49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IIDFL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49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IIDFL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49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IIDFL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49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IIDFL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49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IIDFL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49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IIDFL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49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IIDFL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49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IIDFL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49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IIDFL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49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IIDFL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49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IIDFL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49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IIDFL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49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IIDFL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49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IIDFL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49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IIDFL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49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IIDFL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49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IIDFL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49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IIDFL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49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IIDFL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49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IIDFL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49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IIDFL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49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IIDFL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49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IIDFL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49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IIDFL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49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IIDFL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49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IIDFL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49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IIDFL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49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IIDFL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49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IIDFL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49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IIDFL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49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IIDFL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49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IIDFL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49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IIDFL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49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IIDFL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49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IIDFL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49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IIDFL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49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IIDFL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49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IIDFL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49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IIDFL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49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IIDFL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49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IIDFL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49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IIDFL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49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IIDFL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49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IIDFL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49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IIDFL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49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IIDFL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49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IIDFL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49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IIDFL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49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IIDFL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49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IIDFL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49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IIDFL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49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IIDFL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49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IIDFL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49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IIDFL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49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IIDFL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49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IIDFL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49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IIDFL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49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IIDFL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49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IIDFL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49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IIDFL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49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IIDFL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49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IIDFL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49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IIDFL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49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IIDFL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49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IIDFL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49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IIDFL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49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IIDFL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49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IIDFL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2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50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IFDPH</v>
      </c>
      <c r="G4" s="16">
        <f>VLOOKUP($D4,'Growth rate'!$B$3:$S$93,6,FALSE)*VLOOKUP($F4,BY_IND_Demand_Drivers!$B$5:$J$100,7,FALSE)</f>
        <v>114.004622708911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50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IFDPH</v>
      </c>
      <c r="G5" s="16">
        <f>VLOOKUP($D5,'Growth rate'!$B$3:$S$93,6,FALSE)*VLOOKUP($F5,BY_IND_Demand_Drivers!$B$5:$J$100,7,FALSE)</f>
        <v>115.4752914294946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50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IFDPH</v>
      </c>
      <c r="G6" s="16">
        <f>VLOOKUP($D6,'Growth rate'!$B$3:$S$93,6,FALSE)*VLOOKUP($F6,BY_IND_Demand_Drivers!$B$5:$J$100,7,FALSE)</f>
        <v>116.94596015007819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50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IFDPH</v>
      </c>
      <c r="G7" s="16">
        <f>VLOOKUP($D7,'Growth rate'!$B$3:$S$93,6,FALSE)*VLOOKUP($F7,BY_IND_Demand_Drivers!$B$5:$J$100,7,FALSE)</f>
        <v>118.4166288706618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50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IFDPH</v>
      </c>
      <c r="G8" s="16">
        <f>VLOOKUP($D8,'Growth rate'!$B$3:$S$93,6,FALSE)*VLOOKUP($F8,BY_IND_Demand_Drivers!$B$5:$J$100,7,FALSE)</f>
        <v>119.88729759124539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50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IFDPH</v>
      </c>
      <c r="G9" s="16">
        <f>VLOOKUP($D9,'Growth rate'!$B$3:$S$93,6,FALSE)*VLOOKUP($F9,BY_IND_Demand_Drivers!$B$5:$J$100,7,FALSE)</f>
        <v>121.35796631182899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50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IFDPH</v>
      </c>
      <c r="G10" s="16">
        <f>VLOOKUP($D10,'Growth rate'!$B$3:$S$93,6,FALSE)*VLOOKUP($F10,BY_IND_Demand_Drivers!$B$5:$J$100,7,FALSE)</f>
        <v>122.82863503241259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50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IFDPH</v>
      </c>
      <c r="G11" s="16">
        <f>VLOOKUP($D11,'Growth rate'!$B$3:$S$93,6,FALSE)*VLOOKUP($F11,BY_IND_Demand_Drivers!$B$5:$J$100,7,FALSE)</f>
        <v>124.29930375299618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50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IFDPH</v>
      </c>
      <c r="G12" s="16">
        <f>VLOOKUP($D12,'Growth rate'!$B$3:$S$93,6,FALSE)*VLOOKUP($F12,BY_IND_Demand_Drivers!$B$5:$J$100,7,FALSE)</f>
        <v>125.76997247357978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50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IFDPH</v>
      </c>
      <c r="G13" s="16">
        <f>VLOOKUP($D13,'Growth rate'!$B$3:$S$93,6,FALSE)*VLOOKUP($F13,BY_IND_Demand_Drivers!$B$5:$J$100,7,FALSE)</f>
        <v>127.24064119416339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50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IFDPH</v>
      </c>
      <c r="G14" s="16">
        <f>VLOOKUP($D14,'Growth rate'!$B$3:$S$93,6,FALSE)*VLOOKUP($F14,BY_IND_Demand_Drivers!$B$5:$J$100,7,FALSE)</f>
        <v>128.71130991474698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50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IFDPH</v>
      </c>
      <c r="G15" s="16">
        <f>VLOOKUP($D15,'Growth rate'!$B$3:$S$93,6,FALSE)*VLOOKUP($F15,BY_IND_Demand_Drivers!$B$5:$J$100,7,FALSE)</f>
        <v>130.18197863533058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50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IFDPH</v>
      </c>
      <c r="G16" s="16">
        <f>VLOOKUP($D16,'Growth rate'!$B$3:$S$93,6,FALSE)*VLOOKUP($F16,BY_IND_Demand_Drivers!$B$5:$J$100,7,FALSE)</f>
        <v>131.65264735591416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50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IFDPH</v>
      </c>
      <c r="G17" s="16">
        <f>VLOOKUP($D17,'Growth rate'!$B$3:$S$93,6,FALSE)*VLOOKUP($F17,BY_IND_Demand_Drivers!$B$5:$J$100,7,FALSE)</f>
        <v>133.12331607649779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50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IFDPH</v>
      </c>
      <c r="G18" s="16">
        <f>VLOOKUP($D18,'Growth rate'!$B$3:$S$93,6,FALSE)*VLOOKUP($F18,BY_IND_Demand_Drivers!$B$5:$J$100,7,FALSE)</f>
        <v>134.59398479708136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50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IFDPH</v>
      </c>
      <c r="G19" s="16">
        <f>VLOOKUP($D19,'Growth rate'!$B$3:$S$93,6,FALSE)*VLOOKUP($F19,BY_IND_Demand_Drivers!$B$5:$J$100,7,FALSE)</f>
        <v>136.06465351766496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50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IFDPH</v>
      </c>
      <c r="G20" s="16">
        <f>VLOOKUP($D20,'Growth rate'!$B$3:$S$93,6,FALSE)*VLOOKUP($F20,BY_IND_Demand_Drivers!$B$5:$J$100,7,FALSE)</f>
        <v>137.53532223824857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50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IFDPH</v>
      </c>
      <c r="G21" s="16">
        <f>VLOOKUP($D21,'Growth rate'!$B$3:$S$93,6,FALSE)*VLOOKUP($F21,BY_IND_Demand_Drivers!$B$5:$J$100,7,FALSE)</f>
        <v>139.00599095883214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50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IFDPH</v>
      </c>
      <c r="G22" s="16">
        <f>VLOOKUP($D22,'Growth rate'!$B$3:$S$93,6,FALSE)*VLOOKUP($F22,BY_IND_Demand_Drivers!$B$5:$J$100,7,FALSE)</f>
        <v>140.47665967941577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50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IFDPH</v>
      </c>
      <c r="G23" s="16">
        <f>VLOOKUP($D23,'Growth rate'!$B$3:$S$93,6,FALSE)*VLOOKUP($F23,BY_IND_Demand_Drivers!$B$5:$J$100,7,FALSE)</f>
        <v>141.94732839999938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50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IFDPH</v>
      </c>
      <c r="G24" s="16">
        <f>VLOOKUP($D24,'Growth rate'!$B$3:$S$93,6,FALSE)*VLOOKUP($F24,BY_IND_Demand_Drivers!$B$5:$J$100,7,FALSE)</f>
        <v>143.41799712058295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50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IFDPH</v>
      </c>
      <c r="G25" s="16">
        <f>VLOOKUP($D25,'Growth rate'!$B$3:$S$93,6,FALSE)*VLOOKUP($F25,BY_IND_Demand_Drivers!$B$5:$J$100,7,FALSE)</f>
        <v>144.88866584116656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50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IFDPH</v>
      </c>
      <c r="G26" s="16">
        <f>VLOOKUP($D26,'Growth rate'!$B$3:$S$93,6,FALSE)*VLOOKUP($F26,BY_IND_Demand_Drivers!$B$5:$J$100,7,FALSE)</f>
        <v>146.35933456175016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50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IFDPH</v>
      </c>
      <c r="G27" s="16">
        <f>VLOOKUP($D27,'Growth rate'!$B$3:$S$93,6,FALSE)*VLOOKUP($F27,BY_IND_Demand_Drivers!$B$5:$J$100,7,FALSE)</f>
        <v>147.83000328233376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50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IFDPH</v>
      </c>
      <c r="G28" s="16">
        <f>VLOOKUP($D28,'Growth rate'!$B$3:$S$93,6,FALSE)*VLOOKUP($F28,BY_IND_Demand_Drivers!$B$5:$J$100,7,FALSE)</f>
        <v>149.30067200291734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50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IFDPH</v>
      </c>
      <c r="G29" s="16">
        <f>VLOOKUP($D29,'Growth rate'!$B$3:$S$93,6,FALSE)*VLOOKUP($F29,BY_IND_Demand_Drivers!$B$5:$J$100,7,FALSE)</f>
        <v>150.77134072350094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50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IFDPH</v>
      </c>
      <c r="G30" s="16">
        <f>VLOOKUP($D30,'Growth rate'!$B$3:$S$93,6,FALSE)*VLOOKUP($F30,BY_IND_Demand_Drivers!$B$5:$J$100,7,FALSE)</f>
        <v>152.24200944408454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50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IFDPH</v>
      </c>
      <c r="G31" s="16">
        <f>VLOOKUP($D31,'Growth rate'!$B$3:$S$93,6,FALSE)*VLOOKUP($F31,BY_IND_Demand_Drivers!$B$5:$J$100,7,FALSE)</f>
        <v>153.71267816466812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50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IFDPH</v>
      </c>
      <c r="G32" s="16">
        <f>VLOOKUP($D32,'Growth rate'!$B$3:$S$93,6,FALSE)*VLOOKUP($F32,BY_IND_Demand_Drivers!$B$5:$J$100,7,FALSE)</f>
        <v>155.18334688525175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50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IFDPH</v>
      </c>
      <c r="G33" s="16">
        <f>VLOOKUP($D33,'Growth rate'!$B$3:$S$93,6,FALSE)*VLOOKUP($F33,BY_IND_Demand_Drivers!$B$5:$J$100,7,FALSE)</f>
        <v>156.65401560583535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50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IFDPH</v>
      </c>
      <c r="G34" s="16">
        <f>VLOOKUP($D34,'Growth rate'!$B$3:$S$93,6,FALSE)*VLOOKUP($F34,BY_IND_Demand_Drivers!$B$5:$J$100,7,FALSE)</f>
        <v>158.12468432641893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50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IFDPH</v>
      </c>
      <c r="G35" s="16">
        <f>VLOOKUP($D35,'Growth rate'!$B$3:$S$93,6,FALSE)*VLOOKUP($F35,BY_IND_Demand_Drivers!$B$5:$J$100,7,FALSE)</f>
        <v>159.59535304700253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50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IFDPH</v>
      </c>
      <c r="G36" s="16">
        <f>VLOOKUP($D36,'Growth rate'!$B$3:$S$93,6,FALSE)*VLOOKUP($F36,BY_IND_Demand_Drivers!$B$5:$J$100,7,FALSE)</f>
        <v>161.32604123548441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50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IFDPH</v>
      </c>
      <c r="G37" s="16">
        <f>VLOOKUP($D37,'Growth rate'!$B$3:$S$93,6,FALSE)*VLOOKUP($F37,BY_IND_Demand_Drivers!$B$5:$J$100,7,FALSE)</f>
        <v>163.05672942396629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50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IFDPH</v>
      </c>
      <c r="G38" s="16">
        <f>VLOOKUP($D38,'Growth rate'!$B$3:$S$93,6,FALSE)*VLOOKUP($F38,BY_IND_Demand_Drivers!$B$5:$J$100,7,FALSE)</f>
        <v>164.78741761244817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50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IFDPH</v>
      </c>
      <c r="G39" s="16">
        <f>VLOOKUP($D39,'Growth rate'!$B$3:$S$93,6,FALSE)*VLOOKUP($F39,BY_IND_Demand_Drivers!$B$5:$J$100,7,FALSE)</f>
        <v>166.51810580093004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50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IFDPH</v>
      </c>
      <c r="G40" s="16">
        <f>VLOOKUP($D40,'Growth rate'!$B$3:$S$93,6,FALSE)*VLOOKUP($F40,BY_IND_Demand_Drivers!$B$5:$J$100,7,FALSE)</f>
        <v>168.24879398941192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50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IFDPH</v>
      </c>
      <c r="G41" s="16">
        <f>VLOOKUP($D41,'Growth rate'!$B$3:$S$93,6,FALSE)*VLOOKUP($F41,BY_IND_Demand_Drivers!$B$5:$J$100,7,FALSE)</f>
        <v>170.18671762675459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50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IFDPH</v>
      </c>
      <c r="G42" s="16">
        <f>VLOOKUP($D42,'Growth rate'!$B$3:$S$93,6,FALSE)*VLOOKUP($F42,BY_IND_Demand_Drivers!$B$5:$J$100,7,FALSE)</f>
        <v>172.12464126409725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50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IFDPH</v>
      </c>
      <c r="G43" s="16">
        <f>VLOOKUP($D43,'Growth rate'!$B$3:$S$93,6,FALSE)*VLOOKUP($F43,BY_IND_Demand_Drivers!$B$5:$J$100,7,FALSE)</f>
        <v>174.06256490143997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50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IFDPH</v>
      </c>
      <c r="G44" s="16">
        <f>VLOOKUP($D44,'Growth rate'!$B$3:$S$93,6,FALSE)*VLOOKUP($F44,BY_IND_Demand_Drivers!$B$5:$J$100,7,FALSE)</f>
        <v>176.00048853878261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50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IFDPH</v>
      </c>
      <c r="G45" s="16">
        <f>VLOOKUP($D45,'Growth rate'!$B$3:$S$93,6,FALSE)*VLOOKUP($F45,BY_IND_Demand_Drivers!$B$5:$J$100,7,FALSE)</f>
        <v>177.9384121761253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50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IFDPH</v>
      </c>
      <c r="G46" s="16">
        <f>VLOOKUP($D46,'Growth rate'!$B$3:$S$93,6,FALSE)*VLOOKUP($F46,BY_IND_Demand_Drivers!$B$5:$J$100,7,FALSE)</f>
        <v>179.92503937825651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50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IFDPH</v>
      </c>
      <c r="G47" s="16">
        <f>VLOOKUP($D47,'Growth rate'!$B$3:$S$93,6,FALSE)*VLOOKUP($F47,BY_IND_Demand_Drivers!$B$5:$J$100,7,FALSE)</f>
        <v>181.91166658038779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50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IFDPH</v>
      </c>
      <c r="G48" s="16">
        <f>VLOOKUP($D48,'Growth rate'!$B$3:$S$93,6,FALSE)*VLOOKUP($F48,BY_IND_Demand_Drivers!$B$5:$J$100,7,FALSE)</f>
        <v>183.89829378251903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50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IFDPH</v>
      </c>
      <c r="G49" s="16">
        <f>VLOOKUP($D49,'Growth rate'!$B$3:$S$93,6,FALSE)*VLOOKUP($F49,BY_IND_Demand_Drivers!$B$5:$J$100,7,FALSE)</f>
        <v>185.88492098465028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50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IFDPH</v>
      </c>
      <c r="G50" s="16">
        <f>VLOOKUP($D50,'Growth rate'!$B$3:$S$93,6,FALSE)*VLOOKUP($F50,BY_IND_Demand_Drivers!$B$5:$J$100,7,FALSE)</f>
        <v>187.8715481867815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50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IFDPH</v>
      </c>
      <c r="G51" s="16">
        <f>VLOOKUP($D51,'Growth rate'!$B$3:$S$93,6,FALSE)*VLOOKUP($F51,BY_IND_Demand_Drivers!$B$5:$J$100,7,FALSE)</f>
        <v>189.92748402849247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50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IFDPH</v>
      </c>
      <c r="G52" s="16">
        <f>VLOOKUP($D52,'Growth rate'!$B$3:$S$93,6,FALSE)*VLOOKUP($F52,BY_IND_Demand_Drivers!$B$5:$J$100,7,FALSE)</f>
        <v>191.98341987020345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50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IFDPH</v>
      </c>
      <c r="G53" s="16">
        <f>VLOOKUP($D53,'Growth rate'!$B$3:$S$93,6,FALSE)*VLOOKUP($F53,BY_IND_Demand_Drivers!$B$5:$J$100,7,FALSE)</f>
        <v>194.0393557119144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50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IFDPH</v>
      </c>
      <c r="G54" s="16">
        <f>VLOOKUP($D54,'Growth rate'!$B$3:$S$93,6,FALSE)*VLOOKUP($F54,BY_IND_Demand_Drivers!$B$5:$J$100,7,FALSE)</f>
        <v>196.09529155362534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50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IFDPH</v>
      </c>
      <c r="G55" s="16">
        <f>VLOOKUP($D55,'Growth rate'!$B$3:$S$93,6,FALSE)*VLOOKUP($F55,BY_IND_Demand_Drivers!$B$5:$J$100,7,FALSE)</f>
        <v>198.15122739533632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50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IFDPH</v>
      </c>
      <c r="G56" s="16">
        <f>VLOOKUP($D56,'Growth rate'!$B$3:$S$93,6,FALSE)*VLOOKUP($F56,BY_IND_Demand_Drivers!$B$5:$J$100,7,FALSE)</f>
        <v>200.20332567814441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50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IFDPH</v>
      </c>
      <c r="G57" s="16">
        <f>VLOOKUP($D57,'Growth rate'!$B$3:$S$93,6,FALSE)*VLOOKUP($F57,BY_IND_Demand_Drivers!$B$5:$J$100,7,FALSE)</f>
        <v>202.25542396095244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50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IFDPH</v>
      </c>
      <c r="G58" s="16">
        <f>VLOOKUP($D58,'Growth rate'!$B$3:$S$93,6,FALSE)*VLOOKUP($F58,BY_IND_Demand_Drivers!$B$5:$J$100,7,FALSE)</f>
        <v>204.30752224376053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50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IFDPH</v>
      </c>
      <c r="G59" s="16">
        <f>VLOOKUP($D59,'Growth rate'!$B$3:$S$93,6,FALSE)*VLOOKUP($F59,BY_IND_Demand_Drivers!$B$5:$J$100,7,FALSE)</f>
        <v>206.35962052656856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50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IFDPH</v>
      </c>
      <c r="G60" s="16">
        <f>VLOOKUP($D60,'Growth rate'!$B$3:$S$93,6,FALSE)*VLOOKUP($F60,BY_IND_Demand_Drivers!$B$5:$J$100,7,FALSE)</f>
        <v>208.41171880937659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50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IFDPH</v>
      </c>
      <c r="G61" s="16">
        <f>VLOOKUP($D61,'Growth rate'!$B$3:$S$93,6,FALSE)*VLOOKUP($F61,BY_IND_Demand_Drivers!$B$5:$J$100,7,FALSE)</f>
        <v>210.43005674918467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50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IFDPH</v>
      </c>
      <c r="G62" s="16">
        <f>VLOOKUP($D62,'Growth rate'!$B$3:$S$93,6,FALSE)*VLOOKUP($F62,BY_IND_Demand_Drivers!$B$5:$J$100,7,FALSE)</f>
        <v>212.44839468899278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50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IFDPH</v>
      </c>
      <c r="G63" s="16">
        <f>VLOOKUP($D63,'Growth rate'!$B$3:$S$93,6,FALSE)*VLOOKUP($F63,BY_IND_Demand_Drivers!$B$5:$J$100,7,FALSE)</f>
        <v>214.46673262880083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50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IFDPH</v>
      </c>
      <c r="G64" s="16">
        <f>VLOOKUP($D64,'Growth rate'!$B$3:$S$93,6,FALSE)*VLOOKUP($F64,BY_IND_Demand_Drivers!$B$5:$J$100,7,FALSE)</f>
        <v>216.48507056860893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50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IFDPH</v>
      </c>
      <c r="G65" s="16">
        <f>VLOOKUP($D65,'Growth rate'!$B$3:$S$93,6,FALSE)*VLOOKUP($F65,BY_IND_Demand_Drivers!$B$5:$J$100,7,FALSE)</f>
        <v>218.50340850841698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50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IFDPH</v>
      </c>
      <c r="G66" s="16">
        <f>VLOOKUP($D66,'Growth rate'!$B$3:$S$93,6,FALSE)*VLOOKUP($F66,BY_IND_Demand_Drivers!$B$5:$J$100,7,FALSE)</f>
        <v>220.43914444646089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50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IFDPH</v>
      </c>
      <c r="G67" s="16">
        <f>VLOOKUP($D67,'Growth rate'!$B$3:$S$93,6,FALSE)*VLOOKUP($F67,BY_IND_Demand_Drivers!$B$5:$J$100,7,FALSE)</f>
        <v>222.37488038450473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50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IFDPH</v>
      </c>
      <c r="G68" s="16">
        <f>VLOOKUP($D68,'Growth rate'!$B$3:$S$93,6,FALSE)*VLOOKUP($F68,BY_IND_Demand_Drivers!$B$5:$J$100,7,FALSE)</f>
        <v>224.31061632254858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50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IFDPH</v>
      </c>
      <c r="G69" s="16">
        <f>VLOOKUP($D69,'Growth rate'!$B$3:$S$93,6,FALSE)*VLOOKUP($F69,BY_IND_Demand_Drivers!$B$5:$J$100,7,FALSE)</f>
        <v>226.24635226059243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50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IFDPH</v>
      </c>
      <c r="G70" s="16">
        <f>VLOOKUP($D70,'Growth rate'!$B$3:$S$93,6,FALSE)*VLOOKUP($F70,BY_IND_Demand_Drivers!$B$5:$J$100,7,FALSE)</f>
        <v>228.18208819863628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50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IFDPH</v>
      </c>
      <c r="G71" s="16">
        <f>VLOOKUP($D71,'Growth rate'!$B$3:$S$93,6,FALSE)*VLOOKUP($F71,BY_IND_Demand_Drivers!$B$5:$J$100,7,FALSE)</f>
        <v>230.04123285690969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50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IFDPH</v>
      </c>
      <c r="G72" s="16">
        <f>VLOOKUP($D72,'Growth rate'!$B$3:$S$93,6,FALSE)*VLOOKUP($F72,BY_IND_Demand_Drivers!$B$5:$J$100,7,FALSE)</f>
        <v>231.90037751518307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50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IFDPH</v>
      </c>
      <c r="G73" s="16">
        <f>VLOOKUP($D73,'Growth rate'!$B$3:$S$93,6,FALSE)*VLOOKUP($F73,BY_IND_Demand_Drivers!$B$5:$J$100,7,FALSE)</f>
        <v>233.75952217345653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50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IFDPH</v>
      </c>
      <c r="G74" s="16">
        <f>VLOOKUP($D74,'Growth rate'!$B$3:$S$93,6,FALSE)*VLOOKUP($F74,BY_IND_Demand_Drivers!$B$5:$J$100,7,FALSE)</f>
        <v>235.61866683172991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50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IFDPH</v>
      </c>
      <c r="G75" s="16">
        <f>VLOOKUP($D75,'Growth rate'!$B$3:$S$93,6,FALSE)*VLOOKUP($F75,BY_IND_Demand_Drivers!$B$5:$J$100,7,FALSE)</f>
        <v>237.47781149000332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50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IFDPH</v>
      </c>
      <c r="G76" s="16">
        <f>VLOOKUP($D76,'Growth rate'!$B$3:$S$93,6,FALSE)*VLOOKUP($F76,BY_IND_Demand_Drivers!$B$5:$J$100,7,FALSE)</f>
        <v>239.29384175545096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50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IFDPH</v>
      </c>
      <c r="G77" s="16">
        <f>VLOOKUP($D77,'Growth rate'!$B$3:$S$93,6,FALSE)*VLOOKUP($F77,BY_IND_Demand_Drivers!$B$5:$J$100,7,FALSE)</f>
        <v>241.10987202089854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50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IFDPH</v>
      </c>
      <c r="G78" s="16">
        <f>VLOOKUP($D78,'Growth rate'!$B$3:$S$93,6,FALSE)*VLOOKUP($F78,BY_IND_Demand_Drivers!$B$5:$J$100,7,FALSE)</f>
        <v>242.92590228634617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50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IFDPH</v>
      </c>
      <c r="G79" s="16">
        <f>VLOOKUP($D79,'Growth rate'!$B$3:$S$93,6,FALSE)*VLOOKUP($F79,BY_IND_Demand_Drivers!$B$5:$J$100,7,FALSE)</f>
        <v>244.74193255179375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50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IFDPH</v>
      </c>
      <c r="G80" s="16">
        <f>VLOOKUP($D80,'Growth rate'!$B$3:$S$93,6,FALSE)*VLOOKUP($F80,BY_IND_Demand_Drivers!$B$5:$J$100,7,FALSE)</f>
        <v>246.55796281724133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50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IFDPH</v>
      </c>
      <c r="G81" s="16">
        <f>VLOOKUP($D81,'Growth rate'!$B$3:$S$93,6,FALSE)*VLOOKUP($F81,BY_IND_Demand_Drivers!$B$5:$J$100,7,FALSE)</f>
        <v>248.31335529116066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50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IFDPH</v>
      </c>
      <c r="G82" s="16">
        <f>VLOOKUP($D82,'Growth rate'!$B$3:$S$93,6,FALSE)*VLOOKUP($F82,BY_IND_Demand_Drivers!$B$5:$J$100,7,FALSE)</f>
        <v>250.06874776507996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50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IFDPH</v>
      </c>
      <c r="G83" s="16">
        <f>VLOOKUP($D83,'Growth rate'!$B$3:$S$93,6,FALSE)*VLOOKUP($F83,BY_IND_Demand_Drivers!$B$5:$J$100,7,FALSE)</f>
        <v>251.82414023899926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50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IFDPH</v>
      </c>
      <c r="G84" s="16">
        <f>VLOOKUP($D84,'Growth rate'!$B$3:$S$93,6,FALSE)*VLOOKUP($F84,BY_IND_Demand_Drivers!$B$5:$J$100,7,FALSE)</f>
        <v>253.57953271291854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50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IFDPH</v>
      </c>
      <c r="G85" s="16">
        <f>VLOOKUP($D85,'Growth rate'!$B$3:$S$93,6,FALSE)*VLOOKUP($F85,BY_IND_Demand_Drivers!$B$5:$J$100,7,FALSE)</f>
        <v>255.33492518683786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51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IFDCO</v>
      </c>
      <c r="G86" s="16">
        <f>VLOOKUP($D86,'Growth rate'!$B$3:$S$93,6,FALSE)*VLOOKUP($F86,BY_IND_Demand_Drivers!$B$5:$J$100,7,FALSE)</f>
        <v>12.269190083168301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51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IFDCO</v>
      </c>
      <c r="G87" s="16">
        <f>VLOOKUP($D87,'Growth rate'!$B$3:$S$93,6,FALSE)*VLOOKUP($F87,BY_IND_Demand_Drivers!$B$5:$J$100,7,FALSE)</f>
        <v>12.427463613253847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51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IFDCO</v>
      </c>
      <c r="G88" s="16">
        <f>VLOOKUP($D88,'Growth rate'!$B$3:$S$93,6,FALSE)*VLOOKUP($F88,BY_IND_Demand_Drivers!$B$5:$J$100,7,FALSE)</f>
        <v>12.585737143339392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51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IFDCO</v>
      </c>
      <c r="G89" s="16">
        <f>VLOOKUP($D89,'Growth rate'!$B$3:$S$93,6,FALSE)*VLOOKUP($F89,BY_IND_Demand_Drivers!$B$5:$J$100,7,FALSE)</f>
        <v>12.744010673424938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51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IFDCO</v>
      </c>
      <c r="G90" s="16">
        <f>VLOOKUP($D90,'Growth rate'!$B$3:$S$93,6,FALSE)*VLOOKUP($F90,BY_IND_Demand_Drivers!$B$5:$J$100,7,FALSE)</f>
        <v>12.902284203510481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51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IFDCO</v>
      </c>
      <c r="G91" s="16">
        <f>VLOOKUP($D91,'Growth rate'!$B$3:$S$93,6,FALSE)*VLOOKUP($F91,BY_IND_Demand_Drivers!$B$5:$J$100,7,FALSE)</f>
        <v>13.060557733596028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51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IFDCO</v>
      </c>
      <c r="G92" s="16">
        <f>VLOOKUP($D92,'Growth rate'!$B$3:$S$93,6,FALSE)*VLOOKUP($F92,BY_IND_Demand_Drivers!$B$5:$J$100,7,FALSE)</f>
        <v>13.218831263681574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51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IFDCO</v>
      </c>
      <c r="G93" s="16">
        <f>VLOOKUP($D93,'Growth rate'!$B$3:$S$93,6,FALSE)*VLOOKUP($F93,BY_IND_Demand_Drivers!$B$5:$J$100,7,FALSE)</f>
        <v>13.377104793767119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51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IFDCO</v>
      </c>
      <c r="G94" s="16">
        <f>VLOOKUP($D94,'Growth rate'!$B$3:$S$93,6,FALSE)*VLOOKUP($F94,BY_IND_Demand_Drivers!$B$5:$J$100,7,FALSE)</f>
        <v>13.535378323852665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51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IFDCO</v>
      </c>
      <c r="G95" s="16">
        <f>VLOOKUP($D95,'Growth rate'!$B$3:$S$93,6,FALSE)*VLOOKUP($F95,BY_IND_Demand_Drivers!$B$5:$J$100,7,FALSE)</f>
        <v>13.693651853938212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51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IFDCO</v>
      </c>
      <c r="G96" s="16">
        <f>VLOOKUP($D96,'Growth rate'!$B$3:$S$93,6,FALSE)*VLOOKUP($F96,BY_IND_Demand_Drivers!$B$5:$J$100,7,FALSE)</f>
        <v>13.851925384023756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51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IFDCO</v>
      </c>
      <c r="G97" s="16">
        <f>VLOOKUP($D97,'Growth rate'!$B$3:$S$93,6,FALSE)*VLOOKUP($F97,BY_IND_Demand_Drivers!$B$5:$J$100,7,FALSE)</f>
        <v>14.010198914109303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51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IFDCO</v>
      </c>
      <c r="G98" s="16">
        <f>VLOOKUP($D98,'Growth rate'!$B$3:$S$93,6,FALSE)*VLOOKUP($F98,BY_IND_Demand_Drivers!$B$5:$J$100,7,FALSE)</f>
        <v>14.168472444194846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51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IFDCO</v>
      </c>
      <c r="G99" s="16">
        <f>VLOOKUP($D99,'Growth rate'!$B$3:$S$93,6,FALSE)*VLOOKUP($F99,BY_IND_Demand_Drivers!$B$5:$J$100,7,FALSE)</f>
        <v>14.326745974280392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51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IFDCO</v>
      </c>
      <c r="G100" s="16">
        <f>VLOOKUP($D100,'Growth rate'!$B$3:$S$93,6,FALSE)*VLOOKUP($F100,BY_IND_Demand_Drivers!$B$5:$J$100,7,FALSE)</f>
        <v>14.485019504365937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51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IFDCO</v>
      </c>
      <c r="G101" s="16">
        <f>VLOOKUP($D101,'Growth rate'!$B$3:$S$93,6,FALSE)*VLOOKUP($F101,BY_IND_Demand_Drivers!$B$5:$J$100,7,FALSE)</f>
        <v>14.643293034451483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51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IFDCO</v>
      </c>
      <c r="G102" s="16">
        <f>VLOOKUP($D102,'Growth rate'!$B$3:$S$93,6,FALSE)*VLOOKUP($F102,BY_IND_Demand_Drivers!$B$5:$J$100,7,FALSE)</f>
        <v>14.80156656453703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51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IFDCO</v>
      </c>
      <c r="G103" s="16">
        <f>VLOOKUP($D103,'Growth rate'!$B$3:$S$93,6,FALSE)*VLOOKUP($F103,BY_IND_Demand_Drivers!$B$5:$J$100,7,FALSE)</f>
        <v>14.959840094622573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51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IFDCO</v>
      </c>
      <c r="G104" s="16">
        <f>VLOOKUP($D104,'Growth rate'!$B$3:$S$93,6,FALSE)*VLOOKUP($F104,BY_IND_Demand_Drivers!$B$5:$J$100,7,FALSE)</f>
        <v>15.118113624708121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51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IFDCO</v>
      </c>
      <c r="G105" s="16">
        <f>VLOOKUP($D105,'Growth rate'!$B$3:$S$93,6,FALSE)*VLOOKUP($F105,BY_IND_Demand_Drivers!$B$5:$J$100,7,FALSE)</f>
        <v>15.276387154793667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51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IFDCO</v>
      </c>
      <c r="G106" s="16">
        <f>VLOOKUP($D106,'Growth rate'!$B$3:$S$93,6,FALSE)*VLOOKUP($F106,BY_IND_Demand_Drivers!$B$5:$J$100,7,FALSE)</f>
        <v>15.43466068487921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51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IFDCO</v>
      </c>
      <c r="G107" s="16">
        <f>VLOOKUP($D107,'Growth rate'!$B$3:$S$93,6,FALSE)*VLOOKUP($F107,BY_IND_Demand_Drivers!$B$5:$J$100,7,FALSE)</f>
        <v>15.592934214964757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51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IFDCO</v>
      </c>
      <c r="G108" s="16">
        <f>VLOOKUP($D108,'Growth rate'!$B$3:$S$93,6,FALSE)*VLOOKUP($F108,BY_IND_Demand_Drivers!$B$5:$J$100,7,FALSE)</f>
        <v>15.751207745050303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51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IFDCO</v>
      </c>
      <c r="G109" s="16">
        <f>VLOOKUP($D109,'Growth rate'!$B$3:$S$93,6,FALSE)*VLOOKUP($F109,BY_IND_Demand_Drivers!$B$5:$J$100,7,FALSE)</f>
        <v>15.909481275135848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51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IFDCO</v>
      </c>
      <c r="G110" s="16">
        <f>VLOOKUP($D110,'Growth rate'!$B$3:$S$93,6,FALSE)*VLOOKUP($F110,BY_IND_Demand_Drivers!$B$5:$J$100,7,FALSE)</f>
        <v>16.067754805221391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51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IFDCO</v>
      </c>
      <c r="G111" s="16">
        <f>VLOOKUP($D111,'Growth rate'!$B$3:$S$93,6,FALSE)*VLOOKUP($F111,BY_IND_Demand_Drivers!$B$5:$J$100,7,FALSE)</f>
        <v>16.226028335306939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51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IFDCO</v>
      </c>
      <c r="G112" s="16">
        <f>VLOOKUP($D112,'Growth rate'!$B$3:$S$93,6,FALSE)*VLOOKUP($F112,BY_IND_Demand_Drivers!$B$5:$J$100,7,FALSE)</f>
        <v>16.384301865392484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51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IFDCO</v>
      </c>
      <c r="G113" s="16">
        <f>VLOOKUP($D113,'Growth rate'!$B$3:$S$93,6,FALSE)*VLOOKUP($F113,BY_IND_Demand_Drivers!$B$5:$J$100,7,FALSE)</f>
        <v>16.542575395478028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51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IFDCO</v>
      </c>
      <c r="G114" s="16">
        <f>VLOOKUP($D114,'Growth rate'!$B$3:$S$93,6,FALSE)*VLOOKUP($F114,BY_IND_Demand_Drivers!$B$5:$J$100,7,FALSE)</f>
        <v>16.700848925563577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51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IFDCO</v>
      </c>
      <c r="G115" s="16">
        <f>VLOOKUP($D115,'Growth rate'!$B$3:$S$93,6,FALSE)*VLOOKUP($F115,BY_IND_Demand_Drivers!$B$5:$J$100,7,FALSE)</f>
        <v>16.859122455649121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51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IFDCO</v>
      </c>
      <c r="G116" s="16">
        <f>VLOOKUP($D116,'Growth rate'!$B$3:$S$93,6,FALSE)*VLOOKUP($F116,BY_IND_Demand_Drivers!$B$5:$J$100,7,FALSE)</f>
        <v>17.017395985734666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51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IFDCO</v>
      </c>
      <c r="G117" s="16">
        <f>VLOOKUP($D117,'Growth rate'!$B$3:$S$93,6,FALSE)*VLOOKUP($F117,BY_IND_Demand_Drivers!$B$5:$J$100,7,FALSE)</f>
        <v>17.175669515820211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51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IFDCO</v>
      </c>
      <c r="G118" s="16">
        <f>VLOOKUP($D118,'Growth rate'!$B$3:$S$93,6,FALSE)*VLOOKUP($F118,BY_IND_Demand_Drivers!$B$5:$J$100,7,FALSE)</f>
        <v>17.361926369749686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51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IFDCO</v>
      </c>
      <c r="G119" s="16">
        <f>VLOOKUP($D119,'Growth rate'!$B$3:$S$93,6,FALSE)*VLOOKUP($F119,BY_IND_Demand_Drivers!$B$5:$J$100,7,FALSE)</f>
        <v>17.548183223679157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51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IFDCO</v>
      </c>
      <c r="G120" s="16">
        <f>VLOOKUP($D120,'Growth rate'!$B$3:$S$93,6,FALSE)*VLOOKUP($F120,BY_IND_Demand_Drivers!$B$5:$J$100,7,FALSE)</f>
        <v>17.734440077608632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51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IFDCO</v>
      </c>
      <c r="G121" s="16">
        <f>VLOOKUP($D121,'Growth rate'!$B$3:$S$93,6,FALSE)*VLOOKUP($F121,BY_IND_Demand_Drivers!$B$5:$J$100,7,FALSE)</f>
        <v>17.920696931538103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51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IFDCO</v>
      </c>
      <c r="G122" s="16">
        <f>VLOOKUP($D122,'Growth rate'!$B$3:$S$93,6,FALSE)*VLOOKUP($F122,BY_IND_Demand_Drivers!$B$5:$J$100,7,FALSE)</f>
        <v>18.106953785467578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51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IFDCO</v>
      </c>
      <c r="G123" s="16">
        <f>VLOOKUP($D123,'Growth rate'!$B$3:$S$93,6,FALSE)*VLOOKUP($F123,BY_IND_Demand_Drivers!$B$5:$J$100,7,FALSE)</f>
        <v>18.315513341284287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51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IFDCO</v>
      </c>
      <c r="G124" s="16">
        <f>VLOOKUP($D124,'Growth rate'!$B$3:$S$93,6,FALSE)*VLOOKUP($F124,BY_IND_Demand_Drivers!$B$5:$J$100,7,FALSE)</f>
        <v>18.524072897100996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51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IFDCO</v>
      </c>
      <c r="G125" s="16">
        <f>VLOOKUP($D125,'Growth rate'!$B$3:$S$93,6,FALSE)*VLOOKUP($F125,BY_IND_Demand_Drivers!$B$5:$J$100,7,FALSE)</f>
        <v>18.732632452917713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51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IFDCO</v>
      </c>
      <c r="G126" s="16">
        <f>VLOOKUP($D126,'Growth rate'!$B$3:$S$93,6,FALSE)*VLOOKUP($F126,BY_IND_Demand_Drivers!$B$5:$J$100,7,FALSE)</f>
        <v>18.941192008734422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51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IFDCO</v>
      </c>
      <c r="G127" s="16">
        <f>VLOOKUP($D127,'Growth rate'!$B$3:$S$93,6,FALSE)*VLOOKUP($F127,BY_IND_Demand_Drivers!$B$5:$J$100,7,FALSE)</f>
        <v>19.149751564551131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51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IFDCO</v>
      </c>
      <c r="G128" s="16">
        <f>VLOOKUP($D128,'Growth rate'!$B$3:$S$93,6,FALSE)*VLOOKUP($F128,BY_IND_Demand_Drivers!$B$5:$J$100,7,FALSE)</f>
        <v>19.363552603387742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51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IFDCO</v>
      </c>
      <c r="G129" s="16">
        <f>VLOOKUP($D129,'Growth rate'!$B$3:$S$93,6,FALSE)*VLOOKUP($F129,BY_IND_Demand_Drivers!$B$5:$J$100,7,FALSE)</f>
        <v>19.577353642224356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51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IFDCO</v>
      </c>
      <c r="G130" s="16">
        <f>VLOOKUP($D130,'Growth rate'!$B$3:$S$93,6,FALSE)*VLOOKUP($F130,BY_IND_Demand_Drivers!$B$5:$J$100,7,FALSE)</f>
        <v>19.791154681060966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51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IFDCO</v>
      </c>
      <c r="G131" s="16">
        <f>VLOOKUP($D131,'Growth rate'!$B$3:$S$93,6,FALSE)*VLOOKUP($F131,BY_IND_Demand_Drivers!$B$5:$J$100,7,FALSE)</f>
        <v>20.004955719897577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51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IFDCO</v>
      </c>
      <c r="G132" s="16">
        <f>VLOOKUP($D132,'Growth rate'!$B$3:$S$93,6,FALSE)*VLOOKUP($F132,BY_IND_Demand_Drivers!$B$5:$J$100,7,FALSE)</f>
        <v>20.218756758734187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51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IFDCO</v>
      </c>
      <c r="G133" s="16">
        <f>VLOOKUP($D133,'Growth rate'!$B$3:$S$93,6,FALSE)*VLOOKUP($F133,BY_IND_Demand_Drivers!$B$5:$J$100,7,FALSE)</f>
        <v>20.440016801014725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51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IFDCO</v>
      </c>
      <c r="G134" s="16">
        <f>VLOOKUP($D134,'Growth rate'!$B$3:$S$93,6,FALSE)*VLOOKUP($F134,BY_IND_Demand_Drivers!$B$5:$J$100,7,FALSE)</f>
        <v>20.661276843295262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51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IFDCO</v>
      </c>
      <c r="G135" s="16">
        <f>VLOOKUP($D135,'Growth rate'!$B$3:$S$93,6,FALSE)*VLOOKUP($F135,BY_IND_Demand_Drivers!$B$5:$J$100,7,FALSE)</f>
        <v>20.882536885575803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51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IFDCO</v>
      </c>
      <c r="G136" s="16">
        <f>VLOOKUP($D136,'Growth rate'!$B$3:$S$93,6,FALSE)*VLOOKUP($F136,BY_IND_Demand_Drivers!$B$5:$J$100,7,FALSE)</f>
        <v>21.103796927856337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51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IFDCO</v>
      </c>
      <c r="G137" s="16">
        <f>VLOOKUP($D137,'Growth rate'!$B$3:$S$93,6,FALSE)*VLOOKUP($F137,BY_IND_Demand_Drivers!$B$5:$J$100,7,FALSE)</f>
        <v>21.325056970136874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51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IFDCO</v>
      </c>
      <c r="G138" s="16">
        <f>VLOOKUP($D138,'Growth rate'!$B$3:$S$93,6,FALSE)*VLOOKUP($F138,BY_IND_Demand_Drivers!$B$5:$J$100,7,FALSE)</f>
        <v>21.545904013904583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51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IFDCO</v>
      </c>
      <c r="G139" s="16">
        <f>VLOOKUP($D139,'Growth rate'!$B$3:$S$93,6,FALSE)*VLOOKUP($F139,BY_IND_Demand_Drivers!$B$5:$J$100,7,FALSE)</f>
        <v>21.766751057672284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51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IFDCO</v>
      </c>
      <c r="G140" s="16">
        <f>VLOOKUP($D140,'Growth rate'!$B$3:$S$93,6,FALSE)*VLOOKUP($F140,BY_IND_Demand_Drivers!$B$5:$J$100,7,FALSE)</f>
        <v>21.987598101439989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51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IFDCO</v>
      </c>
      <c r="G141" s="16">
        <f>VLOOKUP($D141,'Growth rate'!$B$3:$S$93,6,FALSE)*VLOOKUP($F141,BY_IND_Demand_Drivers!$B$5:$J$100,7,FALSE)</f>
        <v>22.208445145207691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51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IFDCO</v>
      </c>
      <c r="G142" s="16">
        <f>VLOOKUP($D142,'Growth rate'!$B$3:$S$93,6,FALSE)*VLOOKUP($F142,BY_IND_Demand_Drivers!$B$5:$J$100,7,FALSE)</f>
        <v>22.429292188975388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51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IFDCO</v>
      </c>
      <c r="G143" s="16">
        <f>VLOOKUP($D143,'Growth rate'!$B$3:$S$93,6,FALSE)*VLOOKUP($F143,BY_IND_Demand_Drivers!$B$5:$J$100,7,FALSE)</f>
        <v>22.646505940901957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51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IFDCO</v>
      </c>
      <c r="G144" s="16">
        <f>VLOOKUP($D144,'Growth rate'!$B$3:$S$93,6,FALSE)*VLOOKUP($F144,BY_IND_Demand_Drivers!$B$5:$J$100,7,FALSE)</f>
        <v>22.863719692828532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51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IFDCO</v>
      </c>
      <c r="G145" s="16">
        <f>VLOOKUP($D145,'Growth rate'!$B$3:$S$93,6,FALSE)*VLOOKUP($F145,BY_IND_Demand_Drivers!$B$5:$J$100,7,FALSE)</f>
        <v>23.0809334447551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51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IFDCO</v>
      </c>
      <c r="G146" s="16">
        <f>VLOOKUP($D146,'Growth rate'!$B$3:$S$93,6,FALSE)*VLOOKUP($F146,BY_IND_Demand_Drivers!$B$5:$J$100,7,FALSE)</f>
        <v>23.298147196681672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51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IFDCO</v>
      </c>
      <c r="G147" s="16">
        <f>VLOOKUP($D147,'Growth rate'!$B$3:$S$93,6,FALSE)*VLOOKUP($F147,BY_IND_Demand_Drivers!$B$5:$J$100,7,FALSE)</f>
        <v>23.51536094860824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51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IFDCO</v>
      </c>
      <c r="G148" s="16">
        <f>VLOOKUP($D148,'Growth rate'!$B$3:$S$93,6,FALSE)*VLOOKUP($F148,BY_IND_Demand_Drivers!$B$5:$J$100,7,FALSE)</f>
        <v>23.72368506398487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51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IFDCO</v>
      </c>
      <c r="G149" s="16">
        <f>VLOOKUP($D149,'Growth rate'!$B$3:$S$93,6,FALSE)*VLOOKUP($F149,BY_IND_Demand_Drivers!$B$5:$J$100,7,FALSE)</f>
        <v>23.932009179361501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51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IFDCO</v>
      </c>
      <c r="G150" s="16">
        <f>VLOOKUP($D150,'Growth rate'!$B$3:$S$93,6,FALSE)*VLOOKUP($F150,BY_IND_Demand_Drivers!$B$5:$J$100,7,FALSE)</f>
        <v>24.140333294738127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51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IFDCO</v>
      </c>
      <c r="G151" s="16">
        <f>VLOOKUP($D151,'Growth rate'!$B$3:$S$93,6,FALSE)*VLOOKUP($F151,BY_IND_Demand_Drivers!$B$5:$J$100,7,FALSE)</f>
        <v>24.348657410114754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51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IFDCO</v>
      </c>
      <c r="G152" s="16">
        <f>VLOOKUP($D152,'Growth rate'!$B$3:$S$93,6,FALSE)*VLOOKUP($F152,BY_IND_Demand_Drivers!$B$5:$J$100,7,FALSE)</f>
        <v>24.556981525491384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51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IFDCO</v>
      </c>
      <c r="G153" s="16">
        <f>VLOOKUP($D153,'Growth rate'!$B$3:$S$93,6,FALSE)*VLOOKUP($F153,BY_IND_Demand_Drivers!$B$5:$J$100,7,FALSE)</f>
        <v>24.757062878882682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51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IFDCO</v>
      </c>
      <c r="G154" s="16">
        <f>VLOOKUP($D154,'Growth rate'!$B$3:$S$93,6,FALSE)*VLOOKUP($F154,BY_IND_Demand_Drivers!$B$5:$J$100,7,FALSE)</f>
        <v>24.957144232273979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51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IFDCO</v>
      </c>
      <c r="G155" s="16">
        <f>VLOOKUP($D155,'Growth rate'!$B$3:$S$93,6,FALSE)*VLOOKUP($F155,BY_IND_Demand_Drivers!$B$5:$J$100,7,FALSE)</f>
        <v>25.157225585665284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51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IFDCO</v>
      </c>
      <c r="G156" s="16">
        <f>VLOOKUP($D156,'Growth rate'!$B$3:$S$93,6,FALSE)*VLOOKUP($F156,BY_IND_Demand_Drivers!$B$5:$J$100,7,FALSE)</f>
        <v>25.357306939056581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51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IFDCO</v>
      </c>
      <c r="G157" s="16">
        <f>VLOOKUP($D157,'Growth rate'!$B$3:$S$93,6,FALSE)*VLOOKUP($F157,BY_IND_Demand_Drivers!$B$5:$J$100,7,FALSE)</f>
        <v>25.557388292447879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51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IFDCO</v>
      </c>
      <c r="G158" s="16">
        <f>VLOOKUP($D158,'Growth rate'!$B$3:$S$93,6,FALSE)*VLOOKUP($F158,BY_IND_Demand_Drivers!$B$5:$J$100,7,FALSE)</f>
        <v>25.752829670123017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51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IFDCO</v>
      </c>
      <c r="G159" s="16">
        <f>VLOOKUP($D159,'Growth rate'!$B$3:$S$93,6,FALSE)*VLOOKUP($F159,BY_IND_Demand_Drivers!$B$5:$J$100,7,FALSE)</f>
        <v>25.948271047798148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51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IFDCO</v>
      </c>
      <c r="G160" s="16">
        <f>VLOOKUP($D160,'Growth rate'!$B$3:$S$93,6,FALSE)*VLOOKUP($F160,BY_IND_Demand_Drivers!$B$5:$J$100,7,FALSE)</f>
        <v>26.143712425473282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51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IFDCO</v>
      </c>
      <c r="G161" s="16">
        <f>VLOOKUP($D161,'Growth rate'!$B$3:$S$93,6,FALSE)*VLOOKUP($F161,BY_IND_Demand_Drivers!$B$5:$J$100,7,FALSE)</f>
        <v>26.339153803148413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51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IFDCO</v>
      </c>
      <c r="G162" s="16">
        <f>VLOOKUP($D162,'Growth rate'!$B$3:$S$93,6,FALSE)*VLOOKUP($F162,BY_IND_Demand_Drivers!$B$5:$J$100,7,FALSE)</f>
        <v>26.534595180823544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51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IFDCO</v>
      </c>
      <c r="G163" s="16">
        <f>VLOOKUP($D163,'Growth rate'!$B$3:$S$93,6,FALSE)*VLOOKUP($F163,BY_IND_Demand_Drivers!$B$5:$J$100,7,FALSE)</f>
        <v>26.723510712679388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51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IFDCO</v>
      </c>
      <c r="G164" s="16">
        <f>VLOOKUP($D164,'Growth rate'!$B$3:$S$93,6,FALSE)*VLOOKUP($F164,BY_IND_Demand_Drivers!$B$5:$J$100,7,FALSE)</f>
        <v>26.912426244535236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51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IFDCO</v>
      </c>
      <c r="G165" s="16">
        <f>VLOOKUP($D165,'Growth rate'!$B$3:$S$93,6,FALSE)*VLOOKUP($F165,BY_IND_Demand_Drivers!$B$5:$J$100,7,FALSE)</f>
        <v>27.101341776391084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51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IFDCO</v>
      </c>
      <c r="G166" s="16">
        <f>VLOOKUP($D166,'Growth rate'!$B$3:$S$93,6,FALSE)*VLOOKUP($F166,BY_IND_Demand_Drivers!$B$5:$J$100,7,FALSE)</f>
        <v>27.290257308246925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51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IFDCO</v>
      </c>
      <c r="G167" s="16">
        <f>VLOOKUP($D167,'Growth rate'!$B$3:$S$93,6,FALSE)*VLOOKUP($F167,BY_IND_Demand_Drivers!$B$5:$J$100,7,FALSE)</f>
        <v>27.479172840102773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52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IFDSH</v>
      </c>
      <c r="G168" s="16">
        <f>VLOOKUP($D168,'Growth rate'!$B$3:$S$93,6,FALSE)*VLOOKUP($F168,BY_IND_Demand_Drivers!$B$5:$J$100,7,FALSE)</f>
        <v>24.440493671287101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52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IFDSH</v>
      </c>
      <c r="G169" s="16">
        <f>VLOOKUP($D169,'Growth rate'!$B$3:$S$93,6,FALSE)*VLOOKUP($F169,BY_IND_Demand_Drivers!$B$5:$J$100,7,FALSE)</f>
        <v>24.755777987869241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52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IFDSH</v>
      </c>
      <c r="G170" s="16">
        <f>VLOOKUP($D170,'Growth rate'!$B$3:$S$93,6,FALSE)*VLOOKUP($F170,BY_IND_Demand_Drivers!$B$5:$J$100,7,FALSE)</f>
        <v>25.071062304451374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52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IFDSH</v>
      </c>
      <c r="G171" s="16">
        <f>VLOOKUP($D171,'Growth rate'!$B$3:$S$93,6,FALSE)*VLOOKUP($F171,BY_IND_Demand_Drivers!$B$5:$J$100,7,FALSE)</f>
        <v>25.38634662103351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52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IFDSH</v>
      </c>
      <c r="G172" s="16">
        <f>VLOOKUP($D172,'Growth rate'!$B$3:$S$93,6,FALSE)*VLOOKUP($F172,BY_IND_Demand_Drivers!$B$5:$J$100,7,FALSE)</f>
        <v>25.701630937615644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52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IFDSH</v>
      </c>
      <c r="G173" s="16">
        <f>VLOOKUP($D173,'Growth rate'!$B$3:$S$93,6,FALSE)*VLOOKUP($F173,BY_IND_Demand_Drivers!$B$5:$J$100,7,FALSE)</f>
        <v>26.016915254197784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52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IFDSH</v>
      </c>
      <c r="G174" s="16">
        <f>VLOOKUP($D174,'Growth rate'!$B$3:$S$93,6,FALSE)*VLOOKUP($F174,BY_IND_Demand_Drivers!$B$5:$J$100,7,FALSE)</f>
        <v>26.33219957077992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52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IFDSH</v>
      </c>
      <c r="G175" s="16">
        <f>VLOOKUP($D175,'Growth rate'!$B$3:$S$93,6,FALSE)*VLOOKUP($F175,BY_IND_Demand_Drivers!$B$5:$J$100,7,FALSE)</f>
        <v>26.647483887362053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52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IFDSH</v>
      </c>
      <c r="G176" s="16">
        <f>VLOOKUP($D176,'Growth rate'!$B$3:$S$93,6,FALSE)*VLOOKUP($F176,BY_IND_Demand_Drivers!$B$5:$J$100,7,FALSE)</f>
        <v>26.962768203944194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52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IFDSH</v>
      </c>
      <c r="G177" s="16">
        <f>VLOOKUP($D177,'Growth rate'!$B$3:$S$93,6,FALSE)*VLOOKUP($F177,BY_IND_Demand_Drivers!$B$5:$J$100,7,FALSE)</f>
        <v>27.27805252052633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52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IFDSH</v>
      </c>
      <c r="G178" s="16">
        <f>VLOOKUP($D178,'Growth rate'!$B$3:$S$93,6,FALSE)*VLOOKUP($F178,BY_IND_Demand_Drivers!$B$5:$J$100,7,FALSE)</f>
        <v>27.593336837108463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52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IFDSH</v>
      </c>
      <c r="G179" s="16">
        <f>VLOOKUP($D179,'Growth rate'!$B$3:$S$93,6,FALSE)*VLOOKUP($F179,BY_IND_Demand_Drivers!$B$5:$J$100,7,FALSE)</f>
        <v>27.908621153690603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52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IFDSH</v>
      </c>
      <c r="G180" s="16">
        <f>VLOOKUP($D180,'Growth rate'!$B$3:$S$93,6,FALSE)*VLOOKUP($F180,BY_IND_Demand_Drivers!$B$5:$J$100,7,FALSE)</f>
        <v>28.223905470272737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52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IFDSH</v>
      </c>
      <c r="G181" s="16">
        <f>VLOOKUP($D181,'Growth rate'!$B$3:$S$93,6,FALSE)*VLOOKUP($F181,BY_IND_Demand_Drivers!$B$5:$J$100,7,FALSE)</f>
        <v>28.539189786854877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52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IFDSH</v>
      </c>
      <c r="G182" s="16">
        <f>VLOOKUP($D182,'Growth rate'!$B$3:$S$93,6,FALSE)*VLOOKUP($F182,BY_IND_Demand_Drivers!$B$5:$J$100,7,FALSE)</f>
        <v>28.85447410343701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52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IFDSH</v>
      </c>
      <c r="G183" s="16">
        <f>VLOOKUP($D183,'Growth rate'!$B$3:$S$93,6,FALSE)*VLOOKUP($F183,BY_IND_Demand_Drivers!$B$5:$J$100,7,FALSE)</f>
        <v>29.169758420019146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52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IFDSH</v>
      </c>
      <c r="G184" s="16">
        <f>VLOOKUP($D184,'Growth rate'!$B$3:$S$93,6,FALSE)*VLOOKUP($F184,BY_IND_Demand_Drivers!$B$5:$J$100,7,FALSE)</f>
        <v>29.485042736601287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52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IFDSH</v>
      </c>
      <c r="G185" s="16">
        <f>VLOOKUP($D185,'Growth rate'!$B$3:$S$93,6,FALSE)*VLOOKUP($F185,BY_IND_Demand_Drivers!$B$5:$J$100,7,FALSE)</f>
        <v>29.80032705318342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52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IFDSH</v>
      </c>
      <c r="G186" s="16">
        <f>VLOOKUP($D186,'Growth rate'!$B$3:$S$93,6,FALSE)*VLOOKUP($F186,BY_IND_Demand_Drivers!$B$5:$J$100,7,FALSE)</f>
        <v>30.115611369765556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52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IFDSH</v>
      </c>
      <c r="G187" s="16">
        <f>VLOOKUP($D187,'Growth rate'!$B$3:$S$93,6,FALSE)*VLOOKUP($F187,BY_IND_Demand_Drivers!$B$5:$J$100,7,FALSE)</f>
        <v>30.430895686347696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52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IFDSH</v>
      </c>
      <c r="G188" s="16">
        <f>VLOOKUP($D188,'Growth rate'!$B$3:$S$93,6,FALSE)*VLOOKUP($F188,BY_IND_Demand_Drivers!$B$5:$J$100,7,FALSE)</f>
        <v>30.74618000292983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52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IFDSH</v>
      </c>
      <c r="G189" s="16">
        <f>VLOOKUP($D189,'Growth rate'!$B$3:$S$93,6,FALSE)*VLOOKUP($F189,BY_IND_Demand_Drivers!$B$5:$J$100,7,FALSE)</f>
        <v>31.061464319511966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52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IFDSH</v>
      </c>
      <c r="G190" s="16">
        <f>VLOOKUP($D190,'Growth rate'!$B$3:$S$93,6,FALSE)*VLOOKUP($F190,BY_IND_Demand_Drivers!$B$5:$J$100,7,FALSE)</f>
        <v>31.376748636094106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52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IFDSH</v>
      </c>
      <c r="G191" s="16">
        <f>VLOOKUP($D191,'Growth rate'!$B$3:$S$93,6,FALSE)*VLOOKUP($F191,BY_IND_Demand_Drivers!$B$5:$J$100,7,FALSE)</f>
        <v>31.692032952676239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52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IFDSH</v>
      </c>
      <c r="G192" s="16">
        <f>VLOOKUP($D192,'Growth rate'!$B$3:$S$93,6,FALSE)*VLOOKUP($F192,BY_IND_Demand_Drivers!$B$5:$J$100,7,FALSE)</f>
        <v>32.007317269258373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52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IFDSH</v>
      </c>
      <c r="G193" s="16">
        <f>VLOOKUP($D193,'Growth rate'!$B$3:$S$93,6,FALSE)*VLOOKUP($F193,BY_IND_Demand_Drivers!$B$5:$J$100,7,FALSE)</f>
        <v>32.322601585840509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52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IFDSH</v>
      </c>
      <c r="G194" s="16">
        <f>VLOOKUP($D194,'Growth rate'!$B$3:$S$93,6,FALSE)*VLOOKUP($F194,BY_IND_Demand_Drivers!$B$5:$J$100,7,FALSE)</f>
        <v>32.637885902422653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52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IFDSH</v>
      </c>
      <c r="G195" s="16">
        <f>VLOOKUP($D195,'Growth rate'!$B$3:$S$93,6,FALSE)*VLOOKUP($F195,BY_IND_Demand_Drivers!$B$5:$J$100,7,FALSE)</f>
        <v>32.953170219004782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52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IFDSH</v>
      </c>
      <c r="G196" s="16">
        <f>VLOOKUP($D196,'Growth rate'!$B$3:$S$93,6,FALSE)*VLOOKUP($F196,BY_IND_Demand_Drivers!$B$5:$J$100,7,FALSE)</f>
        <v>33.268454535586919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52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IFDSH</v>
      </c>
      <c r="G197" s="16">
        <f>VLOOKUP($D197,'Growth rate'!$B$3:$S$93,6,FALSE)*VLOOKUP($F197,BY_IND_Demand_Drivers!$B$5:$J$100,7,FALSE)</f>
        <v>33.583738852169063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52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IFDSH</v>
      </c>
      <c r="G198" s="16">
        <f>VLOOKUP($D198,'Growth rate'!$B$3:$S$93,6,FALSE)*VLOOKUP($F198,BY_IND_Demand_Drivers!$B$5:$J$100,7,FALSE)</f>
        <v>33.899023168751192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52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IFDSH</v>
      </c>
      <c r="G199" s="16">
        <f>VLOOKUP($D199,'Growth rate'!$B$3:$S$93,6,FALSE)*VLOOKUP($F199,BY_IND_Demand_Drivers!$B$5:$J$100,7,FALSE)</f>
        <v>34.214307485333329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52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IFDSH</v>
      </c>
      <c r="G200" s="16">
        <f>VLOOKUP($D200,'Growth rate'!$B$3:$S$93,6,FALSE)*VLOOKUP($F200,BY_IND_Demand_Drivers!$B$5:$J$100,7,FALSE)</f>
        <v>34.585335192039267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52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IFDSH</v>
      </c>
      <c r="G201" s="16">
        <f>VLOOKUP($D201,'Growth rate'!$B$3:$S$93,6,FALSE)*VLOOKUP($F201,BY_IND_Demand_Drivers!$B$5:$J$100,7,FALSE)</f>
        <v>34.956362898745205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52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IFDSH</v>
      </c>
      <c r="G202" s="16">
        <f>VLOOKUP($D202,'Growth rate'!$B$3:$S$93,6,FALSE)*VLOOKUP($F202,BY_IND_Demand_Drivers!$B$5:$J$100,7,FALSE)</f>
        <v>35.327390605451136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52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IFDSH</v>
      </c>
      <c r="G203" s="16">
        <f>VLOOKUP($D203,'Growth rate'!$B$3:$S$93,6,FALSE)*VLOOKUP($F203,BY_IND_Demand_Drivers!$B$5:$J$100,7,FALSE)</f>
        <v>35.698418312157074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52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IFDSH</v>
      </c>
      <c r="G204" s="16">
        <f>VLOOKUP($D204,'Growth rate'!$B$3:$S$93,6,FALSE)*VLOOKUP($F204,BY_IND_Demand_Drivers!$B$5:$J$100,7,FALSE)</f>
        <v>36.069446018863005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52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IFDSH</v>
      </c>
      <c r="G205" s="16">
        <f>VLOOKUP($D205,'Growth rate'!$B$3:$S$93,6,FALSE)*VLOOKUP($F205,BY_IND_Demand_Drivers!$B$5:$J$100,7,FALSE)</f>
        <v>36.48490119312244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52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IFDSH</v>
      </c>
      <c r="G206" s="16">
        <f>VLOOKUP($D206,'Growth rate'!$B$3:$S$93,6,FALSE)*VLOOKUP($F206,BY_IND_Demand_Drivers!$B$5:$J$100,7,FALSE)</f>
        <v>36.90035636738186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52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IFDSH</v>
      </c>
      <c r="G207" s="16">
        <f>VLOOKUP($D207,'Growth rate'!$B$3:$S$93,6,FALSE)*VLOOKUP($F207,BY_IND_Demand_Drivers!$B$5:$J$100,7,FALSE)</f>
        <v>37.315811541641303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52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IFDSH</v>
      </c>
      <c r="G208" s="16">
        <f>VLOOKUP($D208,'Growth rate'!$B$3:$S$93,6,FALSE)*VLOOKUP($F208,BY_IND_Demand_Drivers!$B$5:$J$100,7,FALSE)</f>
        <v>37.73126671590073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52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IFDSH</v>
      </c>
      <c r="G209" s="16">
        <f>VLOOKUP($D209,'Growth rate'!$B$3:$S$93,6,FALSE)*VLOOKUP($F209,BY_IND_Demand_Drivers!$B$5:$J$100,7,FALSE)</f>
        <v>38.146721890160165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52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IFDSH</v>
      </c>
      <c r="G210" s="16">
        <f>VLOOKUP($D210,'Growth rate'!$B$3:$S$93,6,FALSE)*VLOOKUP($F210,BY_IND_Demand_Drivers!$B$5:$J$100,7,FALSE)</f>
        <v>38.572618212670427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52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IFDSH</v>
      </c>
      <c r="G211" s="16">
        <f>VLOOKUP($D211,'Growth rate'!$B$3:$S$93,6,FALSE)*VLOOKUP($F211,BY_IND_Demand_Drivers!$B$5:$J$100,7,FALSE)</f>
        <v>38.998514535180696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52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IFDSH</v>
      </c>
      <c r="G212" s="16">
        <f>VLOOKUP($D212,'Growth rate'!$B$3:$S$93,6,FALSE)*VLOOKUP($F212,BY_IND_Demand_Drivers!$B$5:$J$100,7,FALSE)</f>
        <v>39.424410857690958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52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IFDSH</v>
      </c>
      <c r="G213" s="16">
        <f>VLOOKUP($D213,'Growth rate'!$B$3:$S$93,6,FALSE)*VLOOKUP($F213,BY_IND_Demand_Drivers!$B$5:$J$100,7,FALSE)</f>
        <v>39.850307180201227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52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IFDSH</v>
      </c>
      <c r="G214" s="16">
        <f>VLOOKUP($D214,'Growth rate'!$B$3:$S$93,6,FALSE)*VLOOKUP($F214,BY_IND_Demand_Drivers!$B$5:$J$100,7,FALSE)</f>
        <v>40.276203502711489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52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IFDSH</v>
      </c>
      <c r="G215" s="16">
        <f>VLOOKUP($D215,'Growth rate'!$B$3:$S$93,6,FALSE)*VLOOKUP($F215,BY_IND_Demand_Drivers!$B$5:$J$100,7,FALSE)</f>
        <v>40.716958322419181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52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IFDSH</v>
      </c>
      <c r="G216" s="16">
        <f>VLOOKUP($D216,'Growth rate'!$B$3:$S$93,6,FALSE)*VLOOKUP($F216,BY_IND_Demand_Drivers!$B$5:$J$100,7,FALSE)</f>
        <v>41.157713142126866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52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IFDSH</v>
      </c>
      <c r="G217" s="16">
        <f>VLOOKUP($D217,'Growth rate'!$B$3:$S$93,6,FALSE)*VLOOKUP($F217,BY_IND_Demand_Drivers!$B$5:$J$100,7,FALSE)</f>
        <v>41.598467961834558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52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IFDSH</v>
      </c>
      <c r="G218" s="16">
        <f>VLOOKUP($D218,'Growth rate'!$B$3:$S$93,6,FALSE)*VLOOKUP($F218,BY_IND_Demand_Drivers!$B$5:$J$100,7,FALSE)</f>
        <v>42.039222781542243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52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IFDSH</v>
      </c>
      <c r="G219" s="16">
        <f>VLOOKUP($D219,'Growth rate'!$B$3:$S$93,6,FALSE)*VLOOKUP($F219,BY_IND_Demand_Drivers!$B$5:$J$100,7,FALSE)</f>
        <v>42.479977601249928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52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IFDSH</v>
      </c>
      <c r="G220" s="16">
        <f>VLOOKUP($D220,'Growth rate'!$B$3:$S$93,6,FALSE)*VLOOKUP($F220,BY_IND_Demand_Drivers!$B$5:$J$100,7,FALSE)</f>
        <v>42.919909718931592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52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IFDSH</v>
      </c>
      <c r="G221" s="16">
        <f>VLOOKUP($D221,'Growth rate'!$B$3:$S$93,6,FALSE)*VLOOKUP($F221,BY_IND_Demand_Drivers!$B$5:$J$100,7,FALSE)</f>
        <v>43.359841836613249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52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IFDSH</v>
      </c>
      <c r="G222" s="16">
        <f>VLOOKUP($D222,'Growth rate'!$B$3:$S$93,6,FALSE)*VLOOKUP($F222,BY_IND_Demand_Drivers!$B$5:$J$100,7,FALSE)</f>
        <v>43.799773954294906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52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IFDSH</v>
      </c>
      <c r="G223" s="16">
        <f>VLOOKUP($D223,'Growth rate'!$B$3:$S$93,6,FALSE)*VLOOKUP($F223,BY_IND_Demand_Drivers!$B$5:$J$100,7,FALSE)</f>
        <v>44.239706071976556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52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IFDSH</v>
      </c>
      <c r="G224" s="16">
        <f>VLOOKUP($D224,'Growth rate'!$B$3:$S$93,6,FALSE)*VLOOKUP($F224,BY_IND_Demand_Drivers!$B$5:$J$100,7,FALSE)</f>
        <v>44.679638189658213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52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IFDSH</v>
      </c>
      <c r="G225" s="16">
        <f>VLOOKUP($D225,'Growth rate'!$B$3:$S$93,6,FALSE)*VLOOKUP($F225,BY_IND_Demand_Drivers!$B$5:$J$100,7,FALSE)</f>
        <v>45.11233271091767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52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IFDSH</v>
      </c>
      <c r="G226" s="16">
        <f>VLOOKUP($D226,'Growth rate'!$B$3:$S$93,6,FALSE)*VLOOKUP($F226,BY_IND_Demand_Drivers!$B$5:$J$100,7,FALSE)</f>
        <v>45.545027232177141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52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IFDSH</v>
      </c>
      <c r="G227" s="16">
        <f>VLOOKUP($D227,'Growth rate'!$B$3:$S$93,6,FALSE)*VLOOKUP($F227,BY_IND_Demand_Drivers!$B$5:$J$100,7,FALSE)</f>
        <v>45.977721753436605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52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IFDSH</v>
      </c>
      <c r="G228" s="16">
        <f>VLOOKUP($D228,'Growth rate'!$B$3:$S$93,6,FALSE)*VLOOKUP($F228,BY_IND_Demand_Drivers!$B$5:$J$100,7,FALSE)</f>
        <v>46.410416274696068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52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IFDSH</v>
      </c>
      <c r="G229" s="16">
        <f>VLOOKUP($D229,'Growth rate'!$B$3:$S$93,6,FALSE)*VLOOKUP($F229,BY_IND_Demand_Drivers!$B$5:$J$100,7,FALSE)</f>
        <v>46.843110795955525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52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IFDSH</v>
      </c>
      <c r="G230" s="16">
        <f>VLOOKUP($D230,'Growth rate'!$B$3:$S$93,6,FALSE)*VLOOKUP($F230,BY_IND_Demand_Drivers!$B$5:$J$100,7,FALSE)</f>
        <v>47.258096967734211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52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IFDSH</v>
      </c>
      <c r="G231" s="16">
        <f>VLOOKUP($D231,'Growth rate'!$B$3:$S$93,6,FALSE)*VLOOKUP($F231,BY_IND_Demand_Drivers!$B$5:$J$100,7,FALSE)</f>
        <v>47.673083139512897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52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IFDSH</v>
      </c>
      <c r="G232" s="16">
        <f>VLOOKUP($D232,'Growth rate'!$B$3:$S$93,6,FALSE)*VLOOKUP($F232,BY_IND_Demand_Drivers!$B$5:$J$100,7,FALSE)</f>
        <v>48.088069311291576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52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IFDSH</v>
      </c>
      <c r="G233" s="16">
        <f>VLOOKUP($D233,'Growth rate'!$B$3:$S$93,6,FALSE)*VLOOKUP($F233,BY_IND_Demand_Drivers!$B$5:$J$100,7,FALSE)</f>
        <v>48.503055483070256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52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IFDSH</v>
      </c>
      <c r="G234" s="16">
        <f>VLOOKUP($D234,'Growth rate'!$B$3:$S$93,6,FALSE)*VLOOKUP($F234,BY_IND_Demand_Drivers!$B$5:$J$100,7,FALSE)</f>
        <v>48.918041654848935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52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IFDSH</v>
      </c>
      <c r="G235" s="16">
        <f>VLOOKUP($D235,'Growth rate'!$B$3:$S$93,6,FALSE)*VLOOKUP($F235,BY_IND_Demand_Drivers!$B$5:$J$100,7,FALSE)</f>
        <v>49.316608065358061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52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IFDSH</v>
      </c>
      <c r="G236" s="16">
        <f>VLOOKUP($D236,'Growth rate'!$B$3:$S$93,6,FALSE)*VLOOKUP($F236,BY_IND_Demand_Drivers!$B$5:$J$100,7,FALSE)</f>
        <v>49.715174475867194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52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IFDSH</v>
      </c>
      <c r="G237" s="16">
        <f>VLOOKUP($D237,'Growth rate'!$B$3:$S$93,6,FALSE)*VLOOKUP($F237,BY_IND_Demand_Drivers!$B$5:$J$100,7,FALSE)</f>
        <v>50.113740886376334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52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IFDSH</v>
      </c>
      <c r="G238" s="16">
        <f>VLOOKUP($D238,'Growth rate'!$B$3:$S$93,6,FALSE)*VLOOKUP($F238,BY_IND_Demand_Drivers!$B$5:$J$100,7,FALSE)</f>
        <v>50.51230729688546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52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IFDSH</v>
      </c>
      <c r="G239" s="16">
        <f>VLOOKUP($D239,'Growth rate'!$B$3:$S$93,6,FALSE)*VLOOKUP($F239,BY_IND_Demand_Drivers!$B$5:$J$100,7,FALSE)</f>
        <v>50.910873707394586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52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IFDSH</v>
      </c>
      <c r="G240" s="16">
        <f>VLOOKUP($D240,'Growth rate'!$B$3:$S$93,6,FALSE)*VLOOKUP($F240,BY_IND_Demand_Drivers!$B$5:$J$100,7,FALSE)</f>
        <v>51.300197185293079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52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IFDSH</v>
      </c>
      <c r="G241" s="16">
        <f>VLOOKUP($D241,'Growth rate'!$B$3:$S$93,6,FALSE)*VLOOKUP($F241,BY_IND_Demand_Drivers!$B$5:$J$100,7,FALSE)</f>
        <v>51.689520663191566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52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IFDSH</v>
      </c>
      <c r="G242" s="16">
        <f>VLOOKUP($D242,'Growth rate'!$B$3:$S$93,6,FALSE)*VLOOKUP($F242,BY_IND_Demand_Drivers!$B$5:$J$100,7,FALSE)</f>
        <v>52.078844141090059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52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IFDSH</v>
      </c>
      <c r="G243" s="16">
        <f>VLOOKUP($D243,'Growth rate'!$B$3:$S$93,6,FALSE)*VLOOKUP($F243,BY_IND_Demand_Drivers!$B$5:$J$100,7,FALSE)</f>
        <v>52.468167618988538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52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IFDSH</v>
      </c>
      <c r="G244" s="16">
        <f>VLOOKUP($D244,'Growth rate'!$B$3:$S$93,6,FALSE)*VLOOKUP($F244,BY_IND_Demand_Drivers!$B$5:$J$100,7,FALSE)</f>
        <v>52.857491096887024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52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IFDSH</v>
      </c>
      <c r="G245" s="16">
        <f>VLOOKUP($D245,'Growth rate'!$B$3:$S$93,6,FALSE)*VLOOKUP($F245,BY_IND_Demand_Drivers!$B$5:$J$100,7,FALSE)</f>
        <v>53.233814947885534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52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IFDSH</v>
      </c>
      <c r="G246" s="16">
        <f>VLOOKUP($D246,'Growth rate'!$B$3:$S$93,6,FALSE)*VLOOKUP($F246,BY_IND_Demand_Drivers!$B$5:$J$100,7,FALSE)</f>
        <v>53.610138798884051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52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IFDSH</v>
      </c>
      <c r="G247" s="16">
        <f>VLOOKUP($D247,'Growth rate'!$B$3:$S$93,6,FALSE)*VLOOKUP($F247,BY_IND_Demand_Drivers!$B$5:$J$100,7,FALSE)</f>
        <v>53.986462649882561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52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IFDSH</v>
      </c>
      <c r="G248" s="16">
        <f>VLOOKUP($D248,'Growth rate'!$B$3:$S$93,6,FALSE)*VLOOKUP($F248,BY_IND_Demand_Drivers!$B$5:$J$100,7,FALSE)</f>
        <v>54.362786500881064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52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IFDSH</v>
      </c>
      <c r="G249" s="16">
        <f>VLOOKUP($D249,'Growth rate'!$B$3:$S$93,6,FALSE)*VLOOKUP($F249,BY_IND_Demand_Drivers!$B$5:$J$100,7,FALSE)</f>
        <v>54.739110351879582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53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IFDLA</v>
      </c>
      <c r="G250" s="16">
        <f>VLOOKUP($D250,'Growth rate'!$B$3:$S$93,6,FALSE)*VLOOKUP($F250,BY_IND_Demand_Drivers!$B$5:$J$100,7,FALSE)</f>
        <v>5.3789799920792101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53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IFDLA</v>
      </c>
      <c r="G251" s="16">
        <f>VLOOKUP($D251,'Growth rate'!$B$3:$S$93,6,FALSE)*VLOOKUP($F251,BY_IND_Demand_Drivers!$B$5:$J$100,7,FALSE)</f>
        <v>5.4483692627511058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53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IFDLA</v>
      </c>
      <c r="G252" s="16">
        <f>VLOOKUP($D252,'Growth rate'!$B$3:$S$93,6,FALSE)*VLOOKUP($F252,BY_IND_Demand_Drivers!$B$5:$J$100,7,FALSE)</f>
        <v>5.5177585334229997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53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IFDLA</v>
      </c>
      <c r="G253" s="16">
        <f>VLOOKUP($D253,'Growth rate'!$B$3:$S$93,6,FALSE)*VLOOKUP($F253,BY_IND_Demand_Drivers!$B$5:$J$100,7,FALSE)</f>
        <v>5.5871478040948954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53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IFDLA</v>
      </c>
      <c r="G254" s="16">
        <f>VLOOKUP($D254,'Growth rate'!$B$3:$S$93,6,FALSE)*VLOOKUP($F254,BY_IND_Demand_Drivers!$B$5:$J$100,7,FALSE)</f>
        <v>5.6565370747667902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53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IFDLA</v>
      </c>
      <c r="G255" s="16">
        <f>VLOOKUP($D255,'Growth rate'!$B$3:$S$93,6,FALSE)*VLOOKUP($F255,BY_IND_Demand_Drivers!$B$5:$J$100,7,FALSE)</f>
        <v>5.7259263454386851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53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IFDLA</v>
      </c>
      <c r="G256" s="16">
        <f>VLOOKUP($D256,'Growth rate'!$B$3:$S$93,6,FALSE)*VLOOKUP($F256,BY_IND_Demand_Drivers!$B$5:$J$100,7,FALSE)</f>
        <v>5.7953156161105808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53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IFDLA</v>
      </c>
      <c r="G257" s="16">
        <f>VLOOKUP($D257,'Growth rate'!$B$3:$S$93,6,FALSE)*VLOOKUP($F257,BY_IND_Demand_Drivers!$B$5:$J$100,7,FALSE)</f>
        <v>5.8647048867824756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53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IFDLA</v>
      </c>
      <c r="G258" s="16">
        <f>VLOOKUP($D258,'Growth rate'!$B$3:$S$93,6,FALSE)*VLOOKUP($F258,BY_IND_Demand_Drivers!$B$5:$J$100,7,FALSE)</f>
        <v>5.9340941574543713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53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IFDLA</v>
      </c>
      <c r="G259" s="16">
        <f>VLOOKUP($D259,'Growth rate'!$B$3:$S$93,6,FALSE)*VLOOKUP($F259,BY_IND_Demand_Drivers!$B$5:$J$100,7,FALSE)</f>
        <v>6.0034834281262661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53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IFDLA</v>
      </c>
      <c r="G260" s="16">
        <f>VLOOKUP($D260,'Growth rate'!$B$3:$S$93,6,FALSE)*VLOOKUP($F260,BY_IND_Demand_Drivers!$B$5:$J$100,7,FALSE)</f>
        <v>6.0728726987981609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53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IFDLA</v>
      </c>
      <c r="G261" s="16">
        <f>VLOOKUP($D261,'Growth rate'!$B$3:$S$93,6,FALSE)*VLOOKUP($F261,BY_IND_Demand_Drivers!$B$5:$J$100,7,FALSE)</f>
        <v>6.1422619694700566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53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IFDLA</v>
      </c>
      <c r="G262" s="16">
        <f>VLOOKUP($D262,'Growth rate'!$B$3:$S$93,6,FALSE)*VLOOKUP($F262,BY_IND_Demand_Drivers!$B$5:$J$100,7,FALSE)</f>
        <v>6.2116512401419506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53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IFDLA</v>
      </c>
      <c r="G263" s="16">
        <f>VLOOKUP($D263,'Growth rate'!$B$3:$S$93,6,FALSE)*VLOOKUP($F263,BY_IND_Demand_Drivers!$B$5:$J$100,7,FALSE)</f>
        <v>6.2810405108138463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53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IFDLA</v>
      </c>
      <c r="G264" s="16">
        <f>VLOOKUP($D264,'Growth rate'!$B$3:$S$93,6,FALSE)*VLOOKUP($F264,BY_IND_Demand_Drivers!$B$5:$J$100,7,FALSE)</f>
        <v>6.3504297814857411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53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IFDLA</v>
      </c>
      <c r="G265" s="16">
        <f>VLOOKUP($D265,'Growth rate'!$B$3:$S$93,6,FALSE)*VLOOKUP($F265,BY_IND_Demand_Drivers!$B$5:$J$100,7,FALSE)</f>
        <v>6.4198190521576359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53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IFDLA</v>
      </c>
      <c r="G266" s="16">
        <f>VLOOKUP($D266,'Growth rate'!$B$3:$S$93,6,FALSE)*VLOOKUP($F266,BY_IND_Demand_Drivers!$B$5:$J$100,7,FALSE)</f>
        <v>6.4892083228295316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53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IFDLA</v>
      </c>
      <c r="G267" s="16">
        <f>VLOOKUP($D267,'Growth rate'!$B$3:$S$93,6,FALSE)*VLOOKUP($F267,BY_IND_Demand_Drivers!$B$5:$J$100,7,FALSE)</f>
        <v>6.5585975935014265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53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IFDLA</v>
      </c>
      <c r="G268" s="16">
        <f>VLOOKUP($D268,'Growth rate'!$B$3:$S$93,6,FALSE)*VLOOKUP($F268,BY_IND_Demand_Drivers!$B$5:$J$100,7,FALSE)</f>
        <v>6.6279868641733213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53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IFDLA</v>
      </c>
      <c r="G269" s="16">
        <f>VLOOKUP($D269,'Growth rate'!$B$3:$S$93,6,FALSE)*VLOOKUP($F269,BY_IND_Demand_Drivers!$B$5:$J$100,7,FALSE)</f>
        <v>6.697376134845217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53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IFDLA</v>
      </c>
      <c r="G270" s="16">
        <f>VLOOKUP($D270,'Growth rate'!$B$3:$S$93,6,FALSE)*VLOOKUP($F270,BY_IND_Demand_Drivers!$B$5:$J$100,7,FALSE)</f>
        <v>6.7667654055171118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53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IFDLA</v>
      </c>
      <c r="G271" s="16">
        <f>VLOOKUP($D271,'Growth rate'!$B$3:$S$93,6,FALSE)*VLOOKUP($F271,BY_IND_Demand_Drivers!$B$5:$J$100,7,FALSE)</f>
        <v>6.8361546761890075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53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IFDLA</v>
      </c>
      <c r="G272" s="16">
        <f>VLOOKUP($D272,'Growth rate'!$B$3:$S$93,6,FALSE)*VLOOKUP($F272,BY_IND_Demand_Drivers!$B$5:$J$100,7,FALSE)</f>
        <v>6.9055439468609023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53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IFDLA</v>
      </c>
      <c r="G273" s="16">
        <f>VLOOKUP($D273,'Growth rate'!$B$3:$S$93,6,FALSE)*VLOOKUP($F273,BY_IND_Demand_Drivers!$B$5:$J$100,7,FALSE)</f>
        <v>6.9749332175327972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53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IFDLA</v>
      </c>
      <c r="G274" s="16">
        <f>VLOOKUP($D274,'Growth rate'!$B$3:$S$93,6,FALSE)*VLOOKUP($F274,BY_IND_Demand_Drivers!$B$5:$J$100,7,FALSE)</f>
        <v>7.0443224882046911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53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IFDLA</v>
      </c>
      <c r="G275" s="16">
        <f>VLOOKUP($D275,'Growth rate'!$B$3:$S$93,6,FALSE)*VLOOKUP($F275,BY_IND_Demand_Drivers!$B$5:$J$100,7,FALSE)</f>
        <v>7.1137117588765868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53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IFDLA</v>
      </c>
      <c r="G276" s="16">
        <f>VLOOKUP($D276,'Growth rate'!$B$3:$S$93,6,FALSE)*VLOOKUP($F276,BY_IND_Demand_Drivers!$B$5:$J$100,7,FALSE)</f>
        <v>7.1831010295484825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53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IFDLA</v>
      </c>
      <c r="G277" s="16">
        <f>VLOOKUP($D277,'Growth rate'!$B$3:$S$93,6,FALSE)*VLOOKUP($F277,BY_IND_Demand_Drivers!$B$5:$J$100,7,FALSE)</f>
        <v>7.2524903002203773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53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IFDLA</v>
      </c>
      <c r="G278" s="16">
        <f>VLOOKUP($D278,'Growth rate'!$B$3:$S$93,6,FALSE)*VLOOKUP($F278,BY_IND_Demand_Drivers!$B$5:$J$100,7,FALSE)</f>
        <v>7.3218795708922721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53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IFDLA</v>
      </c>
      <c r="G279" s="16">
        <f>VLOOKUP($D279,'Growth rate'!$B$3:$S$93,6,FALSE)*VLOOKUP($F279,BY_IND_Demand_Drivers!$B$5:$J$100,7,FALSE)</f>
        <v>7.3912688415641679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53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IFDLA</v>
      </c>
      <c r="G280" s="16">
        <f>VLOOKUP($D280,'Growth rate'!$B$3:$S$93,6,FALSE)*VLOOKUP($F280,BY_IND_Demand_Drivers!$B$5:$J$100,7,FALSE)</f>
        <v>7.4606581122360627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53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IFDLA</v>
      </c>
      <c r="G281" s="16">
        <f>VLOOKUP($D281,'Growth rate'!$B$3:$S$93,6,FALSE)*VLOOKUP($F281,BY_IND_Demand_Drivers!$B$5:$J$100,7,FALSE)</f>
        <v>7.5300473829079575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53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IFDLA</v>
      </c>
      <c r="G282" s="16">
        <f>VLOOKUP($D282,'Growth rate'!$B$3:$S$93,6,FALSE)*VLOOKUP($F282,BY_IND_Demand_Drivers!$B$5:$J$100,7,FALSE)</f>
        <v>7.611704923779274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53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IFDLA</v>
      </c>
      <c r="G283" s="16">
        <f>VLOOKUP($D283,'Growth rate'!$B$3:$S$93,6,FALSE)*VLOOKUP($F283,BY_IND_Demand_Drivers!$B$5:$J$100,7,FALSE)</f>
        <v>7.6933624646505896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53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IFDLA</v>
      </c>
      <c r="G284" s="16">
        <f>VLOOKUP($D284,'Growth rate'!$B$3:$S$93,6,FALSE)*VLOOKUP($F284,BY_IND_Demand_Drivers!$B$5:$J$100,7,FALSE)</f>
        <v>7.7750200055219052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53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IFDLA</v>
      </c>
      <c r="G285" s="16">
        <f>VLOOKUP($D285,'Growth rate'!$B$3:$S$93,6,FALSE)*VLOOKUP($F285,BY_IND_Demand_Drivers!$B$5:$J$100,7,FALSE)</f>
        <v>7.8566775463932208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53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IFDLA</v>
      </c>
      <c r="G286" s="16">
        <f>VLOOKUP($D286,'Growth rate'!$B$3:$S$93,6,FALSE)*VLOOKUP($F286,BY_IND_Demand_Drivers!$B$5:$J$100,7,FALSE)</f>
        <v>7.9383350872645364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53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IFDLA</v>
      </c>
      <c r="G287" s="16">
        <f>VLOOKUP($D287,'Growth rate'!$B$3:$S$93,6,FALSE)*VLOOKUP($F287,BY_IND_Demand_Drivers!$B$5:$J$100,7,FALSE)</f>
        <v>8.0297704363210336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53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IFDLA</v>
      </c>
      <c r="G288" s="16">
        <f>VLOOKUP($D288,'Growth rate'!$B$3:$S$93,6,FALSE)*VLOOKUP($F288,BY_IND_Demand_Drivers!$B$5:$J$100,7,FALSE)</f>
        <v>8.1212057853775299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53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IFDLA</v>
      </c>
      <c r="G289" s="16">
        <f>VLOOKUP($D289,'Growth rate'!$B$3:$S$93,6,FALSE)*VLOOKUP($F289,BY_IND_Demand_Drivers!$B$5:$J$100,7,FALSE)</f>
        <v>8.2126411344340315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53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IFDLA</v>
      </c>
      <c r="G290" s="16">
        <f>VLOOKUP($D290,'Growth rate'!$B$3:$S$93,6,FALSE)*VLOOKUP($F290,BY_IND_Demand_Drivers!$B$5:$J$100,7,FALSE)</f>
        <v>8.3040764834905278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53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IFDLA</v>
      </c>
      <c r="G291" s="16">
        <f>VLOOKUP($D291,'Growth rate'!$B$3:$S$93,6,FALSE)*VLOOKUP($F291,BY_IND_Demand_Drivers!$B$5:$J$100,7,FALSE)</f>
        <v>8.3955118325470259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53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IFDLA</v>
      </c>
      <c r="G292" s="16">
        <f>VLOOKUP($D292,'Growth rate'!$B$3:$S$93,6,FALSE)*VLOOKUP($F292,BY_IND_Demand_Drivers!$B$5:$J$100,7,FALSE)</f>
        <v>8.4892451191284728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53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IFDLA</v>
      </c>
      <c r="G293" s="16">
        <f>VLOOKUP($D293,'Growth rate'!$B$3:$S$93,6,FALSE)*VLOOKUP($F293,BY_IND_Demand_Drivers!$B$5:$J$100,7,FALSE)</f>
        <v>8.5829784057099232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53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IFDLA</v>
      </c>
      <c r="G294" s="16">
        <f>VLOOKUP($D294,'Growth rate'!$B$3:$S$93,6,FALSE)*VLOOKUP($F294,BY_IND_Demand_Drivers!$B$5:$J$100,7,FALSE)</f>
        <v>8.6767116922913718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53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IFDLA</v>
      </c>
      <c r="G295" s="16">
        <f>VLOOKUP($D295,'Growth rate'!$B$3:$S$93,6,FALSE)*VLOOKUP($F295,BY_IND_Demand_Drivers!$B$5:$J$100,7,FALSE)</f>
        <v>8.7704449788728205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53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IFDLA</v>
      </c>
      <c r="G296" s="16">
        <f>VLOOKUP($D296,'Growth rate'!$B$3:$S$93,6,FALSE)*VLOOKUP($F296,BY_IND_Demand_Drivers!$B$5:$J$100,7,FALSE)</f>
        <v>8.8641782654542673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53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IFDLA</v>
      </c>
      <c r="G297" s="16">
        <f>VLOOKUP($D297,'Growth rate'!$B$3:$S$93,6,FALSE)*VLOOKUP($F297,BY_IND_Demand_Drivers!$B$5:$J$100,7,FALSE)</f>
        <v>8.961181680708739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53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IFDLA</v>
      </c>
      <c r="G298" s="16">
        <f>VLOOKUP($D298,'Growth rate'!$B$3:$S$93,6,FALSE)*VLOOKUP($F298,BY_IND_Demand_Drivers!$B$5:$J$100,7,FALSE)</f>
        <v>9.0581850959632106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53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IFDLA</v>
      </c>
      <c r="G299" s="16">
        <f>VLOOKUP($D299,'Growth rate'!$B$3:$S$93,6,FALSE)*VLOOKUP($F299,BY_IND_Demand_Drivers!$B$5:$J$100,7,FALSE)</f>
        <v>9.1551885112176823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53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IFDLA</v>
      </c>
      <c r="G300" s="16">
        <f>VLOOKUP($D300,'Growth rate'!$B$3:$S$93,6,FALSE)*VLOOKUP($F300,BY_IND_Demand_Drivers!$B$5:$J$100,7,FALSE)</f>
        <v>9.2521919264721522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53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IFDLA</v>
      </c>
      <c r="G301" s="16">
        <f>VLOOKUP($D301,'Growth rate'!$B$3:$S$93,6,FALSE)*VLOOKUP($F301,BY_IND_Demand_Drivers!$B$5:$J$100,7,FALSE)</f>
        <v>9.349195341726622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53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IFDLA</v>
      </c>
      <c r="G302" s="16">
        <f>VLOOKUP($D302,'Growth rate'!$B$3:$S$93,6,FALSE)*VLOOKUP($F302,BY_IND_Demand_Drivers!$B$5:$J$100,7,FALSE)</f>
        <v>9.4460176928096029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53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IFDLA</v>
      </c>
      <c r="G303" s="16">
        <f>VLOOKUP($D303,'Growth rate'!$B$3:$S$93,6,FALSE)*VLOOKUP($F303,BY_IND_Demand_Drivers!$B$5:$J$100,7,FALSE)</f>
        <v>9.5428400438925802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53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IFDLA</v>
      </c>
      <c r="G304" s="16">
        <f>VLOOKUP($D304,'Growth rate'!$B$3:$S$93,6,FALSE)*VLOOKUP($F304,BY_IND_Demand_Drivers!$B$5:$J$100,7,FALSE)</f>
        <v>9.6396623949755593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53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IFDLA</v>
      </c>
      <c r="G305" s="16">
        <f>VLOOKUP($D305,'Growth rate'!$B$3:$S$93,6,FALSE)*VLOOKUP($F305,BY_IND_Demand_Drivers!$B$5:$J$100,7,FALSE)</f>
        <v>9.7364847460585366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53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IFDLA</v>
      </c>
      <c r="G306" s="16">
        <f>VLOOKUP($D306,'Growth rate'!$B$3:$S$93,6,FALSE)*VLOOKUP($F306,BY_IND_Demand_Drivers!$B$5:$J$100,7,FALSE)</f>
        <v>9.833307097141514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53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IFDLA</v>
      </c>
      <c r="G307" s="16">
        <f>VLOOKUP($D307,'Growth rate'!$B$3:$S$93,6,FALSE)*VLOOKUP($F307,BY_IND_Demand_Drivers!$B$5:$J$100,7,FALSE)</f>
        <v>9.9285365636097485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53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IFDLA</v>
      </c>
      <c r="G308" s="16">
        <f>VLOOKUP($D308,'Growth rate'!$B$3:$S$93,6,FALSE)*VLOOKUP($F308,BY_IND_Demand_Drivers!$B$5:$J$100,7,FALSE)</f>
        <v>10.023766030077985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53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IFDLA</v>
      </c>
      <c r="G309" s="16">
        <f>VLOOKUP($D309,'Growth rate'!$B$3:$S$93,6,FALSE)*VLOOKUP($F309,BY_IND_Demand_Drivers!$B$5:$J$100,7,FALSE)</f>
        <v>10.118995496546219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53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IFDLA</v>
      </c>
      <c r="G310" s="16">
        <f>VLOOKUP($D310,'Growth rate'!$B$3:$S$93,6,FALSE)*VLOOKUP($F310,BY_IND_Demand_Drivers!$B$5:$J$100,7,FALSE)</f>
        <v>10.214224963014454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53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IFDLA</v>
      </c>
      <c r="G311" s="16">
        <f>VLOOKUP($D311,'Growth rate'!$B$3:$S$93,6,FALSE)*VLOOKUP($F311,BY_IND_Demand_Drivers!$B$5:$J$100,7,FALSE)</f>
        <v>10.309454429482688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53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IFDLA</v>
      </c>
      <c r="G312" s="16">
        <f>VLOOKUP($D312,'Growth rate'!$B$3:$S$93,6,FALSE)*VLOOKUP($F312,BY_IND_Demand_Drivers!$B$5:$J$100,7,FALSE)</f>
        <v>10.400786558244453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53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IFDLA</v>
      </c>
      <c r="G313" s="16">
        <f>VLOOKUP($D313,'Growth rate'!$B$3:$S$93,6,FALSE)*VLOOKUP($F313,BY_IND_Demand_Drivers!$B$5:$J$100,7,FALSE)</f>
        <v>10.492118687006219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53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IFDLA</v>
      </c>
      <c r="G314" s="16">
        <f>VLOOKUP($D314,'Growth rate'!$B$3:$S$93,6,FALSE)*VLOOKUP($F314,BY_IND_Demand_Drivers!$B$5:$J$100,7,FALSE)</f>
        <v>10.583450815767982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53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IFDLA</v>
      </c>
      <c r="G315" s="16">
        <f>VLOOKUP($D315,'Growth rate'!$B$3:$S$93,6,FALSE)*VLOOKUP($F315,BY_IND_Demand_Drivers!$B$5:$J$100,7,FALSE)</f>
        <v>10.674782944529746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53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IFDLA</v>
      </c>
      <c r="G316" s="16">
        <f>VLOOKUP($D316,'Growth rate'!$B$3:$S$93,6,FALSE)*VLOOKUP($F316,BY_IND_Demand_Drivers!$B$5:$J$100,7,FALSE)</f>
        <v>10.766115073291509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53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IFDLA</v>
      </c>
      <c r="G317" s="16">
        <f>VLOOKUP($D317,'Growth rate'!$B$3:$S$93,6,FALSE)*VLOOKUP($F317,BY_IND_Demand_Drivers!$B$5:$J$100,7,FALSE)</f>
        <v>10.853833462963895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53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IFDLA</v>
      </c>
      <c r="G318" s="16">
        <f>VLOOKUP($D318,'Growth rate'!$B$3:$S$93,6,FALSE)*VLOOKUP($F318,BY_IND_Demand_Drivers!$B$5:$J$100,7,FALSE)</f>
        <v>10.94155185263628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53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IFDLA</v>
      </c>
      <c r="G319" s="16">
        <f>VLOOKUP($D319,'Growth rate'!$B$3:$S$93,6,FALSE)*VLOOKUP($F319,BY_IND_Demand_Drivers!$B$5:$J$100,7,FALSE)</f>
        <v>11.029270242308668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53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IFDLA</v>
      </c>
      <c r="G320" s="16">
        <f>VLOOKUP($D320,'Growth rate'!$B$3:$S$93,6,FALSE)*VLOOKUP($F320,BY_IND_Demand_Drivers!$B$5:$J$100,7,FALSE)</f>
        <v>11.116988631981053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53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IFDLA</v>
      </c>
      <c r="G321" s="16">
        <f>VLOOKUP($D321,'Growth rate'!$B$3:$S$93,6,FALSE)*VLOOKUP($F321,BY_IND_Demand_Drivers!$B$5:$J$100,7,FALSE)</f>
        <v>11.204707021653439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53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IFDLA</v>
      </c>
      <c r="G322" s="16">
        <f>VLOOKUP($D322,'Growth rate'!$B$3:$S$93,6,FALSE)*VLOOKUP($F322,BY_IND_Demand_Drivers!$B$5:$J$100,7,FALSE)</f>
        <v>11.290391182793069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53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IFDLA</v>
      </c>
      <c r="G323" s="16">
        <f>VLOOKUP($D323,'Growth rate'!$B$3:$S$93,6,FALSE)*VLOOKUP($F323,BY_IND_Demand_Drivers!$B$5:$J$100,7,FALSE)</f>
        <v>11.376075343932698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53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IFDLA</v>
      </c>
      <c r="G324" s="16">
        <f>VLOOKUP($D324,'Growth rate'!$B$3:$S$93,6,FALSE)*VLOOKUP($F324,BY_IND_Demand_Drivers!$B$5:$J$100,7,FALSE)</f>
        <v>11.461759505072328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53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IFDLA</v>
      </c>
      <c r="G325" s="16">
        <f>VLOOKUP($D325,'Growth rate'!$B$3:$S$93,6,FALSE)*VLOOKUP($F325,BY_IND_Demand_Drivers!$B$5:$J$100,7,FALSE)</f>
        <v>11.547443666211956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53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IFDLA</v>
      </c>
      <c r="G326" s="16">
        <f>VLOOKUP($D326,'Growth rate'!$B$3:$S$93,6,FALSE)*VLOOKUP($F326,BY_IND_Demand_Drivers!$B$5:$J$100,7,FALSE)</f>
        <v>11.633127827351585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53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IFDLA</v>
      </c>
      <c r="G327" s="16">
        <f>VLOOKUP($D327,'Growth rate'!$B$3:$S$93,6,FALSE)*VLOOKUP($F327,BY_IND_Demand_Drivers!$B$5:$J$100,7,FALSE)</f>
        <v>11.715950968826885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53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IFDLA</v>
      </c>
      <c r="G328" s="16">
        <f>VLOOKUP($D328,'Growth rate'!$B$3:$S$93,6,FALSE)*VLOOKUP($F328,BY_IND_Demand_Drivers!$B$5:$J$100,7,FALSE)</f>
        <v>11.798774110302187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53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IFDLA</v>
      </c>
      <c r="G329" s="16">
        <f>VLOOKUP($D329,'Growth rate'!$B$3:$S$93,6,FALSE)*VLOOKUP($F329,BY_IND_Demand_Drivers!$B$5:$J$100,7,FALSE)</f>
        <v>11.881597251777487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53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IFDLA</v>
      </c>
      <c r="G330" s="16">
        <f>VLOOKUP($D330,'Growth rate'!$B$3:$S$93,6,FALSE)*VLOOKUP($F330,BY_IND_Demand_Drivers!$B$5:$J$100,7,FALSE)</f>
        <v>11.964420393252786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53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IFDLA</v>
      </c>
      <c r="G331" s="16">
        <f>VLOOKUP($D331,'Growth rate'!$B$3:$S$93,6,FALSE)*VLOOKUP($F331,BY_IND_Demand_Drivers!$B$5:$J$100,7,FALSE)</f>
        <v>12.047243534728086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54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IFDEM</v>
      </c>
      <c r="G332" s="16">
        <f>VLOOKUP($D332,'Growth rate'!$B$3:$S$93,6,FALSE)*VLOOKUP($F332,BY_IND_Demand_Drivers!$B$5:$J$100,7,FALSE)</f>
        <v>47.066043706930699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54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IFDEM</v>
      </c>
      <c r="G333" s="16">
        <f>VLOOKUP($D333,'Growth rate'!$B$3:$S$93,6,FALSE)*VLOOKUP($F333,BY_IND_Demand_Drivers!$B$5:$J$100,7,FALSE)</f>
        <v>47.67319942252076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54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IFDEM</v>
      </c>
      <c r="G334" s="16">
        <f>VLOOKUP($D334,'Growth rate'!$B$3:$S$93,6,FALSE)*VLOOKUP($F334,BY_IND_Demand_Drivers!$B$5:$J$100,7,FALSE)</f>
        <v>48.280355138110814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54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IFDEM</v>
      </c>
      <c r="G335" s="16">
        <f>VLOOKUP($D335,'Growth rate'!$B$3:$S$93,6,FALSE)*VLOOKUP($F335,BY_IND_Demand_Drivers!$B$5:$J$100,7,FALSE)</f>
        <v>48.887510853700874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54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IFDEM</v>
      </c>
      <c r="G336" s="16">
        <f>VLOOKUP($D336,'Growth rate'!$B$3:$S$93,6,FALSE)*VLOOKUP($F336,BY_IND_Demand_Drivers!$B$5:$J$100,7,FALSE)</f>
        <v>49.494666569290928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54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IFDEM</v>
      </c>
      <c r="G337" s="16">
        <f>VLOOKUP($D337,'Growth rate'!$B$3:$S$93,6,FALSE)*VLOOKUP($F337,BY_IND_Demand_Drivers!$B$5:$J$100,7,FALSE)</f>
        <v>50.101822284880988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54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IFDEM</v>
      </c>
      <c r="G338" s="16">
        <f>VLOOKUP($D338,'Growth rate'!$B$3:$S$93,6,FALSE)*VLOOKUP($F338,BY_IND_Demand_Drivers!$B$5:$J$100,7,FALSE)</f>
        <v>50.708978000471049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54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IFDEM</v>
      </c>
      <c r="G339" s="16">
        <f>VLOOKUP($D339,'Growth rate'!$B$3:$S$93,6,FALSE)*VLOOKUP($F339,BY_IND_Demand_Drivers!$B$5:$J$100,7,FALSE)</f>
        <v>51.316133716061103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54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IFDEM</v>
      </c>
      <c r="G340" s="16">
        <f>VLOOKUP($D340,'Growth rate'!$B$3:$S$93,6,FALSE)*VLOOKUP($F340,BY_IND_Demand_Drivers!$B$5:$J$100,7,FALSE)</f>
        <v>51.92328943165117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54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IFDEM</v>
      </c>
      <c r="G341" s="16">
        <f>VLOOKUP($D341,'Growth rate'!$B$3:$S$93,6,FALSE)*VLOOKUP($F341,BY_IND_Demand_Drivers!$B$5:$J$100,7,FALSE)</f>
        <v>52.530445147241231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54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IFDEM</v>
      </c>
      <c r="G342" s="16">
        <f>VLOOKUP($D342,'Growth rate'!$B$3:$S$93,6,FALSE)*VLOOKUP($F342,BY_IND_Demand_Drivers!$B$5:$J$100,7,FALSE)</f>
        <v>53.137600862831285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54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IFDEM</v>
      </c>
      <c r="G343" s="16">
        <f>VLOOKUP($D343,'Growth rate'!$B$3:$S$93,6,FALSE)*VLOOKUP($F343,BY_IND_Demand_Drivers!$B$5:$J$100,7,FALSE)</f>
        <v>53.744756578421345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54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IFDEM</v>
      </c>
      <c r="G344" s="16">
        <f>VLOOKUP($D344,'Growth rate'!$B$3:$S$93,6,FALSE)*VLOOKUP($F344,BY_IND_Demand_Drivers!$B$5:$J$100,7,FALSE)</f>
        <v>54.351912294011399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54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IFDEM</v>
      </c>
      <c r="G345" s="16">
        <f>VLOOKUP($D345,'Growth rate'!$B$3:$S$93,6,FALSE)*VLOOKUP($F345,BY_IND_Demand_Drivers!$B$5:$J$100,7,FALSE)</f>
        <v>54.959068009601459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54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IFDEM</v>
      </c>
      <c r="G346" s="16">
        <f>VLOOKUP($D346,'Growth rate'!$B$3:$S$93,6,FALSE)*VLOOKUP($F346,BY_IND_Demand_Drivers!$B$5:$J$100,7,FALSE)</f>
        <v>55.566223725191513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54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IFDEM</v>
      </c>
      <c r="G347" s="16">
        <f>VLOOKUP($D347,'Growth rate'!$B$3:$S$93,6,FALSE)*VLOOKUP($F347,BY_IND_Demand_Drivers!$B$5:$J$100,7,FALSE)</f>
        <v>56.173379440781574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54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IFDEM</v>
      </c>
      <c r="G348" s="16">
        <f>VLOOKUP($D348,'Growth rate'!$B$3:$S$93,6,FALSE)*VLOOKUP($F348,BY_IND_Demand_Drivers!$B$5:$J$100,7,FALSE)</f>
        <v>56.780535156371634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54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IFDEM</v>
      </c>
      <c r="G349" s="16">
        <f>VLOOKUP($D349,'Growth rate'!$B$3:$S$93,6,FALSE)*VLOOKUP($F349,BY_IND_Demand_Drivers!$B$5:$J$100,7,FALSE)</f>
        <v>57.387690871961688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54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IFDEM</v>
      </c>
      <c r="G350" s="16">
        <f>VLOOKUP($D350,'Growth rate'!$B$3:$S$93,6,FALSE)*VLOOKUP($F350,BY_IND_Demand_Drivers!$B$5:$J$100,7,FALSE)</f>
        <v>57.994846587551748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54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IFDEM</v>
      </c>
      <c r="G351" s="16">
        <f>VLOOKUP($D351,'Growth rate'!$B$3:$S$93,6,FALSE)*VLOOKUP($F351,BY_IND_Demand_Drivers!$B$5:$J$100,7,FALSE)</f>
        <v>58.602002303141809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54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IFDEM</v>
      </c>
      <c r="G352" s="16">
        <f>VLOOKUP($D352,'Growth rate'!$B$3:$S$93,6,FALSE)*VLOOKUP($F352,BY_IND_Demand_Drivers!$B$5:$J$100,7,FALSE)</f>
        <v>59.209158018731863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54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IFDEM</v>
      </c>
      <c r="G353" s="16">
        <f>VLOOKUP($D353,'Growth rate'!$B$3:$S$93,6,FALSE)*VLOOKUP($F353,BY_IND_Demand_Drivers!$B$5:$J$100,7,FALSE)</f>
        <v>59.816313734321923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54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IFDEM</v>
      </c>
      <c r="G354" s="16">
        <f>VLOOKUP($D354,'Growth rate'!$B$3:$S$93,6,FALSE)*VLOOKUP($F354,BY_IND_Demand_Drivers!$B$5:$J$100,7,FALSE)</f>
        <v>60.423469449911991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54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IFDEM</v>
      </c>
      <c r="G355" s="16">
        <f>VLOOKUP($D355,'Growth rate'!$B$3:$S$93,6,FALSE)*VLOOKUP($F355,BY_IND_Demand_Drivers!$B$5:$J$100,7,FALSE)</f>
        <v>61.030625165502038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54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IFDEM</v>
      </c>
      <c r="G356" s="16">
        <f>VLOOKUP($D356,'Growth rate'!$B$3:$S$93,6,FALSE)*VLOOKUP($F356,BY_IND_Demand_Drivers!$B$5:$J$100,7,FALSE)</f>
        <v>61.637780881092091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54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IFDEM</v>
      </c>
      <c r="G357" s="16">
        <f>VLOOKUP($D357,'Growth rate'!$B$3:$S$93,6,FALSE)*VLOOKUP($F357,BY_IND_Demand_Drivers!$B$5:$J$100,7,FALSE)</f>
        <v>62.244936596682152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54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IFDEM</v>
      </c>
      <c r="G358" s="16">
        <f>VLOOKUP($D358,'Growth rate'!$B$3:$S$93,6,FALSE)*VLOOKUP($F358,BY_IND_Demand_Drivers!$B$5:$J$100,7,FALSE)</f>
        <v>62.852092312272219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54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IFDEM</v>
      </c>
      <c r="G359" s="16">
        <f>VLOOKUP($D359,'Growth rate'!$B$3:$S$93,6,FALSE)*VLOOKUP($F359,BY_IND_Demand_Drivers!$B$5:$J$100,7,FALSE)</f>
        <v>63.459248027862266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54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IFDEM</v>
      </c>
      <c r="G360" s="16">
        <f>VLOOKUP($D360,'Growth rate'!$B$3:$S$93,6,FALSE)*VLOOKUP($F360,BY_IND_Demand_Drivers!$B$5:$J$100,7,FALSE)</f>
        <v>64.066403743452327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54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IFDEM</v>
      </c>
      <c r="G361" s="16">
        <f>VLOOKUP($D361,'Growth rate'!$B$3:$S$93,6,FALSE)*VLOOKUP($F361,BY_IND_Demand_Drivers!$B$5:$J$100,7,FALSE)</f>
        <v>64.673559459042394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54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IFDEM</v>
      </c>
      <c r="G362" s="16">
        <f>VLOOKUP($D362,'Growth rate'!$B$3:$S$93,6,FALSE)*VLOOKUP($F362,BY_IND_Demand_Drivers!$B$5:$J$100,7,FALSE)</f>
        <v>65.280715174632448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54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IFDEM</v>
      </c>
      <c r="G363" s="16">
        <f>VLOOKUP($D363,'Growth rate'!$B$3:$S$93,6,FALSE)*VLOOKUP($F363,BY_IND_Demand_Drivers!$B$5:$J$100,7,FALSE)</f>
        <v>65.887870890222501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54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IFDEM</v>
      </c>
      <c r="G364" s="16">
        <f>VLOOKUP($D364,'Growth rate'!$B$3:$S$93,6,FALSE)*VLOOKUP($F364,BY_IND_Demand_Drivers!$B$5:$J$100,7,FALSE)</f>
        <v>66.602373898842956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54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IFDEM</v>
      </c>
      <c r="G365" s="16">
        <f>VLOOKUP($D365,'Growth rate'!$B$3:$S$93,6,FALSE)*VLOOKUP($F365,BY_IND_Demand_Drivers!$B$5:$J$100,7,FALSE)</f>
        <v>67.31687690746341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54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IFDEM</v>
      </c>
      <c r="G366" s="16">
        <f>VLOOKUP($D366,'Growth rate'!$B$3:$S$93,6,FALSE)*VLOOKUP($F366,BY_IND_Demand_Drivers!$B$5:$J$100,7,FALSE)</f>
        <v>68.031379916083864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54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IFDEM</v>
      </c>
      <c r="G367" s="16">
        <f>VLOOKUP($D367,'Growth rate'!$B$3:$S$93,6,FALSE)*VLOOKUP($F367,BY_IND_Demand_Drivers!$B$5:$J$100,7,FALSE)</f>
        <v>68.745882924704318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54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IFDEM</v>
      </c>
      <c r="G368" s="16">
        <f>VLOOKUP($D368,'Growth rate'!$B$3:$S$93,6,FALSE)*VLOOKUP($F368,BY_IND_Demand_Drivers!$B$5:$J$100,7,FALSE)</f>
        <v>69.460385933324773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54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IFDEM</v>
      </c>
      <c r="G369" s="16">
        <f>VLOOKUP($D369,'Growth rate'!$B$3:$S$93,6,FALSE)*VLOOKUP($F369,BY_IND_Demand_Drivers!$B$5:$J$100,7,FALSE)</f>
        <v>70.260444706807618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54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IFDEM</v>
      </c>
      <c r="G370" s="16">
        <f>VLOOKUP($D370,'Growth rate'!$B$3:$S$93,6,FALSE)*VLOOKUP($F370,BY_IND_Demand_Drivers!$B$5:$J$100,7,FALSE)</f>
        <v>71.060503480290436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54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IFDEM</v>
      </c>
      <c r="G371" s="16">
        <f>VLOOKUP($D371,'Growth rate'!$B$3:$S$93,6,FALSE)*VLOOKUP($F371,BY_IND_Demand_Drivers!$B$5:$J$100,7,FALSE)</f>
        <v>71.860562253773281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54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IFDEM</v>
      </c>
      <c r="G372" s="16">
        <f>VLOOKUP($D372,'Growth rate'!$B$3:$S$93,6,FALSE)*VLOOKUP($F372,BY_IND_Demand_Drivers!$B$5:$J$100,7,FALSE)</f>
        <v>72.660621027256113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54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IFDEM</v>
      </c>
      <c r="G373" s="16">
        <f>VLOOKUP($D373,'Growth rate'!$B$3:$S$93,6,FALSE)*VLOOKUP($F373,BY_IND_Demand_Drivers!$B$5:$J$100,7,FALSE)</f>
        <v>73.460679800738944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54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IFDEM</v>
      </c>
      <c r="G374" s="16">
        <f>VLOOKUP($D374,'Growth rate'!$B$3:$S$93,6,FALSE)*VLOOKUP($F374,BY_IND_Demand_Drivers!$B$5:$J$100,7,FALSE)</f>
        <v>74.280845514226087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54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IFDEM</v>
      </c>
      <c r="G375" s="16">
        <f>VLOOKUP($D375,'Growth rate'!$B$3:$S$93,6,FALSE)*VLOOKUP($F375,BY_IND_Demand_Drivers!$B$5:$J$100,7,FALSE)</f>
        <v>75.101011227713244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54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IFDEM</v>
      </c>
      <c r="G376" s="16">
        <f>VLOOKUP($D376,'Growth rate'!$B$3:$S$93,6,FALSE)*VLOOKUP($F376,BY_IND_Demand_Drivers!$B$5:$J$100,7,FALSE)</f>
        <v>75.921176941200372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54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IFDEM</v>
      </c>
      <c r="G377" s="16">
        <f>VLOOKUP($D377,'Growth rate'!$B$3:$S$93,6,FALSE)*VLOOKUP($F377,BY_IND_Demand_Drivers!$B$5:$J$100,7,FALSE)</f>
        <v>76.741342654687529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54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IFDEM</v>
      </c>
      <c r="G378" s="16">
        <f>VLOOKUP($D378,'Growth rate'!$B$3:$S$93,6,FALSE)*VLOOKUP($F378,BY_IND_Demand_Drivers!$B$5:$J$100,7,FALSE)</f>
        <v>77.561508368174657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54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IFDEM</v>
      </c>
      <c r="G379" s="16">
        <f>VLOOKUP($D379,'Growth rate'!$B$3:$S$93,6,FALSE)*VLOOKUP($F379,BY_IND_Demand_Drivers!$B$5:$J$100,7,FALSE)</f>
        <v>78.410287688568388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54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IFDEM</v>
      </c>
      <c r="G380" s="16">
        <f>VLOOKUP($D380,'Growth rate'!$B$3:$S$93,6,FALSE)*VLOOKUP($F380,BY_IND_Demand_Drivers!$B$5:$J$100,7,FALSE)</f>
        <v>79.259067008962134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54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IFDEM</v>
      </c>
      <c r="G381" s="16">
        <f>VLOOKUP($D381,'Growth rate'!$B$3:$S$93,6,FALSE)*VLOOKUP($F381,BY_IND_Demand_Drivers!$B$5:$J$100,7,FALSE)</f>
        <v>80.107846329355866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54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IFDEM</v>
      </c>
      <c r="G382" s="16">
        <f>VLOOKUP($D382,'Growth rate'!$B$3:$S$93,6,FALSE)*VLOOKUP($F382,BY_IND_Demand_Drivers!$B$5:$J$100,7,FALSE)</f>
        <v>80.956625649749597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54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IFDEM</v>
      </c>
      <c r="G383" s="16">
        <f>VLOOKUP($D383,'Growth rate'!$B$3:$S$93,6,FALSE)*VLOOKUP($F383,BY_IND_Demand_Drivers!$B$5:$J$100,7,FALSE)</f>
        <v>81.805404970143329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54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IFDEM</v>
      </c>
      <c r="G384" s="16">
        <f>VLOOKUP($D384,'Growth rate'!$B$3:$S$93,6,FALSE)*VLOOKUP($F384,BY_IND_Demand_Drivers!$B$5:$J$100,7,FALSE)</f>
        <v>82.652599980087544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54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IFDEM</v>
      </c>
      <c r="G385" s="16">
        <f>VLOOKUP($D385,'Growth rate'!$B$3:$S$93,6,FALSE)*VLOOKUP($F385,BY_IND_Demand_Drivers!$B$5:$J$100,7,FALSE)</f>
        <v>83.499794990031745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54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IFDEM</v>
      </c>
      <c r="G386" s="16">
        <f>VLOOKUP($D386,'Growth rate'!$B$3:$S$93,6,FALSE)*VLOOKUP($F386,BY_IND_Demand_Drivers!$B$5:$J$100,7,FALSE)</f>
        <v>84.34698999997596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54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IFDEM</v>
      </c>
      <c r="G387" s="16">
        <f>VLOOKUP($D387,'Growth rate'!$B$3:$S$93,6,FALSE)*VLOOKUP($F387,BY_IND_Demand_Drivers!$B$5:$J$100,7,FALSE)</f>
        <v>85.194185009920162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54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IFDEM</v>
      </c>
      <c r="G388" s="16">
        <f>VLOOKUP($D388,'Growth rate'!$B$3:$S$93,6,FALSE)*VLOOKUP($F388,BY_IND_Demand_Drivers!$B$5:$J$100,7,FALSE)</f>
        <v>86.041380019864363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54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IFDEM</v>
      </c>
      <c r="G389" s="16">
        <f>VLOOKUP($D389,'Growth rate'!$B$3:$S$93,6,FALSE)*VLOOKUP($F389,BY_IND_Demand_Drivers!$B$5:$J$100,7,FALSE)</f>
        <v>86.874637298675893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54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IFDEM</v>
      </c>
      <c r="G390" s="16">
        <f>VLOOKUP($D390,'Growth rate'!$B$3:$S$93,6,FALSE)*VLOOKUP($F390,BY_IND_Demand_Drivers!$B$5:$J$100,7,FALSE)</f>
        <v>87.707894577487451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54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IFDEM</v>
      </c>
      <c r="G391" s="16">
        <f>VLOOKUP($D391,'Growth rate'!$B$3:$S$93,6,FALSE)*VLOOKUP($F391,BY_IND_Demand_Drivers!$B$5:$J$100,7,FALSE)</f>
        <v>88.541151856298981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54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IFDEM</v>
      </c>
      <c r="G392" s="16">
        <f>VLOOKUP($D392,'Growth rate'!$B$3:$S$93,6,FALSE)*VLOOKUP($F392,BY_IND_Demand_Drivers!$B$5:$J$100,7,FALSE)</f>
        <v>89.374409135110525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54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IFDEM</v>
      </c>
      <c r="G393" s="16">
        <f>VLOOKUP($D393,'Growth rate'!$B$3:$S$93,6,FALSE)*VLOOKUP($F393,BY_IND_Demand_Drivers!$B$5:$J$100,7,FALSE)</f>
        <v>90.207666413922055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54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IFDEM</v>
      </c>
      <c r="G394" s="16">
        <f>VLOOKUP($D394,'Growth rate'!$B$3:$S$93,6,FALSE)*VLOOKUP($F394,BY_IND_Demand_Drivers!$B$5:$J$100,7,FALSE)</f>
        <v>91.006822010425154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54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IFDEM</v>
      </c>
      <c r="G395" s="16">
        <f>VLOOKUP($D395,'Growth rate'!$B$3:$S$93,6,FALSE)*VLOOKUP($F395,BY_IND_Demand_Drivers!$B$5:$J$100,7,FALSE)</f>
        <v>91.805977606928238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54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IFDEM</v>
      </c>
      <c r="G396" s="16">
        <f>VLOOKUP($D396,'Growth rate'!$B$3:$S$93,6,FALSE)*VLOOKUP($F396,BY_IND_Demand_Drivers!$B$5:$J$100,7,FALSE)</f>
        <v>92.605133203431322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54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IFDEM</v>
      </c>
      <c r="G397" s="16">
        <f>VLOOKUP($D397,'Growth rate'!$B$3:$S$93,6,FALSE)*VLOOKUP($F397,BY_IND_Demand_Drivers!$B$5:$J$100,7,FALSE)</f>
        <v>93.404288799934392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54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IFDEM</v>
      </c>
      <c r="G398" s="16">
        <f>VLOOKUP($D398,'Growth rate'!$B$3:$S$93,6,FALSE)*VLOOKUP($F398,BY_IND_Demand_Drivers!$B$5:$J$100,7,FALSE)</f>
        <v>94.203444396437476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54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IFDEM</v>
      </c>
      <c r="G399" s="16">
        <f>VLOOKUP($D399,'Growth rate'!$B$3:$S$93,6,FALSE)*VLOOKUP($F399,BY_IND_Demand_Drivers!$B$5:$J$100,7,FALSE)</f>
        <v>94.970979796885445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54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IFDEM</v>
      </c>
      <c r="G400" s="16">
        <f>VLOOKUP($D400,'Growth rate'!$B$3:$S$93,6,FALSE)*VLOOKUP($F400,BY_IND_Demand_Drivers!$B$5:$J$100,7,FALSE)</f>
        <v>95.738515197333399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54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IFDEM</v>
      </c>
      <c r="G401" s="16">
        <f>VLOOKUP($D401,'Growth rate'!$B$3:$S$93,6,FALSE)*VLOOKUP($F401,BY_IND_Demand_Drivers!$B$5:$J$100,7,FALSE)</f>
        <v>96.506050597781368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54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IFDEM</v>
      </c>
      <c r="G402" s="16">
        <f>VLOOKUP($D402,'Growth rate'!$B$3:$S$93,6,FALSE)*VLOOKUP($F402,BY_IND_Demand_Drivers!$B$5:$J$100,7,FALSE)</f>
        <v>97.273585998229336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54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IFDEM</v>
      </c>
      <c r="G403" s="16">
        <f>VLOOKUP($D403,'Growth rate'!$B$3:$S$93,6,FALSE)*VLOOKUP($F403,BY_IND_Demand_Drivers!$B$5:$J$100,7,FALSE)</f>
        <v>98.041121398677291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54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IFDEM</v>
      </c>
      <c r="G404" s="16">
        <f>VLOOKUP($D404,'Growth rate'!$B$3:$S$93,6,FALSE)*VLOOKUP($F404,BY_IND_Demand_Drivers!$B$5:$J$100,7,FALSE)</f>
        <v>98.790857311271878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54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IFDEM</v>
      </c>
      <c r="G405" s="16">
        <f>VLOOKUP($D405,'Growth rate'!$B$3:$S$93,6,FALSE)*VLOOKUP($F405,BY_IND_Demand_Drivers!$B$5:$J$100,7,FALSE)</f>
        <v>99.540593223866452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54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IFDEM</v>
      </c>
      <c r="G406" s="16">
        <f>VLOOKUP($D406,'Growth rate'!$B$3:$S$93,6,FALSE)*VLOOKUP($F406,BY_IND_Demand_Drivers!$B$5:$J$100,7,FALSE)</f>
        <v>100.29032913646104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54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IFDEM</v>
      </c>
      <c r="G407" s="16">
        <f>VLOOKUP($D407,'Growth rate'!$B$3:$S$93,6,FALSE)*VLOOKUP($F407,BY_IND_Demand_Drivers!$B$5:$J$100,7,FALSE)</f>
        <v>101.04006504905561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54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IFDEM</v>
      </c>
      <c r="G408" s="16">
        <f>VLOOKUP($D408,'Growth rate'!$B$3:$S$93,6,FALSE)*VLOOKUP($F408,BY_IND_Demand_Drivers!$B$5:$J$100,7,FALSE)</f>
        <v>101.78980096165019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54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IFDEM</v>
      </c>
      <c r="G409" s="16">
        <f>VLOOKUP($D409,'Growth rate'!$B$3:$S$93,6,FALSE)*VLOOKUP($F409,BY_IND_Demand_Drivers!$B$5:$J$100,7,FALSE)</f>
        <v>102.51450296878946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54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IFDEM</v>
      </c>
      <c r="G410" s="16">
        <f>VLOOKUP($D410,'Growth rate'!$B$3:$S$93,6,FALSE)*VLOOKUP($F410,BY_IND_Demand_Drivers!$B$5:$J$100,7,FALSE)</f>
        <v>103.23920497592873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54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IFDEM</v>
      </c>
      <c r="G411" s="16">
        <f>VLOOKUP($D411,'Growth rate'!$B$3:$S$93,6,FALSE)*VLOOKUP($F411,BY_IND_Demand_Drivers!$B$5:$J$100,7,FALSE)</f>
        <v>103.963906983068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54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IFDEM</v>
      </c>
      <c r="G412" s="16">
        <f>VLOOKUP($D412,'Growth rate'!$B$3:$S$93,6,FALSE)*VLOOKUP($F412,BY_IND_Demand_Drivers!$B$5:$J$100,7,FALSE)</f>
        <v>104.68860899020726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54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IFDEM</v>
      </c>
      <c r="G413" s="16">
        <f>VLOOKUP($D413,'Growth rate'!$B$3:$S$93,6,FALSE)*VLOOKUP($F413,BY_IND_Demand_Drivers!$B$5:$J$100,7,FALSE)</f>
        <v>105.41331099734654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55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IFDTF</v>
      </c>
      <c r="G414" s="16">
        <f>VLOOKUP($D414,'Growth rate'!$B$3:$S$93,6,FALSE)*VLOOKUP($F414,BY_IND_Demand_Drivers!$B$5:$J$100,7,FALSE)</f>
        <v>5.3658816237623803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55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IFDTF</v>
      </c>
      <c r="G415" s="16">
        <f>VLOOKUP($D415,'Growth rate'!$B$3:$S$93,6,FALSE)*VLOOKUP($F415,BY_IND_Demand_Drivers!$B$5:$J$100,7,FALSE)</f>
        <v>5.4351019244388796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55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IFDTF</v>
      </c>
      <c r="G416" s="16">
        <f>VLOOKUP($D416,'Growth rate'!$B$3:$S$93,6,FALSE)*VLOOKUP($F416,BY_IND_Demand_Drivers!$B$5:$J$100,7,FALSE)</f>
        <v>5.5043222251153781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55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IFDTF</v>
      </c>
      <c r="G417" s="16">
        <f>VLOOKUP($D417,'Growth rate'!$B$3:$S$93,6,FALSE)*VLOOKUP($F417,BY_IND_Demand_Drivers!$B$5:$J$100,7,FALSE)</f>
        <v>5.5735425257918783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55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IFDTF</v>
      </c>
      <c r="G418" s="16">
        <f>VLOOKUP($D418,'Growth rate'!$B$3:$S$93,6,FALSE)*VLOOKUP($F418,BY_IND_Demand_Drivers!$B$5:$J$100,7,FALSE)</f>
        <v>5.6427628264683767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55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IFDTF</v>
      </c>
      <c r="G419" s="16">
        <f>VLOOKUP($D419,'Growth rate'!$B$3:$S$93,6,FALSE)*VLOOKUP($F419,BY_IND_Demand_Drivers!$B$5:$J$100,7,FALSE)</f>
        <v>5.711983127144876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55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IFDTF</v>
      </c>
      <c r="G420" s="16">
        <f>VLOOKUP($D420,'Growth rate'!$B$3:$S$93,6,FALSE)*VLOOKUP($F420,BY_IND_Demand_Drivers!$B$5:$J$100,7,FALSE)</f>
        <v>5.7812034278213753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55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IFDTF</v>
      </c>
      <c r="G421" s="16">
        <f>VLOOKUP($D421,'Growth rate'!$B$3:$S$93,6,FALSE)*VLOOKUP($F421,BY_IND_Demand_Drivers!$B$5:$J$100,7,FALSE)</f>
        <v>5.8504237284978737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55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IFDTF</v>
      </c>
      <c r="G422" s="16">
        <f>VLOOKUP($D422,'Growth rate'!$B$3:$S$93,6,FALSE)*VLOOKUP($F422,BY_IND_Demand_Drivers!$B$5:$J$100,7,FALSE)</f>
        <v>5.919644029174373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55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IFDTF</v>
      </c>
      <c r="G423" s="16">
        <f>VLOOKUP($D423,'Growth rate'!$B$3:$S$93,6,FALSE)*VLOOKUP($F423,BY_IND_Demand_Drivers!$B$5:$J$100,7,FALSE)</f>
        <v>5.9888643298508732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55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IFDTF</v>
      </c>
      <c r="G424" s="16">
        <f>VLOOKUP($D424,'Growth rate'!$B$3:$S$93,6,FALSE)*VLOOKUP($F424,BY_IND_Demand_Drivers!$B$5:$J$100,7,FALSE)</f>
        <v>6.0580846305273717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55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IFDTF</v>
      </c>
      <c r="G425" s="16">
        <f>VLOOKUP($D425,'Growth rate'!$B$3:$S$93,6,FALSE)*VLOOKUP($F425,BY_IND_Demand_Drivers!$B$5:$J$100,7,FALSE)</f>
        <v>6.127304931203871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55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IFDTF</v>
      </c>
      <c r="G426" s="16">
        <f>VLOOKUP($D426,'Growth rate'!$B$3:$S$93,6,FALSE)*VLOOKUP($F426,BY_IND_Demand_Drivers!$B$5:$J$100,7,FALSE)</f>
        <v>6.1965252318803694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55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IFDTF</v>
      </c>
      <c r="G427" s="16">
        <f>VLOOKUP($D427,'Growth rate'!$B$3:$S$93,6,FALSE)*VLOOKUP($F427,BY_IND_Demand_Drivers!$B$5:$J$100,7,FALSE)</f>
        <v>6.2657455325568687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55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IFDTF</v>
      </c>
      <c r="G428" s="16">
        <f>VLOOKUP($D428,'Growth rate'!$B$3:$S$93,6,FALSE)*VLOOKUP($F428,BY_IND_Demand_Drivers!$B$5:$J$100,7,FALSE)</f>
        <v>6.3349658332333671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55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IFDTF</v>
      </c>
      <c r="G429" s="16">
        <f>VLOOKUP($D429,'Growth rate'!$B$3:$S$93,6,FALSE)*VLOOKUP($F429,BY_IND_Demand_Drivers!$B$5:$J$100,7,FALSE)</f>
        <v>6.4041861339098665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55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IFDTF</v>
      </c>
      <c r="G430" s="16">
        <f>VLOOKUP($D430,'Growth rate'!$B$3:$S$93,6,FALSE)*VLOOKUP($F430,BY_IND_Demand_Drivers!$B$5:$J$100,7,FALSE)</f>
        <v>6.4734064345863667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55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IFDTF</v>
      </c>
      <c r="G431" s="16">
        <f>VLOOKUP($D431,'Growth rate'!$B$3:$S$93,6,FALSE)*VLOOKUP($F431,BY_IND_Demand_Drivers!$B$5:$J$100,7,FALSE)</f>
        <v>6.5426267352628651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55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IFDTF</v>
      </c>
      <c r="G432" s="16">
        <f>VLOOKUP($D432,'Growth rate'!$B$3:$S$93,6,FALSE)*VLOOKUP($F432,BY_IND_Demand_Drivers!$B$5:$J$100,7,FALSE)</f>
        <v>6.6118470359393644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55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IFDTF</v>
      </c>
      <c r="G433" s="16">
        <f>VLOOKUP($D433,'Growth rate'!$B$3:$S$93,6,FALSE)*VLOOKUP($F433,BY_IND_Demand_Drivers!$B$5:$J$100,7,FALSE)</f>
        <v>6.6810673366158637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55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IFDTF</v>
      </c>
      <c r="G434" s="16">
        <f>VLOOKUP($D434,'Growth rate'!$B$3:$S$93,6,FALSE)*VLOOKUP($F434,BY_IND_Demand_Drivers!$B$5:$J$100,7,FALSE)</f>
        <v>6.7502876372923621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55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IFDTF</v>
      </c>
      <c r="G435" s="16">
        <f>VLOOKUP($D435,'Growth rate'!$B$3:$S$93,6,FALSE)*VLOOKUP($F435,BY_IND_Demand_Drivers!$B$5:$J$100,7,FALSE)</f>
        <v>6.8195079379688623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55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IFDTF</v>
      </c>
      <c r="G436" s="16">
        <f>VLOOKUP($D436,'Growth rate'!$B$3:$S$93,6,FALSE)*VLOOKUP($F436,BY_IND_Demand_Drivers!$B$5:$J$100,7,FALSE)</f>
        <v>6.8887282386453617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55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IFDTF</v>
      </c>
      <c r="G437" s="16">
        <f>VLOOKUP($D437,'Growth rate'!$B$3:$S$93,6,FALSE)*VLOOKUP($F437,BY_IND_Demand_Drivers!$B$5:$J$100,7,FALSE)</f>
        <v>6.9579485393218601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55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IFDTF</v>
      </c>
      <c r="G438" s="16">
        <f>VLOOKUP($D438,'Growth rate'!$B$3:$S$93,6,FALSE)*VLOOKUP($F438,BY_IND_Demand_Drivers!$B$5:$J$100,7,FALSE)</f>
        <v>7.0271688399983585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55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IFDTF</v>
      </c>
      <c r="G439" s="16">
        <f>VLOOKUP($D439,'Growth rate'!$B$3:$S$93,6,FALSE)*VLOOKUP($F439,BY_IND_Demand_Drivers!$B$5:$J$100,7,FALSE)</f>
        <v>7.0963891406748578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55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IFDTF</v>
      </c>
      <c r="G440" s="16">
        <f>VLOOKUP($D440,'Growth rate'!$B$3:$S$93,6,FALSE)*VLOOKUP($F440,BY_IND_Demand_Drivers!$B$5:$J$100,7,FALSE)</f>
        <v>7.1656094413513571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55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IFDTF</v>
      </c>
      <c r="G441" s="16">
        <f>VLOOKUP($D441,'Growth rate'!$B$3:$S$93,6,FALSE)*VLOOKUP($F441,BY_IND_Demand_Drivers!$B$5:$J$100,7,FALSE)</f>
        <v>7.2348297420278556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55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IFDTF</v>
      </c>
      <c r="G442" s="16">
        <f>VLOOKUP($D442,'Growth rate'!$B$3:$S$93,6,FALSE)*VLOOKUP($F442,BY_IND_Demand_Drivers!$B$5:$J$100,7,FALSE)</f>
        <v>7.3040500427043558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55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IFDTF</v>
      </c>
      <c r="G443" s="16">
        <f>VLOOKUP($D443,'Growth rate'!$B$3:$S$93,6,FALSE)*VLOOKUP($F443,BY_IND_Demand_Drivers!$B$5:$J$100,7,FALSE)</f>
        <v>7.3732703433808551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55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IFDTF</v>
      </c>
      <c r="G444" s="16">
        <f>VLOOKUP($D444,'Growth rate'!$B$3:$S$93,6,FALSE)*VLOOKUP($F444,BY_IND_Demand_Drivers!$B$5:$J$100,7,FALSE)</f>
        <v>7.4424906440573535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55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IFDTF</v>
      </c>
      <c r="G445" s="16">
        <f>VLOOKUP($D445,'Growth rate'!$B$3:$S$93,6,FALSE)*VLOOKUP($F445,BY_IND_Demand_Drivers!$B$5:$J$100,7,FALSE)</f>
        <v>7.5117109447338528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55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IFDTF</v>
      </c>
      <c r="G446" s="16">
        <f>VLOOKUP($D446,'Growth rate'!$B$3:$S$93,6,FALSE)*VLOOKUP($F446,BY_IND_Demand_Drivers!$B$5:$J$100,7,FALSE)</f>
        <v>7.5931696411127643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55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IFDTF</v>
      </c>
      <c r="G447" s="16">
        <f>VLOOKUP($D447,'Growth rate'!$B$3:$S$93,6,FALSE)*VLOOKUP($F447,BY_IND_Demand_Drivers!$B$5:$J$100,7,FALSE)</f>
        <v>7.6746283374916748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55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IFDTF</v>
      </c>
      <c r="G448" s="16">
        <f>VLOOKUP($D448,'Growth rate'!$B$3:$S$93,6,FALSE)*VLOOKUP($F448,BY_IND_Demand_Drivers!$B$5:$J$100,7,FALSE)</f>
        <v>7.7560870338705863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55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IFDTF</v>
      </c>
      <c r="G449" s="16">
        <f>VLOOKUP($D449,'Growth rate'!$B$3:$S$93,6,FALSE)*VLOOKUP($F449,BY_IND_Demand_Drivers!$B$5:$J$100,7,FALSE)</f>
        <v>7.8375457302494977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55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IFDTF</v>
      </c>
      <c r="G450" s="16">
        <f>VLOOKUP($D450,'Growth rate'!$B$3:$S$93,6,FALSE)*VLOOKUP($F450,BY_IND_Demand_Drivers!$B$5:$J$100,7,FALSE)</f>
        <v>7.9190044266284083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55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IFDTF</v>
      </c>
      <c r="G451" s="16">
        <f>VLOOKUP($D451,'Growth rate'!$B$3:$S$93,6,FALSE)*VLOOKUP($F451,BY_IND_Demand_Drivers!$B$5:$J$100,7,FALSE)</f>
        <v>8.0102171212260895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55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IFDTF</v>
      </c>
      <c r="G452" s="16">
        <f>VLOOKUP($D452,'Growth rate'!$B$3:$S$93,6,FALSE)*VLOOKUP($F452,BY_IND_Demand_Drivers!$B$5:$J$100,7,FALSE)</f>
        <v>8.1014298158237708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55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IFDTF</v>
      </c>
      <c r="G453" s="16">
        <f>VLOOKUP($D453,'Growth rate'!$B$3:$S$93,6,FALSE)*VLOOKUP($F453,BY_IND_Demand_Drivers!$B$5:$J$100,7,FALSE)</f>
        <v>8.1926425104214537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55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IFDTF</v>
      </c>
      <c r="G454" s="16">
        <f>VLOOKUP($D454,'Growth rate'!$B$3:$S$93,6,FALSE)*VLOOKUP($F454,BY_IND_Demand_Drivers!$B$5:$J$100,7,FALSE)</f>
        <v>8.283855205019135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55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IFDTF</v>
      </c>
      <c r="G455" s="16">
        <f>VLOOKUP($D455,'Growth rate'!$B$3:$S$93,6,FALSE)*VLOOKUP($F455,BY_IND_Demand_Drivers!$B$5:$J$100,7,FALSE)</f>
        <v>8.3750678996168162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55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IFDTF</v>
      </c>
      <c r="G456" s="16">
        <f>VLOOKUP($D456,'Growth rate'!$B$3:$S$93,6,FALSE)*VLOOKUP($F456,BY_IND_Demand_Drivers!$B$5:$J$100,7,FALSE)</f>
        <v>8.4685729360257405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55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IFDTF</v>
      </c>
      <c r="G457" s="16">
        <f>VLOOKUP($D457,'Growth rate'!$B$3:$S$93,6,FALSE)*VLOOKUP($F457,BY_IND_Demand_Drivers!$B$5:$J$100,7,FALSE)</f>
        <v>8.5620779724346683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55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IFDTF</v>
      </c>
      <c r="G458" s="16">
        <f>VLOOKUP($D458,'Growth rate'!$B$3:$S$93,6,FALSE)*VLOOKUP($F458,BY_IND_Demand_Drivers!$B$5:$J$100,7,FALSE)</f>
        <v>8.6555830088435926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55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IFDTF</v>
      </c>
      <c r="G459" s="16">
        <f>VLOOKUP($D459,'Growth rate'!$B$3:$S$93,6,FALSE)*VLOOKUP($F459,BY_IND_Demand_Drivers!$B$5:$J$100,7,FALSE)</f>
        <v>8.7490880452525186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55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IFDTF</v>
      </c>
      <c r="G460" s="16">
        <f>VLOOKUP($D460,'Growth rate'!$B$3:$S$93,6,FALSE)*VLOOKUP($F460,BY_IND_Demand_Drivers!$B$5:$J$100,7,FALSE)</f>
        <v>8.8425930816614429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55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IFDTF</v>
      </c>
      <c r="G461" s="16">
        <f>VLOOKUP($D461,'Growth rate'!$B$3:$S$93,6,FALSE)*VLOOKUP($F461,BY_IND_Demand_Drivers!$B$5:$J$100,7,FALSE)</f>
        <v>8.9393602836444632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55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IFDTF</v>
      </c>
      <c r="G462" s="16">
        <f>VLOOKUP($D462,'Growth rate'!$B$3:$S$93,6,FALSE)*VLOOKUP($F462,BY_IND_Demand_Drivers!$B$5:$J$100,7,FALSE)</f>
        <v>9.0361274856274854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55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IFDTF</v>
      </c>
      <c r="G463" s="16">
        <f>VLOOKUP($D463,'Growth rate'!$B$3:$S$93,6,FALSE)*VLOOKUP($F463,BY_IND_Demand_Drivers!$B$5:$J$100,7,FALSE)</f>
        <v>9.1328946876105057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55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IFDTF</v>
      </c>
      <c r="G464" s="16">
        <f>VLOOKUP($D464,'Growth rate'!$B$3:$S$93,6,FALSE)*VLOOKUP($F464,BY_IND_Demand_Drivers!$B$5:$J$100,7,FALSE)</f>
        <v>9.2296618895935261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55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IFDTF</v>
      </c>
      <c r="G465" s="16">
        <f>VLOOKUP($D465,'Growth rate'!$B$3:$S$93,6,FALSE)*VLOOKUP($F465,BY_IND_Demand_Drivers!$B$5:$J$100,7,FALSE)</f>
        <v>9.3264290915765482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55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IFDTF</v>
      </c>
      <c r="G466" s="16">
        <f>VLOOKUP($D466,'Growth rate'!$B$3:$S$93,6,FALSE)*VLOOKUP($F466,BY_IND_Demand_Drivers!$B$5:$J$100,7,FALSE)</f>
        <v>9.423015670297918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55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IFDTF</v>
      </c>
      <c r="G467" s="16">
        <f>VLOOKUP($D467,'Growth rate'!$B$3:$S$93,6,FALSE)*VLOOKUP($F467,BY_IND_Demand_Drivers!$B$5:$J$100,7,FALSE)</f>
        <v>9.5196022490192842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55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IFDTF</v>
      </c>
      <c r="G468" s="16">
        <f>VLOOKUP($D468,'Growth rate'!$B$3:$S$93,6,FALSE)*VLOOKUP($F468,BY_IND_Demand_Drivers!$B$5:$J$100,7,FALSE)</f>
        <v>9.616188827740654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55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IFDTF</v>
      </c>
      <c r="G469" s="16">
        <f>VLOOKUP($D469,'Growth rate'!$B$3:$S$93,6,FALSE)*VLOOKUP($F469,BY_IND_Demand_Drivers!$B$5:$J$100,7,FALSE)</f>
        <v>9.7127754064620202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55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IFDTF</v>
      </c>
      <c r="G470" s="16">
        <f>VLOOKUP($D470,'Growth rate'!$B$3:$S$93,6,FALSE)*VLOOKUP($F470,BY_IND_Demand_Drivers!$B$5:$J$100,7,FALSE)</f>
        <v>9.8093619851833882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55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IFDTF</v>
      </c>
      <c r="G471" s="16">
        <f>VLOOKUP($D471,'Growth rate'!$B$3:$S$93,6,FALSE)*VLOOKUP($F471,BY_IND_Demand_Drivers!$B$5:$J$100,7,FALSE)</f>
        <v>9.9043595581275241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55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IFDTF</v>
      </c>
      <c r="G472" s="16">
        <f>VLOOKUP($D472,'Growth rate'!$B$3:$S$93,6,FALSE)*VLOOKUP($F472,BY_IND_Demand_Drivers!$B$5:$J$100,7,FALSE)</f>
        <v>9.9993571310716636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55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IFDTF</v>
      </c>
      <c r="G473" s="16">
        <f>VLOOKUP($D473,'Growth rate'!$B$3:$S$93,6,FALSE)*VLOOKUP($F473,BY_IND_Demand_Drivers!$B$5:$J$100,7,FALSE)</f>
        <v>10.094354704015799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55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IFDTF</v>
      </c>
      <c r="G474" s="16">
        <f>VLOOKUP($D474,'Growth rate'!$B$3:$S$93,6,FALSE)*VLOOKUP($F474,BY_IND_Demand_Drivers!$B$5:$J$100,7,FALSE)</f>
        <v>10.189352276959935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55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IFDTF</v>
      </c>
      <c r="G475" s="16">
        <f>VLOOKUP($D475,'Growth rate'!$B$3:$S$93,6,FALSE)*VLOOKUP($F475,BY_IND_Demand_Drivers!$B$5:$J$100,7,FALSE)</f>
        <v>10.284349849904073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55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IFDTF</v>
      </c>
      <c r="G476" s="16">
        <f>VLOOKUP($D476,'Growth rate'!$B$3:$S$93,6,FALSE)*VLOOKUP($F476,BY_IND_Demand_Drivers!$B$5:$J$100,7,FALSE)</f>
        <v>10.375459575559033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55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IFDTF</v>
      </c>
      <c r="G477" s="16">
        <f>VLOOKUP($D477,'Growth rate'!$B$3:$S$93,6,FALSE)*VLOOKUP($F477,BY_IND_Demand_Drivers!$B$5:$J$100,7,FALSE)</f>
        <v>10.466569301213992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55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IFDTF</v>
      </c>
      <c r="G478" s="16">
        <f>VLOOKUP($D478,'Growth rate'!$B$3:$S$93,6,FALSE)*VLOOKUP($F478,BY_IND_Demand_Drivers!$B$5:$J$100,7,FALSE)</f>
        <v>10.55767902686895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55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IFDTF</v>
      </c>
      <c r="G479" s="16">
        <f>VLOOKUP($D479,'Growth rate'!$B$3:$S$93,6,FALSE)*VLOOKUP($F479,BY_IND_Demand_Drivers!$B$5:$J$100,7,FALSE)</f>
        <v>10.648788752523908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55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IFDTF</v>
      </c>
      <c r="G480" s="16">
        <f>VLOOKUP($D480,'Growth rate'!$B$3:$S$93,6,FALSE)*VLOOKUP($F480,BY_IND_Demand_Drivers!$B$5:$J$100,7,FALSE)</f>
        <v>10.739898478178867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55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IFDTF</v>
      </c>
      <c r="G481" s="16">
        <f>VLOOKUP($D481,'Growth rate'!$B$3:$S$93,6,FALSE)*VLOOKUP($F481,BY_IND_Demand_Drivers!$B$5:$J$100,7,FALSE)</f>
        <v>10.827403264570002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55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IFDTF</v>
      </c>
      <c r="G482" s="16">
        <f>VLOOKUP($D482,'Growth rate'!$B$3:$S$93,6,FALSE)*VLOOKUP($F482,BY_IND_Demand_Drivers!$B$5:$J$100,7,FALSE)</f>
        <v>10.914908050961136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55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IFDTF</v>
      </c>
      <c r="G483" s="16">
        <f>VLOOKUP($D483,'Growth rate'!$B$3:$S$93,6,FALSE)*VLOOKUP($F483,BY_IND_Demand_Drivers!$B$5:$J$100,7,FALSE)</f>
        <v>11.002412837352274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55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IFDTF</v>
      </c>
      <c r="G484" s="16">
        <f>VLOOKUP($D484,'Growth rate'!$B$3:$S$93,6,FALSE)*VLOOKUP($F484,BY_IND_Demand_Drivers!$B$5:$J$100,7,FALSE)</f>
        <v>11.089917623743409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55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IFDTF</v>
      </c>
      <c r="G485" s="16">
        <f>VLOOKUP($D485,'Growth rate'!$B$3:$S$93,6,FALSE)*VLOOKUP($F485,BY_IND_Demand_Drivers!$B$5:$J$100,7,FALSE)</f>
        <v>11.177422410134545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55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IFDTF</v>
      </c>
      <c r="G486" s="16">
        <f>VLOOKUP($D486,'Growth rate'!$B$3:$S$93,6,FALSE)*VLOOKUP($F486,BY_IND_Demand_Drivers!$B$5:$J$100,7,FALSE)</f>
        <v>11.262897921548172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55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IFDTF</v>
      </c>
      <c r="G487" s="16">
        <f>VLOOKUP($D487,'Growth rate'!$B$3:$S$93,6,FALSE)*VLOOKUP($F487,BY_IND_Demand_Drivers!$B$5:$J$100,7,FALSE)</f>
        <v>11.348373432961797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55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IFDTF</v>
      </c>
      <c r="G488" s="16">
        <f>VLOOKUP($D488,'Growth rate'!$B$3:$S$93,6,FALSE)*VLOOKUP($F488,BY_IND_Demand_Drivers!$B$5:$J$100,7,FALSE)</f>
        <v>11.433848944375423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55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IFDTF</v>
      </c>
      <c r="G489" s="16">
        <f>VLOOKUP($D489,'Growth rate'!$B$3:$S$93,6,FALSE)*VLOOKUP($F489,BY_IND_Demand_Drivers!$B$5:$J$100,7,FALSE)</f>
        <v>11.519324455789048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55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IFDTF</v>
      </c>
      <c r="G490" s="16">
        <f>VLOOKUP($D490,'Growth rate'!$B$3:$S$93,6,FALSE)*VLOOKUP($F490,BY_IND_Demand_Drivers!$B$5:$J$100,7,FALSE)</f>
        <v>11.604799967202673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55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IFDTF</v>
      </c>
      <c r="G491" s="16">
        <f>VLOOKUP($D491,'Growth rate'!$B$3:$S$93,6,FALSE)*VLOOKUP($F491,BY_IND_Demand_Drivers!$B$5:$J$100,7,FALSE)</f>
        <v>11.687421425828475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55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IFDTF</v>
      </c>
      <c r="G492" s="16">
        <f>VLOOKUP($D492,'Growth rate'!$B$3:$S$93,6,FALSE)*VLOOKUP($F492,BY_IND_Demand_Drivers!$B$5:$J$100,7,FALSE)</f>
        <v>11.770042884454277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55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IFDTF</v>
      </c>
      <c r="G493" s="16">
        <f>VLOOKUP($D493,'Growth rate'!$B$3:$S$93,6,FALSE)*VLOOKUP($F493,BY_IND_Demand_Drivers!$B$5:$J$100,7,FALSE)</f>
        <v>11.852664343080079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55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IFDTF</v>
      </c>
      <c r="G494" s="16">
        <f>VLOOKUP($D494,'Growth rate'!$B$3:$S$93,6,FALSE)*VLOOKUP($F494,BY_IND_Demand_Drivers!$B$5:$J$100,7,FALSE)</f>
        <v>11.935285801705877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55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IFDTF</v>
      </c>
      <c r="G495" s="16">
        <f>VLOOKUP($D495,'Growth rate'!$B$3:$S$93,6,FALSE)*VLOOKUP($F495,BY_IND_Demand_Drivers!$B$5:$J$100,7,FALSE)</f>
        <v>12.017907260331679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56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IFDFL</v>
      </c>
      <c r="G496" s="16">
        <f>VLOOKUP($D496,'Growth rate'!$B$3:$S$93,6,FALSE)*VLOOKUP($F496,BY_IND_Demand_Drivers!$B$5:$J$100,7,FALSE)</f>
        <v>0.129235152475248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56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IFDFL</v>
      </c>
      <c r="G497" s="16">
        <f>VLOOKUP($D497,'Growth rate'!$B$3:$S$93,6,FALSE)*VLOOKUP($F497,BY_IND_Demand_Drivers!$B$5:$J$100,7,FALSE)</f>
        <v>0.130902296243887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56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IFDFL</v>
      </c>
      <c r="G498" s="16">
        <f>VLOOKUP($D498,'Growth rate'!$B$3:$S$93,6,FALSE)*VLOOKUP($F498,BY_IND_Demand_Drivers!$B$5:$J$100,7,FALSE)</f>
        <v>0.13256944001252596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56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IFDFL</v>
      </c>
      <c r="G499" s="16">
        <f>VLOOKUP($D499,'Growth rate'!$B$3:$S$93,6,FALSE)*VLOOKUP($F499,BY_IND_Demand_Drivers!$B$5:$J$100,7,FALSE)</f>
        <v>0.13423658378116496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56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IFDFL</v>
      </c>
      <c r="G500" s="16">
        <f>VLOOKUP($D500,'Growth rate'!$B$3:$S$93,6,FALSE)*VLOOKUP($F500,BY_IND_Demand_Drivers!$B$5:$J$100,7,FALSE)</f>
        <v>0.13590372754980393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56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IFDFL</v>
      </c>
      <c r="G501" s="16">
        <f>VLOOKUP($D501,'Growth rate'!$B$3:$S$93,6,FALSE)*VLOOKUP($F501,BY_IND_Demand_Drivers!$B$5:$J$100,7,FALSE)</f>
        <v>0.13757087131844292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56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IFDFL</v>
      </c>
      <c r="G502" s="16">
        <f>VLOOKUP($D502,'Growth rate'!$B$3:$S$93,6,FALSE)*VLOOKUP($F502,BY_IND_Demand_Drivers!$B$5:$J$100,7,FALSE)</f>
        <v>0.13923801508708189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56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IFDFL</v>
      </c>
      <c r="G503" s="16">
        <f>VLOOKUP($D503,'Growth rate'!$B$3:$S$93,6,FALSE)*VLOOKUP($F503,BY_IND_Demand_Drivers!$B$5:$J$100,7,FALSE)</f>
        <v>0.14090515885572086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56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IFDFL</v>
      </c>
      <c r="G504" s="16">
        <f>VLOOKUP($D504,'Growth rate'!$B$3:$S$93,6,FALSE)*VLOOKUP($F504,BY_IND_Demand_Drivers!$B$5:$J$100,7,FALSE)</f>
        <v>0.14257230262435985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56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IFDFL</v>
      </c>
      <c r="G505" s="16">
        <f>VLOOKUP($D505,'Growth rate'!$B$3:$S$93,6,FALSE)*VLOOKUP($F505,BY_IND_Demand_Drivers!$B$5:$J$100,7,FALSE)</f>
        <v>0.14423944639299885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56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IFDFL</v>
      </c>
      <c r="G506" s="16">
        <f>VLOOKUP($D506,'Growth rate'!$B$3:$S$93,6,FALSE)*VLOOKUP($F506,BY_IND_Demand_Drivers!$B$5:$J$100,7,FALSE)</f>
        <v>0.14590659016163782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56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IFDFL</v>
      </c>
      <c r="G507" s="16">
        <f>VLOOKUP($D507,'Growth rate'!$B$3:$S$93,6,FALSE)*VLOOKUP($F507,BY_IND_Demand_Drivers!$B$5:$J$100,7,FALSE)</f>
        <v>0.14757373393027681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56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IFDFL</v>
      </c>
      <c r="G508" s="16">
        <f>VLOOKUP($D508,'Growth rate'!$B$3:$S$93,6,FALSE)*VLOOKUP($F508,BY_IND_Demand_Drivers!$B$5:$J$100,7,FALSE)</f>
        <v>0.14924087769891578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56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IFDFL</v>
      </c>
      <c r="G509" s="16">
        <f>VLOOKUP($D509,'Growth rate'!$B$3:$S$93,6,FALSE)*VLOOKUP($F509,BY_IND_Demand_Drivers!$B$5:$J$100,7,FALSE)</f>
        <v>0.15090802146755478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56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IFDFL</v>
      </c>
      <c r="G510" s="16">
        <f>VLOOKUP($D510,'Growth rate'!$B$3:$S$93,6,FALSE)*VLOOKUP($F510,BY_IND_Demand_Drivers!$B$5:$J$100,7,FALSE)</f>
        <v>0.15257516523619374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56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IFDFL</v>
      </c>
      <c r="G511" s="16">
        <f>VLOOKUP($D511,'Growth rate'!$B$3:$S$93,6,FALSE)*VLOOKUP($F511,BY_IND_Demand_Drivers!$B$5:$J$100,7,FALSE)</f>
        <v>0.15424230900483274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56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IFDFL</v>
      </c>
      <c r="G512" s="16">
        <f>VLOOKUP($D512,'Growth rate'!$B$3:$S$93,6,FALSE)*VLOOKUP($F512,BY_IND_Demand_Drivers!$B$5:$J$100,7,FALSE)</f>
        <v>0.15590945277347171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56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IFDFL</v>
      </c>
      <c r="G513" s="16">
        <f>VLOOKUP($D513,'Growth rate'!$B$3:$S$93,6,FALSE)*VLOOKUP($F513,BY_IND_Demand_Drivers!$B$5:$J$100,7,FALSE)</f>
        <v>0.15757659654211068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56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IFDFL</v>
      </c>
      <c r="G514" s="16">
        <f>VLOOKUP($D514,'Growth rate'!$B$3:$S$93,6,FALSE)*VLOOKUP($F514,BY_IND_Demand_Drivers!$B$5:$J$100,7,FALSE)</f>
        <v>0.15924374031074967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56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IFDFL</v>
      </c>
      <c r="G515" s="16">
        <f>VLOOKUP($D515,'Growth rate'!$B$3:$S$93,6,FALSE)*VLOOKUP($F515,BY_IND_Demand_Drivers!$B$5:$J$100,7,FALSE)</f>
        <v>0.16091088407938867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56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IFDFL</v>
      </c>
      <c r="G516" s="16">
        <f>VLOOKUP($D516,'Growth rate'!$B$3:$S$93,6,FALSE)*VLOOKUP($F516,BY_IND_Demand_Drivers!$B$5:$J$100,7,FALSE)</f>
        <v>0.16257802784802763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56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IFDFL</v>
      </c>
      <c r="G517" s="16">
        <f>VLOOKUP($D517,'Growth rate'!$B$3:$S$93,6,FALSE)*VLOOKUP($F517,BY_IND_Demand_Drivers!$B$5:$J$100,7,FALSE)</f>
        <v>0.16424517161666663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56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IFDFL</v>
      </c>
      <c r="G518" s="16">
        <f>VLOOKUP($D518,'Growth rate'!$B$3:$S$93,6,FALSE)*VLOOKUP($F518,BY_IND_Demand_Drivers!$B$5:$J$100,7,FALSE)</f>
        <v>0.16591231538530563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56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IFDFL</v>
      </c>
      <c r="G519" s="16">
        <f>VLOOKUP($D519,'Growth rate'!$B$3:$S$93,6,FALSE)*VLOOKUP($F519,BY_IND_Demand_Drivers!$B$5:$J$100,7,FALSE)</f>
        <v>0.16757945915394459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56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IFDFL</v>
      </c>
      <c r="G520" s="16">
        <f>VLOOKUP($D520,'Growth rate'!$B$3:$S$93,6,FALSE)*VLOOKUP($F520,BY_IND_Demand_Drivers!$B$5:$J$100,7,FALSE)</f>
        <v>0.16924660292258356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56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IFDFL</v>
      </c>
      <c r="G521" s="16">
        <f>VLOOKUP($D521,'Growth rate'!$B$3:$S$93,6,FALSE)*VLOOKUP($F521,BY_IND_Demand_Drivers!$B$5:$J$100,7,FALSE)</f>
        <v>0.17091374669122256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56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IFDFL</v>
      </c>
      <c r="G522" s="16">
        <f>VLOOKUP($D522,'Growth rate'!$B$3:$S$93,6,FALSE)*VLOOKUP($F522,BY_IND_Demand_Drivers!$B$5:$J$100,7,FALSE)</f>
        <v>0.17258089045986152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56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IFDFL</v>
      </c>
      <c r="G523" s="16">
        <f>VLOOKUP($D523,'Growth rate'!$B$3:$S$93,6,FALSE)*VLOOKUP($F523,BY_IND_Demand_Drivers!$B$5:$J$100,7,FALSE)</f>
        <v>0.17424803422850049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56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IFDFL</v>
      </c>
      <c r="G524" s="16">
        <f>VLOOKUP($D524,'Growth rate'!$B$3:$S$93,6,FALSE)*VLOOKUP($F524,BY_IND_Demand_Drivers!$B$5:$J$100,7,FALSE)</f>
        <v>0.17591517799713949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56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IFDFL</v>
      </c>
      <c r="G525" s="16">
        <f>VLOOKUP($D525,'Growth rate'!$B$3:$S$93,6,FALSE)*VLOOKUP($F525,BY_IND_Demand_Drivers!$B$5:$J$100,7,FALSE)</f>
        <v>0.17758232176577848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56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IFDFL</v>
      </c>
      <c r="G526" s="16">
        <f>VLOOKUP($D526,'Growth rate'!$B$3:$S$93,6,FALSE)*VLOOKUP($F526,BY_IND_Demand_Drivers!$B$5:$J$100,7,FALSE)</f>
        <v>0.17924946553441745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56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IFDFL</v>
      </c>
      <c r="G527" s="16">
        <f>VLOOKUP($D527,'Growth rate'!$B$3:$S$93,6,FALSE)*VLOOKUP($F527,BY_IND_Demand_Drivers!$B$5:$J$100,7,FALSE)</f>
        <v>0.18091660930305645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56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IFDFL</v>
      </c>
      <c r="G528" s="16">
        <f>VLOOKUP($D528,'Growth rate'!$B$3:$S$93,6,FALSE)*VLOOKUP($F528,BY_IND_Demand_Drivers!$B$5:$J$100,7,FALSE)</f>
        <v>0.18287851002787753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56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IFDFL</v>
      </c>
      <c r="G529" s="16">
        <f>VLOOKUP($D529,'Growth rate'!$B$3:$S$93,6,FALSE)*VLOOKUP($F529,BY_IND_Demand_Drivers!$B$5:$J$100,7,FALSE)</f>
        <v>0.18484041075269861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56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IFDFL</v>
      </c>
      <c r="G530" s="16">
        <f>VLOOKUP($D530,'Growth rate'!$B$3:$S$93,6,FALSE)*VLOOKUP($F530,BY_IND_Demand_Drivers!$B$5:$J$100,7,FALSE)</f>
        <v>0.18680231147751969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56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IFDFL</v>
      </c>
      <c r="G531" s="16">
        <f>VLOOKUP($D531,'Growth rate'!$B$3:$S$93,6,FALSE)*VLOOKUP($F531,BY_IND_Demand_Drivers!$B$5:$J$100,7,FALSE)</f>
        <v>0.18876421220234074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56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IFDFL</v>
      </c>
      <c r="G532" s="16">
        <f>VLOOKUP($D532,'Growth rate'!$B$3:$S$93,6,FALSE)*VLOOKUP($F532,BY_IND_Demand_Drivers!$B$5:$J$100,7,FALSE)</f>
        <v>0.19072611292716182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56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IFDFL</v>
      </c>
      <c r="G533" s="16">
        <f>VLOOKUP($D533,'Growth rate'!$B$3:$S$93,6,FALSE)*VLOOKUP($F533,BY_IND_Demand_Drivers!$B$5:$J$100,7,FALSE)</f>
        <v>0.19292293487004777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56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IFDFL</v>
      </c>
      <c r="G534" s="16">
        <f>VLOOKUP($D534,'Growth rate'!$B$3:$S$93,6,FALSE)*VLOOKUP($F534,BY_IND_Demand_Drivers!$B$5:$J$100,7,FALSE)</f>
        <v>0.19511975681293367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56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IFDFL</v>
      </c>
      <c r="G535" s="16">
        <f>VLOOKUP($D535,'Growth rate'!$B$3:$S$93,6,FALSE)*VLOOKUP($F535,BY_IND_Demand_Drivers!$B$5:$J$100,7,FALSE)</f>
        <v>0.19731657875581968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56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IFDFL</v>
      </c>
      <c r="G536" s="16">
        <f>VLOOKUP($D536,'Growth rate'!$B$3:$S$93,6,FALSE)*VLOOKUP($F536,BY_IND_Demand_Drivers!$B$5:$J$100,7,FALSE)</f>
        <v>0.19951340069870557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56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IFDFL</v>
      </c>
      <c r="G537" s="16">
        <f>VLOOKUP($D537,'Growth rate'!$B$3:$S$93,6,FALSE)*VLOOKUP($F537,BY_IND_Demand_Drivers!$B$5:$J$100,7,FALSE)</f>
        <v>0.2017102226415915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56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IFDFL</v>
      </c>
      <c r="G538" s="16">
        <f>VLOOKUP($D538,'Growth rate'!$B$3:$S$93,6,FALSE)*VLOOKUP($F538,BY_IND_Demand_Drivers!$B$5:$J$100,7,FALSE)</f>
        <v>0.20396225473711843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56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IFDFL</v>
      </c>
      <c r="G539" s="16">
        <f>VLOOKUP($D539,'Growth rate'!$B$3:$S$93,6,FALSE)*VLOOKUP($F539,BY_IND_Demand_Drivers!$B$5:$J$100,7,FALSE)</f>
        <v>0.20621428683264539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56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IFDFL</v>
      </c>
      <c r="G540" s="16">
        <f>VLOOKUP($D540,'Growth rate'!$B$3:$S$93,6,FALSE)*VLOOKUP($F540,BY_IND_Demand_Drivers!$B$5:$J$100,7,FALSE)</f>
        <v>0.20846631892817233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56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IFDFL</v>
      </c>
      <c r="G541" s="16">
        <f>VLOOKUP($D541,'Growth rate'!$B$3:$S$93,6,FALSE)*VLOOKUP($F541,BY_IND_Demand_Drivers!$B$5:$J$100,7,FALSE)</f>
        <v>0.21071835102369926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56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IFDFL</v>
      </c>
      <c r="G542" s="16">
        <f>VLOOKUP($D542,'Growth rate'!$B$3:$S$93,6,FALSE)*VLOOKUP($F542,BY_IND_Demand_Drivers!$B$5:$J$100,7,FALSE)</f>
        <v>0.2129703831192262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56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IFDFL</v>
      </c>
      <c r="G543" s="16">
        <f>VLOOKUP($D543,'Growth rate'!$B$3:$S$93,6,FALSE)*VLOOKUP($F543,BY_IND_Demand_Drivers!$B$5:$J$100,7,FALSE)</f>
        <v>0.21530098319200794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56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IFDFL</v>
      </c>
      <c r="G544" s="16">
        <f>VLOOKUP($D544,'Growth rate'!$B$3:$S$93,6,FALSE)*VLOOKUP($F544,BY_IND_Demand_Drivers!$B$5:$J$100,7,FALSE)</f>
        <v>0.21763158326478968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56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IFDFL</v>
      </c>
      <c r="G545" s="16">
        <f>VLOOKUP($D545,'Growth rate'!$B$3:$S$93,6,FALSE)*VLOOKUP($F545,BY_IND_Demand_Drivers!$B$5:$J$100,7,FALSE)</f>
        <v>0.21996218333757145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56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IFDFL</v>
      </c>
      <c r="G546" s="16">
        <f>VLOOKUP($D546,'Growth rate'!$B$3:$S$93,6,FALSE)*VLOOKUP($F546,BY_IND_Demand_Drivers!$B$5:$J$100,7,FALSE)</f>
        <v>0.22229278341035316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56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IFDFL</v>
      </c>
      <c r="G547" s="16">
        <f>VLOOKUP($D547,'Growth rate'!$B$3:$S$93,6,FALSE)*VLOOKUP($F547,BY_IND_Demand_Drivers!$B$5:$J$100,7,FALSE)</f>
        <v>0.2246233834831349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56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IFDFL</v>
      </c>
      <c r="G548" s="16">
        <f>VLOOKUP($D548,'Growth rate'!$B$3:$S$93,6,FALSE)*VLOOKUP($F548,BY_IND_Demand_Drivers!$B$5:$J$100,7,FALSE)</f>
        <v>0.22694963331556534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56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IFDFL</v>
      </c>
      <c r="G549" s="16">
        <f>VLOOKUP($D549,'Growth rate'!$B$3:$S$93,6,FALSE)*VLOOKUP($F549,BY_IND_Demand_Drivers!$B$5:$J$100,7,FALSE)</f>
        <v>0.22927588314799571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56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IFDFL</v>
      </c>
      <c r="G550" s="16">
        <f>VLOOKUP($D550,'Growth rate'!$B$3:$S$93,6,FALSE)*VLOOKUP($F550,BY_IND_Demand_Drivers!$B$5:$J$100,7,FALSE)</f>
        <v>0.23160213298042612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56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IFDFL</v>
      </c>
      <c r="G551" s="16">
        <f>VLOOKUP($D551,'Growth rate'!$B$3:$S$93,6,FALSE)*VLOOKUP($F551,BY_IND_Demand_Drivers!$B$5:$J$100,7,FALSE)</f>
        <v>0.23392838281285649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56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IFDFL</v>
      </c>
      <c r="G552" s="16">
        <f>VLOOKUP($D552,'Growth rate'!$B$3:$S$93,6,FALSE)*VLOOKUP($F552,BY_IND_Demand_Drivers!$B$5:$J$100,7,FALSE)</f>
        <v>0.23625463264528687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56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IFDFL</v>
      </c>
      <c r="G553" s="16">
        <f>VLOOKUP($D553,'Growth rate'!$B$3:$S$93,6,FALSE)*VLOOKUP($F553,BY_IND_Demand_Drivers!$B$5:$J$100,7,FALSE)</f>
        <v>0.23854261189735348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56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IFDFL</v>
      </c>
      <c r="G554" s="16">
        <f>VLOOKUP($D554,'Growth rate'!$B$3:$S$93,6,FALSE)*VLOOKUP($F554,BY_IND_Demand_Drivers!$B$5:$J$100,7,FALSE)</f>
        <v>0.24083059114942018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56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IFDFL</v>
      </c>
      <c r="G555" s="16">
        <f>VLOOKUP($D555,'Growth rate'!$B$3:$S$93,6,FALSE)*VLOOKUP($F555,BY_IND_Demand_Drivers!$B$5:$J$100,7,FALSE)</f>
        <v>0.24311857040148682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56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IFDFL</v>
      </c>
      <c r="G556" s="16">
        <f>VLOOKUP($D556,'Growth rate'!$B$3:$S$93,6,FALSE)*VLOOKUP($F556,BY_IND_Demand_Drivers!$B$5:$J$100,7,FALSE)</f>
        <v>0.24540654965355346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56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IFDFL</v>
      </c>
      <c r="G557" s="16">
        <f>VLOOKUP($D557,'Growth rate'!$B$3:$S$93,6,FALSE)*VLOOKUP($F557,BY_IND_Demand_Drivers!$B$5:$J$100,7,FALSE)</f>
        <v>0.2476945289056201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56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IFDFL</v>
      </c>
      <c r="G558" s="16">
        <f>VLOOKUP($D558,'Growth rate'!$B$3:$S$93,6,FALSE)*VLOOKUP($F558,BY_IND_Demand_Drivers!$B$5:$J$100,7,FALSE)</f>
        <v>0.24988887088194214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56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IFDFL</v>
      </c>
      <c r="G559" s="16">
        <f>VLOOKUP($D559,'Growth rate'!$B$3:$S$93,6,FALSE)*VLOOKUP($F559,BY_IND_Demand_Drivers!$B$5:$J$100,7,FALSE)</f>
        <v>0.25208321285826413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56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IFDFL</v>
      </c>
      <c r="G560" s="16">
        <f>VLOOKUP($D560,'Growth rate'!$B$3:$S$93,6,FALSE)*VLOOKUP($F560,BY_IND_Demand_Drivers!$B$5:$J$100,7,FALSE)</f>
        <v>0.25427755483458614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56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IFDFL</v>
      </c>
      <c r="G561" s="16">
        <f>VLOOKUP($D561,'Growth rate'!$B$3:$S$93,6,FALSE)*VLOOKUP($F561,BY_IND_Demand_Drivers!$B$5:$J$100,7,FALSE)</f>
        <v>0.2564718968109081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56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IFDFL</v>
      </c>
      <c r="G562" s="16">
        <f>VLOOKUP($D562,'Growth rate'!$B$3:$S$93,6,FALSE)*VLOOKUP($F562,BY_IND_Demand_Drivers!$B$5:$J$100,7,FALSE)</f>
        <v>0.25866623878723011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56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IFDFL</v>
      </c>
      <c r="G563" s="16">
        <f>VLOOKUP($D563,'Growth rate'!$B$3:$S$93,6,FALSE)*VLOOKUP($F563,BY_IND_Demand_Drivers!$B$5:$J$100,7,FALSE)</f>
        <v>0.26077375721653956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56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IFDFL</v>
      </c>
      <c r="G564" s="16">
        <f>VLOOKUP($D564,'Growth rate'!$B$3:$S$93,6,FALSE)*VLOOKUP($F564,BY_IND_Demand_Drivers!$B$5:$J$100,7,FALSE)</f>
        <v>0.26288127564584907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56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IFDFL</v>
      </c>
      <c r="G565" s="16">
        <f>VLOOKUP($D565,'Growth rate'!$B$3:$S$93,6,FALSE)*VLOOKUP($F565,BY_IND_Demand_Drivers!$B$5:$J$100,7,FALSE)</f>
        <v>0.26498879407515863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56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IFDFL</v>
      </c>
      <c r="G566" s="16">
        <f>VLOOKUP($D566,'Growth rate'!$B$3:$S$93,6,FALSE)*VLOOKUP($F566,BY_IND_Demand_Drivers!$B$5:$J$100,7,FALSE)</f>
        <v>0.26709631250446808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56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IFDFL</v>
      </c>
      <c r="G567" s="16">
        <f>VLOOKUP($D567,'Growth rate'!$B$3:$S$93,6,FALSE)*VLOOKUP($F567,BY_IND_Demand_Drivers!$B$5:$J$100,7,FALSE)</f>
        <v>0.26920383093377759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56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IFDFL</v>
      </c>
      <c r="G568" s="16">
        <f>VLOOKUP($D568,'Growth rate'!$B$3:$S$93,6,FALSE)*VLOOKUP($F568,BY_IND_Demand_Drivers!$B$5:$J$100,7,FALSE)</f>
        <v>0.27126247507186696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56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IFDFL</v>
      </c>
      <c r="G569" s="16">
        <f>VLOOKUP($D569,'Growth rate'!$B$3:$S$93,6,FALSE)*VLOOKUP($F569,BY_IND_Demand_Drivers!$B$5:$J$100,7,FALSE)</f>
        <v>0.27332111920995628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56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IFDFL</v>
      </c>
      <c r="G570" s="16">
        <f>VLOOKUP($D570,'Growth rate'!$B$3:$S$93,6,FALSE)*VLOOKUP($F570,BY_IND_Demand_Drivers!$B$5:$J$100,7,FALSE)</f>
        <v>0.27537976334804565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56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IFDFL</v>
      </c>
      <c r="G571" s="16">
        <f>VLOOKUP($D571,'Growth rate'!$B$3:$S$93,6,FALSE)*VLOOKUP($F571,BY_IND_Demand_Drivers!$B$5:$J$100,7,FALSE)</f>
        <v>0.27743840748613496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56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IFDFL</v>
      </c>
      <c r="G572" s="16">
        <f>VLOOKUP($D572,'Growth rate'!$B$3:$S$93,6,FALSE)*VLOOKUP($F572,BY_IND_Demand_Drivers!$B$5:$J$100,7,FALSE)</f>
        <v>0.27949705162422428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56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IFDFL</v>
      </c>
      <c r="G573" s="16">
        <f>VLOOKUP($D573,'Growth rate'!$B$3:$S$93,6,FALSE)*VLOOKUP($F573,BY_IND_Demand_Drivers!$B$5:$J$100,7,FALSE)</f>
        <v>0.28148695702130722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56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IFDFL</v>
      </c>
      <c r="G574" s="16">
        <f>VLOOKUP($D574,'Growth rate'!$B$3:$S$93,6,FALSE)*VLOOKUP($F574,BY_IND_Demand_Drivers!$B$5:$J$100,7,FALSE)</f>
        <v>0.28347686241839015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56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IFDFL</v>
      </c>
      <c r="G575" s="16">
        <f>VLOOKUP($D575,'Growth rate'!$B$3:$S$93,6,FALSE)*VLOOKUP($F575,BY_IND_Demand_Drivers!$B$5:$J$100,7,FALSE)</f>
        <v>0.28546676781547309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56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IFDFL</v>
      </c>
      <c r="G576" s="16">
        <f>VLOOKUP($D576,'Growth rate'!$B$3:$S$93,6,FALSE)*VLOOKUP($F576,BY_IND_Demand_Drivers!$B$5:$J$100,7,FALSE)</f>
        <v>0.28745667321255597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56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IFDFL</v>
      </c>
      <c r="G577" s="16">
        <f>VLOOKUP($D577,'Growth rate'!$B$3:$S$93,6,FALSE)*VLOOKUP($F577,BY_IND_Demand_Drivers!$B$5:$J$100,7,FALSE)</f>
        <v>0.2894465786096389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5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57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IRDPH</v>
      </c>
      <c r="G4" s="16">
        <f>VLOOKUP($D4,'Growth rate'!$B$3:$S$93,6,FALSE)*VLOOKUP($F4,BY_IND_Demand_Drivers!$B$5:$J$100,7,FALSE)</f>
        <v>117.92298632079201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57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IRDPH</v>
      </c>
      <c r="G5" s="16">
        <f>VLOOKUP($D5,'Growth rate'!$B$3:$S$93,6,FALSE)*VLOOKUP($F5,BY_IND_Demand_Drivers!$B$5:$J$100,7,FALSE)</f>
        <v>119.44420224431299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57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IRDPH</v>
      </c>
      <c r="G6" s="16">
        <f>VLOOKUP($D6,'Growth rate'!$B$3:$S$93,6,FALSE)*VLOOKUP($F6,BY_IND_Demand_Drivers!$B$5:$J$100,7,FALSE)</f>
        <v>120.96541816783395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57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IRDPH</v>
      </c>
      <c r="G7" s="16">
        <f>VLOOKUP($D7,'Growth rate'!$B$3:$S$93,6,FALSE)*VLOOKUP($F7,BY_IND_Demand_Drivers!$B$5:$J$100,7,FALSE)</f>
        <v>122.48663409135493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57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IRDPH</v>
      </c>
      <c r="G8" s="16">
        <f>VLOOKUP($D8,'Growth rate'!$B$3:$S$93,6,FALSE)*VLOOKUP($F8,BY_IND_Demand_Drivers!$B$5:$J$100,7,FALSE)</f>
        <v>124.00785001487588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57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IRDPH</v>
      </c>
      <c r="G9" s="16">
        <f>VLOOKUP($D9,'Growth rate'!$B$3:$S$93,6,FALSE)*VLOOKUP($F9,BY_IND_Demand_Drivers!$B$5:$J$100,7,FALSE)</f>
        <v>125.52906593839688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57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IRDPH</v>
      </c>
      <c r="G10" s="16">
        <f>VLOOKUP($D10,'Growth rate'!$B$3:$S$93,6,FALSE)*VLOOKUP($F10,BY_IND_Demand_Drivers!$B$5:$J$100,7,FALSE)</f>
        <v>127.05028186191787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57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IRDPH</v>
      </c>
      <c r="G11" s="16">
        <f>VLOOKUP($D11,'Growth rate'!$B$3:$S$93,6,FALSE)*VLOOKUP($F11,BY_IND_Demand_Drivers!$B$5:$J$100,7,FALSE)</f>
        <v>128.57149778543882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57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IRDPH</v>
      </c>
      <c r="G12" s="16">
        <f>VLOOKUP($D12,'Growth rate'!$B$3:$S$93,6,FALSE)*VLOOKUP($F12,BY_IND_Demand_Drivers!$B$5:$J$100,7,FALSE)</f>
        <v>130.09271370895979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57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IRDPH</v>
      </c>
      <c r="G13" s="16">
        <f>VLOOKUP($D13,'Growth rate'!$B$3:$S$93,6,FALSE)*VLOOKUP($F13,BY_IND_Demand_Drivers!$B$5:$J$100,7,FALSE)</f>
        <v>131.61392963248079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57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IRDPH</v>
      </c>
      <c r="G14" s="16">
        <f>VLOOKUP($D14,'Growth rate'!$B$3:$S$93,6,FALSE)*VLOOKUP($F14,BY_IND_Demand_Drivers!$B$5:$J$100,7,FALSE)</f>
        <v>133.13514555600176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57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IRDPH</v>
      </c>
      <c r="G15" s="16">
        <f>VLOOKUP($D15,'Growth rate'!$B$3:$S$93,6,FALSE)*VLOOKUP($F15,BY_IND_Demand_Drivers!$B$5:$J$100,7,FALSE)</f>
        <v>134.65636147952273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57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IRDPH</v>
      </c>
      <c r="G16" s="16">
        <f>VLOOKUP($D16,'Growth rate'!$B$3:$S$93,6,FALSE)*VLOOKUP($F16,BY_IND_Demand_Drivers!$B$5:$J$100,7,FALSE)</f>
        <v>136.1775774030437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57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IRDPH</v>
      </c>
      <c r="G17" s="16">
        <f>VLOOKUP($D17,'Growth rate'!$B$3:$S$93,6,FALSE)*VLOOKUP($F17,BY_IND_Demand_Drivers!$B$5:$J$100,7,FALSE)</f>
        <v>137.69879332656467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57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IRDPH</v>
      </c>
      <c r="G18" s="16">
        <f>VLOOKUP($D18,'Growth rate'!$B$3:$S$93,6,FALSE)*VLOOKUP($F18,BY_IND_Demand_Drivers!$B$5:$J$100,7,FALSE)</f>
        <v>139.22000925008564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57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IRDPH</v>
      </c>
      <c r="G19" s="16">
        <f>VLOOKUP($D19,'Growth rate'!$B$3:$S$93,6,FALSE)*VLOOKUP($F19,BY_IND_Demand_Drivers!$B$5:$J$100,7,FALSE)</f>
        <v>140.74122517360661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57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IRDPH</v>
      </c>
      <c r="G20" s="16">
        <f>VLOOKUP($D20,'Growth rate'!$B$3:$S$93,6,FALSE)*VLOOKUP($F20,BY_IND_Demand_Drivers!$B$5:$J$100,7,FALSE)</f>
        <v>142.26244109712761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57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IRDPH</v>
      </c>
      <c r="G21" s="16">
        <f>VLOOKUP($D21,'Growth rate'!$B$3:$S$93,6,FALSE)*VLOOKUP($F21,BY_IND_Demand_Drivers!$B$5:$J$100,7,FALSE)</f>
        <v>143.78365702064855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57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IRDPH</v>
      </c>
      <c r="G22" s="16">
        <f>VLOOKUP($D22,'Growth rate'!$B$3:$S$93,6,FALSE)*VLOOKUP($F22,BY_IND_Demand_Drivers!$B$5:$J$100,7,FALSE)</f>
        <v>145.30487294416955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57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IRDPH</v>
      </c>
      <c r="G23" s="16">
        <f>VLOOKUP($D23,'Growth rate'!$B$3:$S$93,6,FALSE)*VLOOKUP($F23,BY_IND_Demand_Drivers!$B$5:$J$100,7,FALSE)</f>
        <v>146.82608886769052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57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IRDPH</v>
      </c>
      <c r="G24" s="16">
        <f>VLOOKUP($D24,'Growth rate'!$B$3:$S$93,6,FALSE)*VLOOKUP($F24,BY_IND_Demand_Drivers!$B$5:$J$100,7,FALSE)</f>
        <v>148.34730479121149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57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IRDPH</v>
      </c>
      <c r="G25" s="16">
        <f>VLOOKUP($D25,'Growth rate'!$B$3:$S$93,6,FALSE)*VLOOKUP($F25,BY_IND_Demand_Drivers!$B$5:$J$100,7,FALSE)</f>
        <v>149.86852071473248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57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IRDPH</v>
      </c>
      <c r="G26" s="16">
        <f>VLOOKUP($D26,'Growth rate'!$B$3:$S$93,6,FALSE)*VLOOKUP($F26,BY_IND_Demand_Drivers!$B$5:$J$100,7,FALSE)</f>
        <v>151.38973663825345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57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IRDPH</v>
      </c>
      <c r="G27" s="16">
        <f>VLOOKUP($D27,'Growth rate'!$B$3:$S$93,6,FALSE)*VLOOKUP($F27,BY_IND_Demand_Drivers!$B$5:$J$100,7,FALSE)</f>
        <v>152.91095256177442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57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IRDPH</v>
      </c>
      <c r="G28" s="16">
        <f>VLOOKUP($D28,'Growth rate'!$B$3:$S$93,6,FALSE)*VLOOKUP($F28,BY_IND_Demand_Drivers!$B$5:$J$100,7,FALSE)</f>
        <v>154.43216848529536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57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IRDPH</v>
      </c>
      <c r="G29" s="16">
        <f>VLOOKUP($D29,'Growth rate'!$B$3:$S$93,6,FALSE)*VLOOKUP($F29,BY_IND_Demand_Drivers!$B$5:$J$100,7,FALSE)</f>
        <v>155.95338440881636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57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IRDPH</v>
      </c>
      <c r="G30" s="16">
        <f>VLOOKUP($D30,'Growth rate'!$B$3:$S$93,6,FALSE)*VLOOKUP($F30,BY_IND_Demand_Drivers!$B$5:$J$100,7,FALSE)</f>
        <v>157.47460033233733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57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IRDPH</v>
      </c>
      <c r="G31" s="16">
        <f>VLOOKUP($D31,'Growth rate'!$B$3:$S$93,6,FALSE)*VLOOKUP($F31,BY_IND_Demand_Drivers!$B$5:$J$100,7,FALSE)</f>
        <v>158.9958162558583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57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IRDPH</v>
      </c>
      <c r="G32" s="16">
        <f>VLOOKUP($D32,'Growth rate'!$B$3:$S$93,6,FALSE)*VLOOKUP($F32,BY_IND_Demand_Drivers!$B$5:$J$100,7,FALSE)</f>
        <v>160.51703217937927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57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IRDPH</v>
      </c>
      <c r="G33" s="16">
        <f>VLOOKUP($D33,'Growth rate'!$B$3:$S$93,6,FALSE)*VLOOKUP($F33,BY_IND_Demand_Drivers!$B$5:$J$100,7,FALSE)</f>
        <v>162.03824810290027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57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IRDPH</v>
      </c>
      <c r="G34" s="16">
        <f>VLOOKUP($D34,'Growth rate'!$B$3:$S$93,6,FALSE)*VLOOKUP($F34,BY_IND_Demand_Drivers!$B$5:$J$100,7,FALSE)</f>
        <v>163.55946402642124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57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IRDPH</v>
      </c>
      <c r="G35" s="16">
        <f>VLOOKUP($D35,'Growth rate'!$B$3:$S$93,6,FALSE)*VLOOKUP($F35,BY_IND_Demand_Drivers!$B$5:$J$100,7,FALSE)</f>
        <v>165.08067994994221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57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IRDPH</v>
      </c>
      <c r="G36" s="16">
        <f>VLOOKUP($D36,'Growth rate'!$B$3:$S$93,6,FALSE)*VLOOKUP($F36,BY_IND_Demand_Drivers!$B$5:$J$100,7,FALSE)</f>
        <v>166.8708522668754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57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IRDPH</v>
      </c>
      <c r="G37" s="16">
        <f>VLOOKUP($D37,'Growth rate'!$B$3:$S$93,6,FALSE)*VLOOKUP($F37,BY_IND_Demand_Drivers!$B$5:$J$100,7,FALSE)</f>
        <v>168.66102458380857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57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IRDPH</v>
      </c>
      <c r="G38" s="16">
        <f>VLOOKUP($D38,'Growth rate'!$B$3:$S$93,6,FALSE)*VLOOKUP($F38,BY_IND_Demand_Drivers!$B$5:$J$100,7,FALSE)</f>
        <v>170.45119690074176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57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IRDPH</v>
      </c>
      <c r="G39" s="16">
        <f>VLOOKUP($D39,'Growth rate'!$B$3:$S$93,6,FALSE)*VLOOKUP($F39,BY_IND_Demand_Drivers!$B$5:$J$100,7,FALSE)</f>
        <v>172.24136921767493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57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IRDPH</v>
      </c>
      <c r="G40" s="16">
        <f>VLOOKUP($D40,'Growth rate'!$B$3:$S$93,6,FALSE)*VLOOKUP($F40,BY_IND_Demand_Drivers!$B$5:$J$100,7,FALSE)</f>
        <v>174.03154153460812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57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IRDPH</v>
      </c>
      <c r="G41" s="16">
        <f>VLOOKUP($D41,'Growth rate'!$B$3:$S$93,6,FALSE)*VLOOKUP($F41,BY_IND_Demand_Drivers!$B$5:$J$100,7,FALSE)</f>
        <v>176.03607202773205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57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IRDPH</v>
      </c>
      <c r="G42" s="16">
        <f>VLOOKUP($D42,'Growth rate'!$B$3:$S$93,6,FALSE)*VLOOKUP($F42,BY_IND_Demand_Drivers!$B$5:$J$100,7,FALSE)</f>
        <v>178.04060252085594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57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IRDPH</v>
      </c>
      <c r="G43" s="16">
        <f>VLOOKUP($D43,'Growth rate'!$B$3:$S$93,6,FALSE)*VLOOKUP($F43,BY_IND_Demand_Drivers!$B$5:$J$100,7,FALSE)</f>
        <v>180.04513301397992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57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IRDPH</v>
      </c>
      <c r="G44" s="16">
        <f>VLOOKUP($D44,'Growth rate'!$B$3:$S$93,6,FALSE)*VLOOKUP($F44,BY_IND_Demand_Drivers!$B$5:$J$100,7,FALSE)</f>
        <v>182.04966350710382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57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IRDPH</v>
      </c>
      <c r="G45" s="16">
        <f>VLOOKUP($D45,'Growth rate'!$B$3:$S$93,6,FALSE)*VLOOKUP($F45,BY_IND_Demand_Drivers!$B$5:$J$100,7,FALSE)</f>
        <v>184.05419400022771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57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IRDPH</v>
      </c>
      <c r="G46" s="16">
        <f>VLOOKUP($D46,'Growth rate'!$B$3:$S$93,6,FALSE)*VLOOKUP($F46,BY_IND_Demand_Drivers!$B$5:$J$100,7,FALSE)</f>
        <v>186.10910201022654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57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IRDPH</v>
      </c>
      <c r="G47" s="16">
        <f>VLOOKUP($D47,'Growth rate'!$B$3:$S$93,6,FALSE)*VLOOKUP($F47,BY_IND_Demand_Drivers!$B$5:$J$100,7,FALSE)</f>
        <v>188.16401002022542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57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IRDPH</v>
      </c>
      <c r="G48" s="16">
        <f>VLOOKUP($D48,'Growth rate'!$B$3:$S$93,6,FALSE)*VLOOKUP($F48,BY_IND_Demand_Drivers!$B$5:$J$100,7,FALSE)</f>
        <v>190.21891803022422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57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IRDPH</v>
      </c>
      <c r="G49" s="16">
        <f>VLOOKUP($D49,'Growth rate'!$B$3:$S$93,6,FALSE)*VLOOKUP($F49,BY_IND_Demand_Drivers!$B$5:$J$100,7,FALSE)</f>
        <v>192.27382604022307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57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IRDPH</v>
      </c>
      <c r="G50" s="16">
        <f>VLOOKUP($D50,'Growth rate'!$B$3:$S$93,6,FALSE)*VLOOKUP($F50,BY_IND_Demand_Drivers!$B$5:$J$100,7,FALSE)</f>
        <v>194.32873405022187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57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IRDPH</v>
      </c>
      <c r="G51" s="16">
        <f>VLOOKUP($D51,'Growth rate'!$B$3:$S$93,6,FALSE)*VLOOKUP($F51,BY_IND_Demand_Drivers!$B$5:$J$100,7,FALSE)</f>
        <v>196.45533285277691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57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IRDPH</v>
      </c>
      <c r="G52" s="16">
        <f>VLOOKUP($D52,'Growth rate'!$B$3:$S$93,6,FALSE)*VLOOKUP($F52,BY_IND_Demand_Drivers!$B$5:$J$100,7,FALSE)</f>
        <v>198.58193165533194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57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IRDPH</v>
      </c>
      <c r="G53" s="16">
        <f>VLOOKUP($D53,'Growth rate'!$B$3:$S$93,6,FALSE)*VLOOKUP($F53,BY_IND_Demand_Drivers!$B$5:$J$100,7,FALSE)</f>
        <v>200.70853045788698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57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IRDPH</v>
      </c>
      <c r="G54" s="16">
        <f>VLOOKUP($D54,'Growth rate'!$B$3:$S$93,6,FALSE)*VLOOKUP($F54,BY_IND_Demand_Drivers!$B$5:$J$100,7,FALSE)</f>
        <v>202.83512926044199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57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IRDPH</v>
      </c>
      <c r="G55" s="16">
        <f>VLOOKUP($D55,'Growth rate'!$B$3:$S$93,6,FALSE)*VLOOKUP($F55,BY_IND_Demand_Drivers!$B$5:$J$100,7,FALSE)</f>
        <v>204.96172806299703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57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IRDPH</v>
      </c>
      <c r="G56" s="16">
        <f>VLOOKUP($D56,'Growth rate'!$B$3:$S$93,6,FALSE)*VLOOKUP($F56,BY_IND_Demand_Drivers!$B$5:$J$100,7,FALSE)</f>
        <v>207.08435740891724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57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IRDPH</v>
      </c>
      <c r="G57" s="16">
        <f>VLOOKUP($D57,'Growth rate'!$B$3:$S$93,6,FALSE)*VLOOKUP($F57,BY_IND_Demand_Drivers!$B$5:$J$100,7,FALSE)</f>
        <v>209.20698675483743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57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IRDPH</v>
      </c>
      <c r="G58" s="16">
        <f>VLOOKUP($D58,'Growth rate'!$B$3:$S$93,6,FALSE)*VLOOKUP($F58,BY_IND_Demand_Drivers!$B$5:$J$100,7,FALSE)</f>
        <v>211.32961610075765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57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IRDPH</v>
      </c>
      <c r="G59" s="16">
        <f>VLOOKUP($D59,'Growth rate'!$B$3:$S$93,6,FALSE)*VLOOKUP($F59,BY_IND_Demand_Drivers!$B$5:$J$100,7,FALSE)</f>
        <v>213.45224544667784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57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IRDPH</v>
      </c>
      <c r="G60" s="16">
        <f>VLOOKUP($D60,'Growth rate'!$B$3:$S$93,6,FALSE)*VLOOKUP($F60,BY_IND_Demand_Drivers!$B$5:$J$100,7,FALSE)</f>
        <v>215.57487479259802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57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IRDPH</v>
      </c>
      <c r="G61" s="16">
        <f>VLOOKUP($D61,'Growth rate'!$B$3:$S$93,6,FALSE)*VLOOKUP($F61,BY_IND_Demand_Drivers!$B$5:$J$100,7,FALSE)</f>
        <v>217.6625834452062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57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IRDPH</v>
      </c>
      <c r="G62" s="16">
        <f>VLOOKUP($D62,'Growth rate'!$B$3:$S$93,6,FALSE)*VLOOKUP($F62,BY_IND_Demand_Drivers!$B$5:$J$100,7,FALSE)</f>
        <v>219.75029209781439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57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IRDPH</v>
      </c>
      <c r="G63" s="16">
        <f>VLOOKUP($D63,'Growth rate'!$B$3:$S$93,6,FALSE)*VLOOKUP($F63,BY_IND_Demand_Drivers!$B$5:$J$100,7,FALSE)</f>
        <v>221.83800075042254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57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IRDPH</v>
      </c>
      <c r="G64" s="16">
        <f>VLOOKUP($D64,'Growth rate'!$B$3:$S$93,6,FALSE)*VLOOKUP($F64,BY_IND_Demand_Drivers!$B$5:$J$100,7,FALSE)</f>
        <v>223.92570940303074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57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IRDPH</v>
      </c>
      <c r="G65" s="16">
        <f>VLOOKUP($D65,'Growth rate'!$B$3:$S$93,6,FALSE)*VLOOKUP($F65,BY_IND_Demand_Drivers!$B$5:$J$100,7,FALSE)</f>
        <v>226.01341805563888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57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IRDPH</v>
      </c>
      <c r="G66" s="16">
        <f>VLOOKUP($D66,'Growth rate'!$B$3:$S$93,6,FALSE)*VLOOKUP($F66,BY_IND_Demand_Drivers!$B$5:$J$100,7,FALSE)</f>
        <v>228.01568565776458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57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IRDPH</v>
      </c>
      <c r="G67" s="16">
        <f>VLOOKUP($D67,'Growth rate'!$B$3:$S$93,6,FALSE)*VLOOKUP($F67,BY_IND_Demand_Drivers!$B$5:$J$100,7,FALSE)</f>
        <v>230.01795325989022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57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IRDPH</v>
      </c>
      <c r="G68" s="16">
        <f>VLOOKUP($D68,'Growth rate'!$B$3:$S$93,6,FALSE)*VLOOKUP($F68,BY_IND_Demand_Drivers!$B$5:$J$100,7,FALSE)</f>
        <v>232.02022086201586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57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IRDPH</v>
      </c>
      <c r="G69" s="16">
        <f>VLOOKUP($D69,'Growth rate'!$B$3:$S$93,6,FALSE)*VLOOKUP($F69,BY_IND_Demand_Drivers!$B$5:$J$100,7,FALSE)</f>
        <v>234.0224884641415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57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IRDPH</v>
      </c>
      <c r="G70" s="16">
        <f>VLOOKUP($D70,'Growth rate'!$B$3:$S$93,6,FALSE)*VLOOKUP($F70,BY_IND_Demand_Drivers!$B$5:$J$100,7,FALSE)</f>
        <v>236.02475606626717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57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IRDPH</v>
      </c>
      <c r="G71" s="16">
        <f>VLOOKUP($D71,'Growth rate'!$B$3:$S$93,6,FALSE)*VLOOKUP($F71,BY_IND_Demand_Drivers!$B$5:$J$100,7,FALSE)</f>
        <v>237.94779992972281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57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IRDPH</v>
      </c>
      <c r="G72" s="16">
        <f>VLOOKUP($D72,'Growth rate'!$B$3:$S$93,6,FALSE)*VLOOKUP($F72,BY_IND_Demand_Drivers!$B$5:$J$100,7,FALSE)</f>
        <v>239.87084379317847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57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IRDPH</v>
      </c>
      <c r="G73" s="16">
        <f>VLOOKUP($D73,'Growth rate'!$B$3:$S$93,6,FALSE)*VLOOKUP($F73,BY_IND_Demand_Drivers!$B$5:$J$100,7,FALSE)</f>
        <v>241.79388765663415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57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IRDPH</v>
      </c>
      <c r="G74" s="16">
        <f>VLOOKUP($D74,'Growth rate'!$B$3:$S$93,6,FALSE)*VLOOKUP($F74,BY_IND_Demand_Drivers!$B$5:$J$100,7,FALSE)</f>
        <v>243.71693152008979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57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IRDPH</v>
      </c>
      <c r="G75" s="16">
        <f>VLOOKUP($D75,'Growth rate'!$B$3:$S$93,6,FALSE)*VLOOKUP($F75,BY_IND_Demand_Drivers!$B$5:$J$100,7,FALSE)</f>
        <v>245.63997538354542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57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IRDPH</v>
      </c>
      <c r="G76" s="16">
        <f>VLOOKUP($D76,'Growth rate'!$B$3:$S$93,6,FALSE)*VLOOKUP($F76,BY_IND_Demand_Drivers!$B$5:$J$100,7,FALSE)</f>
        <v>247.51842300314172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57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IRDPH</v>
      </c>
      <c r="G77" s="16">
        <f>VLOOKUP($D77,'Growth rate'!$B$3:$S$93,6,FALSE)*VLOOKUP($F77,BY_IND_Demand_Drivers!$B$5:$J$100,7,FALSE)</f>
        <v>249.39687062273794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57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IRDPH</v>
      </c>
      <c r="G78" s="16">
        <f>VLOOKUP($D78,'Growth rate'!$B$3:$S$93,6,FALSE)*VLOOKUP($F78,BY_IND_Demand_Drivers!$B$5:$J$100,7,FALSE)</f>
        <v>251.27531824233421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57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IRDPH</v>
      </c>
      <c r="G79" s="16">
        <f>VLOOKUP($D79,'Growth rate'!$B$3:$S$93,6,FALSE)*VLOOKUP($F79,BY_IND_Demand_Drivers!$B$5:$J$100,7,FALSE)</f>
        <v>253.15376586193045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57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IRDPH</v>
      </c>
      <c r="G80" s="16">
        <f>VLOOKUP($D80,'Growth rate'!$B$3:$S$93,6,FALSE)*VLOOKUP($F80,BY_IND_Demand_Drivers!$B$5:$J$100,7,FALSE)</f>
        <v>255.03221348152667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57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IRDPH</v>
      </c>
      <c r="G81" s="16">
        <f>VLOOKUP($D81,'Growth rate'!$B$3:$S$93,6,FALSE)*VLOOKUP($F81,BY_IND_Demand_Drivers!$B$5:$J$100,7,FALSE)</f>
        <v>256.84793917554651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57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IRDPH</v>
      </c>
      <c r="G82" s="16">
        <f>VLOOKUP($D82,'Growth rate'!$B$3:$S$93,6,FALSE)*VLOOKUP($F82,BY_IND_Demand_Drivers!$B$5:$J$100,7,FALSE)</f>
        <v>258.66366486956639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57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IRDPH</v>
      </c>
      <c r="G83" s="16">
        <f>VLOOKUP($D83,'Growth rate'!$B$3:$S$93,6,FALSE)*VLOOKUP($F83,BY_IND_Demand_Drivers!$B$5:$J$100,7,FALSE)</f>
        <v>260.47939056358621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57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IRDPH</v>
      </c>
      <c r="G84" s="16">
        <f>VLOOKUP($D84,'Growth rate'!$B$3:$S$93,6,FALSE)*VLOOKUP($F84,BY_IND_Demand_Drivers!$B$5:$J$100,7,FALSE)</f>
        <v>262.29511625760603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57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IRDPH</v>
      </c>
      <c r="G85" s="16">
        <f>VLOOKUP($D85,'Growth rate'!$B$3:$S$93,6,FALSE)*VLOOKUP($F85,BY_IND_Demand_Drivers!$B$5:$J$100,7,FALSE)</f>
        <v>264.11084195162584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58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IRDCO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58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IRDCO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58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IRDCO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58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IRDCO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58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IRDCO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58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IRDCO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58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IRDCO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58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IRDCO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58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IRDCO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58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IRDCO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58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IRDCO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58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IRDCO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58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IRDCO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58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IRDCO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58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IRDCO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58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IRDCO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58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IRDCO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58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IRDCO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58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IRDCO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58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IRDCO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58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IRDCO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58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IRDCO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58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IRDCO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58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IRDCO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58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IRDCO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58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IRDCO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58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IRDCO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58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IRDCO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58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IRDCO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58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IRDCO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58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IRDCO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58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IRDCO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58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IRDCO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58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IRDCO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58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IRDCO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58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IRDCO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58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IRDCO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58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IRDCO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58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IRDCO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58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IRDCO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58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IRDCO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58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IRDCO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58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IRDCO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58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IRDCO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58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IRDCO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58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IRDCO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58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IRDCO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58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IRDCO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58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IRDCO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58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IRDCO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58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IRDCO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58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IRDCO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58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IRDCO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58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IRDCO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58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IRDCO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58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IRDCO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58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IRDCO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58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IRDCO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58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IRDCO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58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IRDCO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58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IRDCO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58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IRDCO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58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IRDCO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58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IRDCO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58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IRDCO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58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IRDCO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58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IRDCO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58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IRDCO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58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IRDCO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58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IRDCO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58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IRDCO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58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IRDCO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58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IRDCO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58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IRDCO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58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IRDCO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58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IRDCO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58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IRDCO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58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IRDCO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58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IRDCO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58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IRDCO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58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IRDCO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58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IRDCO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59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IRDSH</v>
      </c>
      <c r="G168" s="16">
        <f>VLOOKUP($D168,'Growth rate'!$B$3:$S$93,6,FALSE)*VLOOKUP($F168,BY_IND_Demand_Drivers!$B$5:$J$100,7,FALSE)</f>
        <v>25.9570474217822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59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IRDSH</v>
      </c>
      <c r="G169" s="16">
        <f>VLOOKUP($D169,'Growth rate'!$B$3:$S$93,6,FALSE)*VLOOKUP($F169,BY_IND_Demand_Drivers!$B$5:$J$100,7,FALSE)</f>
        <v>26.291895402634616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59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IRDSH</v>
      </c>
      <c r="G170" s="16">
        <f>VLOOKUP($D170,'Growth rate'!$B$3:$S$93,6,FALSE)*VLOOKUP($F170,BY_IND_Demand_Drivers!$B$5:$J$100,7,FALSE)</f>
        <v>26.626743383487028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59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IRDSH</v>
      </c>
      <c r="G171" s="16">
        <f>VLOOKUP($D171,'Growth rate'!$B$3:$S$93,6,FALSE)*VLOOKUP($F171,BY_IND_Demand_Drivers!$B$5:$J$100,7,FALSE)</f>
        <v>26.961591364339444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59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IRDSH</v>
      </c>
      <c r="G172" s="16">
        <f>VLOOKUP($D172,'Growth rate'!$B$3:$S$93,6,FALSE)*VLOOKUP($F172,BY_IND_Demand_Drivers!$B$5:$J$100,7,FALSE)</f>
        <v>27.296439345191857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59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IRDSH</v>
      </c>
      <c r="G173" s="16">
        <f>VLOOKUP($D173,'Growth rate'!$B$3:$S$93,6,FALSE)*VLOOKUP($F173,BY_IND_Demand_Drivers!$B$5:$J$100,7,FALSE)</f>
        <v>27.631287326044273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59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IRDSH</v>
      </c>
      <c r="G174" s="16">
        <f>VLOOKUP($D174,'Growth rate'!$B$3:$S$93,6,FALSE)*VLOOKUP($F174,BY_IND_Demand_Drivers!$B$5:$J$100,7,FALSE)</f>
        <v>27.966135306896689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59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IRDSH</v>
      </c>
      <c r="G175" s="16">
        <f>VLOOKUP($D175,'Growth rate'!$B$3:$S$93,6,FALSE)*VLOOKUP($F175,BY_IND_Demand_Drivers!$B$5:$J$100,7,FALSE)</f>
        <v>28.300983287749101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59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IRDSH</v>
      </c>
      <c r="G176" s="16">
        <f>VLOOKUP($D176,'Growth rate'!$B$3:$S$93,6,FALSE)*VLOOKUP($F176,BY_IND_Demand_Drivers!$B$5:$J$100,7,FALSE)</f>
        <v>28.635831268601518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59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IRDSH</v>
      </c>
      <c r="G177" s="16">
        <f>VLOOKUP($D177,'Growth rate'!$B$3:$S$93,6,FALSE)*VLOOKUP($F177,BY_IND_Demand_Drivers!$B$5:$J$100,7,FALSE)</f>
        <v>28.970679249453937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59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IRDSH</v>
      </c>
      <c r="G178" s="16">
        <f>VLOOKUP($D178,'Growth rate'!$B$3:$S$93,6,FALSE)*VLOOKUP($F178,BY_IND_Demand_Drivers!$B$5:$J$100,7,FALSE)</f>
        <v>29.305527230306346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59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IRDSH</v>
      </c>
      <c r="G179" s="16">
        <f>VLOOKUP($D179,'Growth rate'!$B$3:$S$93,6,FALSE)*VLOOKUP($F179,BY_IND_Demand_Drivers!$B$5:$J$100,7,FALSE)</f>
        <v>29.640375211158766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59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IRDSH</v>
      </c>
      <c r="G180" s="16">
        <f>VLOOKUP($D180,'Growth rate'!$B$3:$S$93,6,FALSE)*VLOOKUP($F180,BY_IND_Demand_Drivers!$B$5:$J$100,7,FALSE)</f>
        <v>29.975223192011175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59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IRDSH</v>
      </c>
      <c r="G181" s="16">
        <f>VLOOKUP($D181,'Growth rate'!$B$3:$S$93,6,FALSE)*VLOOKUP($F181,BY_IND_Demand_Drivers!$B$5:$J$100,7,FALSE)</f>
        <v>30.310071172863591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59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IRDSH</v>
      </c>
      <c r="G182" s="16">
        <f>VLOOKUP($D182,'Growth rate'!$B$3:$S$93,6,FALSE)*VLOOKUP($F182,BY_IND_Demand_Drivers!$B$5:$J$100,7,FALSE)</f>
        <v>30.644919153716003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59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IRDSH</v>
      </c>
      <c r="G183" s="16">
        <f>VLOOKUP($D183,'Growth rate'!$B$3:$S$93,6,FALSE)*VLOOKUP($F183,BY_IND_Demand_Drivers!$B$5:$J$100,7,FALSE)</f>
        <v>30.979767134568419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59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IRDSH</v>
      </c>
      <c r="G184" s="16">
        <f>VLOOKUP($D184,'Growth rate'!$B$3:$S$93,6,FALSE)*VLOOKUP($F184,BY_IND_Demand_Drivers!$B$5:$J$100,7,FALSE)</f>
        <v>31.314615115420839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59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IRDSH</v>
      </c>
      <c r="G185" s="16">
        <f>VLOOKUP($D185,'Growth rate'!$B$3:$S$93,6,FALSE)*VLOOKUP($F185,BY_IND_Demand_Drivers!$B$5:$J$100,7,FALSE)</f>
        <v>31.649463096273248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59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IRDSH</v>
      </c>
      <c r="G186" s="16">
        <f>VLOOKUP($D186,'Growth rate'!$B$3:$S$93,6,FALSE)*VLOOKUP($F186,BY_IND_Demand_Drivers!$B$5:$J$100,7,FALSE)</f>
        <v>31.984311077125668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59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IRDSH</v>
      </c>
      <c r="G187" s="16">
        <f>VLOOKUP($D187,'Growth rate'!$B$3:$S$93,6,FALSE)*VLOOKUP($F187,BY_IND_Demand_Drivers!$B$5:$J$100,7,FALSE)</f>
        <v>32.319159057978084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59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IRDSH</v>
      </c>
      <c r="G188" s="16">
        <f>VLOOKUP($D188,'Growth rate'!$B$3:$S$93,6,FALSE)*VLOOKUP($F188,BY_IND_Demand_Drivers!$B$5:$J$100,7,FALSE)</f>
        <v>32.654007038830493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59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IRDSH</v>
      </c>
      <c r="G189" s="16">
        <f>VLOOKUP($D189,'Growth rate'!$B$3:$S$93,6,FALSE)*VLOOKUP($F189,BY_IND_Demand_Drivers!$B$5:$J$100,7,FALSE)</f>
        <v>32.988855019682909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59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IRDSH</v>
      </c>
      <c r="G190" s="16">
        <f>VLOOKUP($D190,'Growth rate'!$B$3:$S$93,6,FALSE)*VLOOKUP($F190,BY_IND_Demand_Drivers!$B$5:$J$100,7,FALSE)</f>
        <v>33.323703000535332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59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IRDSH</v>
      </c>
      <c r="G191" s="16">
        <f>VLOOKUP($D191,'Growth rate'!$B$3:$S$93,6,FALSE)*VLOOKUP($F191,BY_IND_Demand_Drivers!$B$5:$J$100,7,FALSE)</f>
        <v>33.658550981387741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59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IRDSH</v>
      </c>
      <c r="G192" s="16">
        <f>VLOOKUP($D192,'Growth rate'!$B$3:$S$93,6,FALSE)*VLOOKUP($F192,BY_IND_Demand_Drivers!$B$5:$J$100,7,FALSE)</f>
        <v>33.99339896224015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59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IRDSH</v>
      </c>
      <c r="G193" s="16">
        <f>VLOOKUP($D193,'Growth rate'!$B$3:$S$93,6,FALSE)*VLOOKUP($F193,BY_IND_Demand_Drivers!$B$5:$J$100,7,FALSE)</f>
        <v>34.328246943092566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59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IRDSH</v>
      </c>
      <c r="G194" s="16">
        <f>VLOOKUP($D194,'Growth rate'!$B$3:$S$93,6,FALSE)*VLOOKUP($F194,BY_IND_Demand_Drivers!$B$5:$J$100,7,FALSE)</f>
        <v>34.663094923944982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59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IRDSH</v>
      </c>
      <c r="G195" s="16">
        <f>VLOOKUP($D195,'Growth rate'!$B$3:$S$93,6,FALSE)*VLOOKUP($F195,BY_IND_Demand_Drivers!$B$5:$J$100,7,FALSE)</f>
        <v>34.997942904797398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59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IRDSH</v>
      </c>
      <c r="G196" s="16">
        <f>VLOOKUP($D196,'Growth rate'!$B$3:$S$93,6,FALSE)*VLOOKUP($F196,BY_IND_Demand_Drivers!$B$5:$J$100,7,FALSE)</f>
        <v>35.332790885649814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59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IRDSH</v>
      </c>
      <c r="G197" s="16">
        <f>VLOOKUP($D197,'Growth rate'!$B$3:$S$93,6,FALSE)*VLOOKUP($F197,BY_IND_Demand_Drivers!$B$5:$J$100,7,FALSE)</f>
        <v>35.66763886650223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59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IRDSH</v>
      </c>
      <c r="G198" s="16">
        <f>VLOOKUP($D198,'Growth rate'!$B$3:$S$93,6,FALSE)*VLOOKUP($F198,BY_IND_Demand_Drivers!$B$5:$J$100,7,FALSE)</f>
        <v>36.002486847354639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59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IRDSH</v>
      </c>
      <c r="G199" s="16">
        <f>VLOOKUP($D199,'Growth rate'!$B$3:$S$93,6,FALSE)*VLOOKUP($F199,BY_IND_Demand_Drivers!$B$5:$J$100,7,FALSE)</f>
        <v>36.337334828207062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59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IRDSH</v>
      </c>
      <c r="G200" s="16">
        <f>VLOOKUP($D200,'Growth rate'!$B$3:$S$93,6,FALSE)*VLOOKUP($F200,BY_IND_Demand_Drivers!$B$5:$J$100,7,FALSE)</f>
        <v>36.731385124706406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59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IRDSH</v>
      </c>
      <c r="G201" s="16">
        <f>VLOOKUP($D201,'Growth rate'!$B$3:$S$93,6,FALSE)*VLOOKUP($F201,BY_IND_Demand_Drivers!$B$5:$J$100,7,FALSE)</f>
        <v>37.125435421205751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59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IRDSH</v>
      </c>
      <c r="G202" s="16">
        <f>VLOOKUP($D202,'Growth rate'!$B$3:$S$93,6,FALSE)*VLOOKUP($F202,BY_IND_Demand_Drivers!$B$5:$J$100,7,FALSE)</f>
        <v>37.519485717705095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59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IRDSH</v>
      </c>
      <c r="G203" s="16">
        <f>VLOOKUP($D203,'Growth rate'!$B$3:$S$93,6,FALSE)*VLOOKUP($F203,BY_IND_Demand_Drivers!$B$5:$J$100,7,FALSE)</f>
        <v>37.913536014204439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59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IRDSH</v>
      </c>
      <c r="G204" s="16">
        <f>VLOOKUP($D204,'Growth rate'!$B$3:$S$93,6,FALSE)*VLOOKUP($F204,BY_IND_Demand_Drivers!$B$5:$J$100,7,FALSE)</f>
        <v>38.307586310703783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59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IRDSH</v>
      </c>
      <c r="G205" s="16">
        <f>VLOOKUP($D205,'Growth rate'!$B$3:$S$93,6,FALSE)*VLOOKUP($F205,BY_IND_Demand_Drivers!$B$5:$J$100,7,FALSE)</f>
        <v>38.748820837506571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59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IRDSH</v>
      </c>
      <c r="G206" s="16">
        <f>VLOOKUP($D206,'Growth rate'!$B$3:$S$93,6,FALSE)*VLOOKUP($F206,BY_IND_Demand_Drivers!$B$5:$J$100,7,FALSE)</f>
        <v>39.190055364309352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59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IRDSH</v>
      </c>
      <c r="G207" s="16">
        <f>VLOOKUP($D207,'Growth rate'!$B$3:$S$93,6,FALSE)*VLOOKUP($F207,BY_IND_Demand_Drivers!$B$5:$J$100,7,FALSE)</f>
        <v>39.631289891112147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59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IRDSH</v>
      </c>
      <c r="G208" s="16">
        <f>VLOOKUP($D208,'Growth rate'!$B$3:$S$93,6,FALSE)*VLOOKUP($F208,BY_IND_Demand_Drivers!$B$5:$J$100,7,FALSE)</f>
        <v>40.072524417914927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59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IRDSH</v>
      </c>
      <c r="G209" s="16">
        <f>VLOOKUP($D209,'Growth rate'!$B$3:$S$93,6,FALSE)*VLOOKUP($F209,BY_IND_Demand_Drivers!$B$5:$J$100,7,FALSE)</f>
        <v>40.513758944717715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59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IRDSH</v>
      </c>
      <c r="G210" s="16">
        <f>VLOOKUP($D210,'Growth rate'!$B$3:$S$93,6,FALSE)*VLOOKUP($F210,BY_IND_Demand_Drivers!$B$5:$J$100,7,FALSE)</f>
        <v>40.966082502042134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59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IRDSH</v>
      </c>
      <c r="G211" s="16">
        <f>VLOOKUP($D211,'Growth rate'!$B$3:$S$93,6,FALSE)*VLOOKUP($F211,BY_IND_Demand_Drivers!$B$5:$J$100,7,FALSE)</f>
        <v>41.418406059366561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59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IRDSH</v>
      </c>
      <c r="G212" s="16">
        <f>VLOOKUP($D212,'Growth rate'!$B$3:$S$93,6,FALSE)*VLOOKUP($F212,BY_IND_Demand_Drivers!$B$5:$J$100,7,FALSE)</f>
        <v>41.87072961669098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59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IRDSH</v>
      </c>
      <c r="G213" s="16">
        <f>VLOOKUP($D213,'Growth rate'!$B$3:$S$93,6,FALSE)*VLOOKUP($F213,BY_IND_Demand_Drivers!$B$5:$J$100,7,FALSE)</f>
        <v>42.323053174015406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59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IRDSH</v>
      </c>
      <c r="G214" s="16">
        <f>VLOOKUP($D214,'Growth rate'!$B$3:$S$93,6,FALSE)*VLOOKUP($F214,BY_IND_Demand_Drivers!$B$5:$J$100,7,FALSE)</f>
        <v>42.775376731339826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59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IRDSH</v>
      </c>
      <c r="G215" s="16">
        <f>VLOOKUP($D215,'Growth rate'!$B$3:$S$93,6,FALSE)*VLOOKUP($F215,BY_IND_Demand_Drivers!$B$5:$J$100,7,FALSE)</f>
        <v>43.243480768451484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59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IRDSH</v>
      </c>
      <c r="G216" s="16">
        <f>VLOOKUP($D216,'Growth rate'!$B$3:$S$93,6,FALSE)*VLOOKUP($F216,BY_IND_Demand_Drivers!$B$5:$J$100,7,FALSE)</f>
        <v>43.711584805563149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59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IRDSH</v>
      </c>
      <c r="G217" s="16">
        <f>VLOOKUP($D217,'Growth rate'!$B$3:$S$93,6,FALSE)*VLOOKUP($F217,BY_IND_Demand_Drivers!$B$5:$J$100,7,FALSE)</f>
        <v>44.179688842674814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59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IRDSH</v>
      </c>
      <c r="G218" s="16">
        <f>VLOOKUP($D218,'Growth rate'!$B$3:$S$93,6,FALSE)*VLOOKUP($F218,BY_IND_Demand_Drivers!$B$5:$J$100,7,FALSE)</f>
        <v>44.647792879786472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59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IRDSH</v>
      </c>
      <c r="G219" s="16">
        <f>VLOOKUP($D219,'Growth rate'!$B$3:$S$93,6,FALSE)*VLOOKUP($F219,BY_IND_Demand_Drivers!$B$5:$J$100,7,FALSE)</f>
        <v>45.115896916898137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59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IRDSH</v>
      </c>
      <c r="G220" s="16">
        <f>VLOOKUP($D220,'Growth rate'!$B$3:$S$93,6,FALSE)*VLOOKUP($F220,BY_IND_Demand_Drivers!$B$5:$J$100,7,FALSE)</f>
        <v>45.583127202612189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59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IRDSH</v>
      </c>
      <c r="G221" s="16">
        <f>VLOOKUP($D221,'Growth rate'!$B$3:$S$93,6,FALSE)*VLOOKUP($F221,BY_IND_Demand_Drivers!$B$5:$J$100,7,FALSE)</f>
        <v>46.050357488326235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59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IRDSH</v>
      </c>
      <c r="G222" s="16">
        <f>VLOOKUP($D222,'Growth rate'!$B$3:$S$93,6,FALSE)*VLOOKUP($F222,BY_IND_Demand_Drivers!$B$5:$J$100,7,FALSE)</f>
        <v>46.51758777404028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59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IRDSH</v>
      </c>
      <c r="G223" s="16">
        <f>VLOOKUP($D223,'Growth rate'!$B$3:$S$93,6,FALSE)*VLOOKUP($F223,BY_IND_Demand_Drivers!$B$5:$J$100,7,FALSE)</f>
        <v>46.984818059754325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59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IRDSH</v>
      </c>
      <c r="G224" s="16">
        <f>VLOOKUP($D224,'Growth rate'!$B$3:$S$93,6,FALSE)*VLOOKUP($F224,BY_IND_Demand_Drivers!$B$5:$J$100,7,FALSE)</f>
        <v>47.45204834546837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59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IRDSH</v>
      </c>
      <c r="G225" s="16">
        <f>VLOOKUP($D225,'Growth rate'!$B$3:$S$93,6,FALSE)*VLOOKUP($F225,BY_IND_Demand_Drivers!$B$5:$J$100,7,FALSE)</f>
        <v>47.91159193564846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59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IRDSH</v>
      </c>
      <c r="G226" s="16">
        <f>VLOOKUP($D226,'Growth rate'!$B$3:$S$93,6,FALSE)*VLOOKUP($F226,BY_IND_Demand_Drivers!$B$5:$J$100,7,FALSE)</f>
        <v>48.371135525828571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59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IRDSH</v>
      </c>
      <c r="G227" s="16">
        <f>VLOOKUP($D227,'Growth rate'!$B$3:$S$93,6,FALSE)*VLOOKUP($F227,BY_IND_Demand_Drivers!$B$5:$J$100,7,FALSE)</f>
        <v>48.83067911600866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59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IRDSH</v>
      </c>
      <c r="G228" s="16">
        <f>VLOOKUP($D228,'Growth rate'!$B$3:$S$93,6,FALSE)*VLOOKUP($F228,BY_IND_Demand_Drivers!$B$5:$J$100,7,FALSE)</f>
        <v>49.290222706188764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59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IRDSH</v>
      </c>
      <c r="G229" s="16">
        <f>VLOOKUP($D229,'Growth rate'!$B$3:$S$93,6,FALSE)*VLOOKUP($F229,BY_IND_Demand_Drivers!$B$5:$J$100,7,FALSE)</f>
        <v>49.749766296368854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59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IRDSH</v>
      </c>
      <c r="G230" s="16">
        <f>VLOOKUP($D230,'Growth rate'!$B$3:$S$93,6,FALSE)*VLOOKUP($F230,BY_IND_Demand_Drivers!$B$5:$J$100,7,FALSE)</f>
        <v>50.190502718681721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59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IRDSH</v>
      </c>
      <c r="G231" s="16">
        <f>VLOOKUP($D231,'Growth rate'!$B$3:$S$93,6,FALSE)*VLOOKUP($F231,BY_IND_Demand_Drivers!$B$5:$J$100,7,FALSE)</f>
        <v>50.63123914099458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59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IRDSH</v>
      </c>
      <c r="G232" s="16">
        <f>VLOOKUP($D232,'Growth rate'!$B$3:$S$93,6,FALSE)*VLOOKUP($F232,BY_IND_Demand_Drivers!$B$5:$J$100,7,FALSE)</f>
        <v>51.071975563307433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59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IRDSH</v>
      </c>
      <c r="G233" s="16">
        <f>VLOOKUP($D233,'Growth rate'!$B$3:$S$93,6,FALSE)*VLOOKUP($F233,BY_IND_Demand_Drivers!$B$5:$J$100,7,FALSE)</f>
        <v>51.512711985620285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59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IRDSH</v>
      </c>
      <c r="G234" s="16">
        <f>VLOOKUP($D234,'Growth rate'!$B$3:$S$93,6,FALSE)*VLOOKUP($F234,BY_IND_Demand_Drivers!$B$5:$J$100,7,FALSE)</f>
        <v>51.953448407933138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59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IRDSH</v>
      </c>
      <c r="G235" s="16">
        <f>VLOOKUP($D235,'Growth rate'!$B$3:$S$93,6,FALSE)*VLOOKUP($F235,BY_IND_Demand_Drivers!$B$5:$J$100,7,FALSE)</f>
        <v>52.376746208601915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59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IRDSH</v>
      </c>
      <c r="G236" s="16">
        <f>VLOOKUP($D236,'Growth rate'!$B$3:$S$93,6,FALSE)*VLOOKUP($F236,BY_IND_Demand_Drivers!$B$5:$J$100,7,FALSE)</f>
        <v>52.800044009270692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59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IRDSH</v>
      </c>
      <c r="G237" s="16">
        <f>VLOOKUP($D237,'Growth rate'!$B$3:$S$93,6,FALSE)*VLOOKUP($F237,BY_IND_Demand_Drivers!$B$5:$J$100,7,FALSE)</f>
        <v>53.223341809939477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59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IRDSH</v>
      </c>
      <c r="G238" s="16">
        <f>VLOOKUP($D238,'Growth rate'!$B$3:$S$93,6,FALSE)*VLOOKUP($F238,BY_IND_Demand_Drivers!$B$5:$J$100,7,FALSE)</f>
        <v>53.646639610608254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59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IRDSH</v>
      </c>
      <c r="G239" s="16">
        <f>VLOOKUP($D239,'Growth rate'!$B$3:$S$93,6,FALSE)*VLOOKUP($F239,BY_IND_Demand_Drivers!$B$5:$J$100,7,FALSE)</f>
        <v>54.069937411277024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59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IRDSH</v>
      </c>
      <c r="G240" s="16">
        <f>VLOOKUP($D240,'Growth rate'!$B$3:$S$93,6,FALSE)*VLOOKUP($F240,BY_IND_Demand_Drivers!$B$5:$J$100,7,FALSE)</f>
        <v>54.483418747380178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59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IRDSH</v>
      </c>
      <c r="G241" s="16">
        <f>VLOOKUP($D241,'Growth rate'!$B$3:$S$93,6,FALSE)*VLOOKUP($F241,BY_IND_Demand_Drivers!$B$5:$J$100,7,FALSE)</f>
        <v>54.896900083483317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59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IRDSH</v>
      </c>
      <c r="G242" s="16">
        <f>VLOOKUP($D242,'Growth rate'!$B$3:$S$93,6,FALSE)*VLOOKUP($F242,BY_IND_Demand_Drivers!$B$5:$J$100,7,FALSE)</f>
        <v>55.310381419586463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59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IRDSH</v>
      </c>
      <c r="G243" s="16">
        <f>VLOOKUP($D243,'Growth rate'!$B$3:$S$93,6,FALSE)*VLOOKUP($F243,BY_IND_Demand_Drivers!$B$5:$J$100,7,FALSE)</f>
        <v>55.723862755689602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59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IRDSH</v>
      </c>
      <c r="G244" s="16">
        <f>VLOOKUP($D244,'Growth rate'!$B$3:$S$93,6,FALSE)*VLOOKUP($F244,BY_IND_Demand_Drivers!$B$5:$J$100,7,FALSE)</f>
        <v>56.137344091792741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59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IRDSH</v>
      </c>
      <c r="G245" s="16">
        <f>VLOOKUP($D245,'Growth rate'!$B$3:$S$93,6,FALSE)*VLOOKUP($F245,BY_IND_Demand_Drivers!$B$5:$J$100,7,FALSE)</f>
        <v>56.537019162914234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59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IRDSH</v>
      </c>
      <c r="G246" s="16">
        <f>VLOOKUP($D246,'Growth rate'!$B$3:$S$93,6,FALSE)*VLOOKUP($F246,BY_IND_Demand_Drivers!$B$5:$J$100,7,FALSE)</f>
        <v>56.936694234035734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59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IRDSH</v>
      </c>
      <c r="G247" s="16">
        <f>VLOOKUP($D247,'Growth rate'!$B$3:$S$93,6,FALSE)*VLOOKUP($F247,BY_IND_Demand_Drivers!$B$5:$J$100,7,FALSE)</f>
        <v>57.336369305157227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59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IRDSH</v>
      </c>
      <c r="G248" s="16">
        <f>VLOOKUP($D248,'Growth rate'!$B$3:$S$93,6,FALSE)*VLOOKUP($F248,BY_IND_Demand_Drivers!$B$5:$J$100,7,FALSE)</f>
        <v>57.736044376278713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59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IRDSH</v>
      </c>
      <c r="G249" s="16">
        <f>VLOOKUP($D249,'Growth rate'!$B$3:$S$93,6,FALSE)*VLOOKUP($F249,BY_IND_Demand_Drivers!$B$5:$J$100,7,FALSE)</f>
        <v>58.135719447400206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60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IRDLA</v>
      </c>
      <c r="G250" s="16">
        <f>VLOOKUP($D250,'Growth rate'!$B$3:$S$93,6,FALSE)*VLOOKUP($F250,BY_IND_Demand_Drivers!$B$5:$J$100,7,FALSE)</f>
        <v>7.1236857742574298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60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IRDLA</v>
      </c>
      <c r="G251" s="16">
        <f>VLOOKUP($D251,'Growth rate'!$B$3:$S$93,6,FALSE)*VLOOKUP($F251,BY_IND_Demand_Drivers!$B$5:$J$100,7,FALSE)</f>
        <v>7.2155818885949756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60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IRDLA</v>
      </c>
      <c r="G252" s="16">
        <f>VLOOKUP($D252,'Growth rate'!$B$3:$S$93,6,FALSE)*VLOOKUP($F252,BY_IND_Demand_Drivers!$B$5:$J$100,7,FALSE)</f>
        <v>7.3074780029325188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60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IRDLA</v>
      </c>
      <c r="G253" s="16">
        <f>VLOOKUP($D253,'Growth rate'!$B$3:$S$93,6,FALSE)*VLOOKUP($F253,BY_IND_Demand_Drivers!$B$5:$J$100,7,FALSE)</f>
        <v>7.3993741172700647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60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IRDLA</v>
      </c>
      <c r="G254" s="16">
        <f>VLOOKUP($D254,'Growth rate'!$B$3:$S$93,6,FALSE)*VLOOKUP($F254,BY_IND_Demand_Drivers!$B$5:$J$100,7,FALSE)</f>
        <v>7.4912702316076087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60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IRDLA</v>
      </c>
      <c r="G255" s="16">
        <f>VLOOKUP($D255,'Growth rate'!$B$3:$S$93,6,FALSE)*VLOOKUP($F255,BY_IND_Demand_Drivers!$B$5:$J$100,7,FALSE)</f>
        <v>7.5831663459451537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60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IRDLA</v>
      </c>
      <c r="G256" s="16">
        <f>VLOOKUP($D256,'Growth rate'!$B$3:$S$93,6,FALSE)*VLOOKUP($F256,BY_IND_Demand_Drivers!$B$5:$J$100,7,FALSE)</f>
        <v>7.6750624602826996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60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IRDLA</v>
      </c>
      <c r="G257" s="16">
        <f>VLOOKUP($D257,'Growth rate'!$B$3:$S$93,6,FALSE)*VLOOKUP($F257,BY_IND_Demand_Drivers!$B$5:$J$100,7,FALSE)</f>
        <v>7.7669585746202436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60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IRDLA</v>
      </c>
      <c r="G258" s="16">
        <f>VLOOKUP($D258,'Growth rate'!$B$3:$S$93,6,FALSE)*VLOOKUP($F258,BY_IND_Demand_Drivers!$B$5:$J$100,7,FALSE)</f>
        <v>7.8588546889577886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60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IRDLA</v>
      </c>
      <c r="G259" s="16">
        <f>VLOOKUP($D259,'Growth rate'!$B$3:$S$93,6,FALSE)*VLOOKUP($F259,BY_IND_Demand_Drivers!$B$5:$J$100,7,FALSE)</f>
        <v>7.9507508032953345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60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IRDLA</v>
      </c>
      <c r="G260" s="16">
        <f>VLOOKUP($D260,'Growth rate'!$B$3:$S$93,6,FALSE)*VLOOKUP($F260,BY_IND_Demand_Drivers!$B$5:$J$100,7,FALSE)</f>
        <v>8.0426469176328776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60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IRDLA</v>
      </c>
      <c r="G261" s="16">
        <f>VLOOKUP($D261,'Growth rate'!$B$3:$S$93,6,FALSE)*VLOOKUP($F261,BY_IND_Demand_Drivers!$B$5:$J$100,7,FALSE)</f>
        <v>8.1345430319704235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60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IRDLA</v>
      </c>
      <c r="G262" s="16">
        <f>VLOOKUP($D262,'Growth rate'!$B$3:$S$93,6,FALSE)*VLOOKUP($F262,BY_IND_Demand_Drivers!$B$5:$J$100,7,FALSE)</f>
        <v>8.2264391463079676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60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IRDLA</v>
      </c>
      <c r="G263" s="16">
        <f>VLOOKUP($D263,'Growth rate'!$B$3:$S$93,6,FALSE)*VLOOKUP($F263,BY_IND_Demand_Drivers!$B$5:$J$100,7,FALSE)</f>
        <v>8.3183352606455134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60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IRDLA</v>
      </c>
      <c r="G264" s="16">
        <f>VLOOKUP($D264,'Growth rate'!$B$3:$S$93,6,FALSE)*VLOOKUP($F264,BY_IND_Demand_Drivers!$B$5:$J$100,7,FALSE)</f>
        <v>8.4102313749830575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60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IRDLA</v>
      </c>
      <c r="G265" s="16">
        <f>VLOOKUP($D265,'Growth rate'!$B$3:$S$93,6,FALSE)*VLOOKUP($F265,BY_IND_Demand_Drivers!$B$5:$J$100,7,FALSE)</f>
        <v>8.5021274893206034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60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IRDLA</v>
      </c>
      <c r="G266" s="16">
        <f>VLOOKUP($D266,'Growth rate'!$B$3:$S$93,6,FALSE)*VLOOKUP($F266,BY_IND_Demand_Drivers!$B$5:$J$100,7,FALSE)</f>
        <v>8.5940236036581474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60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IRDLA</v>
      </c>
      <c r="G267" s="16">
        <f>VLOOKUP($D267,'Growth rate'!$B$3:$S$93,6,FALSE)*VLOOKUP($F267,BY_IND_Demand_Drivers!$B$5:$J$100,7,FALSE)</f>
        <v>8.6859197179956915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60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IRDLA</v>
      </c>
      <c r="G268" s="16">
        <f>VLOOKUP($D268,'Growth rate'!$B$3:$S$93,6,FALSE)*VLOOKUP($F268,BY_IND_Demand_Drivers!$B$5:$J$100,7,FALSE)</f>
        <v>8.7778158323332374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60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IRDLA</v>
      </c>
      <c r="G269" s="16">
        <f>VLOOKUP($D269,'Growth rate'!$B$3:$S$93,6,FALSE)*VLOOKUP($F269,BY_IND_Demand_Drivers!$B$5:$J$100,7,FALSE)</f>
        <v>8.8697119466707832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60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IRDLA</v>
      </c>
      <c r="G270" s="16">
        <f>VLOOKUP($D270,'Growth rate'!$B$3:$S$93,6,FALSE)*VLOOKUP($F270,BY_IND_Demand_Drivers!$B$5:$J$100,7,FALSE)</f>
        <v>8.9616080610083273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60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IRDLA</v>
      </c>
      <c r="G271" s="16">
        <f>VLOOKUP($D271,'Growth rate'!$B$3:$S$93,6,FALSE)*VLOOKUP($F271,BY_IND_Demand_Drivers!$B$5:$J$100,7,FALSE)</f>
        <v>9.0535041753458732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60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IRDLA</v>
      </c>
      <c r="G272" s="16">
        <f>VLOOKUP($D272,'Growth rate'!$B$3:$S$93,6,FALSE)*VLOOKUP($F272,BY_IND_Demand_Drivers!$B$5:$J$100,7,FALSE)</f>
        <v>9.1454002896834172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60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IRDLA</v>
      </c>
      <c r="G273" s="16">
        <f>VLOOKUP($D273,'Growth rate'!$B$3:$S$93,6,FALSE)*VLOOKUP($F273,BY_IND_Demand_Drivers!$B$5:$J$100,7,FALSE)</f>
        <v>9.2372964040209613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60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IRDLA</v>
      </c>
      <c r="G274" s="16">
        <f>VLOOKUP($D274,'Growth rate'!$B$3:$S$93,6,FALSE)*VLOOKUP($F274,BY_IND_Demand_Drivers!$B$5:$J$100,7,FALSE)</f>
        <v>9.3291925183585054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60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IRDLA</v>
      </c>
      <c r="G275" s="16">
        <f>VLOOKUP($D275,'Growth rate'!$B$3:$S$93,6,FALSE)*VLOOKUP($F275,BY_IND_Demand_Drivers!$B$5:$J$100,7,FALSE)</f>
        <v>9.4210886326960512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60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IRDLA</v>
      </c>
      <c r="G276" s="16">
        <f>VLOOKUP($D276,'Growth rate'!$B$3:$S$93,6,FALSE)*VLOOKUP($F276,BY_IND_Demand_Drivers!$B$5:$J$100,7,FALSE)</f>
        <v>9.5129847470335971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60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IRDLA</v>
      </c>
      <c r="G277" s="16">
        <f>VLOOKUP($D277,'Growth rate'!$B$3:$S$93,6,FALSE)*VLOOKUP($F277,BY_IND_Demand_Drivers!$B$5:$J$100,7,FALSE)</f>
        <v>9.6048808613711412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60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IRDLA</v>
      </c>
      <c r="G278" s="16">
        <f>VLOOKUP($D278,'Growth rate'!$B$3:$S$93,6,FALSE)*VLOOKUP($F278,BY_IND_Demand_Drivers!$B$5:$J$100,7,FALSE)</f>
        <v>9.696776975708687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60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IRDLA</v>
      </c>
      <c r="G279" s="16">
        <f>VLOOKUP($D279,'Growth rate'!$B$3:$S$93,6,FALSE)*VLOOKUP($F279,BY_IND_Demand_Drivers!$B$5:$J$100,7,FALSE)</f>
        <v>9.7886730900462311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60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IRDLA</v>
      </c>
      <c r="G280" s="16">
        <f>VLOOKUP($D280,'Growth rate'!$B$3:$S$93,6,FALSE)*VLOOKUP($F280,BY_IND_Demand_Drivers!$B$5:$J$100,7,FALSE)</f>
        <v>9.8805692043837752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60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IRDLA</v>
      </c>
      <c r="G281" s="16">
        <f>VLOOKUP($D281,'Growth rate'!$B$3:$S$93,6,FALSE)*VLOOKUP($F281,BY_IND_Demand_Drivers!$B$5:$J$100,7,FALSE)</f>
        <v>9.972465318721321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60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IRDLA</v>
      </c>
      <c r="G282" s="16">
        <f>VLOOKUP($D282,'Growth rate'!$B$3:$S$93,6,FALSE)*VLOOKUP($F282,BY_IND_Demand_Drivers!$B$5:$J$100,7,FALSE)</f>
        <v>10.080608993381279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60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IRDLA</v>
      </c>
      <c r="G283" s="16">
        <f>VLOOKUP($D283,'Growth rate'!$B$3:$S$93,6,FALSE)*VLOOKUP($F283,BY_IND_Demand_Drivers!$B$5:$J$100,7,FALSE)</f>
        <v>10.188752668041236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60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IRDLA</v>
      </c>
      <c r="G284" s="16">
        <f>VLOOKUP($D284,'Growth rate'!$B$3:$S$93,6,FALSE)*VLOOKUP($F284,BY_IND_Demand_Drivers!$B$5:$J$100,7,FALSE)</f>
        <v>10.296896342701194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60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IRDLA</v>
      </c>
      <c r="G285" s="16">
        <f>VLOOKUP($D285,'Growth rate'!$B$3:$S$93,6,FALSE)*VLOOKUP($F285,BY_IND_Demand_Drivers!$B$5:$J$100,7,FALSE)</f>
        <v>10.405040017361152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60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IRDLA</v>
      </c>
      <c r="G286" s="16">
        <f>VLOOKUP($D286,'Growth rate'!$B$3:$S$93,6,FALSE)*VLOOKUP($F286,BY_IND_Demand_Drivers!$B$5:$J$100,7,FALSE)</f>
        <v>10.51318369202111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60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IRDLA</v>
      </c>
      <c r="G287" s="16">
        <f>VLOOKUP($D287,'Growth rate'!$B$3:$S$93,6,FALSE)*VLOOKUP($F287,BY_IND_Demand_Drivers!$B$5:$J$100,7,FALSE)</f>
        <v>10.63427666806809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60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IRDLA</v>
      </c>
      <c r="G288" s="16">
        <f>VLOOKUP($D288,'Growth rate'!$B$3:$S$93,6,FALSE)*VLOOKUP($F288,BY_IND_Demand_Drivers!$B$5:$J$100,7,FALSE)</f>
        <v>10.755369644115069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60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IRDLA</v>
      </c>
      <c r="G289" s="16">
        <f>VLOOKUP($D289,'Growth rate'!$B$3:$S$93,6,FALSE)*VLOOKUP($F289,BY_IND_Demand_Drivers!$B$5:$J$100,7,FALSE)</f>
        <v>10.876462620162053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60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IRDLA</v>
      </c>
      <c r="G290" s="16">
        <f>VLOOKUP($D290,'Growth rate'!$B$3:$S$93,6,FALSE)*VLOOKUP($F290,BY_IND_Demand_Drivers!$B$5:$J$100,7,FALSE)</f>
        <v>10.997555596209033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60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IRDLA</v>
      </c>
      <c r="G291" s="16">
        <f>VLOOKUP($D291,'Growth rate'!$B$3:$S$93,6,FALSE)*VLOOKUP($F291,BY_IND_Demand_Drivers!$B$5:$J$100,7,FALSE)</f>
        <v>11.118648572256014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60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IRDLA</v>
      </c>
      <c r="G292" s="16">
        <f>VLOOKUP($D292,'Growth rate'!$B$3:$S$93,6,FALSE)*VLOOKUP($F292,BY_IND_Demand_Drivers!$B$5:$J$100,7,FALSE)</f>
        <v>11.242784836227605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60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IRDLA</v>
      </c>
      <c r="G293" s="16">
        <f>VLOOKUP($D293,'Growth rate'!$B$3:$S$93,6,FALSE)*VLOOKUP($F293,BY_IND_Demand_Drivers!$B$5:$J$100,7,FALSE)</f>
        <v>11.3669211001992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60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IRDLA</v>
      </c>
      <c r="G294" s="16">
        <f>VLOOKUP($D294,'Growth rate'!$B$3:$S$93,6,FALSE)*VLOOKUP($F294,BY_IND_Demand_Drivers!$B$5:$J$100,7,FALSE)</f>
        <v>11.491057364170791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60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IRDLA</v>
      </c>
      <c r="G295" s="16">
        <f>VLOOKUP($D295,'Growth rate'!$B$3:$S$93,6,FALSE)*VLOOKUP($F295,BY_IND_Demand_Drivers!$B$5:$J$100,7,FALSE)</f>
        <v>11.615193628142384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60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IRDLA</v>
      </c>
      <c r="G296" s="16">
        <f>VLOOKUP($D296,'Growth rate'!$B$3:$S$93,6,FALSE)*VLOOKUP($F296,BY_IND_Demand_Drivers!$B$5:$J$100,7,FALSE)</f>
        <v>11.739329892113975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60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IRDLA</v>
      </c>
      <c r="G297" s="16">
        <f>VLOOKUP($D297,'Growth rate'!$B$3:$S$93,6,FALSE)*VLOOKUP($F297,BY_IND_Demand_Drivers!$B$5:$J$100,7,FALSE)</f>
        <v>11.867796971433888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60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IRDLA</v>
      </c>
      <c r="G298" s="16">
        <f>VLOOKUP($D298,'Growth rate'!$B$3:$S$93,6,FALSE)*VLOOKUP($F298,BY_IND_Demand_Drivers!$B$5:$J$100,7,FALSE)</f>
        <v>11.996264050753801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60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IRDLA</v>
      </c>
      <c r="G299" s="16">
        <f>VLOOKUP($D299,'Growth rate'!$B$3:$S$93,6,FALSE)*VLOOKUP($F299,BY_IND_Demand_Drivers!$B$5:$J$100,7,FALSE)</f>
        <v>12.124731130073714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60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IRDLA</v>
      </c>
      <c r="G300" s="16">
        <f>VLOOKUP($D300,'Growth rate'!$B$3:$S$93,6,FALSE)*VLOOKUP($F300,BY_IND_Demand_Drivers!$B$5:$J$100,7,FALSE)</f>
        <v>12.253198209393624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60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IRDLA</v>
      </c>
      <c r="G301" s="16">
        <f>VLOOKUP($D301,'Growth rate'!$B$3:$S$93,6,FALSE)*VLOOKUP($F301,BY_IND_Demand_Drivers!$B$5:$J$100,7,FALSE)</f>
        <v>12.381665288713537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60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IRDLA</v>
      </c>
      <c r="G302" s="16">
        <f>VLOOKUP($D302,'Growth rate'!$B$3:$S$93,6,FALSE)*VLOOKUP($F302,BY_IND_Demand_Drivers!$B$5:$J$100,7,FALSE)</f>
        <v>12.509892574566178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60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IRDLA</v>
      </c>
      <c r="G303" s="16">
        <f>VLOOKUP($D303,'Growth rate'!$B$3:$S$93,6,FALSE)*VLOOKUP($F303,BY_IND_Demand_Drivers!$B$5:$J$100,7,FALSE)</f>
        <v>12.638119860418819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60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IRDLA</v>
      </c>
      <c r="G304" s="16">
        <f>VLOOKUP($D304,'Growth rate'!$B$3:$S$93,6,FALSE)*VLOOKUP($F304,BY_IND_Demand_Drivers!$B$5:$J$100,7,FALSE)</f>
        <v>12.766347146271459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60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IRDLA</v>
      </c>
      <c r="G305" s="16">
        <f>VLOOKUP($D305,'Growth rate'!$B$3:$S$93,6,FALSE)*VLOOKUP($F305,BY_IND_Demand_Drivers!$B$5:$J$100,7,FALSE)</f>
        <v>12.894574432124097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60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IRDLA</v>
      </c>
      <c r="G306" s="16">
        <f>VLOOKUP($D306,'Growth rate'!$B$3:$S$93,6,FALSE)*VLOOKUP($F306,BY_IND_Demand_Drivers!$B$5:$J$100,7,FALSE)</f>
        <v>13.022801717976735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60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IRDLA</v>
      </c>
      <c r="G307" s="16">
        <f>VLOOKUP($D307,'Growth rate'!$B$3:$S$93,6,FALSE)*VLOOKUP($F307,BY_IND_Demand_Drivers!$B$5:$J$100,7,FALSE)</f>
        <v>13.148919457133385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60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IRDLA</v>
      </c>
      <c r="G308" s="16">
        <f>VLOOKUP($D308,'Growth rate'!$B$3:$S$93,6,FALSE)*VLOOKUP($F308,BY_IND_Demand_Drivers!$B$5:$J$100,7,FALSE)</f>
        <v>13.275037196290038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60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IRDLA</v>
      </c>
      <c r="G309" s="16">
        <f>VLOOKUP($D309,'Growth rate'!$B$3:$S$93,6,FALSE)*VLOOKUP($F309,BY_IND_Demand_Drivers!$B$5:$J$100,7,FALSE)</f>
        <v>13.401154935446689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60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IRDLA</v>
      </c>
      <c r="G310" s="16">
        <f>VLOOKUP($D310,'Growth rate'!$B$3:$S$93,6,FALSE)*VLOOKUP($F310,BY_IND_Demand_Drivers!$B$5:$J$100,7,FALSE)</f>
        <v>13.52727267460334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60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IRDLA</v>
      </c>
      <c r="G311" s="16">
        <f>VLOOKUP($D311,'Growth rate'!$B$3:$S$93,6,FALSE)*VLOOKUP($F311,BY_IND_Demand_Drivers!$B$5:$J$100,7,FALSE)</f>
        <v>13.65339041375999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60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IRDLA</v>
      </c>
      <c r="G312" s="16">
        <f>VLOOKUP($D312,'Growth rate'!$B$3:$S$93,6,FALSE)*VLOOKUP($F312,BY_IND_Demand_Drivers!$B$5:$J$100,7,FALSE)</f>
        <v>13.774346689364455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60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IRDLA</v>
      </c>
      <c r="G313" s="16">
        <f>VLOOKUP($D313,'Growth rate'!$B$3:$S$93,6,FALSE)*VLOOKUP($F313,BY_IND_Demand_Drivers!$B$5:$J$100,7,FALSE)</f>
        <v>13.89530296496892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60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IRDLA</v>
      </c>
      <c r="G314" s="16">
        <f>VLOOKUP($D314,'Growth rate'!$B$3:$S$93,6,FALSE)*VLOOKUP($F314,BY_IND_Demand_Drivers!$B$5:$J$100,7,FALSE)</f>
        <v>14.016259240573381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60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IRDLA</v>
      </c>
      <c r="G315" s="16">
        <f>VLOOKUP($D315,'Growth rate'!$B$3:$S$93,6,FALSE)*VLOOKUP($F315,BY_IND_Demand_Drivers!$B$5:$J$100,7,FALSE)</f>
        <v>14.137215516177843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60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IRDLA</v>
      </c>
      <c r="G316" s="16">
        <f>VLOOKUP($D316,'Growth rate'!$B$3:$S$93,6,FALSE)*VLOOKUP($F316,BY_IND_Demand_Drivers!$B$5:$J$100,7,FALSE)</f>
        <v>14.258171791782308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60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IRDLA</v>
      </c>
      <c r="G317" s="16">
        <f>VLOOKUP($D317,'Growth rate'!$B$3:$S$93,6,FALSE)*VLOOKUP($F317,BY_IND_Demand_Drivers!$B$5:$J$100,7,FALSE)</f>
        <v>14.374342189435785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60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IRDLA</v>
      </c>
      <c r="G318" s="16">
        <f>VLOOKUP($D318,'Growth rate'!$B$3:$S$93,6,FALSE)*VLOOKUP($F318,BY_IND_Demand_Drivers!$B$5:$J$100,7,FALSE)</f>
        <v>14.490512587089261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60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IRDLA</v>
      </c>
      <c r="G319" s="16">
        <f>VLOOKUP($D319,'Growth rate'!$B$3:$S$93,6,FALSE)*VLOOKUP($F319,BY_IND_Demand_Drivers!$B$5:$J$100,7,FALSE)</f>
        <v>14.606682984742744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60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IRDLA</v>
      </c>
      <c r="G320" s="16">
        <f>VLOOKUP($D320,'Growth rate'!$B$3:$S$93,6,FALSE)*VLOOKUP($F320,BY_IND_Demand_Drivers!$B$5:$J$100,7,FALSE)</f>
        <v>14.72285338239622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60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IRDLA</v>
      </c>
      <c r="G321" s="16">
        <f>VLOOKUP($D321,'Growth rate'!$B$3:$S$93,6,FALSE)*VLOOKUP($F321,BY_IND_Demand_Drivers!$B$5:$J$100,7,FALSE)</f>
        <v>14.839023780049699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60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IRDLA</v>
      </c>
      <c r="G322" s="16">
        <f>VLOOKUP($D322,'Growth rate'!$B$3:$S$93,6,FALSE)*VLOOKUP($F322,BY_IND_Demand_Drivers!$B$5:$J$100,7,FALSE)</f>
        <v>14.952500134430712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60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IRDLA</v>
      </c>
      <c r="G323" s="16">
        <f>VLOOKUP($D323,'Growth rate'!$B$3:$S$93,6,FALSE)*VLOOKUP($F323,BY_IND_Demand_Drivers!$B$5:$J$100,7,FALSE)</f>
        <v>15.065976488811724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60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IRDLA</v>
      </c>
      <c r="G324" s="16">
        <f>VLOOKUP($D324,'Growth rate'!$B$3:$S$93,6,FALSE)*VLOOKUP($F324,BY_IND_Demand_Drivers!$B$5:$J$100,7,FALSE)</f>
        <v>15.17945284319274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60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IRDLA</v>
      </c>
      <c r="G325" s="16">
        <f>VLOOKUP($D325,'Growth rate'!$B$3:$S$93,6,FALSE)*VLOOKUP($F325,BY_IND_Demand_Drivers!$B$5:$J$100,7,FALSE)</f>
        <v>15.29292919757375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60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IRDLA</v>
      </c>
      <c r="G326" s="16">
        <f>VLOOKUP($D326,'Growth rate'!$B$3:$S$93,6,FALSE)*VLOOKUP($F326,BY_IND_Demand_Drivers!$B$5:$J$100,7,FALSE)</f>
        <v>15.406405551954762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60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IRDLA</v>
      </c>
      <c r="G327" s="16">
        <f>VLOOKUP($D327,'Growth rate'!$B$3:$S$93,6,FALSE)*VLOOKUP($F327,BY_IND_Demand_Drivers!$B$5:$J$100,7,FALSE)</f>
        <v>15.516092897060288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60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IRDLA</v>
      </c>
      <c r="G328" s="16">
        <f>VLOOKUP($D328,'Growth rate'!$B$3:$S$93,6,FALSE)*VLOOKUP($F328,BY_IND_Demand_Drivers!$B$5:$J$100,7,FALSE)</f>
        <v>15.625780242165813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60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IRDLA</v>
      </c>
      <c r="G329" s="16">
        <f>VLOOKUP($D329,'Growth rate'!$B$3:$S$93,6,FALSE)*VLOOKUP($F329,BY_IND_Demand_Drivers!$B$5:$J$100,7,FALSE)</f>
        <v>15.735467587271339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60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IRDLA</v>
      </c>
      <c r="G330" s="16">
        <f>VLOOKUP($D330,'Growth rate'!$B$3:$S$93,6,FALSE)*VLOOKUP($F330,BY_IND_Demand_Drivers!$B$5:$J$100,7,FALSE)</f>
        <v>15.845154932376861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60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IRDLA</v>
      </c>
      <c r="G331" s="16">
        <f>VLOOKUP($D331,'Growth rate'!$B$3:$S$93,6,FALSE)*VLOOKUP($F331,BY_IND_Demand_Drivers!$B$5:$J$100,7,FALSE)</f>
        <v>15.954842277482388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61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IRDEM</v>
      </c>
      <c r="G332" s="16">
        <f>VLOOKUP($D332,'Growth rate'!$B$3:$S$93,6,FALSE)*VLOOKUP($F332,BY_IND_Demand_Drivers!$B$5:$J$100,7,FALSE)</f>
        <v>64.113125132673304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61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IRDEM</v>
      </c>
      <c r="G333" s="16">
        <f>VLOOKUP($D333,'Growth rate'!$B$3:$S$93,6,FALSE)*VLOOKUP($F333,BY_IND_Demand_Drivers!$B$5:$J$100,7,FALSE)</f>
        <v>64.940189557527674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61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IRDEM</v>
      </c>
      <c r="G334" s="16">
        <f>VLOOKUP($D334,'Growth rate'!$B$3:$S$93,6,FALSE)*VLOOKUP($F334,BY_IND_Demand_Drivers!$B$5:$J$100,7,FALSE)</f>
        <v>65.767253982382044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61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IRDEM</v>
      </c>
      <c r="G335" s="16">
        <f>VLOOKUP($D335,'Growth rate'!$B$3:$S$93,6,FALSE)*VLOOKUP($F335,BY_IND_Demand_Drivers!$B$5:$J$100,7,FALSE)</f>
        <v>66.594318407236415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61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IRDEM</v>
      </c>
      <c r="G336" s="16">
        <f>VLOOKUP($D336,'Growth rate'!$B$3:$S$93,6,FALSE)*VLOOKUP($F336,BY_IND_Demand_Drivers!$B$5:$J$100,7,FALSE)</f>
        <v>67.421382832090771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61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IRDEM</v>
      </c>
      <c r="G337" s="16">
        <f>VLOOKUP($D337,'Growth rate'!$B$3:$S$93,6,FALSE)*VLOOKUP($F337,BY_IND_Demand_Drivers!$B$5:$J$100,7,FALSE)</f>
        <v>68.248447256945141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61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IRDEM</v>
      </c>
      <c r="G338" s="16">
        <f>VLOOKUP($D338,'Growth rate'!$B$3:$S$93,6,FALSE)*VLOOKUP($F338,BY_IND_Demand_Drivers!$B$5:$J$100,7,FALSE)</f>
        <v>69.075511681799526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61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IRDEM</v>
      </c>
      <c r="G339" s="16">
        <f>VLOOKUP($D339,'Growth rate'!$B$3:$S$93,6,FALSE)*VLOOKUP($F339,BY_IND_Demand_Drivers!$B$5:$J$100,7,FALSE)</f>
        <v>69.902576106653882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61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IRDEM</v>
      </c>
      <c r="G340" s="16">
        <f>VLOOKUP($D340,'Growth rate'!$B$3:$S$93,6,FALSE)*VLOOKUP($F340,BY_IND_Demand_Drivers!$B$5:$J$100,7,FALSE)</f>
        <v>70.729640531508252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61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IRDEM</v>
      </c>
      <c r="G341" s="16">
        <f>VLOOKUP($D341,'Growth rate'!$B$3:$S$93,6,FALSE)*VLOOKUP($F341,BY_IND_Demand_Drivers!$B$5:$J$100,7,FALSE)</f>
        <v>71.556704956362623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61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IRDEM</v>
      </c>
      <c r="G342" s="16">
        <f>VLOOKUP($D342,'Growth rate'!$B$3:$S$93,6,FALSE)*VLOOKUP($F342,BY_IND_Demand_Drivers!$B$5:$J$100,7,FALSE)</f>
        <v>72.383769381216993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61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IRDEM</v>
      </c>
      <c r="G343" s="16">
        <f>VLOOKUP($D343,'Growth rate'!$B$3:$S$93,6,FALSE)*VLOOKUP($F343,BY_IND_Demand_Drivers!$B$5:$J$100,7,FALSE)</f>
        <v>73.210833806071363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61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IRDEM</v>
      </c>
      <c r="G344" s="16">
        <f>VLOOKUP($D344,'Growth rate'!$B$3:$S$93,6,FALSE)*VLOOKUP($F344,BY_IND_Demand_Drivers!$B$5:$J$100,7,FALSE)</f>
        <v>74.03789823092572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61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IRDEM</v>
      </c>
      <c r="G345" s="16">
        <f>VLOOKUP($D345,'Growth rate'!$B$3:$S$93,6,FALSE)*VLOOKUP($F345,BY_IND_Demand_Drivers!$B$5:$J$100,7,FALSE)</f>
        <v>74.86496265578009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61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IRDEM</v>
      </c>
      <c r="G346" s="16">
        <f>VLOOKUP($D346,'Growth rate'!$B$3:$S$93,6,FALSE)*VLOOKUP($F346,BY_IND_Demand_Drivers!$B$5:$J$100,7,FALSE)</f>
        <v>75.69202708063446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61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IRDEM</v>
      </c>
      <c r="G347" s="16">
        <f>VLOOKUP($D347,'Growth rate'!$B$3:$S$93,6,FALSE)*VLOOKUP($F347,BY_IND_Demand_Drivers!$B$5:$J$100,7,FALSE)</f>
        <v>76.519091505488831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61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IRDEM</v>
      </c>
      <c r="G348" s="16">
        <f>VLOOKUP($D348,'Growth rate'!$B$3:$S$93,6,FALSE)*VLOOKUP($F348,BY_IND_Demand_Drivers!$B$5:$J$100,7,FALSE)</f>
        <v>77.346155930343201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61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IRDEM</v>
      </c>
      <c r="G349" s="16">
        <f>VLOOKUP($D349,'Growth rate'!$B$3:$S$93,6,FALSE)*VLOOKUP($F349,BY_IND_Demand_Drivers!$B$5:$J$100,7,FALSE)</f>
        <v>78.173220355197557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61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IRDEM</v>
      </c>
      <c r="G350" s="16">
        <f>VLOOKUP($D350,'Growth rate'!$B$3:$S$93,6,FALSE)*VLOOKUP($F350,BY_IND_Demand_Drivers!$B$5:$J$100,7,FALSE)</f>
        <v>79.000284780051942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61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IRDEM</v>
      </c>
      <c r="G351" s="16">
        <f>VLOOKUP($D351,'Growth rate'!$B$3:$S$93,6,FALSE)*VLOOKUP($F351,BY_IND_Demand_Drivers!$B$5:$J$100,7,FALSE)</f>
        <v>79.827349204906312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61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IRDEM</v>
      </c>
      <c r="G352" s="16">
        <f>VLOOKUP($D352,'Growth rate'!$B$3:$S$93,6,FALSE)*VLOOKUP($F352,BY_IND_Demand_Drivers!$B$5:$J$100,7,FALSE)</f>
        <v>80.654413629760668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61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IRDEM</v>
      </c>
      <c r="G353" s="16">
        <f>VLOOKUP($D353,'Growth rate'!$B$3:$S$93,6,FALSE)*VLOOKUP($F353,BY_IND_Demand_Drivers!$B$5:$J$100,7,FALSE)</f>
        <v>81.481478054615039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61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IRDEM</v>
      </c>
      <c r="G354" s="16">
        <f>VLOOKUP($D354,'Growth rate'!$B$3:$S$93,6,FALSE)*VLOOKUP($F354,BY_IND_Demand_Drivers!$B$5:$J$100,7,FALSE)</f>
        <v>82.308542479469423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61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IRDEM</v>
      </c>
      <c r="G355" s="16">
        <f>VLOOKUP($D355,'Growth rate'!$B$3:$S$93,6,FALSE)*VLOOKUP($F355,BY_IND_Demand_Drivers!$B$5:$J$100,7,FALSE)</f>
        <v>83.13560690432378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61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IRDEM</v>
      </c>
      <c r="G356" s="16">
        <f>VLOOKUP($D356,'Growth rate'!$B$3:$S$93,6,FALSE)*VLOOKUP($F356,BY_IND_Demand_Drivers!$B$5:$J$100,7,FALSE)</f>
        <v>83.962671329178136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61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IRDEM</v>
      </c>
      <c r="G357" s="16">
        <f>VLOOKUP($D357,'Growth rate'!$B$3:$S$93,6,FALSE)*VLOOKUP($F357,BY_IND_Demand_Drivers!$B$5:$J$100,7,FALSE)</f>
        <v>84.789735754032506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61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IRDEM</v>
      </c>
      <c r="G358" s="16">
        <f>VLOOKUP($D358,'Growth rate'!$B$3:$S$93,6,FALSE)*VLOOKUP($F358,BY_IND_Demand_Drivers!$B$5:$J$100,7,FALSE)</f>
        <v>85.616800178886891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61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IRDEM</v>
      </c>
      <c r="G359" s="16">
        <f>VLOOKUP($D359,'Growth rate'!$B$3:$S$93,6,FALSE)*VLOOKUP($F359,BY_IND_Demand_Drivers!$B$5:$J$100,7,FALSE)</f>
        <v>86.443864603741247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61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IRDEM</v>
      </c>
      <c r="G360" s="16">
        <f>VLOOKUP($D360,'Growth rate'!$B$3:$S$93,6,FALSE)*VLOOKUP($F360,BY_IND_Demand_Drivers!$B$5:$J$100,7,FALSE)</f>
        <v>87.270929028595617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61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IRDEM</v>
      </c>
      <c r="G361" s="16">
        <f>VLOOKUP($D361,'Growth rate'!$B$3:$S$93,6,FALSE)*VLOOKUP($F361,BY_IND_Demand_Drivers!$B$5:$J$100,7,FALSE)</f>
        <v>88.097993453450002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61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IRDEM</v>
      </c>
      <c r="G362" s="16">
        <f>VLOOKUP($D362,'Growth rate'!$B$3:$S$93,6,FALSE)*VLOOKUP($F362,BY_IND_Demand_Drivers!$B$5:$J$100,7,FALSE)</f>
        <v>88.925057878304358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61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IRDEM</v>
      </c>
      <c r="G363" s="16">
        <f>VLOOKUP($D363,'Growth rate'!$B$3:$S$93,6,FALSE)*VLOOKUP($F363,BY_IND_Demand_Drivers!$B$5:$J$100,7,FALSE)</f>
        <v>89.752122303158728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61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IRDEM</v>
      </c>
      <c r="G364" s="16">
        <f>VLOOKUP($D364,'Growth rate'!$B$3:$S$93,6,FALSE)*VLOOKUP($F364,BY_IND_Demand_Drivers!$B$5:$J$100,7,FALSE)</f>
        <v>90.725414664093009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61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IRDEM</v>
      </c>
      <c r="G365" s="16">
        <f>VLOOKUP($D365,'Growth rate'!$B$3:$S$93,6,FALSE)*VLOOKUP($F365,BY_IND_Demand_Drivers!$B$5:$J$100,7,FALSE)</f>
        <v>91.698707025027289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61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IRDEM</v>
      </c>
      <c r="G366" s="16">
        <f>VLOOKUP($D366,'Growth rate'!$B$3:$S$93,6,FALSE)*VLOOKUP($F366,BY_IND_Demand_Drivers!$B$5:$J$100,7,FALSE)</f>
        <v>92.671999385961584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61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IRDEM</v>
      </c>
      <c r="G367" s="16">
        <f>VLOOKUP($D367,'Growth rate'!$B$3:$S$93,6,FALSE)*VLOOKUP($F367,BY_IND_Demand_Drivers!$B$5:$J$100,7,FALSE)</f>
        <v>93.645291746895865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61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IRDEM</v>
      </c>
      <c r="G368" s="16">
        <f>VLOOKUP($D368,'Growth rate'!$B$3:$S$93,6,FALSE)*VLOOKUP($F368,BY_IND_Demand_Drivers!$B$5:$J$100,7,FALSE)</f>
        <v>94.618584107830145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61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IRDEM</v>
      </c>
      <c r="G369" s="16">
        <f>VLOOKUP($D369,'Growth rate'!$B$3:$S$93,6,FALSE)*VLOOKUP($F369,BY_IND_Demand_Drivers!$B$5:$J$100,7,FALSE)</f>
        <v>95.708420096110686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61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IRDEM</v>
      </c>
      <c r="G370" s="16">
        <f>VLOOKUP($D370,'Growth rate'!$B$3:$S$93,6,FALSE)*VLOOKUP($F370,BY_IND_Demand_Drivers!$B$5:$J$100,7,FALSE)</f>
        <v>96.798256084391213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61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IRDEM</v>
      </c>
      <c r="G371" s="16">
        <f>VLOOKUP($D371,'Growth rate'!$B$3:$S$93,6,FALSE)*VLOOKUP($F371,BY_IND_Demand_Drivers!$B$5:$J$100,7,FALSE)</f>
        <v>97.888092072671782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61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IRDEM</v>
      </c>
      <c r="G372" s="16">
        <f>VLOOKUP($D372,'Growth rate'!$B$3:$S$93,6,FALSE)*VLOOKUP($F372,BY_IND_Demand_Drivers!$B$5:$J$100,7,FALSE)</f>
        <v>98.977928060952308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61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IRDEM</v>
      </c>
      <c r="G373" s="16">
        <f>VLOOKUP($D373,'Growth rate'!$B$3:$S$93,6,FALSE)*VLOOKUP($F373,BY_IND_Demand_Drivers!$B$5:$J$100,7,FALSE)</f>
        <v>100.06776404923285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61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IRDEM</v>
      </c>
      <c r="G374" s="16">
        <f>VLOOKUP($D374,'Growth rate'!$B$3:$S$93,6,FALSE)*VLOOKUP($F374,BY_IND_Demand_Drivers!$B$5:$J$100,7,FALSE)</f>
        <v>101.18498960882638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61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IRDEM</v>
      </c>
      <c r="G375" s="16">
        <f>VLOOKUP($D375,'Growth rate'!$B$3:$S$93,6,FALSE)*VLOOKUP($F375,BY_IND_Demand_Drivers!$B$5:$J$100,7,FALSE)</f>
        <v>102.30221516841993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61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IRDEM</v>
      </c>
      <c r="G376" s="16">
        <f>VLOOKUP($D376,'Growth rate'!$B$3:$S$93,6,FALSE)*VLOOKUP($F376,BY_IND_Demand_Drivers!$B$5:$J$100,7,FALSE)</f>
        <v>103.41944072801347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61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IRDEM</v>
      </c>
      <c r="G377" s="16">
        <f>VLOOKUP($D377,'Growth rate'!$B$3:$S$93,6,FALSE)*VLOOKUP($F377,BY_IND_Demand_Drivers!$B$5:$J$100,7,FALSE)</f>
        <v>104.53666628760701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61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IRDEM</v>
      </c>
      <c r="G378" s="16">
        <f>VLOOKUP($D378,'Growth rate'!$B$3:$S$93,6,FALSE)*VLOOKUP($F378,BY_IND_Demand_Drivers!$B$5:$J$100,7,FALSE)</f>
        <v>105.65389184720054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61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IRDEM</v>
      </c>
      <c r="G379" s="16">
        <f>VLOOKUP($D379,'Growth rate'!$B$3:$S$93,6,FALSE)*VLOOKUP($F379,BY_IND_Demand_Drivers!$B$5:$J$100,7,FALSE)</f>
        <v>106.81009471645542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61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IRDEM</v>
      </c>
      <c r="G380" s="16">
        <f>VLOOKUP($D380,'Growth rate'!$B$3:$S$93,6,FALSE)*VLOOKUP($F380,BY_IND_Demand_Drivers!$B$5:$J$100,7,FALSE)</f>
        <v>107.96629758571029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61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IRDEM</v>
      </c>
      <c r="G381" s="16">
        <f>VLOOKUP($D381,'Growth rate'!$B$3:$S$93,6,FALSE)*VLOOKUP($F381,BY_IND_Demand_Drivers!$B$5:$J$100,7,FALSE)</f>
        <v>109.12250045496518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61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IRDEM</v>
      </c>
      <c r="G382" s="16">
        <f>VLOOKUP($D382,'Growth rate'!$B$3:$S$93,6,FALSE)*VLOOKUP($F382,BY_IND_Demand_Drivers!$B$5:$J$100,7,FALSE)</f>
        <v>110.27870332422005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61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IRDEM</v>
      </c>
      <c r="G383" s="16">
        <f>VLOOKUP($D383,'Growth rate'!$B$3:$S$93,6,FALSE)*VLOOKUP($F383,BY_IND_Demand_Drivers!$B$5:$J$100,7,FALSE)</f>
        <v>111.43490619347493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61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IRDEM</v>
      </c>
      <c r="G384" s="16">
        <f>VLOOKUP($D384,'Growth rate'!$B$3:$S$93,6,FALSE)*VLOOKUP($F384,BY_IND_Demand_Drivers!$B$5:$J$100,7,FALSE)</f>
        <v>112.58895092310094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61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IRDEM</v>
      </c>
      <c r="G385" s="16">
        <f>VLOOKUP($D385,'Growth rate'!$B$3:$S$93,6,FALSE)*VLOOKUP($F385,BY_IND_Demand_Drivers!$B$5:$J$100,7,FALSE)</f>
        <v>113.7429956527269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61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IRDEM</v>
      </c>
      <c r="G386" s="16">
        <f>VLOOKUP($D386,'Growth rate'!$B$3:$S$93,6,FALSE)*VLOOKUP($F386,BY_IND_Demand_Drivers!$B$5:$J$100,7,FALSE)</f>
        <v>114.89704038235288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61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IRDEM</v>
      </c>
      <c r="G387" s="16">
        <f>VLOOKUP($D387,'Growth rate'!$B$3:$S$93,6,FALSE)*VLOOKUP($F387,BY_IND_Demand_Drivers!$B$5:$J$100,7,FALSE)</f>
        <v>116.05108511197886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61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IRDEM</v>
      </c>
      <c r="G388" s="16">
        <f>VLOOKUP($D388,'Growth rate'!$B$3:$S$93,6,FALSE)*VLOOKUP($F388,BY_IND_Demand_Drivers!$B$5:$J$100,7,FALSE)</f>
        <v>117.20512984160483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61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IRDEM</v>
      </c>
      <c r="G389" s="16">
        <f>VLOOKUP($D389,'Growth rate'!$B$3:$S$93,6,FALSE)*VLOOKUP($F389,BY_IND_Demand_Drivers!$B$5:$J$100,7,FALSE)</f>
        <v>118.3401886648364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61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IRDEM</v>
      </c>
      <c r="G390" s="16">
        <f>VLOOKUP($D390,'Growth rate'!$B$3:$S$93,6,FALSE)*VLOOKUP($F390,BY_IND_Demand_Drivers!$B$5:$J$100,7,FALSE)</f>
        <v>119.47524748806801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61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IRDEM</v>
      </c>
      <c r="G391" s="16">
        <f>VLOOKUP($D391,'Growth rate'!$B$3:$S$93,6,FALSE)*VLOOKUP($F391,BY_IND_Demand_Drivers!$B$5:$J$100,7,FALSE)</f>
        <v>120.61030631129958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61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IRDEM</v>
      </c>
      <c r="G392" s="16">
        <f>VLOOKUP($D392,'Growth rate'!$B$3:$S$93,6,FALSE)*VLOOKUP($F392,BY_IND_Demand_Drivers!$B$5:$J$100,7,FALSE)</f>
        <v>121.74536513453118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61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IRDEM</v>
      </c>
      <c r="G393" s="16">
        <f>VLOOKUP($D393,'Growth rate'!$B$3:$S$93,6,FALSE)*VLOOKUP($F393,BY_IND_Demand_Drivers!$B$5:$J$100,7,FALSE)</f>
        <v>122.88042395776276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61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IRDEM</v>
      </c>
      <c r="G394" s="16">
        <f>VLOOKUP($D394,'Growth rate'!$B$3:$S$93,6,FALSE)*VLOOKUP($F394,BY_IND_Demand_Drivers!$B$5:$J$100,7,FALSE)</f>
        <v>123.96902964295941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61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IRDEM</v>
      </c>
      <c r="G395" s="16">
        <f>VLOOKUP($D395,'Growth rate'!$B$3:$S$93,6,FALSE)*VLOOKUP($F395,BY_IND_Demand_Drivers!$B$5:$J$100,7,FALSE)</f>
        <v>125.05763532815605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61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IRDEM</v>
      </c>
      <c r="G396" s="16">
        <f>VLOOKUP($D396,'Growth rate'!$B$3:$S$93,6,FALSE)*VLOOKUP($F396,BY_IND_Demand_Drivers!$B$5:$J$100,7,FALSE)</f>
        <v>126.14624101335269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61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IRDEM</v>
      </c>
      <c r="G397" s="16">
        <f>VLOOKUP($D397,'Growth rate'!$B$3:$S$93,6,FALSE)*VLOOKUP($F397,BY_IND_Demand_Drivers!$B$5:$J$100,7,FALSE)</f>
        <v>127.23484669854932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61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IRDEM</v>
      </c>
      <c r="G398" s="16">
        <f>VLOOKUP($D398,'Growth rate'!$B$3:$S$93,6,FALSE)*VLOOKUP($F398,BY_IND_Demand_Drivers!$B$5:$J$100,7,FALSE)</f>
        <v>128.32345238374597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61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IRDEM</v>
      </c>
      <c r="G399" s="16">
        <f>VLOOKUP($D399,'Growth rate'!$B$3:$S$93,6,FALSE)*VLOOKUP($F399,BY_IND_Demand_Drivers!$B$5:$J$100,7,FALSE)</f>
        <v>129.36898519884915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61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IRDEM</v>
      </c>
      <c r="G400" s="16">
        <f>VLOOKUP($D400,'Growth rate'!$B$3:$S$93,6,FALSE)*VLOOKUP($F400,BY_IND_Demand_Drivers!$B$5:$J$100,7,FALSE)</f>
        <v>130.41451801395232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61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IRDEM</v>
      </c>
      <c r="G401" s="16">
        <f>VLOOKUP($D401,'Growth rate'!$B$3:$S$93,6,FALSE)*VLOOKUP($F401,BY_IND_Demand_Drivers!$B$5:$J$100,7,FALSE)</f>
        <v>131.46005082905552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61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IRDEM</v>
      </c>
      <c r="G402" s="16">
        <f>VLOOKUP($D402,'Growth rate'!$B$3:$S$93,6,FALSE)*VLOOKUP($F402,BY_IND_Demand_Drivers!$B$5:$J$100,7,FALSE)</f>
        <v>132.50558364415869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61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IRDEM</v>
      </c>
      <c r="G403" s="16">
        <f>VLOOKUP($D403,'Growth rate'!$B$3:$S$93,6,FALSE)*VLOOKUP($F403,BY_IND_Demand_Drivers!$B$5:$J$100,7,FALSE)</f>
        <v>133.55111645926186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61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IRDEM</v>
      </c>
      <c r="G404" s="16">
        <f>VLOOKUP($D404,'Growth rate'!$B$3:$S$93,6,FALSE)*VLOOKUP($F404,BY_IND_Demand_Drivers!$B$5:$J$100,7,FALSE)</f>
        <v>134.57240290262524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61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IRDEM</v>
      </c>
      <c r="G405" s="16">
        <f>VLOOKUP($D405,'Growth rate'!$B$3:$S$93,6,FALSE)*VLOOKUP($F405,BY_IND_Demand_Drivers!$B$5:$J$100,7,FALSE)</f>
        <v>135.59368934598857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61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IRDEM</v>
      </c>
      <c r="G406" s="16">
        <f>VLOOKUP($D406,'Growth rate'!$B$3:$S$93,6,FALSE)*VLOOKUP($F406,BY_IND_Demand_Drivers!$B$5:$J$100,7,FALSE)</f>
        <v>136.61497578935194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61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IRDEM</v>
      </c>
      <c r="G407" s="16">
        <f>VLOOKUP($D407,'Growth rate'!$B$3:$S$93,6,FALSE)*VLOOKUP($F407,BY_IND_Demand_Drivers!$B$5:$J$100,7,FALSE)</f>
        <v>137.6362622327153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61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IRDEM</v>
      </c>
      <c r="G408" s="16">
        <f>VLOOKUP($D408,'Growth rate'!$B$3:$S$93,6,FALSE)*VLOOKUP($F408,BY_IND_Demand_Drivers!$B$5:$J$100,7,FALSE)</f>
        <v>138.65754867607862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61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IRDEM</v>
      </c>
      <c r="G409" s="16">
        <f>VLOOKUP($D409,'Growth rate'!$B$3:$S$93,6,FALSE)*VLOOKUP($F409,BY_IND_Demand_Drivers!$B$5:$J$100,7,FALSE)</f>
        <v>139.64473406087396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61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IRDEM</v>
      </c>
      <c r="G410" s="16">
        <f>VLOOKUP($D410,'Growth rate'!$B$3:$S$93,6,FALSE)*VLOOKUP($F410,BY_IND_Demand_Drivers!$B$5:$J$100,7,FALSE)</f>
        <v>140.63191944566927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61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IRDEM</v>
      </c>
      <c r="G411" s="16">
        <f>VLOOKUP($D411,'Growth rate'!$B$3:$S$93,6,FALSE)*VLOOKUP($F411,BY_IND_Demand_Drivers!$B$5:$J$100,7,FALSE)</f>
        <v>141.61910483046458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61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IRDEM</v>
      </c>
      <c r="G412" s="16">
        <f>VLOOKUP($D412,'Growth rate'!$B$3:$S$93,6,FALSE)*VLOOKUP($F412,BY_IND_Demand_Drivers!$B$5:$J$100,7,FALSE)</f>
        <v>142.60629021525989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61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IRDEM</v>
      </c>
      <c r="G413" s="16">
        <f>VLOOKUP($D413,'Growth rate'!$B$3:$S$93,6,FALSE)*VLOOKUP($F413,BY_IND_Demand_Drivers!$B$5:$J$100,7,FALSE)</f>
        <v>143.5934756000552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62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IRDTF</v>
      </c>
      <c r="G414" s="16">
        <f>VLOOKUP($D414,'Growth rate'!$B$3:$S$93,6,FALSE)*VLOOKUP($F414,BY_IND_Demand_Drivers!$B$5:$J$100,7,FALSE)</f>
        <v>1.1161089980198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62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IRDTF</v>
      </c>
      <c r="G415" s="16">
        <f>VLOOKUP($D415,'Growth rate'!$B$3:$S$93,6,FALSE)*VLOOKUP($F415,BY_IND_Demand_Drivers!$B$5:$J$100,7,FALSE)</f>
        <v>1.1305068930625362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62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IRDTF</v>
      </c>
      <c r="G416" s="16">
        <f>VLOOKUP($D416,'Growth rate'!$B$3:$S$93,6,FALSE)*VLOOKUP($F416,BY_IND_Demand_Drivers!$B$5:$J$100,7,FALSE)</f>
        <v>1.1449047881052721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62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IRDTF</v>
      </c>
      <c r="G417" s="16">
        <f>VLOOKUP($D417,'Growth rate'!$B$3:$S$93,6,FALSE)*VLOOKUP($F417,BY_IND_Demand_Drivers!$B$5:$J$100,7,FALSE)</f>
        <v>1.1593026831480082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62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IRDTF</v>
      </c>
      <c r="G418" s="16">
        <f>VLOOKUP($D418,'Growth rate'!$B$3:$S$93,6,FALSE)*VLOOKUP($F418,BY_IND_Demand_Drivers!$B$5:$J$100,7,FALSE)</f>
        <v>1.1737005781907439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62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IRDTF</v>
      </c>
      <c r="G419" s="16">
        <f>VLOOKUP($D419,'Growth rate'!$B$3:$S$93,6,FALSE)*VLOOKUP($F419,BY_IND_Demand_Drivers!$B$5:$J$100,7,FALSE)</f>
        <v>1.1880984732334801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62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IRDTF</v>
      </c>
      <c r="G420" s="16">
        <f>VLOOKUP($D420,'Growth rate'!$B$3:$S$93,6,FALSE)*VLOOKUP($F420,BY_IND_Demand_Drivers!$B$5:$J$100,7,FALSE)</f>
        <v>1.2024963682762162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62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IRDTF</v>
      </c>
      <c r="G421" s="16">
        <f>VLOOKUP($D421,'Growth rate'!$B$3:$S$93,6,FALSE)*VLOOKUP($F421,BY_IND_Demand_Drivers!$B$5:$J$100,7,FALSE)</f>
        <v>1.2168942633189521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62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IRDTF</v>
      </c>
      <c r="G422" s="16">
        <f>VLOOKUP($D422,'Growth rate'!$B$3:$S$93,6,FALSE)*VLOOKUP($F422,BY_IND_Demand_Drivers!$B$5:$J$100,7,FALSE)</f>
        <v>1.2312921583616883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62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IRDTF</v>
      </c>
      <c r="G423" s="16">
        <f>VLOOKUP($D423,'Growth rate'!$B$3:$S$93,6,FALSE)*VLOOKUP($F423,BY_IND_Demand_Drivers!$B$5:$J$100,7,FALSE)</f>
        <v>1.2456900534044244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62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IRDTF</v>
      </c>
      <c r="G424" s="16">
        <f>VLOOKUP($D424,'Growth rate'!$B$3:$S$93,6,FALSE)*VLOOKUP($F424,BY_IND_Demand_Drivers!$B$5:$J$100,7,FALSE)</f>
        <v>1.2600879484471603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62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IRDTF</v>
      </c>
      <c r="G425" s="16">
        <f>VLOOKUP($D425,'Growth rate'!$B$3:$S$93,6,FALSE)*VLOOKUP($F425,BY_IND_Demand_Drivers!$B$5:$J$100,7,FALSE)</f>
        <v>1.2744858434898965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62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IRDTF</v>
      </c>
      <c r="G426" s="16">
        <f>VLOOKUP($D426,'Growth rate'!$B$3:$S$93,6,FALSE)*VLOOKUP($F426,BY_IND_Demand_Drivers!$B$5:$J$100,7,FALSE)</f>
        <v>1.2888837385326322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62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IRDTF</v>
      </c>
      <c r="G427" s="16">
        <f>VLOOKUP($D427,'Growth rate'!$B$3:$S$93,6,FALSE)*VLOOKUP($F427,BY_IND_Demand_Drivers!$B$5:$J$100,7,FALSE)</f>
        <v>1.3032816335753683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62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IRDTF</v>
      </c>
      <c r="G428" s="16">
        <f>VLOOKUP($D428,'Growth rate'!$B$3:$S$93,6,FALSE)*VLOOKUP($F428,BY_IND_Demand_Drivers!$B$5:$J$100,7,FALSE)</f>
        <v>1.3176795286181042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62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IRDTF</v>
      </c>
      <c r="G429" s="16">
        <f>VLOOKUP($D429,'Growth rate'!$B$3:$S$93,6,FALSE)*VLOOKUP($F429,BY_IND_Demand_Drivers!$B$5:$J$100,7,FALSE)</f>
        <v>1.3320774236608404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62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IRDTF</v>
      </c>
      <c r="G430" s="16">
        <f>VLOOKUP($D430,'Growth rate'!$B$3:$S$93,6,FALSE)*VLOOKUP($F430,BY_IND_Demand_Drivers!$B$5:$J$100,7,FALSE)</f>
        <v>1.3464753187035765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62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IRDTF</v>
      </c>
      <c r="G431" s="16">
        <f>VLOOKUP($D431,'Growth rate'!$B$3:$S$93,6,FALSE)*VLOOKUP($F431,BY_IND_Demand_Drivers!$B$5:$J$100,7,FALSE)</f>
        <v>1.3608732137463124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62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IRDTF</v>
      </c>
      <c r="G432" s="16">
        <f>VLOOKUP($D432,'Growth rate'!$B$3:$S$93,6,FALSE)*VLOOKUP($F432,BY_IND_Demand_Drivers!$B$5:$J$100,7,FALSE)</f>
        <v>1.3752711087890486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62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IRDTF</v>
      </c>
      <c r="G433" s="16">
        <f>VLOOKUP($D433,'Growth rate'!$B$3:$S$93,6,FALSE)*VLOOKUP($F433,BY_IND_Demand_Drivers!$B$5:$J$100,7,FALSE)</f>
        <v>1.3896690038317845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62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IRDTF</v>
      </c>
      <c r="G434" s="16">
        <f>VLOOKUP($D434,'Growth rate'!$B$3:$S$93,6,FALSE)*VLOOKUP($F434,BY_IND_Demand_Drivers!$B$5:$J$100,7,FALSE)</f>
        <v>1.4040668988745204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62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IRDTF</v>
      </c>
      <c r="G435" s="16">
        <f>VLOOKUP($D435,'Growth rate'!$B$3:$S$93,6,FALSE)*VLOOKUP($F435,BY_IND_Demand_Drivers!$B$5:$J$100,7,FALSE)</f>
        <v>1.4184647939172566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62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IRDTF</v>
      </c>
      <c r="G436" s="16">
        <f>VLOOKUP($D436,'Growth rate'!$B$3:$S$93,6,FALSE)*VLOOKUP($F436,BY_IND_Demand_Drivers!$B$5:$J$100,7,FALSE)</f>
        <v>1.4328626889599927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62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IRDTF</v>
      </c>
      <c r="G437" s="16">
        <f>VLOOKUP($D437,'Growth rate'!$B$3:$S$93,6,FALSE)*VLOOKUP($F437,BY_IND_Demand_Drivers!$B$5:$J$100,7,FALSE)</f>
        <v>1.4472605840027286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62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IRDTF</v>
      </c>
      <c r="G438" s="16">
        <f>VLOOKUP($D438,'Growth rate'!$B$3:$S$93,6,FALSE)*VLOOKUP($F438,BY_IND_Demand_Drivers!$B$5:$J$100,7,FALSE)</f>
        <v>1.4616584790454645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62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IRDTF</v>
      </c>
      <c r="G439" s="16">
        <f>VLOOKUP($D439,'Growth rate'!$B$3:$S$93,6,FALSE)*VLOOKUP($F439,BY_IND_Demand_Drivers!$B$5:$J$100,7,FALSE)</f>
        <v>1.4760563740882007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62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IRDTF</v>
      </c>
      <c r="G440" s="16">
        <f>VLOOKUP($D440,'Growth rate'!$B$3:$S$93,6,FALSE)*VLOOKUP($F440,BY_IND_Demand_Drivers!$B$5:$J$100,7,FALSE)</f>
        <v>1.4904542691309368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62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IRDTF</v>
      </c>
      <c r="G441" s="16">
        <f>VLOOKUP($D441,'Growth rate'!$B$3:$S$93,6,FALSE)*VLOOKUP($F441,BY_IND_Demand_Drivers!$B$5:$J$100,7,FALSE)</f>
        <v>1.5048521641736725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62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IRDTF</v>
      </c>
      <c r="G442" s="16">
        <f>VLOOKUP($D442,'Growth rate'!$B$3:$S$93,6,FALSE)*VLOOKUP($F442,BY_IND_Demand_Drivers!$B$5:$J$100,7,FALSE)</f>
        <v>1.5192500592164087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62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IRDTF</v>
      </c>
      <c r="G443" s="16">
        <f>VLOOKUP($D443,'Growth rate'!$B$3:$S$93,6,FALSE)*VLOOKUP($F443,BY_IND_Demand_Drivers!$B$5:$J$100,7,FALSE)</f>
        <v>1.5336479542591448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62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IRDTF</v>
      </c>
      <c r="G444" s="16">
        <f>VLOOKUP($D444,'Growth rate'!$B$3:$S$93,6,FALSE)*VLOOKUP($F444,BY_IND_Demand_Drivers!$B$5:$J$100,7,FALSE)</f>
        <v>1.5480458493018807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62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IRDTF</v>
      </c>
      <c r="G445" s="16">
        <f>VLOOKUP($D445,'Growth rate'!$B$3:$S$93,6,FALSE)*VLOOKUP($F445,BY_IND_Demand_Drivers!$B$5:$J$100,7,FALSE)</f>
        <v>1.5624437443446169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62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IRDTF</v>
      </c>
      <c r="G446" s="16">
        <f>VLOOKUP($D446,'Growth rate'!$B$3:$S$93,6,FALSE)*VLOOKUP($F446,BY_IND_Demand_Drivers!$B$5:$J$100,7,FALSE)</f>
        <v>1.5793872385120706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62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IRDTF</v>
      </c>
      <c r="G447" s="16">
        <f>VLOOKUP($D447,'Growth rate'!$B$3:$S$93,6,FALSE)*VLOOKUP($F447,BY_IND_Demand_Drivers!$B$5:$J$100,7,FALSE)</f>
        <v>1.5963307326795244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62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IRDTF</v>
      </c>
      <c r="G448" s="16">
        <f>VLOOKUP($D448,'Growth rate'!$B$3:$S$93,6,FALSE)*VLOOKUP($F448,BY_IND_Demand_Drivers!$B$5:$J$100,7,FALSE)</f>
        <v>1.6132742268469784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62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IRDTF</v>
      </c>
      <c r="G449" s="16">
        <f>VLOOKUP($D449,'Growth rate'!$B$3:$S$93,6,FALSE)*VLOOKUP($F449,BY_IND_Demand_Drivers!$B$5:$J$100,7,FALSE)</f>
        <v>1.6302177210144322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62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IRDTF</v>
      </c>
      <c r="G450" s="16">
        <f>VLOOKUP($D450,'Growth rate'!$B$3:$S$93,6,FALSE)*VLOOKUP($F450,BY_IND_Demand_Drivers!$B$5:$J$100,7,FALSE)</f>
        <v>1.647161215181886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62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IRDTF</v>
      </c>
      <c r="G451" s="16">
        <f>VLOOKUP($D451,'Growth rate'!$B$3:$S$93,6,FALSE)*VLOOKUP($F451,BY_IND_Demand_Drivers!$B$5:$J$100,7,FALSE)</f>
        <v>1.6661335511952777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62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IRDTF</v>
      </c>
      <c r="G452" s="16">
        <f>VLOOKUP($D452,'Growth rate'!$B$3:$S$93,6,FALSE)*VLOOKUP($F452,BY_IND_Demand_Drivers!$B$5:$J$100,7,FALSE)</f>
        <v>1.6851058872086695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62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IRDTF</v>
      </c>
      <c r="G453" s="16">
        <f>VLOOKUP($D453,'Growth rate'!$B$3:$S$93,6,FALSE)*VLOOKUP($F453,BY_IND_Demand_Drivers!$B$5:$J$100,7,FALSE)</f>
        <v>1.7040782232220617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62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IRDTF</v>
      </c>
      <c r="G454" s="16">
        <f>VLOOKUP($D454,'Growth rate'!$B$3:$S$93,6,FALSE)*VLOOKUP($F454,BY_IND_Demand_Drivers!$B$5:$J$100,7,FALSE)</f>
        <v>1.7230505592354532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62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IRDTF</v>
      </c>
      <c r="G455" s="16">
        <f>VLOOKUP($D455,'Growth rate'!$B$3:$S$93,6,FALSE)*VLOOKUP($F455,BY_IND_Demand_Drivers!$B$5:$J$100,7,FALSE)</f>
        <v>1.7420228952488452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62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IRDTF</v>
      </c>
      <c r="G456" s="16">
        <f>VLOOKUP($D456,'Growth rate'!$B$3:$S$93,6,FALSE)*VLOOKUP($F456,BY_IND_Demand_Drivers!$B$5:$J$100,7,FALSE)</f>
        <v>1.7614720407599969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62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IRDTF</v>
      </c>
      <c r="G457" s="16">
        <f>VLOOKUP($D457,'Growth rate'!$B$3:$S$93,6,FALSE)*VLOOKUP($F457,BY_IND_Demand_Drivers!$B$5:$J$100,7,FALSE)</f>
        <v>1.7809211862711491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62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IRDTF</v>
      </c>
      <c r="G458" s="16">
        <f>VLOOKUP($D458,'Growth rate'!$B$3:$S$93,6,FALSE)*VLOOKUP($F458,BY_IND_Demand_Drivers!$B$5:$J$100,7,FALSE)</f>
        <v>1.8003703317823008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62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IRDTF</v>
      </c>
      <c r="G459" s="16">
        <f>VLOOKUP($D459,'Growth rate'!$B$3:$S$93,6,FALSE)*VLOOKUP($F459,BY_IND_Demand_Drivers!$B$5:$J$100,7,FALSE)</f>
        <v>1.8198194772934528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62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IRDTF</v>
      </c>
      <c r="G460" s="16">
        <f>VLOOKUP($D460,'Growth rate'!$B$3:$S$93,6,FALSE)*VLOOKUP($F460,BY_IND_Demand_Drivers!$B$5:$J$100,7,FALSE)</f>
        <v>1.8392686228046047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62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IRDTF</v>
      </c>
      <c r="G461" s="16">
        <f>VLOOKUP($D461,'Growth rate'!$B$3:$S$93,6,FALSE)*VLOOKUP($F461,BY_IND_Demand_Drivers!$B$5:$J$100,7,FALSE)</f>
        <v>1.8593963021719928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62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IRDTF</v>
      </c>
      <c r="G462" s="16">
        <f>VLOOKUP($D462,'Growth rate'!$B$3:$S$93,6,FALSE)*VLOOKUP($F462,BY_IND_Demand_Drivers!$B$5:$J$100,7,FALSE)</f>
        <v>1.8795239815393809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62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IRDTF</v>
      </c>
      <c r="G463" s="16">
        <f>VLOOKUP($D463,'Growth rate'!$B$3:$S$93,6,FALSE)*VLOOKUP($F463,BY_IND_Demand_Drivers!$B$5:$J$100,7,FALSE)</f>
        <v>1.8996516609067691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62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IRDTF</v>
      </c>
      <c r="G464" s="16">
        <f>VLOOKUP($D464,'Growth rate'!$B$3:$S$93,6,FALSE)*VLOOKUP($F464,BY_IND_Demand_Drivers!$B$5:$J$100,7,FALSE)</f>
        <v>1.919779340274157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62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IRDTF</v>
      </c>
      <c r="G465" s="16">
        <f>VLOOKUP($D465,'Growth rate'!$B$3:$S$93,6,FALSE)*VLOOKUP($F465,BY_IND_Demand_Drivers!$B$5:$J$100,7,FALSE)</f>
        <v>1.9399070196415451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62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IRDTF</v>
      </c>
      <c r="G466" s="16">
        <f>VLOOKUP($D466,'Growth rate'!$B$3:$S$93,6,FALSE)*VLOOKUP($F466,BY_IND_Demand_Drivers!$B$5:$J$100,7,FALSE)</f>
        <v>1.9599971291813232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62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IRDTF</v>
      </c>
      <c r="G467" s="16">
        <f>VLOOKUP($D467,'Growth rate'!$B$3:$S$93,6,FALSE)*VLOOKUP($F467,BY_IND_Demand_Drivers!$B$5:$J$100,7,FALSE)</f>
        <v>1.9800872387211008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62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IRDTF</v>
      </c>
      <c r="G468" s="16">
        <f>VLOOKUP($D468,'Growth rate'!$B$3:$S$93,6,FALSE)*VLOOKUP($F468,BY_IND_Demand_Drivers!$B$5:$J$100,7,FALSE)</f>
        <v>2.0001773482608787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62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IRDTF</v>
      </c>
      <c r="G469" s="16">
        <f>VLOOKUP($D469,'Growth rate'!$B$3:$S$93,6,FALSE)*VLOOKUP($F469,BY_IND_Demand_Drivers!$B$5:$J$100,7,FALSE)</f>
        <v>2.0202674578006561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62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IRDTF</v>
      </c>
      <c r="G470" s="16">
        <f>VLOOKUP($D470,'Growth rate'!$B$3:$S$93,6,FALSE)*VLOOKUP($F470,BY_IND_Demand_Drivers!$B$5:$J$100,7,FALSE)</f>
        <v>2.0403575673404339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62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IRDTF</v>
      </c>
      <c r="G471" s="16">
        <f>VLOOKUP($D471,'Growth rate'!$B$3:$S$93,6,FALSE)*VLOOKUP($F471,BY_IND_Demand_Drivers!$B$5:$J$100,7,FALSE)</f>
        <v>2.0601171620142069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62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IRDTF</v>
      </c>
      <c r="G472" s="16">
        <f>VLOOKUP($D472,'Growth rate'!$B$3:$S$93,6,FALSE)*VLOOKUP($F472,BY_IND_Demand_Drivers!$B$5:$J$100,7,FALSE)</f>
        <v>2.0798767566879808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62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IRDTF</v>
      </c>
      <c r="G473" s="16">
        <f>VLOOKUP($D473,'Growth rate'!$B$3:$S$93,6,FALSE)*VLOOKUP($F473,BY_IND_Demand_Drivers!$B$5:$J$100,7,FALSE)</f>
        <v>2.0996363513617542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62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IRDTF</v>
      </c>
      <c r="G474" s="16">
        <f>VLOOKUP($D474,'Growth rate'!$B$3:$S$93,6,FALSE)*VLOOKUP($F474,BY_IND_Demand_Drivers!$B$5:$J$100,7,FALSE)</f>
        <v>2.1193959460355276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62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IRDTF</v>
      </c>
      <c r="G475" s="16">
        <f>VLOOKUP($D475,'Growth rate'!$B$3:$S$93,6,FALSE)*VLOOKUP($F475,BY_IND_Demand_Drivers!$B$5:$J$100,7,FALSE)</f>
        <v>2.1391555407093006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62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IRDTF</v>
      </c>
      <c r="G476" s="16">
        <f>VLOOKUP($D476,'Growth rate'!$B$3:$S$93,6,FALSE)*VLOOKUP($F476,BY_IND_Demand_Drivers!$B$5:$J$100,7,FALSE)</f>
        <v>2.1581064590747556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62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IRDTF</v>
      </c>
      <c r="G477" s="16">
        <f>VLOOKUP($D477,'Growth rate'!$B$3:$S$93,6,FALSE)*VLOOKUP($F477,BY_IND_Demand_Drivers!$B$5:$J$100,7,FALSE)</f>
        <v>2.1770573774402107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62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IRDTF</v>
      </c>
      <c r="G478" s="16">
        <f>VLOOKUP($D478,'Growth rate'!$B$3:$S$93,6,FALSE)*VLOOKUP($F478,BY_IND_Demand_Drivers!$B$5:$J$100,7,FALSE)</f>
        <v>2.1960082958056653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62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IRDTF</v>
      </c>
      <c r="G479" s="16">
        <f>VLOOKUP($D479,'Growth rate'!$B$3:$S$93,6,FALSE)*VLOOKUP($F479,BY_IND_Demand_Drivers!$B$5:$J$100,7,FALSE)</f>
        <v>2.2149592141711199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62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IRDTF</v>
      </c>
      <c r="G480" s="16">
        <f>VLOOKUP($D480,'Growth rate'!$B$3:$S$93,6,FALSE)*VLOOKUP($F480,BY_IND_Demand_Drivers!$B$5:$J$100,7,FALSE)</f>
        <v>2.2339101325365749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62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IRDTF</v>
      </c>
      <c r="G481" s="16">
        <f>VLOOKUP($D481,'Growth rate'!$B$3:$S$93,6,FALSE)*VLOOKUP($F481,BY_IND_Demand_Drivers!$B$5:$J$100,7,FALSE)</f>
        <v>2.2521112197593056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62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IRDTF</v>
      </c>
      <c r="G482" s="16">
        <f>VLOOKUP($D482,'Growth rate'!$B$3:$S$93,6,FALSE)*VLOOKUP($F482,BY_IND_Demand_Drivers!$B$5:$J$100,7,FALSE)</f>
        <v>2.2703123069820359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62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IRDTF</v>
      </c>
      <c r="G483" s="16">
        <f>VLOOKUP($D483,'Growth rate'!$B$3:$S$93,6,FALSE)*VLOOKUP($F483,BY_IND_Demand_Drivers!$B$5:$J$100,7,FALSE)</f>
        <v>2.2885133942047671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62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IRDTF</v>
      </c>
      <c r="G484" s="16">
        <f>VLOOKUP($D484,'Growth rate'!$B$3:$S$93,6,FALSE)*VLOOKUP($F484,BY_IND_Demand_Drivers!$B$5:$J$100,7,FALSE)</f>
        <v>2.3067144814274978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62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IRDTF</v>
      </c>
      <c r="G485" s="16">
        <f>VLOOKUP($D485,'Growth rate'!$B$3:$S$93,6,FALSE)*VLOOKUP($F485,BY_IND_Demand_Drivers!$B$5:$J$100,7,FALSE)</f>
        <v>2.3249155686502281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62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IRDTF</v>
      </c>
      <c r="G486" s="16">
        <f>VLOOKUP($D486,'Growth rate'!$B$3:$S$93,6,FALSE)*VLOOKUP($F486,BY_IND_Demand_Drivers!$B$5:$J$100,7,FALSE)</f>
        <v>2.3426945645521546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62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IRDTF</v>
      </c>
      <c r="G487" s="16">
        <f>VLOOKUP($D487,'Growth rate'!$B$3:$S$93,6,FALSE)*VLOOKUP($F487,BY_IND_Demand_Drivers!$B$5:$J$100,7,FALSE)</f>
        <v>2.3604735604540803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62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IRDTF</v>
      </c>
      <c r="G488" s="16">
        <f>VLOOKUP($D488,'Growth rate'!$B$3:$S$93,6,FALSE)*VLOOKUP($F488,BY_IND_Demand_Drivers!$B$5:$J$100,7,FALSE)</f>
        <v>2.3782525563560069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62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IRDTF</v>
      </c>
      <c r="G489" s="16">
        <f>VLOOKUP($D489,'Growth rate'!$B$3:$S$93,6,FALSE)*VLOOKUP($F489,BY_IND_Demand_Drivers!$B$5:$J$100,7,FALSE)</f>
        <v>2.396031552257933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62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IRDTF</v>
      </c>
      <c r="G490" s="16">
        <f>VLOOKUP($D490,'Growth rate'!$B$3:$S$93,6,FALSE)*VLOOKUP($F490,BY_IND_Demand_Drivers!$B$5:$J$100,7,FALSE)</f>
        <v>2.4138105481598586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62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IRDTF</v>
      </c>
      <c r="G491" s="16">
        <f>VLOOKUP($D491,'Growth rate'!$B$3:$S$93,6,FALSE)*VLOOKUP($F491,BY_IND_Demand_Drivers!$B$5:$J$100,7,FALSE)</f>
        <v>2.4309958980925543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62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IRDTF</v>
      </c>
      <c r="G492" s="16">
        <f>VLOOKUP($D492,'Growth rate'!$B$3:$S$93,6,FALSE)*VLOOKUP($F492,BY_IND_Demand_Drivers!$B$5:$J$100,7,FALSE)</f>
        <v>2.4481812480252501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62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IRDTF</v>
      </c>
      <c r="G493" s="16">
        <f>VLOOKUP($D493,'Growth rate'!$B$3:$S$93,6,FALSE)*VLOOKUP($F493,BY_IND_Demand_Drivers!$B$5:$J$100,7,FALSE)</f>
        <v>2.4653665979579458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62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IRDTF</v>
      </c>
      <c r="G494" s="16">
        <f>VLOOKUP($D494,'Growth rate'!$B$3:$S$93,6,FALSE)*VLOOKUP($F494,BY_IND_Demand_Drivers!$B$5:$J$100,7,FALSE)</f>
        <v>2.482551947890641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62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IRDTF</v>
      </c>
      <c r="G495" s="16">
        <f>VLOOKUP($D495,'Growth rate'!$B$3:$S$93,6,FALSE)*VLOOKUP($F495,BY_IND_Demand_Drivers!$B$5:$J$100,7,FALSE)</f>
        <v>2.4997372978233368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63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IRDFL</v>
      </c>
      <c r="G496" s="16">
        <f>VLOOKUP($D496,'Growth rate'!$B$3:$S$93,6,FALSE)*VLOOKUP($F496,BY_IND_Demand_Drivers!$B$5:$J$100,7,FALSE)</f>
        <v>6.4617576237623806E-2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63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IRDFL</v>
      </c>
      <c r="G497" s="16">
        <f>VLOOKUP($D497,'Growth rate'!$B$3:$S$93,6,FALSE)*VLOOKUP($F497,BY_IND_Demand_Drivers!$B$5:$J$100,7,FALSE)</f>
        <v>6.5451148121943303E-2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63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IRDFL</v>
      </c>
      <c r="G498" s="16">
        <f>VLOOKUP($D498,'Growth rate'!$B$3:$S$93,6,FALSE)*VLOOKUP($F498,BY_IND_Demand_Drivers!$B$5:$J$100,7,FALSE)</f>
        <v>6.6284720006262773E-2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63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IRDFL</v>
      </c>
      <c r="G499" s="16">
        <f>VLOOKUP($D499,'Growth rate'!$B$3:$S$93,6,FALSE)*VLOOKUP($F499,BY_IND_Demand_Drivers!$B$5:$J$100,7,FALSE)</f>
        <v>6.7118291890582271E-2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63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IRDFL</v>
      </c>
      <c r="G500" s="16">
        <f>VLOOKUP($D500,'Growth rate'!$B$3:$S$93,6,FALSE)*VLOOKUP($F500,BY_IND_Demand_Drivers!$B$5:$J$100,7,FALSE)</f>
        <v>6.7951863774901755E-2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63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IRDFL</v>
      </c>
      <c r="G501" s="16">
        <f>VLOOKUP($D501,'Growth rate'!$B$3:$S$93,6,FALSE)*VLOOKUP($F501,BY_IND_Demand_Drivers!$B$5:$J$100,7,FALSE)</f>
        <v>6.8785435659221253E-2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63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IRDFL</v>
      </c>
      <c r="G502" s="16">
        <f>VLOOKUP($D502,'Growth rate'!$B$3:$S$93,6,FALSE)*VLOOKUP($F502,BY_IND_Demand_Drivers!$B$5:$J$100,7,FALSE)</f>
        <v>6.9619007543540737E-2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63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IRDFL</v>
      </c>
      <c r="G503" s="16">
        <f>VLOOKUP($D503,'Growth rate'!$B$3:$S$93,6,FALSE)*VLOOKUP($F503,BY_IND_Demand_Drivers!$B$5:$J$100,7,FALSE)</f>
        <v>7.0452579427860221E-2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63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IRDFL</v>
      </c>
      <c r="G504" s="16">
        <f>VLOOKUP($D504,'Growth rate'!$B$3:$S$93,6,FALSE)*VLOOKUP($F504,BY_IND_Demand_Drivers!$B$5:$J$100,7,FALSE)</f>
        <v>7.1286151312179719E-2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63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IRDFL</v>
      </c>
      <c r="G505" s="16">
        <f>VLOOKUP($D505,'Growth rate'!$B$3:$S$93,6,FALSE)*VLOOKUP($F505,BY_IND_Demand_Drivers!$B$5:$J$100,7,FALSE)</f>
        <v>7.2119723196499216E-2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63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IRDFL</v>
      </c>
      <c r="G506" s="16">
        <f>VLOOKUP($D506,'Growth rate'!$B$3:$S$93,6,FALSE)*VLOOKUP($F506,BY_IND_Demand_Drivers!$B$5:$J$100,7,FALSE)</f>
        <v>7.2953295080818686E-2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63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IRDFL</v>
      </c>
      <c r="G507" s="16">
        <f>VLOOKUP($D507,'Growth rate'!$B$3:$S$93,6,FALSE)*VLOOKUP($F507,BY_IND_Demand_Drivers!$B$5:$J$100,7,FALSE)</f>
        <v>7.3786866965138184E-2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63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IRDFL</v>
      </c>
      <c r="G508" s="16">
        <f>VLOOKUP($D508,'Growth rate'!$B$3:$S$93,6,FALSE)*VLOOKUP($F508,BY_IND_Demand_Drivers!$B$5:$J$100,7,FALSE)</f>
        <v>7.4620438849457668E-2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63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IRDFL</v>
      </c>
      <c r="G509" s="16">
        <f>VLOOKUP($D509,'Growth rate'!$B$3:$S$93,6,FALSE)*VLOOKUP($F509,BY_IND_Demand_Drivers!$B$5:$J$100,7,FALSE)</f>
        <v>7.5454010733777152E-2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63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IRDFL</v>
      </c>
      <c r="G510" s="16">
        <f>VLOOKUP($D510,'Growth rate'!$B$3:$S$93,6,FALSE)*VLOOKUP($F510,BY_IND_Demand_Drivers!$B$5:$J$100,7,FALSE)</f>
        <v>7.6287582618096636E-2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63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IRDFL</v>
      </c>
      <c r="G511" s="16">
        <f>VLOOKUP($D511,'Growth rate'!$B$3:$S$93,6,FALSE)*VLOOKUP($F511,BY_IND_Demand_Drivers!$B$5:$J$100,7,FALSE)</f>
        <v>7.7121154502416134E-2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63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IRDFL</v>
      </c>
      <c r="G512" s="16">
        <f>VLOOKUP($D512,'Growth rate'!$B$3:$S$93,6,FALSE)*VLOOKUP($F512,BY_IND_Demand_Drivers!$B$5:$J$100,7,FALSE)</f>
        <v>7.7954726386735632E-2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63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IRDFL</v>
      </c>
      <c r="G513" s="16">
        <f>VLOOKUP($D513,'Growth rate'!$B$3:$S$93,6,FALSE)*VLOOKUP($F513,BY_IND_Demand_Drivers!$B$5:$J$100,7,FALSE)</f>
        <v>7.8788298271055102E-2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63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IRDFL</v>
      </c>
      <c r="G514" s="16">
        <f>VLOOKUP($D514,'Growth rate'!$B$3:$S$93,6,FALSE)*VLOOKUP($F514,BY_IND_Demand_Drivers!$B$5:$J$100,7,FALSE)</f>
        <v>7.9621870155374599E-2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63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IRDFL</v>
      </c>
      <c r="G515" s="16">
        <f>VLOOKUP($D515,'Growth rate'!$B$3:$S$93,6,FALSE)*VLOOKUP($F515,BY_IND_Demand_Drivers!$B$5:$J$100,7,FALSE)</f>
        <v>8.0455442039694097E-2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63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IRDFL</v>
      </c>
      <c r="G516" s="16">
        <f>VLOOKUP($D516,'Growth rate'!$B$3:$S$93,6,FALSE)*VLOOKUP($F516,BY_IND_Demand_Drivers!$B$5:$J$100,7,FALSE)</f>
        <v>8.1289013924013567E-2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63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IRDFL</v>
      </c>
      <c r="G517" s="16">
        <f>VLOOKUP($D517,'Growth rate'!$B$3:$S$93,6,FALSE)*VLOOKUP($F517,BY_IND_Demand_Drivers!$B$5:$J$100,7,FALSE)</f>
        <v>8.2122585808333065E-2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63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IRDFL</v>
      </c>
      <c r="G518" s="16">
        <f>VLOOKUP($D518,'Growth rate'!$B$3:$S$93,6,FALSE)*VLOOKUP($F518,BY_IND_Demand_Drivers!$B$5:$J$100,7,FALSE)</f>
        <v>8.2956157692652563E-2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63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IRDFL</v>
      </c>
      <c r="G519" s="16">
        <f>VLOOKUP($D519,'Growth rate'!$B$3:$S$93,6,FALSE)*VLOOKUP($F519,BY_IND_Demand_Drivers!$B$5:$J$100,7,FALSE)</f>
        <v>8.3789729576972047E-2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63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IRDFL</v>
      </c>
      <c r="G520" s="16">
        <f>VLOOKUP($D520,'Growth rate'!$B$3:$S$93,6,FALSE)*VLOOKUP($F520,BY_IND_Demand_Drivers!$B$5:$J$100,7,FALSE)</f>
        <v>8.4623301461291517E-2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63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IRDFL</v>
      </c>
      <c r="G521" s="16">
        <f>VLOOKUP($D521,'Growth rate'!$B$3:$S$93,6,FALSE)*VLOOKUP($F521,BY_IND_Demand_Drivers!$B$5:$J$100,7,FALSE)</f>
        <v>8.5456873345611015E-2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63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IRDFL</v>
      </c>
      <c r="G522" s="16">
        <f>VLOOKUP($D522,'Growth rate'!$B$3:$S$93,6,FALSE)*VLOOKUP($F522,BY_IND_Demand_Drivers!$B$5:$J$100,7,FALSE)</f>
        <v>8.6290445229930512E-2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63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IRDFL</v>
      </c>
      <c r="G523" s="16">
        <f>VLOOKUP($D523,'Growth rate'!$B$3:$S$93,6,FALSE)*VLOOKUP($F523,BY_IND_Demand_Drivers!$B$5:$J$100,7,FALSE)</f>
        <v>8.7124017114249983E-2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63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IRDFL</v>
      </c>
      <c r="G524" s="16">
        <f>VLOOKUP($D524,'Growth rate'!$B$3:$S$93,6,FALSE)*VLOOKUP($F524,BY_IND_Demand_Drivers!$B$5:$J$100,7,FALSE)</f>
        <v>8.795758899856948E-2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63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IRDFL</v>
      </c>
      <c r="G525" s="16">
        <f>VLOOKUP($D525,'Growth rate'!$B$3:$S$93,6,FALSE)*VLOOKUP($F525,BY_IND_Demand_Drivers!$B$5:$J$100,7,FALSE)</f>
        <v>8.8791160882888978E-2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63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IRDFL</v>
      </c>
      <c r="G526" s="16">
        <f>VLOOKUP($D526,'Growth rate'!$B$3:$S$93,6,FALSE)*VLOOKUP($F526,BY_IND_Demand_Drivers!$B$5:$J$100,7,FALSE)</f>
        <v>8.9624732767208462E-2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63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IRDFL</v>
      </c>
      <c r="G527" s="16">
        <f>VLOOKUP($D527,'Growth rate'!$B$3:$S$93,6,FALSE)*VLOOKUP($F527,BY_IND_Demand_Drivers!$B$5:$J$100,7,FALSE)</f>
        <v>9.0458304651527946E-2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63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IRDFL</v>
      </c>
      <c r="G528" s="16">
        <f>VLOOKUP($D528,'Growth rate'!$B$3:$S$93,6,FALSE)*VLOOKUP($F528,BY_IND_Demand_Drivers!$B$5:$J$100,7,FALSE)</f>
        <v>9.1439255013938486E-2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63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IRDFL</v>
      </c>
      <c r="G529" s="16">
        <f>VLOOKUP($D529,'Growth rate'!$B$3:$S$93,6,FALSE)*VLOOKUP($F529,BY_IND_Demand_Drivers!$B$5:$J$100,7,FALSE)</f>
        <v>9.2420205376349027E-2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63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IRDFL</v>
      </c>
      <c r="G530" s="16">
        <f>VLOOKUP($D530,'Growth rate'!$B$3:$S$93,6,FALSE)*VLOOKUP($F530,BY_IND_Demand_Drivers!$B$5:$J$100,7,FALSE)</f>
        <v>9.3401155738759553E-2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63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IRDFL</v>
      </c>
      <c r="G531" s="16">
        <f>VLOOKUP($D531,'Growth rate'!$B$3:$S$93,6,FALSE)*VLOOKUP($F531,BY_IND_Demand_Drivers!$B$5:$J$100,7,FALSE)</f>
        <v>9.4382106101170093E-2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63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IRDFL</v>
      </c>
      <c r="G532" s="16">
        <f>VLOOKUP($D532,'Growth rate'!$B$3:$S$93,6,FALSE)*VLOOKUP($F532,BY_IND_Demand_Drivers!$B$5:$J$100,7,FALSE)</f>
        <v>9.5363056463580634E-2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63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IRDFL</v>
      </c>
      <c r="G533" s="16">
        <f>VLOOKUP($D533,'Growth rate'!$B$3:$S$93,6,FALSE)*VLOOKUP($F533,BY_IND_Demand_Drivers!$B$5:$J$100,7,FALSE)</f>
        <v>9.6461467435023596E-2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63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IRDFL</v>
      </c>
      <c r="G534" s="16">
        <f>VLOOKUP($D534,'Growth rate'!$B$3:$S$93,6,FALSE)*VLOOKUP($F534,BY_IND_Demand_Drivers!$B$5:$J$100,7,FALSE)</f>
        <v>9.7559878406466544E-2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63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IRDFL</v>
      </c>
      <c r="G535" s="16">
        <f>VLOOKUP($D535,'Growth rate'!$B$3:$S$93,6,FALSE)*VLOOKUP($F535,BY_IND_Demand_Drivers!$B$5:$J$100,7,FALSE)</f>
        <v>9.8658289377909533E-2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63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IRDFL</v>
      </c>
      <c r="G536" s="16">
        <f>VLOOKUP($D536,'Growth rate'!$B$3:$S$93,6,FALSE)*VLOOKUP($F536,BY_IND_Demand_Drivers!$B$5:$J$100,7,FALSE)</f>
        <v>9.9756700349352481E-2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63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IRDFL</v>
      </c>
      <c r="G537" s="16">
        <f>VLOOKUP($D537,'Growth rate'!$B$3:$S$93,6,FALSE)*VLOOKUP($F537,BY_IND_Demand_Drivers!$B$5:$J$100,7,FALSE)</f>
        <v>0.10085511132079544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63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IRDFL</v>
      </c>
      <c r="G538" s="16">
        <f>VLOOKUP($D538,'Growth rate'!$B$3:$S$93,6,FALSE)*VLOOKUP($F538,BY_IND_Demand_Drivers!$B$5:$J$100,7,FALSE)</f>
        <v>0.10198112736855891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63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IRDFL</v>
      </c>
      <c r="G539" s="16">
        <f>VLOOKUP($D539,'Growth rate'!$B$3:$S$93,6,FALSE)*VLOOKUP($F539,BY_IND_Demand_Drivers!$B$5:$J$100,7,FALSE)</f>
        <v>0.10310714341632239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63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IRDFL</v>
      </c>
      <c r="G540" s="16">
        <f>VLOOKUP($D540,'Growth rate'!$B$3:$S$93,6,FALSE)*VLOOKUP($F540,BY_IND_Demand_Drivers!$B$5:$J$100,7,FALSE)</f>
        <v>0.10423315946408584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63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IRDFL</v>
      </c>
      <c r="G541" s="16">
        <f>VLOOKUP($D541,'Growth rate'!$B$3:$S$93,6,FALSE)*VLOOKUP($F541,BY_IND_Demand_Drivers!$B$5:$J$100,7,FALSE)</f>
        <v>0.10535917551184931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63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IRDFL</v>
      </c>
      <c r="G542" s="16">
        <f>VLOOKUP($D542,'Growth rate'!$B$3:$S$93,6,FALSE)*VLOOKUP($F542,BY_IND_Demand_Drivers!$B$5:$J$100,7,FALSE)</f>
        <v>0.10648519155961278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63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IRDFL</v>
      </c>
      <c r="G543" s="16">
        <f>VLOOKUP($D543,'Growth rate'!$B$3:$S$93,6,FALSE)*VLOOKUP($F543,BY_IND_Demand_Drivers!$B$5:$J$100,7,FALSE)</f>
        <v>0.10765049159600365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63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IRDFL</v>
      </c>
      <c r="G544" s="16">
        <f>VLOOKUP($D544,'Growth rate'!$B$3:$S$93,6,FALSE)*VLOOKUP($F544,BY_IND_Demand_Drivers!$B$5:$J$100,7,FALSE)</f>
        <v>0.10881579163239452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63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IRDFL</v>
      </c>
      <c r="G545" s="16">
        <f>VLOOKUP($D545,'Growth rate'!$B$3:$S$93,6,FALSE)*VLOOKUP($F545,BY_IND_Demand_Drivers!$B$5:$J$100,7,FALSE)</f>
        <v>0.10998109166878539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63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IRDFL</v>
      </c>
      <c r="G546" s="16">
        <f>VLOOKUP($D546,'Growth rate'!$B$3:$S$93,6,FALSE)*VLOOKUP($F546,BY_IND_Demand_Drivers!$B$5:$J$100,7,FALSE)</f>
        <v>0.11114639170517625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63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IRDFL</v>
      </c>
      <c r="G547" s="16">
        <f>VLOOKUP($D547,'Growth rate'!$B$3:$S$93,6,FALSE)*VLOOKUP($F547,BY_IND_Demand_Drivers!$B$5:$J$100,7,FALSE)</f>
        <v>0.11231169174156712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63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IRDFL</v>
      </c>
      <c r="G548" s="16">
        <f>VLOOKUP($D548,'Growth rate'!$B$3:$S$93,6,FALSE)*VLOOKUP($F548,BY_IND_Demand_Drivers!$B$5:$J$100,7,FALSE)</f>
        <v>0.11347481665778233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63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IRDFL</v>
      </c>
      <c r="G549" s="16">
        <f>VLOOKUP($D549,'Growth rate'!$B$3:$S$93,6,FALSE)*VLOOKUP($F549,BY_IND_Demand_Drivers!$B$5:$J$100,7,FALSE)</f>
        <v>0.11463794157399751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63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IRDFL</v>
      </c>
      <c r="G550" s="16">
        <f>VLOOKUP($D550,'Growth rate'!$B$3:$S$93,6,FALSE)*VLOOKUP($F550,BY_IND_Demand_Drivers!$B$5:$J$100,7,FALSE)</f>
        <v>0.11580106649021271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63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IRDFL</v>
      </c>
      <c r="G551" s="16">
        <f>VLOOKUP($D551,'Growth rate'!$B$3:$S$93,6,FALSE)*VLOOKUP($F551,BY_IND_Demand_Drivers!$B$5:$J$100,7,FALSE)</f>
        <v>0.1169641914064279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63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IRDFL</v>
      </c>
      <c r="G552" s="16">
        <f>VLOOKUP($D552,'Growth rate'!$B$3:$S$93,6,FALSE)*VLOOKUP($F552,BY_IND_Demand_Drivers!$B$5:$J$100,7,FALSE)</f>
        <v>0.11812731632264308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63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IRDFL</v>
      </c>
      <c r="G553" s="16">
        <f>VLOOKUP($D553,'Growth rate'!$B$3:$S$93,6,FALSE)*VLOOKUP($F553,BY_IND_Demand_Drivers!$B$5:$J$100,7,FALSE)</f>
        <v>0.1192713059486764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63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IRDFL</v>
      </c>
      <c r="G554" s="16">
        <f>VLOOKUP($D554,'Growth rate'!$B$3:$S$93,6,FALSE)*VLOOKUP($F554,BY_IND_Demand_Drivers!$B$5:$J$100,7,FALSE)</f>
        <v>0.12041529557470973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63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IRDFL</v>
      </c>
      <c r="G555" s="16">
        <f>VLOOKUP($D555,'Growth rate'!$B$3:$S$93,6,FALSE)*VLOOKUP($F555,BY_IND_Demand_Drivers!$B$5:$J$100,7,FALSE)</f>
        <v>0.12155928520074304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63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IRDFL</v>
      </c>
      <c r="G556" s="16">
        <f>VLOOKUP($D556,'Growth rate'!$B$3:$S$93,6,FALSE)*VLOOKUP($F556,BY_IND_Demand_Drivers!$B$5:$J$100,7,FALSE)</f>
        <v>0.12270327482677637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63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IRDFL</v>
      </c>
      <c r="G557" s="16">
        <f>VLOOKUP($D557,'Growth rate'!$B$3:$S$93,6,FALSE)*VLOOKUP($F557,BY_IND_Demand_Drivers!$B$5:$J$100,7,FALSE)</f>
        <v>0.12384726445280968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63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IRDFL</v>
      </c>
      <c r="G558" s="16">
        <f>VLOOKUP($D558,'Growth rate'!$B$3:$S$93,6,FALSE)*VLOOKUP($F558,BY_IND_Demand_Drivers!$B$5:$J$100,7,FALSE)</f>
        <v>0.1249444354409707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63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IRDFL</v>
      </c>
      <c r="G559" s="16">
        <f>VLOOKUP($D559,'Growth rate'!$B$3:$S$93,6,FALSE)*VLOOKUP($F559,BY_IND_Demand_Drivers!$B$5:$J$100,7,FALSE)</f>
        <v>0.1260416064291317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63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IRDFL</v>
      </c>
      <c r="G560" s="16">
        <f>VLOOKUP($D560,'Growth rate'!$B$3:$S$93,6,FALSE)*VLOOKUP($F560,BY_IND_Demand_Drivers!$B$5:$J$100,7,FALSE)</f>
        <v>0.12713877741729268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63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IRDFL</v>
      </c>
      <c r="G561" s="16">
        <f>VLOOKUP($D561,'Growth rate'!$B$3:$S$93,6,FALSE)*VLOOKUP($F561,BY_IND_Demand_Drivers!$B$5:$J$100,7,FALSE)</f>
        <v>0.12823594840545366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63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IRDFL</v>
      </c>
      <c r="G562" s="16">
        <f>VLOOKUP($D562,'Growth rate'!$B$3:$S$93,6,FALSE)*VLOOKUP($F562,BY_IND_Demand_Drivers!$B$5:$J$100,7,FALSE)</f>
        <v>0.12933311939361467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63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IRDFL</v>
      </c>
      <c r="G563" s="16">
        <f>VLOOKUP($D563,'Growth rate'!$B$3:$S$93,6,FALSE)*VLOOKUP($F563,BY_IND_Demand_Drivers!$B$5:$J$100,7,FALSE)</f>
        <v>0.13038687860826939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63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IRDFL</v>
      </c>
      <c r="G564" s="16">
        <f>VLOOKUP($D564,'Growth rate'!$B$3:$S$93,6,FALSE)*VLOOKUP($F564,BY_IND_Demand_Drivers!$B$5:$J$100,7,FALSE)</f>
        <v>0.13144063782292414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63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IRDFL</v>
      </c>
      <c r="G565" s="16">
        <f>VLOOKUP($D565,'Growth rate'!$B$3:$S$93,6,FALSE)*VLOOKUP($F565,BY_IND_Demand_Drivers!$B$5:$J$100,7,FALSE)</f>
        <v>0.1324943970375789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63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IRDFL</v>
      </c>
      <c r="G566" s="16">
        <f>VLOOKUP($D566,'Growth rate'!$B$3:$S$93,6,FALSE)*VLOOKUP($F566,BY_IND_Demand_Drivers!$B$5:$J$100,7,FALSE)</f>
        <v>0.13354815625223365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63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IRDFL</v>
      </c>
      <c r="G567" s="16">
        <f>VLOOKUP($D567,'Growth rate'!$B$3:$S$93,6,FALSE)*VLOOKUP($F567,BY_IND_Demand_Drivers!$B$5:$J$100,7,FALSE)</f>
        <v>0.13460191546688841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63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IRDFL</v>
      </c>
      <c r="G568" s="16">
        <f>VLOOKUP($D568,'Growth rate'!$B$3:$S$93,6,FALSE)*VLOOKUP($F568,BY_IND_Demand_Drivers!$B$5:$J$100,7,FALSE)</f>
        <v>0.13563123753593306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63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IRDFL</v>
      </c>
      <c r="G569" s="16">
        <f>VLOOKUP($D569,'Growth rate'!$B$3:$S$93,6,FALSE)*VLOOKUP($F569,BY_IND_Demand_Drivers!$B$5:$J$100,7,FALSE)</f>
        <v>0.13666055960497772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63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IRDFL</v>
      </c>
      <c r="G570" s="16">
        <f>VLOOKUP($D570,'Growth rate'!$B$3:$S$93,6,FALSE)*VLOOKUP($F570,BY_IND_Demand_Drivers!$B$5:$J$100,7,FALSE)</f>
        <v>0.13768988167402241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63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IRDFL</v>
      </c>
      <c r="G571" s="16">
        <f>VLOOKUP($D571,'Growth rate'!$B$3:$S$93,6,FALSE)*VLOOKUP($F571,BY_IND_Demand_Drivers!$B$5:$J$100,7,FALSE)</f>
        <v>0.13871920374306707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63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IRDFL</v>
      </c>
      <c r="G572" s="16">
        <f>VLOOKUP($D572,'Growth rate'!$B$3:$S$93,6,FALSE)*VLOOKUP($F572,BY_IND_Demand_Drivers!$B$5:$J$100,7,FALSE)</f>
        <v>0.13974852581211172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63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IRDFL</v>
      </c>
      <c r="G573" s="16">
        <f>VLOOKUP($D573,'Growth rate'!$B$3:$S$93,6,FALSE)*VLOOKUP($F573,BY_IND_Demand_Drivers!$B$5:$J$100,7,FALSE)</f>
        <v>0.14074347851065319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63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IRDFL</v>
      </c>
      <c r="G574" s="16">
        <f>VLOOKUP($D574,'Growth rate'!$B$3:$S$93,6,FALSE)*VLOOKUP($F574,BY_IND_Demand_Drivers!$B$5:$J$100,7,FALSE)</f>
        <v>0.14173843120919466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63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IRDFL</v>
      </c>
      <c r="G575" s="16">
        <f>VLOOKUP($D575,'Growth rate'!$B$3:$S$93,6,FALSE)*VLOOKUP($F575,BY_IND_Demand_Drivers!$B$5:$J$100,7,FALSE)</f>
        <v>0.1427333839077361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63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IRDFL</v>
      </c>
      <c r="G576" s="16">
        <f>VLOOKUP($D576,'Growth rate'!$B$3:$S$93,6,FALSE)*VLOOKUP($F576,BY_IND_Demand_Drivers!$B$5:$J$100,7,FALSE)</f>
        <v>0.14372833660627754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63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IRDFL</v>
      </c>
      <c r="G577" s="16">
        <f>VLOOKUP($D577,'Growth rate'!$B$3:$S$93,6,FALSE)*VLOOKUP($F577,BY_IND_Demand_Drivers!$B$5:$J$100,7,FALSE)</f>
        <v>0.14472328930481901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64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IWDPH</v>
      </c>
      <c r="G4" s="16">
        <f>VLOOKUP($D4,'Growth rate'!$B$3:$S$93,6,FALSE)*VLOOKUP($F4,BY_IND_Demand_Drivers!$B$5:$J$100,7,FALSE)</f>
        <v>44.890496839603998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64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IWDPH</v>
      </c>
      <c r="G5" s="16">
        <f>VLOOKUP($D5,'Growth rate'!$B$3:$S$93,6,FALSE)*VLOOKUP($F5,BY_IND_Demand_Drivers!$B$5:$J$100,7,FALSE)</f>
        <v>45.469587827186402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64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IWDPH</v>
      </c>
      <c r="G6" s="16">
        <f>VLOOKUP($D6,'Growth rate'!$B$3:$S$93,6,FALSE)*VLOOKUP($F6,BY_IND_Demand_Drivers!$B$5:$J$100,7,FALSE)</f>
        <v>46.048678814768799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64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IWDPH</v>
      </c>
      <c r="G7" s="16">
        <f>VLOOKUP($D7,'Growth rate'!$B$3:$S$93,6,FALSE)*VLOOKUP($F7,BY_IND_Demand_Drivers!$B$5:$J$100,7,FALSE)</f>
        <v>46.627769802351203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64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IWDPH</v>
      </c>
      <c r="G8" s="16">
        <f>VLOOKUP($D8,'Growth rate'!$B$3:$S$93,6,FALSE)*VLOOKUP($F8,BY_IND_Demand_Drivers!$B$5:$J$100,7,FALSE)</f>
        <v>47.2068607899336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64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IWDPH</v>
      </c>
      <c r="G9" s="16">
        <f>VLOOKUP($D9,'Growth rate'!$B$3:$S$93,6,FALSE)*VLOOKUP($F9,BY_IND_Demand_Drivers!$B$5:$J$100,7,FALSE)</f>
        <v>47.785951777516011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64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IWDPH</v>
      </c>
      <c r="G10" s="16">
        <f>VLOOKUP($D10,'Growth rate'!$B$3:$S$93,6,FALSE)*VLOOKUP($F10,BY_IND_Demand_Drivers!$B$5:$J$100,7,FALSE)</f>
        <v>48.365042765098416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64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IWDPH</v>
      </c>
      <c r="G11" s="16">
        <f>VLOOKUP($D11,'Growth rate'!$B$3:$S$93,6,FALSE)*VLOOKUP($F11,BY_IND_Demand_Drivers!$B$5:$J$100,7,FALSE)</f>
        <v>48.944133752680813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64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IWDPH</v>
      </c>
      <c r="G12" s="16">
        <f>VLOOKUP($D12,'Growth rate'!$B$3:$S$93,6,FALSE)*VLOOKUP($F12,BY_IND_Demand_Drivers!$B$5:$J$100,7,FALSE)</f>
        <v>49.523224740263217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64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IWDPH</v>
      </c>
      <c r="G13" s="16">
        <f>VLOOKUP($D13,'Growth rate'!$B$3:$S$93,6,FALSE)*VLOOKUP($F13,BY_IND_Demand_Drivers!$B$5:$J$100,7,FALSE)</f>
        <v>50.102315727845621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64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IWDPH</v>
      </c>
      <c r="G14" s="16">
        <f>VLOOKUP($D14,'Growth rate'!$B$3:$S$93,6,FALSE)*VLOOKUP($F14,BY_IND_Demand_Drivers!$B$5:$J$100,7,FALSE)</f>
        <v>50.681406715428018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64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IWDPH</v>
      </c>
      <c r="G15" s="16">
        <f>VLOOKUP($D15,'Growth rate'!$B$3:$S$93,6,FALSE)*VLOOKUP($F15,BY_IND_Demand_Drivers!$B$5:$J$100,7,FALSE)</f>
        <v>51.260497703010429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64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IWDPH</v>
      </c>
      <c r="G16" s="16">
        <f>VLOOKUP($D16,'Growth rate'!$B$3:$S$93,6,FALSE)*VLOOKUP($F16,BY_IND_Demand_Drivers!$B$5:$J$100,7,FALSE)</f>
        <v>51.839588690592826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64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IWDPH</v>
      </c>
      <c r="G17" s="16">
        <f>VLOOKUP($D17,'Growth rate'!$B$3:$S$93,6,FALSE)*VLOOKUP($F17,BY_IND_Demand_Drivers!$B$5:$J$100,7,FALSE)</f>
        <v>52.418679678175231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64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IWDPH</v>
      </c>
      <c r="G18" s="16">
        <f>VLOOKUP($D18,'Growth rate'!$B$3:$S$93,6,FALSE)*VLOOKUP($F18,BY_IND_Demand_Drivers!$B$5:$J$100,7,FALSE)</f>
        <v>52.997770665757628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64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IWDPH</v>
      </c>
      <c r="G19" s="16">
        <f>VLOOKUP($D19,'Growth rate'!$B$3:$S$93,6,FALSE)*VLOOKUP($F19,BY_IND_Demand_Drivers!$B$5:$J$100,7,FALSE)</f>
        <v>53.576861653340032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64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IWDPH</v>
      </c>
      <c r="G20" s="16">
        <f>VLOOKUP($D20,'Growth rate'!$B$3:$S$93,6,FALSE)*VLOOKUP($F20,BY_IND_Demand_Drivers!$B$5:$J$100,7,FALSE)</f>
        <v>54.155952640922436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64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IWDPH</v>
      </c>
      <c r="G21" s="16">
        <f>VLOOKUP($D21,'Growth rate'!$B$3:$S$93,6,FALSE)*VLOOKUP($F21,BY_IND_Demand_Drivers!$B$5:$J$100,7,FALSE)</f>
        <v>54.735043628504833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64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IWDPH</v>
      </c>
      <c r="G22" s="16">
        <f>VLOOKUP($D22,'Growth rate'!$B$3:$S$93,6,FALSE)*VLOOKUP($F22,BY_IND_Demand_Drivers!$B$5:$J$100,7,FALSE)</f>
        <v>55.314134616087244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64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IWDPH</v>
      </c>
      <c r="G23" s="16">
        <f>VLOOKUP($D23,'Growth rate'!$B$3:$S$93,6,FALSE)*VLOOKUP($F23,BY_IND_Demand_Drivers!$B$5:$J$100,7,FALSE)</f>
        <v>55.893225603669649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64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IWDPH</v>
      </c>
      <c r="G24" s="16">
        <f>VLOOKUP($D24,'Growth rate'!$B$3:$S$93,6,FALSE)*VLOOKUP($F24,BY_IND_Demand_Drivers!$B$5:$J$100,7,FALSE)</f>
        <v>56.472316591252046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64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IWDPH</v>
      </c>
      <c r="G25" s="16">
        <f>VLOOKUP($D25,'Growth rate'!$B$3:$S$93,6,FALSE)*VLOOKUP($F25,BY_IND_Demand_Drivers!$B$5:$J$100,7,FALSE)</f>
        <v>57.05140757883445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64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IWDPH</v>
      </c>
      <c r="G26" s="16">
        <f>VLOOKUP($D26,'Growth rate'!$B$3:$S$93,6,FALSE)*VLOOKUP($F26,BY_IND_Demand_Drivers!$B$5:$J$100,7,FALSE)</f>
        <v>57.630498566416854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64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IWDPH</v>
      </c>
      <c r="G27" s="16">
        <f>VLOOKUP($D27,'Growth rate'!$B$3:$S$93,6,FALSE)*VLOOKUP($F27,BY_IND_Demand_Drivers!$B$5:$J$100,7,FALSE)</f>
        <v>58.209589553999251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64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IWDPH</v>
      </c>
      <c r="G28" s="16">
        <f>VLOOKUP($D28,'Growth rate'!$B$3:$S$93,6,FALSE)*VLOOKUP($F28,BY_IND_Demand_Drivers!$B$5:$J$100,7,FALSE)</f>
        <v>58.788680541581648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64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IWDPH</v>
      </c>
      <c r="G29" s="16">
        <f>VLOOKUP($D29,'Growth rate'!$B$3:$S$93,6,FALSE)*VLOOKUP($F29,BY_IND_Demand_Drivers!$B$5:$J$100,7,FALSE)</f>
        <v>59.367771529164052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64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IWDPH</v>
      </c>
      <c r="G30" s="16">
        <f>VLOOKUP($D30,'Growth rate'!$B$3:$S$93,6,FALSE)*VLOOKUP($F30,BY_IND_Demand_Drivers!$B$5:$J$100,7,FALSE)</f>
        <v>59.946862516746464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64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IWDPH</v>
      </c>
      <c r="G31" s="16">
        <f>VLOOKUP($D31,'Growth rate'!$B$3:$S$93,6,FALSE)*VLOOKUP($F31,BY_IND_Demand_Drivers!$B$5:$J$100,7,FALSE)</f>
        <v>60.525953504328861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64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IWDPH</v>
      </c>
      <c r="G32" s="16">
        <f>VLOOKUP($D32,'Growth rate'!$B$3:$S$93,6,FALSE)*VLOOKUP($F32,BY_IND_Demand_Drivers!$B$5:$J$100,7,FALSE)</f>
        <v>61.105044491911265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64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IWDPH</v>
      </c>
      <c r="G33" s="16">
        <f>VLOOKUP($D33,'Growth rate'!$B$3:$S$93,6,FALSE)*VLOOKUP($F33,BY_IND_Demand_Drivers!$B$5:$J$100,7,FALSE)</f>
        <v>61.684135479493669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64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IWDPH</v>
      </c>
      <c r="G34" s="16">
        <f>VLOOKUP($D34,'Growth rate'!$B$3:$S$93,6,FALSE)*VLOOKUP($F34,BY_IND_Demand_Drivers!$B$5:$J$100,7,FALSE)</f>
        <v>62.263226467076066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64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IWDPH</v>
      </c>
      <c r="G35" s="16">
        <f>VLOOKUP($D35,'Growth rate'!$B$3:$S$93,6,FALSE)*VLOOKUP($F35,BY_IND_Demand_Drivers!$B$5:$J$100,7,FALSE)</f>
        <v>62.84231745465847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64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IWDPH</v>
      </c>
      <c r="G36" s="16">
        <f>VLOOKUP($D36,'Growth rate'!$B$3:$S$93,6,FALSE)*VLOOKUP($F36,BY_IND_Demand_Drivers!$B$5:$J$100,7,FALSE)</f>
        <v>63.523793791401026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64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IWDPH</v>
      </c>
      <c r="G37" s="16">
        <f>VLOOKUP($D37,'Growth rate'!$B$3:$S$93,6,FALSE)*VLOOKUP($F37,BY_IND_Demand_Drivers!$B$5:$J$100,7,FALSE)</f>
        <v>64.205270128143582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64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IWDPH</v>
      </c>
      <c r="G38" s="16">
        <f>VLOOKUP($D38,'Growth rate'!$B$3:$S$93,6,FALSE)*VLOOKUP($F38,BY_IND_Demand_Drivers!$B$5:$J$100,7,FALSE)</f>
        <v>64.88674646488613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64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IWDPH</v>
      </c>
      <c r="G39" s="16">
        <f>VLOOKUP($D39,'Growth rate'!$B$3:$S$93,6,FALSE)*VLOOKUP($F39,BY_IND_Demand_Drivers!$B$5:$J$100,7,FALSE)</f>
        <v>65.568222801628693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64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IWDPH</v>
      </c>
      <c r="G40" s="16">
        <f>VLOOKUP($D40,'Growth rate'!$B$3:$S$93,6,FALSE)*VLOOKUP($F40,BY_IND_Demand_Drivers!$B$5:$J$100,7,FALSE)</f>
        <v>66.249699138371241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64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IWDPH</v>
      </c>
      <c r="G41" s="16">
        <f>VLOOKUP($D41,'Growth rate'!$B$3:$S$93,6,FALSE)*VLOOKUP($F41,BY_IND_Demand_Drivers!$B$5:$J$100,7,FALSE)</f>
        <v>67.012776571991182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64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IWDPH</v>
      </c>
      <c r="G42" s="16">
        <f>VLOOKUP($D42,'Growth rate'!$B$3:$S$93,6,FALSE)*VLOOKUP($F42,BY_IND_Demand_Drivers!$B$5:$J$100,7,FALSE)</f>
        <v>67.775854005611109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64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IWDPH</v>
      </c>
      <c r="G43" s="16">
        <f>VLOOKUP($D43,'Growth rate'!$B$3:$S$93,6,FALSE)*VLOOKUP($F43,BY_IND_Demand_Drivers!$B$5:$J$100,7,FALSE)</f>
        <v>68.538931439231064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64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IWDPH</v>
      </c>
      <c r="G44" s="16">
        <f>VLOOKUP($D44,'Growth rate'!$B$3:$S$93,6,FALSE)*VLOOKUP($F44,BY_IND_Demand_Drivers!$B$5:$J$100,7,FALSE)</f>
        <v>69.302008872851005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64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IWDPH</v>
      </c>
      <c r="G45" s="16">
        <f>VLOOKUP($D45,'Growth rate'!$B$3:$S$93,6,FALSE)*VLOOKUP($F45,BY_IND_Demand_Drivers!$B$5:$J$100,7,FALSE)</f>
        <v>70.065086306470931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64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IWDPH</v>
      </c>
      <c r="G46" s="16">
        <f>VLOOKUP($D46,'Growth rate'!$B$3:$S$93,6,FALSE)*VLOOKUP($F46,BY_IND_Demand_Drivers!$B$5:$J$100,7,FALSE)</f>
        <v>70.847341271398534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64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IWDPH</v>
      </c>
      <c r="G47" s="16">
        <f>VLOOKUP($D47,'Growth rate'!$B$3:$S$93,6,FALSE)*VLOOKUP($F47,BY_IND_Demand_Drivers!$B$5:$J$100,7,FALSE)</f>
        <v>71.629596236326151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64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IWDPH</v>
      </c>
      <c r="G48" s="16">
        <f>VLOOKUP($D48,'Growth rate'!$B$3:$S$93,6,FALSE)*VLOOKUP($F48,BY_IND_Demand_Drivers!$B$5:$J$100,7,FALSE)</f>
        <v>72.411851201253754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64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IWDPH</v>
      </c>
      <c r="G49" s="16">
        <f>VLOOKUP($D49,'Growth rate'!$B$3:$S$93,6,FALSE)*VLOOKUP($F49,BY_IND_Demand_Drivers!$B$5:$J$100,7,FALSE)</f>
        <v>73.194106166181356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64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IWDPH</v>
      </c>
      <c r="G50" s="16">
        <f>VLOOKUP($D50,'Growth rate'!$B$3:$S$93,6,FALSE)*VLOOKUP($F50,BY_IND_Demand_Drivers!$B$5:$J$100,7,FALSE)</f>
        <v>73.976361131108959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64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IWDPH</v>
      </c>
      <c r="G51" s="16">
        <f>VLOOKUP($D51,'Growth rate'!$B$3:$S$93,6,FALSE)*VLOOKUP($F51,BY_IND_Demand_Drivers!$B$5:$J$100,7,FALSE)</f>
        <v>74.785907088209356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64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IWDPH</v>
      </c>
      <c r="G52" s="16">
        <f>VLOOKUP($D52,'Growth rate'!$B$3:$S$93,6,FALSE)*VLOOKUP($F52,BY_IND_Demand_Drivers!$B$5:$J$100,7,FALSE)</f>
        <v>75.595453045309753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64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IWDPH</v>
      </c>
      <c r="G53" s="16">
        <f>VLOOKUP($D53,'Growth rate'!$B$3:$S$93,6,FALSE)*VLOOKUP($F53,BY_IND_Demand_Drivers!$B$5:$J$100,7,FALSE)</f>
        <v>76.404999002410136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64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IWDPH</v>
      </c>
      <c r="G54" s="16">
        <f>VLOOKUP($D54,'Growth rate'!$B$3:$S$93,6,FALSE)*VLOOKUP($F54,BY_IND_Demand_Drivers!$B$5:$J$100,7,FALSE)</f>
        <v>77.214544959510519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64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IWDPH</v>
      </c>
      <c r="G55" s="16">
        <f>VLOOKUP($D55,'Growth rate'!$B$3:$S$93,6,FALSE)*VLOOKUP($F55,BY_IND_Demand_Drivers!$B$5:$J$100,7,FALSE)</f>
        <v>78.024090916610916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64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IWDPH</v>
      </c>
      <c r="G56" s="16">
        <f>VLOOKUP($D56,'Growth rate'!$B$3:$S$93,6,FALSE)*VLOOKUP($F56,BY_IND_Demand_Drivers!$B$5:$J$100,7,FALSE)</f>
        <v>78.832125795285648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64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IWDPH</v>
      </c>
      <c r="G57" s="16">
        <f>VLOOKUP($D57,'Growth rate'!$B$3:$S$93,6,FALSE)*VLOOKUP($F57,BY_IND_Demand_Drivers!$B$5:$J$100,7,FALSE)</f>
        <v>79.640160673960366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64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IWDPH</v>
      </c>
      <c r="G58" s="16">
        <f>VLOOKUP($D58,'Growth rate'!$B$3:$S$93,6,FALSE)*VLOOKUP($F58,BY_IND_Demand_Drivers!$B$5:$J$100,7,FALSE)</f>
        <v>80.448195552635084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64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IWDPH</v>
      </c>
      <c r="G59" s="16">
        <f>VLOOKUP($D59,'Growth rate'!$B$3:$S$93,6,FALSE)*VLOOKUP($F59,BY_IND_Demand_Drivers!$B$5:$J$100,7,FALSE)</f>
        <v>81.256230431309802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64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IWDPH</v>
      </c>
      <c r="G60" s="16">
        <f>VLOOKUP($D60,'Growth rate'!$B$3:$S$93,6,FALSE)*VLOOKUP($F60,BY_IND_Demand_Drivers!$B$5:$J$100,7,FALSE)</f>
        <v>82.064265309984506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64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IWDPH</v>
      </c>
      <c r="G61" s="16">
        <f>VLOOKUP($D61,'Growth rate'!$B$3:$S$93,6,FALSE)*VLOOKUP($F61,BY_IND_Demand_Drivers!$B$5:$J$100,7,FALSE)</f>
        <v>82.859006705160624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64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IWDPH</v>
      </c>
      <c r="G62" s="16">
        <f>VLOOKUP($D62,'Growth rate'!$B$3:$S$93,6,FALSE)*VLOOKUP($F62,BY_IND_Demand_Drivers!$B$5:$J$100,7,FALSE)</f>
        <v>83.65374810033677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64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IWDPH</v>
      </c>
      <c r="G63" s="16">
        <f>VLOOKUP($D63,'Growth rate'!$B$3:$S$93,6,FALSE)*VLOOKUP($F63,BY_IND_Demand_Drivers!$B$5:$J$100,7,FALSE)</f>
        <v>84.448489495512874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64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IWDPH</v>
      </c>
      <c r="G64" s="16">
        <f>VLOOKUP($D64,'Growth rate'!$B$3:$S$93,6,FALSE)*VLOOKUP($F64,BY_IND_Demand_Drivers!$B$5:$J$100,7,FALSE)</f>
        <v>85.243230890689006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64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IWDPH</v>
      </c>
      <c r="G65" s="16">
        <f>VLOOKUP($D65,'Growth rate'!$B$3:$S$93,6,FALSE)*VLOOKUP($F65,BY_IND_Demand_Drivers!$B$5:$J$100,7,FALSE)</f>
        <v>86.037972285865123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64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IWDPH</v>
      </c>
      <c r="G66" s="16">
        <f>VLOOKUP($D66,'Growth rate'!$B$3:$S$93,6,FALSE)*VLOOKUP($F66,BY_IND_Demand_Drivers!$B$5:$J$100,7,FALSE)</f>
        <v>86.800188290306792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64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IWDPH</v>
      </c>
      <c r="G67" s="16">
        <f>VLOOKUP($D67,'Growth rate'!$B$3:$S$93,6,FALSE)*VLOOKUP($F67,BY_IND_Demand_Drivers!$B$5:$J$100,7,FALSE)</f>
        <v>87.562404294748461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64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IWDPH</v>
      </c>
      <c r="G68" s="16">
        <f>VLOOKUP($D68,'Growth rate'!$B$3:$S$93,6,FALSE)*VLOOKUP($F68,BY_IND_Demand_Drivers!$B$5:$J$100,7,FALSE)</f>
        <v>88.32462029919013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64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IWDPH</v>
      </c>
      <c r="G69" s="16">
        <f>VLOOKUP($D69,'Growth rate'!$B$3:$S$93,6,FALSE)*VLOOKUP($F69,BY_IND_Demand_Drivers!$B$5:$J$100,7,FALSE)</f>
        <v>89.086836303631785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64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IWDPH</v>
      </c>
      <c r="G70" s="16">
        <f>VLOOKUP($D70,'Growth rate'!$B$3:$S$93,6,FALSE)*VLOOKUP($F70,BY_IND_Demand_Drivers!$B$5:$J$100,7,FALSE)</f>
        <v>89.849052308073453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64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IWDPH</v>
      </c>
      <c r="G71" s="16">
        <f>VLOOKUP($D71,'Growth rate'!$B$3:$S$93,6,FALSE)*VLOOKUP($F71,BY_IND_Demand_Drivers!$B$5:$J$100,7,FALSE)</f>
        <v>90.581109705602699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64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IWDPH</v>
      </c>
      <c r="G72" s="16">
        <f>VLOOKUP($D72,'Growth rate'!$B$3:$S$93,6,FALSE)*VLOOKUP($F72,BY_IND_Demand_Drivers!$B$5:$J$100,7,FALSE)</f>
        <v>91.313167103131931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64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IWDPH</v>
      </c>
      <c r="G73" s="16">
        <f>VLOOKUP($D73,'Growth rate'!$B$3:$S$93,6,FALSE)*VLOOKUP($F73,BY_IND_Demand_Drivers!$B$5:$J$100,7,FALSE)</f>
        <v>92.045224500661192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64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IWDPH</v>
      </c>
      <c r="G74" s="16">
        <f>VLOOKUP($D74,'Growth rate'!$B$3:$S$93,6,FALSE)*VLOOKUP($F74,BY_IND_Demand_Drivers!$B$5:$J$100,7,FALSE)</f>
        <v>92.777281898190438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64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IWDPH</v>
      </c>
      <c r="G75" s="16">
        <f>VLOOKUP($D75,'Growth rate'!$B$3:$S$93,6,FALSE)*VLOOKUP($F75,BY_IND_Demand_Drivers!$B$5:$J$100,7,FALSE)</f>
        <v>93.509339295719684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64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IWDPH</v>
      </c>
      <c r="G76" s="16">
        <f>VLOOKUP($D76,'Growth rate'!$B$3:$S$93,6,FALSE)*VLOOKUP($F76,BY_IND_Demand_Drivers!$B$5:$J$100,7,FALSE)</f>
        <v>94.224419956087758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64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IWDPH</v>
      </c>
      <c r="G77" s="16">
        <f>VLOOKUP($D77,'Growth rate'!$B$3:$S$93,6,FALSE)*VLOOKUP($F77,BY_IND_Demand_Drivers!$B$5:$J$100,7,FALSE)</f>
        <v>94.939500616455831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64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IWDPH</v>
      </c>
      <c r="G78" s="16">
        <f>VLOOKUP($D78,'Growth rate'!$B$3:$S$93,6,FALSE)*VLOOKUP($F78,BY_IND_Demand_Drivers!$B$5:$J$100,7,FALSE)</f>
        <v>95.654581276823905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64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IWDPH</v>
      </c>
      <c r="G79" s="16">
        <f>VLOOKUP($D79,'Growth rate'!$B$3:$S$93,6,FALSE)*VLOOKUP($F79,BY_IND_Demand_Drivers!$B$5:$J$100,7,FALSE)</f>
        <v>96.369661937191978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64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IWDPH</v>
      </c>
      <c r="G80" s="16">
        <f>VLOOKUP($D80,'Growth rate'!$B$3:$S$93,6,FALSE)*VLOOKUP($F80,BY_IND_Demand_Drivers!$B$5:$J$100,7,FALSE)</f>
        <v>97.084742597560037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64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IWDPH</v>
      </c>
      <c r="G81" s="16">
        <f>VLOOKUP($D81,'Growth rate'!$B$3:$S$93,6,FALSE)*VLOOKUP($F81,BY_IND_Demand_Drivers!$B$5:$J$100,7,FALSE)</f>
        <v>97.775946501667875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64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IWDPH</v>
      </c>
      <c r="G82" s="16">
        <f>VLOOKUP($D82,'Growth rate'!$B$3:$S$93,6,FALSE)*VLOOKUP($F82,BY_IND_Demand_Drivers!$B$5:$J$100,7,FALSE)</f>
        <v>98.467150405775698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64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IWDPH</v>
      </c>
      <c r="G83" s="16">
        <f>VLOOKUP($D83,'Growth rate'!$B$3:$S$93,6,FALSE)*VLOOKUP($F83,BY_IND_Demand_Drivers!$B$5:$J$100,7,FALSE)</f>
        <v>99.158354309883535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64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IWDPH</v>
      </c>
      <c r="G84" s="16">
        <f>VLOOKUP($D84,'Growth rate'!$B$3:$S$93,6,FALSE)*VLOOKUP($F84,BY_IND_Demand_Drivers!$B$5:$J$100,7,FALSE)</f>
        <v>99.849558213991344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64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IWDPH</v>
      </c>
      <c r="G85" s="16">
        <f>VLOOKUP($D85,'Growth rate'!$B$3:$S$93,6,FALSE)*VLOOKUP($F85,BY_IND_Demand_Drivers!$B$5:$J$100,7,FALSE)</f>
        <v>100.54076211809917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65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IWDCO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65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IWDCO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65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IWDCO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65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IWDCO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65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IWDCO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65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IWDCO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65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IWDCO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65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IWDCO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65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IWDCO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65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IWDCO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65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IWDCO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65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IWDCO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65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IWDCO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65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IWDCO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65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IWDCO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65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IWDCO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65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IWDCO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65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IWDCO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65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IWDCO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65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IWDCO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65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IWDCO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65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IWDCO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65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IWDCO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65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IWDCO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65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IWDCO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65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IWDCO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65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IWDCO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65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IWDCO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65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IWDCO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65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IWDCO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65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IWDCO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65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IWDCO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65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IWDCO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65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IWDCO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65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IWDCO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65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IWDCO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65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IWDCO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65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IWDCO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65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IWDCO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65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IWDCO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65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IWDCO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65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IWDCO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65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IWDCO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65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IWDCO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65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IWDCO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65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IWDCO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65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IWDCO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65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IWDCO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65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IWDCO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65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IWDCO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65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IWDCO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65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IWDCO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65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IWDCO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65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IWDCO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65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IWDCO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65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IWDCO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65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IWDCO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65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IWDCO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65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IWDCO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65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IWDCO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65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IWDCO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65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IWDCO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65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IWDCO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65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IWDCO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65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IWDCO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65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IWDCO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65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IWDCO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65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IWDCO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65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IWDCO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65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IWDCO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65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IWDCO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65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IWDCO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65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IWDCO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65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IWDCO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65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IWDCO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65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IWDCO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65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IWDCO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65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IWDCO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65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IWDCO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65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IWDCO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65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IWDCO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65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IWDCO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66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IWDSH</v>
      </c>
      <c r="G168" s="16">
        <f>VLOOKUP($D168,'Growth rate'!$B$3:$S$93,6,FALSE)*VLOOKUP($F168,BY_IND_Demand_Drivers!$B$5:$J$100,7,FALSE)</f>
        <v>2.1905498851485201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66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IWDSH</v>
      </c>
      <c r="G169" s="16">
        <f>VLOOKUP($D169,'Growth rate'!$B$3:$S$93,6,FALSE)*VLOOKUP($F169,BY_IND_Demand_Drivers!$B$5:$J$100,7,FALSE)</f>
        <v>2.2188081532820116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66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IWDSH</v>
      </c>
      <c r="G170" s="16">
        <f>VLOOKUP($D170,'Growth rate'!$B$3:$S$93,6,FALSE)*VLOOKUP($F170,BY_IND_Demand_Drivers!$B$5:$J$100,7,FALSE)</f>
        <v>2.2470664214155027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66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IWDSH</v>
      </c>
      <c r="G171" s="16">
        <f>VLOOKUP($D171,'Growth rate'!$B$3:$S$93,6,FALSE)*VLOOKUP($F171,BY_IND_Demand_Drivers!$B$5:$J$100,7,FALSE)</f>
        <v>2.2753246895489943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66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IWDSH</v>
      </c>
      <c r="G172" s="16">
        <f>VLOOKUP($D172,'Growth rate'!$B$3:$S$93,6,FALSE)*VLOOKUP($F172,BY_IND_Demand_Drivers!$B$5:$J$100,7,FALSE)</f>
        <v>2.3035829576824853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66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IWDSH</v>
      </c>
      <c r="G173" s="16">
        <f>VLOOKUP($D173,'Growth rate'!$B$3:$S$93,6,FALSE)*VLOOKUP($F173,BY_IND_Demand_Drivers!$B$5:$J$100,7,FALSE)</f>
        <v>2.3318412258159769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66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IWDSH</v>
      </c>
      <c r="G174" s="16">
        <f>VLOOKUP($D174,'Growth rate'!$B$3:$S$93,6,FALSE)*VLOOKUP($F174,BY_IND_Demand_Drivers!$B$5:$J$100,7,FALSE)</f>
        <v>2.3600994939494684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66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IWDSH</v>
      </c>
      <c r="G175" s="16">
        <f>VLOOKUP($D175,'Growth rate'!$B$3:$S$93,6,FALSE)*VLOOKUP($F175,BY_IND_Demand_Drivers!$B$5:$J$100,7,FALSE)</f>
        <v>2.3883577620829595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66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IWDSH</v>
      </c>
      <c r="G176" s="16">
        <f>VLOOKUP($D176,'Growth rate'!$B$3:$S$93,6,FALSE)*VLOOKUP($F176,BY_IND_Demand_Drivers!$B$5:$J$100,7,FALSE)</f>
        <v>2.416616030216451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66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IWDSH</v>
      </c>
      <c r="G177" s="16">
        <f>VLOOKUP($D177,'Growth rate'!$B$3:$S$93,6,FALSE)*VLOOKUP($F177,BY_IND_Demand_Drivers!$B$5:$J$100,7,FALSE)</f>
        <v>2.4448742983499421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66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IWDSH</v>
      </c>
      <c r="G178" s="16">
        <f>VLOOKUP($D178,'Growth rate'!$B$3:$S$93,6,FALSE)*VLOOKUP($F178,BY_IND_Demand_Drivers!$B$5:$J$100,7,FALSE)</f>
        <v>2.4731325664834332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66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IWDSH</v>
      </c>
      <c r="G179" s="16">
        <f>VLOOKUP($D179,'Growth rate'!$B$3:$S$93,6,FALSE)*VLOOKUP($F179,BY_IND_Demand_Drivers!$B$5:$J$100,7,FALSE)</f>
        <v>2.5013908346169247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66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IWDSH</v>
      </c>
      <c r="G180" s="16">
        <f>VLOOKUP($D180,'Growth rate'!$B$3:$S$93,6,FALSE)*VLOOKUP($F180,BY_IND_Demand_Drivers!$B$5:$J$100,7,FALSE)</f>
        <v>2.5296491027504158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66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IWDSH</v>
      </c>
      <c r="G181" s="16">
        <f>VLOOKUP($D181,'Growth rate'!$B$3:$S$93,6,FALSE)*VLOOKUP($F181,BY_IND_Demand_Drivers!$B$5:$J$100,7,FALSE)</f>
        <v>2.5579073708839073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66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IWDSH</v>
      </c>
      <c r="G182" s="16">
        <f>VLOOKUP($D182,'Growth rate'!$B$3:$S$93,6,FALSE)*VLOOKUP($F182,BY_IND_Demand_Drivers!$B$5:$J$100,7,FALSE)</f>
        <v>2.5861656390173984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66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IWDSH</v>
      </c>
      <c r="G183" s="16">
        <f>VLOOKUP($D183,'Growth rate'!$B$3:$S$93,6,FALSE)*VLOOKUP($F183,BY_IND_Demand_Drivers!$B$5:$J$100,7,FALSE)</f>
        <v>2.6144239071508899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66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IWDSH</v>
      </c>
      <c r="G184" s="16">
        <f>VLOOKUP($D184,'Growth rate'!$B$3:$S$93,6,FALSE)*VLOOKUP($F184,BY_IND_Demand_Drivers!$B$5:$J$100,7,FALSE)</f>
        <v>2.6426821752843814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66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IWDSH</v>
      </c>
      <c r="G185" s="16">
        <f>VLOOKUP($D185,'Growth rate'!$B$3:$S$93,6,FALSE)*VLOOKUP($F185,BY_IND_Demand_Drivers!$B$5:$J$100,7,FALSE)</f>
        <v>2.6709404434178725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66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IWDSH</v>
      </c>
      <c r="G186" s="16">
        <f>VLOOKUP($D186,'Growth rate'!$B$3:$S$93,6,FALSE)*VLOOKUP($F186,BY_IND_Demand_Drivers!$B$5:$J$100,7,FALSE)</f>
        <v>2.699198711551364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66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IWDSH</v>
      </c>
      <c r="G187" s="16">
        <f>VLOOKUP($D187,'Growth rate'!$B$3:$S$93,6,FALSE)*VLOOKUP($F187,BY_IND_Demand_Drivers!$B$5:$J$100,7,FALSE)</f>
        <v>2.7274569796848556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66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IWDSH</v>
      </c>
      <c r="G188" s="16">
        <f>VLOOKUP($D188,'Growth rate'!$B$3:$S$93,6,FALSE)*VLOOKUP($F188,BY_IND_Demand_Drivers!$B$5:$J$100,7,FALSE)</f>
        <v>2.7557152478183466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66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IWDSH</v>
      </c>
      <c r="G189" s="16">
        <f>VLOOKUP($D189,'Growth rate'!$B$3:$S$93,6,FALSE)*VLOOKUP($F189,BY_IND_Demand_Drivers!$B$5:$J$100,7,FALSE)</f>
        <v>2.7839735159518382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66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IWDSH</v>
      </c>
      <c r="G190" s="16">
        <f>VLOOKUP($D190,'Growth rate'!$B$3:$S$93,6,FALSE)*VLOOKUP($F190,BY_IND_Demand_Drivers!$B$5:$J$100,7,FALSE)</f>
        <v>2.8122317840853297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66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IWDSH</v>
      </c>
      <c r="G191" s="16">
        <f>VLOOKUP($D191,'Growth rate'!$B$3:$S$93,6,FALSE)*VLOOKUP($F191,BY_IND_Demand_Drivers!$B$5:$J$100,7,FALSE)</f>
        <v>2.8404900522188208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66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IWDSH</v>
      </c>
      <c r="G192" s="16">
        <f>VLOOKUP($D192,'Growth rate'!$B$3:$S$93,6,FALSE)*VLOOKUP($F192,BY_IND_Demand_Drivers!$B$5:$J$100,7,FALSE)</f>
        <v>2.8687483203523114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66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IWDSH</v>
      </c>
      <c r="G193" s="16">
        <f>VLOOKUP($D193,'Growth rate'!$B$3:$S$93,6,FALSE)*VLOOKUP($F193,BY_IND_Demand_Drivers!$B$5:$J$100,7,FALSE)</f>
        <v>2.8970065884858029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66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IWDSH</v>
      </c>
      <c r="G194" s="16">
        <f>VLOOKUP($D194,'Growth rate'!$B$3:$S$93,6,FALSE)*VLOOKUP($F194,BY_IND_Demand_Drivers!$B$5:$J$100,7,FALSE)</f>
        <v>2.9252648566192945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66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IWDSH</v>
      </c>
      <c r="G195" s="16">
        <f>VLOOKUP($D195,'Growth rate'!$B$3:$S$93,6,FALSE)*VLOOKUP($F195,BY_IND_Demand_Drivers!$B$5:$J$100,7,FALSE)</f>
        <v>2.9535231247527856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66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IWDSH</v>
      </c>
      <c r="G196" s="16">
        <f>VLOOKUP($D196,'Growth rate'!$B$3:$S$93,6,FALSE)*VLOOKUP($F196,BY_IND_Demand_Drivers!$B$5:$J$100,7,FALSE)</f>
        <v>2.9817813928862771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66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IWDSH</v>
      </c>
      <c r="G197" s="16">
        <f>VLOOKUP($D197,'Growth rate'!$B$3:$S$93,6,FALSE)*VLOOKUP($F197,BY_IND_Demand_Drivers!$B$5:$J$100,7,FALSE)</f>
        <v>3.0100396610197686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66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IWDSH</v>
      </c>
      <c r="G198" s="16">
        <f>VLOOKUP($D198,'Growth rate'!$B$3:$S$93,6,FALSE)*VLOOKUP($F198,BY_IND_Demand_Drivers!$B$5:$J$100,7,FALSE)</f>
        <v>3.0382979291532597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66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IWDSH</v>
      </c>
      <c r="G199" s="16">
        <f>VLOOKUP($D199,'Growth rate'!$B$3:$S$93,6,FALSE)*VLOOKUP($F199,BY_IND_Demand_Drivers!$B$5:$J$100,7,FALSE)</f>
        <v>3.0665561972867512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66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IWDSH</v>
      </c>
      <c r="G200" s="16">
        <f>VLOOKUP($D200,'Growth rate'!$B$3:$S$93,6,FALSE)*VLOOKUP($F200,BY_IND_Demand_Drivers!$B$5:$J$100,7,FALSE)</f>
        <v>3.0998106278740694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66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IWDSH</v>
      </c>
      <c r="G201" s="16">
        <f>VLOOKUP($D201,'Growth rate'!$B$3:$S$93,6,FALSE)*VLOOKUP($F201,BY_IND_Demand_Drivers!$B$5:$J$100,7,FALSE)</f>
        <v>3.1330650584613875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66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IWDSH</v>
      </c>
      <c r="G202" s="16">
        <f>VLOOKUP($D202,'Growth rate'!$B$3:$S$93,6,FALSE)*VLOOKUP($F202,BY_IND_Demand_Drivers!$B$5:$J$100,7,FALSE)</f>
        <v>3.1663194890487056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66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IWDSH</v>
      </c>
      <c r="G203" s="16">
        <f>VLOOKUP($D203,'Growth rate'!$B$3:$S$93,6,FALSE)*VLOOKUP($F203,BY_IND_Demand_Drivers!$B$5:$J$100,7,FALSE)</f>
        <v>3.1995739196360238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66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IWDSH</v>
      </c>
      <c r="G204" s="16">
        <f>VLOOKUP($D204,'Growth rate'!$B$3:$S$93,6,FALSE)*VLOOKUP($F204,BY_IND_Demand_Drivers!$B$5:$J$100,7,FALSE)</f>
        <v>3.2328283502233419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66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IWDSH</v>
      </c>
      <c r="G205" s="16">
        <f>VLOOKUP($D205,'Growth rate'!$B$3:$S$93,6,FALSE)*VLOOKUP($F205,BY_IND_Demand_Drivers!$B$5:$J$100,7,FALSE)</f>
        <v>3.2700647209979437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66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IWDSH</v>
      </c>
      <c r="G206" s="16">
        <f>VLOOKUP($D206,'Growth rate'!$B$3:$S$93,6,FALSE)*VLOOKUP($F206,BY_IND_Demand_Drivers!$B$5:$J$100,7,FALSE)</f>
        <v>3.3073010917725449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66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IWDSH</v>
      </c>
      <c r="G207" s="16">
        <f>VLOOKUP($D207,'Growth rate'!$B$3:$S$93,6,FALSE)*VLOOKUP($F207,BY_IND_Demand_Drivers!$B$5:$J$100,7,FALSE)</f>
        <v>3.344537462547148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66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IWDSH</v>
      </c>
      <c r="G208" s="16">
        <f>VLOOKUP($D208,'Growth rate'!$B$3:$S$93,6,FALSE)*VLOOKUP($F208,BY_IND_Demand_Drivers!$B$5:$J$100,7,FALSE)</f>
        <v>3.3817738333217493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66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IWDSH</v>
      </c>
      <c r="G209" s="16">
        <f>VLOOKUP($D209,'Growth rate'!$B$3:$S$93,6,FALSE)*VLOOKUP($F209,BY_IND_Demand_Drivers!$B$5:$J$100,7,FALSE)</f>
        <v>3.419010204096351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66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IWDSH</v>
      </c>
      <c r="G210" s="16">
        <f>VLOOKUP($D210,'Growth rate'!$B$3:$S$93,6,FALSE)*VLOOKUP($F210,BY_IND_Demand_Drivers!$B$5:$J$100,7,FALSE)</f>
        <v>3.457182392960771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66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IWDSH</v>
      </c>
      <c r="G211" s="16">
        <f>VLOOKUP($D211,'Growth rate'!$B$3:$S$93,6,FALSE)*VLOOKUP($F211,BY_IND_Demand_Drivers!$B$5:$J$100,7,FALSE)</f>
        <v>3.4953545818251919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66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IWDSH</v>
      </c>
      <c r="G212" s="16">
        <f>VLOOKUP($D212,'Growth rate'!$B$3:$S$93,6,FALSE)*VLOOKUP($F212,BY_IND_Demand_Drivers!$B$5:$J$100,7,FALSE)</f>
        <v>3.5335267706896119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66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IWDSH</v>
      </c>
      <c r="G213" s="16">
        <f>VLOOKUP($D213,'Growth rate'!$B$3:$S$93,6,FALSE)*VLOOKUP($F213,BY_IND_Demand_Drivers!$B$5:$J$100,7,FALSE)</f>
        <v>3.5716989595540323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66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IWDSH</v>
      </c>
      <c r="G214" s="16">
        <f>VLOOKUP($D214,'Growth rate'!$B$3:$S$93,6,FALSE)*VLOOKUP($F214,BY_IND_Demand_Drivers!$B$5:$J$100,7,FALSE)</f>
        <v>3.6098711484184522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66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IWDSH</v>
      </c>
      <c r="G215" s="16">
        <f>VLOOKUP($D215,'Growth rate'!$B$3:$S$93,6,FALSE)*VLOOKUP($F215,BY_IND_Demand_Drivers!$B$5:$J$100,7,FALSE)</f>
        <v>3.6493750730394021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66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IWDSH</v>
      </c>
      <c r="G216" s="16">
        <f>VLOOKUP($D216,'Growth rate'!$B$3:$S$93,6,FALSE)*VLOOKUP($F216,BY_IND_Demand_Drivers!$B$5:$J$100,7,FALSE)</f>
        <v>3.6888789976603524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66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IWDSH</v>
      </c>
      <c r="G217" s="16">
        <f>VLOOKUP($D217,'Growth rate'!$B$3:$S$93,6,FALSE)*VLOOKUP($F217,BY_IND_Demand_Drivers!$B$5:$J$100,7,FALSE)</f>
        <v>3.7283829222813027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66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IWDSH</v>
      </c>
      <c r="G218" s="16">
        <f>VLOOKUP($D218,'Growth rate'!$B$3:$S$93,6,FALSE)*VLOOKUP($F218,BY_IND_Demand_Drivers!$B$5:$J$100,7,FALSE)</f>
        <v>3.7678868469022522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66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IWDSH</v>
      </c>
      <c r="G219" s="16">
        <f>VLOOKUP($D219,'Growth rate'!$B$3:$S$93,6,FALSE)*VLOOKUP($F219,BY_IND_Demand_Drivers!$B$5:$J$100,7,FALSE)</f>
        <v>3.8073907715232025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66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IWDSH</v>
      </c>
      <c r="G220" s="16">
        <f>VLOOKUP($D220,'Growth rate'!$B$3:$S$93,6,FALSE)*VLOOKUP($F220,BY_IND_Demand_Drivers!$B$5:$J$100,7,FALSE)</f>
        <v>3.8468209590972311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66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IWDSH</v>
      </c>
      <c r="G221" s="16">
        <f>VLOOKUP($D221,'Growth rate'!$B$3:$S$93,6,FALSE)*VLOOKUP($F221,BY_IND_Demand_Drivers!$B$5:$J$100,7,FALSE)</f>
        <v>3.8862511466712593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66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IWDSH</v>
      </c>
      <c r="G222" s="16">
        <f>VLOOKUP($D222,'Growth rate'!$B$3:$S$93,6,FALSE)*VLOOKUP($F222,BY_IND_Demand_Drivers!$B$5:$J$100,7,FALSE)</f>
        <v>3.9256813342452874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66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IWDSH</v>
      </c>
      <c r="G223" s="16">
        <f>VLOOKUP($D223,'Growth rate'!$B$3:$S$93,6,FALSE)*VLOOKUP($F223,BY_IND_Demand_Drivers!$B$5:$J$100,7,FALSE)</f>
        <v>3.9651115218193151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66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IWDSH</v>
      </c>
      <c r="G224" s="16">
        <f>VLOOKUP($D224,'Growth rate'!$B$3:$S$93,6,FALSE)*VLOOKUP($F224,BY_IND_Demand_Drivers!$B$5:$J$100,7,FALSE)</f>
        <v>4.0045417093933429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66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IWDSH</v>
      </c>
      <c r="G225" s="16">
        <f>VLOOKUP($D225,'Growth rate'!$B$3:$S$93,6,FALSE)*VLOOKUP($F225,BY_IND_Demand_Drivers!$B$5:$J$100,7,FALSE)</f>
        <v>4.0433232064693545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66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IWDSH</v>
      </c>
      <c r="G226" s="16">
        <f>VLOOKUP($D226,'Growth rate'!$B$3:$S$93,6,FALSE)*VLOOKUP($F226,BY_IND_Demand_Drivers!$B$5:$J$100,7,FALSE)</f>
        <v>4.082104703545367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66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IWDSH</v>
      </c>
      <c r="G227" s="16">
        <f>VLOOKUP($D227,'Growth rate'!$B$3:$S$93,6,FALSE)*VLOOKUP($F227,BY_IND_Demand_Drivers!$B$5:$J$100,7,FALSE)</f>
        <v>4.1208862006213796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66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IWDSH</v>
      </c>
      <c r="G228" s="16">
        <f>VLOOKUP($D228,'Growth rate'!$B$3:$S$93,6,FALSE)*VLOOKUP($F228,BY_IND_Demand_Drivers!$B$5:$J$100,7,FALSE)</f>
        <v>4.1596676976973912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66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IWDSH</v>
      </c>
      <c r="G229" s="16">
        <f>VLOOKUP($D229,'Growth rate'!$B$3:$S$93,6,FALSE)*VLOOKUP($F229,BY_IND_Demand_Drivers!$B$5:$J$100,7,FALSE)</f>
        <v>4.1984491947734028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66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IWDSH</v>
      </c>
      <c r="G230" s="16">
        <f>VLOOKUP($D230,'Growth rate'!$B$3:$S$93,6,FALSE)*VLOOKUP($F230,BY_IND_Demand_Drivers!$B$5:$J$100,7,FALSE)</f>
        <v>4.2356435298451203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66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IWDSH</v>
      </c>
      <c r="G231" s="16">
        <f>VLOOKUP($D231,'Growth rate'!$B$3:$S$93,6,FALSE)*VLOOKUP($F231,BY_IND_Demand_Drivers!$B$5:$J$100,7,FALSE)</f>
        <v>4.2728378649168368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66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IWDSH</v>
      </c>
      <c r="G232" s="16">
        <f>VLOOKUP($D232,'Growth rate'!$B$3:$S$93,6,FALSE)*VLOOKUP($F232,BY_IND_Demand_Drivers!$B$5:$J$100,7,FALSE)</f>
        <v>4.3100321999885525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66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IWDSH</v>
      </c>
      <c r="G233" s="16">
        <f>VLOOKUP($D233,'Growth rate'!$B$3:$S$93,6,FALSE)*VLOOKUP($F233,BY_IND_Demand_Drivers!$B$5:$J$100,7,FALSE)</f>
        <v>4.3472265350602681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66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IWDSH</v>
      </c>
      <c r="G234" s="16">
        <f>VLOOKUP($D234,'Growth rate'!$B$3:$S$93,6,FALSE)*VLOOKUP($F234,BY_IND_Demand_Drivers!$B$5:$J$100,7,FALSE)</f>
        <v>4.3844208701319847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66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IWDSH</v>
      </c>
      <c r="G235" s="16">
        <f>VLOOKUP($D235,'Growth rate'!$B$3:$S$93,6,FALSE)*VLOOKUP($F235,BY_IND_Demand_Drivers!$B$5:$J$100,7,FALSE)</f>
        <v>4.4201435366422173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66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IWDSH</v>
      </c>
      <c r="G236" s="16">
        <f>VLOOKUP($D236,'Growth rate'!$B$3:$S$93,6,FALSE)*VLOOKUP($F236,BY_IND_Demand_Drivers!$B$5:$J$100,7,FALSE)</f>
        <v>4.455866203152449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66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IWDSH</v>
      </c>
      <c r="G237" s="16">
        <f>VLOOKUP($D237,'Growth rate'!$B$3:$S$93,6,FALSE)*VLOOKUP($F237,BY_IND_Demand_Drivers!$B$5:$J$100,7,FALSE)</f>
        <v>4.4915888696626824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66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IWDSH</v>
      </c>
      <c r="G238" s="16">
        <f>VLOOKUP($D238,'Growth rate'!$B$3:$S$93,6,FALSE)*VLOOKUP($F238,BY_IND_Demand_Drivers!$B$5:$J$100,7,FALSE)</f>
        <v>4.5273115361729142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66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IWDSH</v>
      </c>
      <c r="G239" s="16">
        <f>VLOOKUP($D239,'Growth rate'!$B$3:$S$93,6,FALSE)*VLOOKUP($F239,BY_IND_Demand_Drivers!$B$5:$J$100,7,FALSE)</f>
        <v>4.5630342026831467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66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IWDSH</v>
      </c>
      <c r="G240" s="16">
        <f>VLOOKUP($D240,'Growth rate'!$B$3:$S$93,6,FALSE)*VLOOKUP($F240,BY_IND_Demand_Drivers!$B$5:$J$100,7,FALSE)</f>
        <v>4.5979284446434914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66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IWDSH</v>
      </c>
      <c r="G241" s="16">
        <f>VLOOKUP($D241,'Growth rate'!$B$3:$S$93,6,FALSE)*VLOOKUP($F241,BY_IND_Demand_Drivers!$B$5:$J$100,7,FALSE)</f>
        <v>4.6328226866038351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66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IWDSH</v>
      </c>
      <c r="G242" s="16">
        <f>VLOOKUP($D242,'Growth rate'!$B$3:$S$93,6,FALSE)*VLOOKUP($F242,BY_IND_Demand_Drivers!$B$5:$J$100,7,FALSE)</f>
        <v>4.6677169285641797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66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IWDSH</v>
      </c>
      <c r="G243" s="16">
        <f>VLOOKUP($D243,'Growth rate'!$B$3:$S$93,6,FALSE)*VLOOKUP($F243,BY_IND_Demand_Drivers!$B$5:$J$100,7,FALSE)</f>
        <v>4.7026111705245235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66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IWDSH</v>
      </c>
      <c r="G244" s="16">
        <f>VLOOKUP($D244,'Growth rate'!$B$3:$S$93,6,FALSE)*VLOOKUP($F244,BY_IND_Demand_Drivers!$B$5:$J$100,7,FALSE)</f>
        <v>4.7375054124848672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66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IWDSH</v>
      </c>
      <c r="G245" s="16">
        <f>VLOOKUP($D245,'Growth rate'!$B$3:$S$93,6,FALSE)*VLOOKUP($F245,BY_IND_Demand_Drivers!$B$5:$J$100,7,FALSE)</f>
        <v>4.7712345253117459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66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IWDSH</v>
      </c>
      <c r="G246" s="16">
        <f>VLOOKUP($D246,'Growth rate'!$B$3:$S$93,6,FALSE)*VLOOKUP($F246,BY_IND_Demand_Drivers!$B$5:$J$100,7,FALSE)</f>
        <v>4.8049636381386236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66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IWDSH</v>
      </c>
      <c r="G247" s="16">
        <f>VLOOKUP($D247,'Growth rate'!$B$3:$S$93,6,FALSE)*VLOOKUP($F247,BY_IND_Demand_Drivers!$B$5:$J$100,7,FALSE)</f>
        <v>4.8386927509655022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66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IWDSH</v>
      </c>
      <c r="G248" s="16">
        <f>VLOOKUP($D248,'Growth rate'!$B$3:$S$93,6,FALSE)*VLOOKUP($F248,BY_IND_Demand_Drivers!$B$5:$J$100,7,FALSE)</f>
        <v>4.8724218637923791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66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IWDSH</v>
      </c>
      <c r="G249" s="16">
        <f>VLOOKUP($D249,'Growth rate'!$B$3:$S$93,6,FALSE)*VLOOKUP($F249,BY_IND_Demand_Drivers!$B$5:$J$100,7,FALSE)</f>
        <v>4.9061509766192568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67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IWDLA</v>
      </c>
      <c r="G250" s="16">
        <f>VLOOKUP($D250,'Growth rate'!$B$3:$S$93,6,FALSE)*VLOOKUP($F250,BY_IND_Demand_Drivers!$B$5:$J$100,7,FALSE)</f>
        <v>1.6434002851485101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67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IWDLA</v>
      </c>
      <c r="G251" s="16">
        <f>VLOOKUP($D251,'Growth rate'!$B$3:$S$93,6,FALSE)*VLOOKUP($F251,BY_IND_Demand_Drivers!$B$5:$J$100,7,FALSE)</f>
        <v>1.6646002798271222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67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IWDLA</v>
      </c>
      <c r="G252" s="16">
        <f>VLOOKUP($D252,'Growth rate'!$B$3:$S$93,6,FALSE)*VLOOKUP($F252,BY_IND_Demand_Drivers!$B$5:$J$100,7,FALSE)</f>
        <v>1.6858002745057339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67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IWDLA</v>
      </c>
      <c r="G253" s="16">
        <f>VLOOKUP($D253,'Growth rate'!$B$3:$S$93,6,FALSE)*VLOOKUP($F253,BY_IND_Demand_Drivers!$B$5:$J$100,7,FALSE)</f>
        <v>1.707000269184346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67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IWDLA</v>
      </c>
      <c r="G254" s="16">
        <f>VLOOKUP($D254,'Growth rate'!$B$3:$S$93,6,FALSE)*VLOOKUP($F254,BY_IND_Demand_Drivers!$B$5:$J$100,7,FALSE)</f>
        <v>1.7282002638629579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67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IWDLA</v>
      </c>
      <c r="G255" s="16">
        <f>VLOOKUP($D255,'Growth rate'!$B$3:$S$93,6,FALSE)*VLOOKUP($F255,BY_IND_Demand_Drivers!$B$5:$J$100,7,FALSE)</f>
        <v>1.74940025854157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67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IWDLA</v>
      </c>
      <c r="G256" s="16">
        <f>VLOOKUP($D256,'Growth rate'!$B$3:$S$93,6,FALSE)*VLOOKUP($F256,BY_IND_Demand_Drivers!$B$5:$J$100,7,FALSE)</f>
        <v>1.7706002532201821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67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IWDLA</v>
      </c>
      <c r="G257" s="16">
        <f>VLOOKUP($D257,'Growth rate'!$B$3:$S$93,6,FALSE)*VLOOKUP($F257,BY_IND_Demand_Drivers!$B$5:$J$100,7,FALSE)</f>
        <v>1.7918002478987938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67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IWDLA</v>
      </c>
      <c r="G258" s="16">
        <f>VLOOKUP($D258,'Growth rate'!$B$3:$S$93,6,FALSE)*VLOOKUP($F258,BY_IND_Demand_Drivers!$B$5:$J$100,7,FALSE)</f>
        <v>1.8130002425774059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67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IWDLA</v>
      </c>
      <c r="G259" s="16">
        <f>VLOOKUP($D259,'Growth rate'!$B$3:$S$93,6,FALSE)*VLOOKUP($F259,BY_IND_Demand_Drivers!$B$5:$J$100,7,FALSE)</f>
        <v>1.834200237256018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67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IWDLA</v>
      </c>
      <c r="G260" s="16">
        <f>VLOOKUP($D260,'Growth rate'!$B$3:$S$93,6,FALSE)*VLOOKUP($F260,BY_IND_Demand_Drivers!$B$5:$J$100,7,FALSE)</f>
        <v>1.8554002319346299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67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IWDLA</v>
      </c>
      <c r="G261" s="16">
        <f>VLOOKUP($D261,'Growth rate'!$B$3:$S$93,6,FALSE)*VLOOKUP($F261,BY_IND_Demand_Drivers!$B$5:$J$100,7,FALSE)</f>
        <v>1.876600226613242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67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IWDLA</v>
      </c>
      <c r="G262" s="16">
        <f>VLOOKUP($D262,'Growth rate'!$B$3:$S$93,6,FALSE)*VLOOKUP($F262,BY_IND_Demand_Drivers!$B$5:$J$100,7,FALSE)</f>
        <v>1.8978002212918537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67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IWDLA</v>
      </c>
      <c r="G263" s="16">
        <f>VLOOKUP($D263,'Growth rate'!$B$3:$S$93,6,FALSE)*VLOOKUP($F263,BY_IND_Demand_Drivers!$B$5:$J$100,7,FALSE)</f>
        <v>1.9190002159704658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67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IWDLA</v>
      </c>
      <c r="G264" s="16">
        <f>VLOOKUP($D264,'Growth rate'!$B$3:$S$93,6,FALSE)*VLOOKUP($F264,BY_IND_Demand_Drivers!$B$5:$J$100,7,FALSE)</f>
        <v>1.9402002106490777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67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IWDLA</v>
      </c>
      <c r="G265" s="16">
        <f>VLOOKUP($D265,'Growth rate'!$B$3:$S$93,6,FALSE)*VLOOKUP($F265,BY_IND_Demand_Drivers!$B$5:$J$100,7,FALSE)</f>
        <v>1.9614002053276898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67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IWDLA</v>
      </c>
      <c r="G266" s="16">
        <f>VLOOKUP($D266,'Growth rate'!$B$3:$S$93,6,FALSE)*VLOOKUP($F266,BY_IND_Demand_Drivers!$B$5:$J$100,7,FALSE)</f>
        <v>1.9826002000063019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67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IWDLA</v>
      </c>
      <c r="G267" s="16">
        <f>VLOOKUP($D267,'Growth rate'!$B$3:$S$93,6,FALSE)*VLOOKUP($F267,BY_IND_Demand_Drivers!$B$5:$J$100,7,FALSE)</f>
        <v>2.0038001946849135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67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IWDLA</v>
      </c>
      <c r="G268" s="16">
        <f>VLOOKUP($D268,'Growth rate'!$B$3:$S$93,6,FALSE)*VLOOKUP($F268,BY_IND_Demand_Drivers!$B$5:$J$100,7,FALSE)</f>
        <v>2.0250001893635257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67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IWDLA</v>
      </c>
      <c r="G269" s="16">
        <f>VLOOKUP($D269,'Growth rate'!$B$3:$S$93,6,FALSE)*VLOOKUP($F269,BY_IND_Demand_Drivers!$B$5:$J$100,7,FALSE)</f>
        <v>2.0462001840421378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67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IWDLA</v>
      </c>
      <c r="G270" s="16">
        <f>VLOOKUP($D270,'Growth rate'!$B$3:$S$93,6,FALSE)*VLOOKUP($F270,BY_IND_Demand_Drivers!$B$5:$J$100,7,FALSE)</f>
        <v>2.0674001787207494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67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IWDLA</v>
      </c>
      <c r="G271" s="16">
        <f>VLOOKUP($D271,'Growth rate'!$B$3:$S$93,6,FALSE)*VLOOKUP($F271,BY_IND_Demand_Drivers!$B$5:$J$100,7,FALSE)</f>
        <v>2.0886001733993615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67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IWDLA</v>
      </c>
      <c r="G272" s="16">
        <f>VLOOKUP($D272,'Growth rate'!$B$3:$S$93,6,FALSE)*VLOOKUP($F272,BY_IND_Demand_Drivers!$B$5:$J$100,7,FALSE)</f>
        <v>2.1098001680779737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67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IWDLA</v>
      </c>
      <c r="G273" s="16">
        <f>VLOOKUP($D273,'Growth rate'!$B$3:$S$93,6,FALSE)*VLOOKUP($F273,BY_IND_Demand_Drivers!$B$5:$J$100,7,FALSE)</f>
        <v>2.1310001627565853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67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IWDLA</v>
      </c>
      <c r="G274" s="16">
        <f>VLOOKUP($D274,'Growth rate'!$B$3:$S$93,6,FALSE)*VLOOKUP($F274,BY_IND_Demand_Drivers!$B$5:$J$100,7,FALSE)</f>
        <v>2.1522001574351974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67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IWDLA</v>
      </c>
      <c r="G275" s="16">
        <f>VLOOKUP($D275,'Growth rate'!$B$3:$S$93,6,FALSE)*VLOOKUP($F275,BY_IND_Demand_Drivers!$B$5:$J$100,7,FALSE)</f>
        <v>2.1734001521138095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67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IWDLA</v>
      </c>
      <c r="G276" s="16">
        <f>VLOOKUP($D276,'Growth rate'!$B$3:$S$93,6,FALSE)*VLOOKUP($F276,BY_IND_Demand_Drivers!$B$5:$J$100,7,FALSE)</f>
        <v>2.1946001467924217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67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IWDLA</v>
      </c>
      <c r="G277" s="16">
        <f>VLOOKUP($D277,'Growth rate'!$B$3:$S$93,6,FALSE)*VLOOKUP($F277,BY_IND_Demand_Drivers!$B$5:$J$100,7,FALSE)</f>
        <v>2.2158001414710333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67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IWDLA</v>
      </c>
      <c r="G278" s="16">
        <f>VLOOKUP($D278,'Growth rate'!$B$3:$S$93,6,FALSE)*VLOOKUP($F278,BY_IND_Demand_Drivers!$B$5:$J$100,7,FALSE)</f>
        <v>2.2370001361496454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67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IWDLA</v>
      </c>
      <c r="G279" s="16">
        <f>VLOOKUP($D279,'Growth rate'!$B$3:$S$93,6,FALSE)*VLOOKUP($F279,BY_IND_Demand_Drivers!$B$5:$J$100,7,FALSE)</f>
        <v>2.2582001308282575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67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IWDLA</v>
      </c>
      <c r="G280" s="16">
        <f>VLOOKUP($D280,'Growth rate'!$B$3:$S$93,6,FALSE)*VLOOKUP($F280,BY_IND_Demand_Drivers!$B$5:$J$100,7,FALSE)</f>
        <v>2.2794001255068692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67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IWDLA</v>
      </c>
      <c r="G281" s="16">
        <f>VLOOKUP($D281,'Growth rate'!$B$3:$S$93,6,FALSE)*VLOOKUP($F281,BY_IND_Demand_Drivers!$B$5:$J$100,7,FALSE)</f>
        <v>2.3006001201854813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67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IWDLA</v>
      </c>
      <c r="G282" s="16">
        <f>VLOOKUP($D282,'Growth rate'!$B$3:$S$93,6,FALSE)*VLOOKUP($F282,BY_IND_Demand_Drivers!$B$5:$J$100,7,FALSE)</f>
        <v>2.325548349431557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67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IWDLA</v>
      </c>
      <c r="G283" s="16">
        <f>VLOOKUP($D283,'Growth rate'!$B$3:$S$93,6,FALSE)*VLOOKUP($F283,BY_IND_Demand_Drivers!$B$5:$J$100,7,FALSE)</f>
        <v>2.3504965786776326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67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IWDLA</v>
      </c>
      <c r="G284" s="16">
        <f>VLOOKUP($D284,'Growth rate'!$B$3:$S$93,6,FALSE)*VLOOKUP($F284,BY_IND_Demand_Drivers!$B$5:$J$100,7,FALSE)</f>
        <v>2.3754448079237083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67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IWDLA</v>
      </c>
      <c r="G285" s="16">
        <f>VLOOKUP($D285,'Growth rate'!$B$3:$S$93,6,FALSE)*VLOOKUP($F285,BY_IND_Demand_Drivers!$B$5:$J$100,7,FALSE)</f>
        <v>2.4003930371697839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67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IWDLA</v>
      </c>
      <c r="G286" s="16">
        <f>VLOOKUP($D286,'Growth rate'!$B$3:$S$93,6,FALSE)*VLOOKUP($F286,BY_IND_Demand_Drivers!$B$5:$J$100,7,FALSE)</f>
        <v>2.4253412664158596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67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IWDLA</v>
      </c>
      <c r="G287" s="16">
        <f>VLOOKUP($D287,'Growth rate'!$B$3:$S$93,6,FALSE)*VLOOKUP($F287,BY_IND_Demand_Drivers!$B$5:$J$100,7,FALSE)</f>
        <v>2.4532768376456047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67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IWDLA</v>
      </c>
      <c r="G288" s="16">
        <f>VLOOKUP($D288,'Growth rate'!$B$3:$S$93,6,FALSE)*VLOOKUP($F288,BY_IND_Demand_Drivers!$B$5:$J$100,7,FALSE)</f>
        <v>2.4812124088753493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67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IWDLA</v>
      </c>
      <c r="G289" s="16">
        <f>VLOOKUP($D289,'Growth rate'!$B$3:$S$93,6,FALSE)*VLOOKUP($F289,BY_IND_Demand_Drivers!$B$5:$J$100,7,FALSE)</f>
        <v>2.5091479801050949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67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IWDLA</v>
      </c>
      <c r="G290" s="16">
        <f>VLOOKUP($D290,'Growth rate'!$B$3:$S$93,6,FALSE)*VLOOKUP($F290,BY_IND_Demand_Drivers!$B$5:$J$100,7,FALSE)</f>
        <v>2.5370835513348395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67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IWDLA</v>
      </c>
      <c r="G291" s="16">
        <f>VLOOKUP($D291,'Growth rate'!$B$3:$S$93,6,FALSE)*VLOOKUP($F291,BY_IND_Demand_Drivers!$B$5:$J$100,7,FALSE)</f>
        <v>2.5650191225645846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67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IWDLA</v>
      </c>
      <c r="G292" s="16">
        <f>VLOOKUP($D292,'Growth rate'!$B$3:$S$93,6,FALSE)*VLOOKUP($F292,BY_IND_Demand_Drivers!$B$5:$J$100,7,FALSE)</f>
        <v>2.5936567657836878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67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IWDLA</v>
      </c>
      <c r="G293" s="16">
        <f>VLOOKUP($D293,'Growth rate'!$B$3:$S$93,6,FALSE)*VLOOKUP($F293,BY_IND_Demand_Drivers!$B$5:$J$100,7,FALSE)</f>
        <v>2.6222944090027918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67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IWDLA</v>
      </c>
      <c r="G294" s="16">
        <f>VLOOKUP($D294,'Growth rate'!$B$3:$S$93,6,FALSE)*VLOOKUP($F294,BY_IND_Demand_Drivers!$B$5:$J$100,7,FALSE)</f>
        <v>2.6509320522218944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67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IWDLA</v>
      </c>
      <c r="G295" s="16">
        <f>VLOOKUP($D295,'Growth rate'!$B$3:$S$93,6,FALSE)*VLOOKUP($F295,BY_IND_Demand_Drivers!$B$5:$J$100,7,FALSE)</f>
        <v>2.679569695440998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67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IWDLA</v>
      </c>
      <c r="G296" s="16">
        <f>VLOOKUP($D296,'Growth rate'!$B$3:$S$93,6,FALSE)*VLOOKUP($F296,BY_IND_Demand_Drivers!$B$5:$J$100,7,FALSE)</f>
        <v>2.7082073386601011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67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IWDLA</v>
      </c>
      <c r="G297" s="16">
        <f>VLOOKUP($D297,'Growth rate'!$B$3:$S$93,6,FALSE)*VLOOKUP($F297,BY_IND_Demand_Drivers!$B$5:$J$100,7,FALSE)</f>
        <v>2.7378440802959361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67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IWDLA</v>
      </c>
      <c r="G298" s="16">
        <f>VLOOKUP($D298,'Growth rate'!$B$3:$S$93,6,FALSE)*VLOOKUP($F298,BY_IND_Demand_Drivers!$B$5:$J$100,7,FALSE)</f>
        <v>2.767480821931771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67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IWDLA</v>
      </c>
      <c r="G299" s="16">
        <f>VLOOKUP($D299,'Growth rate'!$B$3:$S$93,6,FALSE)*VLOOKUP($F299,BY_IND_Demand_Drivers!$B$5:$J$100,7,FALSE)</f>
        <v>2.797117563567606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67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IWDLA</v>
      </c>
      <c r="G300" s="16">
        <f>VLOOKUP($D300,'Growth rate'!$B$3:$S$93,6,FALSE)*VLOOKUP($F300,BY_IND_Demand_Drivers!$B$5:$J$100,7,FALSE)</f>
        <v>2.826754305203441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67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IWDLA</v>
      </c>
      <c r="G301" s="16">
        <f>VLOOKUP($D301,'Growth rate'!$B$3:$S$93,6,FALSE)*VLOOKUP($F301,BY_IND_Demand_Drivers!$B$5:$J$100,7,FALSE)</f>
        <v>2.8563910468392759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67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IWDLA</v>
      </c>
      <c r="G302" s="16">
        <f>VLOOKUP($D302,'Growth rate'!$B$3:$S$93,6,FALSE)*VLOOKUP($F302,BY_IND_Demand_Drivers!$B$5:$J$100,7,FALSE)</f>
        <v>2.8859724692674735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67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IWDLA</v>
      </c>
      <c r="G303" s="16">
        <f>VLOOKUP($D303,'Growth rate'!$B$3:$S$93,6,FALSE)*VLOOKUP($F303,BY_IND_Demand_Drivers!$B$5:$J$100,7,FALSE)</f>
        <v>2.9155538916956703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67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IWDLA</v>
      </c>
      <c r="G304" s="16">
        <f>VLOOKUP($D304,'Growth rate'!$B$3:$S$93,6,FALSE)*VLOOKUP($F304,BY_IND_Demand_Drivers!$B$5:$J$100,7,FALSE)</f>
        <v>2.9451353141238674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67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IWDLA</v>
      </c>
      <c r="G305" s="16">
        <f>VLOOKUP($D305,'Growth rate'!$B$3:$S$93,6,FALSE)*VLOOKUP($F305,BY_IND_Demand_Drivers!$B$5:$J$100,7,FALSE)</f>
        <v>2.9747167365520646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67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IWDLA</v>
      </c>
      <c r="G306" s="16">
        <f>VLOOKUP($D306,'Growth rate'!$B$3:$S$93,6,FALSE)*VLOOKUP($F306,BY_IND_Demand_Drivers!$B$5:$J$100,7,FALSE)</f>
        <v>3.0042981589802613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67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IWDLA</v>
      </c>
      <c r="G307" s="16">
        <f>VLOOKUP($D307,'Growth rate'!$B$3:$S$93,6,FALSE)*VLOOKUP($F307,BY_IND_Demand_Drivers!$B$5:$J$100,7,FALSE)</f>
        <v>3.0333929190609625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67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IWDLA</v>
      </c>
      <c r="G308" s="16">
        <f>VLOOKUP($D308,'Growth rate'!$B$3:$S$93,6,FALSE)*VLOOKUP($F308,BY_IND_Demand_Drivers!$B$5:$J$100,7,FALSE)</f>
        <v>3.0624876791416646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67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IWDLA</v>
      </c>
      <c r="G309" s="16">
        <f>VLOOKUP($D309,'Growth rate'!$B$3:$S$93,6,FALSE)*VLOOKUP($F309,BY_IND_Demand_Drivers!$B$5:$J$100,7,FALSE)</f>
        <v>3.0915824392223659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67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IWDLA</v>
      </c>
      <c r="G310" s="16">
        <f>VLOOKUP($D310,'Growth rate'!$B$3:$S$93,6,FALSE)*VLOOKUP($F310,BY_IND_Demand_Drivers!$B$5:$J$100,7,FALSE)</f>
        <v>3.1206771993030671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67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IWDLA</v>
      </c>
      <c r="G311" s="16">
        <f>VLOOKUP($D311,'Growth rate'!$B$3:$S$93,6,FALSE)*VLOOKUP($F311,BY_IND_Demand_Drivers!$B$5:$J$100,7,FALSE)</f>
        <v>3.1497719593837683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67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IWDLA</v>
      </c>
      <c r="G312" s="16">
        <f>VLOOKUP($D312,'Growth rate'!$B$3:$S$93,6,FALSE)*VLOOKUP($F312,BY_IND_Demand_Drivers!$B$5:$J$100,7,FALSE)</f>
        <v>3.1776759944743111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67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IWDLA</v>
      </c>
      <c r="G313" s="16">
        <f>VLOOKUP($D313,'Growth rate'!$B$3:$S$93,6,FALSE)*VLOOKUP($F313,BY_IND_Demand_Drivers!$B$5:$J$100,7,FALSE)</f>
        <v>3.2055800295648536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67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IWDLA</v>
      </c>
      <c r="G314" s="16">
        <f>VLOOKUP($D314,'Growth rate'!$B$3:$S$93,6,FALSE)*VLOOKUP($F314,BY_IND_Demand_Drivers!$B$5:$J$100,7,FALSE)</f>
        <v>3.233484064655396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67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IWDLA</v>
      </c>
      <c r="G315" s="16">
        <f>VLOOKUP($D315,'Growth rate'!$B$3:$S$93,6,FALSE)*VLOOKUP($F315,BY_IND_Demand_Drivers!$B$5:$J$100,7,FALSE)</f>
        <v>3.2613880997459379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67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IWDLA</v>
      </c>
      <c r="G316" s="16">
        <f>VLOOKUP($D316,'Growth rate'!$B$3:$S$93,6,FALSE)*VLOOKUP($F316,BY_IND_Demand_Drivers!$B$5:$J$100,7,FALSE)</f>
        <v>3.2892921348364803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67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IWDLA</v>
      </c>
      <c r="G317" s="16">
        <f>VLOOKUP($D317,'Growth rate'!$B$3:$S$93,6,FALSE)*VLOOKUP($F317,BY_IND_Demand_Drivers!$B$5:$J$100,7,FALSE)</f>
        <v>3.3160920907412512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67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IWDLA</v>
      </c>
      <c r="G318" s="16">
        <f>VLOOKUP($D318,'Growth rate'!$B$3:$S$93,6,FALSE)*VLOOKUP($F318,BY_IND_Demand_Drivers!$B$5:$J$100,7,FALSE)</f>
        <v>3.3428920466460217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67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IWDLA</v>
      </c>
      <c r="G319" s="16">
        <f>VLOOKUP($D319,'Growth rate'!$B$3:$S$93,6,FALSE)*VLOOKUP($F319,BY_IND_Demand_Drivers!$B$5:$J$100,7,FALSE)</f>
        <v>3.369692002550793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67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IWDLA</v>
      </c>
      <c r="G320" s="16">
        <f>VLOOKUP($D320,'Growth rate'!$B$3:$S$93,6,FALSE)*VLOOKUP($F320,BY_IND_Demand_Drivers!$B$5:$J$100,7,FALSE)</f>
        <v>3.3964919584555635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67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IWDLA</v>
      </c>
      <c r="G321" s="16">
        <f>VLOOKUP($D321,'Growth rate'!$B$3:$S$93,6,FALSE)*VLOOKUP($F321,BY_IND_Demand_Drivers!$B$5:$J$100,7,FALSE)</f>
        <v>3.423291914360334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67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IWDLA</v>
      </c>
      <c r="G322" s="16">
        <f>VLOOKUP($D322,'Growth rate'!$B$3:$S$93,6,FALSE)*VLOOKUP($F322,BY_IND_Demand_Drivers!$B$5:$J$100,7,FALSE)</f>
        <v>3.4494703673489928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67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IWDLA</v>
      </c>
      <c r="G323" s="16">
        <f>VLOOKUP($D323,'Growth rate'!$B$3:$S$93,6,FALSE)*VLOOKUP($F323,BY_IND_Demand_Drivers!$B$5:$J$100,7,FALSE)</f>
        <v>3.4756488203376503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67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IWDLA</v>
      </c>
      <c r="G324" s="16">
        <f>VLOOKUP($D324,'Growth rate'!$B$3:$S$93,6,FALSE)*VLOOKUP($F324,BY_IND_Demand_Drivers!$B$5:$J$100,7,FALSE)</f>
        <v>3.5018272733263087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67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IWDLA</v>
      </c>
      <c r="G325" s="16">
        <f>VLOOKUP($D325,'Growth rate'!$B$3:$S$93,6,FALSE)*VLOOKUP($F325,BY_IND_Demand_Drivers!$B$5:$J$100,7,FALSE)</f>
        <v>3.5280057263149667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67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IWDLA</v>
      </c>
      <c r="G326" s="16">
        <f>VLOOKUP($D326,'Growth rate'!$B$3:$S$93,6,FALSE)*VLOOKUP($F326,BY_IND_Demand_Drivers!$B$5:$J$100,7,FALSE)</f>
        <v>3.5541841793036242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67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IWDLA</v>
      </c>
      <c r="G327" s="16">
        <f>VLOOKUP($D327,'Growth rate'!$B$3:$S$93,6,FALSE)*VLOOKUP($F327,BY_IND_Demand_Drivers!$B$5:$J$100,7,FALSE)</f>
        <v>3.5794885259488685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67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IWDLA</v>
      </c>
      <c r="G328" s="16">
        <f>VLOOKUP($D328,'Growth rate'!$B$3:$S$93,6,FALSE)*VLOOKUP($F328,BY_IND_Demand_Drivers!$B$5:$J$100,7,FALSE)</f>
        <v>3.6047928725941123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67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IWDLA</v>
      </c>
      <c r="G329" s="16">
        <f>VLOOKUP($D329,'Growth rate'!$B$3:$S$93,6,FALSE)*VLOOKUP($F329,BY_IND_Demand_Drivers!$B$5:$J$100,7,FALSE)</f>
        <v>3.6300972192393566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67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IWDLA</v>
      </c>
      <c r="G330" s="16">
        <f>VLOOKUP($D330,'Growth rate'!$B$3:$S$93,6,FALSE)*VLOOKUP($F330,BY_IND_Demand_Drivers!$B$5:$J$100,7,FALSE)</f>
        <v>3.6554015658846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67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IWDLA</v>
      </c>
      <c r="G331" s="16">
        <f>VLOOKUP($D331,'Growth rate'!$B$3:$S$93,6,FALSE)*VLOOKUP($F331,BY_IND_Demand_Drivers!$B$5:$J$100,7,FALSE)</f>
        <v>3.6807059125298438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68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IWDEM</v>
      </c>
      <c r="G332" s="16">
        <f>VLOOKUP($D332,'Growth rate'!$B$3:$S$93,6,FALSE)*VLOOKUP($F332,BY_IND_Demand_Drivers!$B$5:$J$100,7,FALSE)</f>
        <v>14.790602566336601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68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IWDEM</v>
      </c>
      <c r="G333" s="16">
        <f>VLOOKUP($D333,'Growth rate'!$B$3:$S$93,6,FALSE)*VLOOKUP($F333,BY_IND_Demand_Drivers!$B$5:$J$100,7,FALSE)</f>
        <v>14.98140251844411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68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IWDEM</v>
      </c>
      <c r="G334" s="16">
        <f>VLOOKUP($D334,'Growth rate'!$B$3:$S$93,6,FALSE)*VLOOKUP($F334,BY_IND_Demand_Drivers!$B$5:$J$100,7,FALSE)</f>
        <v>15.172202470551616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68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IWDEM</v>
      </c>
      <c r="G335" s="16">
        <f>VLOOKUP($D335,'Growth rate'!$B$3:$S$93,6,FALSE)*VLOOKUP($F335,BY_IND_Demand_Drivers!$B$5:$J$100,7,FALSE)</f>
        <v>15.363002422659125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68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IWDEM</v>
      </c>
      <c r="G336" s="16">
        <f>VLOOKUP($D336,'Growth rate'!$B$3:$S$93,6,FALSE)*VLOOKUP($F336,BY_IND_Demand_Drivers!$B$5:$J$100,7,FALSE)</f>
        <v>15.553802374766631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68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IWDEM</v>
      </c>
      <c r="G337" s="16">
        <f>VLOOKUP($D337,'Growth rate'!$B$3:$S$93,6,FALSE)*VLOOKUP($F337,BY_IND_Demand_Drivers!$B$5:$J$100,7,FALSE)</f>
        <v>15.744602326874141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68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IWDEM</v>
      </c>
      <c r="G338" s="16">
        <f>VLOOKUP($D338,'Growth rate'!$B$3:$S$93,6,FALSE)*VLOOKUP($F338,BY_IND_Demand_Drivers!$B$5:$J$100,7,FALSE)</f>
        <v>15.935402278981648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68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IWDEM</v>
      </c>
      <c r="G339" s="16">
        <f>VLOOKUP($D339,'Growth rate'!$B$3:$S$93,6,FALSE)*VLOOKUP($F339,BY_IND_Demand_Drivers!$B$5:$J$100,7,FALSE)</f>
        <v>16.126202231089156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68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IWDEM</v>
      </c>
      <c r="G340" s="16">
        <f>VLOOKUP($D340,'Growth rate'!$B$3:$S$93,6,FALSE)*VLOOKUP($F340,BY_IND_Demand_Drivers!$B$5:$J$100,7,FALSE)</f>
        <v>16.317002183196664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68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IWDEM</v>
      </c>
      <c r="G341" s="16">
        <f>VLOOKUP($D341,'Growth rate'!$B$3:$S$93,6,FALSE)*VLOOKUP($F341,BY_IND_Demand_Drivers!$B$5:$J$100,7,FALSE)</f>
        <v>16.507802135304175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68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IWDEM</v>
      </c>
      <c r="G342" s="16">
        <f>VLOOKUP($D342,'Growth rate'!$B$3:$S$93,6,FALSE)*VLOOKUP($F342,BY_IND_Demand_Drivers!$B$5:$J$100,7,FALSE)</f>
        <v>16.698602087411679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68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IWDEM</v>
      </c>
      <c r="G343" s="16">
        <f>VLOOKUP($D343,'Growth rate'!$B$3:$S$93,6,FALSE)*VLOOKUP($F343,BY_IND_Demand_Drivers!$B$5:$J$100,7,FALSE)</f>
        <v>16.88940203951919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68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IWDEM</v>
      </c>
      <c r="G344" s="16">
        <f>VLOOKUP($D344,'Growth rate'!$B$3:$S$93,6,FALSE)*VLOOKUP($F344,BY_IND_Demand_Drivers!$B$5:$J$100,7,FALSE)</f>
        <v>17.080201991626694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68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IWDEM</v>
      </c>
      <c r="G345" s="16">
        <f>VLOOKUP($D345,'Growth rate'!$B$3:$S$93,6,FALSE)*VLOOKUP($F345,BY_IND_Demand_Drivers!$B$5:$J$100,7,FALSE)</f>
        <v>17.271001943734202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68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IWDEM</v>
      </c>
      <c r="G346" s="16">
        <f>VLOOKUP($D346,'Growth rate'!$B$3:$S$93,6,FALSE)*VLOOKUP($F346,BY_IND_Demand_Drivers!$B$5:$J$100,7,FALSE)</f>
        <v>17.46180189584171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68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IWDEM</v>
      </c>
      <c r="G347" s="16">
        <f>VLOOKUP($D347,'Growth rate'!$B$3:$S$93,6,FALSE)*VLOOKUP($F347,BY_IND_Demand_Drivers!$B$5:$J$100,7,FALSE)</f>
        <v>17.652601847949217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68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IWDEM</v>
      </c>
      <c r="G348" s="16">
        <f>VLOOKUP($D348,'Growth rate'!$B$3:$S$93,6,FALSE)*VLOOKUP($F348,BY_IND_Demand_Drivers!$B$5:$J$100,7,FALSE)</f>
        <v>17.843401800056728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68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IWDEM</v>
      </c>
      <c r="G349" s="16">
        <f>VLOOKUP($D349,'Growth rate'!$B$3:$S$93,6,FALSE)*VLOOKUP($F349,BY_IND_Demand_Drivers!$B$5:$J$100,7,FALSE)</f>
        <v>18.034201752164233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68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IWDEM</v>
      </c>
      <c r="G350" s="16">
        <f>VLOOKUP($D350,'Growth rate'!$B$3:$S$93,6,FALSE)*VLOOKUP($F350,BY_IND_Demand_Drivers!$B$5:$J$100,7,FALSE)</f>
        <v>18.225001704271744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68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IWDEM</v>
      </c>
      <c r="G351" s="16">
        <f>VLOOKUP($D351,'Growth rate'!$B$3:$S$93,6,FALSE)*VLOOKUP($F351,BY_IND_Demand_Drivers!$B$5:$J$100,7,FALSE)</f>
        <v>18.415801656379251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68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IWDEM</v>
      </c>
      <c r="G352" s="16">
        <f>VLOOKUP($D352,'Growth rate'!$B$3:$S$93,6,FALSE)*VLOOKUP($F352,BY_IND_Demand_Drivers!$B$5:$J$100,7,FALSE)</f>
        <v>18.606601608486759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68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IWDEM</v>
      </c>
      <c r="G353" s="16">
        <f>VLOOKUP($D353,'Growth rate'!$B$3:$S$93,6,FALSE)*VLOOKUP($F353,BY_IND_Demand_Drivers!$B$5:$J$100,7,FALSE)</f>
        <v>18.797401560594267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68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IWDEM</v>
      </c>
      <c r="G354" s="16">
        <f>VLOOKUP($D354,'Growth rate'!$B$3:$S$93,6,FALSE)*VLOOKUP($F354,BY_IND_Demand_Drivers!$B$5:$J$100,7,FALSE)</f>
        <v>18.988201512701778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68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IWDEM</v>
      </c>
      <c r="G355" s="16">
        <f>VLOOKUP($D355,'Growth rate'!$B$3:$S$93,6,FALSE)*VLOOKUP($F355,BY_IND_Demand_Drivers!$B$5:$J$100,7,FALSE)</f>
        <v>19.179001464809282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68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IWDEM</v>
      </c>
      <c r="G356" s="16">
        <f>VLOOKUP($D356,'Growth rate'!$B$3:$S$93,6,FALSE)*VLOOKUP($F356,BY_IND_Demand_Drivers!$B$5:$J$100,7,FALSE)</f>
        <v>19.36980141691679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68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IWDEM</v>
      </c>
      <c r="G357" s="16">
        <f>VLOOKUP($D357,'Growth rate'!$B$3:$S$93,6,FALSE)*VLOOKUP($F357,BY_IND_Demand_Drivers!$B$5:$J$100,7,FALSE)</f>
        <v>19.560601369024297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68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IWDEM</v>
      </c>
      <c r="G358" s="16">
        <f>VLOOKUP($D358,'Growth rate'!$B$3:$S$93,6,FALSE)*VLOOKUP($F358,BY_IND_Demand_Drivers!$B$5:$J$100,7,FALSE)</f>
        <v>19.751401321131805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68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IWDEM</v>
      </c>
      <c r="G359" s="16">
        <f>VLOOKUP($D359,'Growth rate'!$B$3:$S$93,6,FALSE)*VLOOKUP($F359,BY_IND_Demand_Drivers!$B$5:$J$100,7,FALSE)</f>
        <v>19.942201273239313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68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IWDEM</v>
      </c>
      <c r="G360" s="16">
        <f>VLOOKUP($D360,'Growth rate'!$B$3:$S$93,6,FALSE)*VLOOKUP($F360,BY_IND_Demand_Drivers!$B$5:$J$100,7,FALSE)</f>
        <v>20.13300122534682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68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IWDEM</v>
      </c>
      <c r="G361" s="16">
        <f>VLOOKUP($D361,'Growth rate'!$B$3:$S$93,6,FALSE)*VLOOKUP($F361,BY_IND_Demand_Drivers!$B$5:$J$100,7,FALSE)</f>
        <v>20.323801177454332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68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IWDEM</v>
      </c>
      <c r="G362" s="16">
        <f>VLOOKUP($D362,'Growth rate'!$B$3:$S$93,6,FALSE)*VLOOKUP($F362,BY_IND_Demand_Drivers!$B$5:$J$100,7,FALSE)</f>
        <v>20.514601129561836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68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IWDEM</v>
      </c>
      <c r="G363" s="16">
        <f>VLOOKUP($D363,'Growth rate'!$B$3:$S$93,6,FALSE)*VLOOKUP($F363,BY_IND_Demand_Drivers!$B$5:$J$100,7,FALSE)</f>
        <v>20.705401081669347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68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IWDEM</v>
      </c>
      <c r="G364" s="16">
        <f>VLOOKUP($D364,'Growth rate'!$B$3:$S$93,6,FALSE)*VLOOKUP($F364,BY_IND_Demand_Drivers!$B$5:$J$100,7,FALSE)</f>
        <v>20.929935144884027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68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IWDEM</v>
      </c>
      <c r="G365" s="16">
        <f>VLOOKUP($D365,'Growth rate'!$B$3:$S$93,6,FALSE)*VLOOKUP($F365,BY_IND_Demand_Drivers!$B$5:$J$100,7,FALSE)</f>
        <v>21.154469208098707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68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IWDEM</v>
      </c>
      <c r="G366" s="16">
        <f>VLOOKUP($D366,'Growth rate'!$B$3:$S$93,6,FALSE)*VLOOKUP($F366,BY_IND_Demand_Drivers!$B$5:$J$100,7,FALSE)</f>
        <v>21.379003271313387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68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IWDEM</v>
      </c>
      <c r="G367" s="16">
        <f>VLOOKUP($D367,'Growth rate'!$B$3:$S$93,6,FALSE)*VLOOKUP($F367,BY_IND_Demand_Drivers!$B$5:$J$100,7,FALSE)</f>
        <v>21.60353733452807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68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IWDEM</v>
      </c>
      <c r="G368" s="16">
        <f>VLOOKUP($D368,'Growth rate'!$B$3:$S$93,6,FALSE)*VLOOKUP($F368,BY_IND_Demand_Drivers!$B$5:$J$100,7,FALSE)</f>
        <v>21.82807139774275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68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IWDEM</v>
      </c>
      <c r="G369" s="16">
        <f>VLOOKUP($D369,'Growth rate'!$B$3:$S$93,6,FALSE)*VLOOKUP($F369,BY_IND_Demand_Drivers!$B$5:$J$100,7,FALSE)</f>
        <v>22.079491538810455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68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IWDEM</v>
      </c>
      <c r="G370" s="16">
        <f>VLOOKUP($D370,'Growth rate'!$B$3:$S$93,6,FALSE)*VLOOKUP($F370,BY_IND_Demand_Drivers!$B$5:$J$100,7,FALSE)</f>
        <v>22.33091167987816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68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IWDEM</v>
      </c>
      <c r="G371" s="16">
        <f>VLOOKUP($D371,'Growth rate'!$B$3:$S$93,6,FALSE)*VLOOKUP($F371,BY_IND_Demand_Drivers!$B$5:$J$100,7,FALSE)</f>
        <v>22.582331820945871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68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IWDEM</v>
      </c>
      <c r="G372" s="16">
        <f>VLOOKUP($D372,'Growth rate'!$B$3:$S$93,6,FALSE)*VLOOKUP($F372,BY_IND_Demand_Drivers!$B$5:$J$100,7,FALSE)</f>
        <v>22.833751962013572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68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IWDEM</v>
      </c>
      <c r="G373" s="16">
        <f>VLOOKUP($D373,'Growth rate'!$B$3:$S$93,6,FALSE)*VLOOKUP($F373,BY_IND_Demand_Drivers!$B$5:$J$100,7,FALSE)</f>
        <v>23.085172103081277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68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IWDEM</v>
      </c>
      <c r="G374" s="16">
        <f>VLOOKUP($D374,'Growth rate'!$B$3:$S$93,6,FALSE)*VLOOKUP($F374,BY_IND_Demand_Drivers!$B$5:$J$100,7,FALSE)</f>
        <v>23.342910892053204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68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IWDEM</v>
      </c>
      <c r="G375" s="16">
        <f>VLOOKUP($D375,'Growth rate'!$B$3:$S$93,6,FALSE)*VLOOKUP($F375,BY_IND_Demand_Drivers!$B$5:$J$100,7,FALSE)</f>
        <v>23.600649681025139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68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IWDEM</v>
      </c>
      <c r="G376" s="16">
        <f>VLOOKUP($D376,'Growth rate'!$B$3:$S$93,6,FALSE)*VLOOKUP($F376,BY_IND_Demand_Drivers!$B$5:$J$100,7,FALSE)</f>
        <v>23.858388469997067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68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IWDEM</v>
      </c>
      <c r="G377" s="16">
        <f>VLOOKUP($D377,'Growth rate'!$B$3:$S$93,6,FALSE)*VLOOKUP($F377,BY_IND_Demand_Drivers!$B$5:$J$100,7,FALSE)</f>
        <v>24.116127258968998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68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IWDEM</v>
      </c>
      <c r="G378" s="16">
        <f>VLOOKUP($D378,'Growth rate'!$B$3:$S$93,6,FALSE)*VLOOKUP($F378,BY_IND_Demand_Drivers!$B$5:$J$100,7,FALSE)</f>
        <v>24.373866047940925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68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IWDEM</v>
      </c>
      <c r="G379" s="16">
        <f>VLOOKUP($D379,'Growth rate'!$B$3:$S$93,6,FALSE)*VLOOKUP($F379,BY_IND_Demand_Drivers!$B$5:$J$100,7,FALSE)</f>
        <v>24.640596722663442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68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IWDEM</v>
      </c>
      <c r="G380" s="16">
        <f>VLOOKUP($D380,'Growth rate'!$B$3:$S$93,6,FALSE)*VLOOKUP($F380,BY_IND_Demand_Drivers!$B$5:$J$100,7,FALSE)</f>
        <v>24.907327397385956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68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IWDEM</v>
      </c>
      <c r="G381" s="16">
        <f>VLOOKUP($D381,'Growth rate'!$B$3:$S$93,6,FALSE)*VLOOKUP($F381,BY_IND_Demand_Drivers!$B$5:$J$100,7,FALSE)</f>
        <v>25.174058072108473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68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IWDEM</v>
      </c>
      <c r="G382" s="16">
        <f>VLOOKUP($D382,'Growth rate'!$B$3:$S$93,6,FALSE)*VLOOKUP($F382,BY_IND_Demand_Drivers!$B$5:$J$100,7,FALSE)</f>
        <v>25.440788746830982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68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IWDEM</v>
      </c>
      <c r="G383" s="16">
        <f>VLOOKUP($D383,'Growth rate'!$B$3:$S$93,6,FALSE)*VLOOKUP($F383,BY_IND_Demand_Drivers!$B$5:$J$100,7,FALSE)</f>
        <v>25.707519421553499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68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IWDEM</v>
      </c>
      <c r="G384" s="16">
        <f>VLOOKUP($D384,'Growth rate'!$B$3:$S$93,6,FALSE)*VLOOKUP($F384,BY_IND_Demand_Drivers!$B$5:$J$100,7,FALSE)</f>
        <v>25.973752223407278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68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IWDEM</v>
      </c>
      <c r="G385" s="16">
        <f>VLOOKUP($D385,'Growth rate'!$B$3:$S$93,6,FALSE)*VLOOKUP($F385,BY_IND_Demand_Drivers!$B$5:$J$100,7,FALSE)</f>
        <v>26.239985025261049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68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IWDEM</v>
      </c>
      <c r="G386" s="16">
        <f>VLOOKUP($D386,'Growth rate'!$B$3:$S$93,6,FALSE)*VLOOKUP($F386,BY_IND_Demand_Drivers!$B$5:$J$100,7,FALSE)</f>
        <v>26.506217827114824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68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IWDEM</v>
      </c>
      <c r="G387" s="16">
        <f>VLOOKUP($D387,'Growth rate'!$B$3:$S$93,6,FALSE)*VLOOKUP($F387,BY_IND_Demand_Drivers!$B$5:$J$100,7,FALSE)</f>
        <v>26.772450628968599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68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IWDEM</v>
      </c>
      <c r="G388" s="16">
        <f>VLOOKUP($D388,'Growth rate'!$B$3:$S$93,6,FALSE)*VLOOKUP($F388,BY_IND_Demand_Drivers!$B$5:$J$100,7,FALSE)</f>
        <v>27.03868343082237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68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IWDEM</v>
      </c>
      <c r="G389" s="16">
        <f>VLOOKUP($D389,'Growth rate'!$B$3:$S$93,6,FALSE)*VLOOKUP($F389,BY_IND_Demand_Drivers!$B$5:$J$100,7,FALSE)</f>
        <v>27.30053627154868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68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IWDEM</v>
      </c>
      <c r="G390" s="16">
        <f>VLOOKUP($D390,'Growth rate'!$B$3:$S$93,6,FALSE)*VLOOKUP($F390,BY_IND_Demand_Drivers!$B$5:$J$100,7,FALSE)</f>
        <v>27.562389112275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68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IWDEM</v>
      </c>
      <c r="G391" s="16">
        <f>VLOOKUP($D391,'Growth rate'!$B$3:$S$93,6,FALSE)*VLOOKUP($F391,BY_IND_Demand_Drivers!$B$5:$J$100,7,FALSE)</f>
        <v>27.824241953001309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68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IWDEM</v>
      </c>
      <c r="G392" s="16">
        <f>VLOOKUP($D392,'Growth rate'!$B$3:$S$93,6,FALSE)*VLOOKUP($F392,BY_IND_Demand_Drivers!$B$5:$J$100,7,FALSE)</f>
        <v>28.086094793727625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68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IWDEM</v>
      </c>
      <c r="G393" s="16">
        <f>VLOOKUP($D393,'Growth rate'!$B$3:$S$93,6,FALSE)*VLOOKUP($F393,BY_IND_Demand_Drivers!$B$5:$J$100,7,FALSE)</f>
        <v>28.347947634453934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68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IWDEM</v>
      </c>
      <c r="G394" s="16">
        <f>VLOOKUP($D394,'Growth rate'!$B$3:$S$93,6,FALSE)*VLOOKUP($F394,BY_IND_Demand_Drivers!$B$5:$J$100,7,FALSE)</f>
        <v>28.59908395026882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68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IWDEM</v>
      </c>
      <c r="G395" s="16">
        <f>VLOOKUP($D395,'Growth rate'!$B$3:$S$93,6,FALSE)*VLOOKUP($F395,BY_IND_Demand_Drivers!$B$5:$J$100,7,FALSE)</f>
        <v>28.850220266083703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68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IWDEM</v>
      </c>
      <c r="G396" s="16">
        <f>VLOOKUP($D396,'Growth rate'!$B$3:$S$93,6,FALSE)*VLOOKUP($F396,BY_IND_Demand_Drivers!$B$5:$J$100,7,FALSE)</f>
        <v>29.101356581898582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68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IWDEM</v>
      </c>
      <c r="G397" s="16">
        <f>VLOOKUP($D397,'Growth rate'!$B$3:$S$93,6,FALSE)*VLOOKUP($F397,BY_IND_Demand_Drivers!$B$5:$J$100,7,FALSE)</f>
        <v>29.352492897713461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68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IWDEM</v>
      </c>
      <c r="G398" s="16">
        <f>VLOOKUP($D398,'Growth rate'!$B$3:$S$93,6,FALSE)*VLOOKUP($F398,BY_IND_Demand_Drivers!$B$5:$J$100,7,FALSE)</f>
        <v>29.603629213528343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68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IWDEM</v>
      </c>
      <c r="G399" s="16">
        <f>VLOOKUP($D399,'Growth rate'!$B$3:$S$93,6,FALSE)*VLOOKUP($F399,BY_IND_Demand_Drivers!$B$5:$J$100,7,FALSE)</f>
        <v>29.844828816671278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68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IWDEM</v>
      </c>
      <c r="G400" s="16">
        <f>VLOOKUP($D400,'Growth rate'!$B$3:$S$93,6,FALSE)*VLOOKUP($F400,BY_IND_Demand_Drivers!$B$5:$J$100,7,FALSE)</f>
        <v>30.086028419814212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68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IWDEM</v>
      </c>
      <c r="G401" s="16">
        <f>VLOOKUP($D401,'Growth rate'!$B$3:$S$93,6,FALSE)*VLOOKUP($F401,BY_IND_Demand_Drivers!$B$5:$J$100,7,FALSE)</f>
        <v>30.327228022957158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68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IWDEM</v>
      </c>
      <c r="G402" s="16">
        <f>VLOOKUP($D402,'Growth rate'!$B$3:$S$93,6,FALSE)*VLOOKUP($F402,BY_IND_Demand_Drivers!$B$5:$J$100,7,FALSE)</f>
        <v>30.568427626100092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68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IWDEM</v>
      </c>
      <c r="G403" s="16">
        <f>VLOOKUP($D403,'Growth rate'!$B$3:$S$93,6,FALSE)*VLOOKUP($F403,BY_IND_Demand_Drivers!$B$5:$J$100,7,FALSE)</f>
        <v>30.809627229243027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68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IWDEM</v>
      </c>
      <c r="G404" s="16">
        <f>VLOOKUP($D404,'Growth rate'!$B$3:$S$93,6,FALSE)*VLOOKUP($F404,BY_IND_Demand_Drivers!$B$5:$J$100,7,FALSE)</f>
        <v>31.045233306140954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68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IWDEM</v>
      </c>
      <c r="G405" s="16">
        <f>VLOOKUP($D405,'Growth rate'!$B$3:$S$93,6,FALSE)*VLOOKUP($F405,BY_IND_Demand_Drivers!$B$5:$J$100,7,FALSE)</f>
        <v>31.280839383038874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68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IWDEM</v>
      </c>
      <c r="G406" s="16">
        <f>VLOOKUP($D406,'Growth rate'!$B$3:$S$93,6,FALSE)*VLOOKUP($F406,BY_IND_Demand_Drivers!$B$5:$J$100,7,FALSE)</f>
        <v>31.516445459936801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68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IWDEM</v>
      </c>
      <c r="G407" s="16">
        <f>VLOOKUP($D407,'Growth rate'!$B$3:$S$93,6,FALSE)*VLOOKUP($F407,BY_IND_Demand_Drivers!$B$5:$J$100,7,FALSE)</f>
        <v>31.75205153683472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68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IWDEM</v>
      </c>
      <c r="G408" s="16">
        <f>VLOOKUP($D408,'Growth rate'!$B$3:$S$93,6,FALSE)*VLOOKUP($F408,BY_IND_Demand_Drivers!$B$5:$J$100,7,FALSE)</f>
        <v>31.98765761373264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68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IWDEM</v>
      </c>
      <c r="G409" s="16">
        <f>VLOOKUP($D409,'Growth rate'!$B$3:$S$93,6,FALSE)*VLOOKUP($F409,BY_IND_Demand_Drivers!$B$5:$J$100,7,FALSE)</f>
        <v>32.215396733539833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68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IWDEM</v>
      </c>
      <c r="G410" s="16">
        <f>VLOOKUP($D410,'Growth rate'!$B$3:$S$93,6,FALSE)*VLOOKUP($F410,BY_IND_Demand_Drivers!$B$5:$J$100,7,FALSE)</f>
        <v>32.44313585334703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68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IWDEM</v>
      </c>
      <c r="G411" s="16">
        <f>VLOOKUP($D411,'Growth rate'!$B$3:$S$93,6,FALSE)*VLOOKUP($F411,BY_IND_Demand_Drivers!$B$5:$J$100,7,FALSE)</f>
        <v>32.670874973154227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68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IWDEM</v>
      </c>
      <c r="G412" s="16">
        <f>VLOOKUP($D412,'Growth rate'!$B$3:$S$93,6,FALSE)*VLOOKUP($F412,BY_IND_Demand_Drivers!$B$5:$J$100,7,FALSE)</f>
        <v>32.898614092961417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68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IWDEM</v>
      </c>
      <c r="G413" s="16">
        <f>VLOOKUP($D413,'Growth rate'!$B$3:$S$93,6,FALSE)*VLOOKUP($F413,BY_IND_Demand_Drivers!$B$5:$J$100,7,FALSE)</f>
        <v>33.126353212768613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69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IWDTF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69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IWDTF</v>
      </c>
      <c r="G415" s="16">
        <f>VLOOKUP($D415,'Growth rate'!$B$3:$S$93,6,FALSE)*VLOOKUP($F415,BY_IND_Demand_Drivers!$B$5:$J$100,7,FALSE)</f>
        <v>0.56526135316911896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69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IWDTF</v>
      </c>
      <c r="G416" s="16">
        <f>VLOOKUP($D416,'Growth rate'!$B$3:$S$93,6,FALSE)*VLOOKUP($F416,BY_IND_Demand_Drivers!$B$5:$J$100,7,FALSE)</f>
        <v>0.57246040138774279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69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IWDTF</v>
      </c>
      <c r="G417" s="16">
        <f>VLOOKUP($D417,'Growth rate'!$B$3:$S$93,6,FALSE)*VLOOKUP($F417,BY_IND_Demand_Drivers!$B$5:$J$100,7,FALSE)</f>
        <v>0.57965944960636684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69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IWDTF</v>
      </c>
      <c r="G418" s="16">
        <f>VLOOKUP($D418,'Growth rate'!$B$3:$S$93,6,FALSE)*VLOOKUP($F418,BY_IND_Demand_Drivers!$B$5:$J$100,7,FALSE)</f>
        <v>0.58685849782499067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69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IWDTF</v>
      </c>
      <c r="G419" s="16">
        <f>VLOOKUP($D419,'Growth rate'!$B$3:$S$93,6,FALSE)*VLOOKUP($F419,BY_IND_Demand_Drivers!$B$5:$J$100,7,FALSE)</f>
        <v>0.5940575460436146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69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IWDTF</v>
      </c>
      <c r="G420" s="16">
        <f>VLOOKUP($D420,'Growth rate'!$B$3:$S$93,6,FALSE)*VLOOKUP($F420,BY_IND_Demand_Drivers!$B$5:$J$100,7,FALSE)</f>
        <v>0.60125659426223865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69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IWDTF</v>
      </c>
      <c r="G421" s="16">
        <f>VLOOKUP($D421,'Growth rate'!$B$3:$S$93,6,FALSE)*VLOOKUP($F421,BY_IND_Demand_Drivers!$B$5:$J$100,7,FALSE)</f>
        <v>0.60845564248086248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69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IWDTF</v>
      </c>
      <c r="G422" s="16">
        <f>VLOOKUP($D422,'Growth rate'!$B$3:$S$93,6,FALSE)*VLOOKUP($F422,BY_IND_Demand_Drivers!$B$5:$J$100,7,FALSE)</f>
        <v>0.61565469069948642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69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IWDTF</v>
      </c>
      <c r="G423" s="16">
        <f>VLOOKUP($D423,'Growth rate'!$B$3:$S$93,6,FALSE)*VLOOKUP($F423,BY_IND_Demand_Drivers!$B$5:$J$100,7,FALSE)</f>
        <v>0.62285373891811036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69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IWDTF</v>
      </c>
      <c r="G424" s="16">
        <f>VLOOKUP($D424,'Growth rate'!$B$3:$S$93,6,FALSE)*VLOOKUP($F424,BY_IND_Demand_Drivers!$B$5:$J$100,7,FALSE)</f>
        <v>0.63005278713673418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69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IWDTF</v>
      </c>
      <c r="G425" s="16">
        <f>VLOOKUP($D425,'Growth rate'!$B$3:$S$93,6,FALSE)*VLOOKUP($F425,BY_IND_Demand_Drivers!$B$5:$J$100,7,FALSE)</f>
        <v>0.63725183535535823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69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IWDTF</v>
      </c>
      <c r="G426" s="16">
        <f>VLOOKUP($D426,'Growth rate'!$B$3:$S$93,6,FALSE)*VLOOKUP($F426,BY_IND_Demand_Drivers!$B$5:$J$100,7,FALSE)</f>
        <v>0.64445088357398206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69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IWDTF</v>
      </c>
      <c r="G427" s="16">
        <f>VLOOKUP($D427,'Growth rate'!$B$3:$S$93,6,FALSE)*VLOOKUP($F427,BY_IND_Demand_Drivers!$B$5:$J$100,7,FALSE)</f>
        <v>0.651649931792606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69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IWDTF</v>
      </c>
      <c r="G428" s="16">
        <f>VLOOKUP($D428,'Growth rate'!$B$3:$S$93,6,FALSE)*VLOOKUP($F428,BY_IND_Demand_Drivers!$B$5:$J$100,7,FALSE)</f>
        <v>0.65884898001122982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69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IWDTF</v>
      </c>
      <c r="G429" s="16">
        <f>VLOOKUP($D429,'Growth rate'!$B$3:$S$93,6,FALSE)*VLOOKUP($F429,BY_IND_Demand_Drivers!$B$5:$J$100,7,FALSE)</f>
        <v>0.66604802822985387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69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IWDTF</v>
      </c>
      <c r="G430" s="16">
        <f>VLOOKUP($D430,'Growth rate'!$B$3:$S$93,6,FALSE)*VLOOKUP($F430,BY_IND_Demand_Drivers!$B$5:$J$100,7,FALSE)</f>
        <v>0.67324707644847781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69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IWDTF</v>
      </c>
      <c r="G431" s="16">
        <f>VLOOKUP($D431,'Growth rate'!$B$3:$S$93,6,FALSE)*VLOOKUP($F431,BY_IND_Demand_Drivers!$B$5:$J$100,7,FALSE)</f>
        <v>0.68044612466710164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69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IWDTF</v>
      </c>
      <c r="G432" s="16">
        <f>VLOOKUP($D432,'Growth rate'!$B$3:$S$93,6,FALSE)*VLOOKUP($F432,BY_IND_Demand_Drivers!$B$5:$J$100,7,FALSE)</f>
        <v>0.68764517288572569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69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IWDTF</v>
      </c>
      <c r="G433" s="16">
        <f>VLOOKUP($D433,'Growth rate'!$B$3:$S$93,6,FALSE)*VLOOKUP($F433,BY_IND_Demand_Drivers!$B$5:$J$100,7,FALSE)</f>
        <v>0.69484422110434962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69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IWDTF</v>
      </c>
      <c r="G434" s="16">
        <f>VLOOKUP($D434,'Growth rate'!$B$3:$S$93,6,FALSE)*VLOOKUP($F434,BY_IND_Demand_Drivers!$B$5:$J$100,7,FALSE)</f>
        <v>0.70204326932297345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69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IWDTF</v>
      </c>
      <c r="G435" s="16">
        <f>VLOOKUP($D435,'Growth rate'!$B$3:$S$93,6,FALSE)*VLOOKUP($F435,BY_IND_Demand_Drivers!$B$5:$J$100,7,FALSE)</f>
        <v>0.70924231754159739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69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IWDTF</v>
      </c>
      <c r="G436" s="16">
        <f>VLOOKUP($D436,'Growth rate'!$B$3:$S$93,6,FALSE)*VLOOKUP($F436,BY_IND_Demand_Drivers!$B$5:$J$100,7,FALSE)</f>
        <v>0.71644136576022144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69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IWDTF</v>
      </c>
      <c r="G437" s="16">
        <f>VLOOKUP($D437,'Growth rate'!$B$3:$S$93,6,FALSE)*VLOOKUP($F437,BY_IND_Demand_Drivers!$B$5:$J$100,7,FALSE)</f>
        <v>0.72364041397884526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69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IWDTF</v>
      </c>
      <c r="G438" s="16">
        <f>VLOOKUP($D438,'Growth rate'!$B$3:$S$93,6,FALSE)*VLOOKUP($F438,BY_IND_Demand_Drivers!$B$5:$J$100,7,FALSE)</f>
        <v>0.73083946219746909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69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IWDTF</v>
      </c>
      <c r="G439" s="16">
        <f>VLOOKUP($D439,'Growth rate'!$B$3:$S$93,6,FALSE)*VLOOKUP($F439,BY_IND_Demand_Drivers!$B$5:$J$100,7,FALSE)</f>
        <v>0.73803851041609303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69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IWDTF</v>
      </c>
      <c r="G440" s="16">
        <f>VLOOKUP($D440,'Growth rate'!$B$3:$S$93,6,FALSE)*VLOOKUP($F440,BY_IND_Demand_Drivers!$B$5:$J$100,7,FALSE)</f>
        <v>0.74523755863471708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69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IWDTF</v>
      </c>
      <c r="G441" s="16">
        <f>VLOOKUP($D441,'Growth rate'!$B$3:$S$93,6,FALSE)*VLOOKUP($F441,BY_IND_Demand_Drivers!$B$5:$J$100,7,FALSE)</f>
        <v>0.75243660685334091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69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IWDTF</v>
      </c>
      <c r="G442" s="16">
        <f>VLOOKUP($D442,'Growth rate'!$B$3:$S$93,6,FALSE)*VLOOKUP($F442,BY_IND_Demand_Drivers!$B$5:$J$100,7,FALSE)</f>
        <v>0.75963565507196484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69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IWDTF</v>
      </c>
      <c r="G443" s="16">
        <f>VLOOKUP($D443,'Growth rate'!$B$3:$S$93,6,FALSE)*VLOOKUP($F443,BY_IND_Demand_Drivers!$B$5:$J$100,7,FALSE)</f>
        <v>0.76683470329058878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69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IWDTF</v>
      </c>
      <c r="G444" s="16">
        <f>VLOOKUP($D444,'Growth rate'!$B$3:$S$93,6,FALSE)*VLOOKUP($F444,BY_IND_Demand_Drivers!$B$5:$J$100,7,FALSE)</f>
        <v>0.77403375150921261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69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IWDTF</v>
      </c>
      <c r="G445" s="16">
        <f>VLOOKUP($D445,'Growth rate'!$B$3:$S$93,6,FALSE)*VLOOKUP($F445,BY_IND_Demand_Drivers!$B$5:$J$100,7,FALSE)</f>
        <v>0.78123279972783666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69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IWDTF</v>
      </c>
      <c r="G446" s="16">
        <f>VLOOKUP($D446,'Growth rate'!$B$3:$S$93,6,FALSE)*VLOOKUP($F446,BY_IND_Demand_Drivers!$B$5:$J$100,7,FALSE)</f>
        <v>0.78970466531245298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69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IWDTF</v>
      </c>
      <c r="G447" s="16">
        <f>VLOOKUP($D447,'Growth rate'!$B$3:$S$93,6,FALSE)*VLOOKUP($F447,BY_IND_Demand_Drivers!$B$5:$J$100,7,FALSE)</f>
        <v>0.7981765308970693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69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IWDTF</v>
      </c>
      <c r="G448" s="16">
        <f>VLOOKUP($D448,'Growth rate'!$B$3:$S$93,6,FALSE)*VLOOKUP($F448,BY_IND_Demand_Drivers!$B$5:$J$100,7,FALSE)</f>
        <v>0.80664839648168563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69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IWDTF</v>
      </c>
      <c r="G449" s="16">
        <f>VLOOKUP($D449,'Growth rate'!$B$3:$S$93,6,FALSE)*VLOOKUP($F449,BY_IND_Demand_Drivers!$B$5:$J$100,7,FALSE)</f>
        <v>0.81512026206630195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69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IWDTF</v>
      </c>
      <c r="G450" s="16">
        <f>VLOOKUP($D450,'Growth rate'!$B$3:$S$93,6,FALSE)*VLOOKUP($F450,BY_IND_Demand_Drivers!$B$5:$J$100,7,FALSE)</f>
        <v>0.82359212765091827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69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IWDTF</v>
      </c>
      <c r="G451" s="16">
        <f>VLOOKUP($D451,'Growth rate'!$B$3:$S$93,6,FALSE)*VLOOKUP($F451,BY_IND_Demand_Drivers!$B$5:$J$100,7,FALSE)</f>
        <v>0.83307842834799495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69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IWDTF</v>
      </c>
      <c r="G452" s="16">
        <f>VLOOKUP($D452,'Growth rate'!$B$3:$S$93,6,FALSE)*VLOOKUP($F452,BY_IND_Demand_Drivers!$B$5:$J$100,7,FALSE)</f>
        <v>0.8425647290450714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69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IWDTF</v>
      </c>
      <c r="G453" s="16">
        <f>VLOOKUP($D453,'Growth rate'!$B$3:$S$93,6,FALSE)*VLOOKUP($F453,BY_IND_Demand_Drivers!$B$5:$J$100,7,FALSE)</f>
        <v>0.8520510297421483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69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IWDTF</v>
      </c>
      <c r="G454" s="16">
        <f>VLOOKUP($D454,'Growth rate'!$B$3:$S$93,6,FALSE)*VLOOKUP($F454,BY_IND_Demand_Drivers!$B$5:$J$100,7,FALSE)</f>
        <v>0.86153733043922476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69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IWDTF</v>
      </c>
      <c r="G455" s="16">
        <f>VLOOKUP($D455,'Growth rate'!$B$3:$S$93,6,FALSE)*VLOOKUP($F455,BY_IND_Demand_Drivers!$B$5:$J$100,7,FALSE)</f>
        <v>0.87102363113630143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69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IWDTF</v>
      </c>
      <c r="G456" s="16">
        <f>VLOOKUP($D456,'Growth rate'!$B$3:$S$93,6,FALSE)*VLOOKUP($F456,BY_IND_Demand_Drivers!$B$5:$J$100,7,FALSE)</f>
        <v>0.88074833991700996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69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IWDTF</v>
      </c>
      <c r="G457" s="16">
        <f>VLOOKUP($D457,'Growth rate'!$B$3:$S$93,6,FALSE)*VLOOKUP($F457,BY_IND_Demand_Drivers!$B$5:$J$100,7,FALSE)</f>
        <v>0.89047304869771871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69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IWDTF</v>
      </c>
      <c r="G458" s="16">
        <f>VLOOKUP($D458,'Growth rate'!$B$3:$S$93,6,FALSE)*VLOOKUP($F458,BY_IND_Demand_Drivers!$B$5:$J$100,7,FALSE)</f>
        <v>0.90019775747842712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69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IWDTF</v>
      </c>
      <c r="G459" s="16">
        <f>VLOOKUP($D459,'Growth rate'!$B$3:$S$93,6,FALSE)*VLOOKUP($F459,BY_IND_Demand_Drivers!$B$5:$J$100,7,FALSE)</f>
        <v>0.90992246625913575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69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IWDTF</v>
      </c>
      <c r="G460" s="16">
        <f>VLOOKUP($D460,'Growth rate'!$B$3:$S$93,6,FALSE)*VLOOKUP($F460,BY_IND_Demand_Drivers!$B$5:$J$100,7,FALSE)</f>
        <v>0.91964717503984428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69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IWDTF</v>
      </c>
      <c r="G461" s="16">
        <f>VLOOKUP($D461,'Growth rate'!$B$3:$S$93,6,FALSE)*VLOOKUP($F461,BY_IND_Demand_Drivers!$B$5:$J$100,7,FALSE)</f>
        <v>0.92971115549426031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69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IWDTF</v>
      </c>
      <c r="G462" s="16">
        <f>VLOOKUP($D462,'Growth rate'!$B$3:$S$93,6,FALSE)*VLOOKUP($F462,BY_IND_Demand_Drivers!$B$5:$J$100,7,FALSE)</f>
        <v>0.93977513594867645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69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IWDTF</v>
      </c>
      <c r="G463" s="16">
        <f>VLOOKUP($D463,'Growth rate'!$B$3:$S$93,6,FALSE)*VLOOKUP($F463,BY_IND_Demand_Drivers!$B$5:$J$100,7,FALSE)</f>
        <v>0.94983911640309249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69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IWDTF</v>
      </c>
      <c r="G464" s="16">
        <f>VLOOKUP($D464,'Growth rate'!$B$3:$S$93,6,FALSE)*VLOOKUP($F464,BY_IND_Demand_Drivers!$B$5:$J$100,7,FALSE)</f>
        <v>0.95990309685750841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69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IWDTF</v>
      </c>
      <c r="G465" s="16">
        <f>VLOOKUP($D465,'Growth rate'!$B$3:$S$93,6,FALSE)*VLOOKUP($F465,BY_IND_Demand_Drivers!$B$5:$J$100,7,FALSE)</f>
        <v>0.96996707731192444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69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IWDTF</v>
      </c>
      <c r="G466" s="16">
        <f>VLOOKUP($D466,'Growth rate'!$B$3:$S$93,6,FALSE)*VLOOKUP($F466,BY_IND_Demand_Drivers!$B$5:$J$100,7,FALSE)</f>
        <v>0.98001227258977641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69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IWDTF</v>
      </c>
      <c r="G467" s="16">
        <f>VLOOKUP($D467,'Growth rate'!$B$3:$S$93,6,FALSE)*VLOOKUP($F467,BY_IND_Demand_Drivers!$B$5:$J$100,7,FALSE)</f>
        <v>0.99005746786762794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69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IWDTF</v>
      </c>
      <c r="G468" s="16">
        <f>VLOOKUP($D468,'Growth rate'!$B$3:$S$93,6,FALSE)*VLOOKUP($F468,BY_IND_Demand_Drivers!$B$5:$J$100,7,FALSE)</f>
        <v>1.0001026631454797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69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IWDTF</v>
      </c>
      <c r="G469" s="16">
        <f>VLOOKUP($D469,'Growth rate'!$B$3:$S$93,6,FALSE)*VLOOKUP($F469,BY_IND_Demand_Drivers!$B$5:$J$100,7,FALSE)</f>
        <v>1.0101478584233314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69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IWDTF</v>
      </c>
      <c r="G470" s="16">
        <f>VLOOKUP($D470,'Growth rate'!$B$3:$S$93,6,FALSE)*VLOOKUP($F470,BY_IND_Demand_Drivers!$B$5:$J$100,7,FALSE)</f>
        <v>1.020193053701183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69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IWDTF</v>
      </c>
      <c r="G471" s="16">
        <f>VLOOKUP($D471,'Growth rate'!$B$3:$S$93,6,FALSE)*VLOOKUP($F471,BY_IND_Demand_Drivers!$B$5:$J$100,7,FALSE)</f>
        <v>1.0300729892344487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69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IWDTF</v>
      </c>
      <c r="G472" s="16">
        <f>VLOOKUP($D472,'Growth rate'!$B$3:$S$93,6,FALSE)*VLOOKUP($F472,BY_IND_Demand_Drivers!$B$5:$J$100,7,FALSE)</f>
        <v>1.0399529247677146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69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IWDTF</v>
      </c>
      <c r="G473" s="16">
        <f>VLOOKUP($D473,'Growth rate'!$B$3:$S$93,6,FALSE)*VLOOKUP($F473,BY_IND_Demand_Drivers!$B$5:$J$100,7,FALSE)</f>
        <v>1.0498328603009803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69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IWDTF</v>
      </c>
      <c r="G474" s="16">
        <f>VLOOKUP($D474,'Growth rate'!$B$3:$S$93,6,FALSE)*VLOOKUP($F474,BY_IND_Demand_Drivers!$B$5:$J$100,7,FALSE)</f>
        <v>1.0597127958342463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69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IWDTF</v>
      </c>
      <c r="G475" s="16">
        <f>VLOOKUP($D475,'Growth rate'!$B$3:$S$93,6,FALSE)*VLOOKUP($F475,BY_IND_Demand_Drivers!$B$5:$J$100,7,FALSE)</f>
        <v>1.069592731367512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69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IWDTF</v>
      </c>
      <c r="G476" s="16">
        <f>VLOOKUP($D476,'Growth rate'!$B$3:$S$93,6,FALSE)*VLOOKUP($F476,BY_IND_Demand_Drivers!$B$5:$J$100,7,FALSE)</f>
        <v>1.0790683230908276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69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IWDTF</v>
      </c>
      <c r="G477" s="16">
        <f>VLOOKUP($D477,'Growth rate'!$B$3:$S$93,6,FALSE)*VLOOKUP($F477,BY_IND_Demand_Drivers!$B$5:$J$100,7,FALSE)</f>
        <v>1.0885439148141431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69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IWDTF</v>
      </c>
      <c r="G478" s="16">
        <f>VLOOKUP($D478,'Growth rate'!$B$3:$S$93,6,FALSE)*VLOOKUP($F478,BY_IND_Demand_Drivers!$B$5:$J$100,7,FALSE)</f>
        <v>1.0980195065374585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69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IWDTF</v>
      </c>
      <c r="G479" s="16">
        <f>VLOOKUP($D479,'Growth rate'!$B$3:$S$93,6,FALSE)*VLOOKUP($F479,BY_IND_Demand_Drivers!$B$5:$J$100,7,FALSE)</f>
        <v>1.1074950982607739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69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IWDTF</v>
      </c>
      <c r="G480" s="16">
        <f>VLOOKUP($D480,'Growth rate'!$B$3:$S$93,6,FALSE)*VLOOKUP($F480,BY_IND_Demand_Drivers!$B$5:$J$100,7,FALSE)</f>
        <v>1.1169706899840894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69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IWDTF</v>
      </c>
      <c r="G481" s="16">
        <f>VLOOKUP($D481,'Growth rate'!$B$3:$S$93,6,FALSE)*VLOOKUP($F481,BY_IND_Demand_Drivers!$B$5:$J$100,7,FALSE)</f>
        <v>1.1260713608918083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69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IWDTF</v>
      </c>
      <c r="G482" s="16">
        <f>VLOOKUP($D482,'Growth rate'!$B$3:$S$93,6,FALSE)*VLOOKUP($F482,BY_IND_Demand_Drivers!$B$5:$J$100,7,FALSE)</f>
        <v>1.1351720317995271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69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IWDTF</v>
      </c>
      <c r="G483" s="16">
        <f>VLOOKUP($D483,'Growth rate'!$B$3:$S$93,6,FALSE)*VLOOKUP($F483,BY_IND_Demand_Drivers!$B$5:$J$100,7,FALSE)</f>
        <v>1.1442727027072463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69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IWDTF</v>
      </c>
      <c r="G484" s="16">
        <f>VLOOKUP($D484,'Growth rate'!$B$3:$S$93,6,FALSE)*VLOOKUP($F484,BY_IND_Demand_Drivers!$B$5:$J$100,7,FALSE)</f>
        <v>1.1533733736149652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69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IWDTF</v>
      </c>
      <c r="G485" s="16">
        <f>VLOOKUP($D485,'Growth rate'!$B$3:$S$93,6,FALSE)*VLOOKUP($F485,BY_IND_Demand_Drivers!$B$5:$J$100,7,FALSE)</f>
        <v>1.162474044522684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69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IWDTF</v>
      </c>
      <c r="G486" s="16">
        <f>VLOOKUP($D486,'Growth rate'!$B$3:$S$93,6,FALSE)*VLOOKUP($F486,BY_IND_Demand_Drivers!$B$5:$J$100,7,FALSE)</f>
        <v>1.1713636668179417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69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IWDTF</v>
      </c>
      <c r="G487" s="16">
        <f>VLOOKUP($D487,'Growth rate'!$B$3:$S$93,6,FALSE)*VLOOKUP($F487,BY_IND_Demand_Drivers!$B$5:$J$100,7,FALSE)</f>
        <v>1.1802532891131989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69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IWDTF</v>
      </c>
      <c r="G488" s="16">
        <f>VLOOKUP($D488,'Growth rate'!$B$3:$S$93,6,FALSE)*VLOOKUP($F488,BY_IND_Demand_Drivers!$B$5:$J$100,7,FALSE)</f>
        <v>1.1891429114084566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69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IWDTF</v>
      </c>
      <c r="G489" s="16">
        <f>VLOOKUP($D489,'Growth rate'!$B$3:$S$93,6,FALSE)*VLOOKUP($F489,BY_IND_Demand_Drivers!$B$5:$J$100,7,FALSE)</f>
        <v>1.1980325337037139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69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IWDTF</v>
      </c>
      <c r="G490" s="16">
        <f>VLOOKUP($D490,'Growth rate'!$B$3:$S$93,6,FALSE)*VLOOKUP($F490,BY_IND_Demand_Drivers!$B$5:$J$100,7,FALSE)</f>
        <v>1.2069221559989713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69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IWDTF</v>
      </c>
      <c r="G491" s="16">
        <f>VLOOKUP($D491,'Growth rate'!$B$3:$S$93,6,FALSE)*VLOOKUP($F491,BY_IND_Demand_Drivers!$B$5:$J$100,7,FALSE)</f>
        <v>1.2155149511577206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69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IWDTF</v>
      </c>
      <c r="G492" s="16">
        <f>VLOOKUP($D492,'Growth rate'!$B$3:$S$93,6,FALSE)*VLOOKUP($F492,BY_IND_Demand_Drivers!$B$5:$J$100,7,FALSE)</f>
        <v>1.2241077463164698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69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IWDTF</v>
      </c>
      <c r="G493" s="16">
        <f>VLOOKUP($D493,'Growth rate'!$B$3:$S$93,6,FALSE)*VLOOKUP($F493,BY_IND_Demand_Drivers!$B$5:$J$100,7,FALSE)</f>
        <v>1.232700541475219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69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IWDTF</v>
      </c>
      <c r="G494" s="16">
        <f>VLOOKUP($D494,'Growth rate'!$B$3:$S$93,6,FALSE)*VLOOKUP($F494,BY_IND_Demand_Drivers!$B$5:$J$100,7,FALSE)</f>
        <v>1.241293336633968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69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IWDTF</v>
      </c>
      <c r="G495" s="16">
        <f>VLOOKUP($D495,'Growth rate'!$B$3:$S$93,6,FALSE)*VLOOKUP($F495,BY_IND_Demand_Drivers!$B$5:$J$100,7,FALSE)</f>
        <v>1.2498861317927172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70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IWDFL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70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IWDFL</v>
      </c>
      <c r="G497" s="16">
        <f>VLOOKUP($D497,'Growth rate'!$B$3:$S$93,6,FALSE)*VLOOKUP($F497,BY_IND_Demand_Drivers!$B$5:$J$100,7,FALSE)</f>
        <v>3.2733480698821545E-2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70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IWDFL</v>
      </c>
      <c r="G498" s="16">
        <f>VLOOKUP($D498,'Growth rate'!$B$3:$S$93,6,FALSE)*VLOOKUP($F498,BY_IND_Demand_Drivers!$B$5:$J$100,7,FALSE)</f>
        <v>3.3150367338237181E-2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70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IWDFL</v>
      </c>
      <c r="G499" s="16">
        <f>VLOOKUP($D499,'Growth rate'!$B$3:$S$93,6,FALSE)*VLOOKUP($F499,BY_IND_Demand_Drivers!$B$5:$J$100,7,FALSE)</f>
        <v>3.3567253977652825E-2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70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IWDFL</v>
      </c>
      <c r="G500" s="16">
        <f>VLOOKUP($D500,'Growth rate'!$B$3:$S$93,6,FALSE)*VLOOKUP($F500,BY_IND_Demand_Drivers!$B$5:$J$100,7,FALSE)</f>
        <v>3.3984140617068462E-2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70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IWDFL</v>
      </c>
      <c r="G501" s="16">
        <f>VLOOKUP($D501,'Growth rate'!$B$3:$S$93,6,FALSE)*VLOOKUP($F501,BY_IND_Demand_Drivers!$B$5:$J$100,7,FALSE)</f>
        <v>3.4401027256484105E-2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70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IWDFL</v>
      </c>
      <c r="G502" s="16">
        <f>VLOOKUP($D502,'Growth rate'!$B$3:$S$93,6,FALSE)*VLOOKUP($F502,BY_IND_Demand_Drivers!$B$5:$J$100,7,FALSE)</f>
        <v>3.4817913895899749E-2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70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IWDFL</v>
      </c>
      <c r="G503" s="16">
        <f>VLOOKUP($D503,'Growth rate'!$B$3:$S$93,6,FALSE)*VLOOKUP($F503,BY_IND_Demand_Drivers!$B$5:$J$100,7,FALSE)</f>
        <v>3.5234800535315386E-2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70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IWDFL</v>
      </c>
      <c r="G504" s="16">
        <f>VLOOKUP($D504,'Growth rate'!$B$3:$S$93,6,FALSE)*VLOOKUP($F504,BY_IND_Demand_Drivers!$B$5:$J$100,7,FALSE)</f>
        <v>3.565168717473103E-2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70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IWDFL</v>
      </c>
      <c r="G505" s="16">
        <f>VLOOKUP($D505,'Growth rate'!$B$3:$S$93,6,FALSE)*VLOOKUP($F505,BY_IND_Demand_Drivers!$B$5:$J$100,7,FALSE)</f>
        <v>3.6068573814146673E-2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70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IWDFL</v>
      </c>
      <c r="G506" s="16">
        <f>VLOOKUP($D506,'Growth rate'!$B$3:$S$93,6,FALSE)*VLOOKUP($F506,BY_IND_Demand_Drivers!$B$5:$J$100,7,FALSE)</f>
        <v>3.648546045356231E-2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70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IWDFL</v>
      </c>
      <c r="G507" s="16">
        <f>VLOOKUP($D507,'Growth rate'!$B$3:$S$93,6,FALSE)*VLOOKUP($F507,BY_IND_Demand_Drivers!$B$5:$J$100,7,FALSE)</f>
        <v>3.6902347092977954E-2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70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IWDFL</v>
      </c>
      <c r="G508" s="16">
        <f>VLOOKUP($D508,'Growth rate'!$B$3:$S$93,6,FALSE)*VLOOKUP($F508,BY_IND_Demand_Drivers!$B$5:$J$100,7,FALSE)</f>
        <v>3.731923373239359E-2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70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IWDFL</v>
      </c>
      <c r="G509" s="16">
        <f>VLOOKUP($D509,'Growth rate'!$B$3:$S$93,6,FALSE)*VLOOKUP($F509,BY_IND_Demand_Drivers!$B$5:$J$100,7,FALSE)</f>
        <v>3.7736120371809234E-2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70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IWDFL</v>
      </c>
      <c r="G510" s="16">
        <f>VLOOKUP($D510,'Growth rate'!$B$3:$S$93,6,FALSE)*VLOOKUP($F510,BY_IND_Demand_Drivers!$B$5:$J$100,7,FALSE)</f>
        <v>3.8153007011224871E-2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70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IWDFL</v>
      </c>
      <c r="G511" s="16">
        <f>VLOOKUP($D511,'Growth rate'!$B$3:$S$93,6,FALSE)*VLOOKUP($F511,BY_IND_Demand_Drivers!$B$5:$J$100,7,FALSE)</f>
        <v>3.8569893650640515E-2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70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IWDFL</v>
      </c>
      <c r="G512" s="16">
        <f>VLOOKUP($D512,'Growth rate'!$B$3:$S$93,6,FALSE)*VLOOKUP($F512,BY_IND_Demand_Drivers!$B$5:$J$100,7,FALSE)</f>
        <v>3.8986780290056158E-2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70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IWDFL</v>
      </c>
      <c r="G513" s="16">
        <f>VLOOKUP($D513,'Growth rate'!$B$3:$S$93,6,FALSE)*VLOOKUP($F513,BY_IND_Demand_Drivers!$B$5:$J$100,7,FALSE)</f>
        <v>3.9403666929471795E-2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70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IWDFL</v>
      </c>
      <c r="G514" s="16">
        <f>VLOOKUP($D514,'Growth rate'!$B$3:$S$93,6,FALSE)*VLOOKUP($F514,BY_IND_Demand_Drivers!$B$5:$J$100,7,FALSE)</f>
        <v>3.9820553568887439E-2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70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IWDFL</v>
      </c>
      <c r="G515" s="16">
        <f>VLOOKUP($D515,'Growth rate'!$B$3:$S$93,6,FALSE)*VLOOKUP($F515,BY_IND_Demand_Drivers!$B$5:$J$100,7,FALSE)</f>
        <v>4.0237440208303082E-2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70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IWDFL</v>
      </c>
      <c r="G516" s="16">
        <f>VLOOKUP($D516,'Growth rate'!$B$3:$S$93,6,FALSE)*VLOOKUP($F516,BY_IND_Demand_Drivers!$B$5:$J$100,7,FALSE)</f>
        <v>4.0654326847718719E-2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70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IWDFL</v>
      </c>
      <c r="G517" s="16">
        <f>VLOOKUP($D517,'Growth rate'!$B$3:$S$93,6,FALSE)*VLOOKUP($F517,BY_IND_Demand_Drivers!$B$5:$J$100,7,FALSE)</f>
        <v>4.1071213487134363E-2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70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IWDFL</v>
      </c>
      <c r="G518" s="16">
        <f>VLOOKUP($D518,'Growth rate'!$B$3:$S$93,6,FALSE)*VLOOKUP($F518,BY_IND_Demand_Drivers!$B$5:$J$100,7,FALSE)</f>
        <v>4.1488100126550007E-2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70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IWDFL</v>
      </c>
      <c r="G519" s="16">
        <f>VLOOKUP($D519,'Growth rate'!$B$3:$S$93,6,FALSE)*VLOOKUP($F519,BY_IND_Demand_Drivers!$B$5:$J$100,7,FALSE)</f>
        <v>4.1904986765965643E-2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70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IWDFL</v>
      </c>
      <c r="G520" s="16">
        <f>VLOOKUP($D520,'Growth rate'!$B$3:$S$93,6,FALSE)*VLOOKUP($F520,BY_IND_Demand_Drivers!$B$5:$J$100,7,FALSE)</f>
        <v>4.232187340538128E-2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70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IWDFL</v>
      </c>
      <c r="G521" s="16">
        <f>VLOOKUP($D521,'Growth rate'!$B$3:$S$93,6,FALSE)*VLOOKUP($F521,BY_IND_Demand_Drivers!$B$5:$J$100,7,FALSE)</f>
        <v>4.2738760044796924E-2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70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IWDFL</v>
      </c>
      <c r="G522" s="16">
        <f>VLOOKUP($D522,'Growth rate'!$B$3:$S$93,6,FALSE)*VLOOKUP($F522,BY_IND_Demand_Drivers!$B$5:$J$100,7,FALSE)</f>
        <v>4.3155646684212567E-2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70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IWDFL</v>
      </c>
      <c r="G523" s="16">
        <f>VLOOKUP($D523,'Growth rate'!$B$3:$S$93,6,FALSE)*VLOOKUP($F523,BY_IND_Demand_Drivers!$B$5:$J$100,7,FALSE)</f>
        <v>4.3572533323628204E-2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70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IWDFL</v>
      </c>
      <c r="G524" s="16">
        <f>VLOOKUP($D524,'Growth rate'!$B$3:$S$93,6,FALSE)*VLOOKUP($F524,BY_IND_Demand_Drivers!$B$5:$J$100,7,FALSE)</f>
        <v>4.3989419963043848E-2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70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IWDFL</v>
      </c>
      <c r="G525" s="16">
        <f>VLOOKUP($D525,'Growth rate'!$B$3:$S$93,6,FALSE)*VLOOKUP($F525,BY_IND_Demand_Drivers!$B$5:$J$100,7,FALSE)</f>
        <v>4.4406306602459492E-2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70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IWDFL</v>
      </c>
      <c r="G526" s="16">
        <f>VLOOKUP($D526,'Growth rate'!$B$3:$S$93,6,FALSE)*VLOOKUP($F526,BY_IND_Demand_Drivers!$B$5:$J$100,7,FALSE)</f>
        <v>4.4823193241875128E-2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70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IWDFL</v>
      </c>
      <c r="G527" s="16">
        <f>VLOOKUP($D527,'Growth rate'!$B$3:$S$93,6,FALSE)*VLOOKUP($F527,BY_IND_Demand_Drivers!$B$5:$J$100,7,FALSE)</f>
        <v>4.5240079881290772E-2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70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IWDFL</v>
      </c>
      <c r="G528" s="16">
        <f>VLOOKUP($D528,'Growth rate'!$B$3:$S$93,6,FALSE)*VLOOKUP($F528,BY_IND_Demand_Drivers!$B$5:$J$100,7,FALSE)</f>
        <v>4.5730673563385435E-2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70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IWDFL</v>
      </c>
      <c r="G529" s="16">
        <f>VLOOKUP($D529,'Growth rate'!$B$3:$S$93,6,FALSE)*VLOOKUP($F529,BY_IND_Demand_Drivers!$B$5:$J$100,7,FALSE)</f>
        <v>4.6221267245480098E-2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70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IWDFL</v>
      </c>
      <c r="G530" s="16">
        <f>VLOOKUP($D530,'Growth rate'!$B$3:$S$93,6,FALSE)*VLOOKUP($F530,BY_IND_Demand_Drivers!$B$5:$J$100,7,FALSE)</f>
        <v>4.6711860927574754E-2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70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IWDFL</v>
      </c>
      <c r="G531" s="16">
        <f>VLOOKUP($D531,'Growth rate'!$B$3:$S$93,6,FALSE)*VLOOKUP($F531,BY_IND_Demand_Drivers!$B$5:$J$100,7,FALSE)</f>
        <v>4.7202454609669417E-2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70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IWDFL</v>
      </c>
      <c r="G532" s="16">
        <f>VLOOKUP($D532,'Growth rate'!$B$3:$S$93,6,FALSE)*VLOOKUP($F532,BY_IND_Demand_Drivers!$B$5:$J$100,7,FALSE)</f>
        <v>4.769304829176408E-2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70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IWDFL</v>
      </c>
      <c r="G533" s="16">
        <f>VLOOKUP($D533,'Growth rate'!$B$3:$S$93,6,FALSE)*VLOOKUP($F533,BY_IND_Demand_Drivers!$B$5:$J$100,7,FALSE)</f>
        <v>4.8242386467866265E-2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70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IWDFL</v>
      </c>
      <c r="G534" s="16">
        <f>VLOOKUP($D534,'Growth rate'!$B$3:$S$93,6,FALSE)*VLOOKUP($F534,BY_IND_Demand_Drivers!$B$5:$J$100,7,FALSE)</f>
        <v>4.8791724643968436E-2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70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IWDFL</v>
      </c>
      <c r="G535" s="16">
        <f>VLOOKUP($D535,'Growth rate'!$B$3:$S$93,6,FALSE)*VLOOKUP($F535,BY_IND_Demand_Drivers!$B$5:$J$100,7,FALSE)</f>
        <v>4.9341062820070634E-2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70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IWDFL</v>
      </c>
      <c r="G536" s="16">
        <f>VLOOKUP($D536,'Growth rate'!$B$3:$S$93,6,FALSE)*VLOOKUP($F536,BY_IND_Demand_Drivers!$B$5:$J$100,7,FALSE)</f>
        <v>4.9890400996172805E-2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70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IWDFL</v>
      </c>
      <c r="G537" s="16">
        <f>VLOOKUP($D537,'Growth rate'!$B$3:$S$93,6,FALSE)*VLOOKUP($F537,BY_IND_Demand_Drivers!$B$5:$J$100,7,FALSE)</f>
        <v>5.043973917227499E-2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70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IWDFL</v>
      </c>
      <c r="G538" s="16">
        <f>VLOOKUP($D538,'Growth rate'!$B$3:$S$93,6,FALSE)*VLOOKUP($F538,BY_IND_Demand_Drivers!$B$5:$J$100,7,FALSE)</f>
        <v>5.1002883221289333E-2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70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IWDFL</v>
      </c>
      <c r="G539" s="16">
        <f>VLOOKUP($D539,'Growth rate'!$B$3:$S$93,6,FALSE)*VLOOKUP($F539,BY_IND_Demand_Drivers!$B$5:$J$100,7,FALSE)</f>
        <v>5.1566027270303683E-2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70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IWDFL</v>
      </c>
      <c r="G540" s="16">
        <f>VLOOKUP($D540,'Growth rate'!$B$3:$S$93,6,FALSE)*VLOOKUP($F540,BY_IND_Demand_Drivers!$B$5:$J$100,7,FALSE)</f>
        <v>5.2129171319318025E-2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70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IWDFL</v>
      </c>
      <c r="G541" s="16">
        <f>VLOOKUP($D541,'Growth rate'!$B$3:$S$93,6,FALSE)*VLOOKUP($F541,BY_IND_Demand_Drivers!$B$5:$J$100,7,FALSE)</f>
        <v>5.2692315368332368E-2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70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IWDFL</v>
      </c>
      <c r="G542" s="16">
        <f>VLOOKUP($D542,'Growth rate'!$B$3:$S$93,6,FALSE)*VLOOKUP($F542,BY_IND_Demand_Drivers!$B$5:$J$100,7,FALSE)</f>
        <v>5.3255459417346711E-2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70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IWDFL</v>
      </c>
      <c r="G543" s="16">
        <f>VLOOKUP($D543,'Growth rate'!$B$3:$S$93,6,FALSE)*VLOOKUP($F543,BY_IND_Demand_Drivers!$B$5:$J$100,7,FALSE)</f>
        <v>5.38382502062641E-2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70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IWDFL</v>
      </c>
      <c r="G544" s="16">
        <f>VLOOKUP($D544,'Growth rate'!$B$3:$S$93,6,FALSE)*VLOOKUP($F544,BY_IND_Demand_Drivers!$B$5:$J$100,7,FALSE)</f>
        <v>5.4421040995181497E-2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70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IWDFL</v>
      </c>
      <c r="G545" s="16">
        <f>VLOOKUP($D545,'Growth rate'!$B$3:$S$93,6,FALSE)*VLOOKUP($F545,BY_IND_Demand_Drivers!$B$5:$J$100,7,FALSE)</f>
        <v>5.5003831784098893E-2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70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IWDFL</v>
      </c>
      <c r="G546" s="16">
        <f>VLOOKUP($D546,'Growth rate'!$B$3:$S$93,6,FALSE)*VLOOKUP($F546,BY_IND_Demand_Drivers!$B$5:$J$100,7,FALSE)</f>
        <v>5.5586622573016282E-2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70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IWDFL</v>
      </c>
      <c r="G547" s="16">
        <f>VLOOKUP($D547,'Growth rate'!$B$3:$S$93,6,FALSE)*VLOOKUP($F547,BY_IND_Demand_Drivers!$B$5:$J$100,7,FALSE)</f>
        <v>5.6169413361933679E-2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70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IWDFL</v>
      </c>
      <c r="G548" s="16">
        <f>VLOOKUP($D548,'Growth rate'!$B$3:$S$93,6,FALSE)*VLOOKUP($F548,BY_IND_Demand_Drivers!$B$5:$J$100,7,FALSE)</f>
        <v>5.67511163280041E-2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70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IWDFL</v>
      </c>
      <c r="G549" s="16">
        <f>VLOOKUP($D549,'Growth rate'!$B$3:$S$93,6,FALSE)*VLOOKUP($F549,BY_IND_Demand_Drivers!$B$5:$J$100,7,FALSE)</f>
        <v>5.7332819294074515E-2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70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IWDFL</v>
      </c>
      <c r="G550" s="16">
        <f>VLOOKUP($D550,'Growth rate'!$B$3:$S$93,6,FALSE)*VLOOKUP($F550,BY_IND_Demand_Drivers!$B$5:$J$100,7,FALSE)</f>
        <v>5.7914522260144929E-2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70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IWDFL</v>
      </c>
      <c r="G551" s="16">
        <f>VLOOKUP($D551,'Growth rate'!$B$3:$S$93,6,FALSE)*VLOOKUP($F551,BY_IND_Demand_Drivers!$B$5:$J$100,7,FALSE)</f>
        <v>5.8496225226215337E-2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70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IWDFL</v>
      </c>
      <c r="G552" s="16">
        <f>VLOOKUP($D552,'Growth rate'!$B$3:$S$93,6,FALSE)*VLOOKUP($F552,BY_IND_Demand_Drivers!$B$5:$J$100,7,FALSE)</f>
        <v>5.9077928192285745E-2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70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IWDFL</v>
      </c>
      <c r="G553" s="16">
        <f>VLOOKUP($D553,'Growth rate'!$B$3:$S$93,6,FALSE)*VLOOKUP($F553,BY_IND_Demand_Drivers!$B$5:$J$100,7,FALSE)</f>
        <v>5.9650061201681481E-2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70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IWDFL</v>
      </c>
      <c r="G554" s="16">
        <f>VLOOKUP($D554,'Growth rate'!$B$3:$S$93,6,FALSE)*VLOOKUP($F554,BY_IND_Demand_Drivers!$B$5:$J$100,7,FALSE)</f>
        <v>6.0222194211077232E-2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70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IWDFL</v>
      </c>
      <c r="G555" s="16">
        <f>VLOOKUP($D555,'Growth rate'!$B$3:$S$93,6,FALSE)*VLOOKUP($F555,BY_IND_Demand_Drivers!$B$5:$J$100,7,FALSE)</f>
        <v>6.0794327220472968E-2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70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IWDFL</v>
      </c>
      <c r="G556" s="16">
        <f>VLOOKUP($D556,'Growth rate'!$B$3:$S$93,6,FALSE)*VLOOKUP($F556,BY_IND_Demand_Drivers!$B$5:$J$100,7,FALSE)</f>
        <v>6.1366460229868712E-2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70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IWDFL</v>
      </c>
      <c r="G557" s="16">
        <f>VLOOKUP($D557,'Growth rate'!$B$3:$S$93,6,FALSE)*VLOOKUP($F557,BY_IND_Demand_Drivers!$B$5:$J$100,7,FALSE)</f>
        <v>6.1938593239264449E-2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70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IWDFL</v>
      </c>
      <c r="G558" s="16">
        <f>VLOOKUP($D558,'Growth rate'!$B$3:$S$93,6,FALSE)*VLOOKUP($F558,BY_IND_Demand_Drivers!$B$5:$J$100,7,FALSE)</f>
        <v>6.248731127393304E-2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70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IWDFL</v>
      </c>
      <c r="G559" s="16">
        <f>VLOOKUP($D559,'Growth rate'!$B$3:$S$93,6,FALSE)*VLOOKUP($F559,BY_IND_Demand_Drivers!$B$5:$J$100,7,FALSE)</f>
        <v>6.3036029308601624E-2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70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IWDFL</v>
      </c>
      <c r="G560" s="16">
        <f>VLOOKUP($D560,'Growth rate'!$B$3:$S$93,6,FALSE)*VLOOKUP($F560,BY_IND_Demand_Drivers!$B$5:$J$100,7,FALSE)</f>
        <v>6.3584747343270201E-2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70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IWDFL</v>
      </c>
      <c r="G561" s="16">
        <f>VLOOKUP($D561,'Growth rate'!$B$3:$S$93,6,FALSE)*VLOOKUP($F561,BY_IND_Demand_Drivers!$B$5:$J$100,7,FALSE)</f>
        <v>6.4133465377938778E-2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70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IWDFL</v>
      </c>
      <c r="G562" s="16">
        <f>VLOOKUP($D562,'Growth rate'!$B$3:$S$93,6,FALSE)*VLOOKUP($F562,BY_IND_Demand_Drivers!$B$5:$J$100,7,FALSE)</f>
        <v>6.4682183412607355E-2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70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IWDFL</v>
      </c>
      <c r="G563" s="16">
        <f>VLOOKUP($D563,'Growth rate'!$B$3:$S$93,6,FALSE)*VLOOKUP($F563,BY_IND_Demand_Drivers!$B$5:$J$100,7,FALSE)</f>
        <v>6.5209190316288274E-2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70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IWDFL</v>
      </c>
      <c r="G564" s="16">
        <f>VLOOKUP($D564,'Growth rate'!$B$3:$S$93,6,FALSE)*VLOOKUP($F564,BY_IND_Demand_Drivers!$B$5:$J$100,7,FALSE)</f>
        <v>6.5736197219969178E-2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70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IWDFL</v>
      </c>
      <c r="G565" s="16">
        <f>VLOOKUP($D565,'Growth rate'!$B$3:$S$93,6,FALSE)*VLOOKUP($F565,BY_IND_Demand_Drivers!$B$5:$J$100,7,FALSE)</f>
        <v>6.626320412365011E-2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70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IWDFL</v>
      </c>
      <c r="G566" s="16">
        <f>VLOOKUP($D566,'Growth rate'!$B$3:$S$93,6,FALSE)*VLOOKUP($F566,BY_IND_Demand_Drivers!$B$5:$J$100,7,FALSE)</f>
        <v>6.6790211027331028E-2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70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IWDFL</v>
      </c>
      <c r="G567" s="16">
        <f>VLOOKUP($D567,'Growth rate'!$B$3:$S$93,6,FALSE)*VLOOKUP($F567,BY_IND_Demand_Drivers!$B$5:$J$100,7,FALSE)</f>
        <v>6.7317217931011947E-2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70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IWDFL</v>
      </c>
      <c r="G568" s="16">
        <f>VLOOKUP($D568,'Growth rate'!$B$3:$S$93,6,FALSE)*VLOOKUP($F568,BY_IND_Demand_Drivers!$B$5:$J$100,7,FALSE)</f>
        <v>6.7832003309828692E-2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70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IWDFL</v>
      </c>
      <c r="G569" s="16">
        <f>VLOOKUP($D569,'Growth rate'!$B$3:$S$93,6,FALSE)*VLOOKUP($F569,BY_IND_Demand_Drivers!$B$5:$J$100,7,FALSE)</f>
        <v>6.834678868864541E-2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70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IWDFL</v>
      </c>
      <c r="G570" s="16">
        <f>VLOOKUP($D570,'Growth rate'!$B$3:$S$93,6,FALSE)*VLOOKUP($F570,BY_IND_Demand_Drivers!$B$5:$J$100,7,FALSE)</f>
        <v>6.8861574067462156E-2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70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IWDFL</v>
      </c>
      <c r="G571" s="16">
        <f>VLOOKUP($D571,'Growth rate'!$B$3:$S$93,6,FALSE)*VLOOKUP($F571,BY_IND_Demand_Drivers!$B$5:$J$100,7,FALSE)</f>
        <v>6.9376359446278887E-2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70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IWDFL</v>
      </c>
      <c r="G572" s="16">
        <f>VLOOKUP($D572,'Growth rate'!$B$3:$S$93,6,FALSE)*VLOOKUP($F572,BY_IND_Demand_Drivers!$B$5:$J$100,7,FALSE)</f>
        <v>6.9891144825095605E-2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70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IWDFL</v>
      </c>
      <c r="G573" s="16">
        <f>VLOOKUP($D573,'Growth rate'!$B$3:$S$93,6,FALSE)*VLOOKUP($F573,BY_IND_Demand_Drivers!$B$5:$J$100,7,FALSE)</f>
        <v>7.0388741366767704E-2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70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IWDFL</v>
      </c>
      <c r="G574" s="16">
        <f>VLOOKUP($D574,'Growth rate'!$B$3:$S$93,6,FALSE)*VLOOKUP($F574,BY_IND_Demand_Drivers!$B$5:$J$100,7,FALSE)</f>
        <v>7.0886337908439803E-2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70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IWDFL</v>
      </c>
      <c r="G575" s="16">
        <f>VLOOKUP($D575,'Growth rate'!$B$3:$S$93,6,FALSE)*VLOOKUP($F575,BY_IND_Demand_Drivers!$B$5:$J$100,7,FALSE)</f>
        <v>7.1383934450111916E-2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70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IWDFL</v>
      </c>
      <c r="G576" s="16">
        <f>VLOOKUP($D576,'Growth rate'!$B$3:$S$93,6,FALSE)*VLOOKUP($F576,BY_IND_Demand_Drivers!$B$5:$J$100,7,FALSE)</f>
        <v>7.1881530991784001E-2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70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IWDFL</v>
      </c>
      <c r="G577" s="16">
        <f>VLOOKUP($D577,'Growth rate'!$B$3:$S$93,6,FALSE)*VLOOKUP($F577,BY_IND_Demand_Drivers!$B$5:$J$100,7,FALSE)</f>
        <v>7.23791275334561E-2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ILDPH</v>
      </c>
      <c r="G4" s="16">
        <f>VLOOKUP($D4,'Growth rate'!$B$3:$S$93,6,FALSE)*VLOOKUP($F4,BY_IND_Demand_Drivers!$B$5:$J$100,7,FALSE)</f>
        <v>10.2742726811881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ILDPH</v>
      </c>
      <c r="G5" s="16">
        <f>VLOOKUP($D5,'Growth rate'!$B$3:$S$93,6,FALSE)*VLOOKUP($F5,BY_IND_Demand_Drivers!$B$5:$J$100,7,FALSE)</f>
        <v>10.406811617767458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ILDPH</v>
      </c>
      <c r="G6" s="16">
        <f>VLOOKUP($D6,'Growth rate'!$B$3:$S$93,6,FALSE)*VLOOKUP($F6,BY_IND_Demand_Drivers!$B$5:$J$100,7,FALSE)</f>
        <v>10.539350554346814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ILDPH</v>
      </c>
      <c r="G7" s="16">
        <f>VLOOKUP($D7,'Growth rate'!$B$3:$S$93,6,FALSE)*VLOOKUP($F7,BY_IND_Demand_Drivers!$B$5:$J$100,7,FALSE)</f>
        <v>10.671889490926171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ILDPH</v>
      </c>
      <c r="G8" s="16">
        <f>VLOOKUP($D8,'Growth rate'!$B$3:$S$93,6,FALSE)*VLOOKUP($F8,BY_IND_Demand_Drivers!$B$5:$J$100,7,FALSE)</f>
        <v>10.804428427505528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ILDPH</v>
      </c>
      <c r="G9" s="16">
        <f>VLOOKUP($D9,'Growth rate'!$B$3:$S$93,6,FALSE)*VLOOKUP($F9,BY_IND_Demand_Drivers!$B$5:$J$100,7,FALSE)</f>
        <v>10.936967364084886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ILDPH</v>
      </c>
      <c r="G10" s="16">
        <f>VLOOKUP($D10,'Growth rate'!$B$3:$S$93,6,FALSE)*VLOOKUP($F10,BY_IND_Demand_Drivers!$B$5:$J$100,7,FALSE)</f>
        <v>11.069506300664244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ILDPH</v>
      </c>
      <c r="G11" s="16">
        <f>VLOOKUP($D11,'Growth rate'!$B$3:$S$93,6,FALSE)*VLOOKUP($F11,BY_IND_Demand_Drivers!$B$5:$J$100,7,FALSE)</f>
        <v>11.202045237243601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ILDPH</v>
      </c>
      <c r="G12" s="16">
        <f>VLOOKUP($D12,'Growth rate'!$B$3:$S$93,6,FALSE)*VLOOKUP($F12,BY_IND_Demand_Drivers!$B$5:$J$100,7,FALSE)</f>
        <v>11.334584173822959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ILDPH</v>
      </c>
      <c r="G13" s="16">
        <f>VLOOKUP($D13,'Growth rate'!$B$3:$S$93,6,FALSE)*VLOOKUP($F13,BY_IND_Demand_Drivers!$B$5:$J$100,7,FALSE)</f>
        <v>11.467123110402316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ILDPH</v>
      </c>
      <c r="G14" s="16">
        <f>VLOOKUP($D14,'Growth rate'!$B$3:$S$93,6,FALSE)*VLOOKUP($F14,BY_IND_Demand_Drivers!$B$5:$J$100,7,FALSE)</f>
        <v>11.599662046981672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ILDPH</v>
      </c>
      <c r="G15" s="16">
        <f>VLOOKUP($D15,'Growth rate'!$B$3:$S$93,6,FALSE)*VLOOKUP($F15,BY_IND_Demand_Drivers!$B$5:$J$100,7,FALSE)</f>
        <v>11.732200983561031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ILDPH</v>
      </c>
      <c r="G16" s="16">
        <f>VLOOKUP($D16,'Growth rate'!$B$3:$S$93,6,FALSE)*VLOOKUP($F16,BY_IND_Demand_Drivers!$B$5:$J$100,7,FALSE)</f>
        <v>11.864739920140387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ILDPH</v>
      </c>
      <c r="G17" s="16">
        <f>VLOOKUP($D17,'Growth rate'!$B$3:$S$93,6,FALSE)*VLOOKUP($F17,BY_IND_Demand_Drivers!$B$5:$J$100,7,FALSE)</f>
        <v>11.997278856719745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ILDPH</v>
      </c>
      <c r="G18" s="16">
        <f>VLOOKUP($D18,'Growth rate'!$B$3:$S$93,6,FALSE)*VLOOKUP($F18,BY_IND_Demand_Drivers!$B$5:$J$100,7,FALSE)</f>
        <v>12.1298177932991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ILDPH</v>
      </c>
      <c r="G19" s="16">
        <f>VLOOKUP($D19,'Growth rate'!$B$3:$S$93,6,FALSE)*VLOOKUP($F19,BY_IND_Demand_Drivers!$B$5:$J$100,7,FALSE)</f>
        <v>12.262356729878459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ILDPH</v>
      </c>
      <c r="G20" s="16">
        <f>VLOOKUP($D20,'Growth rate'!$B$3:$S$93,6,FALSE)*VLOOKUP($F20,BY_IND_Demand_Drivers!$B$5:$J$100,7,FALSE)</f>
        <v>12.394895666457817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ILDPH</v>
      </c>
      <c r="G21" s="16">
        <f>VLOOKUP($D21,'Growth rate'!$B$3:$S$93,6,FALSE)*VLOOKUP($F21,BY_IND_Demand_Drivers!$B$5:$J$100,7,FALSE)</f>
        <v>12.527434603037173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ILDPH</v>
      </c>
      <c r="G22" s="16">
        <f>VLOOKUP($D22,'Growth rate'!$B$3:$S$93,6,FALSE)*VLOOKUP($F22,BY_IND_Demand_Drivers!$B$5:$J$100,7,FALSE)</f>
        <v>12.659973539616532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ILDPH</v>
      </c>
      <c r="G23" s="16">
        <f>VLOOKUP($D23,'Growth rate'!$B$3:$S$93,6,FALSE)*VLOOKUP($F23,BY_IND_Demand_Drivers!$B$5:$J$100,7,FALSE)</f>
        <v>12.79251247619589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ILDPH</v>
      </c>
      <c r="G24" s="16">
        <f>VLOOKUP($D24,'Growth rate'!$B$3:$S$93,6,FALSE)*VLOOKUP($F24,BY_IND_Demand_Drivers!$B$5:$J$100,7,FALSE)</f>
        <v>12.925051412775245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ILDPH</v>
      </c>
      <c r="G25" s="16">
        <f>VLOOKUP($D25,'Growth rate'!$B$3:$S$93,6,FALSE)*VLOOKUP($F25,BY_IND_Demand_Drivers!$B$5:$J$100,7,FALSE)</f>
        <v>13.057590349354603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ILDPH</v>
      </c>
      <c r="G26" s="16">
        <f>VLOOKUP($D26,'Growth rate'!$B$3:$S$93,6,FALSE)*VLOOKUP($F26,BY_IND_Demand_Drivers!$B$5:$J$100,7,FALSE)</f>
        <v>13.190129285933962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ILDPH</v>
      </c>
      <c r="G27" s="16">
        <f>VLOOKUP($D27,'Growth rate'!$B$3:$S$93,6,FALSE)*VLOOKUP($F27,BY_IND_Demand_Drivers!$B$5:$J$100,7,FALSE)</f>
        <v>13.322668222513318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ILDPH</v>
      </c>
      <c r="G28" s="16">
        <f>VLOOKUP($D28,'Growth rate'!$B$3:$S$93,6,FALSE)*VLOOKUP($F28,BY_IND_Demand_Drivers!$B$5:$J$100,7,FALSE)</f>
        <v>13.455207159092673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ILDPH</v>
      </c>
      <c r="G29" s="16">
        <f>VLOOKUP($D29,'Growth rate'!$B$3:$S$93,6,FALSE)*VLOOKUP($F29,BY_IND_Demand_Drivers!$B$5:$J$100,7,FALSE)</f>
        <v>13.587746095672031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ILDPH</v>
      </c>
      <c r="G30" s="16">
        <f>VLOOKUP($D30,'Growth rate'!$B$3:$S$93,6,FALSE)*VLOOKUP($F30,BY_IND_Demand_Drivers!$B$5:$J$100,7,FALSE)</f>
        <v>13.72028503225139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ILDPH</v>
      </c>
      <c r="G31" s="16">
        <f>VLOOKUP($D31,'Growth rate'!$B$3:$S$93,6,FALSE)*VLOOKUP($F31,BY_IND_Demand_Drivers!$B$5:$J$100,7,FALSE)</f>
        <v>13.852823968830746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ILDPH</v>
      </c>
      <c r="G32" s="16">
        <f>VLOOKUP($D32,'Growth rate'!$B$3:$S$93,6,FALSE)*VLOOKUP($F32,BY_IND_Demand_Drivers!$B$5:$J$100,7,FALSE)</f>
        <v>13.985362905410105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ILDPH</v>
      </c>
      <c r="G33" s="16">
        <f>VLOOKUP($D33,'Growth rate'!$B$3:$S$93,6,FALSE)*VLOOKUP($F33,BY_IND_Demand_Drivers!$B$5:$J$100,7,FALSE)</f>
        <v>14.117901841989463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ILDPH</v>
      </c>
      <c r="G34" s="16">
        <f>VLOOKUP($D34,'Growth rate'!$B$3:$S$93,6,FALSE)*VLOOKUP($F34,BY_IND_Demand_Drivers!$B$5:$J$100,7,FALSE)</f>
        <v>14.250440778568818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ILDPH</v>
      </c>
      <c r="G35" s="16">
        <f>VLOOKUP($D35,'Growth rate'!$B$3:$S$93,6,FALSE)*VLOOKUP($F35,BY_IND_Demand_Drivers!$B$5:$J$100,7,FALSE)</f>
        <v>14.382979715148176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ILDPH</v>
      </c>
      <c r="G36" s="16">
        <f>VLOOKUP($D36,'Growth rate'!$B$3:$S$93,6,FALSE)*VLOOKUP($F36,BY_IND_Demand_Drivers!$B$5:$J$100,7,FALSE)</f>
        <v>14.538952007780345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ILDPH</v>
      </c>
      <c r="G37" s="16">
        <f>VLOOKUP($D37,'Growth rate'!$B$3:$S$93,6,FALSE)*VLOOKUP($F37,BY_IND_Demand_Drivers!$B$5:$J$100,7,FALSE)</f>
        <v>14.694924300412515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ILDPH</v>
      </c>
      <c r="G38" s="16">
        <f>VLOOKUP($D38,'Growth rate'!$B$3:$S$93,6,FALSE)*VLOOKUP($F38,BY_IND_Demand_Drivers!$B$5:$J$100,7,FALSE)</f>
        <v>14.850896593044682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ILDPH</v>
      </c>
      <c r="G39" s="16">
        <f>VLOOKUP($D39,'Growth rate'!$B$3:$S$93,6,FALSE)*VLOOKUP($F39,BY_IND_Demand_Drivers!$B$5:$J$100,7,FALSE)</f>
        <v>15.006868885676852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ILDPH</v>
      </c>
      <c r="G40" s="16">
        <f>VLOOKUP($D40,'Growth rate'!$B$3:$S$93,6,FALSE)*VLOOKUP($F40,BY_IND_Demand_Drivers!$B$5:$J$100,7,FALSE)</f>
        <v>15.162841178309019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ILDPH</v>
      </c>
      <c r="G41" s="16">
        <f>VLOOKUP($D41,'Growth rate'!$B$3:$S$93,6,FALSE)*VLOOKUP($F41,BY_IND_Demand_Drivers!$B$5:$J$100,7,FALSE)</f>
        <v>15.337489849672258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ILDPH</v>
      </c>
      <c r="G42" s="16">
        <f>VLOOKUP($D42,'Growth rate'!$B$3:$S$93,6,FALSE)*VLOOKUP($F42,BY_IND_Demand_Drivers!$B$5:$J$100,7,FALSE)</f>
        <v>15.512138521035494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ILDPH</v>
      </c>
      <c r="G43" s="16">
        <f>VLOOKUP($D43,'Growth rate'!$B$3:$S$93,6,FALSE)*VLOOKUP($F43,BY_IND_Demand_Drivers!$B$5:$J$100,7,FALSE)</f>
        <v>15.686787192398736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ILDPH</v>
      </c>
      <c r="G44" s="16">
        <f>VLOOKUP($D44,'Growth rate'!$B$3:$S$93,6,FALSE)*VLOOKUP($F44,BY_IND_Demand_Drivers!$B$5:$J$100,7,FALSE)</f>
        <v>15.861435863761972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ILDPH</v>
      </c>
      <c r="G45" s="16">
        <f>VLOOKUP($D45,'Growth rate'!$B$3:$S$93,6,FALSE)*VLOOKUP($F45,BY_IND_Demand_Drivers!$B$5:$J$100,7,FALSE)</f>
        <v>16.036084535125209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ILDPH</v>
      </c>
      <c r="G46" s="16">
        <f>VLOOKUP($D46,'Growth rate'!$B$3:$S$93,6,FALSE)*VLOOKUP($F46,BY_IND_Demand_Drivers!$B$5:$J$100,7,FALSE)</f>
        <v>16.215122446970923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ILDPH</v>
      </c>
      <c r="G47" s="16">
        <f>VLOOKUP($D47,'Growth rate'!$B$3:$S$93,6,FALSE)*VLOOKUP($F47,BY_IND_Demand_Drivers!$B$5:$J$100,7,FALSE)</f>
        <v>16.394160358816645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ILDPH</v>
      </c>
      <c r="G48" s="16">
        <f>VLOOKUP($D48,'Growth rate'!$B$3:$S$93,6,FALSE)*VLOOKUP($F48,BY_IND_Demand_Drivers!$B$5:$J$100,7,FALSE)</f>
        <v>16.57319827066236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ILDPH</v>
      </c>
      <c r="G49" s="16">
        <f>VLOOKUP($D49,'Growth rate'!$B$3:$S$93,6,FALSE)*VLOOKUP($F49,BY_IND_Demand_Drivers!$B$5:$J$100,7,FALSE)</f>
        <v>16.752236182508078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ILDPH</v>
      </c>
      <c r="G50" s="16">
        <f>VLOOKUP($D50,'Growth rate'!$B$3:$S$93,6,FALSE)*VLOOKUP($F50,BY_IND_Demand_Drivers!$B$5:$J$100,7,FALSE)</f>
        <v>16.931274094353792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ILDPH</v>
      </c>
      <c r="G51" s="16">
        <f>VLOOKUP($D51,'Growth rate'!$B$3:$S$93,6,FALSE)*VLOOKUP($F51,BY_IND_Demand_Drivers!$B$5:$J$100,7,FALSE)</f>
        <v>17.116558207847159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ILDPH</v>
      </c>
      <c r="G52" s="16">
        <f>VLOOKUP($D52,'Growth rate'!$B$3:$S$93,6,FALSE)*VLOOKUP($F52,BY_IND_Demand_Drivers!$B$5:$J$100,7,FALSE)</f>
        <v>17.301842321340526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ILDPH</v>
      </c>
      <c r="G53" s="16">
        <f>VLOOKUP($D53,'Growth rate'!$B$3:$S$93,6,FALSE)*VLOOKUP($F53,BY_IND_Demand_Drivers!$B$5:$J$100,7,FALSE)</f>
        <v>17.487126434833897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ILDPH</v>
      </c>
      <c r="G54" s="16">
        <f>VLOOKUP($D54,'Growth rate'!$B$3:$S$93,6,FALSE)*VLOOKUP($F54,BY_IND_Demand_Drivers!$B$5:$J$100,7,FALSE)</f>
        <v>17.67241054832726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ILDPH</v>
      </c>
      <c r="G55" s="16">
        <f>VLOOKUP($D55,'Growth rate'!$B$3:$S$93,6,FALSE)*VLOOKUP($F55,BY_IND_Demand_Drivers!$B$5:$J$100,7,FALSE)</f>
        <v>17.857694661820631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ILDPH</v>
      </c>
      <c r="G56" s="16">
        <f>VLOOKUP($D56,'Growth rate'!$B$3:$S$93,6,FALSE)*VLOOKUP($F56,BY_IND_Demand_Drivers!$B$5:$J$100,7,FALSE)</f>
        <v>18.042632928578474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ILDPH</v>
      </c>
      <c r="G57" s="16">
        <f>VLOOKUP($D57,'Growth rate'!$B$3:$S$93,6,FALSE)*VLOOKUP($F57,BY_IND_Demand_Drivers!$B$5:$J$100,7,FALSE)</f>
        <v>18.227571195336317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ILDPH</v>
      </c>
      <c r="G58" s="16">
        <f>VLOOKUP($D58,'Growth rate'!$B$3:$S$93,6,FALSE)*VLOOKUP($F58,BY_IND_Demand_Drivers!$B$5:$J$100,7,FALSE)</f>
        <v>18.41250946209416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ILDPH</v>
      </c>
      <c r="G59" s="16">
        <f>VLOOKUP($D59,'Growth rate'!$B$3:$S$93,6,FALSE)*VLOOKUP($F59,BY_IND_Demand_Drivers!$B$5:$J$100,7,FALSE)</f>
        <v>18.597447728852003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ILDPH</v>
      </c>
      <c r="G60" s="16">
        <f>VLOOKUP($D60,'Growth rate'!$B$3:$S$93,6,FALSE)*VLOOKUP($F60,BY_IND_Demand_Drivers!$B$5:$J$100,7,FALSE)</f>
        <v>18.782385995609847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ILDPH</v>
      </c>
      <c r="G61" s="16">
        <f>VLOOKUP($D61,'Growth rate'!$B$3:$S$93,6,FALSE)*VLOOKUP($F61,BY_IND_Demand_Drivers!$B$5:$J$100,7,FALSE)</f>
        <v>18.964281728112933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ILDPH</v>
      </c>
      <c r="G62" s="16">
        <f>VLOOKUP($D62,'Growth rate'!$B$3:$S$93,6,FALSE)*VLOOKUP($F62,BY_IND_Demand_Drivers!$B$5:$J$100,7,FALSE)</f>
        <v>19.146177460616023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ILDPH</v>
      </c>
      <c r="G63" s="16">
        <f>VLOOKUP($D63,'Growth rate'!$B$3:$S$93,6,FALSE)*VLOOKUP($F63,BY_IND_Demand_Drivers!$B$5:$J$100,7,FALSE)</f>
        <v>19.32807319311911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ILDPH</v>
      </c>
      <c r="G64" s="16">
        <f>VLOOKUP($D64,'Growth rate'!$B$3:$S$93,6,FALSE)*VLOOKUP($F64,BY_IND_Demand_Drivers!$B$5:$J$100,7,FALSE)</f>
        <v>19.5099689256222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ILDPH</v>
      </c>
      <c r="G65" s="16">
        <f>VLOOKUP($D65,'Growth rate'!$B$3:$S$93,6,FALSE)*VLOOKUP($F65,BY_IND_Demand_Drivers!$B$5:$J$100,7,FALSE)</f>
        <v>19.691864658125287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ILDPH</v>
      </c>
      <c r="G66" s="16">
        <f>VLOOKUP($D66,'Growth rate'!$B$3:$S$93,6,FALSE)*VLOOKUP($F66,BY_IND_Demand_Drivers!$B$5:$J$100,7,FALSE)</f>
        <v>19.866316170648769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ILDPH</v>
      </c>
      <c r="G67" s="16">
        <f>VLOOKUP($D67,'Growth rate'!$B$3:$S$93,6,FALSE)*VLOOKUP($F67,BY_IND_Demand_Drivers!$B$5:$J$100,7,FALSE)</f>
        <v>20.040767683172248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ILDPH</v>
      </c>
      <c r="G68" s="16">
        <f>VLOOKUP($D68,'Growth rate'!$B$3:$S$93,6,FALSE)*VLOOKUP($F68,BY_IND_Demand_Drivers!$B$5:$J$100,7,FALSE)</f>
        <v>20.215219195695724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ILDPH</v>
      </c>
      <c r="G69" s="16">
        <f>VLOOKUP($D69,'Growth rate'!$B$3:$S$93,6,FALSE)*VLOOKUP($F69,BY_IND_Demand_Drivers!$B$5:$J$100,7,FALSE)</f>
        <v>20.389670708219199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ILDPH</v>
      </c>
      <c r="G70" s="16">
        <f>VLOOKUP($D70,'Growth rate'!$B$3:$S$93,6,FALSE)*VLOOKUP($F70,BY_IND_Demand_Drivers!$B$5:$J$100,7,FALSE)</f>
        <v>20.564122220742679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ILDPH</v>
      </c>
      <c r="G71" s="16">
        <f>VLOOKUP($D71,'Growth rate'!$B$3:$S$93,6,FALSE)*VLOOKUP($F71,BY_IND_Demand_Drivers!$B$5:$J$100,7,FALSE)</f>
        <v>20.731671208836318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ILDPH</v>
      </c>
      <c r="G72" s="16">
        <f>VLOOKUP($D72,'Growth rate'!$B$3:$S$93,6,FALSE)*VLOOKUP($F72,BY_IND_Demand_Drivers!$B$5:$J$100,7,FALSE)</f>
        <v>20.899220196929956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ILDPH</v>
      </c>
      <c r="G73" s="16">
        <f>VLOOKUP($D73,'Growth rate'!$B$3:$S$93,6,FALSE)*VLOOKUP($F73,BY_IND_Demand_Drivers!$B$5:$J$100,7,FALSE)</f>
        <v>21.066769185023603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ILDPH</v>
      </c>
      <c r="G74" s="16">
        <f>VLOOKUP($D74,'Growth rate'!$B$3:$S$93,6,FALSE)*VLOOKUP($F74,BY_IND_Demand_Drivers!$B$5:$J$100,7,FALSE)</f>
        <v>21.234318173117241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ILDPH</v>
      </c>
      <c r="G75" s="16">
        <f>VLOOKUP($D75,'Growth rate'!$B$3:$S$93,6,FALSE)*VLOOKUP($F75,BY_IND_Demand_Drivers!$B$5:$J$100,7,FALSE)</f>
        <v>21.40186716121088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ILDPH</v>
      </c>
      <c r="G76" s="16">
        <f>VLOOKUP($D76,'Growth rate'!$B$3:$S$93,6,FALSE)*VLOOKUP($F76,BY_IND_Demand_Drivers!$B$5:$J$100,7,FALSE)</f>
        <v>21.565530613631928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ILDPH</v>
      </c>
      <c r="G77" s="16">
        <f>VLOOKUP($D77,'Growth rate'!$B$3:$S$93,6,FALSE)*VLOOKUP($F77,BY_IND_Demand_Drivers!$B$5:$J$100,7,FALSE)</f>
        <v>21.729194066052969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ILDPH</v>
      </c>
      <c r="G78" s="16">
        <f>VLOOKUP($D78,'Growth rate'!$B$3:$S$93,6,FALSE)*VLOOKUP($F78,BY_IND_Demand_Drivers!$B$5:$J$100,7,FALSE)</f>
        <v>21.89285751847402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ILDPH</v>
      </c>
      <c r="G79" s="16">
        <f>VLOOKUP($D79,'Growth rate'!$B$3:$S$93,6,FALSE)*VLOOKUP($F79,BY_IND_Demand_Drivers!$B$5:$J$100,7,FALSE)</f>
        <v>22.056520970895061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ILDPH</v>
      </c>
      <c r="G80" s="16">
        <f>VLOOKUP($D80,'Growth rate'!$B$3:$S$93,6,FALSE)*VLOOKUP($F80,BY_IND_Demand_Drivers!$B$5:$J$100,7,FALSE)</f>
        <v>22.220184423316105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ILDPH</v>
      </c>
      <c r="G81" s="16">
        <f>VLOOKUP($D81,'Growth rate'!$B$3:$S$93,6,FALSE)*VLOOKUP($F81,BY_IND_Demand_Drivers!$B$5:$J$100,7,FALSE)</f>
        <v>22.378383104308213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ILDPH</v>
      </c>
      <c r="G82" s="16">
        <f>VLOOKUP($D82,'Growth rate'!$B$3:$S$93,6,FALSE)*VLOOKUP($F82,BY_IND_Demand_Drivers!$B$5:$J$100,7,FALSE)</f>
        <v>22.536581785300317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ILDPH</v>
      </c>
      <c r="G83" s="16">
        <f>VLOOKUP($D83,'Growth rate'!$B$3:$S$93,6,FALSE)*VLOOKUP($F83,BY_IND_Demand_Drivers!$B$5:$J$100,7,FALSE)</f>
        <v>22.694780466292425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ILDPH</v>
      </c>
      <c r="G84" s="16">
        <f>VLOOKUP($D84,'Growth rate'!$B$3:$S$93,6,FALSE)*VLOOKUP($F84,BY_IND_Demand_Drivers!$B$5:$J$100,7,FALSE)</f>
        <v>22.852979147284525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ILDPH</v>
      </c>
      <c r="G85" s="16">
        <f>VLOOKUP($D85,'Growth rate'!$B$3:$S$93,6,FALSE)*VLOOKUP($F85,BY_IND_Demand_Drivers!$B$5:$J$100,7,FALSE)</f>
        <v>23.011177828276629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ILDCO</v>
      </c>
      <c r="G86" s="16">
        <f>VLOOKUP($D86,'Growth rate'!$B$3:$S$93,6,FALSE)*VLOOKUP($F86,BY_IND_Demand_Drivers!$B$5:$J$100,7,FALSE)</f>
        <v>0.63918163960396002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ILDCO</v>
      </c>
      <c r="G87" s="16">
        <f>VLOOKUP($D87,'Growth rate'!$B$3:$S$93,6,FALSE)*VLOOKUP($F87,BY_IND_Demand_Drivers!$B$5:$J$100,7,FALSE)</f>
        <v>0.64742713370587079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ILDCO</v>
      </c>
      <c r="G88" s="16">
        <f>VLOOKUP($D88,'Growth rate'!$B$3:$S$93,6,FALSE)*VLOOKUP($F88,BY_IND_Demand_Drivers!$B$5:$J$100,7,FALSE)</f>
        <v>0.65567262780778146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ILDCO</v>
      </c>
      <c r="G89" s="16">
        <f>VLOOKUP($D89,'Growth rate'!$B$3:$S$93,6,FALSE)*VLOOKUP($F89,BY_IND_Demand_Drivers!$B$5:$J$100,7,FALSE)</f>
        <v>0.66391812190969224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ILDCO</v>
      </c>
      <c r="G90" s="16">
        <f>VLOOKUP($D90,'Growth rate'!$B$3:$S$93,6,FALSE)*VLOOKUP($F90,BY_IND_Demand_Drivers!$B$5:$J$100,7,FALSE)</f>
        <v>0.67216361601160279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ILDCO</v>
      </c>
      <c r="G91" s="16">
        <f>VLOOKUP($D91,'Growth rate'!$B$3:$S$93,6,FALSE)*VLOOKUP($F91,BY_IND_Demand_Drivers!$B$5:$J$100,7,FALSE)</f>
        <v>0.68040911011351357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ILDCO</v>
      </c>
      <c r="G92" s="16">
        <f>VLOOKUP($D92,'Growth rate'!$B$3:$S$93,6,FALSE)*VLOOKUP($F92,BY_IND_Demand_Drivers!$B$5:$J$100,7,FALSE)</f>
        <v>0.68865460421542435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ILDCO</v>
      </c>
      <c r="G93" s="16">
        <f>VLOOKUP($D93,'Growth rate'!$B$3:$S$93,6,FALSE)*VLOOKUP($F93,BY_IND_Demand_Drivers!$B$5:$J$100,7,FALSE)</f>
        <v>0.69690009831733501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ILDCO</v>
      </c>
      <c r="G94" s="16">
        <f>VLOOKUP($D94,'Growth rate'!$B$3:$S$93,6,FALSE)*VLOOKUP($F94,BY_IND_Demand_Drivers!$B$5:$J$100,7,FALSE)</f>
        <v>0.70514559241924579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ILDCO</v>
      </c>
      <c r="G95" s="16">
        <f>VLOOKUP($D95,'Growth rate'!$B$3:$S$93,6,FALSE)*VLOOKUP($F95,BY_IND_Demand_Drivers!$B$5:$J$100,7,FALSE)</f>
        <v>0.71339108652115657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ILDCO</v>
      </c>
      <c r="G96" s="16">
        <f>VLOOKUP($D96,'Growth rate'!$B$3:$S$93,6,FALSE)*VLOOKUP($F96,BY_IND_Demand_Drivers!$B$5:$J$100,7,FALSE)</f>
        <v>0.72163658062306713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ILDCO</v>
      </c>
      <c r="G97" s="16">
        <f>VLOOKUP($D97,'Growth rate'!$B$3:$S$93,6,FALSE)*VLOOKUP($F97,BY_IND_Demand_Drivers!$B$5:$J$100,7,FALSE)</f>
        <v>0.7298820747249779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ILDCO</v>
      </c>
      <c r="G98" s="16">
        <f>VLOOKUP($D98,'Growth rate'!$B$3:$S$93,6,FALSE)*VLOOKUP($F98,BY_IND_Demand_Drivers!$B$5:$J$100,7,FALSE)</f>
        <v>0.73812756882688857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ILDCO</v>
      </c>
      <c r="G99" s="16">
        <f>VLOOKUP($D99,'Growth rate'!$B$3:$S$93,6,FALSE)*VLOOKUP($F99,BY_IND_Demand_Drivers!$B$5:$J$100,7,FALSE)</f>
        <v>0.74637306292879935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ILDCO</v>
      </c>
      <c r="G100" s="16">
        <f>VLOOKUP($D100,'Growth rate'!$B$3:$S$93,6,FALSE)*VLOOKUP($F100,BY_IND_Demand_Drivers!$B$5:$J$100,7,FALSE)</f>
        <v>0.75461855703071001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ILDCO</v>
      </c>
      <c r="G101" s="16">
        <f>VLOOKUP($D101,'Growth rate'!$B$3:$S$93,6,FALSE)*VLOOKUP($F101,BY_IND_Demand_Drivers!$B$5:$J$100,7,FALSE)</f>
        <v>0.76286405113262079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ILDCO</v>
      </c>
      <c r="G102" s="16">
        <f>VLOOKUP($D102,'Growth rate'!$B$3:$S$93,6,FALSE)*VLOOKUP($F102,BY_IND_Demand_Drivers!$B$5:$J$100,7,FALSE)</f>
        <v>0.77110954523453157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ILDCO</v>
      </c>
      <c r="G103" s="16">
        <f>VLOOKUP($D103,'Growth rate'!$B$3:$S$93,6,FALSE)*VLOOKUP($F103,BY_IND_Demand_Drivers!$B$5:$J$100,7,FALSE)</f>
        <v>0.77935503933644212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ILDCO</v>
      </c>
      <c r="G104" s="16">
        <f>VLOOKUP($D104,'Growth rate'!$B$3:$S$93,6,FALSE)*VLOOKUP($F104,BY_IND_Demand_Drivers!$B$5:$J$100,7,FALSE)</f>
        <v>0.7876005334383529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ILDCO</v>
      </c>
      <c r="G105" s="16">
        <f>VLOOKUP($D105,'Growth rate'!$B$3:$S$93,6,FALSE)*VLOOKUP($F105,BY_IND_Demand_Drivers!$B$5:$J$100,7,FALSE)</f>
        <v>0.79584602754026368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ILDCO</v>
      </c>
      <c r="G106" s="16">
        <f>VLOOKUP($D106,'Growth rate'!$B$3:$S$93,6,FALSE)*VLOOKUP($F106,BY_IND_Demand_Drivers!$B$5:$J$100,7,FALSE)</f>
        <v>0.80409152164217434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ILDCO</v>
      </c>
      <c r="G107" s="16">
        <f>VLOOKUP($D107,'Growth rate'!$B$3:$S$93,6,FALSE)*VLOOKUP($F107,BY_IND_Demand_Drivers!$B$5:$J$100,7,FALSE)</f>
        <v>0.81233701574408512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ILDCO</v>
      </c>
      <c r="G108" s="16">
        <f>VLOOKUP($D108,'Growth rate'!$B$3:$S$93,6,FALSE)*VLOOKUP($F108,BY_IND_Demand_Drivers!$B$5:$J$100,7,FALSE)</f>
        <v>0.8205825098459959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ILDCO</v>
      </c>
      <c r="G109" s="16">
        <f>VLOOKUP($D109,'Growth rate'!$B$3:$S$93,6,FALSE)*VLOOKUP($F109,BY_IND_Demand_Drivers!$B$5:$J$100,7,FALSE)</f>
        <v>0.82882800394790646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ILDCO</v>
      </c>
      <c r="G110" s="16">
        <f>VLOOKUP($D110,'Growth rate'!$B$3:$S$93,6,FALSE)*VLOOKUP($F110,BY_IND_Demand_Drivers!$B$5:$J$100,7,FALSE)</f>
        <v>0.83707349804981712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ILDCO</v>
      </c>
      <c r="G111" s="16">
        <f>VLOOKUP($D111,'Growth rate'!$B$3:$S$93,6,FALSE)*VLOOKUP($F111,BY_IND_Demand_Drivers!$B$5:$J$100,7,FALSE)</f>
        <v>0.8453189921517279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ILDCO</v>
      </c>
      <c r="G112" s="16">
        <f>VLOOKUP($D112,'Growth rate'!$B$3:$S$93,6,FALSE)*VLOOKUP($F112,BY_IND_Demand_Drivers!$B$5:$J$100,7,FALSE)</f>
        <v>0.85356448625363868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ILDCO</v>
      </c>
      <c r="G113" s="16">
        <f>VLOOKUP($D113,'Growth rate'!$B$3:$S$93,6,FALSE)*VLOOKUP($F113,BY_IND_Demand_Drivers!$B$5:$J$100,7,FALSE)</f>
        <v>0.86180998035554934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ILDCO</v>
      </c>
      <c r="G114" s="16">
        <f>VLOOKUP($D114,'Growth rate'!$B$3:$S$93,6,FALSE)*VLOOKUP($F114,BY_IND_Demand_Drivers!$B$5:$J$100,7,FALSE)</f>
        <v>0.87005547445746012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ILDCO</v>
      </c>
      <c r="G115" s="16">
        <f>VLOOKUP($D115,'Growth rate'!$B$3:$S$93,6,FALSE)*VLOOKUP($F115,BY_IND_Demand_Drivers!$B$5:$J$100,7,FALSE)</f>
        <v>0.87830096855937079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ILDCO</v>
      </c>
      <c r="G116" s="16">
        <f>VLOOKUP($D116,'Growth rate'!$B$3:$S$93,6,FALSE)*VLOOKUP($F116,BY_IND_Demand_Drivers!$B$5:$J$100,7,FALSE)</f>
        <v>0.88654646266128145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ILDCO</v>
      </c>
      <c r="G117" s="16">
        <f>VLOOKUP($D117,'Growth rate'!$B$3:$S$93,6,FALSE)*VLOOKUP($F117,BY_IND_Demand_Drivers!$B$5:$J$100,7,FALSE)</f>
        <v>0.89479195676319223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ILDCO</v>
      </c>
      <c r="G118" s="16">
        <f>VLOOKUP($D118,'Growth rate'!$B$3:$S$93,6,FALSE)*VLOOKUP($F118,BY_IND_Demand_Drivers!$B$5:$J$100,7,FALSE)</f>
        <v>0.90449528359039977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ILDCO</v>
      </c>
      <c r="G119" s="16">
        <f>VLOOKUP($D119,'Growth rate'!$B$3:$S$93,6,FALSE)*VLOOKUP($F119,BY_IND_Demand_Drivers!$B$5:$J$100,7,FALSE)</f>
        <v>0.91419861041760742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ILDCO</v>
      </c>
      <c r="G120" s="16">
        <f>VLOOKUP($D120,'Growth rate'!$B$3:$S$93,6,FALSE)*VLOOKUP($F120,BY_IND_Demand_Drivers!$B$5:$J$100,7,FALSE)</f>
        <v>0.92390193724481495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ILDCO</v>
      </c>
      <c r="G121" s="16">
        <f>VLOOKUP($D121,'Growth rate'!$B$3:$S$93,6,FALSE)*VLOOKUP($F121,BY_IND_Demand_Drivers!$B$5:$J$100,7,FALSE)</f>
        <v>0.93360526407202249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ILDCO</v>
      </c>
      <c r="G122" s="16">
        <f>VLOOKUP($D122,'Growth rate'!$B$3:$S$93,6,FALSE)*VLOOKUP($F122,BY_IND_Demand_Drivers!$B$5:$J$100,7,FALSE)</f>
        <v>0.94330859089923003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ILDCO</v>
      </c>
      <c r="G123" s="16">
        <f>VLOOKUP($D123,'Growth rate'!$B$3:$S$93,6,FALSE)*VLOOKUP($F123,BY_IND_Demand_Drivers!$B$5:$J$100,7,FALSE)</f>
        <v>0.95417381003255153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ILDCO</v>
      </c>
      <c r="G124" s="16">
        <f>VLOOKUP($D124,'Growth rate'!$B$3:$S$93,6,FALSE)*VLOOKUP($F124,BY_IND_Demand_Drivers!$B$5:$J$100,7,FALSE)</f>
        <v>0.96503902916587292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ILDCO</v>
      </c>
      <c r="G125" s="16">
        <f>VLOOKUP($D125,'Growth rate'!$B$3:$S$93,6,FALSE)*VLOOKUP($F125,BY_IND_Demand_Drivers!$B$5:$J$100,7,FALSE)</f>
        <v>0.97590424829919475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ILDCO</v>
      </c>
      <c r="G126" s="16">
        <f>VLOOKUP($D126,'Growth rate'!$B$3:$S$93,6,FALSE)*VLOOKUP($F126,BY_IND_Demand_Drivers!$B$5:$J$100,7,FALSE)</f>
        <v>0.98676946743251615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ILDCO</v>
      </c>
      <c r="G127" s="16">
        <f>VLOOKUP($D127,'Growth rate'!$B$3:$S$93,6,FALSE)*VLOOKUP($F127,BY_IND_Demand_Drivers!$B$5:$J$100,7,FALSE)</f>
        <v>0.99763468656583765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ILDCO</v>
      </c>
      <c r="G128" s="16">
        <f>VLOOKUP($D128,'Growth rate'!$B$3:$S$93,6,FALSE)*VLOOKUP($F128,BY_IND_Demand_Drivers!$B$5:$J$100,7,FALSE)</f>
        <v>1.0087729685246518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ILDCO</v>
      </c>
      <c r="G129" s="16">
        <f>VLOOKUP($D129,'Growth rate'!$B$3:$S$93,6,FALSE)*VLOOKUP($F129,BY_IND_Demand_Drivers!$B$5:$J$100,7,FALSE)</f>
        <v>1.019911250483466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ILDCO</v>
      </c>
      <c r="G130" s="16">
        <f>VLOOKUP($D130,'Growth rate'!$B$3:$S$93,6,FALSE)*VLOOKUP($F130,BY_IND_Demand_Drivers!$B$5:$J$100,7,FALSE)</f>
        <v>1.0310495324422801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ILDCO</v>
      </c>
      <c r="G131" s="16">
        <f>VLOOKUP($D131,'Growth rate'!$B$3:$S$93,6,FALSE)*VLOOKUP($F131,BY_IND_Demand_Drivers!$B$5:$J$100,7,FALSE)</f>
        <v>1.0421878144010943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ILDCO</v>
      </c>
      <c r="G132" s="16">
        <f>VLOOKUP($D132,'Growth rate'!$B$3:$S$93,6,FALSE)*VLOOKUP($F132,BY_IND_Demand_Drivers!$B$5:$J$100,7,FALSE)</f>
        <v>1.0533260963599083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ILDCO</v>
      </c>
      <c r="G133" s="16">
        <f>VLOOKUP($D133,'Growth rate'!$B$3:$S$93,6,FALSE)*VLOOKUP($F133,BY_IND_Demand_Drivers!$B$5:$J$100,7,FALSE)</f>
        <v>1.0648529661569404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ILDCO</v>
      </c>
      <c r="G134" s="16">
        <f>VLOOKUP($D134,'Growth rate'!$B$3:$S$93,6,FALSE)*VLOOKUP($F134,BY_IND_Demand_Drivers!$B$5:$J$100,7,FALSE)</f>
        <v>1.0763798359539722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ILDCO</v>
      </c>
      <c r="G135" s="16">
        <f>VLOOKUP($D135,'Growth rate'!$B$3:$S$93,6,FALSE)*VLOOKUP($F135,BY_IND_Demand_Drivers!$B$5:$J$100,7,FALSE)</f>
        <v>1.0879067057510041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ILDCO</v>
      </c>
      <c r="G136" s="16">
        <f>VLOOKUP($D136,'Growth rate'!$B$3:$S$93,6,FALSE)*VLOOKUP($F136,BY_IND_Demand_Drivers!$B$5:$J$100,7,FALSE)</f>
        <v>1.0994335755480358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ILDCO</v>
      </c>
      <c r="G137" s="16">
        <f>VLOOKUP($D137,'Growth rate'!$B$3:$S$93,6,FALSE)*VLOOKUP($F137,BY_IND_Demand_Drivers!$B$5:$J$100,7,FALSE)</f>
        <v>1.1109604453450677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ILDCO</v>
      </c>
      <c r="G138" s="16">
        <f>VLOOKUP($D138,'Growth rate'!$B$3:$S$93,6,FALSE)*VLOOKUP($F138,BY_IND_Demand_Drivers!$B$5:$J$100,7,FALSE)</f>
        <v>1.122465799372534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ILDCO</v>
      </c>
      <c r="G139" s="16">
        <f>VLOOKUP($D139,'Growth rate'!$B$3:$S$93,6,FALSE)*VLOOKUP($F139,BY_IND_Demand_Drivers!$B$5:$J$100,7,FALSE)</f>
        <v>1.1339711534000001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ILDCO</v>
      </c>
      <c r="G140" s="16">
        <f>VLOOKUP($D140,'Growth rate'!$B$3:$S$93,6,FALSE)*VLOOKUP($F140,BY_IND_Demand_Drivers!$B$5:$J$100,7,FALSE)</f>
        <v>1.1454765074274662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ILDCO</v>
      </c>
      <c r="G141" s="16">
        <f>VLOOKUP($D141,'Growth rate'!$B$3:$S$93,6,FALSE)*VLOOKUP($F141,BY_IND_Demand_Drivers!$B$5:$J$100,7,FALSE)</f>
        <v>1.1569818614549323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ILDCO</v>
      </c>
      <c r="G142" s="16">
        <f>VLOOKUP($D142,'Growth rate'!$B$3:$S$93,6,FALSE)*VLOOKUP($F142,BY_IND_Demand_Drivers!$B$5:$J$100,7,FALSE)</f>
        <v>1.1684872154823984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ILDCO</v>
      </c>
      <c r="G143" s="16">
        <f>VLOOKUP($D143,'Growth rate'!$B$3:$S$93,6,FALSE)*VLOOKUP($F143,BY_IND_Demand_Drivers!$B$5:$J$100,7,FALSE)</f>
        <v>1.1798032877870748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ILDCO</v>
      </c>
      <c r="G144" s="16">
        <f>VLOOKUP($D144,'Growth rate'!$B$3:$S$93,6,FALSE)*VLOOKUP($F144,BY_IND_Demand_Drivers!$B$5:$J$100,7,FALSE)</f>
        <v>1.1911193600917516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ILDCO</v>
      </c>
      <c r="G145" s="16">
        <f>VLOOKUP($D145,'Growth rate'!$B$3:$S$93,6,FALSE)*VLOOKUP($F145,BY_IND_Demand_Drivers!$B$5:$J$100,7,FALSE)</f>
        <v>1.2024354323964279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ILDCO</v>
      </c>
      <c r="G146" s="16">
        <f>VLOOKUP($D146,'Growth rate'!$B$3:$S$93,6,FALSE)*VLOOKUP($F146,BY_IND_Demand_Drivers!$B$5:$J$100,7,FALSE)</f>
        <v>1.2137515047011045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ILDCO</v>
      </c>
      <c r="G147" s="16">
        <f>VLOOKUP($D147,'Growth rate'!$B$3:$S$93,6,FALSE)*VLOOKUP($F147,BY_IND_Demand_Drivers!$B$5:$J$100,7,FALSE)</f>
        <v>1.2250675770057811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ILDCO</v>
      </c>
      <c r="G148" s="16">
        <f>VLOOKUP($D148,'Growth rate'!$B$3:$S$93,6,FALSE)*VLOOKUP($F148,BY_IND_Demand_Drivers!$B$5:$J$100,7,FALSE)</f>
        <v>1.2359205305204677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ILDCO</v>
      </c>
      <c r="G149" s="16">
        <f>VLOOKUP($D149,'Growth rate'!$B$3:$S$93,6,FALSE)*VLOOKUP($F149,BY_IND_Demand_Drivers!$B$5:$J$100,7,FALSE)</f>
        <v>1.2467734840351543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ILDCO</v>
      </c>
      <c r="G150" s="16">
        <f>VLOOKUP($D150,'Growth rate'!$B$3:$S$93,6,FALSE)*VLOOKUP($F150,BY_IND_Demand_Drivers!$B$5:$J$100,7,FALSE)</f>
        <v>1.2576264375498405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ILDCO</v>
      </c>
      <c r="G151" s="16">
        <f>VLOOKUP($D151,'Growth rate'!$B$3:$S$93,6,FALSE)*VLOOKUP($F151,BY_IND_Demand_Drivers!$B$5:$J$100,7,FALSE)</f>
        <v>1.2684793910645269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ILDCO</v>
      </c>
      <c r="G152" s="16">
        <f>VLOOKUP($D152,'Growth rate'!$B$3:$S$93,6,FALSE)*VLOOKUP($F152,BY_IND_Demand_Drivers!$B$5:$J$100,7,FALSE)</f>
        <v>1.2793323445792135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ILDCO</v>
      </c>
      <c r="G153" s="16">
        <f>VLOOKUP($D153,'Growth rate'!$B$3:$S$93,6,FALSE)*VLOOKUP($F153,BY_IND_Demand_Drivers!$B$5:$J$100,7,FALSE)</f>
        <v>1.2897558791929835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ILDCO</v>
      </c>
      <c r="G154" s="16">
        <f>VLOOKUP($D154,'Growth rate'!$B$3:$S$93,6,FALSE)*VLOOKUP($F154,BY_IND_Demand_Drivers!$B$5:$J$100,7,FALSE)</f>
        <v>1.3001794138067537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ILDCO</v>
      </c>
      <c r="G155" s="16">
        <f>VLOOKUP($D155,'Growth rate'!$B$3:$S$93,6,FALSE)*VLOOKUP($F155,BY_IND_Demand_Drivers!$B$5:$J$100,7,FALSE)</f>
        <v>1.3106029484205239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ILDCO</v>
      </c>
      <c r="G156" s="16">
        <f>VLOOKUP($D156,'Growth rate'!$B$3:$S$93,6,FALSE)*VLOOKUP($F156,BY_IND_Demand_Drivers!$B$5:$J$100,7,FALSE)</f>
        <v>1.3210264830342942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ILDCO</v>
      </c>
      <c r="G157" s="16">
        <f>VLOOKUP($D157,'Growth rate'!$B$3:$S$93,6,FALSE)*VLOOKUP($F157,BY_IND_Demand_Drivers!$B$5:$J$100,7,FALSE)</f>
        <v>1.3314500176480641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ILDCO</v>
      </c>
      <c r="G158" s="16">
        <f>VLOOKUP($D158,'Growth rate'!$B$3:$S$93,6,FALSE)*VLOOKUP($F158,BY_IND_Demand_Drivers!$B$5:$J$100,7,FALSE)</f>
        <v>1.3416318258507285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ILDCO</v>
      </c>
      <c r="G159" s="16">
        <f>VLOOKUP($D159,'Growth rate'!$B$3:$S$93,6,FALSE)*VLOOKUP($F159,BY_IND_Demand_Drivers!$B$5:$J$100,7,FALSE)</f>
        <v>1.3518136340533924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ILDCO</v>
      </c>
      <c r="G160" s="16">
        <f>VLOOKUP($D160,'Growth rate'!$B$3:$S$93,6,FALSE)*VLOOKUP($F160,BY_IND_Demand_Drivers!$B$5:$J$100,7,FALSE)</f>
        <v>1.3619954422560567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ILDCO</v>
      </c>
      <c r="G161" s="16">
        <f>VLOOKUP($D161,'Growth rate'!$B$3:$S$93,6,FALSE)*VLOOKUP($F161,BY_IND_Demand_Drivers!$B$5:$J$100,7,FALSE)</f>
        <v>1.3721772504587206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ILDCO</v>
      </c>
      <c r="G162" s="16">
        <f>VLOOKUP($D162,'Growth rate'!$B$3:$S$93,6,FALSE)*VLOOKUP($F162,BY_IND_Demand_Drivers!$B$5:$J$100,7,FALSE)</f>
        <v>1.3823590586613848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ILDCO</v>
      </c>
      <c r="G163" s="16">
        <f>VLOOKUP($D163,'Growth rate'!$B$3:$S$93,6,FALSE)*VLOOKUP($F163,BY_IND_Demand_Drivers!$B$5:$J$100,7,FALSE)</f>
        <v>1.3922008932551717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ILDCO</v>
      </c>
      <c r="G164" s="16">
        <f>VLOOKUP($D164,'Growth rate'!$B$3:$S$93,6,FALSE)*VLOOKUP($F164,BY_IND_Demand_Drivers!$B$5:$J$100,7,FALSE)</f>
        <v>1.4020427278489587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ILDCO</v>
      </c>
      <c r="G165" s="16">
        <f>VLOOKUP($D165,'Growth rate'!$B$3:$S$93,6,FALSE)*VLOOKUP($F165,BY_IND_Demand_Drivers!$B$5:$J$100,7,FALSE)</f>
        <v>1.4118845624427456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ILDCO</v>
      </c>
      <c r="G166" s="16">
        <f>VLOOKUP($D166,'Growth rate'!$B$3:$S$93,6,FALSE)*VLOOKUP($F166,BY_IND_Demand_Drivers!$B$5:$J$100,7,FALSE)</f>
        <v>1.4217263970365324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ILDCO</v>
      </c>
      <c r="G167" s="16">
        <f>VLOOKUP($D167,'Growth rate'!$B$3:$S$93,6,FALSE)*VLOOKUP($F167,BY_IND_Demand_Drivers!$B$5:$J$100,7,FALSE)</f>
        <v>1.4315682316303195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73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ILDSH</v>
      </c>
      <c r="G168" s="16">
        <f>VLOOKUP($D168,'Growth rate'!$B$3:$S$93,6,FALSE)*VLOOKUP($F168,BY_IND_Demand_Drivers!$B$5:$J$100,7,FALSE)</f>
        <v>0.78846244752475203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73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ILDSH</v>
      </c>
      <c r="G169" s="16">
        <f>VLOOKUP($D169,'Growth rate'!$B$3:$S$93,6,FALSE)*VLOOKUP($F169,BY_IND_Demand_Drivers!$B$5:$J$100,7,FALSE)</f>
        <v>0.79863367594844659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73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ILDSH</v>
      </c>
      <c r="G170" s="16">
        <f>VLOOKUP($D170,'Growth rate'!$B$3:$S$93,6,FALSE)*VLOOKUP($F170,BY_IND_Demand_Drivers!$B$5:$J$100,7,FALSE)</f>
        <v>0.80880490437214092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73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ILDSH</v>
      </c>
      <c r="G171" s="16">
        <f>VLOOKUP($D171,'Growth rate'!$B$3:$S$93,6,FALSE)*VLOOKUP($F171,BY_IND_Demand_Drivers!$B$5:$J$100,7,FALSE)</f>
        <v>0.81897613279583548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73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ILDSH</v>
      </c>
      <c r="G172" s="16">
        <f>VLOOKUP($D172,'Growth rate'!$B$3:$S$93,6,FALSE)*VLOOKUP($F172,BY_IND_Demand_Drivers!$B$5:$J$100,7,FALSE)</f>
        <v>0.82914736121952981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73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ILDSH</v>
      </c>
      <c r="G173" s="16">
        <f>VLOOKUP($D173,'Growth rate'!$B$3:$S$93,6,FALSE)*VLOOKUP($F173,BY_IND_Demand_Drivers!$B$5:$J$100,7,FALSE)</f>
        <v>0.83931858964322437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73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ILDSH</v>
      </c>
      <c r="G174" s="16">
        <f>VLOOKUP($D174,'Growth rate'!$B$3:$S$93,6,FALSE)*VLOOKUP($F174,BY_IND_Demand_Drivers!$B$5:$J$100,7,FALSE)</f>
        <v>0.84948981806691892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73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ILDSH</v>
      </c>
      <c r="G175" s="16">
        <f>VLOOKUP($D175,'Growth rate'!$B$3:$S$93,6,FALSE)*VLOOKUP($F175,BY_IND_Demand_Drivers!$B$5:$J$100,7,FALSE)</f>
        <v>0.85966104649061326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73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ILDSH</v>
      </c>
      <c r="G176" s="16">
        <f>VLOOKUP($D176,'Growth rate'!$B$3:$S$93,6,FALSE)*VLOOKUP($F176,BY_IND_Demand_Drivers!$B$5:$J$100,7,FALSE)</f>
        <v>0.86983227491430781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73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ILDSH</v>
      </c>
      <c r="G177" s="16">
        <f>VLOOKUP($D177,'Growth rate'!$B$3:$S$93,6,FALSE)*VLOOKUP($F177,BY_IND_Demand_Drivers!$B$5:$J$100,7,FALSE)</f>
        <v>0.88000350333800237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73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ILDSH</v>
      </c>
      <c r="G178" s="16">
        <f>VLOOKUP($D178,'Growth rate'!$B$3:$S$93,6,FALSE)*VLOOKUP($F178,BY_IND_Demand_Drivers!$B$5:$J$100,7,FALSE)</f>
        <v>0.8901747317616967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73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ILDSH</v>
      </c>
      <c r="G179" s="16">
        <f>VLOOKUP($D179,'Growth rate'!$B$3:$S$93,6,FALSE)*VLOOKUP($F179,BY_IND_Demand_Drivers!$B$5:$J$100,7,FALSE)</f>
        <v>0.90034596018539126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73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ILDSH</v>
      </c>
      <c r="G180" s="16">
        <f>VLOOKUP($D180,'Growth rate'!$B$3:$S$93,6,FALSE)*VLOOKUP($F180,BY_IND_Demand_Drivers!$B$5:$J$100,7,FALSE)</f>
        <v>0.91051718860908559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73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ILDSH</v>
      </c>
      <c r="G181" s="16">
        <f>VLOOKUP($D181,'Growth rate'!$B$3:$S$93,6,FALSE)*VLOOKUP($F181,BY_IND_Demand_Drivers!$B$5:$J$100,7,FALSE)</f>
        <v>0.92068841703278015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73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ILDSH</v>
      </c>
      <c r="G182" s="16">
        <f>VLOOKUP($D182,'Growth rate'!$B$3:$S$93,6,FALSE)*VLOOKUP($F182,BY_IND_Demand_Drivers!$B$5:$J$100,7,FALSE)</f>
        <v>0.93085964545647448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73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ILDSH</v>
      </c>
      <c r="G183" s="16">
        <f>VLOOKUP($D183,'Growth rate'!$B$3:$S$93,6,FALSE)*VLOOKUP($F183,BY_IND_Demand_Drivers!$B$5:$J$100,7,FALSE)</f>
        <v>0.94103087388016904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73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ILDSH</v>
      </c>
      <c r="G184" s="16">
        <f>VLOOKUP($D184,'Growth rate'!$B$3:$S$93,6,FALSE)*VLOOKUP($F184,BY_IND_Demand_Drivers!$B$5:$J$100,7,FALSE)</f>
        <v>0.95120210230386348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73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ILDSH</v>
      </c>
      <c r="G185" s="16">
        <f>VLOOKUP($D185,'Growth rate'!$B$3:$S$93,6,FALSE)*VLOOKUP($F185,BY_IND_Demand_Drivers!$B$5:$J$100,7,FALSE)</f>
        <v>0.96137333072755793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73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ILDSH</v>
      </c>
      <c r="G186" s="16">
        <f>VLOOKUP($D186,'Growth rate'!$B$3:$S$93,6,FALSE)*VLOOKUP($F186,BY_IND_Demand_Drivers!$B$5:$J$100,7,FALSE)</f>
        <v>0.97154455915125237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73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ILDSH</v>
      </c>
      <c r="G187" s="16">
        <f>VLOOKUP($D187,'Growth rate'!$B$3:$S$93,6,FALSE)*VLOOKUP($F187,BY_IND_Demand_Drivers!$B$5:$J$100,7,FALSE)</f>
        <v>0.98171578757494693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73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ILDSH</v>
      </c>
      <c r="G188" s="16">
        <f>VLOOKUP($D188,'Growth rate'!$B$3:$S$93,6,FALSE)*VLOOKUP($F188,BY_IND_Demand_Drivers!$B$5:$J$100,7,FALSE)</f>
        <v>0.99188701599864137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73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ILDSH</v>
      </c>
      <c r="G189" s="16">
        <f>VLOOKUP($D189,'Growth rate'!$B$3:$S$93,6,FALSE)*VLOOKUP($F189,BY_IND_Demand_Drivers!$B$5:$J$100,7,FALSE)</f>
        <v>1.0020582444223358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73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ILDSH</v>
      </c>
      <c r="G190" s="16">
        <f>VLOOKUP($D190,'Growth rate'!$B$3:$S$93,6,FALSE)*VLOOKUP($F190,BY_IND_Demand_Drivers!$B$5:$J$100,7,FALSE)</f>
        <v>1.0122294728460304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73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ILDSH</v>
      </c>
      <c r="G191" s="16">
        <f>VLOOKUP($D191,'Growth rate'!$B$3:$S$93,6,FALSE)*VLOOKUP($F191,BY_IND_Demand_Drivers!$B$5:$J$100,7,FALSE)</f>
        <v>1.0224007012697247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73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ILDSH</v>
      </c>
      <c r="G192" s="16">
        <f>VLOOKUP($D192,'Growth rate'!$B$3:$S$93,6,FALSE)*VLOOKUP($F192,BY_IND_Demand_Drivers!$B$5:$J$100,7,FALSE)</f>
        <v>1.032571929693419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73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ILDSH</v>
      </c>
      <c r="G193" s="16">
        <f>VLOOKUP($D193,'Growth rate'!$B$3:$S$93,6,FALSE)*VLOOKUP($F193,BY_IND_Demand_Drivers!$B$5:$J$100,7,FALSE)</f>
        <v>1.0427431581171136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73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ILDSH</v>
      </c>
      <c r="G194" s="16">
        <f>VLOOKUP($D194,'Growth rate'!$B$3:$S$93,6,FALSE)*VLOOKUP($F194,BY_IND_Demand_Drivers!$B$5:$J$100,7,FALSE)</f>
        <v>1.0529143865408082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73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ILDSH</v>
      </c>
      <c r="G195" s="16">
        <f>VLOOKUP($D195,'Growth rate'!$B$3:$S$93,6,FALSE)*VLOOKUP($F195,BY_IND_Demand_Drivers!$B$5:$J$100,7,FALSE)</f>
        <v>1.0630856149645025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73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ILDSH</v>
      </c>
      <c r="G196" s="16">
        <f>VLOOKUP($D196,'Growth rate'!$B$3:$S$93,6,FALSE)*VLOOKUP($F196,BY_IND_Demand_Drivers!$B$5:$J$100,7,FALSE)</f>
        <v>1.073256843388197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73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ILDSH</v>
      </c>
      <c r="G197" s="16">
        <f>VLOOKUP($D197,'Growth rate'!$B$3:$S$93,6,FALSE)*VLOOKUP($F197,BY_IND_Demand_Drivers!$B$5:$J$100,7,FALSE)</f>
        <v>1.0834280718118916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73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ILDSH</v>
      </c>
      <c r="G198" s="16">
        <f>VLOOKUP($D198,'Growth rate'!$B$3:$S$93,6,FALSE)*VLOOKUP($F198,BY_IND_Demand_Drivers!$B$5:$J$100,7,FALSE)</f>
        <v>1.0935993002355859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73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ILDSH</v>
      </c>
      <c r="G199" s="16">
        <f>VLOOKUP($D199,'Growth rate'!$B$3:$S$93,6,FALSE)*VLOOKUP($F199,BY_IND_Demand_Drivers!$B$5:$J$100,7,FALSE)</f>
        <v>1.1037705286592805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73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ILDSH</v>
      </c>
      <c r="G200" s="16">
        <f>VLOOKUP($D200,'Growth rate'!$B$3:$S$93,6,FALSE)*VLOOKUP($F200,BY_IND_Demand_Drivers!$B$5:$J$100,7,FALSE)</f>
        <v>1.115740066495275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73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ILDSH</v>
      </c>
      <c r="G201" s="16">
        <f>VLOOKUP($D201,'Growth rate'!$B$3:$S$93,6,FALSE)*VLOOKUP($F201,BY_IND_Demand_Drivers!$B$5:$J$100,7,FALSE)</f>
        <v>1.1277096043312698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73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ILDSH</v>
      </c>
      <c r="G202" s="16">
        <f>VLOOKUP($D202,'Growth rate'!$B$3:$S$93,6,FALSE)*VLOOKUP($F202,BY_IND_Demand_Drivers!$B$5:$J$100,7,FALSE)</f>
        <v>1.1396791421672643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73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ILDSH</v>
      </c>
      <c r="G203" s="16">
        <f>VLOOKUP($D203,'Growth rate'!$B$3:$S$93,6,FALSE)*VLOOKUP($F203,BY_IND_Demand_Drivers!$B$5:$J$100,7,FALSE)</f>
        <v>1.1516486800032588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73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ILDSH</v>
      </c>
      <c r="G204" s="16">
        <f>VLOOKUP($D204,'Growth rate'!$B$3:$S$93,6,FALSE)*VLOOKUP($F204,BY_IND_Demand_Drivers!$B$5:$J$100,7,FALSE)</f>
        <v>1.1636182178392536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73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ILDSH</v>
      </c>
      <c r="G205" s="16">
        <f>VLOOKUP($D205,'Growth rate'!$B$3:$S$93,6,FALSE)*VLOOKUP($F205,BY_IND_Demand_Drivers!$B$5:$J$100,7,FALSE)</f>
        <v>1.1770210078131011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73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ILDSH</v>
      </c>
      <c r="G206" s="16">
        <f>VLOOKUP($D206,'Growth rate'!$B$3:$S$93,6,FALSE)*VLOOKUP($F206,BY_IND_Demand_Drivers!$B$5:$J$100,7,FALSE)</f>
        <v>1.1904237977869485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73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ILDSH</v>
      </c>
      <c r="G207" s="16">
        <f>VLOOKUP($D207,'Growth rate'!$B$3:$S$93,6,FALSE)*VLOOKUP($F207,BY_IND_Demand_Drivers!$B$5:$J$100,7,FALSE)</f>
        <v>1.2038265877607965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73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ILDSH</v>
      </c>
      <c r="G208" s="16">
        <f>VLOOKUP($D208,'Growth rate'!$B$3:$S$93,6,FALSE)*VLOOKUP($F208,BY_IND_Demand_Drivers!$B$5:$J$100,7,FALSE)</f>
        <v>1.2172293777346441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73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ILDSH</v>
      </c>
      <c r="G209" s="16">
        <f>VLOOKUP($D209,'Growth rate'!$B$3:$S$93,6,FALSE)*VLOOKUP($F209,BY_IND_Demand_Drivers!$B$5:$J$100,7,FALSE)</f>
        <v>1.2306321677084917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73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ILDSH</v>
      </c>
      <c r="G210" s="16">
        <f>VLOOKUP($D210,'Growth rate'!$B$3:$S$93,6,FALSE)*VLOOKUP($F210,BY_IND_Demand_Drivers!$B$5:$J$100,7,FALSE)</f>
        <v>1.2443717943033807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73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ILDSH</v>
      </c>
      <c r="G211" s="16">
        <f>VLOOKUP($D211,'Growth rate'!$B$3:$S$93,6,FALSE)*VLOOKUP($F211,BY_IND_Demand_Drivers!$B$5:$J$100,7,FALSE)</f>
        <v>1.25811142089827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73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ILDSH</v>
      </c>
      <c r="G212" s="16">
        <f>VLOOKUP($D212,'Growth rate'!$B$3:$S$93,6,FALSE)*VLOOKUP($F212,BY_IND_Demand_Drivers!$B$5:$J$100,7,FALSE)</f>
        <v>1.271851047493159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73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ILDSH</v>
      </c>
      <c r="G213" s="16">
        <f>VLOOKUP($D213,'Growth rate'!$B$3:$S$93,6,FALSE)*VLOOKUP($F213,BY_IND_Demand_Drivers!$B$5:$J$100,7,FALSE)</f>
        <v>1.2855906740880483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73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ILDSH</v>
      </c>
      <c r="G214" s="16">
        <f>VLOOKUP($D214,'Growth rate'!$B$3:$S$93,6,FALSE)*VLOOKUP($F214,BY_IND_Demand_Drivers!$B$5:$J$100,7,FALSE)</f>
        <v>1.2993303006829371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73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ILDSH</v>
      </c>
      <c r="G215" s="16">
        <f>VLOOKUP($D215,'Growth rate'!$B$3:$S$93,6,FALSE)*VLOOKUP($F215,BY_IND_Demand_Drivers!$B$5:$J$100,7,FALSE)</f>
        <v>1.3135492697667459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73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ILDSH</v>
      </c>
      <c r="G216" s="16">
        <f>VLOOKUP($D216,'Growth rate'!$B$3:$S$93,6,FALSE)*VLOOKUP($F216,BY_IND_Demand_Drivers!$B$5:$J$100,7,FALSE)</f>
        <v>1.3277682388505547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73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ILDSH</v>
      </c>
      <c r="G217" s="16">
        <f>VLOOKUP($D217,'Growth rate'!$B$3:$S$93,6,FALSE)*VLOOKUP($F217,BY_IND_Demand_Drivers!$B$5:$J$100,7,FALSE)</f>
        <v>1.3419872079343635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73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ILDSH</v>
      </c>
      <c r="G218" s="16">
        <f>VLOOKUP($D218,'Growth rate'!$B$3:$S$93,6,FALSE)*VLOOKUP($F218,BY_IND_Demand_Drivers!$B$5:$J$100,7,FALSE)</f>
        <v>1.3562061770181721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73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ILDSH</v>
      </c>
      <c r="G219" s="16">
        <f>VLOOKUP($D219,'Growth rate'!$B$3:$S$93,6,FALSE)*VLOOKUP($F219,BY_IND_Demand_Drivers!$B$5:$J$100,7,FALSE)</f>
        <v>1.370425146101981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73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ILDSH</v>
      </c>
      <c r="G220" s="16">
        <f>VLOOKUP($D220,'Growth rate'!$B$3:$S$93,6,FALSE)*VLOOKUP($F220,BY_IND_Demand_Drivers!$B$5:$J$100,7,FALSE)</f>
        <v>1.3846175744103966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73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ILDSH</v>
      </c>
      <c r="G221" s="16">
        <f>VLOOKUP($D221,'Growth rate'!$B$3:$S$93,6,FALSE)*VLOOKUP($F221,BY_IND_Demand_Drivers!$B$5:$J$100,7,FALSE)</f>
        <v>1.3988100027188122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73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ILDSH</v>
      </c>
      <c r="G222" s="16">
        <f>VLOOKUP($D222,'Growth rate'!$B$3:$S$93,6,FALSE)*VLOOKUP($F222,BY_IND_Demand_Drivers!$B$5:$J$100,7,FALSE)</f>
        <v>1.4130024310272278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73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ILDSH</v>
      </c>
      <c r="G223" s="16">
        <f>VLOOKUP($D223,'Growth rate'!$B$3:$S$93,6,FALSE)*VLOOKUP($F223,BY_IND_Demand_Drivers!$B$5:$J$100,7,FALSE)</f>
        <v>1.4271948593356432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73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ILDSH</v>
      </c>
      <c r="G224" s="16">
        <f>VLOOKUP($D224,'Growth rate'!$B$3:$S$93,6,FALSE)*VLOOKUP($F224,BY_IND_Demand_Drivers!$B$5:$J$100,7,FALSE)</f>
        <v>1.4413872876440585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73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ILDSH</v>
      </c>
      <c r="G225" s="16">
        <f>VLOOKUP($D225,'Growth rate'!$B$3:$S$93,6,FALSE)*VLOOKUP($F225,BY_IND_Demand_Drivers!$B$5:$J$100,7,FALSE)</f>
        <v>1.4553462275022819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73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ILDSH</v>
      </c>
      <c r="G226" s="16">
        <f>VLOOKUP($D226,'Growth rate'!$B$3:$S$93,6,FALSE)*VLOOKUP($F226,BY_IND_Demand_Drivers!$B$5:$J$100,7,FALSE)</f>
        <v>1.4693051673605055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73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ILDSH</v>
      </c>
      <c r="G227" s="16">
        <f>VLOOKUP($D227,'Growth rate'!$B$3:$S$93,6,FALSE)*VLOOKUP($F227,BY_IND_Demand_Drivers!$B$5:$J$100,7,FALSE)</f>
        <v>1.4832641072187289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73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ILDSH</v>
      </c>
      <c r="G228" s="16">
        <f>VLOOKUP($D228,'Growth rate'!$B$3:$S$93,6,FALSE)*VLOOKUP($F228,BY_IND_Demand_Drivers!$B$5:$J$100,7,FALSE)</f>
        <v>1.4972230470769525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73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ILDSH</v>
      </c>
      <c r="G229" s="16">
        <f>VLOOKUP($D229,'Growth rate'!$B$3:$S$93,6,FALSE)*VLOOKUP($F229,BY_IND_Demand_Drivers!$B$5:$J$100,7,FALSE)</f>
        <v>1.5111819869351757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73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ILDSH</v>
      </c>
      <c r="G230" s="16">
        <f>VLOOKUP($D230,'Growth rate'!$B$3:$S$93,6,FALSE)*VLOOKUP($F230,BY_IND_Demand_Drivers!$B$5:$J$100,7,FALSE)</f>
        <v>1.5245696466563847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73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ILDSH</v>
      </c>
      <c r="G231" s="16">
        <f>VLOOKUP($D231,'Growth rate'!$B$3:$S$93,6,FALSE)*VLOOKUP($F231,BY_IND_Demand_Drivers!$B$5:$J$100,7,FALSE)</f>
        <v>1.5379573063775933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73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ILDSH</v>
      </c>
      <c r="G232" s="16">
        <f>VLOOKUP($D232,'Growth rate'!$B$3:$S$93,6,FALSE)*VLOOKUP($F232,BY_IND_Demand_Drivers!$B$5:$J$100,7,FALSE)</f>
        <v>1.5513449660988019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73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ILDSH</v>
      </c>
      <c r="G233" s="16">
        <f>VLOOKUP($D233,'Growth rate'!$B$3:$S$93,6,FALSE)*VLOOKUP($F233,BY_IND_Demand_Drivers!$B$5:$J$100,7,FALSE)</f>
        <v>1.5647326258200105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73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ILDSH</v>
      </c>
      <c r="G234" s="16">
        <f>VLOOKUP($D234,'Growth rate'!$B$3:$S$93,6,FALSE)*VLOOKUP($F234,BY_IND_Demand_Drivers!$B$5:$J$100,7,FALSE)</f>
        <v>1.5781202855412193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73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ILDSH</v>
      </c>
      <c r="G235" s="16">
        <f>VLOOKUP($D235,'Growth rate'!$B$3:$S$93,6,FALSE)*VLOOKUP($F235,BY_IND_Demand_Drivers!$B$5:$J$100,7,FALSE)</f>
        <v>1.5909782356202053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73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ILDSH</v>
      </c>
      <c r="G236" s="16">
        <f>VLOOKUP($D236,'Growth rate'!$B$3:$S$93,6,FALSE)*VLOOKUP($F236,BY_IND_Demand_Drivers!$B$5:$J$100,7,FALSE)</f>
        <v>1.6038361856991912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73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ILDSH</v>
      </c>
      <c r="G237" s="16">
        <f>VLOOKUP($D237,'Growth rate'!$B$3:$S$93,6,FALSE)*VLOOKUP($F237,BY_IND_Demand_Drivers!$B$5:$J$100,7,FALSE)</f>
        <v>1.6166941357781777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73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ILDSH</v>
      </c>
      <c r="G238" s="16">
        <f>VLOOKUP($D238,'Growth rate'!$B$3:$S$93,6,FALSE)*VLOOKUP($F238,BY_IND_Demand_Drivers!$B$5:$J$100,7,FALSE)</f>
        <v>1.6295520858571635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73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ILDSH</v>
      </c>
      <c r="G239" s="16">
        <f>VLOOKUP($D239,'Growth rate'!$B$3:$S$93,6,FALSE)*VLOOKUP($F239,BY_IND_Demand_Drivers!$B$5:$J$100,7,FALSE)</f>
        <v>1.6424100359361495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73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ILDSH</v>
      </c>
      <c r="G240" s="16">
        <f>VLOOKUP($D240,'Growth rate'!$B$3:$S$93,6,FALSE)*VLOOKUP($F240,BY_IND_Demand_Drivers!$B$5:$J$100,7,FALSE)</f>
        <v>1.6549698044249228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73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ILDSH</v>
      </c>
      <c r="G241" s="16">
        <f>VLOOKUP($D241,'Growth rate'!$B$3:$S$93,6,FALSE)*VLOOKUP($F241,BY_IND_Demand_Drivers!$B$5:$J$100,7,FALSE)</f>
        <v>1.6675295729136959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73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ILDSH</v>
      </c>
      <c r="G242" s="16">
        <f>VLOOKUP($D242,'Growth rate'!$B$3:$S$93,6,FALSE)*VLOOKUP($F242,BY_IND_Demand_Drivers!$B$5:$J$100,7,FALSE)</f>
        <v>1.6800893414024691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73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ILDSH</v>
      </c>
      <c r="G243" s="16">
        <f>VLOOKUP($D243,'Growth rate'!$B$3:$S$93,6,FALSE)*VLOOKUP($F243,BY_IND_Demand_Drivers!$B$5:$J$100,7,FALSE)</f>
        <v>1.692649109891242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73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ILDSH</v>
      </c>
      <c r="G244" s="16">
        <f>VLOOKUP($D244,'Growth rate'!$B$3:$S$93,6,FALSE)*VLOOKUP($F244,BY_IND_Demand_Drivers!$B$5:$J$100,7,FALSE)</f>
        <v>1.705208878380015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73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ILDSH</v>
      </c>
      <c r="G245" s="16">
        <f>VLOOKUP($D245,'Growth rate'!$B$3:$S$93,6,FALSE)*VLOOKUP($F245,BY_IND_Demand_Drivers!$B$5:$J$100,7,FALSE)</f>
        <v>1.7173492724576032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73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ILDSH</v>
      </c>
      <c r="G246" s="16">
        <f>VLOOKUP($D246,'Growth rate'!$B$3:$S$93,6,FALSE)*VLOOKUP($F246,BY_IND_Demand_Drivers!$B$5:$J$100,7,FALSE)</f>
        <v>1.7294896665351915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73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ILDSH</v>
      </c>
      <c r="G247" s="16">
        <f>VLOOKUP($D247,'Growth rate'!$B$3:$S$93,6,FALSE)*VLOOKUP($F247,BY_IND_Demand_Drivers!$B$5:$J$100,7,FALSE)</f>
        <v>1.7416300606127799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73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ILDSH</v>
      </c>
      <c r="G248" s="16">
        <f>VLOOKUP($D248,'Growth rate'!$B$3:$S$93,6,FALSE)*VLOOKUP($F248,BY_IND_Demand_Drivers!$B$5:$J$100,7,FALSE)</f>
        <v>1.7537704546903679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73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ILDSH</v>
      </c>
      <c r="G249" s="16">
        <f>VLOOKUP($D249,'Growth rate'!$B$3:$S$93,6,FALSE)*VLOOKUP($F249,BY_IND_Demand_Drivers!$B$5:$J$100,7,FALSE)</f>
        <v>1.765910848767956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74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ILDLA</v>
      </c>
      <c r="G250" s="16">
        <f>VLOOKUP($D250,'Growth rate'!$B$3:$S$93,6,FALSE)*VLOOKUP($F250,BY_IND_Demand_Drivers!$B$5:$J$100,7,FALSE)</f>
        <v>1.1909523564356399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74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ILDLA</v>
      </c>
      <c r="G251" s="16">
        <f>VLOOKUP($D251,'Growth rate'!$B$3:$S$93,6,FALSE)*VLOOKUP($F251,BY_IND_Demand_Drivers!$B$5:$J$100,7,FALSE)</f>
        <v>1.2063157367679211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74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ILDLA</v>
      </c>
      <c r="G252" s="16">
        <f>VLOOKUP($D252,'Growth rate'!$B$3:$S$93,6,FALSE)*VLOOKUP($F252,BY_IND_Demand_Drivers!$B$5:$J$100,7,FALSE)</f>
        <v>1.2216791171002024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74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ILDLA</v>
      </c>
      <c r="G253" s="16">
        <f>VLOOKUP($D253,'Growth rate'!$B$3:$S$93,6,FALSE)*VLOOKUP($F253,BY_IND_Demand_Drivers!$B$5:$J$100,7,FALSE)</f>
        <v>1.2370424974324836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74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ILDLA</v>
      </c>
      <c r="G254" s="16">
        <f>VLOOKUP($D254,'Growth rate'!$B$3:$S$93,6,FALSE)*VLOOKUP($F254,BY_IND_Demand_Drivers!$B$5:$J$100,7,FALSE)</f>
        <v>1.2524058777647646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74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ILDLA</v>
      </c>
      <c r="G255" s="16">
        <f>VLOOKUP($D255,'Growth rate'!$B$3:$S$93,6,FALSE)*VLOOKUP($F255,BY_IND_Demand_Drivers!$B$5:$J$100,7,FALSE)</f>
        <v>1.2677692580970459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74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ILDLA</v>
      </c>
      <c r="G256" s="16">
        <f>VLOOKUP($D256,'Growth rate'!$B$3:$S$93,6,FALSE)*VLOOKUP($F256,BY_IND_Demand_Drivers!$B$5:$J$100,7,FALSE)</f>
        <v>1.2831326384293273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74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ILDLA</v>
      </c>
      <c r="G257" s="16">
        <f>VLOOKUP($D257,'Growth rate'!$B$3:$S$93,6,FALSE)*VLOOKUP($F257,BY_IND_Demand_Drivers!$B$5:$J$100,7,FALSE)</f>
        <v>1.2984960187616084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74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ILDLA</v>
      </c>
      <c r="G258" s="16">
        <f>VLOOKUP($D258,'Growth rate'!$B$3:$S$93,6,FALSE)*VLOOKUP($F258,BY_IND_Demand_Drivers!$B$5:$J$100,7,FALSE)</f>
        <v>1.3138593990938896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74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ILDLA</v>
      </c>
      <c r="G259" s="16">
        <f>VLOOKUP($D259,'Growth rate'!$B$3:$S$93,6,FALSE)*VLOOKUP($F259,BY_IND_Demand_Drivers!$B$5:$J$100,7,FALSE)</f>
        <v>1.3292227794261711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74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ILDLA</v>
      </c>
      <c r="G260" s="16">
        <f>VLOOKUP($D260,'Growth rate'!$B$3:$S$93,6,FALSE)*VLOOKUP($F260,BY_IND_Demand_Drivers!$B$5:$J$100,7,FALSE)</f>
        <v>1.3445861597584521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74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ILDLA</v>
      </c>
      <c r="G261" s="16">
        <f>VLOOKUP($D261,'Growth rate'!$B$3:$S$93,6,FALSE)*VLOOKUP($F261,BY_IND_Demand_Drivers!$B$5:$J$100,7,FALSE)</f>
        <v>1.3599495400907333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74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ILDLA</v>
      </c>
      <c r="G262" s="16">
        <f>VLOOKUP($D262,'Growth rate'!$B$3:$S$93,6,FALSE)*VLOOKUP($F262,BY_IND_Demand_Drivers!$B$5:$J$100,7,FALSE)</f>
        <v>1.3753129204230143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74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ILDLA</v>
      </c>
      <c r="G263" s="16">
        <f>VLOOKUP($D263,'Growth rate'!$B$3:$S$93,6,FALSE)*VLOOKUP($F263,BY_IND_Demand_Drivers!$B$5:$J$100,7,FALSE)</f>
        <v>1.3906763007552958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74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ILDLA</v>
      </c>
      <c r="G264" s="16">
        <f>VLOOKUP($D264,'Growth rate'!$B$3:$S$93,6,FALSE)*VLOOKUP($F264,BY_IND_Demand_Drivers!$B$5:$J$100,7,FALSE)</f>
        <v>1.4060396810875768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74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ILDLA</v>
      </c>
      <c r="G265" s="16">
        <f>VLOOKUP($D265,'Growth rate'!$B$3:$S$93,6,FALSE)*VLOOKUP($F265,BY_IND_Demand_Drivers!$B$5:$J$100,7,FALSE)</f>
        <v>1.4214030614198581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74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ILDLA</v>
      </c>
      <c r="G266" s="16">
        <f>VLOOKUP($D266,'Growth rate'!$B$3:$S$93,6,FALSE)*VLOOKUP($F266,BY_IND_Demand_Drivers!$B$5:$J$100,7,FALSE)</f>
        <v>1.4367664417521393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74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ILDLA</v>
      </c>
      <c r="G267" s="16">
        <f>VLOOKUP($D267,'Growth rate'!$B$3:$S$93,6,FALSE)*VLOOKUP($F267,BY_IND_Demand_Drivers!$B$5:$J$100,7,FALSE)</f>
        <v>1.4521298220844205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74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ILDLA</v>
      </c>
      <c r="G268" s="16">
        <f>VLOOKUP($D268,'Growth rate'!$B$3:$S$93,6,FALSE)*VLOOKUP($F268,BY_IND_Demand_Drivers!$B$5:$J$100,7,FALSE)</f>
        <v>1.4674932024167018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74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ILDLA</v>
      </c>
      <c r="G269" s="16">
        <f>VLOOKUP($D269,'Growth rate'!$B$3:$S$93,6,FALSE)*VLOOKUP($F269,BY_IND_Demand_Drivers!$B$5:$J$100,7,FALSE)</f>
        <v>1.482856582748983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74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ILDLA</v>
      </c>
      <c r="G270" s="16">
        <f>VLOOKUP($D270,'Growth rate'!$B$3:$S$93,6,FALSE)*VLOOKUP($F270,BY_IND_Demand_Drivers!$B$5:$J$100,7,FALSE)</f>
        <v>1.498219963081264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74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ILDLA</v>
      </c>
      <c r="G271" s="16">
        <f>VLOOKUP($D271,'Growth rate'!$B$3:$S$93,6,FALSE)*VLOOKUP($F271,BY_IND_Demand_Drivers!$B$5:$J$100,7,FALSE)</f>
        <v>1.5135833434135455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74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ILDLA</v>
      </c>
      <c r="G272" s="16">
        <f>VLOOKUP($D272,'Growth rate'!$B$3:$S$93,6,FALSE)*VLOOKUP($F272,BY_IND_Demand_Drivers!$B$5:$J$100,7,FALSE)</f>
        <v>1.5289467237458267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74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ILDLA</v>
      </c>
      <c r="G273" s="16">
        <f>VLOOKUP($D273,'Growth rate'!$B$3:$S$93,6,FALSE)*VLOOKUP($F273,BY_IND_Demand_Drivers!$B$5:$J$100,7,FALSE)</f>
        <v>1.5443101040781078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74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ILDLA</v>
      </c>
      <c r="G274" s="16">
        <f>VLOOKUP($D274,'Growth rate'!$B$3:$S$93,6,FALSE)*VLOOKUP($F274,BY_IND_Demand_Drivers!$B$5:$J$100,7,FALSE)</f>
        <v>1.5596734844103888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74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ILDLA</v>
      </c>
      <c r="G275" s="16">
        <f>VLOOKUP($D275,'Growth rate'!$B$3:$S$93,6,FALSE)*VLOOKUP($F275,BY_IND_Demand_Drivers!$B$5:$J$100,7,FALSE)</f>
        <v>1.5750368647426702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74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ILDLA</v>
      </c>
      <c r="G276" s="16">
        <f>VLOOKUP($D276,'Growth rate'!$B$3:$S$93,6,FALSE)*VLOOKUP($F276,BY_IND_Demand_Drivers!$B$5:$J$100,7,FALSE)</f>
        <v>1.5904002450749515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74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ILDLA</v>
      </c>
      <c r="G277" s="16">
        <f>VLOOKUP($D277,'Growth rate'!$B$3:$S$93,6,FALSE)*VLOOKUP($F277,BY_IND_Demand_Drivers!$B$5:$J$100,7,FALSE)</f>
        <v>1.6057636254072325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74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ILDLA</v>
      </c>
      <c r="G278" s="16">
        <f>VLOOKUP($D278,'Growth rate'!$B$3:$S$93,6,FALSE)*VLOOKUP($F278,BY_IND_Demand_Drivers!$B$5:$J$100,7,FALSE)</f>
        <v>1.621127005739514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74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ILDLA</v>
      </c>
      <c r="G279" s="16">
        <f>VLOOKUP($D279,'Growth rate'!$B$3:$S$93,6,FALSE)*VLOOKUP($F279,BY_IND_Demand_Drivers!$B$5:$J$100,7,FALSE)</f>
        <v>1.6364903860717952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74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ILDLA</v>
      </c>
      <c r="G280" s="16">
        <f>VLOOKUP($D280,'Growth rate'!$B$3:$S$93,6,FALSE)*VLOOKUP($F280,BY_IND_Demand_Drivers!$B$5:$J$100,7,FALSE)</f>
        <v>1.6518537664040762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74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ILDLA</v>
      </c>
      <c r="G281" s="16">
        <f>VLOOKUP($D281,'Growth rate'!$B$3:$S$93,6,FALSE)*VLOOKUP($F281,BY_IND_Demand_Drivers!$B$5:$J$100,7,FALSE)</f>
        <v>1.6672171467363575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74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ILDLA</v>
      </c>
      <c r="G282" s="16">
        <f>VLOOKUP($D282,'Growth rate'!$B$3:$S$93,6,FALSE)*VLOOKUP($F282,BY_IND_Demand_Drivers!$B$5:$J$100,7,FALSE)</f>
        <v>1.6852968274313291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74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ILDLA</v>
      </c>
      <c r="G283" s="16">
        <f>VLOOKUP($D283,'Growth rate'!$B$3:$S$93,6,FALSE)*VLOOKUP($F283,BY_IND_Demand_Drivers!$B$5:$J$100,7,FALSE)</f>
        <v>1.7033765081263008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74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ILDLA</v>
      </c>
      <c r="G284" s="16">
        <f>VLOOKUP($D284,'Growth rate'!$B$3:$S$93,6,FALSE)*VLOOKUP($F284,BY_IND_Demand_Drivers!$B$5:$J$100,7,FALSE)</f>
        <v>1.7214561888212723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74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ILDLA</v>
      </c>
      <c r="G285" s="16">
        <f>VLOOKUP($D285,'Growth rate'!$B$3:$S$93,6,FALSE)*VLOOKUP($F285,BY_IND_Demand_Drivers!$B$5:$J$100,7,FALSE)</f>
        <v>1.7395358695162439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74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ILDLA</v>
      </c>
      <c r="G286" s="16">
        <f>VLOOKUP($D286,'Growth rate'!$B$3:$S$93,6,FALSE)*VLOOKUP($F286,BY_IND_Demand_Drivers!$B$5:$J$100,7,FALSE)</f>
        <v>1.7576155502112156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74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ILDLA</v>
      </c>
      <c r="G287" s="16">
        <f>VLOOKUP($D287,'Growth rate'!$B$3:$S$93,6,FALSE)*VLOOKUP($F287,BY_IND_Demand_Drivers!$B$5:$J$100,7,FALSE)</f>
        <v>1.7778601215947687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74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ILDLA</v>
      </c>
      <c r="G288" s="16">
        <f>VLOOKUP($D288,'Growth rate'!$B$3:$S$93,6,FALSE)*VLOOKUP($F288,BY_IND_Demand_Drivers!$B$5:$J$100,7,FALSE)</f>
        <v>1.7981046929783215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74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ILDLA</v>
      </c>
      <c r="G289" s="16">
        <f>VLOOKUP($D289,'Growth rate'!$B$3:$S$93,6,FALSE)*VLOOKUP($F289,BY_IND_Demand_Drivers!$B$5:$J$100,7,FALSE)</f>
        <v>1.8183492643618751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74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ILDLA</v>
      </c>
      <c r="G290" s="16">
        <f>VLOOKUP($D290,'Growth rate'!$B$3:$S$93,6,FALSE)*VLOOKUP($F290,BY_IND_Demand_Drivers!$B$5:$J$100,7,FALSE)</f>
        <v>1.8385938357454279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74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ILDLA</v>
      </c>
      <c r="G291" s="16">
        <f>VLOOKUP($D291,'Growth rate'!$B$3:$S$93,6,FALSE)*VLOOKUP($F291,BY_IND_Demand_Drivers!$B$5:$J$100,7,FALSE)</f>
        <v>1.858838407128981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74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ILDLA</v>
      </c>
      <c r="G292" s="16">
        <f>VLOOKUP($D292,'Growth rate'!$B$3:$S$93,6,FALSE)*VLOOKUP($F292,BY_IND_Demand_Drivers!$B$5:$J$100,7,FALSE)</f>
        <v>1.879591761611618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74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ILDLA</v>
      </c>
      <c r="G293" s="16">
        <f>VLOOKUP($D293,'Growth rate'!$B$3:$S$93,6,FALSE)*VLOOKUP($F293,BY_IND_Demand_Drivers!$B$5:$J$100,7,FALSE)</f>
        <v>1.9003451160942557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74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ILDLA</v>
      </c>
      <c r="G294" s="16">
        <f>VLOOKUP($D294,'Growth rate'!$B$3:$S$93,6,FALSE)*VLOOKUP($F294,BY_IND_Demand_Drivers!$B$5:$J$100,7,FALSE)</f>
        <v>1.9210984705768928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74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ILDLA</v>
      </c>
      <c r="G295" s="16">
        <f>VLOOKUP($D295,'Growth rate'!$B$3:$S$93,6,FALSE)*VLOOKUP($F295,BY_IND_Demand_Drivers!$B$5:$J$100,7,FALSE)</f>
        <v>1.94185182505953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74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ILDLA</v>
      </c>
      <c r="G296" s="16">
        <f>VLOOKUP($D296,'Growth rate'!$B$3:$S$93,6,FALSE)*VLOOKUP($F296,BY_IND_Demand_Drivers!$B$5:$J$100,7,FALSE)</f>
        <v>1.9626051795421673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74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ILDLA</v>
      </c>
      <c r="G297" s="16">
        <f>VLOOKUP($D297,'Growth rate'!$B$3:$S$93,6,FALSE)*VLOOKUP($F297,BY_IND_Demand_Drivers!$B$5:$J$100,7,FALSE)</f>
        <v>1.9840825685917147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74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ILDLA</v>
      </c>
      <c r="G298" s="16">
        <f>VLOOKUP($D298,'Growth rate'!$B$3:$S$93,6,FALSE)*VLOOKUP($F298,BY_IND_Demand_Drivers!$B$5:$J$100,7,FALSE)</f>
        <v>2.0055599576412622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74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ILDLA</v>
      </c>
      <c r="G299" s="16">
        <f>VLOOKUP($D299,'Growth rate'!$B$3:$S$93,6,FALSE)*VLOOKUP($F299,BY_IND_Demand_Drivers!$B$5:$J$100,7,FALSE)</f>
        <v>2.0270373466908098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74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ILDLA</v>
      </c>
      <c r="G300" s="16">
        <f>VLOOKUP($D300,'Growth rate'!$B$3:$S$93,6,FALSE)*VLOOKUP($F300,BY_IND_Demand_Drivers!$B$5:$J$100,7,FALSE)</f>
        <v>2.048514735740357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74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ILDLA</v>
      </c>
      <c r="G301" s="16">
        <f>VLOOKUP($D301,'Growth rate'!$B$3:$S$93,6,FALSE)*VLOOKUP($F301,BY_IND_Demand_Drivers!$B$5:$J$100,7,FALSE)</f>
        <v>2.0699921247899047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74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ILDLA</v>
      </c>
      <c r="G302" s="16">
        <f>VLOOKUP($D302,'Growth rate'!$B$3:$S$93,6,FALSE)*VLOOKUP($F302,BY_IND_Demand_Drivers!$B$5:$J$100,7,FALSE)</f>
        <v>2.091429424677191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74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ILDLA</v>
      </c>
      <c r="G303" s="16">
        <f>VLOOKUP($D303,'Growth rate'!$B$3:$S$93,6,FALSE)*VLOOKUP($F303,BY_IND_Demand_Drivers!$B$5:$J$100,7,FALSE)</f>
        <v>2.1128667245644763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74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ILDLA</v>
      </c>
      <c r="G304" s="16">
        <f>VLOOKUP($D304,'Growth rate'!$B$3:$S$93,6,FALSE)*VLOOKUP($F304,BY_IND_Demand_Drivers!$B$5:$J$100,7,FALSE)</f>
        <v>2.1343040244517621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74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ILDLA</v>
      </c>
      <c r="G305" s="16">
        <f>VLOOKUP($D305,'Growth rate'!$B$3:$S$93,6,FALSE)*VLOOKUP($F305,BY_IND_Demand_Drivers!$B$5:$J$100,7,FALSE)</f>
        <v>2.1557413243390475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74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ILDLA</v>
      </c>
      <c r="G306" s="16">
        <f>VLOOKUP($D306,'Growth rate'!$B$3:$S$93,6,FALSE)*VLOOKUP($F306,BY_IND_Demand_Drivers!$B$5:$J$100,7,FALSE)</f>
        <v>2.1771786242263333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74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ILDLA</v>
      </c>
      <c r="G307" s="16">
        <f>VLOOKUP($D307,'Growth rate'!$B$3:$S$93,6,FALSE)*VLOOKUP($F307,BY_IND_Demand_Drivers!$B$5:$J$100,7,FALSE)</f>
        <v>2.1982632457827362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74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ILDLA</v>
      </c>
      <c r="G308" s="16">
        <f>VLOOKUP($D308,'Growth rate'!$B$3:$S$93,6,FALSE)*VLOOKUP($F308,BY_IND_Demand_Drivers!$B$5:$J$100,7,FALSE)</f>
        <v>2.2193478673391391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74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ILDLA</v>
      </c>
      <c r="G309" s="16">
        <f>VLOOKUP($D309,'Growth rate'!$B$3:$S$93,6,FALSE)*VLOOKUP($F309,BY_IND_Demand_Drivers!$B$5:$J$100,7,FALSE)</f>
        <v>2.240432488895542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74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ILDLA</v>
      </c>
      <c r="G310" s="16">
        <f>VLOOKUP($D310,'Growth rate'!$B$3:$S$93,6,FALSE)*VLOOKUP($F310,BY_IND_Demand_Drivers!$B$5:$J$100,7,FALSE)</f>
        <v>2.2615171104519449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74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ILDLA</v>
      </c>
      <c r="G311" s="16">
        <f>VLOOKUP($D311,'Growth rate'!$B$3:$S$93,6,FALSE)*VLOOKUP($F311,BY_IND_Demand_Drivers!$B$5:$J$100,7,FALSE)</f>
        <v>2.2826017320083478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74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ILDLA</v>
      </c>
      <c r="G312" s="16">
        <f>VLOOKUP($D312,'Growth rate'!$B$3:$S$93,6,FALSE)*VLOOKUP($F312,BY_IND_Demand_Drivers!$B$5:$J$100,7,FALSE)</f>
        <v>2.3028234495323541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74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ILDLA</v>
      </c>
      <c r="G313" s="16">
        <f>VLOOKUP($D313,'Growth rate'!$B$3:$S$93,6,FALSE)*VLOOKUP($F313,BY_IND_Demand_Drivers!$B$5:$J$100,7,FALSE)</f>
        <v>2.3230451670563603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74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ILDLA</v>
      </c>
      <c r="G314" s="16">
        <f>VLOOKUP($D314,'Growth rate'!$B$3:$S$93,6,FALSE)*VLOOKUP($F314,BY_IND_Demand_Drivers!$B$5:$J$100,7,FALSE)</f>
        <v>2.3432668845803661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74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ILDLA</v>
      </c>
      <c r="G315" s="16">
        <f>VLOOKUP($D315,'Growth rate'!$B$3:$S$93,6,FALSE)*VLOOKUP($F315,BY_IND_Demand_Drivers!$B$5:$J$100,7,FALSE)</f>
        <v>2.3634886021043719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74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ILDLA</v>
      </c>
      <c r="G316" s="16">
        <f>VLOOKUP($D316,'Growth rate'!$B$3:$S$93,6,FALSE)*VLOOKUP($F316,BY_IND_Demand_Drivers!$B$5:$J$100,7,FALSE)</f>
        <v>2.3837103196283782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74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ILDLA</v>
      </c>
      <c r="G317" s="16">
        <f>VLOOKUP($D317,'Growth rate'!$B$3:$S$93,6,FALSE)*VLOOKUP($F317,BY_IND_Demand_Drivers!$B$5:$J$100,7,FALSE)</f>
        <v>2.4031319242889091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74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ILDLA</v>
      </c>
      <c r="G318" s="16">
        <f>VLOOKUP($D318,'Growth rate'!$B$3:$S$93,6,FALSE)*VLOOKUP($F318,BY_IND_Demand_Drivers!$B$5:$J$100,7,FALSE)</f>
        <v>2.4225535289494395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74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ILDLA</v>
      </c>
      <c r="G319" s="16">
        <f>VLOOKUP($D319,'Growth rate'!$B$3:$S$93,6,FALSE)*VLOOKUP($F319,BY_IND_Demand_Drivers!$B$5:$J$100,7,FALSE)</f>
        <v>2.4419751336099709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74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ILDLA</v>
      </c>
      <c r="G320" s="16">
        <f>VLOOKUP($D320,'Growth rate'!$B$3:$S$93,6,FALSE)*VLOOKUP($F320,BY_IND_Demand_Drivers!$B$5:$J$100,7,FALSE)</f>
        <v>2.4613967382705018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74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ILDLA</v>
      </c>
      <c r="G321" s="16">
        <f>VLOOKUP($D321,'Growth rate'!$B$3:$S$93,6,FALSE)*VLOOKUP($F321,BY_IND_Demand_Drivers!$B$5:$J$100,7,FALSE)</f>
        <v>2.4808183429310322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74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ILDLA</v>
      </c>
      <c r="G322" s="16">
        <f>VLOOKUP($D322,'Growth rate'!$B$3:$S$93,6,FALSE)*VLOOKUP($F322,BY_IND_Demand_Drivers!$B$5:$J$100,7,FALSE)</f>
        <v>2.4997895519276674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74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ILDLA</v>
      </c>
      <c r="G323" s="16">
        <f>VLOOKUP($D323,'Growth rate'!$B$3:$S$93,6,FALSE)*VLOOKUP($F323,BY_IND_Demand_Drivers!$B$5:$J$100,7,FALSE)</f>
        <v>2.5187607609243021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74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ILDLA</v>
      </c>
      <c r="G324" s="16">
        <f>VLOOKUP($D324,'Growth rate'!$B$3:$S$93,6,FALSE)*VLOOKUP($F324,BY_IND_Demand_Drivers!$B$5:$J$100,7,FALSE)</f>
        <v>2.5377319699209377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74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ILDLA</v>
      </c>
      <c r="G325" s="16">
        <f>VLOOKUP($D325,'Growth rate'!$B$3:$S$93,6,FALSE)*VLOOKUP($F325,BY_IND_Demand_Drivers!$B$5:$J$100,7,FALSE)</f>
        <v>2.5567031789175725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74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ILDLA</v>
      </c>
      <c r="G326" s="16">
        <f>VLOOKUP($D326,'Growth rate'!$B$3:$S$93,6,FALSE)*VLOOKUP($F326,BY_IND_Demand_Drivers!$B$5:$J$100,7,FALSE)</f>
        <v>2.5756743879142072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74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ILDLA</v>
      </c>
      <c r="G327" s="16">
        <f>VLOOKUP($D327,'Growth rate'!$B$3:$S$93,6,FALSE)*VLOOKUP($F327,BY_IND_Demand_Drivers!$B$5:$J$100,7,FALSE)</f>
        <v>2.594012142591239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74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ILDLA</v>
      </c>
      <c r="G328" s="16">
        <f>VLOOKUP($D328,'Growth rate'!$B$3:$S$93,6,FALSE)*VLOOKUP($F328,BY_IND_Demand_Drivers!$B$5:$J$100,7,FALSE)</f>
        <v>2.6123498972682708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74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ILDLA</v>
      </c>
      <c r="G329" s="16">
        <f>VLOOKUP($D329,'Growth rate'!$B$3:$S$93,6,FALSE)*VLOOKUP($F329,BY_IND_Demand_Drivers!$B$5:$J$100,7,FALSE)</f>
        <v>2.6306876519453031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74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ILDLA</v>
      </c>
      <c r="G330" s="16">
        <f>VLOOKUP($D330,'Growth rate'!$B$3:$S$93,6,FALSE)*VLOOKUP($F330,BY_IND_Demand_Drivers!$B$5:$J$100,7,FALSE)</f>
        <v>2.6490254066223344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74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ILDLA</v>
      </c>
      <c r="G331" s="16">
        <f>VLOOKUP($D331,'Growth rate'!$B$3:$S$93,6,FALSE)*VLOOKUP($F331,BY_IND_Demand_Drivers!$B$5:$J$100,7,FALSE)</f>
        <v>2.6673631612993662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75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ILDEM</v>
      </c>
      <c r="G332" s="16">
        <f>VLOOKUP($D332,'Growth rate'!$B$3:$S$93,6,FALSE)*VLOOKUP($F332,BY_IND_Demand_Drivers!$B$5:$J$100,7,FALSE)</f>
        <v>3.4327560475247498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75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ILDEM</v>
      </c>
      <c r="G333" s="16">
        <f>VLOOKUP($D333,'Growth rate'!$B$3:$S$93,6,FALSE)*VLOOKUP($F333,BY_IND_Demand_Drivers!$B$5:$J$100,7,FALSE)</f>
        <v>3.4770388741727456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75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ILDEM</v>
      </c>
      <c r="G334" s="16">
        <f>VLOOKUP($D334,'Growth rate'!$B$3:$S$93,6,FALSE)*VLOOKUP($F334,BY_IND_Demand_Drivers!$B$5:$J$100,7,FALSE)</f>
        <v>3.5213217008207405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75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ILDEM</v>
      </c>
      <c r="G335" s="16">
        <f>VLOOKUP($D335,'Growth rate'!$B$3:$S$93,6,FALSE)*VLOOKUP($F335,BY_IND_Demand_Drivers!$B$5:$J$100,7,FALSE)</f>
        <v>3.5656045274687362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75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ILDEM</v>
      </c>
      <c r="G336" s="16">
        <f>VLOOKUP($D336,'Growth rate'!$B$3:$S$93,6,FALSE)*VLOOKUP($F336,BY_IND_Demand_Drivers!$B$5:$J$100,7,FALSE)</f>
        <v>3.6098873541167311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75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ILDEM</v>
      </c>
      <c r="G337" s="16">
        <f>VLOOKUP($D337,'Growth rate'!$B$3:$S$93,6,FALSE)*VLOOKUP($F337,BY_IND_Demand_Drivers!$B$5:$J$100,7,FALSE)</f>
        <v>3.6541701807647269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75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ILDEM</v>
      </c>
      <c r="G338" s="16">
        <f>VLOOKUP($D338,'Growth rate'!$B$3:$S$93,6,FALSE)*VLOOKUP($F338,BY_IND_Demand_Drivers!$B$5:$J$100,7,FALSE)</f>
        <v>3.6984530074127226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75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ILDEM</v>
      </c>
      <c r="G339" s="16">
        <f>VLOOKUP($D339,'Growth rate'!$B$3:$S$93,6,FALSE)*VLOOKUP($F339,BY_IND_Demand_Drivers!$B$5:$J$100,7,FALSE)</f>
        <v>3.742735834060718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75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ILDEM</v>
      </c>
      <c r="G340" s="16">
        <f>VLOOKUP($D340,'Growth rate'!$B$3:$S$93,6,FALSE)*VLOOKUP($F340,BY_IND_Demand_Drivers!$B$5:$J$100,7,FALSE)</f>
        <v>3.7870186607087137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75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ILDEM</v>
      </c>
      <c r="G341" s="16">
        <f>VLOOKUP($D341,'Growth rate'!$B$3:$S$93,6,FALSE)*VLOOKUP($F341,BY_IND_Demand_Drivers!$B$5:$J$100,7,FALSE)</f>
        <v>3.8313014873567095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75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ILDEM</v>
      </c>
      <c r="G342" s="16">
        <f>VLOOKUP($D342,'Growth rate'!$B$3:$S$93,6,FALSE)*VLOOKUP($F342,BY_IND_Demand_Drivers!$B$5:$J$100,7,FALSE)</f>
        <v>3.8755843140047044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75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ILDEM</v>
      </c>
      <c r="G343" s="16">
        <f>VLOOKUP($D343,'Growth rate'!$B$3:$S$93,6,FALSE)*VLOOKUP($F343,BY_IND_Demand_Drivers!$B$5:$J$100,7,FALSE)</f>
        <v>3.9198671406527001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75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ILDEM</v>
      </c>
      <c r="G344" s="16">
        <f>VLOOKUP($D344,'Growth rate'!$B$3:$S$93,6,FALSE)*VLOOKUP($F344,BY_IND_Demand_Drivers!$B$5:$J$100,7,FALSE)</f>
        <v>3.964149967300695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75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ILDEM</v>
      </c>
      <c r="G345" s="16">
        <f>VLOOKUP($D345,'Growth rate'!$B$3:$S$93,6,FALSE)*VLOOKUP($F345,BY_IND_Demand_Drivers!$B$5:$J$100,7,FALSE)</f>
        <v>4.0084327939486908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75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ILDEM</v>
      </c>
      <c r="G346" s="16">
        <f>VLOOKUP($D346,'Growth rate'!$B$3:$S$93,6,FALSE)*VLOOKUP($F346,BY_IND_Demand_Drivers!$B$5:$J$100,7,FALSE)</f>
        <v>4.0527156205966861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75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ILDEM</v>
      </c>
      <c r="G347" s="16">
        <f>VLOOKUP($D347,'Growth rate'!$B$3:$S$93,6,FALSE)*VLOOKUP($F347,BY_IND_Demand_Drivers!$B$5:$J$100,7,FALSE)</f>
        <v>4.0969984472446814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75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ILDEM</v>
      </c>
      <c r="G348" s="16">
        <f>VLOOKUP($D348,'Growth rate'!$B$3:$S$93,6,FALSE)*VLOOKUP($F348,BY_IND_Demand_Drivers!$B$5:$J$100,7,FALSE)</f>
        <v>4.1412812738926776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75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ILDEM</v>
      </c>
      <c r="G349" s="16">
        <f>VLOOKUP($D349,'Growth rate'!$B$3:$S$93,6,FALSE)*VLOOKUP($F349,BY_IND_Demand_Drivers!$B$5:$J$100,7,FALSE)</f>
        <v>4.1855641005406721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75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ILDEM</v>
      </c>
      <c r="G350" s="16">
        <f>VLOOKUP($D350,'Growth rate'!$B$3:$S$93,6,FALSE)*VLOOKUP($F350,BY_IND_Demand_Drivers!$B$5:$J$100,7,FALSE)</f>
        <v>4.2298469271886683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75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ILDEM</v>
      </c>
      <c r="G351" s="16">
        <f>VLOOKUP($D351,'Growth rate'!$B$3:$S$93,6,FALSE)*VLOOKUP($F351,BY_IND_Demand_Drivers!$B$5:$J$100,7,FALSE)</f>
        <v>4.2741297538366636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75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ILDEM</v>
      </c>
      <c r="G352" s="16">
        <f>VLOOKUP($D352,'Growth rate'!$B$3:$S$93,6,FALSE)*VLOOKUP($F352,BY_IND_Demand_Drivers!$B$5:$J$100,7,FALSE)</f>
        <v>4.3184125804846589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75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ILDEM</v>
      </c>
      <c r="G353" s="16">
        <f>VLOOKUP($D353,'Growth rate'!$B$3:$S$93,6,FALSE)*VLOOKUP($F353,BY_IND_Demand_Drivers!$B$5:$J$100,7,FALSE)</f>
        <v>4.3626954071326542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75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ILDEM</v>
      </c>
      <c r="G354" s="16">
        <f>VLOOKUP($D354,'Growth rate'!$B$3:$S$93,6,FALSE)*VLOOKUP($F354,BY_IND_Demand_Drivers!$B$5:$J$100,7,FALSE)</f>
        <v>4.4069782337806505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75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ILDEM</v>
      </c>
      <c r="G355" s="16">
        <f>VLOOKUP($D355,'Growth rate'!$B$3:$S$93,6,FALSE)*VLOOKUP($F355,BY_IND_Demand_Drivers!$B$5:$J$100,7,FALSE)</f>
        <v>4.4512610604286449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75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ILDEM</v>
      </c>
      <c r="G356" s="16">
        <f>VLOOKUP($D356,'Growth rate'!$B$3:$S$93,6,FALSE)*VLOOKUP($F356,BY_IND_Demand_Drivers!$B$5:$J$100,7,FALSE)</f>
        <v>4.4955438870766402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75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ILDEM</v>
      </c>
      <c r="G357" s="16">
        <f>VLOOKUP($D357,'Growth rate'!$B$3:$S$93,6,FALSE)*VLOOKUP($F357,BY_IND_Demand_Drivers!$B$5:$J$100,7,FALSE)</f>
        <v>4.5398267137246364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75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ILDEM</v>
      </c>
      <c r="G358" s="16">
        <f>VLOOKUP($D358,'Growth rate'!$B$3:$S$93,6,FALSE)*VLOOKUP($F358,BY_IND_Demand_Drivers!$B$5:$J$100,7,FALSE)</f>
        <v>4.5841095403726317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75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ILDEM</v>
      </c>
      <c r="G359" s="16">
        <f>VLOOKUP($D359,'Growth rate'!$B$3:$S$93,6,FALSE)*VLOOKUP($F359,BY_IND_Demand_Drivers!$B$5:$J$100,7,FALSE)</f>
        <v>4.6283923670206271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75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ILDEM</v>
      </c>
      <c r="G360" s="16">
        <f>VLOOKUP($D360,'Growth rate'!$B$3:$S$93,6,FALSE)*VLOOKUP($F360,BY_IND_Demand_Drivers!$B$5:$J$100,7,FALSE)</f>
        <v>4.6726751936686224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75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ILDEM</v>
      </c>
      <c r="G361" s="16">
        <f>VLOOKUP($D361,'Growth rate'!$B$3:$S$93,6,FALSE)*VLOOKUP($F361,BY_IND_Demand_Drivers!$B$5:$J$100,7,FALSE)</f>
        <v>4.7169580203166186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75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ILDEM</v>
      </c>
      <c r="G362" s="16">
        <f>VLOOKUP($D362,'Growth rate'!$B$3:$S$93,6,FALSE)*VLOOKUP($F362,BY_IND_Demand_Drivers!$B$5:$J$100,7,FALSE)</f>
        <v>4.761240846964613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75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ILDEM</v>
      </c>
      <c r="G363" s="16">
        <f>VLOOKUP($D363,'Growth rate'!$B$3:$S$93,6,FALSE)*VLOOKUP($F363,BY_IND_Demand_Drivers!$B$5:$J$100,7,FALSE)</f>
        <v>4.8055236736126092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75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ILDEM</v>
      </c>
      <c r="G364" s="16">
        <f>VLOOKUP($D364,'Growth rate'!$B$3:$S$93,6,FALSE)*VLOOKUP($F364,BY_IND_Demand_Drivers!$B$5:$J$100,7,FALSE)</f>
        <v>4.8576358617346651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75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ILDEM</v>
      </c>
      <c r="G365" s="16">
        <f>VLOOKUP($D365,'Growth rate'!$B$3:$S$93,6,FALSE)*VLOOKUP($F365,BY_IND_Demand_Drivers!$B$5:$J$100,7,FALSE)</f>
        <v>4.9097480498567219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75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ILDEM</v>
      </c>
      <c r="G366" s="16">
        <f>VLOOKUP($D366,'Growth rate'!$B$3:$S$93,6,FALSE)*VLOOKUP($F366,BY_IND_Demand_Drivers!$B$5:$J$100,7,FALSE)</f>
        <v>4.9618602379787777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75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ILDEM</v>
      </c>
      <c r="G367" s="16">
        <f>VLOOKUP($D367,'Growth rate'!$B$3:$S$93,6,FALSE)*VLOOKUP($F367,BY_IND_Demand_Drivers!$B$5:$J$100,7,FALSE)</f>
        <v>5.0139724261008336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75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ILDEM</v>
      </c>
      <c r="G368" s="16">
        <f>VLOOKUP($D368,'Growth rate'!$B$3:$S$93,6,FALSE)*VLOOKUP($F368,BY_IND_Demand_Drivers!$B$5:$J$100,7,FALSE)</f>
        <v>5.0660846142228904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75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ILDEM</v>
      </c>
      <c r="G369" s="16">
        <f>VLOOKUP($D369,'Growth rate'!$B$3:$S$93,6,FALSE)*VLOOKUP($F369,BY_IND_Demand_Drivers!$B$5:$J$100,7,FALSE)</f>
        <v>5.1244368014207282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75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ILDEM</v>
      </c>
      <c r="G370" s="16">
        <f>VLOOKUP($D370,'Growth rate'!$B$3:$S$93,6,FALSE)*VLOOKUP($F370,BY_IND_Demand_Drivers!$B$5:$J$100,7,FALSE)</f>
        <v>5.1827889886185643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75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ILDEM</v>
      </c>
      <c r="G371" s="16">
        <f>VLOOKUP($D371,'Growth rate'!$B$3:$S$93,6,FALSE)*VLOOKUP($F371,BY_IND_Demand_Drivers!$B$5:$J$100,7,FALSE)</f>
        <v>5.2411411758164039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75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ILDEM</v>
      </c>
      <c r="G372" s="16">
        <f>VLOOKUP($D372,'Growth rate'!$B$3:$S$93,6,FALSE)*VLOOKUP($F372,BY_IND_Demand_Drivers!$B$5:$J$100,7,FALSE)</f>
        <v>5.2994933630142409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75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ILDEM</v>
      </c>
      <c r="G373" s="16">
        <f>VLOOKUP($D373,'Growth rate'!$B$3:$S$93,6,FALSE)*VLOOKUP($F373,BY_IND_Demand_Drivers!$B$5:$J$100,7,FALSE)</f>
        <v>5.3578455502120788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75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ILDEM</v>
      </c>
      <c r="G374" s="16">
        <f>VLOOKUP($D374,'Growth rate'!$B$3:$S$93,6,FALSE)*VLOOKUP($F374,BY_IND_Demand_Drivers!$B$5:$J$100,7,FALSE)</f>
        <v>5.4176642345798669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75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ILDEM</v>
      </c>
      <c r="G375" s="16">
        <f>VLOOKUP($D375,'Growth rate'!$B$3:$S$93,6,FALSE)*VLOOKUP($F375,BY_IND_Demand_Drivers!$B$5:$J$100,7,FALSE)</f>
        <v>5.4774829189476568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75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ILDEM</v>
      </c>
      <c r="G376" s="16">
        <f>VLOOKUP($D376,'Growth rate'!$B$3:$S$93,6,FALSE)*VLOOKUP($F376,BY_IND_Demand_Drivers!$B$5:$J$100,7,FALSE)</f>
        <v>5.537301603315445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75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ILDEM</v>
      </c>
      <c r="G377" s="16">
        <f>VLOOKUP($D377,'Growth rate'!$B$3:$S$93,6,FALSE)*VLOOKUP($F377,BY_IND_Demand_Drivers!$B$5:$J$100,7,FALSE)</f>
        <v>5.597120287683234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75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ILDEM</v>
      </c>
      <c r="G378" s="16">
        <f>VLOOKUP($D378,'Growth rate'!$B$3:$S$93,6,FALSE)*VLOOKUP($F378,BY_IND_Demand_Drivers!$B$5:$J$100,7,FALSE)</f>
        <v>5.656938972051023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75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ILDEM</v>
      </c>
      <c r="G379" s="16">
        <f>VLOOKUP($D379,'Growth rate'!$B$3:$S$93,6,FALSE)*VLOOKUP($F379,BY_IND_Demand_Drivers!$B$5:$J$100,7,FALSE)</f>
        <v>5.7188445862819144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75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ILDEM</v>
      </c>
      <c r="G380" s="16">
        <f>VLOOKUP($D380,'Growth rate'!$B$3:$S$93,6,FALSE)*VLOOKUP($F380,BY_IND_Demand_Drivers!$B$5:$J$100,7,FALSE)</f>
        <v>5.7807502005128057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75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ILDEM</v>
      </c>
      <c r="G381" s="16">
        <f>VLOOKUP($D381,'Growth rate'!$B$3:$S$93,6,FALSE)*VLOOKUP($F381,BY_IND_Demand_Drivers!$B$5:$J$100,7,FALSE)</f>
        <v>5.842655814743698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75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ILDEM</v>
      </c>
      <c r="G382" s="16">
        <f>VLOOKUP($D382,'Growth rate'!$B$3:$S$93,6,FALSE)*VLOOKUP($F382,BY_IND_Demand_Drivers!$B$5:$J$100,7,FALSE)</f>
        <v>5.9045614289745885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75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ILDEM</v>
      </c>
      <c r="G383" s="16">
        <f>VLOOKUP($D383,'Growth rate'!$B$3:$S$93,6,FALSE)*VLOOKUP($F383,BY_IND_Demand_Drivers!$B$5:$J$100,7,FALSE)</f>
        <v>5.9664670432054807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75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ILDEM</v>
      </c>
      <c r="G384" s="16">
        <f>VLOOKUP($D384,'Growth rate'!$B$3:$S$93,6,FALSE)*VLOOKUP($F384,BY_IND_Demand_Drivers!$B$5:$J$100,7,FALSE)</f>
        <v>6.0282571059506651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75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ILDEM</v>
      </c>
      <c r="G385" s="16">
        <f>VLOOKUP($D385,'Growth rate'!$B$3:$S$93,6,FALSE)*VLOOKUP($F385,BY_IND_Demand_Drivers!$B$5:$J$100,7,FALSE)</f>
        <v>6.0900471686958468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75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ILDEM</v>
      </c>
      <c r="G386" s="16">
        <f>VLOOKUP($D386,'Growth rate'!$B$3:$S$93,6,FALSE)*VLOOKUP($F386,BY_IND_Demand_Drivers!$B$5:$J$100,7,FALSE)</f>
        <v>6.1518372314410303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75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ILDEM</v>
      </c>
      <c r="G387" s="16">
        <f>VLOOKUP($D387,'Growth rate'!$B$3:$S$93,6,FALSE)*VLOOKUP($F387,BY_IND_Demand_Drivers!$B$5:$J$100,7,FALSE)</f>
        <v>6.213627294186213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75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ILDEM</v>
      </c>
      <c r="G388" s="16">
        <f>VLOOKUP($D388,'Growth rate'!$B$3:$S$93,6,FALSE)*VLOOKUP($F388,BY_IND_Demand_Drivers!$B$5:$J$100,7,FALSE)</f>
        <v>6.2754173569313956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75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ILDEM</v>
      </c>
      <c r="G389" s="16">
        <f>VLOOKUP($D389,'Growth rate'!$B$3:$S$93,6,FALSE)*VLOOKUP($F389,BY_IND_Demand_Drivers!$B$5:$J$100,7,FALSE)</f>
        <v>6.3361908729888565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75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ILDEM</v>
      </c>
      <c r="G390" s="16">
        <f>VLOOKUP($D390,'Growth rate'!$B$3:$S$93,6,FALSE)*VLOOKUP($F390,BY_IND_Demand_Drivers!$B$5:$J$100,7,FALSE)</f>
        <v>6.3969643890463184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75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ILDEM</v>
      </c>
      <c r="G391" s="16">
        <f>VLOOKUP($D391,'Growth rate'!$B$3:$S$93,6,FALSE)*VLOOKUP($F391,BY_IND_Demand_Drivers!$B$5:$J$100,7,FALSE)</f>
        <v>6.4577379051037793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75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ILDEM</v>
      </c>
      <c r="G392" s="16">
        <f>VLOOKUP($D392,'Growth rate'!$B$3:$S$93,6,FALSE)*VLOOKUP($F392,BY_IND_Demand_Drivers!$B$5:$J$100,7,FALSE)</f>
        <v>6.5185114211612412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75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ILDEM</v>
      </c>
      <c r="G393" s="16">
        <f>VLOOKUP($D393,'Growth rate'!$B$3:$S$93,6,FALSE)*VLOOKUP($F393,BY_IND_Demand_Drivers!$B$5:$J$100,7,FALSE)</f>
        <v>6.5792849372187021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75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ILDEM</v>
      </c>
      <c r="G394" s="16">
        <f>VLOOKUP($D394,'Growth rate'!$B$3:$S$93,6,FALSE)*VLOOKUP($F394,BY_IND_Demand_Drivers!$B$5:$J$100,7,FALSE)</f>
        <v>6.6375712513157854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75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ILDEM</v>
      </c>
      <c r="G395" s="16">
        <f>VLOOKUP($D395,'Growth rate'!$B$3:$S$93,6,FALSE)*VLOOKUP($F395,BY_IND_Demand_Drivers!$B$5:$J$100,7,FALSE)</f>
        <v>6.6958575654128696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75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ILDEM</v>
      </c>
      <c r="G396" s="16">
        <f>VLOOKUP($D396,'Growth rate'!$B$3:$S$93,6,FALSE)*VLOOKUP($F396,BY_IND_Demand_Drivers!$B$5:$J$100,7,FALSE)</f>
        <v>6.754143879509952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75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ILDEM</v>
      </c>
      <c r="G397" s="16">
        <f>VLOOKUP($D397,'Growth rate'!$B$3:$S$93,6,FALSE)*VLOOKUP($F397,BY_IND_Demand_Drivers!$B$5:$J$100,7,FALSE)</f>
        <v>6.8124301936070344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75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ILDEM</v>
      </c>
      <c r="G398" s="16">
        <f>VLOOKUP($D398,'Growth rate'!$B$3:$S$93,6,FALSE)*VLOOKUP($F398,BY_IND_Demand_Drivers!$B$5:$J$100,7,FALSE)</f>
        <v>6.8707165077041177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75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ILDEM</v>
      </c>
      <c r="G399" s="16">
        <f>VLOOKUP($D399,'Growth rate'!$B$3:$S$93,6,FALSE)*VLOOKUP($F399,BY_IND_Demand_Drivers!$B$5:$J$100,7,FALSE)</f>
        <v>6.9266966067322642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75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ILDEM</v>
      </c>
      <c r="G400" s="16">
        <f>VLOOKUP($D400,'Growth rate'!$B$3:$S$93,6,FALSE)*VLOOKUP($F400,BY_IND_Demand_Drivers!$B$5:$J$100,7,FALSE)</f>
        <v>6.9826767057604107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75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ILDEM</v>
      </c>
      <c r="G401" s="16">
        <f>VLOOKUP($D401,'Growth rate'!$B$3:$S$93,6,FALSE)*VLOOKUP($F401,BY_IND_Demand_Drivers!$B$5:$J$100,7,FALSE)</f>
        <v>7.0386568047885589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75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ILDEM</v>
      </c>
      <c r="G402" s="16">
        <f>VLOOKUP($D402,'Growth rate'!$B$3:$S$93,6,FALSE)*VLOOKUP($F402,BY_IND_Demand_Drivers!$B$5:$J$100,7,FALSE)</f>
        <v>7.0946369038167054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75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ILDEM</v>
      </c>
      <c r="G403" s="16">
        <f>VLOOKUP($D403,'Growth rate'!$B$3:$S$93,6,FALSE)*VLOOKUP($F403,BY_IND_Demand_Drivers!$B$5:$J$100,7,FALSE)</f>
        <v>7.1506170028448519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75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ILDEM</v>
      </c>
      <c r="G404" s="16">
        <f>VLOOKUP($D404,'Growth rate'!$B$3:$S$93,6,FALSE)*VLOOKUP($F404,BY_IND_Demand_Drivers!$B$5:$J$100,7,FALSE)</f>
        <v>7.2052988984388637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75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ILDEM</v>
      </c>
      <c r="G405" s="16">
        <f>VLOOKUP($D405,'Growth rate'!$B$3:$S$93,6,FALSE)*VLOOKUP($F405,BY_IND_Demand_Drivers!$B$5:$J$100,7,FALSE)</f>
        <v>7.2599807940328738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75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ILDEM</v>
      </c>
      <c r="G406" s="16">
        <f>VLOOKUP($D406,'Growth rate'!$B$3:$S$93,6,FALSE)*VLOOKUP($F406,BY_IND_Demand_Drivers!$B$5:$J$100,7,FALSE)</f>
        <v>7.3146626896268856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75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ILDEM</v>
      </c>
      <c r="G407" s="16">
        <f>VLOOKUP($D407,'Growth rate'!$B$3:$S$93,6,FALSE)*VLOOKUP($F407,BY_IND_Demand_Drivers!$B$5:$J$100,7,FALSE)</f>
        <v>7.3693445852208956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75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ILDEM</v>
      </c>
      <c r="G408" s="16">
        <f>VLOOKUP($D408,'Growth rate'!$B$3:$S$93,6,FALSE)*VLOOKUP($F408,BY_IND_Demand_Drivers!$B$5:$J$100,7,FALSE)</f>
        <v>7.4240264808149057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75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ILDEM</v>
      </c>
      <c r="G409" s="16">
        <f>VLOOKUP($D409,'Growth rate'!$B$3:$S$93,6,FALSE)*VLOOKUP($F409,BY_IND_Demand_Drivers!$B$5:$J$100,7,FALSE)</f>
        <v>7.4768825316262113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75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ILDEM</v>
      </c>
      <c r="G410" s="16">
        <f>VLOOKUP($D410,'Growth rate'!$B$3:$S$93,6,FALSE)*VLOOKUP($F410,BY_IND_Demand_Drivers!$B$5:$J$100,7,FALSE)</f>
        <v>7.5297385824375169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75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ILDEM</v>
      </c>
      <c r="G411" s="16">
        <f>VLOOKUP($D411,'Growth rate'!$B$3:$S$93,6,FALSE)*VLOOKUP($F411,BY_IND_Demand_Drivers!$B$5:$J$100,7,FALSE)</f>
        <v>7.5825946332488234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75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ILDEM</v>
      </c>
      <c r="G412" s="16">
        <f>VLOOKUP($D412,'Growth rate'!$B$3:$S$93,6,FALSE)*VLOOKUP($F412,BY_IND_Demand_Drivers!$B$5:$J$100,7,FALSE)</f>
        <v>7.6354506840601273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75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ILDEM</v>
      </c>
      <c r="G413" s="16">
        <f>VLOOKUP($D413,'Growth rate'!$B$3:$S$93,6,FALSE)*VLOOKUP($F413,BY_IND_Demand_Drivers!$B$5:$J$100,7,FALSE)</f>
        <v>7.6883067348714338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76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ILDTF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76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ILDTF</v>
      </c>
      <c r="G415" s="16">
        <f>VLOOKUP($D415,'Growth rate'!$B$3:$S$93,6,FALSE)*VLOOKUP($F415,BY_IND_Demand_Drivers!$B$5:$J$100,7,FALSE)</f>
        <v>0.56526135316911896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76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ILDTF</v>
      </c>
      <c r="G416" s="16">
        <f>VLOOKUP($D416,'Growth rate'!$B$3:$S$93,6,FALSE)*VLOOKUP($F416,BY_IND_Demand_Drivers!$B$5:$J$100,7,FALSE)</f>
        <v>0.57246040138774279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76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ILDTF</v>
      </c>
      <c r="G417" s="16">
        <f>VLOOKUP($D417,'Growth rate'!$B$3:$S$93,6,FALSE)*VLOOKUP($F417,BY_IND_Demand_Drivers!$B$5:$J$100,7,FALSE)</f>
        <v>0.57965944960636684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76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ILDTF</v>
      </c>
      <c r="G418" s="16">
        <f>VLOOKUP($D418,'Growth rate'!$B$3:$S$93,6,FALSE)*VLOOKUP($F418,BY_IND_Demand_Drivers!$B$5:$J$100,7,FALSE)</f>
        <v>0.58685849782499067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76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ILDTF</v>
      </c>
      <c r="G419" s="16">
        <f>VLOOKUP($D419,'Growth rate'!$B$3:$S$93,6,FALSE)*VLOOKUP($F419,BY_IND_Demand_Drivers!$B$5:$J$100,7,FALSE)</f>
        <v>0.5940575460436146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76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ILDTF</v>
      </c>
      <c r="G420" s="16">
        <f>VLOOKUP($D420,'Growth rate'!$B$3:$S$93,6,FALSE)*VLOOKUP($F420,BY_IND_Demand_Drivers!$B$5:$J$100,7,FALSE)</f>
        <v>0.60125659426223865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76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ILDTF</v>
      </c>
      <c r="G421" s="16">
        <f>VLOOKUP($D421,'Growth rate'!$B$3:$S$93,6,FALSE)*VLOOKUP($F421,BY_IND_Demand_Drivers!$B$5:$J$100,7,FALSE)</f>
        <v>0.60845564248086248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76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ILDTF</v>
      </c>
      <c r="G422" s="16">
        <f>VLOOKUP($D422,'Growth rate'!$B$3:$S$93,6,FALSE)*VLOOKUP($F422,BY_IND_Demand_Drivers!$B$5:$J$100,7,FALSE)</f>
        <v>0.61565469069948642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76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ILDTF</v>
      </c>
      <c r="G423" s="16">
        <f>VLOOKUP($D423,'Growth rate'!$B$3:$S$93,6,FALSE)*VLOOKUP($F423,BY_IND_Demand_Drivers!$B$5:$J$100,7,FALSE)</f>
        <v>0.62285373891811036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76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ILDTF</v>
      </c>
      <c r="G424" s="16">
        <f>VLOOKUP($D424,'Growth rate'!$B$3:$S$93,6,FALSE)*VLOOKUP($F424,BY_IND_Demand_Drivers!$B$5:$J$100,7,FALSE)</f>
        <v>0.63005278713673418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76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ILDTF</v>
      </c>
      <c r="G425" s="16">
        <f>VLOOKUP($D425,'Growth rate'!$B$3:$S$93,6,FALSE)*VLOOKUP($F425,BY_IND_Demand_Drivers!$B$5:$J$100,7,FALSE)</f>
        <v>0.63725183535535823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76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ILDTF</v>
      </c>
      <c r="G426" s="16">
        <f>VLOOKUP($D426,'Growth rate'!$B$3:$S$93,6,FALSE)*VLOOKUP($F426,BY_IND_Demand_Drivers!$B$5:$J$100,7,FALSE)</f>
        <v>0.64445088357398206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76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ILDTF</v>
      </c>
      <c r="G427" s="16">
        <f>VLOOKUP($D427,'Growth rate'!$B$3:$S$93,6,FALSE)*VLOOKUP($F427,BY_IND_Demand_Drivers!$B$5:$J$100,7,FALSE)</f>
        <v>0.651649931792606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76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ILDTF</v>
      </c>
      <c r="G428" s="16">
        <f>VLOOKUP($D428,'Growth rate'!$B$3:$S$93,6,FALSE)*VLOOKUP($F428,BY_IND_Demand_Drivers!$B$5:$J$100,7,FALSE)</f>
        <v>0.65884898001122982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76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ILDTF</v>
      </c>
      <c r="G429" s="16">
        <f>VLOOKUP($D429,'Growth rate'!$B$3:$S$93,6,FALSE)*VLOOKUP($F429,BY_IND_Demand_Drivers!$B$5:$J$100,7,FALSE)</f>
        <v>0.66604802822985387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76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ILDTF</v>
      </c>
      <c r="G430" s="16">
        <f>VLOOKUP($D430,'Growth rate'!$B$3:$S$93,6,FALSE)*VLOOKUP($F430,BY_IND_Demand_Drivers!$B$5:$J$100,7,FALSE)</f>
        <v>0.67324707644847781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76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ILDTF</v>
      </c>
      <c r="G431" s="16">
        <f>VLOOKUP($D431,'Growth rate'!$B$3:$S$93,6,FALSE)*VLOOKUP($F431,BY_IND_Demand_Drivers!$B$5:$J$100,7,FALSE)</f>
        <v>0.68044612466710164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76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ILDTF</v>
      </c>
      <c r="G432" s="16">
        <f>VLOOKUP($D432,'Growth rate'!$B$3:$S$93,6,FALSE)*VLOOKUP($F432,BY_IND_Demand_Drivers!$B$5:$J$100,7,FALSE)</f>
        <v>0.68764517288572569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76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ILDTF</v>
      </c>
      <c r="G433" s="16">
        <f>VLOOKUP($D433,'Growth rate'!$B$3:$S$93,6,FALSE)*VLOOKUP($F433,BY_IND_Demand_Drivers!$B$5:$J$100,7,FALSE)</f>
        <v>0.69484422110434962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76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ILDTF</v>
      </c>
      <c r="G434" s="16">
        <f>VLOOKUP($D434,'Growth rate'!$B$3:$S$93,6,FALSE)*VLOOKUP($F434,BY_IND_Demand_Drivers!$B$5:$J$100,7,FALSE)</f>
        <v>0.70204326932297345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76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ILDTF</v>
      </c>
      <c r="G435" s="16">
        <f>VLOOKUP($D435,'Growth rate'!$B$3:$S$93,6,FALSE)*VLOOKUP($F435,BY_IND_Demand_Drivers!$B$5:$J$100,7,FALSE)</f>
        <v>0.70924231754159739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76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ILDTF</v>
      </c>
      <c r="G436" s="16">
        <f>VLOOKUP($D436,'Growth rate'!$B$3:$S$93,6,FALSE)*VLOOKUP($F436,BY_IND_Demand_Drivers!$B$5:$J$100,7,FALSE)</f>
        <v>0.71644136576022144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76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ILDTF</v>
      </c>
      <c r="G437" s="16">
        <f>VLOOKUP($D437,'Growth rate'!$B$3:$S$93,6,FALSE)*VLOOKUP($F437,BY_IND_Demand_Drivers!$B$5:$J$100,7,FALSE)</f>
        <v>0.72364041397884526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76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ILDTF</v>
      </c>
      <c r="G438" s="16">
        <f>VLOOKUP($D438,'Growth rate'!$B$3:$S$93,6,FALSE)*VLOOKUP($F438,BY_IND_Demand_Drivers!$B$5:$J$100,7,FALSE)</f>
        <v>0.73083946219746909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76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ILDTF</v>
      </c>
      <c r="G439" s="16">
        <f>VLOOKUP($D439,'Growth rate'!$B$3:$S$93,6,FALSE)*VLOOKUP($F439,BY_IND_Demand_Drivers!$B$5:$J$100,7,FALSE)</f>
        <v>0.73803851041609303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76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ILDTF</v>
      </c>
      <c r="G440" s="16">
        <f>VLOOKUP($D440,'Growth rate'!$B$3:$S$93,6,FALSE)*VLOOKUP($F440,BY_IND_Demand_Drivers!$B$5:$J$100,7,FALSE)</f>
        <v>0.74523755863471708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76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ILDTF</v>
      </c>
      <c r="G441" s="16">
        <f>VLOOKUP($D441,'Growth rate'!$B$3:$S$93,6,FALSE)*VLOOKUP($F441,BY_IND_Demand_Drivers!$B$5:$J$100,7,FALSE)</f>
        <v>0.75243660685334091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76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ILDTF</v>
      </c>
      <c r="G442" s="16">
        <f>VLOOKUP($D442,'Growth rate'!$B$3:$S$93,6,FALSE)*VLOOKUP($F442,BY_IND_Demand_Drivers!$B$5:$J$100,7,FALSE)</f>
        <v>0.75963565507196484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76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ILDTF</v>
      </c>
      <c r="G443" s="16">
        <f>VLOOKUP($D443,'Growth rate'!$B$3:$S$93,6,FALSE)*VLOOKUP($F443,BY_IND_Demand_Drivers!$B$5:$J$100,7,FALSE)</f>
        <v>0.76683470329058878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76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ILDTF</v>
      </c>
      <c r="G444" s="16">
        <f>VLOOKUP($D444,'Growth rate'!$B$3:$S$93,6,FALSE)*VLOOKUP($F444,BY_IND_Demand_Drivers!$B$5:$J$100,7,FALSE)</f>
        <v>0.77403375150921261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76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ILDTF</v>
      </c>
      <c r="G445" s="16">
        <f>VLOOKUP($D445,'Growth rate'!$B$3:$S$93,6,FALSE)*VLOOKUP($F445,BY_IND_Demand_Drivers!$B$5:$J$100,7,FALSE)</f>
        <v>0.78123279972783666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76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ILDTF</v>
      </c>
      <c r="G446" s="16">
        <f>VLOOKUP($D446,'Growth rate'!$B$3:$S$93,6,FALSE)*VLOOKUP($F446,BY_IND_Demand_Drivers!$B$5:$J$100,7,FALSE)</f>
        <v>0.78970466531245298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76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ILDTF</v>
      </c>
      <c r="G447" s="16">
        <f>VLOOKUP($D447,'Growth rate'!$B$3:$S$93,6,FALSE)*VLOOKUP($F447,BY_IND_Demand_Drivers!$B$5:$J$100,7,FALSE)</f>
        <v>0.7981765308970693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76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ILDTF</v>
      </c>
      <c r="G448" s="16">
        <f>VLOOKUP($D448,'Growth rate'!$B$3:$S$93,6,FALSE)*VLOOKUP($F448,BY_IND_Demand_Drivers!$B$5:$J$100,7,FALSE)</f>
        <v>0.80664839648168563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76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ILDTF</v>
      </c>
      <c r="G449" s="16">
        <f>VLOOKUP($D449,'Growth rate'!$B$3:$S$93,6,FALSE)*VLOOKUP($F449,BY_IND_Demand_Drivers!$B$5:$J$100,7,FALSE)</f>
        <v>0.81512026206630195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76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ILDTF</v>
      </c>
      <c r="G450" s="16">
        <f>VLOOKUP($D450,'Growth rate'!$B$3:$S$93,6,FALSE)*VLOOKUP($F450,BY_IND_Demand_Drivers!$B$5:$J$100,7,FALSE)</f>
        <v>0.82359212765091827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76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ILDTF</v>
      </c>
      <c r="G451" s="16">
        <f>VLOOKUP($D451,'Growth rate'!$B$3:$S$93,6,FALSE)*VLOOKUP($F451,BY_IND_Demand_Drivers!$B$5:$J$100,7,FALSE)</f>
        <v>0.83307842834799495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76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ILDTF</v>
      </c>
      <c r="G452" s="16">
        <f>VLOOKUP($D452,'Growth rate'!$B$3:$S$93,6,FALSE)*VLOOKUP($F452,BY_IND_Demand_Drivers!$B$5:$J$100,7,FALSE)</f>
        <v>0.8425647290450714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76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ILDTF</v>
      </c>
      <c r="G453" s="16">
        <f>VLOOKUP($D453,'Growth rate'!$B$3:$S$93,6,FALSE)*VLOOKUP($F453,BY_IND_Demand_Drivers!$B$5:$J$100,7,FALSE)</f>
        <v>0.8520510297421483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76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ILDTF</v>
      </c>
      <c r="G454" s="16">
        <f>VLOOKUP($D454,'Growth rate'!$B$3:$S$93,6,FALSE)*VLOOKUP($F454,BY_IND_Demand_Drivers!$B$5:$J$100,7,FALSE)</f>
        <v>0.86153733043922476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76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ILDTF</v>
      </c>
      <c r="G455" s="16">
        <f>VLOOKUP($D455,'Growth rate'!$B$3:$S$93,6,FALSE)*VLOOKUP($F455,BY_IND_Demand_Drivers!$B$5:$J$100,7,FALSE)</f>
        <v>0.87102363113630143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76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ILDTF</v>
      </c>
      <c r="G456" s="16">
        <f>VLOOKUP($D456,'Growth rate'!$B$3:$S$93,6,FALSE)*VLOOKUP($F456,BY_IND_Demand_Drivers!$B$5:$J$100,7,FALSE)</f>
        <v>0.88074833991700996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76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ILDTF</v>
      </c>
      <c r="G457" s="16">
        <f>VLOOKUP($D457,'Growth rate'!$B$3:$S$93,6,FALSE)*VLOOKUP($F457,BY_IND_Demand_Drivers!$B$5:$J$100,7,FALSE)</f>
        <v>0.89047304869771871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76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ILDTF</v>
      </c>
      <c r="G458" s="16">
        <f>VLOOKUP($D458,'Growth rate'!$B$3:$S$93,6,FALSE)*VLOOKUP($F458,BY_IND_Demand_Drivers!$B$5:$J$100,7,FALSE)</f>
        <v>0.90019775747842712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76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ILDTF</v>
      </c>
      <c r="G459" s="16">
        <f>VLOOKUP($D459,'Growth rate'!$B$3:$S$93,6,FALSE)*VLOOKUP($F459,BY_IND_Demand_Drivers!$B$5:$J$100,7,FALSE)</f>
        <v>0.90992246625913575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76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ILDTF</v>
      </c>
      <c r="G460" s="16">
        <f>VLOOKUP($D460,'Growth rate'!$B$3:$S$93,6,FALSE)*VLOOKUP($F460,BY_IND_Demand_Drivers!$B$5:$J$100,7,FALSE)</f>
        <v>0.91964717503984428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76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ILDTF</v>
      </c>
      <c r="G461" s="16">
        <f>VLOOKUP($D461,'Growth rate'!$B$3:$S$93,6,FALSE)*VLOOKUP($F461,BY_IND_Demand_Drivers!$B$5:$J$100,7,FALSE)</f>
        <v>0.92971115549426031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76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ILDTF</v>
      </c>
      <c r="G462" s="16">
        <f>VLOOKUP($D462,'Growth rate'!$B$3:$S$93,6,FALSE)*VLOOKUP($F462,BY_IND_Demand_Drivers!$B$5:$J$100,7,FALSE)</f>
        <v>0.93977513594867645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76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ILDTF</v>
      </c>
      <c r="G463" s="16">
        <f>VLOOKUP($D463,'Growth rate'!$B$3:$S$93,6,FALSE)*VLOOKUP($F463,BY_IND_Demand_Drivers!$B$5:$J$100,7,FALSE)</f>
        <v>0.94983911640309249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76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ILDTF</v>
      </c>
      <c r="G464" s="16">
        <f>VLOOKUP($D464,'Growth rate'!$B$3:$S$93,6,FALSE)*VLOOKUP($F464,BY_IND_Demand_Drivers!$B$5:$J$100,7,FALSE)</f>
        <v>0.95990309685750841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76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ILDTF</v>
      </c>
      <c r="G465" s="16">
        <f>VLOOKUP($D465,'Growth rate'!$B$3:$S$93,6,FALSE)*VLOOKUP($F465,BY_IND_Demand_Drivers!$B$5:$J$100,7,FALSE)</f>
        <v>0.96996707731192444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76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ILDTF</v>
      </c>
      <c r="G466" s="16">
        <f>VLOOKUP($D466,'Growth rate'!$B$3:$S$93,6,FALSE)*VLOOKUP($F466,BY_IND_Demand_Drivers!$B$5:$J$100,7,FALSE)</f>
        <v>0.98001227258977641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76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ILDTF</v>
      </c>
      <c r="G467" s="16">
        <f>VLOOKUP($D467,'Growth rate'!$B$3:$S$93,6,FALSE)*VLOOKUP($F467,BY_IND_Demand_Drivers!$B$5:$J$100,7,FALSE)</f>
        <v>0.99005746786762794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76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ILDTF</v>
      </c>
      <c r="G468" s="16">
        <f>VLOOKUP($D468,'Growth rate'!$B$3:$S$93,6,FALSE)*VLOOKUP($F468,BY_IND_Demand_Drivers!$B$5:$J$100,7,FALSE)</f>
        <v>1.0001026631454797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76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ILDTF</v>
      </c>
      <c r="G469" s="16">
        <f>VLOOKUP($D469,'Growth rate'!$B$3:$S$93,6,FALSE)*VLOOKUP($F469,BY_IND_Demand_Drivers!$B$5:$J$100,7,FALSE)</f>
        <v>1.0101478584233314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76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ILDTF</v>
      </c>
      <c r="G470" s="16">
        <f>VLOOKUP($D470,'Growth rate'!$B$3:$S$93,6,FALSE)*VLOOKUP($F470,BY_IND_Demand_Drivers!$B$5:$J$100,7,FALSE)</f>
        <v>1.020193053701183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76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ILDTF</v>
      </c>
      <c r="G471" s="16">
        <f>VLOOKUP($D471,'Growth rate'!$B$3:$S$93,6,FALSE)*VLOOKUP($F471,BY_IND_Demand_Drivers!$B$5:$J$100,7,FALSE)</f>
        <v>1.0300729892344487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76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ILDTF</v>
      </c>
      <c r="G472" s="16">
        <f>VLOOKUP($D472,'Growth rate'!$B$3:$S$93,6,FALSE)*VLOOKUP($F472,BY_IND_Demand_Drivers!$B$5:$J$100,7,FALSE)</f>
        <v>1.0399529247677146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76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ILDTF</v>
      </c>
      <c r="G473" s="16">
        <f>VLOOKUP($D473,'Growth rate'!$B$3:$S$93,6,FALSE)*VLOOKUP($F473,BY_IND_Demand_Drivers!$B$5:$J$100,7,FALSE)</f>
        <v>1.0498328603009803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76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ILDTF</v>
      </c>
      <c r="G474" s="16">
        <f>VLOOKUP($D474,'Growth rate'!$B$3:$S$93,6,FALSE)*VLOOKUP($F474,BY_IND_Demand_Drivers!$B$5:$J$100,7,FALSE)</f>
        <v>1.0597127958342463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76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ILDTF</v>
      </c>
      <c r="G475" s="16">
        <f>VLOOKUP($D475,'Growth rate'!$B$3:$S$93,6,FALSE)*VLOOKUP($F475,BY_IND_Demand_Drivers!$B$5:$J$100,7,FALSE)</f>
        <v>1.069592731367512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76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ILDTF</v>
      </c>
      <c r="G476" s="16">
        <f>VLOOKUP($D476,'Growth rate'!$B$3:$S$93,6,FALSE)*VLOOKUP($F476,BY_IND_Demand_Drivers!$B$5:$J$100,7,FALSE)</f>
        <v>1.0790683230908276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76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ILDTF</v>
      </c>
      <c r="G477" s="16">
        <f>VLOOKUP($D477,'Growth rate'!$B$3:$S$93,6,FALSE)*VLOOKUP($F477,BY_IND_Demand_Drivers!$B$5:$J$100,7,FALSE)</f>
        <v>1.0885439148141431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76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ILDTF</v>
      </c>
      <c r="G478" s="16">
        <f>VLOOKUP($D478,'Growth rate'!$B$3:$S$93,6,FALSE)*VLOOKUP($F478,BY_IND_Demand_Drivers!$B$5:$J$100,7,FALSE)</f>
        <v>1.0980195065374585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76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ILDTF</v>
      </c>
      <c r="G479" s="16">
        <f>VLOOKUP($D479,'Growth rate'!$B$3:$S$93,6,FALSE)*VLOOKUP($F479,BY_IND_Demand_Drivers!$B$5:$J$100,7,FALSE)</f>
        <v>1.1074950982607739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76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ILDTF</v>
      </c>
      <c r="G480" s="16">
        <f>VLOOKUP($D480,'Growth rate'!$B$3:$S$93,6,FALSE)*VLOOKUP($F480,BY_IND_Demand_Drivers!$B$5:$J$100,7,FALSE)</f>
        <v>1.1169706899840894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76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ILDTF</v>
      </c>
      <c r="G481" s="16">
        <f>VLOOKUP($D481,'Growth rate'!$B$3:$S$93,6,FALSE)*VLOOKUP($F481,BY_IND_Demand_Drivers!$B$5:$J$100,7,FALSE)</f>
        <v>1.1260713608918083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76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ILDTF</v>
      </c>
      <c r="G482" s="16">
        <f>VLOOKUP($D482,'Growth rate'!$B$3:$S$93,6,FALSE)*VLOOKUP($F482,BY_IND_Demand_Drivers!$B$5:$J$100,7,FALSE)</f>
        <v>1.1351720317995271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76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ILDTF</v>
      </c>
      <c r="G483" s="16">
        <f>VLOOKUP($D483,'Growth rate'!$B$3:$S$93,6,FALSE)*VLOOKUP($F483,BY_IND_Demand_Drivers!$B$5:$J$100,7,FALSE)</f>
        <v>1.1442727027072463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76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ILDTF</v>
      </c>
      <c r="G484" s="16">
        <f>VLOOKUP($D484,'Growth rate'!$B$3:$S$93,6,FALSE)*VLOOKUP($F484,BY_IND_Demand_Drivers!$B$5:$J$100,7,FALSE)</f>
        <v>1.1533733736149652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76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ILDTF</v>
      </c>
      <c r="G485" s="16">
        <f>VLOOKUP($D485,'Growth rate'!$B$3:$S$93,6,FALSE)*VLOOKUP($F485,BY_IND_Demand_Drivers!$B$5:$J$100,7,FALSE)</f>
        <v>1.162474044522684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76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ILDTF</v>
      </c>
      <c r="G486" s="16">
        <f>VLOOKUP($D486,'Growth rate'!$B$3:$S$93,6,FALSE)*VLOOKUP($F486,BY_IND_Demand_Drivers!$B$5:$J$100,7,FALSE)</f>
        <v>1.1713636668179417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76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ILDTF</v>
      </c>
      <c r="G487" s="16">
        <f>VLOOKUP($D487,'Growth rate'!$B$3:$S$93,6,FALSE)*VLOOKUP($F487,BY_IND_Demand_Drivers!$B$5:$J$100,7,FALSE)</f>
        <v>1.1802532891131989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76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ILDTF</v>
      </c>
      <c r="G488" s="16">
        <f>VLOOKUP($D488,'Growth rate'!$B$3:$S$93,6,FALSE)*VLOOKUP($F488,BY_IND_Demand_Drivers!$B$5:$J$100,7,FALSE)</f>
        <v>1.1891429114084566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76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ILDTF</v>
      </c>
      <c r="G489" s="16">
        <f>VLOOKUP($D489,'Growth rate'!$B$3:$S$93,6,FALSE)*VLOOKUP($F489,BY_IND_Demand_Drivers!$B$5:$J$100,7,FALSE)</f>
        <v>1.1980325337037139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76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ILDTF</v>
      </c>
      <c r="G490" s="16">
        <f>VLOOKUP($D490,'Growth rate'!$B$3:$S$93,6,FALSE)*VLOOKUP($F490,BY_IND_Demand_Drivers!$B$5:$J$100,7,FALSE)</f>
        <v>1.2069221559989713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76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ILDTF</v>
      </c>
      <c r="G491" s="16">
        <f>VLOOKUP($D491,'Growth rate'!$B$3:$S$93,6,FALSE)*VLOOKUP($F491,BY_IND_Demand_Drivers!$B$5:$J$100,7,FALSE)</f>
        <v>1.2155149511577206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76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ILDTF</v>
      </c>
      <c r="G492" s="16">
        <f>VLOOKUP($D492,'Growth rate'!$B$3:$S$93,6,FALSE)*VLOOKUP($F492,BY_IND_Demand_Drivers!$B$5:$J$100,7,FALSE)</f>
        <v>1.2241077463164698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76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ILDTF</v>
      </c>
      <c r="G493" s="16">
        <f>VLOOKUP($D493,'Growth rate'!$B$3:$S$93,6,FALSE)*VLOOKUP($F493,BY_IND_Demand_Drivers!$B$5:$J$100,7,FALSE)</f>
        <v>1.232700541475219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76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ILDTF</v>
      </c>
      <c r="G494" s="16">
        <f>VLOOKUP($D494,'Growth rate'!$B$3:$S$93,6,FALSE)*VLOOKUP($F494,BY_IND_Demand_Drivers!$B$5:$J$100,7,FALSE)</f>
        <v>1.241293336633968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76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ILDTF</v>
      </c>
      <c r="G495" s="16">
        <f>VLOOKUP($D495,'Growth rate'!$B$3:$S$93,6,FALSE)*VLOOKUP($F495,BY_IND_Demand_Drivers!$B$5:$J$100,7,FALSE)</f>
        <v>1.2498861317927172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ILDFL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ILDFL</v>
      </c>
      <c r="G497" s="16">
        <f>VLOOKUP($D497,'Growth rate'!$B$3:$S$93,6,FALSE)*VLOOKUP($F497,BY_IND_Demand_Drivers!$B$5:$J$100,7,FALSE)</f>
        <v>3.2733480698821545E-2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ILDFL</v>
      </c>
      <c r="G498" s="16">
        <f>VLOOKUP($D498,'Growth rate'!$B$3:$S$93,6,FALSE)*VLOOKUP($F498,BY_IND_Demand_Drivers!$B$5:$J$100,7,FALSE)</f>
        <v>3.3150367338237181E-2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ILDFL</v>
      </c>
      <c r="G499" s="16">
        <f>VLOOKUP($D499,'Growth rate'!$B$3:$S$93,6,FALSE)*VLOOKUP($F499,BY_IND_Demand_Drivers!$B$5:$J$100,7,FALSE)</f>
        <v>3.3567253977652825E-2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ILDFL</v>
      </c>
      <c r="G500" s="16">
        <f>VLOOKUP($D500,'Growth rate'!$B$3:$S$93,6,FALSE)*VLOOKUP($F500,BY_IND_Demand_Drivers!$B$5:$J$100,7,FALSE)</f>
        <v>3.3984140617068462E-2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ILDFL</v>
      </c>
      <c r="G501" s="16">
        <f>VLOOKUP($D501,'Growth rate'!$B$3:$S$93,6,FALSE)*VLOOKUP($F501,BY_IND_Demand_Drivers!$B$5:$J$100,7,FALSE)</f>
        <v>3.4401027256484105E-2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ILDFL</v>
      </c>
      <c r="G502" s="16">
        <f>VLOOKUP($D502,'Growth rate'!$B$3:$S$93,6,FALSE)*VLOOKUP($F502,BY_IND_Demand_Drivers!$B$5:$J$100,7,FALSE)</f>
        <v>3.4817913895899749E-2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ILDFL</v>
      </c>
      <c r="G503" s="16">
        <f>VLOOKUP($D503,'Growth rate'!$B$3:$S$93,6,FALSE)*VLOOKUP($F503,BY_IND_Demand_Drivers!$B$5:$J$100,7,FALSE)</f>
        <v>3.5234800535315386E-2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ILDFL</v>
      </c>
      <c r="G504" s="16">
        <f>VLOOKUP($D504,'Growth rate'!$B$3:$S$93,6,FALSE)*VLOOKUP($F504,BY_IND_Demand_Drivers!$B$5:$J$100,7,FALSE)</f>
        <v>3.565168717473103E-2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ILDFL</v>
      </c>
      <c r="G505" s="16">
        <f>VLOOKUP($D505,'Growth rate'!$B$3:$S$93,6,FALSE)*VLOOKUP($F505,BY_IND_Demand_Drivers!$B$5:$J$100,7,FALSE)</f>
        <v>3.6068573814146673E-2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ILDFL</v>
      </c>
      <c r="G506" s="16">
        <f>VLOOKUP($D506,'Growth rate'!$B$3:$S$93,6,FALSE)*VLOOKUP($F506,BY_IND_Demand_Drivers!$B$5:$J$100,7,FALSE)</f>
        <v>3.648546045356231E-2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ILDFL</v>
      </c>
      <c r="G507" s="16">
        <f>VLOOKUP($D507,'Growth rate'!$B$3:$S$93,6,FALSE)*VLOOKUP($F507,BY_IND_Demand_Drivers!$B$5:$J$100,7,FALSE)</f>
        <v>3.6902347092977954E-2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ILDFL</v>
      </c>
      <c r="G508" s="16">
        <f>VLOOKUP($D508,'Growth rate'!$B$3:$S$93,6,FALSE)*VLOOKUP($F508,BY_IND_Demand_Drivers!$B$5:$J$100,7,FALSE)</f>
        <v>3.731923373239359E-2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ILDFL</v>
      </c>
      <c r="G509" s="16">
        <f>VLOOKUP($D509,'Growth rate'!$B$3:$S$93,6,FALSE)*VLOOKUP($F509,BY_IND_Demand_Drivers!$B$5:$J$100,7,FALSE)</f>
        <v>3.7736120371809234E-2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ILDFL</v>
      </c>
      <c r="G510" s="16">
        <f>VLOOKUP($D510,'Growth rate'!$B$3:$S$93,6,FALSE)*VLOOKUP($F510,BY_IND_Demand_Drivers!$B$5:$J$100,7,FALSE)</f>
        <v>3.8153007011224871E-2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ILDFL</v>
      </c>
      <c r="G511" s="16">
        <f>VLOOKUP($D511,'Growth rate'!$B$3:$S$93,6,FALSE)*VLOOKUP($F511,BY_IND_Demand_Drivers!$B$5:$J$100,7,FALSE)</f>
        <v>3.8569893650640515E-2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ILDFL</v>
      </c>
      <c r="G512" s="16">
        <f>VLOOKUP($D512,'Growth rate'!$B$3:$S$93,6,FALSE)*VLOOKUP($F512,BY_IND_Demand_Drivers!$B$5:$J$100,7,FALSE)</f>
        <v>3.8986780290056158E-2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ILDFL</v>
      </c>
      <c r="G513" s="16">
        <f>VLOOKUP($D513,'Growth rate'!$B$3:$S$93,6,FALSE)*VLOOKUP($F513,BY_IND_Demand_Drivers!$B$5:$J$100,7,FALSE)</f>
        <v>3.9403666929471795E-2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ILDFL</v>
      </c>
      <c r="G514" s="16">
        <f>VLOOKUP($D514,'Growth rate'!$B$3:$S$93,6,FALSE)*VLOOKUP($F514,BY_IND_Demand_Drivers!$B$5:$J$100,7,FALSE)</f>
        <v>3.9820553568887439E-2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ILDFL</v>
      </c>
      <c r="G515" s="16">
        <f>VLOOKUP($D515,'Growth rate'!$B$3:$S$93,6,FALSE)*VLOOKUP($F515,BY_IND_Demand_Drivers!$B$5:$J$100,7,FALSE)</f>
        <v>4.0237440208303082E-2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ILDFL</v>
      </c>
      <c r="G516" s="16">
        <f>VLOOKUP($D516,'Growth rate'!$B$3:$S$93,6,FALSE)*VLOOKUP($F516,BY_IND_Demand_Drivers!$B$5:$J$100,7,FALSE)</f>
        <v>4.0654326847718719E-2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ILDFL</v>
      </c>
      <c r="G517" s="16">
        <f>VLOOKUP($D517,'Growth rate'!$B$3:$S$93,6,FALSE)*VLOOKUP($F517,BY_IND_Demand_Drivers!$B$5:$J$100,7,FALSE)</f>
        <v>4.1071213487134363E-2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ILDFL</v>
      </c>
      <c r="G518" s="16">
        <f>VLOOKUP($D518,'Growth rate'!$B$3:$S$93,6,FALSE)*VLOOKUP($F518,BY_IND_Demand_Drivers!$B$5:$J$100,7,FALSE)</f>
        <v>4.1488100126550007E-2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ILDFL</v>
      </c>
      <c r="G519" s="16">
        <f>VLOOKUP($D519,'Growth rate'!$B$3:$S$93,6,FALSE)*VLOOKUP($F519,BY_IND_Demand_Drivers!$B$5:$J$100,7,FALSE)</f>
        <v>4.1904986765965643E-2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ILDFL</v>
      </c>
      <c r="G520" s="16">
        <f>VLOOKUP($D520,'Growth rate'!$B$3:$S$93,6,FALSE)*VLOOKUP($F520,BY_IND_Demand_Drivers!$B$5:$J$100,7,FALSE)</f>
        <v>4.232187340538128E-2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ILDFL</v>
      </c>
      <c r="G521" s="16">
        <f>VLOOKUP($D521,'Growth rate'!$B$3:$S$93,6,FALSE)*VLOOKUP($F521,BY_IND_Demand_Drivers!$B$5:$J$100,7,FALSE)</f>
        <v>4.2738760044796924E-2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ILDFL</v>
      </c>
      <c r="G522" s="16">
        <f>VLOOKUP($D522,'Growth rate'!$B$3:$S$93,6,FALSE)*VLOOKUP($F522,BY_IND_Demand_Drivers!$B$5:$J$100,7,FALSE)</f>
        <v>4.3155646684212567E-2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ILDFL</v>
      </c>
      <c r="G523" s="16">
        <f>VLOOKUP($D523,'Growth rate'!$B$3:$S$93,6,FALSE)*VLOOKUP($F523,BY_IND_Demand_Drivers!$B$5:$J$100,7,FALSE)</f>
        <v>4.3572533323628204E-2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ILDFL</v>
      </c>
      <c r="G524" s="16">
        <f>VLOOKUP($D524,'Growth rate'!$B$3:$S$93,6,FALSE)*VLOOKUP($F524,BY_IND_Demand_Drivers!$B$5:$J$100,7,FALSE)</f>
        <v>4.3989419963043848E-2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ILDFL</v>
      </c>
      <c r="G525" s="16">
        <f>VLOOKUP($D525,'Growth rate'!$B$3:$S$93,6,FALSE)*VLOOKUP($F525,BY_IND_Demand_Drivers!$B$5:$J$100,7,FALSE)</f>
        <v>4.4406306602459492E-2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ILDFL</v>
      </c>
      <c r="G526" s="16">
        <f>VLOOKUP($D526,'Growth rate'!$B$3:$S$93,6,FALSE)*VLOOKUP($F526,BY_IND_Demand_Drivers!$B$5:$J$100,7,FALSE)</f>
        <v>4.4823193241875128E-2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ILDFL</v>
      </c>
      <c r="G527" s="16">
        <f>VLOOKUP($D527,'Growth rate'!$B$3:$S$93,6,FALSE)*VLOOKUP($F527,BY_IND_Demand_Drivers!$B$5:$J$100,7,FALSE)</f>
        <v>4.5240079881290772E-2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ILDFL</v>
      </c>
      <c r="G528" s="16">
        <f>VLOOKUP($D528,'Growth rate'!$B$3:$S$93,6,FALSE)*VLOOKUP($F528,BY_IND_Demand_Drivers!$B$5:$J$100,7,FALSE)</f>
        <v>4.5730673563385435E-2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ILDFL</v>
      </c>
      <c r="G529" s="16">
        <f>VLOOKUP($D529,'Growth rate'!$B$3:$S$93,6,FALSE)*VLOOKUP($F529,BY_IND_Demand_Drivers!$B$5:$J$100,7,FALSE)</f>
        <v>4.6221267245480098E-2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ILDFL</v>
      </c>
      <c r="G530" s="16">
        <f>VLOOKUP($D530,'Growth rate'!$B$3:$S$93,6,FALSE)*VLOOKUP($F530,BY_IND_Demand_Drivers!$B$5:$J$100,7,FALSE)</f>
        <v>4.6711860927574754E-2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ILDFL</v>
      </c>
      <c r="G531" s="16">
        <f>VLOOKUP($D531,'Growth rate'!$B$3:$S$93,6,FALSE)*VLOOKUP($F531,BY_IND_Demand_Drivers!$B$5:$J$100,7,FALSE)</f>
        <v>4.7202454609669417E-2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ILDFL</v>
      </c>
      <c r="G532" s="16">
        <f>VLOOKUP($D532,'Growth rate'!$B$3:$S$93,6,FALSE)*VLOOKUP($F532,BY_IND_Demand_Drivers!$B$5:$J$100,7,FALSE)</f>
        <v>4.769304829176408E-2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ILDFL</v>
      </c>
      <c r="G533" s="16">
        <f>VLOOKUP($D533,'Growth rate'!$B$3:$S$93,6,FALSE)*VLOOKUP($F533,BY_IND_Demand_Drivers!$B$5:$J$100,7,FALSE)</f>
        <v>4.8242386467866265E-2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ILDFL</v>
      </c>
      <c r="G534" s="16">
        <f>VLOOKUP($D534,'Growth rate'!$B$3:$S$93,6,FALSE)*VLOOKUP($F534,BY_IND_Demand_Drivers!$B$5:$J$100,7,FALSE)</f>
        <v>4.8791724643968436E-2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ILDFL</v>
      </c>
      <c r="G535" s="16">
        <f>VLOOKUP($D535,'Growth rate'!$B$3:$S$93,6,FALSE)*VLOOKUP($F535,BY_IND_Demand_Drivers!$B$5:$J$100,7,FALSE)</f>
        <v>4.9341062820070634E-2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ILDFL</v>
      </c>
      <c r="G536" s="16">
        <f>VLOOKUP($D536,'Growth rate'!$B$3:$S$93,6,FALSE)*VLOOKUP($F536,BY_IND_Demand_Drivers!$B$5:$J$100,7,FALSE)</f>
        <v>4.9890400996172805E-2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ILDFL</v>
      </c>
      <c r="G537" s="16">
        <f>VLOOKUP($D537,'Growth rate'!$B$3:$S$93,6,FALSE)*VLOOKUP($F537,BY_IND_Demand_Drivers!$B$5:$J$100,7,FALSE)</f>
        <v>5.043973917227499E-2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ILDFL</v>
      </c>
      <c r="G538" s="16">
        <f>VLOOKUP($D538,'Growth rate'!$B$3:$S$93,6,FALSE)*VLOOKUP($F538,BY_IND_Demand_Drivers!$B$5:$J$100,7,FALSE)</f>
        <v>5.1002883221289333E-2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ILDFL</v>
      </c>
      <c r="G539" s="16">
        <f>VLOOKUP($D539,'Growth rate'!$B$3:$S$93,6,FALSE)*VLOOKUP($F539,BY_IND_Demand_Drivers!$B$5:$J$100,7,FALSE)</f>
        <v>5.1566027270303683E-2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ILDFL</v>
      </c>
      <c r="G540" s="16">
        <f>VLOOKUP($D540,'Growth rate'!$B$3:$S$93,6,FALSE)*VLOOKUP($F540,BY_IND_Demand_Drivers!$B$5:$J$100,7,FALSE)</f>
        <v>5.2129171319318025E-2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ILDFL</v>
      </c>
      <c r="G541" s="16">
        <f>VLOOKUP($D541,'Growth rate'!$B$3:$S$93,6,FALSE)*VLOOKUP($F541,BY_IND_Demand_Drivers!$B$5:$J$100,7,FALSE)</f>
        <v>5.2692315368332368E-2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ILDFL</v>
      </c>
      <c r="G542" s="16">
        <f>VLOOKUP($D542,'Growth rate'!$B$3:$S$93,6,FALSE)*VLOOKUP($F542,BY_IND_Demand_Drivers!$B$5:$J$100,7,FALSE)</f>
        <v>5.3255459417346711E-2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ILDFL</v>
      </c>
      <c r="G543" s="16">
        <f>VLOOKUP($D543,'Growth rate'!$B$3:$S$93,6,FALSE)*VLOOKUP($F543,BY_IND_Demand_Drivers!$B$5:$J$100,7,FALSE)</f>
        <v>5.38382502062641E-2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ILDFL</v>
      </c>
      <c r="G544" s="16">
        <f>VLOOKUP($D544,'Growth rate'!$B$3:$S$93,6,FALSE)*VLOOKUP($F544,BY_IND_Demand_Drivers!$B$5:$J$100,7,FALSE)</f>
        <v>5.4421040995181497E-2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ILDFL</v>
      </c>
      <c r="G545" s="16">
        <f>VLOOKUP($D545,'Growth rate'!$B$3:$S$93,6,FALSE)*VLOOKUP($F545,BY_IND_Demand_Drivers!$B$5:$J$100,7,FALSE)</f>
        <v>5.5003831784098893E-2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ILDFL</v>
      </c>
      <c r="G546" s="16">
        <f>VLOOKUP($D546,'Growth rate'!$B$3:$S$93,6,FALSE)*VLOOKUP($F546,BY_IND_Demand_Drivers!$B$5:$J$100,7,FALSE)</f>
        <v>5.5586622573016282E-2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ILDFL</v>
      </c>
      <c r="G547" s="16">
        <f>VLOOKUP($D547,'Growth rate'!$B$3:$S$93,6,FALSE)*VLOOKUP($F547,BY_IND_Demand_Drivers!$B$5:$J$100,7,FALSE)</f>
        <v>5.6169413361933679E-2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ILDFL</v>
      </c>
      <c r="G548" s="16">
        <f>VLOOKUP($D548,'Growth rate'!$B$3:$S$93,6,FALSE)*VLOOKUP($F548,BY_IND_Demand_Drivers!$B$5:$J$100,7,FALSE)</f>
        <v>5.67511163280041E-2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ILDFL</v>
      </c>
      <c r="G549" s="16">
        <f>VLOOKUP($D549,'Growth rate'!$B$3:$S$93,6,FALSE)*VLOOKUP($F549,BY_IND_Demand_Drivers!$B$5:$J$100,7,FALSE)</f>
        <v>5.7332819294074515E-2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ILDFL</v>
      </c>
      <c r="G550" s="16">
        <f>VLOOKUP($D550,'Growth rate'!$B$3:$S$93,6,FALSE)*VLOOKUP($F550,BY_IND_Demand_Drivers!$B$5:$J$100,7,FALSE)</f>
        <v>5.7914522260144929E-2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ILDFL</v>
      </c>
      <c r="G551" s="16">
        <f>VLOOKUP($D551,'Growth rate'!$B$3:$S$93,6,FALSE)*VLOOKUP($F551,BY_IND_Demand_Drivers!$B$5:$J$100,7,FALSE)</f>
        <v>5.8496225226215337E-2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ILDFL</v>
      </c>
      <c r="G552" s="16">
        <f>VLOOKUP($D552,'Growth rate'!$B$3:$S$93,6,FALSE)*VLOOKUP($F552,BY_IND_Demand_Drivers!$B$5:$J$100,7,FALSE)</f>
        <v>5.9077928192285745E-2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ILDFL</v>
      </c>
      <c r="G553" s="16">
        <f>VLOOKUP($D553,'Growth rate'!$B$3:$S$93,6,FALSE)*VLOOKUP($F553,BY_IND_Demand_Drivers!$B$5:$J$100,7,FALSE)</f>
        <v>5.9650061201681481E-2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ILDFL</v>
      </c>
      <c r="G554" s="16">
        <f>VLOOKUP($D554,'Growth rate'!$B$3:$S$93,6,FALSE)*VLOOKUP($F554,BY_IND_Demand_Drivers!$B$5:$J$100,7,FALSE)</f>
        <v>6.0222194211077232E-2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ILDFL</v>
      </c>
      <c r="G555" s="16">
        <f>VLOOKUP($D555,'Growth rate'!$B$3:$S$93,6,FALSE)*VLOOKUP($F555,BY_IND_Demand_Drivers!$B$5:$J$100,7,FALSE)</f>
        <v>6.0794327220472968E-2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ILDFL</v>
      </c>
      <c r="G556" s="16">
        <f>VLOOKUP($D556,'Growth rate'!$B$3:$S$93,6,FALSE)*VLOOKUP($F556,BY_IND_Demand_Drivers!$B$5:$J$100,7,FALSE)</f>
        <v>6.1366460229868712E-2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ILDFL</v>
      </c>
      <c r="G557" s="16">
        <f>VLOOKUP($D557,'Growth rate'!$B$3:$S$93,6,FALSE)*VLOOKUP($F557,BY_IND_Demand_Drivers!$B$5:$J$100,7,FALSE)</f>
        <v>6.1938593239264449E-2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ILDFL</v>
      </c>
      <c r="G558" s="16">
        <f>VLOOKUP($D558,'Growth rate'!$B$3:$S$93,6,FALSE)*VLOOKUP($F558,BY_IND_Demand_Drivers!$B$5:$J$100,7,FALSE)</f>
        <v>6.248731127393304E-2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ILDFL</v>
      </c>
      <c r="G559" s="16">
        <f>VLOOKUP($D559,'Growth rate'!$B$3:$S$93,6,FALSE)*VLOOKUP($F559,BY_IND_Demand_Drivers!$B$5:$J$100,7,FALSE)</f>
        <v>6.3036029308601624E-2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ILDFL</v>
      </c>
      <c r="G560" s="16">
        <f>VLOOKUP($D560,'Growth rate'!$B$3:$S$93,6,FALSE)*VLOOKUP($F560,BY_IND_Demand_Drivers!$B$5:$J$100,7,FALSE)</f>
        <v>6.3584747343270201E-2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ILDFL</v>
      </c>
      <c r="G561" s="16">
        <f>VLOOKUP($D561,'Growth rate'!$B$3:$S$93,6,FALSE)*VLOOKUP($F561,BY_IND_Demand_Drivers!$B$5:$J$100,7,FALSE)</f>
        <v>6.4133465377938778E-2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ILDFL</v>
      </c>
      <c r="G562" s="16">
        <f>VLOOKUP($D562,'Growth rate'!$B$3:$S$93,6,FALSE)*VLOOKUP($F562,BY_IND_Demand_Drivers!$B$5:$J$100,7,FALSE)</f>
        <v>6.4682183412607355E-2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ILDFL</v>
      </c>
      <c r="G563" s="16">
        <f>VLOOKUP($D563,'Growth rate'!$B$3:$S$93,6,FALSE)*VLOOKUP($F563,BY_IND_Demand_Drivers!$B$5:$J$100,7,FALSE)</f>
        <v>6.5209190316288274E-2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ILDFL</v>
      </c>
      <c r="G564" s="16">
        <f>VLOOKUP($D564,'Growth rate'!$B$3:$S$93,6,FALSE)*VLOOKUP($F564,BY_IND_Demand_Drivers!$B$5:$J$100,7,FALSE)</f>
        <v>6.5736197219969178E-2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ILDFL</v>
      </c>
      <c r="G565" s="16">
        <f>VLOOKUP($D565,'Growth rate'!$B$3:$S$93,6,FALSE)*VLOOKUP($F565,BY_IND_Demand_Drivers!$B$5:$J$100,7,FALSE)</f>
        <v>6.626320412365011E-2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ILDFL</v>
      </c>
      <c r="G566" s="16">
        <f>VLOOKUP($D566,'Growth rate'!$B$3:$S$93,6,FALSE)*VLOOKUP($F566,BY_IND_Demand_Drivers!$B$5:$J$100,7,FALSE)</f>
        <v>6.6790211027331028E-2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ILDFL</v>
      </c>
      <c r="G567" s="16">
        <f>VLOOKUP($D567,'Growth rate'!$B$3:$S$93,6,FALSE)*VLOOKUP($F567,BY_IND_Demand_Drivers!$B$5:$J$100,7,FALSE)</f>
        <v>6.7317217931011947E-2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ILDFL</v>
      </c>
      <c r="G568" s="16">
        <f>VLOOKUP($D568,'Growth rate'!$B$3:$S$93,6,FALSE)*VLOOKUP($F568,BY_IND_Demand_Drivers!$B$5:$J$100,7,FALSE)</f>
        <v>6.7832003309828692E-2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ILDFL</v>
      </c>
      <c r="G569" s="16">
        <f>VLOOKUP($D569,'Growth rate'!$B$3:$S$93,6,FALSE)*VLOOKUP($F569,BY_IND_Demand_Drivers!$B$5:$J$100,7,FALSE)</f>
        <v>6.834678868864541E-2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ILDFL</v>
      </c>
      <c r="G570" s="16">
        <f>VLOOKUP($D570,'Growth rate'!$B$3:$S$93,6,FALSE)*VLOOKUP($F570,BY_IND_Demand_Drivers!$B$5:$J$100,7,FALSE)</f>
        <v>6.8861574067462156E-2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ILDFL</v>
      </c>
      <c r="G571" s="16">
        <f>VLOOKUP($D571,'Growth rate'!$B$3:$S$93,6,FALSE)*VLOOKUP($F571,BY_IND_Demand_Drivers!$B$5:$J$100,7,FALSE)</f>
        <v>6.9376359446278887E-2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ILDFL</v>
      </c>
      <c r="G572" s="16">
        <f>VLOOKUP($D572,'Growth rate'!$B$3:$S$93,6,FALSE)*VLOOKUP($F572,BY_IND_Demand_Drivers!$B$5:$J$100,7,FALSE)</f>
        <v>6.9891144825095605E-2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ILDFL</v>
      </c>
      <c r="G573" s="16">
        <f>VLOOKUP($D573,'Growth rate'!$B$3:$S$93,6,FALSE)*VLOOKUP($F573,BY_IND_Demand_Drivers!$B$5:$J$100,7,FALSE)</f>
        <v>7.0388741366767704E-2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ILDFL</v>
      </c>
      <c r="G574" s="16">
        <f>VLOOKUP($D574,'Growth rate'!$B$3:$S$93,6,FALSE)*VLOOKUP($F574,BY_IND_Demand_Drivers!$B$5:$J$100,7,FALSE)</f>
        <v>7.0886337908439803E-2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ILDFL</v>
      </c>
      <c r="G575" s="16">
        <f>VLOOKUP($D575,'Growth rate'!$B$3:$S$93,6,FALSE)*VLOOKUP($F575,BY_IND_Demand_Drivers!$B$5:$J$100,7,FALSE)</f>
        <v>7.1383934450111916E-2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ILDFL</v>
      </c>
      <c r="G576" s="16">
        <f>VLOOKUP($D576,'Growth rate'!$B$3:$S$93,6,FALSE)*VLOOKUP($F576,BY_IND_Demand_Drivers!$B$5:$J$100,7,FALSE)</f>
        <v>7.1881530991784001E-2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ILDFL</v>
      </c>
      <c r="G577" s="16">
        <f>VLOOKUP($D577,'Growth rate'!$B$3:$S$93,6,FALSE)*VLOOKUP($F577,BY_IND_Demand_Drivers!$B$5:$J$100,7,FALSE)</f>
        <v>7.23791275334561E-2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INDPH</v>
      </c>
      <c r="G4" s="16">
        <f>VLOOKUP($D4,'Growth rate'!$B$3:$S$93,6,FALSE)*VLOOKUP($F4,BY_IND_Demand_Drivers!$B$5:$J$100,7,FALSE)</f>
        <v>27.8953717544554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INDPH</v>
      </c>
      <c r="G5" s="16">
        <f>VLOOKUP($D5,'Growth rate'!$B$3:$S$93,6,FALSE)*VLOOKUP($F5,BY_IND_Demand_Drivers!$B$5:$J$100,7,FALSE)</f>
        <v>28.255224273708748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INDPH</v>
      </c>
      <c r="G6" s="16">
        <f>VLOOKUP($D6,'Growth rate'!$B$3:$S$93,6,FALSE)*VLOOKUP($F6,BY_IND_Demand_Drivers!$B$5:$J$100,7,FALSE)</f>
        <v>28.615076792962089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INDPH</v>
      </c>
      <c r="G7" s="16">
        <f>VLOOKUP($D7,'Growth rate'!$B$3:$S$93,6,FALSE)*VLOOKUP($F7,BY_IND_Demand_Drivers!$B$5:$J$100,7,FALSE)</f>
        <v>28.974929312215437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INDPH</v>
      </c>
      <c r="G8" s="16">
        <f>VLOOKUP($D8,'Growth rate'!$B$3:$S$93,6,FALSE)*VLOOKUP($F8,BY_IND_Demand_Drivers!$B$5:$J$100,7,FALSE)</f>
        <v>29.334781831468778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INDPH</v>
      </c>
      <c r="G9" s="16">
        <f>VLOOKUP($D9,'Growth rate'!$B$3:$S$93,6,FALSE)*VLOOKUP($F9,BY_IND_Demand_Drivers!$B$5:$J$100,7,FALSE)</f>
        <v>29.694634350722126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INDPH</v>
      </c>
      <c r="G10" s="16">
        <f>VLOOKUP($D10,'Growth rate'!$B$3:$S$93,6,FALSE)*VLOOKUP($F10,BY_IND_Demand_Drivers!$B$5:$J$100,7,FALSE)</f>
        <v>30.054486869975474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INDPH</v>
      </c>
      <c r="G11" s="16">
        <f>VLOOKUP($D11,'Growth rate'!$B$3:$S$93,6,FALSE)*VLOOKUP($F11,BY_IND_Demand_Drivers!$B$5:$J$100,7,FALSE)</f>
        <v>30.414339389228815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INDPH</v>
      </c>
      <c r="G12" s="16">
        <f>VLOOKUP($D12,'Growth rate'!$B$3:$S$93,6,FALSE)*VLOOKUP($F12,BY_IND_Demand_Drivers!$B$5:$J$100,7,FALSE)</f>
        <v>30.774191908482162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INDPH</v>
      </c>
      <c r="G13" s="16">
        <f>VLOOKUP($D13,'Growth rate'!$B$3:$S$93,6,FALSE)*VLOOKUP($F13,BY_IND_Demand_Drivers!$B$5:$J$100,7,FALSE)</f>
        <v>31.13404442773551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INDPH</v>
      </c>
      <c r="G14" s="16">
        <f>VLOOKUP($D14,'Growth rate'!$B$3:$S$93,6,FALSE)*VLOOKUP($F14,BY_IND_Demand_Drivers!$B$5:$J$100,7,FALSE)</f>
        <v>31.493896946988851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INDPH</v>
      </c>
      <c r="G15" s="16">
        <f>VLOOKUP($D15,'Growth rate'!$B$3:$S$93,6,FALSE)*VLOOKUP($F15,BY_IND_Demand_Drivers!$B$5:$J$100,7,FALSE)</f>
        <v>31.853749466242199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INDPH</v>
      </c>
      <c r="G16" s="16">
        <f>VLOOKUP($D16,'Growth rate'!$B$3:$S$93,6,FALSE)*VLOOKUP($F16,BY_IND_Demand_Drivers!$B$5:$J$100,7,FALSE)</f>
        <v>32.213601985495544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INDPH</v>
      </c>
      <c r="G17" s="16">
        <f>VLOOKUP($D17,'Growth rate'!$B$3:$S$93,6,FALSE)*VLOOKUP($F17,BY_IND_Demand_Drivers!$B$5:$J$100,7,FALSE)</f>
        <v>32.573454504748888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INDPH</v>
      </c>
      <c r="G18" s="16">
        <f>VLOOKUP($D18,'Growth rate'!$B$3:$S$93,6,FALSE)*VLOOKUP($F18,BY_IND_Demand_Drivers!$B$5:$J$100,7,FALSE)</f>
        <v>32.933307024002232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INDPH</v>
      </c>
      <c r="G19" s="16">
        <f>VLOOKUP($D19,'Growth rate'!$B$3:$S$93,6,FALSE)*VLOOKUP($F19,BY_IND_Demand_Drivers!$B$5:$J$100,7,FALSE)</f>
        <v>33.293159543255577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INDPH</v>
      </c>
      <c r="G20" s="16">
        <f>VLOOKUP($D20,'Growth rate'!$B$3:$S$93,6,FALSE)*VLOOKUP($F20,BY_IND_Demand_Drivers!$B$5:$J$100,7,FALSE)</f>
        <v>33.653012062508928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INDPH</v>
      </c>
      <c r="G21" s="16">
        <f>VLOOKUP($D21,'Growth rate'!$B$3:$S$93,6,FALSE)*VLOOKUP($F21,BY_IND_Demand_Drivers!$B$5:$J$100,7,FALSE)</f>
        <v>34.012864581762265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INDPH</v>
      </c>
      <c r="G22" s="16">
        <f>VLOOKUP($D22,'Growth rate'!$B$3:$S$93,6,FALSE)*VLOOKUP($F22,BY_IND_Demand_Drivers!$B$5:$J$100,7,FALSE)</f>
        <v>34.372717101015617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INDPH</v>
      </c>
      <c r="G23" s="16">
        <f>VLOOKUP($D23,'Growth rate'!$B$3:$S$93,6,FALSE)*VLOOKUP($F23,BY_IND_Demand_Drivers!$B$5:$J$100,7,FALSE)</f>
        <v>34.732569620268961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INDPH</v>
      </c>
      <c r="G24" s="16">
        <f>VLOOKUP($D24,'Growth rate'!$B$3:$S$93,6,FALSE)*VLOOKUP($F24,BY_IND_Demand_Drivers!$B$5:$J$100,7,FALSE)</f>
        <v>35.092422139522306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INDPH</v>
      </c>
      <c r="G25" s="16">
        <f>VLOOKUP($D25,'Growth rate'!$B$3:$S$93,6,FALSE)*VLOOKUP($F25,BY_IND_Demand_Drivers!$B$5:$J$100,7,FALSE)</f>
        <v>35.45227465877565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INDPH</v>
      </c>
      <c r="G26" s="16">
        <f>VLOOKUP($D26,'Growth rate'!$B$3:$S$93,6,FALSE)*VLOOKUP($F26,BY_IND_Demand_Drivers!$B$5:$J$100,7,FALSE)</f>
        <v>35.812127178029002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INDPH</v>
      </c>
      <c r="G27" s="16">
        <f>VLOOKUP($D27,'Growth rate'!$B$3:$S$93,6,FALSE)*VLOOKUP($F27,BY_IND_Demand_Drivers!$B$5:$J$100,7,FALSE)</f>
        <v>36.171979697282339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INDPH</v>
      </c>
      <c r="G28" s="16">
        <f>VLOOKUP($D28,'Growth rate'!$B$3:$S$93,6,FALSE)*VLOOKUP($F28,BY_IND_Demand_Drivers!$B$5:$J$100,7,FALSE)</f>
        <v>36.531832216535683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INDPH</v>
      </c>
      <c r="G29" s="16">
        <f>VLOOKUP($D29,'Growth rate'!$B$3:$S$93,6,FALSE)*VLOOKUP($F29,BY_IND_Demand_Drivers!$B$5:$J$100,7,FALSE)</f>
        <v>36.891684735789028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INDPH</v>
      </c>
      <c r="G30" s="16">
        <f>VLOOKUP($D30,'Growth rate'!$B$3:$S$93,6,FALSE)*VLOOKUP($F30,BY_IND_Demand_Drivers!$B$5:$J$100,7,FALSE)</f>
        <v>37.251537255042379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INDPH</v>
      </c>
      <c r="G31" s="16">
        <f>VLOOKUP($D31,'Growth rate'!$B$3:$S$93,6,FALSE)*VLOOKUP($F31,BY_IND_Demand_Drivers!$B$5:$J$100,7,FALSE)</f>
        <v>37.611389774295716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INDPH</v>
      </c>
      <c r="G32" s="16">
        <f>VLOOKUP($D32,'Growth rate'!$B$3:$S$93,6,FALSE)*VLOOKUP($F32,BY_IND_Demand_Drivers!$B$5:$J$100,7,FALSE)</f>
        <v>37.971242293549068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INDPH</v>
      </c>
      <c r="G33" s="16">
        <f>VLOOKUP($D33,'Growth rate'!$B$3:$S$93,6,FALSE)*VLOOKUP($F33,BY_IND_Demand_Drivers!$B$5:$J$100,7,FALSE)</f>
        <v>38.331094812802412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INDPH</v>
      </c>
      <c r="G34" s="16">
        <f>VLOOKUP($D34,'Growth rate'!$B$3:$S$93,6,FALSE)*VLOOKUP($F34,BY_IND_Demand_Drivers!$B$5:$J$100,7,FALSE)</f>
        <v>38.690947332055757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INDPH</v>
      </c>
      <c r="G35" s="16">
        <f>VLOOKUP($D35,'Growth rate'!$B$3:$S$93,6,FALSE)*VLOOKUP($F35,BY_IND_Demand_Drivers!$B$5:$J$100,7,FALSE)</f>
        <v>39.050799851309101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INDPH</v>
      </c>
      <c r="G36" s="16">
        <f>VLOOKUP($D36,'Growth rate'!$B$3:$S$93,6,FALSE)*VLOOKUP($F36,BY_IND_Demand_Drivers!$B$5:$J$100,7,FALSE)</f>
        <v>39.474275577657636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INDPH</v>
      </c>
      <c r="G37" s="16">
        <f>VLOOKUP($D37,'Growth rate'!$B$3:$S$93,6,FALSE)*VLOOKUP($F37,BY_IND_Demand_Drivers!$B$5:$J$100,7,FALSE)</f>
        <v>39.897751304006178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INDPH</v>
      </c>
      <c r="G38" s="16">
        <f>VLOOKUP($D38,'Growth rate'!$B$3:$S$93,6,FALSE)*VLOOKUP($F38,BY_IND_Demand_Drivers!$B$5:$J$100,7,FALSE)</f>
        <v>40.321227030354713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INDPH</v>
      </c>
      <c r="G39" s="16">
        <f>VLOOKUP($D39,'Growth rate'!$B$3:$S$93,6,FALSE)*VLOOKUP($F39,BY_IND_Demand_Drivers!$B$5:$J$100,7,FALSE)</f>
        <v>40.744702756703248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INDPH</v>
      </c>
      <c r="G40" s="16">
        <f>VLOOKUP($D40,'Growth rate'!$B$3:$S$93,6,FALSE)*VLOOKUP($F40,BY_IND_Demand_Drivers!$B$5:$J$100,7,FALSE)</f>
        <v>41.168178483051783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INDPH</v>
      </c>
      <c r="G41" s="16">
        <f>VLOOKUP($D41,'Growth rate'!$B$3:$S$93,6,FALSE)*VLOOKUP($F41,BY_IND_Demand_Drivers!$B$5:$J$100,7,FALSE)</f>
        <v>41.642361889047962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INDPH</v>
      </c>
      <c r="G42" s="16">
        <f>VLOOKUP($D42,'Growth rate'!$B$3:$S$93,6,FALSE)*VLOOKUP($F42,BY_IND_Demand_Drivers!$B$5:$J$100,7,FALSE)</f>
        <v>42.116545295044126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INDPH</v>
      </c>
      <c r="G43" s="16">
        <f>VLOOKUP($D43,'Growth rate'!$B$3:$S$93,6,FALSE)*VLOOKUP($F43,BY_IND_Demand_Drivers!$B$5:$J$100,7,FALSE)</f>
        <v>42.590728701040312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INDPH</v>
      </c>
      <c r="G44" s="16">
        <f>VLOOKUP($D44,'Growth rate'!$B$3:$S$93,6,FALSE)*VLOOKUP($F44,BY_IND_Demand_Drivers!$B$5:$J$100,7,FALSE)</f>
        <v>43.064912107036484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INDPH</v>
      </c>
      <c r="G45" s="16">
        <f>VLOOKUP($D45,'Growth rate'!$B$3:$S$93,6,FALSE)*VLOOKUP($F45,BY_IND_Demand_Drivers!$B$5:$J$100,7,FALSE)</f>
        <v>43.539095513032663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INDPH</v>
      </c>
      <c r="G46" s="16">
        <f>VLOOKUP($D46,'Growth rate'!$B$3:$S$93,6,FALSE)*VLOOKUP($F46,BY_IND_Demand_Drivers!$B$5:$J$100,7,FALSE)</f>
        <v>44.02519601513653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INDPH</v>
      </c>
      <c r="G47" s="16">
        <f>VLOOKUP($D47,'Growth rate'!$B$3:$S$93,6,FALSE)*VLOOKUP($F47,BY_IND_Demand_Drivers!$B$5:$J$100,7,FALSE)</f>
        <v>44.511296517240417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INDPH</v>
      </c>
      <c r="G48" s="16">
        <f>VLOOKUP($D48,'Growth rate'!$B$3:$S$93,6,FALSE)*VLOOKUP($F48,BY_IND_Demand_Drivers!$B$5:$J$100,7,FALSE)</f>
        <v>44.997397019344291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INDPH</v>
      </c>
      <c r="G49" s="16">
        <f>VLOOKUP($D49,'Growth rate'!$B$3:$S$93,6,FALSE)*VLOOKUP($F49,BY_IND_Demand_Drivers!$B$5:$J$100,7,FALSE)</f>
        <v>45.483497521448172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INDPH</v>
      </c>
      <c r="G50" s="16">
        <f>VLOOKUP($D50,'Growth rate'!$B$3:$S$93,6,FALSE)*VLOOKUP($F50,BY_IND_Demand_Drivers!$B$5:$J$100,7,FALSE)</f>
        <v>45.969598023552045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INDPH</v>
      </c>
      <c r="G51" s="16">
        <f>VLOOKUP($D51,'Growth rate'!$B$3:$S$93,6,FALSE)*VLOOKUP($F51,BY_IND_Demand_Drivers!$B$5:$J$100,7,FALSE)</f>
        <v>46.47265740171666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INDPH</v>
      </c>
      <c r="G52" s="16">
        <f>VLOOKUP($D52,'Growth rate'!$B$3:$S$93,6,FALSE)*VLOOKUP($F52,BY_IND_Demand_Drivers!$B$5:$J$100,7,FALSE)</f>
        <v>46.975716779881274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INDPH</v>
      </c>
      <c r="G53" s="16">
        <f>VLOOKUP($D53,'Growth rate'!$B$3:$S$93,6,FALSE)*VLOOKUP($F53,BY_IND_Demand_Drivers!$B$5:$J$100,7,FALSE)</f>
        <v>47.478776158045896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INDPH</v>
      </c>
      <c r="G54" s="16">
        <f>VLOOKUP($D54,'Growth rate'!$B$3:$S$93,6,FALSE)*VLOOKUP($F54,BY_IND_Demand_Drivers!$B$5:$J$100,7,FALSE)</f>
        <v>47.981835536210504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INDPH</v>
      </c>
      <c r="G55" s="16">
        <f>VLOOKUP($D55,'Growth rate'!$B$3:$S$93,6,FALSE)*VLOOKUP($F55,BY_IND_Demand_Drivers!$B$5:$J$100,7,FALSE)</f>
        <v>48.484894914375126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INDPH</v>
      </c>
      <c r="G56" s="16">
        <f>VLOOKUP($D56,'Growth rate'!$B$3:$S$93,6,FALSE)*VLOOKUP($F56,BY_IND_Demand_Drivers!$B$5:$J$100,7,FALSE)</f>
        <v>48.987015294368604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INDPH</v>
      </c>
      <c r="G57" s="16">
        <f>VLOOKUP($D57,'Growth rate'!$B$3:$S$93,6,FALSE)*VLOOKUP($F57,BY_IND_Demand_Drivers!$B$5:$J$100,7,FALSE)</f>
        <v>49.489135674362068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INDPH</v>
      </c>
      <c r="G58" s="16">
        <f>VLOOKUP($D58,'Growth rate'!$B$3:$S$93,6,FALSE)*VLOOKUP($F58,BY_IND_Demand_Drivers!$B$5:$J$100,7,FALSE)</f>
        <v>49.991256054355539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INDPH</v>
      </c>
      <c r="G59" s="16">
        <f>VLOOKUP($D59,'Growth rate'!$B$3:$S$93,6,FALSE)*VLOOKUP($F59,BY_IND_Demand_Drivers!$B$5:$J$100,7,FALSE)</f>
        <v>50.493376434349003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INDPH</v>
      </c>
      <c r="G60" s="16">
        <f>VLOOKUP($D60,'Growth rate'!$B$3:$S$93,6,FALSE)*VLOOKUP($F60,BY_IND_Demand_Drivers!$B$5:$J$100,7,FALSE)</f>
        <v>50.995496814342467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INDPH</v>
      </c>
      <c r="G61" s="16">
        <f>VLOOKUP($D61,'Growth rate'!$B$3:$S$93,6,FALSE)*VLOOKUP($F61,BY_IND_Demand_Drivers!$B$5:$J$100,7,FALSE)</f>
        <v>51.489356500197701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INDPH</v>
      </c>
      <c r="G62" s="16">
        <f>VLOOKUP($D62,'Growth rate'!$B$3:$S$93,6,FALSE)*VLOOKUP($F62,BY_IND_Demand_Drivers!$B$5:$J$100,7,FALSE)</f>
        <v>51.98321618605295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INDPH</v>
      </c>
      <c r="G63" s="16">
        <f>VLOOKUP($D63,'Growth rate'!$B$3:$S$93,6,FALSE)*VLOOKUP($F63,BY_IND_Demand_Drivers!$B$5:$J$100,7,FALSE)</f>
        <v>52.477075871908184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INDPH</v>
      </c>
      <c r="G64" s="16">
        <f>VLOOKUP($D64,'Growth rate'!$B$3:$S$93,6,FALSE)*VLOOKUP($F64,BY_IND_Demand_Drivers!$B$5:$J$100,7,FALSE)</f>
        <v>52.970935557763426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INDPH</v>
      </c>
      <c r="G65" s="16">
        <f>VLOOKUP($D65,'Growth rate'!$B$3:$S$93,6,FALSE)*VLOOKUP($F65,BY_IND_Demand_Drivers!$B$5:$J$100,7,FALSE)</f>
        <v>53.46479524361866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INDPH</v>
      </c>
      <c r="G66" s="16">
        <f>VLOOKUP($D66,'Growth rate'!$B$3:$S$93,6,FALSE)*VLOOKUP($F66,BY_IND_Demand_Drivers!$B$5:$J$100,7,FALSE)</f>
        <v>53.938443349521066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INDPH</v>
      </c>
      <c r="G67" s="16">
        <f>VLOOKUP($D67,'Growth rate'!$B$3:$S$93,6,FALSE)*VLOOKUP($F67,BY_IND_Demand_Drivers!$B$5:$J$100,7,FALSE)</f>
        <v>54.412091455423464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INDPH</v>
      </c>
      <c r="G68" s="16">
        <f>VLOOKUP($D68,'Growth rate'!$B$3:$S$93,6,FALSE)*VLOOKUP($F68,BY_IND_Demand_Drivers!$B$5:$J$100,7,FALSE)</f>
        <v>54.885739561325856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INDPH</v>
      </c>
      <c r="G69" s="16">
        <f>VLOOKUP($D69,'Growth rate'!$B$3:$S$93,6,FALSE)*VLOOKUP($F69,BY_IND_Demand_Drivers!$B$5:$J$100,7,FALSE)</f>
        <v>55.359387667228241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INDPH</v>
      </c>
      <c r="G70" s="16">
        <f>VLOOKUP($D70,'Growth rate'!$B$3:$S$93,6,FALSE)*VLOOKUP($F70,BY_IND_Demand_Drivers!$B$5:$J$100,7,FALSE)</f>
        <v>55.833035773130639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INDPH</v>
      </c>
      <c r="G71" s="16">
        <f>VLOOKUP($D71,'Growth rate'!$B$3:$S$93,6,FALSE)*VLOOKUP($F71,BY_IND_Demand_Drivers!$B$5:$J$100,7,FALSE)</f>
        <v>56.287943040533861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INDPH</v>
      </c>
      <c r="G72" s="16">
        <f>VLOOKUP($D72,'Growth rate'!$B$3:$S$93,6,FALSE)*VLOOKUP($F72,BY_IND_Demand_Drivers!$B$5:$J$100,7,FALSE)</f>
        <v>56.74285030793709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INDPH</v>
      </c>
      <c r="G73" s="16">
        <f>VLOOKUP($D73,'Growth rate'!$B$3:$S$93,6,FALSE)*VLOOKUP($F73,BY_IND_Demand_Drivers!$B$5:$J$100,7,FALSE)</f>
        <v>57.197757575340326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INDPH</v>
      </c>
      <c r="G74" s="16">
        <f>VLOOKUP($D74,'Growth rate'!$B$3:$S$93,6,FALSE)*VLOOKUP($F74,BY_IND_Demand_Drivers!$B$5:$J$100,7,FALSE)</f>
        <v>57.652664842743548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INDPH</v>
      </c>
      <c r="G75" s="16">
        <f>VLOOKUP($D75,'Growth rate'!$B$3:$S$93,6,FALSE)*VLOOKUP($F75,BY_IND_Demand_Drivers!$B$5:$J$100,7,FALSE)</f>
        <v>58.107572110146776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INDPH</v>
      </c>
      <c r="G76" s="16">
        <f>VLOOKUP($D76,'Growth rate'!$B$3:$S$93,6,FALSE)*VLOOKUP($F76,BY_IND_Demand_Drivers!$B$5:$J$100,7,FALSE)</f>
        <v>58.551929875369609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INDPH</v>
      </c>
      <c r="G77" s="16">
        <f>VLOOKUP($D77,'Growth rate'!$B$3:$S$93,6,FALSE)*VLOOKUP($F77,BY_IND_Demand_Drivers!$B$5:$J$100,7,FALSE)</f>
        <v>58.996287640592428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INDPH</v>
      </c>
      <c r="G78" s="16">
        <f>VLOOKUP($D78,'Growth rate'!$B$3:$S$93,6,FALSE)*VLOOKUP($F78,BY_IND_Demand_Drivers!$B$5:$J$100,7,FALSE)</f>
        <v>59.440645405815268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INDPH</v>
      </c>
      <c r="G79" s="16">
        <f>VLOOKUP($D79,'Growth rate'!$B$3:$S$93,6,FALSE)*VLOOKUP($F79,BY_IND_Demand_Drivers!$B$5:$J$100,7,FALSE)</f>
        <v>59.885003171038086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INDPH</v>
      </c>
      <c r="G80" s="16">
        <f>VLOOKUP($D80,'Growth rate'!$B$3:$S$93,6,FALSE)*VLOOKUP($F80,BY_IND_Demand_Drivers!$B$5:$J$100,7,FALSE)</f>
        <v>60.329360936260912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INDPH</v>
      </c>
      <c r="G81" s="16">
        <f>VLOOKUP($D81,'Growth rate'!$B$3:$S$93,6,FALSE)*VLOOKUP($F81,BY_IND_Demand_Drivers!$B$5:$J$100,7,FALSE)</f>
        <v>60.758881463336209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INDPH</v>
      </c>
      <c r="G82" s="16">
        <f>VLOOKUP($D82,'Growth rate'!$B$3:$S$93,6,FALSE)*VLOOKUP($F82,BY_IND_Demand_Drivers!$B$5:$J$100,7,FALSE)</f>
        <v>61.188401990411514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INDPH</v>
      </c>
      <c r="G83" s="16">
        <f>VLOOKUP($D83,'Growth rate'!$B$3:$S$93,6,FALSE)*VLOOKUP($F83,BY_IND_Demand_Drivers!$B$5:$J$100,7,FALSE)</f>
        <v>61.617922517486818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INDPH</v>
      </c>
      <c r="G84" s="16">
        <f>VLOOKUP($D84,'Growth rate'!$B$3:$S$93,6,FALSE)*VLOOKUP($F84,BY_IND_Demand_Drivers!$B$5:$J$100,7,FALSE)</f>
        <v>62.047443044562108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INDPH</v>
      </c>
      <c r="G85" s="16">
        <f>VLOOKUP($D85,'Growth rate'!$B$3:$S$93,6,FALSE)*VLOOKUP($F85,BY_IND_Demand_Drivers!$B$5:$J$100,7,FALSE)</f>
        <v>62.476963571637405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INDCO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INDCO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INDCO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INDCO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INDCO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INDCO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INDCO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INDCO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INDCO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INDCO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INDCO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INDCO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INDCO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INDCO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INDCO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INDCO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INDCO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INDCO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INDCO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INDCO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INDCO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INDCO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INDCO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INDCO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INDCO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INDCO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INDCO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INDCO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INDCO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INDCO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INDCO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INDCO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INDCO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INDCO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INDCO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INDCO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INDCO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INDCO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INDCO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INDCO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INDCO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INDCO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INDCO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INDCO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INDCO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INDCO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INDCO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INDCO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INDCO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INDCO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INDCO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INDCO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INDCO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INDCO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INDCO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INDCO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INDCO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INDCO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INDCO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INDCO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INDCO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INDCO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INDCO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INDCO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INDCO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INDCO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INDCO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INDCO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INDCO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INDCO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INDCO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INDCO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INDCO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INDCO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INDCO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INDCO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INDCO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INDCO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INDCO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INDCO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INDCO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INDCO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INDSH</v>
      </c>
      <c r="G168" s="16">
        <f>VLOOKUP($D168,'Growth rate'!$B$3:$S$93,6,FALSE)*VLOOKUP($F168,BY_IND_Demand_Drivers!$B$5:$J$100,7,FALSE)</f>
        <v>0.65910239999999998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INDSH</v>
      </c>
      <c r="G169" s="16">
        <f>VLOOKUP($D169,'Growth rate'!$B$3:$S$93,6,FALSE)*VLOOKUP($F169,BY_IND_Demand_Drivers!$B$5:$J$100,7,FALSE)</f>
        <v>0.66760487349896114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INDSH</v>
      </c>
      <c r="G170" s="16">
        <f>VLOOKUP($D170,'Growth rate'!$B$3:$S$93,6,FALSE)*VLOOKUP($F170,BY_IND_Demand_Drivers!$B$5:$J$100,7,FALSE)</f>
        <v>0.67610734699792219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INDSH</v>
      </c>
      <c r="G171" s="16">
        <f>VLOOKUP($D171,'Growth rate'!$B$3:$S$93,6,FALSE)*VLOOKUP($F171,BY_IND_Demand_Drivers!$B$5:$J$100,7,FALSE)</f>
        <v>0.68460982049688346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INDSH</v>
      </c>
      <c r="G172" s="16">
        <f>VLOOKUP($D172,'Growth rate'!$B$3:$S$93,6,FALSE)*VLOOKUP($F172,BY_IND_Demand_Drivers!$B$5:$J$100,7,FALSE)</f>
        <v>0.69311229399584451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INDSH</v>
      </c>
      <c r="G173" s="16">
        <f>VLOOKUP($D173,'Growth rate'!$B$3:$S$93,6,FALSE)*VLOOKUP($F173,BY_IND_Demand_Drivers!$B$5:$J$100,7,FALSE)</f>
        <v>0.70161476749480567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INDSH</v>
      </c>
      <c r="G174" s="16">
        <f>VLOOKUP($D174,'Growth rate'!$B$3:$S$93,6,FALSE)*VLOOKUP($F174,BY_IND_Demand_Drivers!$B$5:$J$100,7,FALSE)</f>
        <v>0.71011724099376683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INDSH</v>
      </c>
      <c r="G175" s="16">
        <f>VLOOKUP($D175,'Growth rate'!$B$3:$S$93,6,FALSE)*VLOOKUP($F175,BY_IND_Demand_Drivers!$B$5:$J$100,7,FALSE)</f>
        <v>0.71861971449272788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INDSH</v>
      </c>
      <c r="G176" s="16">
        <f>VLOOKUP($D176,'Growth rate'!$B$3:$S$93,6,FALSE)*VLOOKUP($F176,BY_IND_Demand_Drivers!$B$5:$J$100,7,FALSE)</f>
        <v>0.72712218799168904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INDSH</v>
      </c>
      <c r="G177" s="16">
        <f>VLOOKUP($D177,'Growth rate'!$B$3:$S$93,6,FALSE)*VLOOKUP($F177,BY_IND_Demand_Drivers!$B$5:$J$100,7,FALSE)</f>
        <v>0.73562466149065031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INDSH</v>
      </c>
      <c r="G178" s="16">
        <f>VLOOKUP($D178,'Growth rate'!$B$3:$S$93,6,FALSE)*VLOOKUP($F178,BY_IND_Demand_Drivers!$B$5:$J$100,7,FALSE)</f>
        <v>0.74412713498961136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INDSH</v>
      </c>
      <c r="G179" s="16">
        <f>VLOOKUP($D179,'Growth rate'!$B$3:$S$93,6,FALSE)*VLOOKUP($F179,BY_IND_Demand_Drivers!$B$5:$J$100,7,FALSE)</f>
        <v>0.75262960848857252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INDSH</v>
      </c>
      <c r="G180" s="16">
        <f>VLOOKUP($D180,'Growth rate'!$B$3:$S$93,6,FALSE)*VLOOKUP($F180,BY_IND_Demand_Drivers!$B$5:$J$100,7,FALSE)</f>
        <v>0.76113208198753357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INDSH</v>
      </c>
      <c r="G181" s="16">
        <f>VLOOKUP($D181,'Growth rate'!$B$3:$S$93,6,FALSE)*VLOOKUP($F181,BY_IND_Demand_Drivers!$B$5:$J$100,7,FALSE)</f>
        <v>0.76963455548649473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INDSH</v>
      </c>
      <c r="G182" s="16">
        <f>VLOOKUP($D182,'Growth rate'!$B$3:$S$93,6,FALSE)*VLOOKUP($F182,BY_IND_Demand_Drivers!$B$5:$J$100,7,FALSE)</f>
        <v>0.77813702898545578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INDSH</v>
      </c>
      <c r="G183" s="16">
        <f>VLOOKUP($D183,'Growth rate'!$B$3:$S$93,6,FALSE)*VLOOKUP($F183,BY_IND_Demand_Drivers!$B$5:$J$100,7,FALSE)</f>
        <v>0.78663950248441694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INDSH</v>
      </c>
      <c r="G184" s="16">
        <f>VLOOKUP($D184,'Growth rate'!$B$3:$S$93,6,FALSE)*VLOOKUP($F184,BY_IND_Demand_Drivers!$B$5:$J$100,7,FALSE)</f>
        <v>0.79514197598337821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INDSH</v>
      </c>
      <c r="G185" s="16">
        <f>VLOOKUP($D185,'Growth rate'!$B$3:$S$93,6,FALSE)*VLOOKUP($F185,BY_IND_Demand_Drivers!$B$5:$J$100,7,FALSE)</f>
        <v>0.80364444948233926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INDSH</v>
      </c>
      <c r="G186" s="16">
        <f>VLOOKUP($D186,'Growth rate'!$B$3:$S$93,6,FALSE)*VLOOKUP($F186,BY_IND_Demand_Drivers!$B$5:$J$100,7,FALSE)</f>
        <v>0.81214692298130042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INDSH</v>
      </c>
      <c r="G187" s="16">
        <f>VLOOKUP($D187,'Growth rate'!$B$3:$S$93,6,FALSE)*VLOOKUP($F187,BY_IND_Demand_Drivers!$B$5:$J$100,7,FALSE)</f>
        <v>0.82064939648026158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INDSH</v>
      </c>
      <c r="G188" s="16">
        <f>VLOOKUP($D188,'Growth rate'!$B$3:$S$93,6,FALSE)*VLOOKUP($F188,BY_IND_Demand_Drivers!$B$5:$J$100,7,FALSE)</f>
        <v>0.82915186997922263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INDSH</v>
      </c>
      <c r="G189" s="16">
        <f>VLOOKUP($D189,'Growth rate'!$B$3:$S$93,6,FALSE)*VLOOKUP($F189,BY_IND_Demand_Drivers!$B$5:$J$100,7,FALSE)</f>
        <v>0.8376543434781839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INDSH</v>
      </c>
      <c r="G190" s="16">
        <f>VLOOKUP($D190,'Growth rate'!$B$3:$S$93,6,FALSE)*VLOOKUP($F190,BY_IND_Demand_Drivers!$B$5:$J$100,7,FALSE)</f>
        <v>0.84615681697714507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INDSH</v>
      </c>
      <c r="G191" s="16">
        <f>VLOOKUP($D191,'Growth rate'!$B$3:$S$93,6,FALSE)*VLOOKUP($F191,BY_IND_Demand_Drivers!$B$5:$J$100,7,FALSE)</f>
        <v>0.85465929047610611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INDSH</v>
      </c>
      <c r="G192" s="16">
        <f>VLOOKUP($D192,'Growth rate'!$B$3:$S$93,6,FALSE)*VLOOKUP($F192,BY_IND_Demand_Drivers!$B$5:$J$100,7,FALSE)</f>
        <v>0.86316176397506716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INDSH</v>
      </c>
      <c r="G193" s="16">
        <f>VLOOKUP($D193,'Growth rate'!$B$3:$S$93,6,FALSE)*VLOOKUP($F193,BY_IND_Demand_Drivers!$B$5:$J$100,7,FALSE)</f>
        <v>0.87166423747402833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INDSH</v>
      </c>
      <c r="G194" s="16">
        <f>VLOOKUP($D194,'Growth rate'!$B$3:$S$93,6,FALSE)*VLOOKUP($F194,BY_IND_Demand_Drivers!$B$5:$J$100,7,FALSE)</f>
        <v>0.88016671097298949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INDSH</v>
      </c>
      <c r="G195" s="16">
        <f>VLOOKUP($D195,'Growth rate'!$B$3:$S$93,6,FALSE)*VLOOKUP($F195,BY_IND_Demand_Drivers!$B$5:$J$100,7,FALSE)</f>
        <v>0.88866918447195054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INDSH</v>
      </c>
      <c r="G196" s="16">
        <f>VLOOKUP($D196,'Growth rate'!$B$3:$S$93,6,FALSE)*VLOOKUP($F196,BY_IND_Demand_Drivers!$B$5:$J$100,7,FALSE)</f>
        <v>0.89717165797091181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INDSH</v>
      </c>
      <c r="G197" s="16">
        <f>VLOOKUP($D197,'Growth rate'!$B$3:$S$93,6,FALSE)*VLOOKUP($F197,BY_IND_Demand_Drivers!$B$5:$J$100,7,FALSE)</f>
        <v>0.90567413146987297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INDSH</v>
      </c>
      <c r="G198" s="16">
        <f>VLOOKUP($D198,'Growth rate'!$B$3:$S$93,6,FALSE)*VLOOKUP($F198,BY_IND_Demand_Drivers!$B$5:$J$100,7,FALSE)</f>
        <v>0.91417660496883402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INDSH</v>
      </c>
      <c r="G199" s="16">
        <f>VLOOKUP($D199,'Growth rate'!$B$3:$S$93,6,FALSE)*VLOOKUP($F199,BY_IND_Demand_Drivers!$B$5:$J$100,7,FALSE)</f>
        <v>0.92267907846779518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INDSH</v>
      </c>
      <c r="G200" s="16">
        <f>VLOOKUP($D200,'Growth rate'!$B$3:$S$93,6,FALSE)*VLOOKUP($F200,BY_IND_Demand_Drivers!$B$5:$J$100,7,FALSE)</f>
        <v>0.93268481956473837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INDSH</v>
      </c>
      <c r="G201" s="16">
        <f>VLOOKUP($D201,'Growth rate'!$B$3:$S$93,6,FALSE)*VLOOKUP($F201,BY_IND_Demand_Drivers!$B$5:$J$100,7,FALSE)</f>
        <v>0.94269056066168166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INDSH</v>
      </c>
      <c r="G202" s="16">
        <f>VLOOKUP($D202,'Growth rate'!$B$3:$S$93,6,FALSE)*VLOOKUP($F202,BY_IND_Demand_Drivers!$B$5:$J$100,7,FALSE)</f>
        <v>0.95269630175862485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INDSH</v>
      </c>
      <c r="G203" s="16">
        <f>VLOOKUP($D203,'Growth rate'!$B$3:$S$93,6,FALSE)*VLOOKUP($F203,BY_IND_Demand_Drivers!$B$5:$J$100,7,FALSE)</f>
        <v>0.96270204285556804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INDSH</v>
      </c>
      <c r="G204" s="16">
        <f>VLOOKUP($D204,'Growth rate'!$B$3:$S$93,6,FALSE)*VLOOKUP($F204,BY_IND_Demand_Drivers!$B$5:$J$100,7,FALSE)</f>
        <v>0.97270778395251123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INDSH</v>
      </c>
      <c r="G205" s="16">
        <f>VLOOKUP($D205,'Growth rate'!$B$3:$S$93,6,FALSE)*VLOOKUP($F205,BY_IND_Demand_Drivers!$B$5:$J$100,7,FALSE)</f>
        <v>0.98391162893738182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INDSH</v>
      </c>
      <c r="G206" s="16">
        <f>VLOOKUP($D206,'Growth rate'!$B$3:$S$93,6,FALSE)*VLOOKUP($F206,BY_IND_Demand_Drivers!$B$5:$J$100,7,FALSE)</f>
        <v>0.99511547392225219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INDSH</v>
      </c>
      <c r="G207" s="16">
        <f>VLOOKUP($D207,'Growth rate'!$B$3:$S$93,6,FALSE)*VLOOKUP($F207,BY_IND_Demand_Drivers!$B$5:$J$100,7,FALSE)</f>
        <v>1.0063193189071229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INDSH</v>
      </c>
      <c r="G208" s="16">
        <f>VLOOKUP($D208,'Growth rate'!$B$3:$S$93,6,FALSE)*VLOOKUP($F208,BY_IND_Demand_Drivers!$B$5:$J$100,7,FALSE)</f>
        <v>1.0175231638919933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INDSH</v>
      </c>
      <c r="G209" s="16">
        <f>VLOOKUP($D209,'Growth rate'!$B$3:$S$93,6,FALSE)*VLOOKUP($F209,BY_IND_Demand_Drivers!$B$5:$J$100,7,FALSE)</f>
        <v>1.0287270088768639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INDSH</v>
      </c>
      <c r="G210" s="16">
        <f>VLOOKUP($D210,'Growth rate'!$B$3:$S$93,6,FALSE)*VLOOKUP($F210,BY_IND_Demand_Drivers!$B$5:$J$100,7,FALSE)</f>
        <v>1.0402124269741042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INDSH</v>
      </c>
      <c r="G211" s="16">
        <f>VLOOKUP($D211,'Growth rate'!$B$3:$S$93,6,FALSE)*VLOOKUP($F211,BY_IND_Demand_Drivers!$B$5:$J$100,7,FALSE)</f>
        <v>1.0516978450713448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INDSH</v>
      </c>
      <c r="G212" s="16">
        <f>VLOOKUP($D212,'Growth rate'!$B$3:$S$93,6,FALSE)*VLOOKUP($F212,BY_IND_Demand_Drivers!$B$5:$J$100,7,FALSE)</f>
        <v>1.0631832631685849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INDSH</v>
      </c>
      <c r="G213" s="16">
        <f>VLOOKUP($D213,'Growth rate'!$B$3:$S$93,6,FALSE)*VLOOKUP($F213,BY_IND_Demand_Drivers!$B$5:$J$100,7,FALSE)</f>
        <v>1.0746686812658255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INDSH</v>
      </c>
      <c r="G214" s="16">
        <f>VLOOKUP($D214,'Growth rate'!$B$3:$S$93,6,FALSE)*VLOOKUP($F214,BY_IND_Demand_Drivers!$B$5:$J$100,7,FALSE)</f>
        <v>1.0861540993630656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INDSH</v>
      </c>
      <c r="G215" s="16">
        <f>VLOOKUP($D215,'Growth rate'!$B$3:$S$93,6,FALSE)*VLOOKUP($F215,BY_IND_Demand_Drivers!$B$5:$J$100,7,FALSE)</f>
        <v>1.0980402160425413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INDSH</v>
      </c>
      <c r="G216" s="16">
        <f>VLOOKUP($D216,'Growth rate'!$B$3:$S$93,6,FALSE)*VLOOKUP($F216,BY_IND_Demand_Drivers!$B$5:$J$100,7,FALSE)</f>
        <v>1.109926332722017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INDSH</v>
      </c>
      <c r="G217" s="16">
        <f>VLOOKUP($D217,'Growth rate'!$B$3:$S$93,6,FALSE)*VLOOKUP($F217,BY_IND_Demand_Drivers!$B$5:$J$100,7,FALSE)</f>
        <v>1.1218124494014927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INDSH</v>
      </c>
      <c r="G218" s="16">
        <f>VLOOKUP($D218,'Growth rate'!$B$3:$S$93,6,FALSE)*VLOOKUP($F218,BY_IND_Demand_Drivers!$B$5:$J$100,7,FALSE)</f>
        <v>1.1336985660809682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INDSH</v>
      </c>
      <c r="G219" s="16">
        <f>VLOOKUP($D219,'Growth rate'!$B$3:$S$93,6,FALSE)*VLOOKUP($F219,BY_IND_Demand_Drivers!$B$5:$J$100,7,FALSE)</f>
        <v>1.1455846827604439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INDSH</v>
      </c>
      <c r="G220" s="16">
        <f>VLOOKUP($D220,'Growth rate'!$B$3:$S$93,6,FALSE)*VLOOKUP($F220,BY_IND_Demand_Drivers!$B$5:$J$100,7,FALSE)</f>
        <v>1.1574486131090242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INDSH</v>
      </c>
      <c r="G221" s="16">
        <f>VLOOKUP($D221,'Growth rate'!$B$3:$S$93,6,FALSE)*VLOOKUP($F221,BY_IND_Demand_Drivers!$B$5:$J$100,7,FALSE)</f>
        <v>1.1693125434576042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INDSH</v>
      </c>
      <c r="G222" s="16">
        <f>VLOOKUP($D222,'Growth rate'!$B$3:$S$93,6,FALSE)*VLOOKUP($F222,BY_IND_Demand_Drivers!$B$5:$J$100,7,FALSE)</f>
        <v>1.1811764738061843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INDSH</v>
      </c>
      <c r="G223" s="16">
        <f>VLOOKUP($D223,'Growth rate'!$B$3:$S$93,6,FALSE)*VLOOKUP($F223,BY_IND_Demand_Drivers!$B$5:$J$100,7,FALSE)</f>
        <v>1.1930404041547642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INDSH</v>
      </c>
      <c r="G224" s="16">
        <f>VLOOKUP($D224,'Growth rate'!$B$3:$S$93,6,FALSE)*VLOOKUP($F224,BY_IND_Demand_Drivers!$B$5:$J$100,7,FALSE)</f>
        <v>1.2049043345033443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INDSH</v>
      </c>
      <c r="G225" s="16">
        <f>VLOOKUP($D225,'Growth rate'!$B$3:$S$93,6,FALSE)*VLOOKUP($F225,BY_IND_Demand_Drivers!$B$5:$J$100,7,FALSE)</f>
        <v>1.2165730839674358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INDSH</v>
      </c>
      <c r="G226" s="16">
        <f>VLOOKUP($D226,'Growth rate'!$B$3:$S$93,6,FALSE)*VLOOKUP($F226,BY_IND_Demand_Drivers!$B$5:$J$100,7,FALSE)</f>
        <v>1.2282418334315275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INDSH</v>
      </c>
      <c r="G227" s="16">
        <f>VLOOKUP($D227,'Growth rate'!$B$3:$S$93,6,FALSE)*VLOOKUP($F227,BY_IND_Demand_Drivers!$B$5:$J$100,7,FALSE)</f>
        <v>1.2399105828956187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INDSH</v>
      </c>
      <c r="G228" s="16">
        <f>VLOOKUP($D228,'Growth rate'!$B$3:$S$93,6,FALSE)*VLOOKUP($F228,BY_IND_Demand_Drivers!$B$5:$J$100,7,FALSE)</f>
        <v>1.2515793323597104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INDSH</v>
      </c>
      <c r="G229" s="16">
        <f>VLOOKUP($D229,'Growth rate'!$B$3:$S$93,6,FALSE)*VLOOKUP($F229,BY_IND_Demand_Drivers!$B$5:$J$100,7,FALSE)</f>
        <v>1.2632480818238017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INDSH</v>
      </c>
      <c r="G230" s="16">
        <f>VLOOKUP($D230,'Growth rate'!$B$3:$S$93,6,FALSE)*VLOOKUP($F230,BY_IND_Demand_Drivers!$B$5:$J$100,7,FALSE)</f>
        <v>1.2744392789192793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INDSH</v>
      </c>
      <c r="G231" s="16">
        <f>VLOOKUP($D231,'Growth rate'!$B$3:$S$93,6,FALSE)*VLOOKUP($F231,BY_IND_Demand_Drivers!$B$5:$J$100,7,FALSE)</f>
        <v>1.2856304760147568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INDSH</v>
      </c>
      <c r="G232" s="16">
        <f>VLOOKUP($D232,'Growth rate'!$B$3:$S$93,6,FALSE)*VLOOKUP($F232,BY_IND_Demand_Drivers!$B$5:$J$100,7,FALSE)</f>
        <v>1.296821673110234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INDSH</v>
      </c>
      <c r="G233" s="16">
        <f>VLOOKUP($D233,'Growth rate'!$B$3:$S$93,6,FALSE)*VLOOKUP($F233,BY_IND_Demand_Drivers!$B$5:$J$100,7,FALSE)</f>
        <v>1.3080128702057112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INDSH</v>
      </c>
      <c r="G234" s="16">
        <f>VLOOKUP($D234,'Growth rate'!$B$3:$S$93,6,FALSE)*VLOOKUP($F234,BY_IND_Demand_Drivers!$B$5:$J$100,7,FALSE)</f>
        <v>1.3192040673011887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INDSH</v>
      </c>
      <c r="G235" s="16">
        <f>VLOOKUP($D235,'Growth rate'!$B$3:$S$93,6,FALSE)*VLOOKUP($F235,BY_IND_Demand_Drivers!$B$5:$J$100,7,FALSE)</f>
        <v>1.3299524622092085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INDSH</v>
      </c>
      <c r="G236" s="16">
        <f>VLOOKUP($D236,'Growth rate'!$B$3:$S$93,6,FALSE)*VLOOKUP($F236,BY_IND_Demand_Drivers!$B$5:$J$100,7,FALSE)</f>
        <v>1.3407008571172281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INDSH</v>
      </c>
      <c r="G237" s="16">
        <f>VLOOKUP($D237,'Growth rate'!$B$3:$S$93,6,FALSE)*VLOOKUP($F237,BY_IND_Demand_Drivers!$B$5:$J$100,7,FALSE)</f>
        <v>1.3514492520252483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INDSH</v>
      </c>
      <c r="G238" s="16">
        <f>VLOOKUP($D238,'Growth rate'!$B$3:$S$93,6,FALSE)*VLOOKUP($F238,BY_IND_Demand_Drivers!$B$5:$J$100,7,FALSE)</f>
        <v>1.3621976469332679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INDSH</v>
      </c>
      <c r="G239" s="16">
        <f>VLOOKUP($D239,'Growth rate'!$B$3:$S$93,6,FALSE)*VLOOKUP($F239,BY_IND_Demand_Drivers!$B$5:$J$100,7,FALSE)</f>
        <v>1.3729460418412878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INDSH</v>
      </c>
      <c r="G240" s="16">
        <f>VLOOKUP($D240,'Growth rate'!$B$3:$S$93,6,FALSE)*VLOOKUP($F240,BY_IND_Demand_Drivers!$B$5:$J$100,7,FALSE)</f>
        <v>1.3834451766832614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INDSH</v>
      </c>
      <c r="G241" s="16">
        <f>VLOOKUP($D241,'Growth rate'!$B$3:$S$93,6,FALSE)*VLOOKUP($F241,BY_IND_Demand_Drivers!$B$5:$J$100,7,FALSE)</f>
        <v>1.3939443115252346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INDSH</v>
      </c>
      <c r="G242" s="16">
        <f>VLOOKUP($D242,'Growth rate'!$B$3:$S$93,6,FALSE)*VLOOKUP($F242,BY_IND_Demand_Drivers!$B$5:$J$100,7,FALSE)</f>
        <v>1.404443446367208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INDSH</v>
      </c>
      <c r="G243" s="16">
        <f>VLOOKUP($D243,'Growth rate'!$B$3:$S$93,6,FALSE)*VLOOKUP($F243,BY_IND_Demand_Drivers!$B$5:$J$100,7,FALSE)</f>
        <v>1.4149425812091814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INDSH</v>
      </c>
      <c r="G244" s="16">
        <f>VLOOKUP($D244,'Growth rate'!$B$3:$S$93,6,FALSE)*VLOOKUP($F244,BY_IND_Demand_Drivers!$B$5:$J$100,7,FALSE)</f>
        <v>1.4254417160511546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INDSH</v>
      </c>
      <c r="G245" s="16">
        <f>VLOOKUP($D245,'Growth rate'!$B$3:$S$93,6,FALSE)*VLOOKUP($F245,BY_IND_Demand_Drivers!$B$5:$J$100,7,FALSE)</f>
        <v>1.435590281653238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INDSH</v>
      </c>
      <c r="G246" s="16">
        <f>VLOOKUP($D246,'Growth rate'!$B$3:$S$93,6,FALSE)*VLOOKUP($F246,BY_IND_Demand_Drivers!$B$5:$J$100,7,FALSE)</f>
        <v>1.4457388472553214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INDSH</v>
      </c>
      <c r="G247" s="16">
        <f>VLOOKUP($D247,'Growth rate'!$B$3:$S$93,6,FALSE)*VLOOKUP($F247,BY_IND_Demand_Drivers!$B$5:$J$100,7,FALSE)</f>
        <v>1.4558874128574049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INDSH</v>
      </c>
      <c r="G248" s="16">
        <f>VLOOKUP($D248,'Growth rate'!$B$3:$S$93,6,FALSE)*VLOOKUP($F248,BY_IND_Demand_Drivers!$B$5:$J$100,7,FALSE)</f>
        <v>1.4660359784594881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INDSH</v>
      </c>
      <c r="G249" s="16">
        <f>VLOOKUP($D249,'Growth rate'!$B$3:$S$93,6,FALSE)*VLOOKUP($F249,BY_IND_Demand_Drivers!$B$5:$J$100,7,FALSE)</f>
        <v>1.4761845440615715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INDLA</v>
      </c>
      <c r="G250" s="16">
        <f>VLOOKUP($D250,'Growth rate'!$B$3:$S$93,6,FALSE)*VLOOKUP($F250,BY_IND_Demand_Drivers!$B$5:$J$100,7,FALSE)</f>
        <v>2.9486159999999999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INDLA</v>
      </c>
      <c r="G251" s="16">
        <f>VLOOKUP($D251,'Growth rate'!$B$3:$S$93,6,FALSE)*VLOOKUP($F251,BY_IND_Demand_Drivers!$B$5:$J$100,7,FALSE)</f>
        <v>2.986653381442721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INDLA</v>
      </c>
      <c r="G252" s="16">
        <f>VLOOKUP($D252,'Growth rate'!$B$3:$S$93,6,FALSE)*VLOOKUP($F252,BY_IND_Demand_Drivers!$B$5:$J$100,7,FALSE)</f>
        <v>3.0246907628854416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INDLA</v>
      </c>
      <c r="G253" s="16">
        <f>VLOOKUP($D253,'Growth rate'!$B$3:$S$93,6,FALSE)*VLOOKUP($F253,BY_IND_Demand_Drivers!$B$5:$J$100,7,FALSE)</f>
        <v>3.0627281443281626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INDLA</v>
      </c>
      <c r="G254" s="16">
        <f>VLOOKUP($D254,'Growth rate'!$B$3:$S$93,6,FALSE)*VLOOKUP($F254,BY_IND_Demand_Drivers!$B$5:$J$100,7,FALSE)</f>
        <v>3.1007655257708833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INDLA</v>
      </c>
      <c r="G255" s="16">
        <f>VLOOKUP($D255,'Growth rate'!$B$3:$S$93,6,FALSE)*VLOOKUP($F255,BY_IND_Demand_Drivers!$B$5:$J$100,7,FALSE)</f>
        <v>3.1388029072136043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INDLA</v>
      </c>
      <c r="G256" s="16">
        <f>VLOOKUP($D256,'Growth rate'!$B$3:$S$93,6,FALSE)*VLOOKUP($F256,BY_IND_Demand_Drivers!$B$5:$J$100,7,FALSE)</f>
        <v>3.1768402886563254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INDLA</v>
      </c>
      <c r="G257" s="16">
        <f>VLOOKUP($D257,'Growth rate'!$B$3:$S$93,6,FALSE)*VLOOKUP($F257,BY_IND_Demand_Drivers!$B$5:$J$100,7,FALSE)</f>
        <v>3.214877670099046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INDLA</v>
      </c>
      <c r="G258" s="16">
        <f>VLOOKUP($D258,'Growth rate'!$B$3:$S$93,6,FALSE)*VLOOKUP($F258,BY_IND_Demand_Drivers!$B$5:$J$100,7,FALSE)</f>
        <v>3.2529150515417671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INDLA</v>
      </c>
      <c r="G259" s="16">
        <f>VLOOKUP($D259,'Growth rate'!$B$3:$S$93,6,FALSE)*VLOOKUP($F259,BY_IND_Demand_Drivers!$B$5:$J$100,7,FALSE)</f>
        <v>3.2909524329844881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INDLA</v>
      </c>
      <c r="G260" s="16">
        <f>VLOOKUP($D260,'Growth rate'!$B$3:$S$93,6,FALSE)*VLOOKUP($F260,BY_IND_Demand_Drivers!$B$5:$J$100,7,FALSE)</f>
        <v>3.3289898144272088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INDLA</v>
      </c>
      <c r="G261" s="16">
        <f>VLOOKUP($D261,'Growth rate'!$B$3:$S$93,6,FALSE)*VLOOKUP($F261,BY_IND_Demand_Drivers!$B$5:$J$100,7,FALSE)</f>
        <v>3.3670271958699298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INDLA</v>
      </c>
      <c r="G262" s="16">
        <f>VLOOKUP($D262,'Growth rate'!$B$3:$S$93,6,FALSE)*VLOOKUP($F262,BY_IND_Demand_Drivers!$B$5:$J$100,7,FALSE)</f>
        <v>3.40506457731265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INDLA</v>
      </c>
      <c r="G263" s="16">
        <f>VLOOKUP($D263,'Growth rate'!$B$3:$S$93,6,FALSE)*VLOOKUP($F263,BY_IND_Demand_Drivers!$B$5:$J$100,7,FALSE)</f>
        <v>3.4431019587553711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INDLA</v>
      </c>
      <c r="G264" s="16">
        <f>VLOOKUP($D264,'Growth rate'!$B$3:$S$93,6,FALSE)*VLOOKUP($F264,BY_IND_Demand_Drivers!$B$5:$J$100,7,FALSE)</f>
        <v>3.4811393401980917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INDLA</v>
      </c>
      <c r="G265" s="16">
        <f>VLOOKUP($D265,'Growth rate'!$B$3:$S$93,6,FALSE)*VLOOKUP($F265,BY_IND_Demand_Drivers!$B$5:$J$100,7,FALSE)</f>
        <v>3.5191767216408127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INDLA</v>
      </c>
      <c r="G266" s="16">
        <f>VLOOKUP($D266,'Growth rate'!$B$3:$S$93,6,FALSE)*VLOOKUP($F266,BY_IND_Demand_Drivers!$B$5:$J$100,7,FALSE)</f>
        <v>3.5572141030835338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INDLA</v>
      </c>
      <c r="G267" s="16">
        <f>VLOOKUP($D267,'Growth rate'!$B$3:$S$93,6,FALSE)*VLOOKUP($F267,BY_IND_Demand_Drivers!$B$5:$J$100,7,FALSE)</f>
        <v>3.5952514845262544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INDLA</v>
      </c>
      <c r="G268" s="16">
        <f>VLOOKUP($D268,'Growth rate'!$B$3:$S$93,6,FALSE)*VLOOKUP($F268,BY_IND_Demand_Drivers!$B$5:$J$100,7,FALSE)</f>
        <v>3.6332888659689755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INDLA</v>
      </c>
      <c r="G269" s="16">
        <f>VLOOKUP($D269,'Growth rate'!$B$3:$S$93,6,FALSE)*VLOOKUP($F269,BY_IND_Demand_Drivers!$B$5:$J$100,7,FALSE)</f>
        <v>3.6713262474116966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INDLA</v>
      </c>
      <c r="G270" s="16">
        <f>VLOOKUP($D270,'Growth rate'!$B$3:$S$93,6,FALSE)*VLOOKUP($F270,BY_IND_Demand_Drivers!$B$5:$J$100,7,FALSE)</f>
        <v>3.7093636288544172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INDLA</v>
      </c>
      <c r="G271" s="16">
        <f>VLOOKUP($D271,'Growth rate'!$B$3:$S$93,6,FALSE)*VLOOKUP($F271,BY_IND_Demand_Drivers!$B$5:$J$100,7,FALSE)</f>
        <v>3.7474010102971382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INDLA</v>
      </c>
      <c r="G272" s="16">
        <f>VLOOKUP($D272,'Growth rate'!$B$3:$S$93,6,FALSE)*VLOOKUP($F272,BY_IND_Demand_Drivers!$B$5:$J$100,7,FALSE)</f>
        <v>3.7854383917398593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INDLA</v>
      </c>
      <c r="G273" s="16">
        <f>VLOOKUP($D273,'Growth rate'!$B$3:$S$93,6,FALSE)*VLOOKUP($F273,BY_IND_Demand_Drivers!$B$5:$J$100,7,FALSE)</f>
        <v>3.8234757731825799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INDLA</v>
      </c>
      <c r="G274" s="16">
        <f>VLOOKUP($D274,'Growth rate'!$B$3:$S$93,6,FALSE)*VLOOKUP($F274,BY_IND_Demand_Drivers!$B$5:$J$100,7,FALSE)</f>
        <v>3.8615131546253005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INDLA</v>
      </c>
      <c r="G275" s="16">
        <f>VLOOKUP($D275,'Growth rate'!$B$3:$S$93,6,FALSE)*VLOOKUP($F275,BY_IND_Demand_Drivers!$B$5:$J$100,7,FALSE)</f>
        <v>3.8995505360680216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INDLA</v>
      </c>
      <c r="G276" s="16">
        <f>VLOOKUP($D276,'Growth rate'!$B$3:$S$93,6,FALSE)*VLOOKUP($F276,BY_IND_Demand_Drivers!$B$5:$J$100,7,FALSE)</f>
        <v>3.9375879175107427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INDLA</v>
      </c>
      <c r="G277" s="16">
        <f>VLOOKUP($D277,'Growth rate'!$B$3:$S$93,6,FALSE)*VLOOKUP($F277,BY_IND_Demand_Drivers!$B$5:$J$100,7,FALSE)</f>
        <v>3.9756252989534633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INDLA</v>
      </c>
      <c r="G278" s="16">
        <f>VLOOKUP($D278,'Growth rate'!$B$3:$S$93,6,FALSE)*VLOOKUP($F278,BY_IND_Demand_Drivers!$B$5:$J$100,7,FALSE)</f>
        <v>4.0136626803961839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INDLA</v>
      </c>
      <c r="G279" s="16">
        <f>VLOOKUP($D279,'Growth rate'!$B$3:$S$93,6,FALSE)*VLOOKUP($F279,BY_IND_Demand_Drivers!$B$5:$J$100,7,FALSE)</f>
        <v>4.051700061838905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INDLA</v>
      </c>
      <c r="G280" s="16">
        <f>VLOOKUP($D280,'Growth rate'!$B$3:$S$93,6,FALSE)*VLOOKUP($F280,BY_IND_Demand_Drivers!$B$5:$J$100,7,FALSE)</f>
        <v>4.089737443281626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INDLA</v>
      </c>
      <c r="G281" s="16">
        <f>VLOOKUP($D281,'Growth rate'!$B$3:$S$93,6,FALSE)*VLOOKUP($F281,BY_IND_Demand_Drivers!$B$5:$J$100,7,FALSE)</f>
        <v>4.1277748247243471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INDLA</v>
      </c>
      <c r="G282" s="16">
        <f>VLOOKUP($D282,'Growth rate'!$B$3:$S$93,6,FALSE)*VLOOKUP($F282,BY_IND_Demand_Drivers!$B$5:$J$100,7,FALSE)</f>
        <v>4.1725373506843564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INDLA</v>
      </c>
      <c r="G283" s="16">
        <f>VLOOKUP($D283,'Growth rate'!$B$3:$S$93,6,FALSE)*VLOOKUP($F283,BY_IND_Demand_Drivers!$B$5:$J$100,7,FALSE)</f>
        <v>4.2172998766443648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INDLA</v>
      </c>
      <c r="G284" s="16">
        <f>VLOOKUP($D284,'Growth rate'!$B$3:$S$93,6,FALSE)*VLOOKUP($F284,BY_IND_Demand_Drivers!$B$5:$J$100,7,FALSE)</f>
        <v>4.2620624026043741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INDLA</v>
      </c>
      <c r="G285" s="16">
        <f>VLOOKUP($D285,'Growth rate'!$B$3:$S$93,6,FALSE)*VLOOKUP($F285,BY_IND_Demand_Drivers!$B$5:$J$100,7,FALSE)</f>
        <v>4.3068249285643834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INDLA</v>
      </c>
      <c r="G286" s="16">
        <f>VLOOKUP($D286,'Growth rate'!$B$3:$S$93,6,FALSE)*VLOOKUP($F286,BY_IND_Demand_Drivers!$B$5:$J$100,7,FALSE)</f>
        <v>4.3515874545243927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INDLA</v>
      </c>
      <c r="G287" s="16">
        <f>VLOOKUP($D287,'Growth rate'!$B$3:$S$93,6,FALSE)*VLOOKUP($F287,BY_IND_Demand_Drivers!$B$5:$J$100,7,FALSE)</f>
        <v>4.4017099189303925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INDLA</v>
      </c>
      <c r="G288" s="16">
        <f>VLOOKUP($D288,'Growth rate'!$B$3:$S$93,6,FALSE)*VLOOKUP($F288,BY_IND_Demand_Drivers!$B$5:$J$100,7,FALSE)</f>
        <v>4.4518323833363915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INDLA</v>
      </c>
      <c r="G289" s="16">
        <f>VLOOKUP($D289,'Growth rate'!$B$3:$S$93,6,FALSE)*VLOOKUP($F289,BY_IND_Demand_Drivers!$B$5:$J$100,7,FALSE)</f>
        <v>4.5019548477423923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INDLA</v>
      </c>
      <c r="G290" s="16">
        <f>VLOOKUP($D290,'Growth rate'!$B$3:$S$93,6,FALSE)*VLOOKUP($F290,BY_IND_Demand_Drivers!$B$5:$J$100,7,FALSE)</f>
        <v>4.5520773121483913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INDLA</v>
      </c>
      <c r="G291" s="16">
        <f>VLOOKUP($D291,'Growth rate'!$B$3:$S$93,6,FALSE)*VLOOKUP($F291,BY_IND_Demand_Drivers!$B$5:$J$100,7,FALSE)</f>
        <v>4.6021997765543912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INDLA</v>
      </c>
      <c r="G292" s="16">
        <f>VLOOKUP($D292,'Growth rate'!$B$3:$S$93,6,FALSE)*VLOOKUP($F292,BY_IND_Demand_Drivers!$B$5:$J$100,7,FALSE)</f>
        <v>4.6535819101473077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INDLA</v>
      </c>
      <c r="G293" s="16">
        <f>VLOOKUP($D293,'Growth rate'!$B$3:$S$93,6,FALSE)*VLOOKUP($F293,BY_IND_Demand_Drivers!$B$5:$J$100,7,FALSE)</f>
        <v>4.704964043740226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INDLA</v>
      </c>
      <c r="G294" s="16">
        <f>VLOOKUP($D294,'Growth rate'!$B$3:$S$93,6,FALSE)*VLOOKUP($F294,BY_IND_Demand_Drivers!$B$5:$J$100,7,FALSE)</f>
        <v>4.7563461773331435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INDLA</v>
      </c>
      <c r="G295" s="16">
        <f>VLOOKUP($D295,'Growth rate'!$B$3:$S$93,6,FALSE)*VLOOKUP($F295,BY_IND_Demand_Drivers!$B$5:$J$100,7,FALSE)</f>
        <v>4.8077283109260609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INDLA</v>
      </c>
      <c r="G296" s="16">
        <f>VLOOKUP($D296,'Growth rate'!$B$3:$S$93,6,FALSE)*VLOOKUP($F296,BY_IND_Demand_Drivers!$B$5:$J$100,7,FALSE)</f>
        <v>4.8591104445189783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INDLA</v>
      </c>
      <c r="G297" s="16">
        <f>VLOOKUP($D297,'Growth rate'!$B$3:$S$93,6,FALSE)*VLOOKUP($F297,BY_IND_Demand_Drivers!$B$5:$J$100,7,FALSE)</f>
        <v>4.9122851770324223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INDLA</v>
      </c>
      <c r="G298" s="16">
        <f>VLOOKUP($D298,'Growth rate'!$B$3:$S$93,6,FALSE)*VLOOKUP($F298,BY_IND_Demand_Drivers!$B$5:$J$100,7,FALSE)</f>
        <v>4.9654599095458654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INDLA</v>
      </c>
      <c r="G299" s="16">
        <f>VLOOKUP($D299,'Growth rate'!$B$3:$S$93,6,FALSE)*VLOOKUP($F299,BY_IND_Demand_Drivers!$B$5:$J$100,7,FALSE)</f>
        <v>5.0186346420593093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INDLA</v>
      </c>
      <c r="G300" s="16">
        <f>VLOOKUP($D300,'Growth rate'!$B$3:$S$93,6,FALSE)*VLOOKUP($F300,BY_IND_Demand_Drivers!$B$5:$J$100,7,FALSE)</f>
        <v>5.0718093745727524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INDLA</v>
      </c>
      <c r="G301" s="16">
        <f>VLOOKUP($D301,'Growth rate'!$B$3:$S$93,6,FALSE)*VLOOKUP($F301,BY_IND_Demand_Drivers!$B$5:$J$100,7,FALSE)</f>
        <v>5.1249841070861963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INDLA</v>
      </c>
      <c r="G302" s="16">
        <f>VLOOKUP($D302,'Growth rate'!$B$3:$S$93,6,FALSE)*VLOOKUP($F302,BY_IND_Demand_Drivers!$B$5:$J$100,7,FALSE)</f>
        <v>5.1780595849614244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INDLA</v>
      </c>
      <c r="G303" s="16">
        <f>VLOOKUP($D303,'Growth rate'!$B$3:$S$93,6,FALSE)*VLOOKUP($F303,BY_IND_Demand_Drivers!$B$5:$J$100,7,FALSE)</f>
        <v>5.2311350628366506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INDLA</v>
      </c>
      <c r="G304" s="16">
        <f>VLOOKUP($D304,'Growth rate'!$B$3:$S$93,6,FALSE)*VLOOKUP($F304,BY_IND_Demand_Drivers!$B$5:$J$100,7,FALSE)</f>
        <v>5.2842105407118769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INDLA</v>
      </c>
      <c r="G305" s="16">
        <f>VLOOKUP($D305,'Growth rate'!$B$3:$S$93,6,FALSE)*VLOOKUP($F305,BY_IND_Demand_Drivers!$B$5:$J$100,7,FALSE)</f>
        <v>5.3372860185871032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INDLA</v>
      </c>
      <c r="G306" s="16">
        <f>VLOOKUP($D306,'Growth rate'!$B$3:$S$93,6,FALSE)*VLOOKUP($F306,BY_IND_Demand_Drivers!$B$5:$J$100,7,FALSE)</f>
        <v>5.3903614964623294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INDLA</v>
      </c>
      <c r="G307" s="16">
        <f>VLOOKUP($D307,'Growth rate'!$B$3:$S$93,6,FALSE)*VLOOKUP($F307,BY_IND_Demand_Drivers!$B$5:$J$100,7,FALSE)</f>
        <v>5.4425637966964224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INDLA</v>
      </c>
      <c r="G308" s="16">
        <f>VLOOKUP($D308,'Growth rate'!$B$3:$S$93,6,FALSE)*VLOOKUP($F308,BY_IND_Demand_Drivers!$B$5:$J$100,7,FALSE)</f>
        <v>5.4947660969305172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INDLA</v>
      </c>
      <c r="G309" s="16">
        <f>VLOOKUP($D309,'Growth rate'!$B$3:$S$93,6,FALSE)*VLOOKUP($F309,BY_IND_Demand_Drivers!$B$5:$J$100,7,FALSE)</f>
        <v>5.5469683971646102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INDLA</v>
      </c>
      <c r="G310" s="16">
        <f>VLOOKUP($D310,'Growth rate'!$B$3:$S$93,6,FALSE)*VLOOKUP($F310,BY_IND_Demand_Drivers!$B$5:$J$100,7,FALSE)</f>
        <v>5.5991706973987041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INDLA</v>
      </c>
      <c r="G311" s="16">
        <f>VLOOKUP($D311,'Growth rate'!$B$3:$S$93,6,FALSE)*VLOOKUP($F311,BY_IND_Demand_Drivers!$B$5:$J$100,7,FALSE)</f>
        <v>5.6513729976327971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INDLA</v>
      </c>
      <c r="G312" s="16">
        <f>VLOOKUP($D312,'Growth rate'!$B$3:$S$93,6,FALSE)*VLOOKUP($F312,BY_IND_Demand_Drivers!$B$5:$J$100,7,FALSE)</f>
        <v>5.7014388793757229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INDLA</v>
      </c>
      <c r="G313" s="16">
        <f>VLOOKUP($D313,'Growth rate'!$B$3:$S$93,6,FALSE)*VLOOKUP($F313,BY_IND_Demand_Drivers!$B$5:$J$100,7,FALSE)</f>
        <v>5.7515047611186487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INDLA</v>
      </c>
      <c r="G314" s="16">
        <f>VLOOKUP($D314,'Growth rate'!$B$3:$S$93,6,FALSE)*VLOOKUP($F314,BY_IND_Demand_Drivers!$B$5:$J$100,7,FALSE)</f>
        <v>5.8015706428615728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INDLA</v>
      </c>
      <c r="G315" s="16">
        <f>VLOOKUP($D315,'Growth rate'!$B$3:$S$93,6,FALSE)*VLOOKUP($F315,BY_IND_Demand_Drivers!$B$5:$J$100,7,FALSE)</f>
        <v>5.8516365246044977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INDLA</v>
      </c>
      <c r="G316" s="16">
        <f>VLOOKUP($D316,'Growth rate'!$B$3:$S$93,6,FALSE)*VLOOKUP($F316,BY_IND_Demand_Drivers!$B$5:$J$100,7,FALSE)</f>
        <v>5.9017024063474226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INDLA</v>
      </c>
      <c r="G317" s="16">
        <f>VLOOKUP($D317,'Growth rate'!$B$3:$S$93,6,FALSE)*VLOOKUP($F317,BY_IND_Demand_Drivers!$B$5:$J$100,7,FALSE)</f>
        <v>5.9497873309359326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INDLA</v>
      </c>
      <c r="G318" s="16">
        <f>VLOOKUP($D318,'Growth rate'!$B$3:$S$93,6,FALSE)*VLOOKUP($F318,BY_IND_Demand_Drivers!$B$5:$J$100,7,FALSE)</f>
        <v>5.9978722555244417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INDLA</v>
      </c>
      <c r="G319" s="16">
        <f>VLOOKUP($D319,'Growth rate'!$B$3:$S$93,6,FALSE)*VLOOKUP($F319,BY_IND_Demand_Drivers!$B$5:$J$100,7,FALSE)</f>
        <v>6.0459571801129526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INDLA</v>
      </c>
      <c r="G320" s="16">
        <f>VLOOKUP($D320,'Growth rate'!$B$3:$S$93,6,FALSE)*VLOOKUP($F320,BY_IND_Demand_Drivers!$B$5:$J$100,7,FALSE)</f>
        <v>6.0940421047014626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INDLA</v>
      </c>
      <c r="G321" s="16">
        <f>VLOOKUP($D321,'Growth rate'!$B$3:$S$93,6,FALSE)*VLOOKUP($F321,BY_IND_Demand_Drivers!$B$5:$J$100,7,FALSE)</f>
        <v>6.1421270292899717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INDLA</v>
      </c>
      <c r="G322" s="16">
        <f>VLOOKUP($D322,'Growth rate'!$B$3:$S$93,6,FALSE)*VLOOKUP($F322,BY_IND_Demand_Drivers!$B$5:$J$100,7,FALSE)</f>
        <v>6.1890968430566957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INDLA</v>
      </c>
      <c r="G323" s="16">
        <f>VLOOKUP($D323,'Growth rate'!$B$3:$S$93,6,FALSE)*VLOOKUP($F323,BY_IND_Demand_Drivers!$B$5:$J$100,7,FALSE)</f>
        <v>6.236066656823418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INDLA</v>
      </c>
      <c r="G324" s="16">
        <f>VLOOKUP($D324,'Growth rate'!$B$3:$S$93,6,FALSE)*VLOOKUP($F324,BY_IND_Demand_Drivers!$B$5:$J$100,7,FALSE)</f>
        <v>6.2830364705901411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INDLA</v>
      </c>
      <c r="G325" s="16">
        <f>VLOOKUP($D325,'Growth rate'!$B$3:$S$93,6,FALSE)*VLOOKUP($F325,BY_IND_Demand_Drivers!$B$5:$J$100,7,FALSE)</f>
        <v>6.3300062843568634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INDLA</v>
      </c>
      <c r="G326" s="16">
        <f>VLOOKUP($D326,'Growth rate'!$B$3:$S$93,6,FALSE)*VLOOKUP($F326,BY_IND_Demand_Drivers!$B$5:$J$100,7,FALSE)</f>
        <v>6.3769760981235866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INDLA</v>
      </c>
      <c r="G327" s="16">
        <f>VLOOKUP($D327,'Growth rate'!$B$3:$S$93,6,FALSE)*VLOOKUP($F327,BY_IND_Demand_Drivers!$B$5:$J$100,7,FALSE)</f>
        <v>6.4223775758171175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INDLA</v>
      </c>
      <c r="G328" s="16">
        <f>VLOOKUP($D328,'Growth rate'!$B$3:$S$93,6,FALSE)*VLOOKUP($F328,BY_IND_Demand_Drivers!$B$5:$J$100,7,FALSE)</f>
        <v>6.4677790535106485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INDLA</v>
      </c>
      <c r="G329" s="16">
        <f>VLOOKUP($D329,'Growth rate'!$B$3:$S$93,6,FALSE)*VLOOKUP($F329,BY_IND_Demand_Drivers!$B$5:$J$100,7,FALSE)</f>
        <v>6.5131805312041795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INDLA</v>
      </c>
      <c r="G330" s="16">
        <f>VLOOKUP($D330,'Growth rate'!$B$3:$S$93,6,FALSE)*VLOOKUP($F330,BY_IND_Demand_Drivers!$B$5:$J$100,7,FALSE)</f>
        <v>6.5585820088977096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INDLA</v>
      </c>
      <c r="G331" s="16">
        <f>VLOOKUP($D331,'Growth rate'!$B$3:$S$93,6,FALSE)*VLOOKUP($F331,BY_IND_Demand_Drivers!$B$5:$J$100,7,FALSE)</f>
        <v>6.6039834865912415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INDEM</v>
      </c>
      <c r="G332" s="16">
        <f>VLOOKUP($D332,'Growth rate'!$B$3:$S$93,6,FALSE)*VLOOKUP($F332,BY_IND_Demand_Drivers!$B$5:$J$100,7,FALSE)</f>
        <v>13.702392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INDEM</v>
      </c>
      <c r="G333" s="16">
        <f>VLOOKUP($D333,'Growth rate'!$B$3:$S$93,6,FALSE)*VLOOKUP($F333,BY_IND_Demand_Drivers!$B$5:$J$100,7,FALSE)</f>
        <v>13.879153949057351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INDEM</v>
      </c>
      <c r="G334" s="16">
        <f>VLOOKUP($D334,'Growth rate'!$B$3:$S$93,6,FALSE)*VLOOKUP($F334,BY_IND_Demand_Drivers!$B$5:$J$100,7,FALSE)</f>
        <v>14.0559158981147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INDEM</v>
      </c>
      <c r="G335" s="16">
        <f>VLOOKUP($D335,'Growth rate'!$B$3:$S$93,6,FALSE)*VLOOKUP($F335,BY_IND_Demand_Drivers!$B$5:$J$100,7,FALSE)</f>
        <v>14.232677847172051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INDEM</v>
      </c>
      <c r="G336" s="16">
        <f>VLOOKUP($D336,'Growth rate'!$B$3:$S$93,6,FALSE)*VLOOKUP($F336,BY_IND_Demand_Drivers!$B$5:$J$100,7,FALSE)</f>
        <v>14.409439796229398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INDEM</v>
      </c>
      <c r="G337" s="16">
        <f>VLOOKUP($D337,'Growth rate'!$B$3:$S$93,6,FALSE)*VLOOKUP($F337,BY_IND_Demand_Drivers!$B$5:$J$100,7,FALSE)</f>
        <v>14.586201745286749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INDEM</v>
      </c>
      <c r="G338" s="16">
        <f>VLOOKUP($D338,'Growth rate'!$B$3:$S$93,6,FALSE)*VLOOKUP($F338,BY_IND_Demand_Drivers!$B$5:$J$100,7,FALSE)</f>
        <v>14.7629636943441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INDEM</v>
      </c>
      <c r="G339" s="16">
        <f>VLOOKUP($D339,'Growth rate'!$B$3:$S$93,6,FALSE)*VLOOKUP($F339,BY_IND_Demand_Drivers!$B$5:$J$100,7,FALSE)</f>
        <v>14.939725643401449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INDEM</v>
      </c>
      <c r="G340" s="16">
        <f>VLOOKUP($D340,'Growth rate'!$B$3:$S$93,6,FALSE)*VLOOKUP($F340,BY_IND_Demand_Drivers!$B$5:$J$100,7,FALSE)</f>
        <v>15.1164875924588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INDEM</v>
      </c>
      <c r="G341" s="16">
        <f>VLOOKUP($D341,'Growth rate'!$B$3:$S$93,6,FALSE)*VLOOKUP($F341,BY_IND_Demand_Drivers!$B$5:$J$100,7,FALSE)</f>
        <v>15.29324954151615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INDEM</v>
      </c>
      <c r="G342" s="16">
        <f>VLOOKUP($D342,'Growth rate'!$B$3:$S$93,6,FALSE)*VLOOKUP($F342,BY_IND_Demand_Drivers!$B$5:$J$100,7,FALSE)</f>
        <v>15.4700114905735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INDEM</v>
      </c>
      <c r="G343" s="16">
        <f>VLOOKUP($D343,'Growth rate'!$B$3:$S$93,6,FALSE)*VLOOKUP($F343,BY_IND_Demand_Drivers!$B$5:$J$100,7,FALSE)</f>
        <v>15.64677343963085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INDEM</v>
      </c>
      <c r="G344" s="16">
        <f>VLOOKUP($D344,'Growth rate'!$B$3:$S$93,6,FALSE)*VLOOKUP($F344,BY_IND_Demand_Drivers!$B$5:$J$100,7,FALSE)</f>
        <v>15.823535388688198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INDEM</v>
      </c>
      <c r="G345" s="16">
        <f>VLOOKUP($D345,'Growth rate'!$B$3:$S$93,6,FALSE)*VLOOKUP($F345,BY_IND_Demand_Drivers!$B$5:$J$100,7,FALSE)</f>
        <v>16.00029733774555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INDEM</v>
      </c>
      <c r="G346" s="16">
        <f>VLOOKUP($D346,'Growth rate'!$B$3:$S$93,6,FALSE)*VLOOKUP($F346,BY_IND_Demand_Drivers!$B$5:$J$100,7,FALSE)</f>
        <v>16.177059286802898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INDEM</v>
      </c>
      <c r="G347" s="16">
        <f>VLOOKUP($D347,'Growth rate'!$B$3:$S$93,6,FALSE)*VLOOKUP($F347,BY_IND_Demand_Drivers!$B$5:$J$100,7,FALSE)</f>
        <v>16.353821235860249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INDEM</v>
      </c>
      <c r="G348" s="16">
        <f>VLOOKUP($D348,'Growth rate'!$B$3:$S$93,6,FALSE)*VLOOKUP($F348,BY_IND_Demand_Drivers!$B$5:$J$100,7,FALSE)</f>
        <v>16.530583184917599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INDEM</v>
      </c>
      <c r="G349" s="16">
        <f>VLOOKUP($D349,'Growth rate'!$B$3:$S$93,6,FALSE)*VLOOKUP($F349,BY_IND_Demand_Drivers!$B$5:$J$100,7,FALSE)</f>
        <v>16.707345133974947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INDEM</v>
      </c>
      <c r="G350" s="16">
        <f>VLOOKUP($D350,'Growth rate'!$B$3:$S$93,6,FALSE)*VLOOKUP($F350,BY_IND_Demand_Drivers!$B$5:$J$100,7,FALSE)</f>
        <v>16.884107083032298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INDEM</v>
      </c>
      <c r="G351" s="16">
        <f>VLOOKUP($D351,'Growth rate'!$B$3:$S$93,6,FALSE)*VLOOKUP($F351,BY_IND_Demand_Drivers!$B$5:$J$100,7,FALSE)</f>
        <v>17.060869032089649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INDEM</v>
      </c>
      <c r="G352" s="16">
        <f>VLOOKUP($D352,'Growth rate'!$B$3:$S$93,6,FALSE)*VLOOKUP($F352,BY_IND_Demand_Drivers!$B$5:$J$100,7,FALSE)</f>
        <v>17.237630981146999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INDEM</v>
      </c>
      <c r="G353" s="16">
        <f>VLOOKUP($D353,'Growth rate'!$B$3:$S$93,6,FALSE)*VLOOKUP($F353,BY_IND_Demand_Drivers!$B$5:$J$100,7,FALSE)</f>
        <v>17.41439293020435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INDEM</v>
      </c>
      <c r="G354" s="16">
        <f>VLOOKUP($D354,'Growth rate'!$B$3:$S$93,6,FALSE)*VLOOKUP($F354,BY_IND_Demand_Drivers!$B$5:$J$100,7,FALSE)</f>
        <v>17.591154879261701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INDEM</v>
      </c>
      <c r="G355" s="16">
        <f>VLOOKUP($D355,'Growth rate'!$B$3:$S$93,6,FALSE)*VLOOKUP($F355,BY_IND_Demand_Drivers!$B$5:$J$100,7,FALSE)</f>
        <v>17.767916828319049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INDEM</v>
      </c>
      <c r="G356" s="16">
        <f>VLOOKUP($D356,'Growth rate'!$B$3:$S$93,6,FALSE)*VLOOKUP($F356,BY_IND_Demand_Drivers!$B$5:$J$100,7,FALSE)</f>
        <v>17.944678777376396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INDEM</v>
      </c>
      <c r="G357" s="16">
        <f>VLOOKUP($D357,'Growth rate'!$B$3:$S$93,6,FALSE)*VLOOKUP($F357,BY_IND_Demand_Drivers!$B$5:$J$100,7,FALSE)</f>
        <v>18.121440726433747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INDEM</v>
      </c>
      <c r="G358" s="16">
        <f>VLOOKUP($D358,'Growth rate'!$B$3:$S$93,6,FALSE)*VLOOKUP($F358,BY_IND_Demand_Drivers!$B$5:$J$100,7,FALSE)</f>
        <v>18.298202675491098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INDEM</v>
      </c>
      <c r="G359" s="16">
        <f>VLOOKUP($D359,'Growth rate'!$B$3:$S$93,6,FALSE)*VLOOKUP($F359,BY_IND_Demand_Drivers!$B$5:$J$100,7,FALSE)</f>
        <v>18.474964624548445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INDEM</v>
      </c>
      <c r="G360" s="16">
        <f>VLOOKUP($D360,'Growth rate'!$B$3:$S$93,6,FALSE)*VLOOKUP($F360,BY_IND_Demand_Drivers!$B$5:$J$100,7,FALSE)</f>
        <v>18.651726573605796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INDEM</v>
      </c>
      <c r="G361" s="16">
        <f>VLOOKUP($D361,'Growth rate'!$B$3:$S$93,6,FALSE)*VLOOKUP($F361,BY_IND_Demand_Drivers!$B$5:$J$100,7,FALSE)</f>
        <v>18.82848852266315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INDEM</v>
      </c>
      <c r="G362" s="16">
        <f>VLOOKUP($D362,'Growth rate'!$B$3:$S$93,6,FALSE)*VLOOKUP($F362,BY_IND_Demand_Drivers!$B$5:$J$100,7,FALSE)</f>
        <v>19.005250471720498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INDEM</v>
      </c>
      <c r="G363" s="16">
        <f>VLOOKUP($D363,'Growth rate'!$B$3:$S$93,6,FALSE)*VLOOKUP($F363,BY_IND_Demand_Drivers!$B$5:$J$100,7,FALSE)</f>
        <v>19.182012420777848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INDEM</v>
      </c>
      <c r="G364" s="16">
        <f>VLOOKUP($D364,'Growth rate'!$B$3:$S$93,6,FALSE)*VLOOKUP($F364,BY_IND_Demand_Drivers!$B$5:$J$100,7,FALSE)</f>
        <v>19.390026512003772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INDEM</v>
      </c>
      <c r="G365" s="16">
        <f>VLOOKUP($D365,'Growth rate'!$B$3:$S$93,6,FALSE)*VLOOKUP($F365,BY_IND_Demand_Drivers!$B$5:$J$100,7,FALSE)</f>
        <v>19.598040603229698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INDEM</v>
      </c>
      <c r="G366" s="16">
        <f>VLOOKUP($D366,'Growth rate'!$B$3:$S$93,6,FALSE)*VLOOKUP($F366,BY_IND_Demand_Drivers!$B$5:$J$100,7,FALSE)</f>
        <v>19.806054694455622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INDEM</v>
      </c>
      <c r="G367" s="16">
        <f>VLOOKUP($D367,'Growth rate'!$B$3:$S$93,6,FALSE)*VLOOKUP($F367,BY_IND_Demand_Drivers!$B$5:$J$100,7,FALSE)</f>
        <v>20.014068785681548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INDEM</v>
      </c>
      <c r="G368" s="16">
        <f>VLOOKUP($D368,'Growth rate'!$B$3:$S$93,6,FALSE)*VLOOKUP($F368,BY_IND_Demand_Drivers!$B$5:$J$100,7,FALSE)</f>
        <v>20.222082876907471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INDEM</v>
      </c>
      <c r="G369" s="16">
        <f>VLOOKUP($D369,'Growth rate'!$B$3:$S$93,6,FALSE)*VLOOKUP($F369,BY_IND_Demand_Drivers!$B$5:$J$100,7,FALSE)</f>
        <v>20.455004917382411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INDEM</v>
      </c>
      <c r="G370" s="16">
        <f>VLOOKUP($D370,'Growth rate'!$B$3:$S$93,6,FALSE)*VLOOKUP($F370,BY_IND_Demand_Drivers!$B$5:$J$100,7,FALSE)</f>
        <v>20.687926957857346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INDEM</v>
      </c>
      <c r="G371" s="16">
        <f>VLOOKUP($D371,'Growth rate'!$B$3:$S$93,6,FALSE)*VLOOKUP($F371,BY_IND_Demand_Drivers!$B$5:$J$100,7,FALSE)</f>
        <v>20.920848998332293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INDEM</v>
      </c>
      <c r="G372" s="16">
        <f>VLOOKUP($D372,'Growth rate'!$B$3:$S$93,6,FALSE)*VLOOKUP($F372,BY_IND_Demand_Drivers!$B$5:$J$100,7,FALSE)</f>
        <v>21.153771038807228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INDEM</v>
      </c>
      <c r="G373" s="16">
        <f>VLOOKUP($D373,'Growth rate'!$B$3:$S$93,6,FALSE)*VLOOKUP($F373,BY_IND_Demand_Drivers!$B$5:$J$100,7,FALSE)</f>
        <v>21.386693079282168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INDEM</v>
      </c>
      <c r="G374" s="16">
        <f>VLOOKUP($D374,'Growth rate'!$B$3:$S$93,6,FALSE)*VLOOKUP($F374,BY_IND_Demand_Drivers!$B$5:$J$100,7,FALSE)</f>
        <v>21.625468876566902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INDEM</v>
      </c>
      <c r="G375" s="16">
        <f>VLOOKUP($D375,'Growth rate'!$B$3:$S$93,6,FALSE)*VLOOKUP($F375,BY_IND_Demand_Drivers!$B$5:$J$100,7,FALSE)</f>
        <v>21.86424467385164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INDEM</v>
      </c>
      <c r="G376" s="16">
        <f>VLOOKUP($D376,'Growth rate'!$B$3:$S$93,6,FALSE)*VLOOKUP($F376,BY_IND_Demand_Drivers!$B$5:$J$100,7,FALSE)</f>
        <v>22.103020471136372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INDEM</v>
      </c>
      <c r="G377" s="16">
        <f>VLOOKUP($D377,'Growth rate'!$B$3:$S$93,6,FALSE)*VLOOKUP($F377,BY_IND_Demand_Drivers!$B$5:$J$100,7,FALSE)</f>
        <v>22.341796268421106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INDEM</v>
      </c>
      <c r="G378" s="16">
        <f>VLOOKUP($D378,'Growth rate'!$B$3:$S$93,6,FALSE)*VLOOKUP($F378,BY_IND_Demand_Drivers!$B$5:$J$100,7,FALSE)</f>
        <v>22.580572065705841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INDEM</v>
      </c>
      <c r="G379" s="16">
        <f>VLOOKUP($D379,'Growth rate'!$B$3:$S$93,6,FALSE)*VLOOKUP($F379,BY_IND_Demand_Drivers!$B$5:$J$100,7,FALSE)</f>
        <v>22.827678175621255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INDEM</v>
      </c>
      <c r="G380" s="16">
        <f>VLOOKUP($D380,'Growth rate'!$B$3:$S$93,6,FALSE)*VLOOKUP($F380,BY_IND_Demand_Drivers!$B$5:$J$100,7,FALSE)</f>
        <v>23.074784285536669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INDEM</v>
      </c>
      <c r="G381" s="16">
        <f>VLOOKUP($D381,'Growth rate'!$B$3:$S$93,6,FALSE)*VLOOKUP($F381,BY_IND_Demand_Drivers!$B$5:$J$100,7,FALSE)</f>
        <v>23.321890395452087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INDEM</v>
      </c>
      <c r="G382" s="16">
        <f>VLOOKUP($D382,'Growth rate'!$B$3:$S$93,6,FALSE)*VLOOKUP($F382,BY_IND_Demand_Drivers!$B$5:$J$100,7,FALSE)</f>
        <v>23.568996505367497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INDEM</v>
      </c>
      <c r="G383" s="16">
        <f>VLOOKUP($D383,'Growth rate'!$B$3:$S$93,6,FALSE)*VLOOKUP($F383,BY_IND_Demand_Drivers!$B$5:$J$100,7,FALSE)</f>
        <v>23.816102615282912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INDEM</v>
      </c>
      <c r="G384" s="16">
        <f>VLOOKUP($D384,'Growth rate'!$B$3:$S$93,6,FALSE)*VLOOKUP($F384,BY_IND_Demand_Drivers!$B$5:$J$100,7,FALSE)</f>
        <v>24.062747483056029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INDEM</v>
      </c>
      <c r="G385" s="16">
        <f>VLOOKUP($D385,'Growth rate'!$B$3:$S$93,6,FALSE)*VLOOKUP($F385,BY_IND_Demand_Drivers!$B$5:$J$100,7,FALSE)</f>
        <v>24.309392350829139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INDEM</v>
      </c>
      <c r="G386" s="16">
        <f>VLOOKUP($D386,'Growth rate'!$B$3:$S$93,6,FALSE)*VLOOKUP($F386,BY_IND_Demand_Drivers!$B$5:$J$100,7,FALSE)</f>
        <v>24.556037218602253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INDEM</v>
      </c>
      <c r="G387" s="16">
        <f>VLOOKUP($D387,'Growth rate'!$B$3:$S$93,6,FALSE)*VLOOKUP($F387,BY_IND_Demand_Drivers!$B$5:$J$100,7,FALSE)</f>
        <v>24.802682086375363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INDEM</v>
      </c>
      <c r="G388" s="16">
        <f>VLOOKUP($D388,'Growth rate'!$B$3:$S$93,6,FALSE)*VLOOKUP($F388,BY_IND_Demand_Drivers!$B$5:$J$100,7,FALSE)</f>
        <v>25.049326954148473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INDEM</v>
      </c>
      <c r="G389" s="16">
        <f>VLOOKUP($D389,'Growth rate'!$B$3:$S$93,6,FALSE)*VLOOKUP($F389,BY_IND_Demand_Drivers!$B$5:$J$100,7,FALSE)</f>
        <v>25.291914114059846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INDEM</v>
      </c>
      <c r="G390" s="16">
        <f>VLOOKUP($D390,'Growth rate'!$B$3:$S$93,6,FALSE)*VLOOKUP($F390,BY_IND_Demand_Drivers!$B$5:$J$100,7,FALSE)</f>
        <v>25.534501273971227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INDEM</v>
      </c>
      <c r="G391" s="16">
        <f>VLOOKUP($D391,'Growth rate'!$B$3:$S$93,6,FALSE)*VLOOKUP($F391,BY_IND_Demand_Drivers!$B$5:$J$100,7,FALSE)</f>
        <v>25.7770884338826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INDEM</v>
      </c>
      <c r="G392" s="16">
        <f>VLOOKUP($D392,'Growth rate'!$B$3:$S$93,6,FALSE)*VLOOKUP($F392,BY_IND_Demand_Drivers!$B$5:$J$100,7,FALSE)</f>
        <v>26.019675593793977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INDEM</v>
      </c>
      <c r="G393" s="16">
        <f>VLOOKUP($D393,'Growth rate'!$B$3:$S$93,6,FALSE)*VLOOKUP($F393,BY_IND_Demand_Drivers!$B$5:$J$100,7,FALSE)</f>
        <v>26.262262753705354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INDEM</v>
      </c>
      <c r="G394" s="16">
        <f>VLOOKUP($D394,'Growth rate'!$B$3:$S$93,6,FALSE)*VLOOKUP($F394,BY_IND_Demand_Drivers!$B$5:$J$100,7,FALSE)</f>
        <v>26.494921851216596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INDEM</v>
      </c>
      <c r="G395" s="16">
        <f>VLOOKUP($D395,'Growth rate'!$B$3:$S$93,6,FALSE)*VLOOKUP($F395,BY_IND_Demand_Drivers!$B$5:$J$100,7,FALSE)</f>
        <v>26.727580948727837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INDEM</v>
      </c>
      <c r="G396" s="16">
        <f>VLOOKUP($D396,'Growth rate'!$B$3:$S$93,6,FALSE)*VLOOKUP($F396,BY_IND_Demand_Drivers!$B$5:$J$100,7,FALSE)</f>
        <v>26.960240046239075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INDEM</v>
      </c>
      <c r="G397" s="16">
        <f>VLOOKUP($D397,'Growth rate'!$B$3:$S$93,6,FALSE)*VLOOKUP($F397,BY_IND_Demand_Drivers!$B$5:$J$100,7,FALSE)</f>
        <v>27.192899143750314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INDEM</v>
      </c>
      <c r="G398" s="16">
        <f>VLOOKUP($D398,'Growth rate'!$B$3:$S$93,6,FALSE)*VLOOKUP($F398,BY_IND_Demand_Drivers!$B$5:$J$100,7,FALSE)</f>
        <v>27.425558241261555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INDEM</v>
      </c>
      <c r="G399" s="16">
        <f>VLOOKUP($D399,'Growth rate'!$B$3:$S$93,6,FALSE)*VLOOKUP($F399,BY_IND_Demand_Drivers!$B$5:$J$100,7,FALSE)</f>
        <v>27.649011714349335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INDEM</v>
      </c>
      <c r="G400" s="16">
        <f>VLOOKUP($D400,'Growth rate'!$B$3:$S$93,6,FALSE)*VLOOKUP($F400,BY_IND_Demand_Drivers!$B$5:$J$100,7,FALSE)</f>
        <v>27.872465187437111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INDEM</v>
      </c>
      <c r="G401" s="16">
        <f>VLOOKUP($D401,'Growth rate'!$B$3:$S$93,6,FALSE)*VLOOKUP($F401,BY_IND_Demand_Drivers!$B$5:$J$100,7,FALSE)</f>
        <v>28.095918660524898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INDEM</v>
      </c>
      <c r="G402" s="16">
        <f>VLOOKUP($D402,'Growth rate'!$B$3:$S$93,6,FALSE)*VLOOKUP($F402,BY_IND_Demand_Drivers!$B$5:$J$100,7,FALSE)</f>
        <v>28.319372133612678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INDEM</v>
      </c>
      <c r="G403" s="16">
        <f>VLOOKUP($D403,'Growth rate'!$B$3:$S$93,6,FALSE)*VLOOKUP($F403,BY_IND_Demand_Drivers!$B$5:$J$100,7,FALSE)</f>
        <v>28.542825606700458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INDEM</v>
      </c>
      <c r="G404" s="16">
        <f>VLOOKUP($D404,'Growth rate'!$B$3:$S$93,6,FALSE)*VLOOKUP($F404,BY_IND_Demand_Drivers!$B$5:$J$100,7,FALSE)</f>
        <v>28.761097094204644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INDEM</v>
      </c>
      <c r="G405" s="16">
        <f>VLOOKUP($D405,'Growth rate'!$B$3:$S$93,6,FALSE)*VLOOKUP($F405,BY_IND_Demand_Drivers!$B$5:$J$100,7,FALSE)</f>
        <v>28.979368581708822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INDEM</v>
      </c>
      <c r="G406" s="16">
        <f>VLOOKUP($D406,'Growth rate'!$B$3:$S$93,6,FALSE)*VLOOKUP($F406,BY_IND_Demand_Drivers!$B$5:$J$100,7,FALSE)</f>
        <v>29.197640069213012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INDEM</v>
      </c>
      <c r="G407" s="16">
        <f>VLOOKUP($D407,'Growth rate'!$B$3:$S$93,6,FALSE)*VLOOKUP($F407,BY_IND_Demand_Drivers!$B$5:$J$100,7,FALSE)</f>
        <v>29.415911556717191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INDEM</v>
      </c>
      <c r="G408" s="16">
        <f>VLOOKUP($D408,'Growth rate'!$B$3:$S$93,6,FALSE)*VLOOKUP($F408,BY_IND_Demand_Drivers!$B$5:$J$100,7,FALSE)</f>
        <v>29.63418304422137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INDEM</v>
      </c>
      <c r="G409" s="16">
        <f>VLOOKUP($D409,'Growth rate'!$B$3:$S$93,6,FALSE)*VLOOKUP($F409,BY_IND_Demand_Drivers!$B$5:$J$100,7,FALSE)</f>
        <v>29.84516638173837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INDEM</v>
      </c>
      <c r="G410" s="16">
        <f>VLOOKUP($D410,'Growth rate'!$B$3:$S$93,6,FALSE)*VLOOKUP($F410,BY_IND_Demand_Drivers!$B$5:$J$100,7,FALSE)</f>
        <v>30.056149719255366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INDEM</v>
      </c>
      <c r="G411" s="16">
        <f>VLOOKUP($D411,'Growth rate'!$B$3:$S$93,6,FALSE)*VLOOKUP($F411,BY_IND_Demand_Drivers!$B$5:$J$100,7,FALSE)</f>
        <v>30.267133056772366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INDEM</v>
      </c>
      <c r="G412" s="16">
        <f>VLOOKUP($D412,'Growth rate'!$B$3:$S$93,6,FALSE)*VLOOKUP($F412,BY_IND_Demand_Drivers!$B$5:$J$100,7,FALSE)</f>
        <v>30.478116394289358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INDEM</v>
      </c>
      <c r="G413" s="16">
        <f>VLOOKUP($D413,'Growth rate'!$B$3:$S$93,6,FALSE)*VLOOKUP($F413,BY_IND_Demand_Drivers!$B$5:$J$100,7,FALSE)</f>
        <v>30.689099731806355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83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INDTF</v>
      </c>
      <c r="G414" s="16">
        <f>VLOOKUP($D414,'Growth rate'!$B$3:$S$93,6,FALSE)*VLOOKUP($F414,BY_IND_Demand_Drivers!$B$5:$J$100,7,FALSE)</f>
        <v>53.2294895049505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83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INDTF</v>
      </c>
      <c r="G415" s="16">
        <f>VLOOKUP($D415,'Growth rate'!$B$3:$S$93,6,FALSE)*VLOOKUP($F415,BY_IND_Demand_Drivers!$B$5:$J$100,7,FALSE)</f>
        <v>53.916154162641135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83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INDTF</v>
      </c>
      <c r="G416" s="16">
        <f>VLOOKUP($D416,'Growth rate'!$B$3:$S$93,6,FALSE)*VLOOKUP($F416,BY_IND_Demand_Drivers!$B$5:$J$100,7,FALSE)</f>
        <v>54.602818820331755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83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INDTF</v>
      </c>
      <c r="G417" s="16">
        <f>VLOOKUP($D417,'Growth rate'!$B$3:$S$93,6,FALSE)*VLOOKUP($F417,BY_IND_Demand_Drivers!$B$5:$J$100,7,FALSE)</f>
        <v>55.28948347802239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83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INDTF</v>
      </c>
      <c r="G418" s="16">
        <f>VLOOKUP($D418,'Growth rate'!$B$3:$S$93,6,FALSE)*VLOOKUP($F418,BY_IND_Demand_Drivers!$B$5:$J$100,7,FALSE)</f>
        <v>55.976148135713011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83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INDTF</v>
      </c>
      <c r="G419" s="16">
        <f>VLOOKUP($D419,'Growth rate'!$B$3:$S$93,6,FALSE)*VLOOKUP($F419,BY_IND_Demand_Drivers!$B$5:$J$100,7,FALSE)</f>
        <v>56.662812793403639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83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INDTF</v>
      </c>
      <c r="G420" s="16">
        <f>VLOOKUP($D420,'Growth rate'!$B$3:$S$93,6,FALSE)*VLOOKUP($F420,BY_IND_Demand_Drivers!$B$5:$J$100,7,FALSE)</f>
        <v>57.349477451094273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83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INDTF</v>
      </c>
      <c r="G421" s="16">
        <f>VLOOKUP($D421,'Growth rate'!$B$3:$S$93,6,FALSE)*VLOOKUP($F421,BY_IND_Demand_Drivers!$B$5:$J$100,7,FALSE)</f>
        <v>58.036142108784894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83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INDTF</v>
      </c>
      <c r="G422" s="16">
        <f>VLOOKUP($D422,'Growth rate'!$B$3:$S$93,6,FALSE)*VLOOKUP($F422,BY_IND_Demand_Drivers!$B$5:$J$100,7,FALSE)</f>
        <v>58.722806766475529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83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INDTF</v>
      </c>
      <c r="G423" s="16">
        <f>VLOOKUP($D423,'Growth rate'!$B$3:$S$93,6,FALSE)*VLOOKUP($F423,BY_IND_Demand_Drivers!$B$5:$J$100,7,FALSE)</f>
        <v>59.409471424166163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83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INDTF</v>
      </c>
      <c r="G424" s="16">
        <f>VLOOKUP($D424,'Growth rate'!$B$3:$S$93,6,FALSE)*VLOOKUP($F424,BY_IND_Demand_Drivers!$B$5:$J$100,7,FALSE)</f>
        <v>60.096136081856784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83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INDTF</v>
      </c>
      <c r="G425" s="16">
        <f>VLOOKUP($D425,'Growth rate'!$B$3:$S$93,6,FALSE)*VLOOKUP($F425,BY_IND_Demand_Drivers!$B$5:$J$100,7,FALSE)</f>
        <v>60.782800739547412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83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INDTF</v>
      </c>
      <c r="G426" s="16">
        <f>VLOOKUP($D426,'Growth rate'!$B$3:$S$93,6,FALSE)*VLOOKUP($F426,BY_IND_Demand_Drivers!$B$5:$J$100,7,FALSE)</f>
        <v>61.469465397238032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83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INDTF</v>
      </c>
      <c r="G427" s="16">
        <f>VLOOKUP($D427,'Growth rate'!$B$3:$S$93,6,FALSE)*VLOOKUP($F427,BY_IND_Demand_Drivers!$B$5:$J$100,7,FALSE)</f>
        <v>62.156130054928667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83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INDTF</v>
      </c>
      <c r="G428" s="16">
        <f>VLOOKUP($D428,'Growth rate'!$B$3:$S$93,6,FALSE)*VLOOKUP($F428,BY_IND_Demand_Drivers!$B$5:$J$100,7,FALSE)</f>
        <v>62.842794712619288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83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INDTF</v>
      </c>
      <c r="G429" s="16">
        <f>VLOOKUP($D429,'Growth rate'!$B$3:$S$93,6,FALSE)*VLOOKUP($F429,BY_IND_Demand_Drivers!$B$5:$J$100,7,FALSE)</f>
        <v>63.529459370309922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83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INDTF</v>
      </c>
      <c r="G430" s="16">
        <f>VLOOKUP($D430,'Growth rate'!$B$3:$S$93,6,FALSE)*VLOOKUP($F430,BY_IND_Demand_Drivers!$B$5:$J$100,7,FALSE)</f>
        <v>64.21612402800055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83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INDTF</v>
      </c>
      <c r="G431" s="16">
        <f>VLOOKUP($D431,'Growth rate'!$B$3:$S$93,6,FALSE)*VLOOKUP($F431,BY_IND_Demand_Drivers!$B$5:$J$100,7,FALSE)</f>
        <v>64.902788685691178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83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INDTF</v>
      </c>
      <c r="G432" s="16">
        <f>VLOOKUP($D432,'Growth rate'!$B$3:$S$93,6,FALSE)*VLOOKUP($F432,BY_IND_Demand_Drivers!$B$5:$J$100,7,FALSE)</f>
        <v>65.589453343381805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83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INDTF</v>
      </c>
      <c r="G433" s="16">
        <f>VLOOKUP($D433,'Growth rate'!$B$3:$S$93,6,FALSE)*VLOOKUP($F433,BY_IND_Demand_Drivers!$B$5:$J$100,7,FALSE)</f>
        <v>66.276118001072447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83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INDTF</v>
      </c>
      <c r="G434" s="16">
        <f>VLOOKUP($D434,'Growth rate'!$B$3:$S$93,6,FALSE)*VLOOKUP($F434,BY_IND_Demand_Drivers!$B$5:$J$100,7,FALSE)</f>
        <v>66.962782658763061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83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INDTF</v>
      </c>
      <c r="G435" s="16">
        <f>VLOOKUP($D435,'Growth rate'!$B$3:$S$93,6,FALSE)*VLOOKUP($F435,BY_IND_Demand_Drivers!$B$5:$J$100,7,FALSE)</f>
        <v>67.649447316453703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83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INDTF</v>
      </c>
      <c r="G436" s="16">
        <f>VLOOKUP($D436,'Growth rate'!$B$3:$S$93,6,FALSE)*VLOOKUP($F436,BY_IND_Demand_Drivers!$B$5:$J$100,7,FALSE)</f>
        <v>68.33611197414433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83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INDTF</v>
      </c>
      <c r="G437" s="16">
        <f>VLOOKUP($D437,'Growth rate'!$B$3:$S$93,6,FALSE)*VLOOKUP($F437,BY_IND_Demand_Drivers!$B$5:$J$100,7,FALSE)</f>
        <v>69.022776631834944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83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INDTF</v>
      </c>
      <c r="G438" s="16">
        <f>VLOOKUP($D438,'Growth rate'!$B$3:$S$93,6,FALSE)*VLOOKUP($F438,BY_IND_Demand_Drivers!$B$5:$J$100,7,FALSE)</f>
        <v>69.709441289525572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83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INDTF</v>
      </c>
      <c r="G439" s="16">
        <f>VLOOKUP($D439,'Growth rate'!$B$3:$S$93,6,FALSE)*VLOOKUP($F439,BY_IND_Demand_Drivers!$B$5:$J$100,7,FALSE)</f>
        <v>70.396105947216199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83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INDTF</v>
      </c>
      <c r="G440" s="16">
        <f>VLOOKUP($D440,'Growth rate'!$B$3:$S$93,6,FALSE)*VLOOKUP($F440,BY_IND_Demand_Drivers!$B$5:$J$100,7,FALSE)</f>
        <v>71.082770604906841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83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INDTF</v>
      </c>
      <c r="G441" s="16">
        <f>VLOOKUP($D441,'Growth rate'!$B$3:$S$93,6,FALSE)*VLOOKUP($F441,BY_IND_Demand_Drivers!$B$5:$J$100,7,FALSE)</f>
        <v>71.769435262597455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83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INDTF</v>
      </c>
      <c r="G442" s="16">
        <f>VLOOKUP($D442,'Growth rate'!$B$3:$S$93,6,FALSE)*VLOOKUP($F442,BY_IND_Demand_Drivers!$B$5:$J$100,7,FALSE)</f>
        <v>72.456099920288096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83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INDTF</v>
      </c>
      <c r="G443" s="16">
        <f>VLOOKUP($D443,'Growth rate'!$B$3:$S$93,6,FALSE)*VLOOKUP($F443,BY_IND_Demand_Drivers!$B$5:$J$100,7,FALSE)</f>
        <v>73.142764577978724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83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INDTF</v>
      </c>
      <c r="G444" s="16">
        <f>VLOOKUP($D444,'Growth rate'!$B$3:$S$93,6,FALSE)*VLOOKUP($F444,BY_IND_Demand_Drivers!$B$5:$J$100,7,FALSE)</f>
        <v>73.829429235669352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83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INDTF</v>
      </c>
      <c r="G445" s="16">
        <f>VLOOKUP($D445,'Growth rate'!$B$3:$S$93,6,FALSE)*VLOOKUP($F445,BY_IND_Demand_Drivers!$B$5:$J$100,7,FALSE)</f>
        <v>74.516093893359979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83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INDTF</v>
      </c>
      <c r="G446" s="16">
        <f>VLOOKUP($D446,'Growth rate'!$B$3:$S$93,6,FALSE)*VLOOKUP($F446,BY_IND_Demand_Drivers!$B$5:$J$100,7,FALSE)</f>
        <v>75.324163308232372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83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INDTF</v>
      </c>
      <c r="G447" s="16">
        <f>VLOOKUP($D447,'Growth rate'!$B$3:$S$93,6,FALSE)*VLOOKUP($F447,BY_IND_Demand_Drivers!$B$5:$J$100,7,FALSE)</f>
        <v>76.132232723104764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83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INDTF</v>
      </c>
      <c r="G448" s="16">
        <f>VLOOKUP($D448,'Growth rate'!$B$3:$S$93,6,FALSE)*VLOOKUP($F448,BY_IND_Demand_Drivers!$B$5:$J$100,7,FALSE)</f>
        <v>76.940302137977156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83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INDTF</v>
      </c>
      <c r="G449" s="16">
        <f>VLOOKUP($D449,'Growth rate'!$B$3:$S$93,6,FALSE)*VLOOKUP($F449,BY_IND_Demand_Drivers!$B$5:$J$100,7,FALSE)</f>
        <v>77.748371552849562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83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INDTF</v>
      </c>
      <c r="G450" s="16">
        <f>VLOOKUP($D450,'Growth rate'!$B$3:$S$93,6,FALSE)*VLOOKUP($F450,BY_IND_Demand_Drivers!$B$5:$J$100,7,FALSE)</f>
        <v>78.556440967721954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83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INDTF</v>
      </c>
      <c r="G451" s="16">
        <f>VLOOKUP($D451,'Growth rate'!$B$3:$S$93,6,FALSE)*VLOOKUP($F451,BY_IND_Demand_Drivers!$B$5:$J$100,7,FALSE)</f>
        <v>79.461269942760211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83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INDTF</v>
      </c>
      <c r="G452" s="16">
        <f>VLOOKUP($D452,'Growth rate'!$B$3:$S$93,6,FALSE)*VLOOKUP($F452,BY_IND_Demand_Drivers!$B$5:$J$100,7,FALSE)</f>
        <v>80.366098917798453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83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INDTF</v>
      </c>
      <c r="G453" s="16">
        <f>VLOOKUP($D453,'Growth rate'!$B$3:$S$93,6,FALSE)*VLOOKUP($F453,BY_IND_Demand_Drivers!$B$5:$J$100,7,FALSE)</f>
        <v>81.270927892836738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83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INDTF</v>
      </c>
      <c r="G454" s="16">
        <f>VLOOKUP($D454,'Growth rate'!$B$3:$S$93,6,FALSE)*VLOOKUP($F454,BY_IND_Demand_Drivers!$B$5:$J$100,7,FALSE)</f>
        <v>82.175756867874981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83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INDTF</v>
      </c>
      <c r="G455" s="16">
        <f>VLOOKUP($D455,'Growth rate'!$B$3:$S$93,6,FALSE)*VLOOKUP($F455,BY_IND_Demand_Drivers!$B$5:$J$100,7,FALSE)</f>
        <v>83.080585842913251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83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INDTF</v>
      </c>
      <c r="G456" s="16">
        <f>VLOOKUP($D456,'Growth rate'!$B$3:$S$93,6,FALSE)*VLOOKUP($F456,BY_IND_Demand_Drivers!$B$5:$J$100,7,FALSE)</f>
        <v>84.008154824708825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83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INDTF</v>
      </c>
      <c r="G457" s="16">
        <f>VLOOKUP($D457,'Growth rate'!$B$3:$S$93,6,FALSE)*VLOOKUP($F457,BY_IND_Demand_Drivers!$B$5:$J$100,7,FALSE)</f>
        <v>84.935723806504427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83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INDTF</v>
      </c>
      <c r="G458" s="16">
        <f>VLOOKUP($D458,'Growth rate'!$B$3:$S$93,6,FALSE)*VLOOKUP($F458,BY_IND_Demand_Drivers!$B$5:$J$100,7,FALSE)</f>
        <v>85.863292788300001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83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INDTF</v>
      </c>
      <c r="G459" s="16">
        <f>VLOOKUP($D459,'Growth rate'!$B$3:$S$93,6,FALSE)*VLOOKUP($F459,BY_IND_Demand_Drivers!$B$5:$J$100,7,FALSE)</f>
        <v>86.790861770095589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83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INDTF</v>
      </c>
      <c r="G460" s="16">
        <f>VLOOKUP($D460,'Growth rate'!$B$3:$S$93,6,FALSE)*VLOOKUP($F460,BY_IND_Demand_Drivers!$B$5:$J$100,7,FALSE)</f>
        <v>87.718430751891162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83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INDTF</v>
      </c>
      <c r="G461" s="16">
        <f>VLOOKUP($D461,'Growth rate'!$B$3:$S$93,6,FALSE)*VLOOKUP($F461,BY_IND_Demand_Drivers!$B$5:$J$100,7,FALSE)</f>
        <v>88.678360382013537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83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INDTF</v>
      </c>
      <c r="G462" s="16">
        <f>VLOOKUP($D462,'Growth rate'!$B$3:$S$93,6,FALSE)*VLOOKUP($F462,BY_IND_Demand_Drivers!$B$5:$J$100,7,FALSE)</f>
        <v>89.638290012135911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83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INDTF</v>
      </c>
      <c r="G463" s="16">
        <f>VLOOKUP($D463,'Growth rate'!$B$3:$S$93,6,FALSE)*VLOOKUP($F463,BY_IND_Demand_Drivers!$B$5:$J$100,7,FALSE)</f>
        <v>90.598219642258272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83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INDTF</v>
      </c>
      <c r="G464" s="16">
        <f>VLOOKUP($D464,'Growth rate'!$B$3:$S$93,6,FALSE)*VLOOKUP($F464,BY_IND_Demand_Drivers!$B$5:$J$100,7,FALSE)</f>
        <v>91.558149272380632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83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INDTF</v>
      </c>
      <c r="G465" s="16">
        <f>VLOOKUP($D465,'Growth rate'!$B$3:$S$93,6,FALSE)*VLOOKUP($F465,BY_IND_Demand_Drivers!$B$5:$J$100,7,FALSE)</f>
        <v>92.518078902503007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83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INDTF</v>
      </c>
      <c r="G466" s="16">
        <f>VLOOKUP($D466,'Growth rate'!$B$3:$S$93,6,FALSE)*VLOOKUP($F466,BY_IND_Demand_Drivers!$B$5:$J$100,7,FALSE)</f>
        <v>93.476216751761669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83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INDTF</v>
      </c>
      <c r="G467" s="16">
        <f>VLOOKUP($D467,'Growth rate'!$B$3:$S$93,6,FALSE)*VLOOKUP($F467,BY_IND_Demand_Drivers!$B$5:$J$100,7,FALSE)</f>
        <v>94.434354601020289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83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INDTF</v>
      </c>
      <c r="G468" s="16">
        <f>VLOOKUP($D468,'Growth rate'!$B$3:$S$93,6,FALSE)*VLOOKUP($F468,BY_IND_Demand_Drivers!$B$5:$J$100,7,FALSE)</f>
        <v>95.392492450278937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83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INDTF</v>
      </c>
      <c r="G469" s="16">
        <f>VLOOKUP($D469,'Growth rate'!$B$3:$S$93,6,FALSE)*VLOOKUP($F469,BY_IND_Demand_Drivers!$B$5:$J$100,7,FALSE)</f>
        <v>96.350630299537571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83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INDTF</v>
      </c>
      <c r="G470" s="16">
        <f>VLOOKUP($D470,'Growth rate'!$B$3:$S$93,6,FALSE)*VLOOKUP($F470,BY_IND_Demand_Drivers!$B$5:$J$100,7,FALSE)</f>
        <v>97.308768148796204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83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INDTF</v>
      </c>
      <c r="G471" s="16">
        <f>VLOOKUP($D471,'Growth rate'!$B$3:$S$93,6,FALSE)*VLOOKUP($F471,BY_IND_Demand_Drivers!$B$5:$J$100,7,FALSE)</f>
        <v>98.251143077388107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83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INDTF</v>
      </c>
      <c r="G472" s="16">
        <f>VLOOKUP($D472,'Growth rate'!$B$3:$S$93,6,FALSE)*VLOOKUP($F472,BY_IND_Demand_Drivers!$B$5:$J$100,7,FALSE)</f>
        <v>99.193518005980025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83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INDTF</v>
      </c>
      <c r="G473" s="16">
        <f>VLOOKUP($D473,'Growth rate'!$B$3:$S$93,6,FALSE)*VLOOKUP($F473,BY_IND_Demand_Drivers!$B$5:$J$100,7,FALSE)</f>
        <v>100.13589293457193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83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INDTF</v>
      </c>
      <c r="G474" s="16">
        <f>VLOOKUP($D474,'Growth rate'!$B$3:$S$93,6,FALSE)*VLOOKUP($F474,BY_IND_Demand_Drivers!$B$5:$J$100,7,FALSE)</f>
        <v>101.07826786316384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83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INDTF</v>
      </c>
      <c r="G475" s="16">
        <f>VLOOKUP($D475,'Growth rate'!$B$3:$S$93,6,FALSE)*VLOOKUP($F475,BY_IND_Demand_Drivers!$B$5:$J$100,7,FALSE)</f>
        <v>102.02064279175573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83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INDTF</v>
      </c>
      <c r="G476" s="16">
        <f>VLOOKUP($D476,'Growth rate'!$B$3:$S$93,6,FALSE)*VLOOKUP($F476,BY_IND_Demand_Drivers!$B$5:$J$100,7,FALSE)</f>
        <v>102.92445031596071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83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INDTF</v>
      </c>
      <c r="G477" s="16">
        <f>VLOOKUP($D477,'Growth rate'!$B$3:$S$93,6,FALSE)*VLOOKUP($F477,BY_IND_Demand_Drivers!$B$5:$J$100,7,FALSE)</f>
        <v>103.82825784016568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83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INDTF</v>
      </c>
      <c r="G478" s="16">
        <f>VLOOKUP($D478,'Growth rate'!$B$3:$S$93,6,FALSE)*VLOOKUP($F478,BY_IND_Demand_Drivers!$B$5:$J$100,7,FALSE)</f>
        <v>104.73206536437063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83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INDTF</v>
      </c>
      <c r="G479" s="16">
        <f>VLOOKUP($D479,'Growth rate'!$B$3:$S$93,6,FALSE)*VLOOKUP($F479,BY_IND_Demand_Drivers!$B$5:$J$100,7,FALSE)</f>
        <v>105.63587288857556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83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INDTF</v>
      </c>
      <c r="G480" s="16">
        <f>VLOOKUP($D480,'Growth rate'!$B$3:$S$93,6,FALSE)*VLOOKUP($F480,BY_IND_Demand_Drivers!$B$5:$J$100,7,FALSE)</f>
        <v>106.53968041278053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83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INDTF</v>
      </c>
      <c r="G481" s="16">
        <f>VLOOKUP($D481,'Growth rate'!$B$3:$S$93,6,FALSE)*VLOOKUP($F481,BY_IND_Demand_Drivers!$B$5:$J$100,7,FALSE)</f>
        <v>107.40772697724684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83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INDTF</v>
      </c>
      <c r="G482" s="16">
        <f>VLOOKUP($D482,'Growth rate'!$B$3:$S$93,6,FALSE)*VLOOKUP($F482,BY_IND_Demand_Drivers!$B$5:$J$100,7,FALSE)</f>
        <v>108.27577354171315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83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INDTF</v>
      </c>
      <c r="G483" s="16">
        <f>VLOOKUP($D483,'Growth rate'!$B$3:$S$93,6,FALSE)*VLOOKUP($F483,BY_IND_Demand_Drivers!$B$5:$J$100,7,FALSE)</f>
        <v>109.14382010617949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83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INDTF</v>
      </c>
      <c r="G484" s="16">
        <f>VLOOKUP($D484,'Growth rate'!$B$3:$S$93,6,FALSE)*VLOOKUP($F484,BY_IND_Demand_Drivers!$B$5:$J$100,7,FALSE)</f>
        <v>110.0118666706458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83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INDTF</v>
      </c>
      <c r="G485" s="16">
        <f>VLOOKUP($D485,'Growth rate'!$B$3:$S$93,6,FALSE)*VLOOKUP($F485,BY_IND_Demand_Drivers!$B$5:$J$100,7,FALSE)</f>
        <v>110.87991323511211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83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INDTF</v>
      </c>
      <c r="G486" s="16">
        <f>VLOOKUP($D486,'Growth rate'!$B$3:$S$93,6,FALSE)*VLOOKUP($F486,BY_IND_Demand_Drivers!$B$5:$J$100,7,FALSE)</f>
        <v>111.72782941305638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83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INDTF</v>
      </c>
      <c r="G487" s="16">
        <f>VLOOKUP($D487,'Growth rate'!$B$3:$S$93,6,FALSE)*VLOOKUP($F487,BY_IND_Demand_Drivers!$B$5:$J$100,7,FALSE)</f>
        <v>112.57574559100061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83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INDTF</v>
      </c>
      <c r="G488" s="16">
        <f>VLOOKUP($D488,'Growth rate'!$B$3:$S$93,6,FALSE)*VLOOKUP($F488,BY_IND_Demand_Drivers!$B$5:$J$100,7,FALSE)</f>
        <v>113.42366176894488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83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INDTF</v>
      </c>
      <c r="G489" s="16">
        <f>VLOOKUP($D489,'Growth rate'!$B$3:$S$93,6,FALSE)*VLOOKUP($F489,BY_IND_Demand_Drivers!$B$5:$J$100,7,FALSE)</f>
        <v>114.27157794688912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83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INDTF</v>
      </c>
      <c r="G490" s="16">
        <f>VLOOKUP($D490,'Growth rate'!$B$3:$S$93,6,FALSE)*VLOOKUP($F490,BY_IND_Demand_Drivers!$B$5:$J$100,7,FALSE)</f>
        <v>115.11949412483335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83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INDTF</v>
      </c>
      <c r="G491" s="16">
        <f>VLOOKUP($D491,'Growth rate'!$B$3:$S$93,6,FALSE)*VLOOKUP($F491,BY_IND_Demand_Drivers!$B$5:$J$100,7,FALSE)</f>
        <v>115.93909812901602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83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INDTF</v>
      </c>
      <c r="G492" s="16">
        <f>VLOOKUP($D492,'Growth rate'!$B$3:$S$93,6,FALSE)*VLOOKUP($F492,BY_IND_Demand_Drivers!$B$5:$J$100,7,FALSE)</f>
        <v>116.75870213319868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83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INDTF</v>
      </c>
      <c r="G493" s="16">
        <f>VLOOKUP($D493,'Growth rate'!$B$3:$S$93,6,FALSE)*VLOOKUP($F493,BY_IND_Demand_Drivers!$B$5:$J$100,7,FALSE)</f>
        <v>117.57830613738135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83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INDTF</v>
      </c>
      <c r="G494" s="16">
        <f>VLOOKUP($D494,'Growth rate'!$B$3:$S$93,6,FALSE)*VLOOKUP($F494,BY_IND_Demand_Drivers!$B$5:$J$100,7,FALSE)</f>
        <v>118.39791014156398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83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INDTF</v>
      </c>
      <c r="G495" s="16">
        <f>VLOOKUP($D495,'Growth rate'!$B$3:$S$93,6,FALSE)*VLOOKUP($F495,BY_IND_Demand_Drivers!$B$5:$J$100,7,FALSE)</f>
        <v>119.21751414574665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84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INDFL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84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INDFL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84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INDFL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84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INDFL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84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INDFL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84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INDFL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84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INDFL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84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INDFL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84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INDFL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84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INDFL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84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INDFL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84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INDFL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84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INDFL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84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INDFL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84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INDFL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84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INDFL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84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INDFL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84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INDFL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84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INDFL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84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INDFL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84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INDFL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84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INDFL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84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INDFL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84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INDFL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84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INDFL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84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INDFL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84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INDFL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84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INDFL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84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INDFL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84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INDFL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84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INDFL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84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INDFL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84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INDFL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84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INDFL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84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INDFL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84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INDFL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84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INDFL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84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INDFL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84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INDFL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84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INDFL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84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INDFL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84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INDFL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84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INDFL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84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INDFL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84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INDFL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84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INDFL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84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INDFL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84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INDFL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84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INDFL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84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INDFL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84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INDFL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84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INDFL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84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INDFL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84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INDFL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84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INDFL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84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INDFL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84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INDFL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84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INDFL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84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INDFL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84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INDFL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84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INDFL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84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INDFL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84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INDFL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84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INDFL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84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INDFL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84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INDFL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84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INDFL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84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INDFL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84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INDFL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84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INDFL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84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INDFL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84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INDFL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84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INDFL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84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INDFL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84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INDFL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84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INDFL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84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INDFL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84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INDFL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84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INDFL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84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INDFL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84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INDFL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84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INDFL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6" sqref="G6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IODPH</v>
      </c>
      <c r="G4" s="16">
        <f>VLOOKUP($D4,'Growth rate'!$B$3:$S$93,6,FALSE)*VLOOKUP($F4,BY_IND_Demand_Drivers!$B$5:$J$100,7,FALSE)</f>
        <v>42.025857148514902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85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IODPH</v>
      </c>
      <c r="G5" s="16">
        <f>VLOOKUP($D5,'Growth rate'!$B$3:$S$93,6,FALSE)*VLOOKUP($F5,BY_IND_Demand_Drivers!$B$5:$J$100,7,FALSE)</f>
        <v>42.567994055733536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85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IODPH</v>
      </c>
      <c r="G6" s="16">
        <f>VLOOKUP($D6,'Growth rate'!$B$3:$S$93,6,FALSE)*VLOOKUP($F6,BY_IND_Demand_Drivers!$B$5:$J$100,7,FALSE)</f>
        <v>43.110130962952155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85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IODPH</v>
      </c>
      <c r="G7" s="16">
        <f>VLOOKUP($D7,'Growth rate'!$B$3:$S$93,6,FALSE)*VLOOKUP($F7,BY_IND_Demand_Drivers!$B$5:$J$100,7,FALSE)</f>
        <v>43.652267870170782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85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IODPH</v>
      </c>
      <c r="G8" s="16">
        <f>VLOOKUP($D8,'Growth rate'!$B$3:$S$93,6,FALSE)*VLOOKUP($F8,BY_IND_Demand_Drivers!$B$5:$J$100,7,FALSE)</f>
        <v>44.194404777389408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85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IODPH</v>
      </c>
      <c r="G9" s="16">
        <f>VLOOKUP($D9,'Growth rate'!$B$3:$S$93,6,FALSE)*VLOOKUP($F9,BY_IND_Demand_Drivers!$B$5:$J$100,7,FALSE)</f>
        <v>44.736541684608035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85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IODPH</v>
      </c>
      <c r="G10" s="16">
        <f>VLOOKUP($D10,'Growth rate'!$B$3:$S$93,6,FALSE)*VLOOKUP($F10,BY_IND_Demand_Drivers!$B$5:$J$100,7,FALSE)</f>
        <v>45.278678591826669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85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IODPH</v>
      </c>
      <c r="G11" s="16">
        <f>VLOOKUP($D11,'Growth rate'!$B$3:$S$93,6,FALSE)*VLOOKUP($F11,BY_IND_Demand_Drivers!$B$5:$J$100,7,FALSE)</f>
        <v>45.820815499045288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85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IODPH</v>
      </c>
      <c r="G12" s="16">
        <f>VLOOKUP($D12,'Growth rate'!$B$3:$S$93,6,FALSE)*VLOOKUP($F12,BY_IND_Demand_Drivers!$B$5:$J$100,7,FALSE)</f>
        <v>46.362952406263922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85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IODPH</v>
      </c>
      <c r="G13" s="16">
        <f>VLOOKUP($D13,'Growth rate'!$B$3:$S$93,6,FALSE)*VLOOKUP($F13,BY_IND_Demand_Drivers!$B$5:$J$100,7,FALSE)</f>
        <v>46.905089313482549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85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IODPH</v>
      </c>
      <c r="G14" s="16">
        <f>VLOOKUP($D14,'Growth rate'!$B$3:$S$93,6,FALSE)*VLOOKUP($F14,BY_IND_Demand_Drivers!$B$5:$J$100,7,FALSE)</f>
        <v>47.447226220701168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85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IODPH</v>
      </c>
      <c r="G15" s="16">
        <f>VLOOKUP($D15,'Growth rate'!$B$3:$S$93,6,FALSE)*VLOOKUP($F15,BY_IND_Demand_Drivers!$B$5:$J$100,7,FALSE)</f>
        <v>47.989363127919802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85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IODPH</v>
      </c>
      <c r="G16" s="16">
        <f>VLOOKUP($D16,'Growth rate'!$B$3:$S$93,6,FALSE)*VLOOKUP($F16,BY_IND_Demand_Drivers!$B$5:$J$100,7,FALSE)</f>
        <v>48.531500035138421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85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IODPH</v>
      </c>
      <c r="G17" s="16">
        <f>VLOOKUP($D17,'Growth rate'!$B$3:$S$93,6,FALSE)*VLOOKUP($F17,BY_IND_Demand_Drivers!$B$5:$J$100,7,FALSE)</f>
        <v>49.073636942357055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85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IODPH</v>
      </c>
      <c r="G18" s="16">
        <f>VLOOKUP($D18,'Growth rate'!$B$3:$S$93,6,FALSE)*VLOOKUP($F18,BY_IND_Demand_Drivers!$B$5:$J$100,7,FALSE)</f>
        <v>49.615773849575675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85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IODPH</v>
      </c>
      <c r="G19" s="16">
        <f>VLOOKUP($D19,'Growth rate'!$B$3:$S$93,6,FALSE)*VLOOKUP($F19,BY_IND_Demand_Drivers!$B$5:$J$100,7,FALSE)</f>
        <v>50.157910756794308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85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IODPH</v>
      </c>
      <c r="G20" s="16">
        <f>VLOOKUP($D20,'Growth rate'!$B$3:$S$93,6,FALSE)*VLOOKUP($F20,BY_IND_Demand_Drivers!$B$5:$J$100,7,FALSE)</f>
        <v>50.700047664012935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85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IODPH</v>
      </c>
      <c r="G21" s="16">
        <f>VLOOKUP($D21,'Growth rate'!$B$3:$S$93,6,FALSE)*VLOOKUP($F21,BY_IND_Demand_Drivers!$B$5:$J$100,7,FALSE)</f>
        <v>51.242184571231554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85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IODPH</v>
      </c>
      <c r="G22" s="16">
        <f>VLOOKUP($D22,'Growth rate'!$B$3:$S$93,6,FALSE)*VLOOKUP($F22,BY_IND_Demand_Drivers!$B$5:$J$100,7,FALSE)</f>
        <v>51.784321478450188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85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IODPH</v>
      </c>
      <c r="G23" s="16">
        <f>VLOOKUP($D23,'Growth rate'!$B$3:$S$93,6,FALSE)*VLOOKUP($F23,BY_IND_Demand_Drivers!$B$5:$J$100,7,FALSE)</f>
        <v>52.326458385668822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85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IODPH</v>
      </c>
      <c r="G24" s="16">
        <f>VLOOKUP($D24,'Growth rate'!$B$3:$S$93,6,FALSE)*VLOOKUP($F24,BY_IND_Demand_Drivers!$B$5:$J$100,7,FALSE)</f>
        <v>52.868595292887441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85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IODPH</v>
      </c>
      <c r="G25" s="16">
        <f>VLOOKUP($D25,'Growth rate'!$B$3:$S$93,6,FALSE)*VLOOKUP($F25,BY_IND_Demand_Drivers!$B$5:$J$100,7,FALSE)</f>
        <v>53.410732200106068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85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IODPH</v>
      </c>
      <c r="G26" s="16">
        <f>VLOOKUP($D26,'Growth rate'!$B$3:$S$93,6,FALSE)*VLOOKUP($F26,BY_IND_Demand_Drivers!$B$5:$J$100,7,FALSE)</f>
        <v>53.952869107324702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85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IODPH</v>
      </c>
      <c r="G27" s="16">
        <f>VLOOKUP($D27,'Growth rate'!$B$3:$S$93,6,FALSE)*VLOOKUP($F27,BY_IND_Demand_Drivers!$B$5:$J$100,7,FALSE)</f>
        <v>54.495006014543321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85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IODPH</v>
      </c>
      <c r="G28" s="16">
        <f>VLOOKUP($D28,'Growth rate'!$B$3:$S$93,6,FALSE)*VLOOKUP($F28,BY_IND_Demand_Drivers!$B$5:$J$100,7,FALSE)</f>
        <v>55.037142921761941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85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IODPH</v>
      </c>
      <c r="G29" s="16">
        <f>VLOOKUP($D29,'Growth rate'!$B$3:$S$93,6,FALSE)*VLOOKUP($F29,BY_IND_Demand_Drivers!$B$5:$J$100,7,FALSE)</f>
        <v>55.579279828980575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85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IODPH</v>
      </c>
      <c r="G30" s="16">
        <f>VLOOKUP($D30,'Growth rate'!$B$3:$S$93,6,FALSE)*VLOOKUP($F30,BY_IND_Demand_Drivers!$B$5:$J$100,7,FALSE)</f>
        <v>56.121416736199208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85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IODPH</v>
      </c>
      <c r="G31" s="16">
        <f>VLOOKUP($D31,'Growth rate'!$B$3:$S$93,6,FALSE)*VLOOKUP($F31,BY_IND_Demand_Drivers!$B$5:$J$100,7,FALSE)</f>
        <v>56.663553643417828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85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IODPH</v>
      </c>
      <c r="G32" s="16">
        <f>VLOOKUP($D32,'Growth rate'!$B$3:$S$93,6,FALSE)*VLOOKUP($F32,BY_IND_Demand_Drivers!$B$5:$J$100,7,FALSE)</f>
        <v>57.205690550636454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85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IODPH</v>
      </c>
      <c r="G33" s="16">
        <f>VLOOKUP($D33,'Growth rate'!$B$3:$S$93,6,FALSE)*VLOOKUP($F33,BY_IND_Demand_Drivers!$B$5:$J$100,7,FALSE)</f>
        <v>57.747827457855088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85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IODPH</v>
      </c>
      <c r="G34" s="16">
        <f>VLOOKUP($D34,'Growth rate'!$B$3:$S$93,6,FALSE)*VLOOKUP($F34,BY_IND_Demand_Drivers!$B$5:$J$100,7,FALSE)</f>
        <v>58.289964365073708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85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IODPH</v>
      </c>
      <c r="G35" s="16">
        <f>VLOOKUP($D35,'Growth rate'!$B$3:$S$93,6,FALSE)*VLOOKUP($F35,BY_IND_Demand_Drivers!$B$5:$J$100,7,FALSE)</f>
        <v>58.832101272292341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85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IODPH</v>
      </c>
      <c r="G36" s="16">
        <f>VLOOKUP($D36,'Growth rate'!$B$3:$S$93,6,FALSE)*VLOOKUP($F36,BY_IND_Demand_Drivers!$B$5:$J$100,7,FALSE)</f>
        <v>59.470089915642994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85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IODPH</v>
      </c>
      <c r="G37" s="16">
        <f>VLOOKUP($D37,'Growth rate'!$B$3:$S$93,6,FALSE)*VLOOKUP($F37,BY_IND_Demand_Drivers!$B$5:$J$100,7,FALSE)</f>
        <v>60.108078558993647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85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IODPH</v>
      </c>
      <c r="G38" s="16">
        <f>VLOOKUP($D38,'Growth rate'!$B$3:$S$93,6,FALSE)*VLOOKUP($F38,BY_IND_Demand_Drivers!$B$5:$J$100,7,FALSE)</f>
        <v>60.7460672023443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85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IODPH</v>
      </c>
      <c r="G39" s="16">
        <f>VLOOKUP($D39,'Growth rate'!$B$3:$S$93,6,FALSE)*VLOOKUP($F39,BY_IND_Demand_Drivers!$B$5:$J$100,7,FALSE)</f>
        <v>61.384055845694959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85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IODPH</v>
      </c>
      <c r="G40" s="16">
        <f>VLOOKUP($D40,'Growth rate'!$B$3:$S$93,6,FALSE)*VLOOKUP($F40,BY_IND_Demand_Drivers!$B$5:$J$100,7,FALSE)</f>
        <v>62.022044489045612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85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IODPH</v>
      </c>
      <c r="G41" s="16">
        <f>VLOOKUP($D41,'Growth rate'!$B$3:$S$93,6,FALSE)*VLOOKUP($F41,BY_IND_Demand_Drivers!$B$5:$J$100,7,FALSE)</f>
        <v>62.736426941375136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85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IODPH</v>
      </c>
      <c r="G42" s="16">
        <f>VLOOKUP($D42,'Growth rate'!$B$3:$S$93,6,FALSE)*VLOOKUP($F42,BY_IND_Demand_Drivers!$B$5:$J$100,7,FALSE)</f>
        <v>63.450809393704645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85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IODPH</v>
      </c>
      <c r="G43" s="16">
        <f>VLOOKUP($D43,'Growth rate'!$B$3:$S$93,6,FALSE)*VLOOKUP($F43,BY_IND_Demand_Drivers!$B$5:$J$100,7,FALSE)</f>
        <v>64.16519184603419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85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IODPH</v>
      </c>
      <c r="G44" s="16">
        <f>VLOOKUP($D44,'Growth rate'!$B$3:$S$93,6,FALSE)*VLOOKUP($F44,BY_IND_Demand_Drivers!$B$5:$J$100,7,FALSE)</f>
        <v>64.879574298363693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85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IODPH</v>
      </c>
      <c r="G45" s="16">
        <f>VLOOKUP($D45,'Growth rate'!$B$3:$S$93,6,FALSE)*VLOOKUP($F45,BY_IND_Demand_Drivers!$B$5:$J$100,7,FALSE)</f>
        <v>65.593956750693224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85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IODPH</v>
      </c>
      <c r="G46" s="16">
        <f>VLOOKUP($D46,'Growth rate'!$B$3:$S$93,6,FALSE)*VLOOKUP($F46,BY_IND_Demand_Drivers!$B$5:$J$100,7,FALSE)</f>
        <v>66.326292940404542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85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IODPH</v>
      </c>
      <c r="G47" s="16">
        <f>VLOOKUP($D47,'Growth rate'!$B$3:$S$93,6,FALSE)*VLOOKUP($F47,BY_IND_Demand_Drivers!$B$5:$J$100,7,FALSE)</f>
        <v>67.058629130115875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85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IODPH</v>
      </c>
      <c r="G48" s="16">
        <f>VLOOKUP($D48,'Growth rate'!$B$3:$S$93,6,FALSE)*VLOOKUP($F48,BY_IND_Demand_Drivers!$B$5:$J$100,7,FALSE)</f>
        <v>67.790965319827208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85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IODPH</v>
      </c>
      <c r="G49" s="16">
        <f>VLOOKUP($D49,'Growth rate'!$B$3:$S$93,6,FALSE)*VLOOKUP($F49,BY_IND_Demand_Drivers!$B$5:$J$100,7,FALSE)</f>
        <v>68.523301509538541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85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IODPH</v>
      </c>
      <c r="G50" s="16">
        <f>VLOOKUP($D50,'Growth rate'!$B$3:$S$93,6,FALSE)*VLOOKUP($F50,BY_IND_Demand_Drivers!$B$5:$J$100,7,FALSE)</f>
        <v>69.25563769924986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85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IODPH</v>
      </c>
      <c r="G51" s="16">
        <f>VLOOKUP($D51,'Growth rate'!$B$3:$S$93,6,FALSE)*VLOOKUP($F51,BY_IND_Demand_Drivers!$B$5:$J$100,7,FALSE)</f>
        <v>70.01352333526367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85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IODPH</v>
      </c>
      <c r="G52" s="16">
        <f>VLOOKUP($D52,'Growth rate'!$B$3:$S$93,6,FALSE)*VLOOKUP($F52,BY_IND_Demand_Drivers!$B$5:$J$100,7,FALSE)</f>
        <v>70.771408971277467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85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IODPH</v>
      </c>
      <c r="G53" s="16">
        <f>VLOOKUP($D53,'Growth rate'!$B$3:$S$93,6,FALSE)*VLOOKUP($F53,BY_IND_Demand_Drivers!$B$5:$J$100,7,FALSE)</f>
        <v>71.529294607291277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85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IODPH</v>
      </c>
      <c r="G54" s="16">
        <f>VLOOKUP($D54,'Growth rate'!$B$3:$S$93,6,FALSE)*VLOOKUP($F54,BY_IND_Demand_Drivers!$B$5:$J$100,7,FALSE)</f>
        <v>72.287180243305073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85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IODPH</v>
      </c>
      <c r="G55" s="16">
        <f>VLOOKUP($D55,'Growth rate'!$B$3:$S$93,6,FALSE)*VLOOKUP($F55,BY_IND_Demand_Drivers!$B$5:$J$100,7,FALSE)</f>
        <v>73.045065879318869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85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IODPH</v>
      </c>
      <c r="G56" s="16">
        <f>VLOOKUP($D56,'Growth rate'!$B$3:$S$93,6,FALSE)*VLOOKUP($F56,BY_IND_Demand_Drivers!$B$5:$J$100,7,FALSE)</f>
        <v>73.801536864782378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85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IODPH</v>
      </c>
      <c r="G57" s="16">
        <f>VLOOKUP($D57,'Growth rate'!$B$3:$S$93,6,FALSE)*VLOOKUP($F57,BY_IND_Demand_Drivers!$B$5:$J$100,7,FALSE)</f>
        <v>74.558007850245872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85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IODPH</v>
      </c>
      <c r="G58" s="16">
        <f>VLOOKUP($D58,'Growth rate'!$B$3:$S$93,6,FALSE)*VLOOKUP($F58,BY_IND_Demand_Drivers!$B$5:$J$100,7,FALSE)</f>
        <v>75.31447883570938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85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IODPH</v>
      </c>
      <c r="G59" s="16">
        <f>VLOOKUP($D59,'Growth rate'!$B$3:$S$93,6,FALSE)*VLOOKUP($F59,BY_IND_Demand_Drivers!$B$5:$J$100,7,FALSE)</f>
        <v>76.070949821172874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85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IODPH</v>
      </c>
      <c r="G60" s="16">
        <f>VLOOKUP($D60,'Growth rate'!$B$3:$S$93,6,FALSE)*VLOOKUP($F60,BY_IND_Demand_Drivers!$B$5:$J$100,7,FALSE)</f>
        <v>76.827420806636368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85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IODPH</v>
      </c>
      <c r="G61" s="16">
        <f>VLOOKUP($D61,'Growth rate'!$B$3:$S$93,6,FALSE)*VLOOKUP($F61,BY_IND_Demand_Drivers!$B$5:$J$100,7,FALSE)</f>
        <v>77.571446618224542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85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IODPH</v>
      </c>
      <c r="G62" s="16">
        <f>VLOOKUP($D62,'Growth rate'!$B$3:$S$93,6,FALSE)*VLOOKUP($F62,BY_IND_Demand_Drivers!$B$5:$J$100,7,FALSE)</f>
        <v>78.315472429812743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85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IODPH</v>
      </c>
      <c r="G63" s="16">
        <f>VLOOKUP($D63,'Growth rate'!$B$3:$S$93,6,FALSE)*VLOOKUP($F63,BY_IND_Demand_Drivers!$B$5:$J$100,7,FALSE)</f>
        <v>79.059498241400917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85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IODPH</v>
      </c>
      <c r="G64" s="16">
        <f>VLOOKUP($D64,'Growth rate'!$B$3:$S$93,6,FALSE)*VLOOKUP($F64,BY_IND_Demand_Drivers!$B$5:$J$100,7,FALSE)</f>
        <v>79.803524052989104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85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IODPH</v>
      </c>
      <c r="G65" s="16">
        <f>VLOOKUP($D65,'Growth rate'!$B$3:$S$93,6,FALSE)*VLOOKUP($F65,BY_IND_Demand_Drivers!$B$5:$J$100,7,FALSE)</f>
        <v>80.547549864577277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85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IODPH</v>
      </c>
      <c r="G66" s="16">
        <f>VLOOKUP($D66,'Growth rate'!$B$3:$S$93,6,FALSE)*VLOOKUP($F66,BY_IND_Demand_Drivers!$B$5:$J$100,7,FALSE)</f>
        <v>81.26112585892264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85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IODPH</v>
      </c>
      <c r="G67" s="16">
        <f>VLOOKUP($D67,'Growth rate'!$B$3:$S$93,6,FALSE)*VLOOKUP($F67,BY_IND_Demand_Drivers!$B$5:$J$100,7,FALSE)</f>
        <v>81.974701853267987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85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IODPH</v>
      </c>
      <c r="G68" s="16">
        <f>VLOOKUP($D68,'Growth rate'!$B$3:$S$93,6,FALSE)*VLOOKUP($F68,BY_IND_Demand_Drivers!$B$5:$J$100,7,FALSE)</f>
        <v>82.688277847613335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85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IODPH</v>
      </c>
      <c r="G69" s="16">
        <f>VLOOKUP($D69,'Growth rate'!$B$3:$S$93,6,FALSE)*VLOOKUP($F69,BY_IND_Demand_Drivers!$B$5:$J$100,7,FALSE)</f>
        <v>83.401853841958683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85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IODPH</v>
      </c>
      <c r="G70" s="16">
        <f>VLOOKUP($D70,'Growth rate'!$B$3:$S$93,6,FALSE)*VLOOKUP($F70,BY_IND_Demand_Drivers!$B$5:$J$100,7,FALSE)</f>
        <v>84.115429836304031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85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IODPH</v>
      </c>
      <c r="G71" s="16">
        <f>VLOOKUP($D71,'Growth rate'!$B$3:$S$93,6,FALSE)*VLOOKUP($F71,BY_IND_Demand_Drivers!$B$5:$J$100,7,FALSE)</f>
        <v>84.800771763416208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85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IODPH</v>
      </c>
      <c r="G72" s="16">
        <f>VLOOKUP($D72,'Growth rate'!$B$3:$S$93,6,FALSE)*VLOOKUP($F72,BY_IND_Demand_Drivers!$B$5:$J$100,7,FALSE)</f>
        <v>85.486113690528398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85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IODPH</v>
      </c>
      <c r="G73" s="16">
        <f>VLOOKUP($D73,'Growth rate'!$B$3:$S$93,6,FALSE)*VLOOKUP($F73,BY_IND_Demand_Drivers!$B$5:$J$100,7,FALSE)</f>
        <v>86.171455617640589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85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IODPH</v>
      </c>
      <c r="G74" s="16">
        <f>VLOOKUP($D74,'Growth rate'!$B$3:$S$93,6,FALSE)*VLOOKUP($F74,BY_IND_Demand_Drivers!$B$5:$J$100,7,FALSE)</f>
        <v>86.85679754475278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85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IODPH</v>
      </c>
      <c r="G75" s="16">
        <f>VLOOKUP($D75,'Growth rate'!$B$3:$S$93,6,FALSE)*VLOOKUP($F75,BY_IND_Demand_Drivers!$B$5:$J$100,7,FALSE)</f>
        <v>87.542139471864957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85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IODPH</v>
      </c>
      <c r="G76" s="16">
        <f>VLOOKUP($D76,'Growth rate'!$B$3:$S$93,6,FALSE)*VLOOKUP($F76,BY_IND_Demand_Drivers!$B$5:$J$100,7,FALSE)</f>
        <v>88.21158801438547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85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IODPH</v>
      </c>
      <c r="G77" s="16">
        <f>VLOOKUP($D77,'Growth rate'!$B$3:$S$93,6,FALSE)*VLOOKUP($F77,BY_IND_Demand_Drivers!$B$5:$J$100,7,FALSE)</f>
        <v>88.881036556905968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85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IODPH</v>
      </c>
      <c r="G78" s="16">
        <f>VLOOKUP($D78,'Growth rate'!$B$3:$S$93,6,FALSE)*VLOOKUP($F78,BY_IND_Demand_Drivers!$B$5:$J$100,7,FALSE)</f>
        <v>89.550485099426496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85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IODPH</v>
      </c>
      <c r="G79" s="16">
        <f>VLOOKUP($D79,'Growth rate'!$B$3:$S$93,6,FALSE)*VLOOKUP($F79,BY_IND_Demand_Drivers!$B$5:$J$100,7,FALSE)</f>
        <v>90.219933641946994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85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IODPH</v>
      </c>
      <c r="G80" s="16">
        <f>VLOOKUP($D80,'Growth rate'!$B$3:$S$93,6,FALSE)*VLOOKUP($F80,BY_IND_Demand_Drivers!$B$5:$J$100,7,FALSE)</f>
        <v>90.889382184467493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85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IODPH</v>
      </c>
      <c r="G81" s="16">
        <f>VLOOKUP($D81,'Growth rate'!$B$3:$S$93,6,FALSE)*VLOOKUP($F81,BY_IND_Demand_Drivers!$B$5:$J$100,7,FALSE)</f>
        <v>91.536477640735725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85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IODPH</v>
      </c>
      <c r="G82" s="16">
        <f>VLOOKUP($D82,'Growth rate'!$B$3:$S$93,6,FALSE)*VLOOKUP($F82,BY_IND_Demand_Drivers!$B$5:$J$100,7,FALSE)</f>
        <v>92.183573097003972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85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IODPH</v>
      </c>
      <c r="G83" s="16">
        <f>VLOOKUP($D83,'Growth rate'!$B$3:$S$93,6,FALSE)*VLOOKUP($F83,BY_IND_Demand_Drivers!$B$5:$J$100,7,FALSE)</f>
        <v>92.830668553272204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85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IODPH</v>
      </c>
      <c r="G84" s="16">
        <f>VLOOKUP($D84,'Growth rate'!$B$3:$S$93,6,FALSE)*VLOOKUP($F84,BY_IND_Demand_Drivers!$B$5:$J$100,7,FALSE)</f>
        <v>93.477764009540422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85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IODPH</v>
      </c>
      <c r="G85" s="16">
        <f>VLOOKUP($D85,'Growth rate'!$B$3:$S$93,6,FALSE)*VLOOKUP($F85,BY_IND_Demand_Drivers!$B$5:$J$100,7,FALSE)</f>
        <v>94.124859465808669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86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IODCO</v>
      </c>
      <c r="G86" s="16">
        <f>VLOOKUP($D86,'Growth rate'!$B$3:$S$93,6,FALSE)*VLOOKUP($F86,BY_IND_Demand_Drivers!$B$5:$J$100,7,FALSE)</f>
        <v>5.5627474455445496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86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IODCO</v>
      </c>
      <c r="G87" s="16">
        <f>VLOOKUP($D87,'Growth rate'!$B$3:$S$93,6,FALSE)*VLOOKUP($F87,BY_IND_Demand_Drivers!$B$5:$J$100,7,FALSE)</f>
        <v>5.6345073310147837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86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IODCO</v>
      </c>
      <c r="G88" s="16">
        <f>VLOOKUP($D88,'Growth rate'!$B$3:$S$93,6,FALSE)*VLOOKUP($F88,BY_IND_Demand_Drivers!$B$5:$J$100,7,FALSE)</f>
        <v>5.706267216485017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86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IODCO</v>
      </c>
      <c r="G89" s="16">
        <f>VLOOKUP($D89,'Growth rate'!$B$3:$S$93,6,FALSE)*VLOOKUP($F89,BY_IND_Demand_Drivers!$B$5:$J$100,7,FALSE)</f>
        <v>5.7780271019552512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86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IODCO</v>
      </c>
      <c r="G90" s="16">
        <f>VLOOKUP($D90,'Growth rate'!$B$3:$S$93,6,FALSE)*VLOOKUP($F90,BY_IND_Demand_Drivers!$B$5:$J$100,7,FALSE)</f>
        <v>5.8497869874254844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86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IODCO</v>
      </c>
      <c r="G91" s="16">
        <f>VLOOKUP($D91,'Growth rate'!$B$3:$S$93,6,FALSE)*VLOOKUP($F91,BY_IND_Demand_Drivers!$B$5:$J$100,7,FALSE)</f>
        <v>5.9215468728957186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86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IODCO</v>
      </c>
      <c r="G92" s="16">
        <f>VLOOKUP($D92,'Growth rate'!$B$3:$S$93,6,FALSE)*VLOOKUP($F92,BY_IND_Demand_Drivers!$B$5:$J$100,7,FALSE)</f>
        <v>5.9933067583659536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86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IODCO</v>
      </c>
      <c r="G93" s="16">
        <f>VLOOKUP($D93,'Growth rate'!$B$3:$S$93,6,FALSE)*VLOOKUP($F93,BY_IND_Demand_Drivers!$B$5:$J$100,7,FALSE)</f>
        <v>6.0650666438361869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86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IODCO</v>
      </c>
      <c r="G94" s="16">
        <f>VLOOKUP($D94,'Growth rate'!$B$3:$S$93,6,FALSE)*VLOOKUP($F94,BY_IND_Demand_Drivers!$B$5:$J$100,7,FALSE)</f>
        <v>6.136826529306421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86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IODCO</v>
      </c>
      <c r="G95" s="16">
        <f>VLOOKUP($D95,'Growth rate'!$B$3:$S$93,6,FALSE)*VLOOKUP($F95,BY_IND_Demand_Drivers!$B$5:$J$100,7,FALSE)</f>
        <v>6.2085864147766552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86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IODCO</v>
      </c>
      <c r="G96" s="16">
        <f>VLOOKUP($D96,'Growth rate'!$B$3:$S$93,6,FALSE)*VLOOKUP($F96,BY_IND_Demand_Drivers!$B$5:$J$100,7,FALSE)</f>
        <v>6.2803463002468884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86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IODCO</v>
      </c>
      <c r="G97" s="16">
        <f>VLOOKUP($D97,'Growth rate'!$B$3:$S$93,6,FALSE)*VLOOKUP($F97,BY_IND_Demand_Drivers!$B$5:$J$100,7,FALSE)</f>
        <v>6.3521061857171226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86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IODCO</v>
      </c>
      <c r="G98" s="16">
        <f>VLOOKUP($D98,'Growth rate'!$B$3:$S$93,6,FALSE)*VLOOKUP($F98,BY_IND_Demand_Drivers!$B$5:$J$100,7,FALSE)</f>
        <v>6.4238660711873559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86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IODCO</v>
      </c>
      <c r="G99" s="16">
        <f>VLOOKUP($D99,'Growth rate'!$B$3:$S$93,6,FALSE)*VLOOKUP($F99,BY_IND_Demand_Drivers!$B$5:$J$100,7,FALSE)</f>
        <v>6.49562595665759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86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IODCO</v>
      </c>
      <c r="G100" s="16">
        <f>VLOOKUP($D100,'Growth rate'!$B$3:$S$93,6,FALSE)*VLOOKUP($F100,BY_IND_Demand_Drivers!$B$5:$J$100,7,FALSE)</f>
        <v>6.5673858421278233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86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IODCO</v>
      </c>
      <c r="G101" s="16">
        <f>VLOOKUP($D101,'Growth rate'!$B$3:$S$93,6,FALSE)*VLOOKUP($F101,BY_IND_Demand_Drivers!$B$5:$J$100,7,FALSE)</f>
        <v>6.6391457275980574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86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IODCO</v>
      </c>
      <c r="G102" s="16">
        <f>VLOOKUP($D102,'Growth rate'!$B$3:$S$93,6,FALSE)*VLOOKUP($F102,BY_IND_Demand_Drivers!$B$5:$J$100,7,FALSE)</f>
        <v>6.7109056130682925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86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IODCO</v>
      </c>
      <c r="G103" s="16">
        <f>VLOOKUP($D103,'Growth rate'!$B$3:$S$93,6,FALSE)*VLOOKUP($F103,BY_IND_Demand_Drivers!$B$5:$J$100,7,FALSE)</f>
        <v>6.7826654985385257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86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IODCO</v>
      </c>
      <c r="G104" s="16">
        <f>VLOOKUP($D104,'Growth rate'!$B$3:$S$93,6,FALSE)*VLOOKUP($F104,BY_IND_Demand_Drivers!$B$5:$J$100,7,FALSE)</f>
        <v>6.8544253840087599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86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IODCO</v>
      </c>
      <c r="G105" s="16">
        <f>VLOOKUP($D105,'Growth rate'!$B$3:$S$93,6,FALSE)*VLOOKUP($F105,BY_IND_Demand_Drivers!$B$5:$J$100,7,FALSE)</f>
        <v>6.926185269478994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86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IODCO</v>
      </c>
      <c r="G106" s="16">
        <f>VLOOKUP($D106,'Growth rate'!$B$3:$S$93,6,FALSE)*VLOOKUP($F106,BY_IND_Demand_Drivers!$B$5:$J$100,7,FALSE)</f>
        <v>6.9979451549492273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86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IODCO</v>
      </c>
      <c r="G107" s="16">
        <f>VLOOKUP($D107,'Growth rate'!$B$3:$S$93,6,FALSE)*VLOOKUP($F107,BY_IND_Demand_Drivers!$B$5:$J$100,7,FALSE)</f>
        <v>7.0697050404194615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86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IODCO</v>
      </c>
      <c r="G108" s="16">
        <f>VLOOKUP($D108,'Growth rate'!$B$3:$S$93,6,FALSE)*VLOOKUP($F108,BY_IND_Demand_Drivers!$B$5:$J$100,7,FALSE)</f>
        <v>7.1414649258896956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86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IODCO</v>
      </c>
      <c r="G109" s="16">
        <f>VLOOKUP($D109,'Growth rate'!$B$3:$S$93,6,FALSE)*VLOOKUP($F109,BY_IND_Demand_Drivers!$B$5:$J$100,7,FALSE)</f>
        <v>7.2132248113599289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86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IODCO</v>
      </c>
      <c r="G110" s="16">
        <f>VLOOKUP($D110,'Growth rate'!$B$3:$S$93,6,FALSE)*VLOOKUP($F110,BY_IND_Demand_Drivers!$B$5:$J$100,7,FALSE)</f>
        <v>7.2849846968301621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86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IODCO</v>
      </c>
      <c r="G111" s="16">
        <f>VLOOKUP($D111,'Growth rate'!$B$3:$S$93,6,FALSE)*VLOOKUP($F111,BY_IND_Demand_Drivers!$B$5:$J$100,7,FALSE)</f>
        <v>7.3567445823003963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86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IODCO</v>
      </c>
      <c r="G112" s="16">
        <f>VLOOKUP($D112,'Growth rate'!$B$3:$S$93,6,FALSE)*VLOOKUP($F112,BY_IND_Demand_Drivers!$B$5:$J$100,7,FALSE)</f>
        <v>7.4285044677706313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86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IODCO</v>
      </c>
      <c r="G113" s="16">
        <f>VLOOKUP($D113,'Growth rate'!$B$3:$S$93,6,FALSE)*VLOOKUP($F113,BY_IND_Demand_Drivers!$B$5:$J$100,7,FALSE)</f>
        <v>7.5002643532408646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86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IODCO</v>
      </c>
      <c r="G114" s="16">
        <f>VLOOKUP($D114,'Growth rate'!$B$3:$S$93,6,FALSE)*VLOOKUP($F114,BY_IND_Demand_Drivers!$B$5:$J$100,7,FALSE)</f>
        <v>7.5720242387110988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86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IODCO</v>
      </c>
      <c r="G115" s="16">
        <f>VLOOKUP($D115,'Growth rate'!$B$3:$S$93,6,FALSE)*VLOOKUP($F115,BY_IND_Demand_Drivers!$B$5:$J$100,7,FALSE)</f>
        <v>7.6437841241813329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86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IODCO</v>
      </c>
      <c r="G116" s="16">
        <f>VLOOKUP($D116,'Growth rate'!$B$3:$S$93,6,FALSE)*VLOOKUP($F116,BY_IND_Demand_Drivers!$B$5:$J$100,7,FALSE)</f>
        <v>7.7155440096515662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86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IODCO</v>
      </c>
      <c r="G117" s="16">
        <f>VLOOKUP($D117,'Growth rate'!$B$3:$S$93,6,FALSE)*VLOOKUP($F117,BY_IND_Demand_Drivers!$B$5:$J$100,7,FALSE)</f>
        <v>7.7873038951218003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86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IODCO</v>
      </c>
      <c r="G118" s="16">
        <f>VLOOKUP($D118,'Growth rate'!$B$3:$S$93,6,FALSE)*VLOOKUP($F118,BY_IND_Demand_Drivers!$B$5:$J$100,7,FALSE)</f>
        <v>7.8717511839312495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86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IODCO</v>
      </c>
      <c r="G119" s="16">
        <f>VLOOKUP($D119,'Growth rate'!$B$3:$S$93,6,FALSE)*VLOOKUP($F119,BY_IND_Demand_Drivers!$B$5:$J$100,7,FALSE)</f>
        <v>7.9561984727406987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86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IODCO</v>
      </c>
      <c r="G120" s="16">
        <f>VLOOKUP($D120,'Growth rate'!$B$3:$S$93,6,FALSE)*VLOOKUP($F120,BY_IND_Demand_Drivers!$B$5:$J$100,7,FALSE)</f>
        <v>8.040645761550147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86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IODCO</v>
      </c>
      <c r="G121" s="16">
        <f>VLOOKUP($D121,'Growth rate'!$B$3:$S$93,6,FALSE)*VLOOKUP($F121,BY_IND_Demand_Drivers!$B$5:$J$100,7,FALSE)</f>
        <v>8.1250930503595971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86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IODCO</v>
      </c>
      <c r="G122" s="16">
        <f>VLOOKUP($D122,'Growth rate'!$B$3:$S$93,6,FALSE)*VLOOKUP($F122,BY_IND_Demand_Drivers!$B$5:$J$100,7,FALSE)</f>
        <v>8.2095403391690454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86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IODCO</v>
      </c>
      <c r="G123" s="16">
        <f>VLOOKUP($D123,'Growth rate'!$B$3:$S$93,6,FALSE)*VLOOKUP($F123,BY_IND_Demand_Drivers!$B$5:$J$100,7,FALSE)</f>
        <v>8.3040994851680061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86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IODCO</v>
      </c>
      <c r="G124" s="16">
        <f>VLOOKUP($D124,'Growth rate'!$B$3:$S$93,6,FALSE)*VLOOKUP($F124,BY_IND_Demand_Drivers!$B$5:$J$100,7,FALSE)</f>
        <v>8.3986586311669669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86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IODCO</v>
      </c>
      <c r="G125" s="16">
        <f>VLOOKUP($D125,'Growth rate'!$B$3:$S$93,6,FALSE)*VLOOKUP($F125,BY_IND_Demand_Drivers!$B$5:$J$100,7,FALSE)</f>
        <v>8.4932177771659294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86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IODCO</v>
      </c>
      <c r="G126" s="16">
        <f>VLOOKUP($D126,'Growth rate'!$B$3:$S$93,6,FALSE)*VLOOKUP($F126,BY_IND_Demand_Drivers!$B$5:$J$100,7,FALSE)</f>
        <v>8.5877769231648884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86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IODCO</v>
      </c>
      <c r="G127" s="16">
        <f>VLOOKUP($D127,'Growth rate'!$B$3:$S$93,6,FALSE)*VLOOKUP($F127,BY_IND_Demand_Drivers!$B$5:$J$100,7,FALSE)</f>
        <v>8.6823360691638491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86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IODCO</v>
      </c>
      <c r="G128" s="16">
        <f>VLOOKUP($D128,'Growth rate'!$B$3:$S$93,6,FALSE)*VLOOKUP($F128,BY_IND_Demand_Drivers!$B$5:$J$100,7,FALSE)</f>
        <v>8.7792716594172528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86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IODCO</v>
      </c>
      <c r="G129" s="16">
        <f>VLOOKUP($D129,'Growth rate'!$B$3:$S$93,6,FALSE)*VLOOKUP($F129,BY_IND_Demand_Drivers!$B$5:$J$100,7,FALSE)</f>
        <v>8.8762072496706583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86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IODCO</v>
      </c>
      <c r="G130" s="16">
        <f>VLOOKUP($D130,'Growth rate'!$B$3:$S$93,6,FALSE)*VLOOKUP($F130,BY_IND_Demand_Drivers!$B$5:$J$100,7,FALSE)</f>
        <v>8.973142839924062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86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IODCO</v>
      </c>
      <c r="G131" s="16">
        <f>VLOOKUP($D131,'Growth rate'!$B$3:$S$93,6,FALSE)*VLOOKUP($F131,BY_IND_Demand_Drivers!$B$5:$J$100,7,FALSE)</f>
        <v>9.0700784301774657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86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IODCO</v>
      </c>
      <c r="G132" s="16">
        <f>VLOOKUP($D132,'Growth rate'!$B$3:$S$93,6,FALSE)*VLOOKUP($F132,BY_IND_Demand_Drivers!$B$5:$J$100,7,FALSE)</f>
        <v>9.1670140204308694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86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IODCO</v>
      </c>
      <c r="G133" s="16">
        <f>VLOOKUP($D133,'Growth rate'!$B$3:$S$93,6,FALSE)*VLOOKUP($F133,BY_IND_Demand_Drivers!$B$5:$J$100,7,FALSE)</f>
        <v>9.2673314600217402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86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IODCO</v>
      </c>
      <c r="G134" s="16">
        <f>VLOOKUP($D134,'Growth rate'!$B$3:$S$93,6,FALSE)*VLOOKUP($F134,BY_IND_Demand_Drivers!$B$5:$J$100,7,FALSE)</f>
        <v>9.3676488996126093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86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IODCO</v>
      </c>
      <c r="G135" s="16">
        <f>VLOOKUP($D135,'Growth rate'!$B$3:$S$93,6,FALSE)*VLOOKUP($F135,BY_IND_Demand_Drivers!$B$5:$J$100,7,FALSE)</f>
        <v>9.4679663392034801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86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IODCO</v>
      </c>
      <c r="G136" s="16">
        <f>VLOOKUP($D136,'Growth rate'!$B$3:$S$93,6,FALSE)*VLOOKUP($F136,BY_IND_Demand_Drivers!$B$5:$J$100,7,FALSE)</f>
        <v>9.5682837787943491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86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IODCO</v>
      </c>
      <c r="G137" s="16">
        <f>VLOOKUP($D137,'Growth rate'!$B$3:$S$93,6,FALSE)*VLOOKUP($F137,BY_IND_Demand_Drivers!$B$5:$J$100,7,FALSE)</f>
        <v>9.6686012183852199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86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IODCO</v>
      </c>
      <c r="G138" s="16">
        <f>VLOOKUP($D138,'Growth rate'!$B$3:$S$93,6,FALSE)*VLOOKUP($F138,BY_IND_Demand_Drivers!$B$5:$J$100,7,FALSE)</f>
        <v>9.7687314079288843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86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IODCO</v>
      </c>
      <c r="G139" s="16">
        <f>VLOOKUP($D139,'Growth rate'!$B$3:$S$93,6,FALSE)*VLOOKUP($F139,BY_IND_Demand_Drivers!$B$5:$J$100,7,FALSE)</f>
        <v>9.8688615974725451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86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IODCO</v>
      </c>
      <c r="G140" s="16">
        <f>VLOOKUP($D140,'Growth rate'!$B$3:$S$93,6,FALSE)*VLOOKUP($F140,BY_IND_Demand_Drivers!$B$5:$J$100,7,FALSE)</f>
        <v>9.9689917870162059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86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IODCO</v>
      </c>
      <c r="G141" s="16">
        <f>VLOOKUP($D141,'Growth rate'!$B$3:$S$93,6,FALSE)*VLOOKUP($F141,BY_IND_Demand_Drivers!$B$5:$J$100,7,FALSE)</f>
        <v>10.069121976559867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86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IODCO</v>
      </c>
      <c r="G142" s="16">
        <f>VLOOKUP($D142,'Growth rate'!$B$3:$S$93,6,FALSE)*VLOOKUP($F142,BY_IND_Demand_Drivers!$B$5:$J$100,7,FALSE)</f>
        <v>10.169252166103528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86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IODCO</v>
      </c>
      <c r="G143" s="16">
        <f>VLOOKUP($D143,'Growth rate'!$B$3:$S$93,6,FALSE)*VLOOKUP($F143,BY_IND_Demand_Drivers!$B$5:$J$100,7,FALSE)</f>
        <v>10.26773505172809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86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IODCO</v>
      </c>
      <c r="G144" s="16">
        <f>VLOOKUP($D144,'Growth rate'!$B$3:$S$93,6,FALSE)*VLOOKUP($F144,BY_IND_Demand_Drivers!$B$5:$J$100,7,FALSE)</f>
        <v>10.366217937352653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86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IODCO</v>
      </c>
      <c r="G145" s="16">
        <f>VLOOKUP($D145,'Growth rate'!$B$3:$S$93,6,FALSE)*VLOOKUP($F145,BY_IND_Demand_Drivers!$B$5:$J$100,7,FALSE)</f>
        <v>10.464700822977214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86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IODCO</v>
      </c>
      <c r="G146" s="16">
        <f>VLOOKUP($D146,'Growth rate'!$B$3:$S$93,6,FALSE)*VLOOKUP($F146,BY_IND_Demand_Drivers!$B$5:$J$100,7,FALSE)</f>
        <v>10.563183708601777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86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IODCO</v>
      </c>
      <c r="G147" s="16">
        <f>VLOOKUP($D147,'Growth rate'!$B$3:$S$93,6,FALSE)*VLOOKUP($F147,BY_IND_Demand_Drivers!$B$5:$J$100,7,FALSE)</f>
        <v>10.661666594226338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86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IODCO</v>
      </c>
      <c r="G148" s="16">
        <f>VLOOKUP($D148,'Growth rate'!$B$3:$S$93,6,FALSE)*VLOOKUP($F148,BY_IND_Demand_Drivers!$B$5:$J$100,7,FALSE)</f>
        <v>10.756118993512782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86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IODCO</v>
      </c>
      <c r="G149" s="16">
        <f>VLOOKUP($D149,'Growth rate'!$B$3:$S$93,6,FALSE)*VLOOKUP($F149,BY_IND_Demand_Drivers!$B$5:$J$100,7,FALSE)</f>
        <v>10.850571392799225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86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IODCO</v>
      </c>
      <c r="G150" s="16">
        <f>VLOOKUP($D150,'Growth rate'!$B$3:$S$93,6,FALSE)*VLOOKUP($F150,BY_IND_Demand_Drivers!$B$5:$J$100,7,FALSE)</f>
        <v>10.945023792085665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86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IODCO</v>
      </c>
      <c r="G151" s="16">
        <f>VLOOKUP($D151,'Growth rate'!$B$3:$S$93,6,FALSE)*VLOOKUP($F151,BY_IND_Demand_Drivers!$B$5:$J$100,7,FALSE)</f>
        <v>11.039476191372106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86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IODCO</v>
      </c>
      <c r="G152" s="16">
        <f>VLOOKUP($D152,'Growth rate'!$B$3:$S$93,6,FALSE)*VLOOKUP($F152,BY_IND_Demand_Drivers!$B$5:$J$100,7,FALSE)</f>
        <v>11.133928590658549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86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IODCO</v>
      </c>
      <c r="G153" s="16">
        <f>VLOOKUP($D153,'Growth rate'!$B$3:$S$93,6,FALSE)*VLOOKUP($F153,BY_IND_Demand_Drivers!$B$5:$J$100,7,FALSE)</f>
        <v>11.224643791086118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86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IODCO</v>
      </c>
      <c r="G154" s="16">
        <f>VLOOKUP($D154,'Growth rate'!$B$3:$S$93,6,FALSE)*VLOOKUP($F154,BY_IND_Demand_Drivers!$B$5:$J$100,7,FALSE)</f>
        <v>11.315358991513685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86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IODCO</v>
      </c>
      <c r="G155" s="16">
        <f>VLOOKUP($D155,'Growth rate'!$B$3:$S$93,6,FALSE)*VLOOKUP($F155,BY_IND_Demand_Drivers!$B$5:$J$100,7,FALSE)</f>
        <v>11.406074191941256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86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IODCO</v>
      </c>
      <c r="G156" s="16">
        <f>VLOOKUP($D156,'Growth rate'!$B$3:$S$93,6,FALSE)*VLOOKUP($F156,BY_IND_Demand_Drivers!$B$5:$J$100,7,FALSE)</f>
        <v>11.496789392368823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86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IODCO</v>
      </c>
      <c r="G157" s="16">
        <f>VLOOKUP($D157,'Growth rate'!$B$3:$S$93,6,FALSE)*VLOOKUP($F157,BY_IND_Demand_Drivers!$B$5:$J$100,7,FALSE)</f>
        <v>11.587504592796391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86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IODCO</v>
      </c>
      <c r="G158" s="16">
        <f>VLOOKUP($D158,'Growth rate'!$B$3:$S$93,6,FALSE)*VLOOKUP($F158,BY_IND_Demand_Drivers!$B$5:$J$100,7,FALSE)</f>
        <v>11.676116067314791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86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IODCO</v>
      </c>
      <c r="G159" s="16">
        <f>VLOOKUP($D159,'Growth rate'!$B$3:$S$93,6,FALSE)*VLOOKUP($F159,BY_IND_Demand_Drivers!$B$5:$J$100,7,FALSE)</f>
        <v>11.764727541833189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86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IODCO</v>
      </c>
      <c r="G160" s="16">
        <f>VLOOKUP($D160,'Growth rate'!$B$3:$S$93,6,FALSE)*VLOOKUP($F160,BY_IND_Demand_Drivers!$B$5:$J$100,7,FALSE)</f>
        <v>11.853339016351587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86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IODCO</v>
      </c>
      <c r="G161" s="16">
        <f>VLOOKUP($D161,'Growth rate'!$B$3:$S$93,6,FALSE)*VLOOKUP($F161,BY_IND_Demand_Drivers!$B$5:$J$100,7,FALSE)</f>
        <v>11.941950490869985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86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IODCO</v>
      </c>
      <c r="G162" s="16">
        <f>VLOOKUP($D162,'Growth rate'!$B$3:$S$93,6,FALSE)*VLOOKUP($F162,BY_IND_Demand_Drivers!$B$5:$J$100,7,FALSE)</f>
        <v>12.030561965388381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86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IODCO</v>
      </c>
      <c r="G163" s="16">
        <f>VLOOKUP($D163,'Growth rate'!$B$3:$S$93,6,FALSE)*VLOOKUP($F163,BY_IND_Demand_Drivers!$B$5:$J$100,7,FALSE)</f>
        <v>12.116214676376737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86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IODCO</v>
      </c>
      <c r="G164" s="16">
        <f>VLOOKUP($D164,'Growth rate'!$B$3:$S$93,6,FALSE)*VLOOKUP($F164,BY_IND_Demand_Drivers!$B$5:$J$100,7,FALSE)</f>
        <v>12.201867387365091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86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IODCO</v>
      </c>
      <c r="G165" s="16">
        <f>VLOOKUP($D165,'Growth rate'!$B$3:$S$93,6,FALSE)*VLOOKUP($F165,BY_IND_Demand_Drivers!$B$5:$J$100,7,FALSE)</f>
        <v>12.287520098353447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86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IODCO</v>
      </c>
      <c r="G166" s="16">
        <f>VLOOKUP($D166,'Growth rate'!$B$3:$S$93,6,FALSE)*VLOOKUP($F166,BY_IND_Demand_Drivers!$B$5:$J$100,7,FALSE)</f>
        <v>12.373172809341799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86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IODCO</v>
      </c>
      <c r="G167" s="16">
        <f>VLOOKUP($D167,'Growth rate'!$B$3:$S$93,6,FALSE)*VLOOKUP($F167,BY_IND_Demand_Drivers!$B$5:$J$100,7,FALSE)</f>
        <v>12.458825520330153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IODSH</v>
      </c>
      <c r="G168" s="16">
        <f>VLOOKUP($D168,'Growth rate'!$B$3:$S$93,6,FALSE)*VLOOKUP($F168,BY_IND_Demand_Drivers!$B$5:$J$100,7,FALSE)</f>
        <v>8.0592433663366307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IODSH</v>
      </c>
      <c r="G169" s="16">
        <f>VLOOKUP($D169,'Growth rate'!$B$3:$S$93,6,FALSE)*VLOOKUP($F169,BY_IND_Demand_Drivers!$B$5:$J$100,7,FALSE)</f>
        <v>8.1632082481880026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IODSH</v>
      </c>
      <c r="G170" s="16">
        <f>VLOOKUP($D170,'Growth rate'!$B$3:$S$93,6,FALSE)*VLOOKUP($F170,BY_IND_Demand_Drivers!$B$5:$J$100,7,FALSE)</f>
        <v>8.2671731300393745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IODSH</v>
      </c>
      <c r="G171" s="16">
        <f>VLOOKUP($D171,'Growth rate'!$B$3:$S$93,6,FALSE)*VLOOKUP($F171,BY_IND_Demand_Drivers!$B$5:$J$100,7,FALSE)</f>
        <v>8.3711380118907464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IODSH</v>
      </c>
      <c r="G172" s="16">
        <f>VLOOKUP($D172,'Growth rate'!$B$3:$S$93,6,FALSE)*VLOOKUP($F172,BY_IND_Demand_Drivers!$B$5:$J$100,7,FALSE)</f>
        <v>8.4751028937421164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IODSH</v>
      </c>
      <c r="G173" s="16">
        <f>VLOOKUP($D173,'Growth rate'!$B$3:$S$93,6,FALSE)*VLOOKUP($F173,BY_IND_Demand_Drivers!$B$5:$J$100,7,FALSE)</f>
        <v>8.5790677755934901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IODSH</v>
      </c>
      <c r="G174" s="16">
        <f>VLOOKUP($D174,'Growth rate'!$B$3:$S$93,6,FALSE)*VLOOKUP($F174,BY_IND_Demand_Drivers!$B$5:$J$100,7,FALSE)</f>
        <v>8.683032657444862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IODSH</v>
      </c>
      <c r="G175" s="16">
        <f>VLOOKUP($D175,'Growth rate'!$B$3:$S$93,6,FALSE)*VLOOKUP($F175,BY_IND_Demand_Drivers!$B$5:$J$100,7,FALSE)</f>
        <v>8.7869975392962321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IODSH</v>
      </c>
      <c r="G176" s="16">
        <f>VLOOKUP($D176,'Growth rate'!$B$3:$S$93,6,FALSE)*VLOOKUP($F176,BY_IND_Demand_Drivers!$B$5:$J$100,7,FALSE)</f>
        <v>8.8909624211476039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IODSH</v>
      </c>
      <c r="G177" s="16">
        <f>VLOOKUP($D177,'Growth rate'!$B$3:$S$93,6,FALSE)*VLOOKUP($F177,BY_IND_Demand_Drivers!$B$5:$J$100,7,FALSE)</f>
        <v>8.9949273029989776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IODSH</v>
      </c>
      <c r="G178" s="16">
        <f>VLOOKUP($D178,'Growth rate'!$B$3:$S$93,6,FALSE)*VLOOKUP($F178,BY_IND_Demand_Drivers!$B$5:$J$100,7,FALSE)</f>
        <v>9.0988921848503477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IODSH</v>
      </c>
      <c r="G179" s="16">
        <f>VLOOKUP($D179,'Growth rate'!$B$3:$S$93,6,FALSE)*VLOOKUP($F179,BY_IND_Demand_Drivers!$B$5:$J$100,7,FALSE)</f>
        <v>9.2028570667017195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IODSH</v>
      </c>
      <c r="G180" s="16">
        <f>VLOOKUP($D180,'Growth rate'!$B$3:$S$93,6,FALSE)*VLOOKUP($F180,BY_IND_Demand_Drivers!$B$5:$J$100,7,FALSE)</f>
        <v>9.3068219485530914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IODSH</v>
      </c>
      <c r="G181" s="16">
        <f>VLOOKUP($D181,'Growth rate'!$B$3:$S$93,6,FALSE)*VLOOKUP($F181,BY_IND_Demand_Drivers!$B$5:$J$100,7,FALSE)</f>
        <v>9.4107868304044633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IODSH</v>
      </c>
      <c r="G182" s="16">
        <f>VLOOKUP($D182,'Growth rate'!$B$3:$S$93,6,FALSE)*VLOOKUP($F182,BY_IND_Demand_Drivers!$B$5:$J$100,7,FALSE)</f>
        <v>9.5147517122558334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IODSH</v>
      </c>
      <c r="G183" s="16">
        <f>VLOOKUP($D183,'Growth rate'!$B$3:$S$93,6,FALSE)*VLOOKUP($F183,BY_IND_Demand_Drivers!$B$5:$J$100,7,FALSE)</f>
        <v>9.618716594107207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IODSH</v>
      </c>
      <c r="G184" s="16">
        <f>VLOOKUP($D184,'Growth rate'!$B$3:$S$93,6,FALSE)*VLOOKUP($F184,BY_IND_Demand_Drivers!$B$5:$J$100,7,FALSE)</f>
        <v>9.7226814759585789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IODSH</v>
      </c>
      <c r="G185" s="16">
        <f>VLOOKUP($D185,'Growth rate'!$B$3:$S$93,6,FALSE)*VLOOKUP($F185,BY_IND_Demand_Drivers!$B$5:$J$100,7,FALSE)</f>
        <v>9.826646357809949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IODSH</v>
      </c>
      <c r="G186" s="16">
        <f>VLOOKUP($D186,'Growth rate'!$B$3:$S$93,6,FALSE)*VLOOKUP($F186,BY_IND_Demand_Drivers!$B$5:$J$100,7,FALSE)</f>
        <v>9.9306112396613209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IODSH</v>
      </c>
      <c r="G187" s="16">
        <f>VLOOKUP($D187,'Growth rate'!$B$3:$S$93,6,FALSE)*VLOOKUP($F187,BY_IND_Demand_Drivers!$B$5:$J$100,7,FALSE)</f>
        <v>10.034576121512695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IODSH</v>
      </c>
      <c r="G188" s="16">
        <f>VLOOKUP($D188,'Growth rate'!$B$3:$S$93,6,FALSE)*VLOOKUP($F188,BY_IND_Demand_Drivers!$B$5:$J$100,7,FALSE)</f>
        <v>10.138541003364065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IODSH</v>
      </c>
      <c r="G189" s="16">
        <f>VLOOKUP($D189,'Growth rate'!$B$3:$S$93,6,FALSE)*VLOOKUP($F189,BY_IND_Demand_Drivers!$B$5:$J$100,7,FALSE)</f>
        <v>10.242505885215436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IODSH</v>
      </c>
      <c r="G190" s="16">
        <f>VLOOKUP($D190,'Growth rate'!$B$3:$S$93,6,FALSE)*VLOOKUP($F190,BY_IND_Demand_Drivers!$B$5:$J$100,7,FALSE)</f>
        <v>10.34647076706681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IODSH</v>
      </c>
      <c r="G191" s="16">
        <f>VLOOKUP($D191,'Growth rate'!$B$3:$S$93,6,FALSE)*VLOOKUP($F191,BY_IND_Demand_Drivers!$B$5:$J$100,7,FALSE)</f>
        <v>10.45043564891818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IODSH</v>
      </c>
      <c r="G192" s="16">
        <f>VLOOKUP($D192,'Growth rate'!$B$3:$S$93,6,FALSE)*VLOOKUP($F192,BY_IND_Demand_Drivers!$B$5:$J$100,7,FALSE)</f>
        <v>10.55440053076955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IODSH</v>
      </c>
      <c r="G193" s="16">
        <f>VLOOKUP($D193,'Growth rate'!$B$3:$S$93,6,FALSE)*VLOOKUP($F193,BY_IND_Demand_Drivers!$B$5:$J$100,7,FALSE)</f>
        <v>10.658365412620924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IODSH</v>
      </c>
      <c r="G194" s="16">
        <f>VLOOKUP($D194,'Growth rate'!$B$3:$S$93,6,FALSE)*VLOOKUP($F194,BY_IND_Demand_Drivers!$B$5:$J$100,7,FALSE)</f>
        <v>10.762330294472296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IODSH</v>
      </c>
      <c r="G195" s="16">
        <f>VLOOKUP($D195,'Growth rate'!$B$3:$S$93,6,FALSE)*VLOOKUP($F195,BY_IND_Demand_Drivers!$B$5:$J$100,7,FALSE)</f>
        <v>10.866295176323666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IODSH</v>
      </c>
      <c r="G196" s="16">
        <f>VLOOKUP($D196,'Growth rate'!$B$3:$S$93,6,FALSE)*VLOOKUP($F196,BY_IND_Demand_Drivers!$B$5:$J$100,7,FALSE)</f>
        <v>10.970260058175038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IODSH</v>
      </c>
      <c r="G197" s="16">
        <f>VLOOKUP($D197,'Growth rate'!$B$3:$S$93,6,FALSE)*VLOOKUP($F197,BY_IND_Demand_Drivers!$B$5:$J$100,7,FALSE)</f>
        <v>11.074224940026411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IODSH</v>
      </c>
      <c r="G198" s="16">
        <f>VLOOKUP($D198,'Growth rate'!$B$3:$S$93,6,FALSE)*VLOOKUP($F198,BY_IND_Demand_Drivers!$B$5:$J$100,7,FALSE)</f>
        <v>11.178189821877782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IODSH</v>
      </c>
      <c r="G199" s="16">
        <f>VLOOKUP($D199,'Growth rate'!$B$3:$S$93,6,FALSE)*VLOOKUP($F199,BY_IND_Demand_Drivers!$B$5:$J$100,7,FALSE)</f>
        <v>11.282154703729153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IODSH</v>
      </c>
      <c r="G200" s="16">
        <f>VLOOKUP($D200,'Growth rate'!$B$3:$S$93,6,FALSE)*VLOOKUP($F200,BY_IND_Demand_Drivers!$B$5:$J$100,7,FALSE)</f>
        <v>11.404500946984863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IODSH</v>
      </c>
      <c r="G201" s="16">
        <f>VLOOKUP($D201,'Growth rate'!$B$3:$S$93,6,FALSE)*VLOOKUP($F201,BY_IND_Demand_Drivers!$B$5:$J$100,7,FALSE)</f>
        <v>11.526847190240572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IODSH</v>
      </c>
      <c r="G202" s="16">
        <f>VLOOKUP($D202,'Growth rate'!$B$3:$S$93,6,FALSE)*VLOOKUP($F202,BY_IND_Demand_Drivers!$B$5:$J$100,7,FALSE)</f>
        <v>11.649193433496279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IODSH</v>
      </c>
      <c r="G203" s="16">
        <f>VLOOKUP($D203,'Growth rate'!$B$3:$S$93,6,FALSE)*VLOOKUP($F203,BY_IND_Demand_Drivers!$B$5:$J$100,7,FALSE)</f>
        <v>11.771539676751988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IODSH</v>
      </c>
      <c r="G204" s="16">
        <f>VLOOKUP($D204,'Growth rate'!$B$3:$S$93,6,FALSE)*VLOOKUP($F204,BY_IND_Demand_Drivers!$B$5:$J$100,7,FALSE)</f>
        <v>11.893885920007698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IODSH</v>
      </c>
      <c r="G205" s="16">
        <f>VLOOKUP($D205,'Growth rate'!$B$3:$S$93,6,FALSE)*VLOOKUP($F205,BY_IND_Demand_Drivers!$B$5:$J$100,7,FALSE)</f>
        <v>12.030882103562455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IODSH</v>
      </c>
      <c r="G206" s="16">
        <f>VLOOKUP($D206,'Growth rate'!$B$3:$S$93,6,FALSE)*VLOOKUP($F206,BY_IND_Demand_Drivers!$B$5:$J$100,7,FALSE)</f>
        <v>12.167878287117212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IODSH</v>
      </c>
      <c r="G207" s="16">
        <f>VLOOKUP($D207,'Growth rate'!$B$3:$S$93,6,FALSE)*VLOOKUP($F207,BY_IND_Demand_Drivers!$B$5:$J$100,7,FALSE)</f>
        <v>12.304874470671974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IODSH</v>
      </c>
      <c r="G208" s="16">
        <f>VLOOKUP($D208,'Growth rate'!$B$3:$S$93,6,FALSE)*VLOOKUP($F208,BY_IND_Demand_Drivers!$B$5:$J$100,7,FALSE)</f>
        <v>12.441870654226729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IODSH</v>
      </c>
      <c r="G209" s="16">
        <f>VLOOKUP($D209,'Growth rate'!$B$3:$S$93,6,FALSE)*VLOOKUP($F209,BY_IND_Demand_Drivers!$B$5:$J$100,7,FALSE)</f>
        <v>12.578866837781488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IODSH</v>
      </c>
      <c r="G210" s="16">
        <f>VLOOKUP($D210,'Growth rate'!$B$3:$S$93,6,FALSE)*VLOOKUP($F210,BY_IND_Demand_Drivers!$B$5:$J$100,7,FALSE)</f>
        <v>12.719305985946912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IODSH</v>
      </c>
      <c r="G211" s="16">
        <f>VLOOKUP($D211,'Growth rate'!$B$3:$S$93,6,FALSE)*VLOOKUP($F211,BY_IND_Demand_Drivers!$B$5:$J$100,7,FALSE)</f>
        <v>12.859745134112339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IODSH</v>
      </c>
      <c r="G212" s="16">
        <f>VLOOKUP($D212,'Growth rate'!$B$3:$S$93,6,FALSE)*VLOOKUP($F212,BY_IND_Demand_Drivers!$B$5:$J$100,7,FALSE)</f>
        <v>13.000184282277763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IODSH</v>
      </c>
      <c r="G213" s="16">
        <f>VLOOKUP($D213,'Growth rate'!$B$3:$S$93,6,FALSE)*VLOOKUP($F213,BY_IND_Demand_Drivers!$B$5:$J$100,7,FALSE)</f>
        <v>13.140623430443188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IODSH</v>
      </c>
      <c r="G214" s="16">
        <f>VLOOKUP($D214,'Growth rate'!$B$3:$S$93,6,FALSE)*VLOOKUP($F214,BY_IND_Demand_Drivers!$B$5:$J$100,7,FALSE)</f>
        <v>13.281062578608612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IODSH</v>
      </c>
      <c r="G215" s="16">
        <f>VLOOKUP($D215,'Growth rate'!$B$3:$S$93,6,FALSE)*VLOOKUP($F215,BY_IND_Demand_Drivers!$B$5:$J$100,7,FALSE)</f>
        <v>13.426401310496962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IODSH</v>
      </c>
      <c r="G216" s="16">
        <f>VLOOKUP($D216,'Growth rate'!$B$3:$S$93,6,FALSE)*VLOOKUP($F216,BY_IND_Demand_Drivers!$B$5:$J$100,7,FALSE)</f>
        <v>13.571740042385311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IODSH</v>
      </c>
      <c r="G217" s="16">
        <f>VLOOKUP($D217,'Growth rate'!$B$3:$S$93,6,FALSE)*VLOOKUP($F217,BY_IND_Demand_Drivers!$B$5:$J$100,7,FALSE)</f>
        <v>13.717078774273661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IODSH</v>
      </c>
      <c r="G218" s="16">
        <f>VLOOKUP($D218,'Growth rate'!$B$3:$S$93,6,FALSE)*VLOOKUP($F218,BY_IND_Demand_Drivers!$B$5:$J$100,7,FALSE)</f>
        <v>13.862417506162007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IODSH</v>
      </c>
      <c r="G219" s="16">
        <f>VLOOKUP($D219,'Growth rate'!$B$3:$S$93,6,FALSE)*VLOOKUP($F219,BY_IND_Demand_Drivers!$B$5:$J$100,7,FALSE)</f>
        <v>14.007756238050357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IODSH</v>
      </c>
      <c r="G220" s="16">
        <f>VLOOKUP($D220,'Growth rate'!$B$3:$S$93,6,FALSE)*VLOOKUP($F220,BY_IND_Demand_Drivers!$B$5:$J$100,7,FALSE)</f>
        <v>14.152823684262774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IODSH</v>
      </c>
      <c r="G221" s="16">
        <f>VLOOKUP($D221,'Growth rate'!$B$3:$S$93,6,FALSE)*VLOOKUP($F221,BY_IND_Demand_Drivers!$B$5:$J$100,7,FALSE)</f>
        <v>14.297891130475188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IODSH</v>
      </c>
      <c r="G222" s="16">
        <f>VLOOKUP($D222,'Growth rate'!$B$3:$S$93,6,FALSE)*VLOOKUP($F222,BY_IND_Demand_Drivers!$B$5:$J$100,7,FALSE)</f>
        <v>14.442958576687605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IODSH</v>
      </c>
      <c r="G223" s="16">
        <f>VLOOKUP($D223,'Growth rate'!$B$3:$S$93,6,FALSE)*VLOOKUP($F223,BY_IND_Demand_Drivers!$B$5:$J$100,7,FALSE)</f>
        <v>14.588026022900019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IODSH</v>
      </c>
      <c r="G224" s="16">
        <f>VLOOKUP($D224,'Growth rate'!$B$3:$S$93,6,FALSE)*VLOOKUP($F224,BY_IND_Demand_Drivers!$B$5:$J$100,7,FALSE)</f>
        <v>14.733093469112433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IODSH</v>
      </c>
      <c r="G225" s="16">
        <f>VLOOKUP($D225,'Growth rate'!$B$3:$S$93,6,FALSE)*VLOOKUP($F225,BY_IND_Demand_Drivers!$B$5:$J$100,7,FALSE)</f>
        <v>14.87577432069471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IODSH</v>
      </c>
      <c r="G226" s="16">
        <f>VLOOKUP($D226,'Growth rate'!$B$3:$S$93,6,FALSE)*VLOOKUP($F226,BY_IND_Demand_Drivers!$B$5:$J$100,7,FALSE)</f>
        <v>15.018455172276992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IODSH</v>
      </c>
      <c r="G227" s="16">
        <f>VLOOKUP($D227,'Growth rate'!$B$3:$S$93,6,FALSE)*VLOOKUP($F227,BY_IND_Demand_Drivers!$B$5:$J$100,7,FALSE)</f>
        <v>15.161136023859269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IODSH</v>
      </c>
      <c r="G228" s="16">
        <f>VLOOKUP($D228,'Growth rate'!$B$3:$S$93,6,FALSE)*VLOOKUP($F228,BY_IND_Demand_Drivers!$B$5:$J$100,7,FALSE)</f>
        <v>15.303816875441548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IODSH</v>
      </c>
      <c r="G229" s="16">
        <f>VLOOKUP($D229,'Growth rate'!$B$3:$S$93,6,FALSE)*VLOOKUP($F229,BY_IND_Demand_Drivers!$B$5:$J$100,7,FALSE)</f>
        <v>15.446497727023825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IODSH</v>
      </c>
      <c r="G230" s="16">
        <f>VLOOKUP($D230,'Growth rate'!$B$3:$S$93,6,FALSE)*VLOOKUP($F230,BY_IND_Demand_Drivers!$B$5:$J$100,7,FALSE)</f>
        <v>15.583339257191358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IODSH</v>
      </c>
      <c r="G231" s="16">
        <f>VLOOKUP($D231,'Growth rate'!$B$3:$S$93,6,FALSE)*VLOOKUP($F231,BY_IND_Demand_Drivers!$B$5:$J$100,7,FALSE)</f>
        <v>15.720180787358888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IODSH</v>
      </c>
      <c r="G232" s="16">
        <f>VLOOKUP($D232,'Growth rate'!$B$3:$S$93,6,FALSE)*VLOOKUP($F232,BY_IND_Demand_Drivers!$B$5:$J$100,7,FALSE)</f>
        <v>15.857022317526418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IODSH</v>
      </c>
      <c r="G233" s="16">
        <f>VLOOKUP($D233,'Growth rate'!$B$3:$S$93,6,FALSE)*VLOOKUP($F233,BY_IND_Demand_Drivers!$B$5:$J$100,7,FALSE)</f>
        <v>15.993863847693948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IODSH</v>
      </c>
      <c r="G234" s="16">
        <f>VLOOKUP($D234,'Growth rate'!$B$3:$S$93,6,FALSE)*VLOOKUP($F234,BY_IND_Demand_Drivers!$B$5:$J$100,7,FALSE)</f>
        <v>16.130705377861478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IODSH</v>
      </c>
      <c r="G235" s="16">
        <f>VLOOKUP($D235,'Growth rate'!$B$3:$S$93,6,FALSE)*VLOOKUP($F235,BY_IND_Demand_Drivers!$B$5:$J$100,7,FALSE)</f>
        <v>16.262132498080163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IODSH</v>
      </c>
      <c r="G236" s="16">
        <f>VLOOKUP($D236,'Growth rate'!$B$3:$S$93,6,FALSE)*VLOOKUP($F236,BY_IND_Demand_Drivers!$B$5:$J$100,7,FALSE)</f>
        <v>16.393559618298852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IODSH</v>
      </c>
      <c r="G237" s="16">
        <f>VLOOKUP($D237,'Growth rate'!$B$3:$S$93,6,FALSE)*VLOOKUP($F237,BY_IND_Demand_Drivers!$B$5:$J$100,7,FALSE)</f>
        <v>16.524986738517541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IODSH</v>
      </c>
      <c r="G238" s="16">
        <f>VLOOKUP($D238,'Growth rate'!$B$3:$S$93,6,FALSE)*VLOOKUP($F238,BY_IND_Demand_Drivers!$B$5:$J$100,7,FALSE)</f>
        <v>16.656413858736226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IODSH</v>
      </c>
      <c r="G239" s="16">
        <f>VLOOKUP($D239,'Growth rate'!$B$3:$S$93,6,FALSE)*VLOOKUP($F239,BY_IND_Demand_Drivers!$B$5:$J$100,7,FALSE)</f>
        <v>16.787840978954915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IODSH</v>
      </c>
      <c r="G240" s="16">
        <f>VLOOKUP($D240,'Growth rate'!$B$3:$S$93,6,FALSE)*VLOOKUP($F240,BY_IND_Demand_Drivers!$B$5:$J$100,7,FALSE)</f>
        <v>16.916220245708377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IODSH</v>
      </c>
      <c r="G241" s="16">
        <f>VLOOKUP($D241,'Growth rate'!$B$3:$S$93,6,FALSE)*VLOOKUP($F241,BY_IND_Demand_Drivers!$B$5:$J$100,7,FALSE)</f>
        <v>17.04459951246184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IODSH</v>
      </c>
      <c r="G242" s="16">
        <f>VLOOKUP($D242,'Growth rate'!$B$3:$S$93,6,FALSE)*VLOOKUP($F242,BY_IND_Demand_Drivers!$B$5:$J$100,7,FALSE)</f>
        <v>17.172978779215306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IODSH</v>
      </c>
      <c r="G243" s="16">
        <f>VLOOKUP($D243,'Growth rate'!$B$3:$S$93,6,FALSE)*VLOOKUP($F243,BY_IND_Demand_Drivers!$B$5:$J$100,7,FALSE)</f>
        <v>17.301358045968765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IODSH</v>
      </c>
      <c r="G244" s="16">
        <f>VLOOKUP($D244,'Growth rate'!$B$3:$S$93,6,FALSE)*VLOOKUP($F244,BY_IND_Demand_Drivers!$B$5:$J$100,7,FALSE)</f>
        <v>17.429737312722228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IODSH</v>
      </c>
      <c r="G245" s="16">
        <f>VLOOKUP($D245,'Growth rate'!$B$3:$S$93,6,FALSE)*VLOOKUP($F245,BY_IND_Demand_Drivers!$B$5:$J$100,7,FALSE)</f>
        <v>17.553829957516758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IODSH</v>
      </c>
      <c r="G246" s="16">
        <f>VLOOKUP($D246,'Growth rate'!$B$3:$S$93,6,FALSE)*VLOOKUP($F246,BY_IND_Demand_Drivers!$B$5:$J$100,7,FALSE)</f>
        <v>17.677922602311291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IODSH</v>
      </c>
      <c r="G247" s="16">
        <f>VLOOKUP($D247,'Growth rate'!$B$3:$S$93,6,FALSE)*VLOOKUP($F247,BY_IND_Demand_Drivers!$B$5:$J$100,7,FALSE)</f>
        <v>17.802015247105821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IODSH</v>
      </c>
      <c r="G248" s="16">
        <f>VLOOKUP($D248,'Growth rate'!$B$3:$S$93,6,FALSE)*VLOOKUP($F248,BY_IND_Demand_Drivers!$B$5:$J$100,7,FALSE)</f>
        <v>17.926107891900351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IODSH</v>
      </c>
      <c r="G249" s="16">
        <f>VLOOKUP($D249,'Growth rate'!$B$3:$S$93,6,FALSE)*VLOOKUP($F249,BY_IND_Demand_Drivers!$B$5:$J$100,7,FALSE)</f>
        <v>18.050200536694881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IODLA</v>
      </c>
      <c r="G250" s="16">
        <f>VLOOKUP($D250,'Growth rate'!$B$3:$S$93,6,FALSE)*VLOOKUP($F250,BY_IND_Demand_Drivers!$B$5:$J$100,7,FALSE)</f>
        <v>9.7551464079207904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IODLA</v>
      </c>
      <c r="G251" s="16">
        <f>VLOOKUP($D251,'Growth rate'!$B$3:$S$93,6,FALSE)*VLOOKUP($F251,BY_IND_Demand_Drivers!$B$5:$J$100,7,FALSE)</f>
        <v>9.8809885741939407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IODLA</v>
      </c>
      <c r="G252" s="16">
        <f>VLOOKUP($D252,'Growth rate'!$B$3:$S$93,6,FALSE)*VLOOKUP($F252,BY_IND_Demand_Drivers!$B$5:$J$100,7,FALSE)</f>
        <v>10.006830740467091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IODLA</v>
      </c>
      <c r="G253" s="16">
        <f>VLOOKUP($D253,'Growth rate'!$B$3:$S$93,6,FALSE)*VLOOKUP($F253,BY_IND_Demand_Drivers!$B$5:$J$100,7,FALSE)</f>
        <v>10.132672906740241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IODLA</v>
      </c>
      <c r="G254" s="16">
        <f>VLOOKUP($D254,'Growth rate'!$B$3:$S$93,6,FALSE)*VLOOKUP($F254,BY_IND_Demand_Drivers!$B$5:$J$100,7,FALSE)</f>
        <v>10.25851507301339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IODLA</v>
      </c>
      <c r="G255" s="16">
        <f>VLOOKUP($D255,'Growth rate'!$B$3:$S$93,6,FALSE)*VLOOKUP($F255,BY_IND_Demand_Drivers!$B$5:$J$100,7,FALSE)</f>
        <v>10.384357239286542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IODLA</v>
      </c>
      <c r="G256" s="16">
        <f>VLOOKUP($D256,'Growth rate'!$B$3:$S$93,6,FALSE)*VLOOKUP($F256,BY_IND_Demand_Drivers!$B$5:$J$100,7,FALSE)</f>
        <v>10.510199405559693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IODLA</v>
      </c>
      <c r="G257" s="16">
        <f>VLOOKUP($D257,'Growth rate'!$B$3:$S$93,6,FALSE)*VLOOKUP($F257,BY_IND_Demand_Drivers!$B$5:$J$100,7,FALSE)</f>
        <v>10.636041571832843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IODLA</v>
      </c>
      <c r="G258" s="16">
        <f>VLOOKUP($D258,'Growth rate'!$B$3:$S$93,6,FALSE)*VLOOKUP($F258,BY_IND_Demand_Drivers!$B$5:$J$100,7,FALSE)</f>
        <v>10.761883738105993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IODLA</v>
      </c>
      <c r="G259" s="16">
        <f>VLOOKUP($D259,'Growth rate'!$B$3:$S$93,6,FALSE)*VLOOKUP($F259,BY_IND_Demand_Drivers!$B$5:$J$100,7,FALSE)</f>
        <v>10.887725904379144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IODLA</v>
      </c>
      <c r="G260" s="16">
        <f>VLOOKUP($D260,'Growth rate'!$B$3:$S$93,6,FALSE)*VLOOKUP($F260,BY_IND_Demand_Drivers!$B$5:$J$100,7,FALSE)</f>
        <v>11.013568070652294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IODLA</v>
      </c>
      <c r="G261" s="16">
        <f>VLOOKUP($D261,'Growth rate'!$B$3:$S$93,6,FALSE)*VLOOKUP($F261,BY_IND_Demand_Drivers!$B$5:$J$100,7,FALSE)</f>
        <v>11.139410236925444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IODLA</v>
      </c>
      <c r="G262" s="16">
        <f>VLOOKUP($D262,'Growth rate'!$B$3:$S$93,6,FALSE)*VLOOKUP($F262,BY_IND_Demand_Drivers!$B$5:$J$100,7,FALSE)</f>
        <v>11.265252403198593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IODLA</v>
      </c>
      <c r="G263" s="16">
        <f>VLOOKUP($D263,'Growth rate'!$B$3:$S$93,6,FALSE)*VLOOKUP($F263,BY_IND_Demand_Drivers!$B$5:$J$100,7,FALSE)</f>
        <v>11.391094569471745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IODLA</v>
      </c>
      <c r="G264" s="16">
        <f>VLOOKUP($D264,'Growth rate'!$B$3:$S$93,6,FALSE)*VLOOKUP($F264,BY_IND_Demand_Drivers!$B$5:$J$100,7,FALSE)</f>
        <v>11.516936735744894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IODLA</v>
      </c>
      <c r="G265" s="16">
        <f>VLOOKUP($D265,'Growth rate'!$B$3:$S$93,6,FALSE)*VLOOKUP($F265,BY_IND_Demand_Drivers!$B$5:$J$100,7,FALSE)</f>
        <v>11.642778902018046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IODLA</v>
      </c>
      <c r="G266" s="16">
        <f>VLOOKUP($D266,'Growth rate'!$B$3:$S$93,6,FALSE)*VLOOKUP($F266,BY_IND_Demand_Drivers!$B$5:$J$100,7,FALSE)</f>
        <v>11.768621068291196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IODLA</v>
      </c>
      <c r="G267" s="16">
        <f>VLOOKUP($D267,'Growth rate'!$B$3:$S$93,6,FALSE)*VLOOKUP($F267,BY_IND_Demand_Drivers!$B$5:$J$100,7,FALSE)</f>
        <v>11.894463234564345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IODLA</v>
      </c>
      <c r="G268" s="16">
        <f>VLOOKUP($D268,'Growth rate'!$B$3:$S$93,6,FALSE)*VLOOKUP($F268,BY_IND_Demand_Drivers!$B$5:$J$100,7,FALSE)</f>
        <v>12.020305400837497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IODLA</v>
      </c>
      <c r="G269" s="16">
        <f>VLOOKUP($D269,'Growth rate'!$B$3:$S$93,6,FALSE)*VLOOKUP($F269,BY_IND_Demand_Drivers!$B$5:$J$100,7,FALSE)</f>
        <v>12.146147567110647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IODLA</v>
      </c>
      <c r="G270" s="16">
        <f>VLOOKUP($D270,'Growth rate'!$B$3:$S$93,6,FALSE)*VLOOKUP($F270,BY_IND_Demand_Drivers!$B$5:$J$100,7,FALSE)</f>
        <v>12.271989733383796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IODLA</v>
      </c>
      <c r="G271" s="16">
        <f>VLOOKUP($D271,'Growth rate'!$B$3:$S$93,6,FALSE)*VLOOKUP($F271,BY_IND_Demand_Drivers!$B$5:$J$100,7,FALSE)</f>
        <v>12.397831899656948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IODLA</v>
      </c>
      <c r="G272" s="16">
        <f>VLOOKUP($D272,'Growth rate'!$B$3:$S$93,6,FALSE)*VLOOKUP($F272,BY_IND_Demand_Drivers!$B$5:$J$100,7,FALSE)</f>
        <v>12.523674065930098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IODLA</v>
      </c>
      <c r="G273" s="16">
        <f>VLOOKUP($D273,'Growth rate'!$B$3:$S$93,6,FALSE)*VLOOKUP($F273,BY_IND_Demand_Drivers!$B$5:$J$100,7,FALSE)</f>
        <v>12.649516232203249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IODLA</v>
      </c>
      <c r="G274" s="16">
        <f>VLOOKUP($D274,'Growth rate'!$B$3:$S$93,6,FALSE)*VLOOKUP($F274,BY_IND_Demand_Drivers!$B$5:$J$100,7,FALSE)</f>
        <v>12.775358398476397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IODLA</v>
      </c>
      <c r="G275" s="16">
        <f>VLOOKUP($D275,'Growth rate'!$B$3:$S$93,6,FALSE)*VLOOKUP($F275,BY_IND_Demand_Drivers!$B$5:$J$100,7,FALSE)</f>
        <v>12.901200564749548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IODLA</v>
      </c>
      <c r="G276" s="16">
        <f>VLOOKUP($D276,'Growth rate'!$B$3:$S$93,6,FALSE)*VLOOKUP($F276,BY_IND_Demand_Drivers!$B$5:$J$100,7,FALSE)</f>
        <v>13.0270427310227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IODLA</v>
      </c>
      <c r="G277" s="16">
        <f>VLOOKUP($D277,'Growth rate'!$B$3:$S$93,6,FALSE)*VLOOKUP($F277,BY_IND_Demand_Drivers!$B$5:$J$100,7,FALSE)</f>
        <v>13.152884897295849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IODLA</v>
      </c>
      <c r="G278" s="16">
        <f>VLOOKUP($D278,'Growth rate'!$B$3:$S$93,6,FALSE)*VLOOKUP($F278,BY_IND_Demand_Drivers!$B$5:$J$100,7,FALSE)</f>
        <v>13.278727063568999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IODLA</v>
      </c>
      <c r="G279" s="16">
        <f>VLOOKUP($D279,'Growth rate'!$B$3:$S$93,6,FALSE)*VLOOKUP($F279,BY_IND_Demand_Drivers!$B$5:$J$100,7,FALSE)</f>
        <v>13.404569229842151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IODLA</v>
      </c>
      <c r="G280" s="16">
        <f>VLOOKUP($D280,'Growth rate'!$B$3:$S$93,6,FALSE)*VLOOKUP($F280,BY_IND_Demand_Drivers!$B$5:$J$100,7,FALSE)</f>
        <v>13.5304113961153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IODLA</v>
      </c>
      <c r="G281" s="16">
        <f>VLOOKUP($D281,'Growth rate'!$B$3:$S$93,6,FALSE)*VLOOKUP($F281,BY_IND_Demand_Drivers!$B$5:$J$100,7,FALSE)</f>
        <v>13.656253562388452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IODLA</v>
      </c>
      <c r="G282" s="16">
        <f>VLOOKUP($D282,'Growth rate'!$B$3:$S$93,6,FALSE)*VLOOKUP($F282,BY_IND_Demand_Drivers!$B$5:$J$100,7,FALSE)</f>
        <v>13.804345071872305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IODLA</v>
      </c>
      <c r="G283" s="16">
        <f>VLOOKUP($D283,'Growth rate'!$B$3:$S$93,6,FALSE)*VLOOKUP($F283,BY_IND_Demand_Drivers!$B$5:$J$100,7,FALSE)</f>
        <v>13.952436581356158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IODLA</v>
      </c>
      <c r="G284" s="16">
        <f>VLOOKUP($D284,'Growth rate'!$B$3:$S$93,6,FALSE)*VLOOKUP($F284,BY_IND_Demand_Drivers!$B$5:$J$100,7,FALSE)</f>
        <v>14.100528090840013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IODLA</v>
      </c>
      <c r="G285" s="16">
        <f>VLOOKUP($D285,'Growth rate'!$B$3:$S$93,6,FALSE)*VLOOKUP($F285,BY_IND_Demand_Drivers!$B$5:$J$100,7,FALSE)</f>
        <v>14.248619600323867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IODLA</v>
      </c>
      <c r="G286" s="16">
        <f>VLOOKUP($D286,'Growth rate'!$B$3:$S$93,6,FALSE)*VLOOKUP($F286,BY_IND_Demand_Drivers!$B$5:$J$100,7,FALSE)</f>
        <v>14.396711109807722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IODLA</v>
      </c>
      <c r="G287" s="16">
        <f>VLOOKUP($D287,'Growth rate'!$B$3:$S$93,6,FALSE)*VLOOKUP($F287,BY_IND_Demand_Drivers!$B$5:$J$100,7,FALSE)</f>
        <v>14.56253534009282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IODLA</v>
      </c>
      <c r="G288" s="16">
        <f>VLOOKUP($D288,'Growth rate'!$B$3:$S$93,6,FALSE)*VLOOKUP($F288,BY_IND_Demand_Drivers!$B$5:$J$100,7,FALSE)</f>
        <v>14.728359570377917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IODLA</v>
      </c>
      <c r="G289" s="16">
        <f>VLOOKUP($D289,'Growth rate'!$B$3:$S$93,6,FALSE)*VLOOKUP($F289,BY_IND_Demand_Drivers!$B$5:$J$100,7,FALSE)</f>
        <v>14.894183800663019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IODLA</v>
      </c>
      <c r="G290" s="16">
        <f>VLOOKUP($D290,'Growth rate'!$B$3:$S$93,6,FALSE)*VLOOKUP($F290,BY_IND_Demand_Drivers!$B$5:$J$100,7,FALSE)</f>
        <v>15.060008030948115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IODLA</v>
      </c>
      <c r="G291" s="16">
        <f>VLOOKUP($D291,'Growth rate'!$B$3:$S$93,6,FALSE)*VLOOKUP($F291,BY_IND_Demand_Drivers!$B$5:$J$100,7,FALSE)</f>
        <v>15.225832261233213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IODLA</v>
      </c>
      <c r="G292" s="16">
        <f>VLOOKUP($D292,'Growth rate'!$B$3:$S$93,6,FALSE)*VLOOKUP($F292,BY_IND_Demand_Drivers!$B$5:$J$100,7,FALSE)</f>
        <v>15.395823957659688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IODLA</v>
      </c>
      <c r="G293" s="16">
        <f>VLOOKUP($D293,'Growth rate'!$B$3:$S$93,6,FALSE)*VLOOKUP($F293,BY_IND_Demand_Drivers!$B$5:$J$100,7,FALSE)</f>
        <v>15.565815654086169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IODLA</v>
      </c>
      <c r="G294" s="16">
        <f>VLOOKUP($D294,'Growth rate'!$B$3:$S$93,6,FALSE)*VLOOKUP($F294,BY_IND_Demand_Drivers!$B$5:$J$100,7,FALSE)</f>
        <v>15.735807350512646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IODLA</v>
      </c>
      <c r="G295" s="16">
        <f>VLOOKUP($D295,'Growth rate'!$B$3:$S$93,6,FALSE)*VLOOKUP($F295,BY_IND_Demand_Drivers!$B$5:$J$100,7,FALSE)</f>
        <v>15.905799046939125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IODLA</v>
      </c>
      <c r="G296" s="16">
        <f>VLOOKUP($D296,'Growth rate'!$B$3:$S$93,6,FALSE)*VLOOKUP($F296,BY_IND_Demand_Drivers!$B$5:$J$100,7,FALSE)</f>
        <v>16.075790743365602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IODLA</v>
      </c>
      <c r="G297" s="16">
        <f>VLOOKUP($D297,'Growth rate'!$B$3:$S$93,6,FALSE)*VLOOKUP($F297,BY_IND_Demand_Drivers!$B$5:$J$100,7,FALSE)</f>
        <v>16.251713040765694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IODLA</v>
      </c>
      <c r="G298" s="16">
        <f>VLOOKUP($D298,'Growth rate'!$B$3:$S$93,6,FALSE)*VLOOKUP($F298,BY_IND_Demand_Drivers!$B$5:$J$100,7,FALSE)</f>
        <v>16.427635338165786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IODLA</v>
      </c>
      <c r="G299" s="16">
        <f>VLOOKUP($D299,'Growth rate'!$B$3:$S$93,6,FALSE)*VLOOKUP($F299,BY_IND_Demand_Drivers!$B$5:$J$100,7,FALSE)</f>
        <v>16.603557635565878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IODLA</v>
      </c>
      <c r="G300" s="16">
        <f>VLOOKUP($D300,'Growth rate'!$B$3:$S$93,6,FALSE)*VLOOKUP($F300,BY_IND_Demand_Drivers!$B$5:$J$100,7,FALSE)</f>
        <v>16.779479932965966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IODLA</v>
      </c>
      <c r="G301" s="16">
        <f>VLOOKUP($D301,'Growth rate'!$B$3:$S$93,6,FALSE)*VLOOKUP($F301,BY_IND_Demand_Drivers!$B$5:$J$100,7,FALSE)</f>
        <v>16.955402230366062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IODLA</v>
      </c>
      <c r="G302" s="16">
        <f>VLOOKUP($D302,'Growth rate'!$B$3:$S$93,6,FALSE)*VLOOKUP($F302,BY_IND_Demand_Drivers!$B$5:$J$100,7,FALSE)</f>
        <v>17.130996155564596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IODLA</v>
      </c>
      <c r="G303" s="16">
        <f>VLOOKUP($D303,'Growth rate'!$B$3:$S$93,6,FALSE)*VLOOKUP($F303,BY_IND_Demand_Drivers!$B$5:$J$100,7,FALSE)</f>
        <v>17.306590080763126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IODLA</v>
      </c>
      <c r="G304" s="16">
        <f>VLOOKUP($D304,'Growth rate'!$B$3:$S$93,6,FALSE)*VLOOKUP($F304,BY_IND_Demand_Drivers!$B$5:$J$100,7,FALSE)</f>
        <v>17.48218400596166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IODLA</v>
      </c>
      <c r="G305" s="16">
        <f>VLOOKUP($D305,'Growth rate'!$B$3:$S$93,6,FALSE)*VLOOKUP($F305,BY_IND_Demand_Drivers!$B$5:$J$100,7,FALSE)</f>
        <v>17.657777931160194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IODLA</v>
      </c>
      <c r="G306" s="16">
        <f>VLOOKUP($D306,'Growth rate'!$B$3:$S$93,6,FALSE)*VLOOKUP($F306,BY_IND_Demand_Drivers!$B$5:$J$100,7,FALSE)</f>
        <v>17.833371856358724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IODLA</v>
      </c>
      <c r="G307" s="16">
        <f>VLOOKUP($D307,'Growth rate'!$B$3:$S$93,6,FALSE)*VLOOKUP($F307,BY_IND_Demand_Drivers!$B$5:$J$100,7,FALSE)</f>
        <v>18.006076976867401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IODLA</v>
      </c>
      <c r="G308" s="16">
        <f>VLOOKUP($D308,'Growth rate'!$B$3:$S$93,6,FALSE)*VLOOKUP($F308,BY_IND_Demand_Drivers!$B$5:$J$100,7,FALSE)</f>
        <v>18.178782097376082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IODLA</v>
      </c>
      <c r="G309" s="16">
        <f>VLOOKUP($D309,'Growth rate'!$B$3:$S$93,6,FALSE)*VLOOKUP($F309,BY_IND_Demand_Drivers!$B$5:$J$100,7,FALSE)</f>
        <v>18.351487217884763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IODLA</v>
      </c>
      <c r="G310" s="16">
        <f>VLOOKUP($D310,'Growth rate'!$B$3:$S$93,6,FALSE)*VLOOKUP($F310,BY_IND_Demand_Drivers!$B$5:$J$100,7,FALSE)</f>
        <v>18.524192338393441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IODLA</v>
      </c>
      <c r="G311" s="16">
        <f>VLOOKUP($D311,'Growth rate'!$B$3:$S$93,6,FALSE)*VLOOKUP($F311,BY_IND_Demand_Drivers!$B$5:$J$100,7,FALSE)</f>
        <v>18.696897458902122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IODLA</v>
      </c>
      <c r="G312" s="16">
        <f>VLOOKUP($D312,'Growth rate'!$B$3:$S$93,6,FALSE)*VLOOKUP($F312,BY_IND_Demand_Drivers!$B$5:$J$100,7,FALSE)</f>
        <v>18.86253449215565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IODLA</v>
      </c>
      <c r="G313" s="16">
        <f>VLOOKUP($D313,'Growth rate'!$B$3:$S$93,6,FALSE)*VLOOKUP($F313,BY_IND_Demand_Drivers!$B$5:$J$100,7,FALSE)</f>
        <v>19.028171525409178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IODLA</v>
      </c>
      <c r="G314" s="16">
        <f>VLOOKUP($D314,'Growth rate'!$B$3:$S$93,6,FALSE)*VLOOKUP($F314,BY_IND_Demand_Drivers!$B$5:$J$100,7,FALSE)</f>
        <v>19.193808558662703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IODLA</v>
      </c>
      <c r="G315" s="16">
        <f>VLOOKUP($D315,'Growth rate'!$B$3:$S$93,6,FALSE)*VLOOKUP($F315,BY_IND_Demand_Drivers!$B$5:$J$100,7,FALSE)</f>
        <v>19.359445591916231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IODLA</v>
      </c>
      <c r="G316" s="16">
        <f>VLOOKUP($D316,'Growth rate'!$B$3:$S$93,6,FALSE)*VLOOKUP($F316,BY_IND_Demand_Drivers!$B$5:$J$100,7,FALSE)</f>
        <v>19.525082625169759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IODLA</v>
      </c>
      <c r="G317" s="16">
        <f>VLOOKUP($D317,'Growth rate'!$B$3:$S$93,6,FALSE)*VLOOKUP($F317,BY_IND_Demand_Drivers!$B$5:$J$100,7,FALSE)</f>
        <v>19.684165896567166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IODLA</v>
      </c>
      <c r="G318" s="16">
        <f>VLOOKUP($D318,'Growth rate'!$B$3:$S$93,6,FALSE)*VLOOKUP($F318,BY_IND_Demand_Drivers!$B$5:$J$100,7,FALSE)</f>
        <v>19.843249167964576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IODLA</v>
      </c>
      <c r="G319" s="16">
        <f>VLOOKUP($D319,'Growth rate'!$B$3:$S$93,6,FALSE)*VLOOKUP($F319,BY_IND_Demand_Drivers!$B$5:$J$100,7,FALSE)</f>
        <v>20.002332439361986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IODLA</v>
      </c>
      <c r="G320" s="16">
        <f>VLOOKUP($D320,'Growth rate'!$B$3:$S$93,6,FALSE)*VLOOKUP($F320,BY_IND_Demand_Drivers!$B$5:$J$100,7,FALSE)</f>
        <v>20.161415710759396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IODLA</v>
      </c>
      <c r="G321" s="16">
        <f>VLOOKUP($D321,'Growth rate'!$B$3:$S$93,6,FALSE)*VLOOKUP($F321,BY_IND_Demand_Drivers!$B$5:$J$100,7,FALSE)</f>
        <v>20.320498982156803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IODLA</v>
      </c>
      <c r="G322" s="16">
        <f>VLOOKUP($D322,'Growth rate'!$B$3:$S$93,6,FALSE)*VLOOKUP($F322,BY_IND_Demand_Drivers!$B$5:$J$100,7,FALSE)</f>
        <v>20.475893041623063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IODLA</v>
      </c>
      <c r="G323" s="16">
        <f>VLOOKUP($D323,'Growth rate'!$B$3:$S$93,6,FALSE)*VLOOKUP($F323,BY_IND_Demand_Drivers!$B$5:$J$100,7,FALSE)</f>
        <v>20.631287101089317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IODLA</v>
      </c>
      <c r="G324" s="16">
        <f>VLOOKUP($D324,'Growth rate'!$B$3:$S$93,6,FALSE)*VLOOKUP($F324,BY_IND_Demand_Drivers!$B$5:$J$100,7,FALSE)</f>
        <v>20.786681160555577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IODLA</v>
      </c>
      <c r="G325" s="16">
        <f>VLOOKUP($D325,'Growth rate'!$B$3:$S$93,6,FALSE)*VLOOKUP($F325,BY_IND_Demand_Drivers!$B$5:$J$100,7,FALSE)</f>
        <v>20.942075220021831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IODLA</v>
      </c>
      <c r="G326" s="16">
        <f>VLOOKUP($D326,'Growth rate'!$B$3:$S$93,6,FALSE)*VLOOKUP($F326,BY_IND_Demand_Drivers!$B$5:$J$100,7,FALSE)</f>
        <v>21.097469279488084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IODLA</v>
      </c>
      <c r="G327" s="16">
        <f>VLOOKUP($D327,'Growth rate'!$B$3:$S$93,6,FALSE)*VLOOKUP($F327,BY_IND_Demand_Drivers!$B$5:$J$100,7,FALSE)</f>
        <v>21.247674685019476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IODLA</v>
      </c>
      <c r="G328" s="16">
        <f>VLOOKUP($D328,'Growth rate'!$B$3:$S$93,6,FALSE)*VLOOKUP($F328,BY_IND_Demand_Drivers!$B$5:$J$100,7,FALSE)</f>
        <v>21.397880090550867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IODLA</v>
      </c>
      <c r="G329" s="16">
        <f>VLOOKUP($D329,'Growth rate'!$B$3:$S$93,6,FALSE)*VLOOKUP($F329,BY_IND_Demand_Drivers!$B$5:$J$100,7,FALSE)</f>
        <v>21.548085496082258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IODLA</v>
      </c>
      <c r="G330" s="16">
        <f>VLOOKUP($D330,'Growth rate'!$B$3:$S$93,6,FALSE)*VLOOKUP($F330,BY_IND_Demand_Drivers!$B$5:$J$100,7,FALSE)</f>
        <v>21.698290901613646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IODLA</v>
      </c>
      <c r="G331" s="16">
        <f>VLOOKUP($D331,'Growth rate'!$B$3:$S$93,6,FALSE)*VLOOKUP($F331,BY_IND_Demand_Drivers!$B$5:$J$100,7,FALSE)</f>
        <v>21.848496307145034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IODEM</v>
      </c>
      <c r="G332" s="16">
        <f>VLOOKUP($D332,'Growth rate'!$B$3:$S$93,6,FALSE)*VLOOKUP($F332,BY_IND_Demand_Drivers!$B$5:$J$100,7,FALSE)</f>
        <v>37.191466407920799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IODEM</v>
      </c>
      <c r="G333" s="16">
        <f>VLOOKUP($D333,'Growth rate'!$B$3:$S$93,6,FALSE)*VLOOKUP($F333,BY_IND_Demand_Drivers!$B$5:$J$100,7,FALSE)</f>
        <v>37.671239289222477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IODEM</v>
      </c>
      <c r="G334" s="16">
        <f>VLOOKUP($D334,'Growth rate'!$B$3:$S$93,6,FALSE)*VLOOKUP($F334,BY_IND_Demand_Drivers!$B$5:$J$100,7,FALSE)</f>
        <v>38.151012170524147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IODEM</v>
      </c>
      <c r="G335" s="16">
        <f>VLOOKUP($D335,'Growth rate'!$B$3:$S$93,6,FALSE)*VLOOKUP($F335,BY_IND_Demand_Drivers!$B$5:$J$100,7,FALSE)</f>
        <v>38.630785051825832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IODEM</v>
      </c>
      <c r="G336" s="16">
        <f>VLOOKUP($D336,'Growth rate'!$B$3:$S$93,6,FALSE)*VLOOKUP($F336,BY_IND_Demand_Drivers!$B$5:$J$100,7,FALSE)</f>
        <v>39.110557933127502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IODEM</v>
      </c>
      <c r="G337" s="16">
        <f>VLOOKUP($D337,'Growth rate'!$B$3:$S$93,6,FALSE)*VLOOKUP($F337,BY_IND_Demand_Drivers!$B$5:$J$100,7,FALSE)</f>
        <v>39.59033081442918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IODEM</v>
      </c>
      <c r="G338" s="16">
        <f>VLOOKUP($D338,'Growth rate'!$B$3:$S$93,6,FALSE)*VLOOKUP($F338,BY_IND_Demand_Drivers!$B$5:$J$100,7,FALSE)</f>
        <v>40.070103695730857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IODEM</v>
      </c>
      <c r="G339" s="16">
        <f>VLOOKUP($D339,'Growth rate'!$B$3:$S$93,6,FALSE)*VLOOKUP($F339,BY_IND_Demand_Drivers!$B$5:$J$100,7,FALSE)</f>
        <v>40.549876577032528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IODEM</v>
      </c>
      <c r="G340" s="16">
        <f>VLOOKUP($D340,'Growth rate'!$B$3:$S$93,6,FALSE)*VLOOKUP($F340,BY_IND_Demand_Drivers!$B$5:$J$100,7,FALSE)</f>
        <v>41.029649458334212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IODEM</v>
      </c>
      <c r="G341" s="16">
        <f>VLOOKUP($D341,'Growth rate'!$B$3:$S$93,6,FALSE)*VLOOKUP($F341,BY_IND_Demand_Drivers!$B$5:$J$100,7,FALSE)</f>
        <v>41.50942233963589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IODEM</v>
      </c>
      <c r="G342" s="16">
        <f>VLOOKUP($D342,'Growth rate'!$B$3:$S$93,6,FALSE)*VLOOKUP($F342,BY_IND_Demand_Drivers!$B$5:$J$100,7,FALSE)</f>
        <v>41.98919522093756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IODEM</v>
      </c>
      <c r="G343" s="16">
        <f>VLOOKUP($D343,'Growth rate'!$B$3:$S$93,6,FALSE)*VLOOKUP($F343,BY_IND_Demand_Drivers!$B$5:$J$100,7,FALSE)</f>
        <v>42.468968102239238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IODEM</v>
      </c>
      <c r="G344" s="16">
        <f>VLOOKUP($D344,'Growth rate'!$B$3:$S$93,6,FALSE)*VLOOKUP($F344,BY_IND_Demand_Drivers!$B$5:$J$100,7,FALSE)</f>
        <v>42.948740983540908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IODEM</v>
      </c>
      <c r="G345" s="16">
        <f>VLOOKUP($D345,'Growth rate'!$B$3:$S$93,6,FALSE)*VLOOKUP($F345,BY_IND_Demand_Drivers!$B$5:$J$100,7,FALSE)</f>
        <v>43.428513864842593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IODEM</v>
      </c>
      <c r="G346" s="16">
        <f>VLOOKUP($D346,'Growth rate'!$B$3:$S$93,6,FALSE)*VLOOKUP($F346,BY_IND_Demand_Drivers!$B$5:$J$100,7,FALSE)</f>
        <v>43.908286746144263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IODEM</v>
      </c>
      <c r="G347" s="16">
        <f>VLOOKUP($D347,'Growth rate'!$B$3:$S$93,6,FALSE)*VLOOKUP($F347,BY_IND_Demand_Drivers!$B$5:$J$100,7,FALSE)</f>
        <v>44.388059627445941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IODEM</v>
      </c>
      <c r="G348" s="16">
        <f>VLOOKUP($D348,'Growth rate'!$B$3:$S$93,6,FALSE)*VLOOKUP($F348,BY_IND_Demand_Drivers!$B$5:$J$100,7,FALSE)</f>
        <v>44.867832508747618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IODEM</v>
      </c>
      <c r="G349" s="16">
        <f>VLOOKUP($D349,'Growth rate'!$B$3:$S$93,6,FALSE)*VLOOKUP($F349,BY_IND_Demand_Drivers!$B$5:$J$100,7,FALSE)</f>
        <v>45.347605390049289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IODEM</v>
      </c>
      <c r="G350" s="16">
        <f>VLOOKUP($D350,'Growth rate'!$B$3:$S$93,6,FALSE)*VLOOKUP($F350,BY_IND_Demand_Drivers!$B$5:$J$100,7,FALSE)</f>
        <v>45.827378271350973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IODEM</v>
      </c>
      <c r="G351" s="16">
        <f>VLOOKUP($D351,'Growth rate'!$B$3:$S$93,6,FALSE)*VLOOKUP($F351,BY_IND_Demand_Drivers!$B$5:$J$100,7,FALSE)</f>
        <v>46.307151152652651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IODEM</v>
      </c>
      <c r="G352" s="16">
        <f>VLOOKUP($D352,'Growth rate'!$B$3:$S$93,6,FALSE)*VLOOKUP($F352,BY_IND_Demand_Drivers!$B$5:$J$100,7,FALSE)</f>
        <v>46.786924033954321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IODEM</v>
      </c>
      <c r="G353" s="16">
        <f>VLOOKUP($D353,'Growth rate'!$B$3:$S$93,6,FALSE)*VLOOKUP($F353,BY_IND_Demand_Drivers!$B$5:$J$100,7,FALSE)</f>
        <v>47.266696915255999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IODEM</v>
      </c>
      <c r="G354" s="16">
        <f>VLOOKUP($D354,'Growth rate'!$B$3:$S$93,6,FALSE)*VLOOKUP($F354,BY_IND_Demand_Drivers!$B$5:$J$100,7,FALSE)</f>
        <v>47.746469796557683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IODEM</v>
      </c>
      <c r="G355" s="16">
        <f>VLOOKUP($D355,'Growth rate'!$B$3:$S$93,6,FALSE)*VLOOKUP($F355,BY_IND_Demand_Drivers!$B$5:$J$100,7,FALSE)</f>
        <v>48.226242677859354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IODEM</v>
      </c>
      <c r="G356" s="16">
        <f>VLOOKUP($D356,'Growth rate'!$B$3:$S$93,6,FALSE)*VLOOKUP($F356,BY_IND_Demand_Drivers!$B$5:$J$100,7,FALSE)</f>
        <v>48.706015559161024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IODEM</v>
      </c>
      <c r="G357" s="16">
        <f>VLOOKUP($D357,'Growth rate'!$B$3:$S$93,6,FALSE)*VLOOKUP($F357,BY_IND_Demand_Drivers!$B$5:$J$100,7,FALSE)</f>
        <v>49.185788440462701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IODEM</v>
      </c>
      <c r="G358" s="16">
        <f>VLOOKUP($D358,'Growth rate'!$B$3:$S$93,6,FALSE)*VLOOKUP($F358,BY_IND_Demand_Drivers!$B$5:$J$100,7,FALSE)</f>
        <v>49.665561321764379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IODEM</v>
      </c>
      <c r="G359" s="16">
        <f>VLOOKUP($D359,'Growth rate'!$B$3:$S$93,6,FALSE)*VLOOKUP($F359,BY_IND_Demand_Drivers!$B$5:$J$100,7,FALSE)</f>
        <v>50.145334203066056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IODEM</v>
      </c>
      <c r="G360" s="16">
        <f>VLOOKUP($D360,'Growth rate'!$B$3:$S$93,6,FALSE)*VLOOKUP($F360,BY_IND_Demand_Drivers!$B$5:$J$100,7,FALSE)</f>
        <v>50.625107084367734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IODEM</v>
      </c>
      <c r="G361" s="16">
        <f>VLOOKUP($D361,'Growth rate'!$B$3:$S$93,6,FALSE)*VLOOKUP($F361,BY_IND_Demand_Drivers!$B$5:$J$100,7,FALSE)</f>
        <v>51.104879965669411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IODEM</v>
      </c>
      <c r="G362" s="16">
        <f>VLOOKUP($D362,'Growth rate'!$B$3:$S$93,6,FALSE)*VLOOKUP($F362,BY_IND_Demand_Drivers!$B$5:$J$100,7,FALSE)</f>
        <v>51.584652846971082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IODEM</v>
      </c>
      <c r="G363" s="16">
        <f>VLOOKUP($D363,'Growth rate'!$B$3:$S$93,6,FALSE)*VLOOKUP($F363,BY_IND_Demand_Drivers!$B$5:$J$100,7,FALSE)</f>
        <v>52.064425728272766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IODEM</v>
      </c>
      <c r="G364" s="16">
        <f>VLOOKUP($D364,'Growth rate'!$B$3:$S$93,6,FALSE)*VLOOKUP($F364,BY_IND_Demand_Drivers!$B$5:$J$100,7,FALSE)</f>
        <v>52.629024163801624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IODEM</v>
      </c>
      <c r="G365" s="16">
        <f>VLOOKUP($D365,'Growth rate'!$B$3:$S$93,6,FALSE)*VLOOKUP($F365,BY_IND_Demand_Drivers!$B$5:$J$100,7,FALSE)</f>
        <v>53.193622599330482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IODEM</v>
      </c>
      <c r="G366" s="16">
        <f>VLOOKUP($D366,'Growth rate'!$B$3:$S$93,6,FALSE)*VLOOKUP($F366,BY_IND_Demand_Drivers!$B$5:$J$100,7,FALSE)</f>
        <v>53.758221034859339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IODEM</v>
      </c>
      <c r="G367" s="16">
        <f>VLOOKUP($D367,'Growth rate'!$B$3:$S$93,6,FALSE)*VLOOKUP($F367,BY_IND_Demand_Drivers!$B$5:$J$100,7,FALSE)</f>
        <v>54.322819470388197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IODEM</v>
      </c>
      <c r="G368" s="16">
        <f>VLOOKUP($D368,'Growth rate'!$B$3:$S$93,6,FALSE)*VLOOKUP($F368,BY_IND_Demand_Drivers!$B$5:$J$100,7,FALSE)</f>
        <v>54.887417905917054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IODEM</v>
      </c>
      <c r="G369" s="16">
        <f>VLOOKUP($D369,'Growth rate'!$B$3:$S$93,6,FALSE)*VLOOKUP($F369,BY_IND_Demand_Drivers!$B$5:$J$100,7,FALSE)</f>
        <v>55.519622286290065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IODEM</v>
      </c>
      <c r="G370" s="16">
        <f>VLOOKUP($D370,'Growth rate'!$B$3:$S$93,6,FALSE)*VLOOKUP($F370,BY_IND_Demand_Drivers!$B$5:$J$100,7,FALSE)</f>
        <v>56.151826666663069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IODEM</v>
      </c>
      <c r="G371" s="16">
        <f>VLOOKUP($D371,'Growth rate'!$B$3:$S$93,6,FALSE)*VLOOKUP($F371,BY_IND_Demand_Drivers!$B$5:$J$100,7,FALSE)</f>
        <v>56.784031047036095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IODEM</v>
      </c>
      <c r="G372" s="16">
        <f>VLOOKUP($D372,'Growth rate'!$B$3:$S$93,6,FALSE)*VLOOKUP($F372,BY_IND_Demand_Drivers!$B$5:$J$100,7,FALSE)</f>
        <v>57.416235427409099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IODEM</v>
      </c>
      <c r="G373" s="16">
        <f>VLOOKUP($D373,'Growth rate'!$B$3:$S$93,6,FALSE)*VLOOKUP($F373,BY_IND_Demand_Drivers!$B$5:$J$100,7,FALSE)</f>
        <v>58.048439807782103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IODEM</v>
      </c>
      <c r="G374" s="16">
        <f>VLOOKUP($D374,'Growth rate'!$B$3:$S$93,6,FALSE)*VLOOKUP($F374,BY_IND_Demand_Drivers!$B$5:$J$100,7,FALSE)</f>
        <v>58.696532640313798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IODEM</v>
      </c>
      <c r="G375" s="16">
        <f>VLOOKUP($D375,'Growth rate'!$B$3:$S$93,6,FALSE)*VLOOKUP($F375,BY_IND_Demand_Drivers!$B$5:$J$100,7,FALSE)</f>
        <v>59.344625472845507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IODEM</v>
      </c>
      <c r="G376" s="16">
        <f>VLOOKUP($D376,'Growth rate'!$B$3:$S$93,6,FALSE)*VLOOKUP($F376,BY_IND_Demand_Drivers!$B$5:$J$100,7,FALSE)</f>
        <v>59.992718305377203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IODEM</v>
      </c>
      <c r="G377" s="16">
        <f>VLOOKUP($D377,'Growth rate'!$B$3:$S$93,6,FALSE)*VLOOKUP($F377,BY_IND_Demand_Drivers!$B$5:$J$100,7,FALSE)</f>
        <v>60.640811137908905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IODEM</v>
      </c>
      <c r="G378" s="16">
        <f>VLOOKUP($D378,'Growth rate'!$B$3:$S$93,6,FALSE)*VLOOKUP($F378,BY_IND_Demand_Drivers!$B$5:$J$100,7,FALSE)</f>
        <v>61.2889039704406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IODEM</v>
      </c>
      <c r="G379" s="16">
        <f>VLOOKUP($D379,'Growth rate'!$B$3:$S$93,6,FALSE)*VLOOKUP($F379,BY_IND_Demand_Drivers!$B$5:$J$100,7,FALSE)</f>
        <v>61.959607201388245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IODEM</v>
      </c>
      <c r="G380" s="16">
        <f>VLOOKUP($D380,'Growth rate'!$B$3:$S$93,6,FALSE)*VLOOKUP($F380,BY_IND_Demand_Drivers!$B$5:$J$100,7,FALSE)</f>
        <v>62.630310432335889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IODEM</v>
      </c>
      <c r="G381" s="16">
        <f>VLOOKUP($D381,'Growth rate'!$B$3:$S$93,6,FALSE)*VLOOKUP($F381,BY_IND_Demand_Drivers!$B$5:$J$100,7,FALSE)</f>
        <v>63.301013663283534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IODEM</v>
      </c>
      <c r="G382" s="16">
        <f>VLOOKUP($D382,'Growth rate'!$B$3:$S$93,6,FALSE)*VLOOKUP($F382,BY_IND_Demand_Drivers!$B$5:$J$100,7,FALSE)</f>
        <v>63.971716894231172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IODEM</v>
      </c>
      <c r="G383" s="16">
        <f>VLOOKUP($D383,'Growth rate'!$B$3:$S$93,6,FALSE)*VLOOKUP($F383,BY_IND_Demand_Drivers!$B$5:$J$100,7,FALSE)</f>
        <v>64.642420125178816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IODEM</v>
      </c>
      <c r="G384" s="16">
        <f>VLOOKUP($D384,'Growth rate'!$B$3:$S$93,6,FALSE)*VLOOKUP($F384,BY_IND_Demand_Drivers!$B$5:$J$100,7,FALSE)</f>
        <v>65.311871438093377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IODEM</v>
      </c>
      <c r="G385" s="16">
        <f>VLOOKUP($D385,'Growth rate'!$B$3:$S$93,6,FALSE)*VLOOKUP($F385,BY_IND_Demand_Drivers!$B$5:$J$100,7,FALSE)</f>
        <v>65.981322751007909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IODEM</v>
      </c>
      <c r="G386" s="16">
        <f>VLOOKUP($D386,'Growth rate'!$B$3:$S$93,6,FALSE)*VLOOKUP($F386,BY_IND_Demand_Drivers!$B$5:$J$100,7,FALSE)</f>
        <v>66.650774063922455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IODEM</v>
      </c>
      <c r="G387" s="16">
        <f>VLOOKUP($D387,'Growth rate'!$B$3:$S$93,6,FALSE)*VLOOKUP($F387,BY_IND_Demand_Drivers!$B$5:$J$100,7,FALSE)</f>
        <v>67.320225376837001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IODEM</v>
      </c>
      <c r="G388" s="16">
        <f>VLOOKUP($D388,'Growth rate'!$B$3:$S$93,6,FALSE)*VLOOKUP($F388,BY_IND_Demand_Drivers!$B$5:$J$100,7,FALSE)</f>
        <v>67.989676689751548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IODEM</v>
      </c>
      <c r="G389" s="16">
        <f>VLOOKUP($D389,'Growth rate'!$B$3:$S$93,6,FALSE)*VLOOKUP($F389,BY_IND_Demand_Drivers!$B$5:$J$100,7,FALSE)</f>
        <v>68.64811444345446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IODEM</v>
      </c>
      <c r="G390" s="16">
        <f>VLOOKUP($D390,'Growth rate'!$B$3:$S$93,6,FALSE)*VLOOKUP($F390,BY_IND_Demand_Drivers!$B$5:$J$100,7,FALSE)</f>
        <v>69.306552197157387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IODEM</v>
      </c>
      <c r="G391" s="16">
        <f>VLOOKUP($D391,'Growth rate'!$B$3:$S$93,6,FALSE)*VLOOKUP($F391,BY_IND_Demand_Drivers!$B$5:$J$100,7,FALSE)</f>
        <v>69.9649899508603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IODEM</v>
      </c>
      <c r="G392" s="16">
        <f>VLOOKUP($D392,'Growth rate'!$B$3:$S$93,6,FALSE)*VLOOKUP($F392,BY_IND_Demand_Drivers!$B$5:$J$100,7,FALSE)</f>
        <v>70.623427704563227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IODEM</v>
      </c>
      <c r="G393" s="16">
        <f>VLOOKUP($D393,'Growth rate'!$B$3:$S$93,6,FALSE)*VLOOKUP($F393,BY_IND_Demand_Drivers!$B$5:$J$100,7,FALSE)</f>
        <v>71.28186545826614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IODEM</v>
      </c>
      <c r="G394" s="16">
        <f>VLOOKUP($D394,'Growth rate'!$B$3:$S$93,6,FALSE)*VLOOKUP($F394,BY_IND_Demand_Drivers!$B$5:$J$100,7,FALSE)</f>
        <v>71.913356150518013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IODEM</v>
      </c>
      <c r="G395" s="16">
        <f>VLOOKUP($D395,'Growth rate'!$B$3:$S$93,6,FALSE)*VLOOKUP($F395,BY_IND_Demand_Drivers!$B$5:$J$100,7,FALSE)</f>
        <v>72.544846842769886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IODEM</v>
      </c>
      <c r="G396" s="16">
        <f>VLOOKUP($D396,'Growth rate'!$B$3:$S$93,6,FALSE)*VLOOKUP($F396,BY_IND_Demand_Drivers!$B$5:$J$100,7,FALSE)</f>
        <v>73.176337535021744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IODEM</v>
      </c>
      <c r="G397" s="16">
        <f>VLOOKUP($D397,'Growth rate'!$B$3:$S$93,6,FALSE)*VLOOKUP($F397,BY_IND_Demand_Drivers!$B$5:$J$100,7,FALSE)</f>
        <v>73.807828227273603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IODEM</v>
      </c>
      <c r="G398" s="16">
        <f>VLOOKUP($D398,'Growth rate'!$B$3:$S$93,6,FALSE)*VLOOKUP($F398,BY_IND_Demand_Drivers!$B$5:$J$100,7,FALSE)</f>
        <v>74.439318919525476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IODEM</v>
      </c>
      <c r="G399" s="16">
        <f>VLOOKUP($D399,'Growth rate'!$B$3:$S$93,6,FALSE)*VLOOKUP($F399,BY_IND_Demand_Drivers!$B$5:$J$100,7,FALSE)</f>
        <v>75.045823414366765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IODEM</v>
      </c>
      <c r="G400" s="16">
        <f>VLOOKUP($D400,'Growth rate'!$B$3:$S$93,6,FALSE)*VLOOKUP($F400,BY_IND_Demand_Drivers!$B$5:$J$100,7,FALSE)</f>
        <v>75.652327909208068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IODEM</v>
      </c>
      <c r="G401" s="16">
        <f>VLOOKUP($D401,'Growth rate'!$B$3:$S$93,6,FALSE)*VLOOKUP($F401,BY_IND_Demand_Drivers!$B$5:$J$100,7,FALSE)</f>
        <v>76.258832404049372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IODEM</v>
      </c>
      <c r="G402" s="16">
        <f>VLOOKUP($D402,'Growth rate'!$B$3:$S$93,6,FALSE)*VLOOKUP($F402,BY_IND_Demand_Drivers!$B$5:$J$100,7,FALSE)</f>
        <v>76.865336898890675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IODEM</v>
      </c>
      <c r="G403" s="16">
        <f>VLOOKUP($D403,'Growth rate'!$B$3:$S$93,6,FALSE)*VLOOKUP($F403,BY_IND_Demand_Drivers!$B$5:$J$100,7,FALSE)</f>
        <v>77.471841393731964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IODEM</v>
      </c>
      <c r="G404" s="16">
        <f>VLOOKUP($D404,'Growth rate'!$B$3:$S$93,6,FALSE)*VLOOKUP($F404,BY_IND_Demand_Drivers!$B$5:$J$100,7,FALSE)</f>
        <v>78.064280779155965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IODEM</v>
      </c>
      <c r="G405" s="16">
        <f>VLOOKUP($D405,'Growth rate'!$B$3:$S$93,6,FALSE)*VLOOKUP($F405,BY_IND_Demand_Drivers!$B$5:$J$100,7,FALSE)</f>
        <v>78.656720164579966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IODEM</v>
      </c>
      <c r="G406" s="16">
        <f>VLOOKUP($D406,'Growth rate'!$B$3:$S$93,6,FALSE)*VLOOKUP($F406,BY_IND_Demand_Drivers!$B$5:$J$100,7,FALSE)</f>
        <v>79.249159550003967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IODEM</v>
      </c>
      <c r="G407" s="16">
        <f>VLOOKUP($D407,'Growth rate'!$B$3:$S$93,6,FALSE)*VLOOKUP($F407,BY_IND_Demand_Drivers!$B$5:$J$100,7,FALSE)</f>
        <v>79.841598935427967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IODEM</v>
      </c>
      <c r="G408" s="16">
        <f>VLOOKUP($D408,'Growth rate'!$B$3:$S$93,6,FALSE)*VLOOKUP($F408,BY_IND_Demand_Drivers!$B$5:$J$100,7,FALSE)</f>
        <v>80.434038320851954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IODEM</v>
      </c>
      <c r="G409" s="16">
        <f>VLOOKUP($D409,'Growth rate'!$B$3:$S$93,6,FALSE)*VLOOKUP($F409,BY_IND_Demand_Drivers!$B$5:$J$100,7,FALSE)</f>
        <v>81.006695978718881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IODEM</v>
      </c>
      <c r="G410" s="16">
        <f>VLOOKUP($D410,'Growth rate'!$B$3:$S$93,6,FALSE)*VLOOKUP($F410,BY_IND_Demand_Drivers!$B$5:$J$100,7,FALSE)</f>
        <v>81.579353636585807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IODEM</v>
      </c>
      <c r="G411" s="16">
        <f>VLOOKUP($D411,'Growth rate'!$B$3:$S$93,6,FALSE)*VLOOKUP($F411,BY_IND_Demand_Drivers!$B$5:$J$100,7,FALSE)</f>
        <v>82.15201129445272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IODEM</v>
      </c>
      <c r="G412" s="16">
        <f>VLOOKUP($D412,'Growth rate'!$B$3:$S$93,6,FALSE)*VLOOKUP($F412,BY_IND_Demand_Drivers!$B$5:$J$100,7,FALSE)</f>
        <v>82.724668952319632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IODEM</v>
      </c>
      <c r="G413" s="16">
        <f>VLOOKUP($D413,'Growth rate'!$B$3:$S$93,6,FALSE)*VLOOKUP($F413,BY_IND_Demand_Drivers!$B$5:$J$100,7,FALSE)</f>
        <v>83.297326610186559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90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IODTF</v>
      </c>
      <c r="G414" s="16">
        <f>VLOOKUP($D414,'Growth rate'!$B$3:$S$93,6,FALSE)*VLOOKUP($F414,BY_IND_Demand_Drivers!$B$5:$J$100,7,FALSE)</f>
        <v>3.2195289742574298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90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IODTF</v>
      </c>
      <c r="G415" s="16">
        <f>VLOOKUP($D415,'Growth rate'!$B$3:$S$93,6,FALSE)*VLOOKUP($F415,BY_IND_Demand_Drivers!$B$5:$J$100,7,FALSE)</f>
        <v>3.2610611546633295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90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IODTF</v>
      </c>
      <c r="G416" s="16">
        <f>VLOOKUP($D416,'Growth rate'!$B$3:$S$93,6,FALSE)*VLOOKUP($F416,BY_IND_Demand_Drivers!$B$5:$J$100,7,FALSE)</f>
        <v>3.3025933350692287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90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IODTF</v>
      </c>
      <c r="G417" s="16">
        <f>VLOOKUP($D417,'Growth rate'!$B$3:$S$93,6,FALSE)*VLOOKUP($F417,BY_IND_Demand_Drivers!$B$5:$J$100,7,FALSE)</f>
        <v>3.3441255154751284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90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IODTF</v>
      </c>
      <c r="G418" s="16">
        <f>VLOOKUP($D418,'Growth rate'!$B$3:$S$93,6,FALSE)*VLOOKUP($F418,BY_IND_Demand_Drivers!$B$5:$J$100,7,FALSE)</f>
        <v>3.3856576958810276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90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IODTF</v>
      </c>
      <c r="G419" s="16">
        <f>VLOOKUP($D419,'Growth rate'!$B$3:$S$93,6,FALSE)*VLOOKUP($F419,BY_IND_Demand_Drivers!$B$5:$J$100,7,FALSE)</f>
        <v>3.4271898762869273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90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IODTF</v>
      </c>
      <c r="G420" s="16">
        <f>VLOOKUP($D420,'Growth rate'!$B$3:$S$93,6,FALSE)*VLOOKUP($F420,BY_IND_Demand_Drivers!$B$5:$J$100,7,FALSE)</f>
        <v>3.468722056692827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90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IODTF</v>
      </c>
      <c r="G421" s="16">
        <f>VLOOKUP($D421,'Growth rate'!$B$3:$S$93,6,FALSE)*VLOOKUP($F421,BY_IND_Demand_Drivers!$B$5:$J$100,7,FALSE)</f>
        <v>3.5102542370987262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90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IODTF</v>
      </c>
      <c r="G422" s="16">
        <f>VLOOKUP($D422,'Growth rate'!$B$3:$S$93,6,FALSE)*VLOOKUP($F422,BY_IND_Demand_Drivers!$B$5:$J$100,7,FALSE)</f>
        <v>3.5517864175046259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90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IODTF</v>
      </c>
      <c r="G423" s="16">
        <f>VLOOKUP($D423,'Growth rate'!$B$3:$S$93,6,FALSE)*VLOOKUP($F423,BY_IND_Demand_Drivers!$B$5:$J$100,7,FALSE)</f>
        <v>3.5933185979105255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90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IODTF</v>
      </c>
      <c r="G424" s="16">
        <f>VLOOKUP($D424,'Growth rate'!$B$3:$S$93,6,FALSE)*VLOOKUP($F424,BY_IND_Demand_Drivers!$B$5:$J$100,7,FALSE)</f>
        <v>3.6348507783164248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90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IODTF</v>
      </c>
      <c r="G425" s="16">
        <f>VLOOKUP($D425,'Growth rate'!$B$3:$S$93,6,FALSE)*VLOOKUP($F425,BY_IND_Demand_Drivers!$B$5:$J$100,7,FALSE)</f>
        <v>3.6763829587223245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90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IODTF</v>
      </c>
      <c r="G426" s="16">
        <f>VLOOKUP($D426,'Growth rate'!$B$3:$S$93,6,FALSE)*VLOOKUP($F426,BY_IND_Demand_Drivers!$B$5:$J$100,7,FALSE)</f>
        <v>3.7179151391282232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90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IODTF</v>
      </c>
      <c r="G427" s="16">
        <f>VLOOKUP($D427,'Growth rate'!$B$3:$S$93,6,FALSE)*VLOOKUP($F427,BY_IND_Demand_Drivers!$B$5:$J$100,7,FALSE)</f>
        <v>3.7594473195341234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90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IODTF</v>
      </c>
      <c r="G428" s="16">
        <f>VLOOKUP($D428,'Growth rate'!$B$3:$S$93,6,FALSE)*VLOOKUP($F428,BY_IND_Demand_Drivers!$B$5:$J$100,7,FALSE)</f>
        <v>3.8009794999400222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90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IODTF</v>
      </c>
      <c r="G429" s="16">
        <f>VLOOKUP($D429,'Growth rate'!$B$3:$S$93,6,FALSE)*VLOOKUP($F429,BY_IND_Demand_Drivers!$B$5:$J$100,7,FALSE)</f>
        <v>3.8425116803459218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90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IODTF</v>
      </c>
      <c r="G430" s="16">
        <f>VLOOKUP($D430,'Growth rate'!$B$3:$S$93,6,FALSE)*VLOOKUP($F430,BY_IND_Demand_Drivers!$B$5:$J$100,7,FALSE)</f>
        <v>3.884043860751822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90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IODTF</v>
      </c>
      <c r="G431" s="16">
        <f>VLOOKUP($D431,'Growth rate'!$B$3:$S$93,6,FALSE)*VLOOKUP($F431,BY_IND_Demand_Drivers!$B$5:$J$100,7,FALSE)</f>
        <v>3.9255760411577207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90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IODTF</v>
      </c>
      <c r="G432" s="16">
        <f>VLOOKUP($D432,'Growth rate'!$B$3:$S$93,6,FALSE)*VLOOKUP($F432,BY_IND_Demand_Drivers!$B$5:$J$100,7,FALSE)</f>
        <v>3.9671082215636204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90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IODTF</v>
      </c>
      <c r="G433" s="16">
        <f>VLOOKUP($D433,'Growth rate'!$B$3:$S$93,6,FALSE)*VLOOKUP($F433,BY_IND_Demand_Drivers!$B$5:$J$100,7,FALSE)</f>
        <v>4.0086404019695205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90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IODTF</v>
      </c>
      <c r="G434" s="16">
        <f>VLOOKUP($D434,'Growth rate'!$B$3:$S$93,6,FALSE)*VLOOKUP($F434,BY_IND_Demand_Drivers!$B$5:$J$100,7,FALSE)</f>
        <v>4.0501725823754198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90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IODTF</v>
      </c>
      <c r="G435" s="16">
        <f>VLOOKUP($D435,'Growth rate'!$B$3:$S$93,6,FALSE)*VLOOKUP($F435,BY_IND_Demand_Drivers!$B$5:$J$100,7,FALSE)</f>
        <v>4.091704762781319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90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IODTF</v>
      </c>
      <c r="G436" s="16">
        <f>VLOOKUP($D436,'Growth rate'!$B$3:$S$93,6,FALSE)*VLOOKUP($F436,BY_IND_Demand_Drivers!$B$5:$J$100,7,FALSE)</f>
        <v>4.1332369431872191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90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IODTF</v>
      </c>
      <c r="G437" s="16">
        <f>VLOOKUP($D437,'Growth rate'!$B$3:$S$93,6,FALSE)*VLOOKUP($F437,BY_IND_Demand_Drivers!$B$5:$J$100,7,FALSE)</f>
        <v>4.1747691235931184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90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IODTF</v>
      </c>
      <c r="G438" s="16">
        <f>VLOOKUP($D438,'Growth rate'!$B$3:$S$93,6,FALSE)*VLOOKUP($F438,BY_IND_Demand_Drivers!$B$5:$J$100,7,FALSE)</f>
        <v>4.2163013039990167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90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IODTF</v>
      </c>
      <c r="G439" s="16">
        <f>VLOOKUP($D439,'Growth rate'!$B$3:$S$93,6,FALSE)*VLOOKUP($F439,BY_IND_Demand_Drivers!$B$5:$J$100,7,FALSE)</f>
        <v>4.2578334844049168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90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IODTF</v>
      </c>
      <c r="G440" s="16">
        <f>VLOOKUP($D440,'Growth rate'!$B$3:$S$93,6,FALSE)*VLOOKUP($F440,BY_IND_Demand_Drivers!$B$5:$J$100,7,FALSE)</f>
        <v>4.2993656648108169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90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IODTF</v>
      </c>
      <c r="G441" s="16">
        <f>VLOOKUP($D441,'Growth rate'!$B$3:$S$93,6,FALSE)*VLOOKUP($F441,BY_IND_Demand_Drivers!$B$5:$J$100,7,FALSE)</f>
        <v>4.3408978452167153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90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IODTF</v>
      </c>
      <c r="G442" s="16">
        <f>VLOOKUP($D442,'Growth rate'!$B$3:$S$93,6,FALSE)*VLOOKUP($F442,BY_IND_Demand_Drivers!$B$5:$J$100,7,FALSE)</f>
        <v>4.3824300256226154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90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IODTF</v>
      </c>
      <c r="G443" s="16">
        <f>VLOOKUP($D443,'Growth rate'!$B$3:$S$93,6,FALSE)*VLOOKUP($F443,BY_IND_Demand_Drivers!$B$5:$J$100,7,FALSE)</f>
        <v>4.4239622060285155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90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IODTF</v>
      </c>
      <c r="G444" s="16">
        <f>VLOOKUP($D444,'Growth rate'!$B$3:$S$93,6,FALSE)*VLOOKUP($F444,BY_IND_Demand_Drivers!$B$5:$J$100,7,FALSE)</f>
        <v>4.4654943864344139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90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IODTF</v>
      </c>
      <c r="G445" s="16">
        <f>VLOOKUP($D445,'Growth rate'!$B$3:$S$93,6,FALSE)*VLOOKUP($F445,BY_IND_Demand_Drivers!$B$5:$J$100,7,FALSE)</f>
        <v>4.507026566840314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90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IODTF</v>
      </c>
      <c r="G446" s="16">
        <f>VLOOKUP($D446,'Growth rate'!$B$3:$S$93,6,FALSE)*VLOOKUP($F446,BY_IND_Demand_Drivers!$B$5:$J$100,7,FALSE)</f>
        <v>4.555901784667661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90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IODTF</v>
      </c>
      <c r="G447" s="16">
        <f>VLOOKUP($D447,'Growth rate'!$B$3:$S$93,6,FALSE)*VLOOKUP($F447,BY_IND_Demand_Drivers!$B$5:$J$100,7,FALSE)</f>
        <v>4.6047770024950072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90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IODTF</v>
      </c>
      <c r="G448" s="16">
        <f>VLOOKUP($D448,'Growth rate'!$B$3:$S$93,6,FALSE)*VLOOKUP($F448,BY_IND_Demand_Drivers!$B$5:$J$100,7,FALSE)</f>
        <v>4.6536522203223543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90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IODTF</v>
      </c>
      <c r="G449" s="16">
        <f>VLOOKUP($D449,'Growth rate'!$B$3:$S$93,6,FALSE)*VLOOKUP($F449,BY_IND_Demand_Drivers!$B$5:$J$100,7,FALSE)</f>
        <v>4.7025274381497004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90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IODTF</v>
      </c>
      <c r="G450" s="16">
        <f>VLOOKUP($D450,'Growth rate'!$B$3:$S$93,6,FALSE)*VLOOKUP($F450,BY_IND_Demand_Drivers!$B$5:$J$100,7,FALSE)</f>
        <v>4.7514026559770475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90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IODTF</v>
      </c>
      <c r="G451" s="16">
        <f>VLOOKUP($D451,'Growth rate'!$B$3:$S$93,6,FALSE)*VLOOKUP($F451,BY_IND_Demand_Drivers!$B$5:$J$100,7,FALSE)</f>
        <v>4.8061302727356567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90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IODTF</v>
      </c>
      <c r="G452" s="16">
        <f>VLOOKUP($D452,'Growth rate'!$B$3:$S$93,6,FALSE)*VLOOKUP($F452,BY_IND_Demand_Drivers!$B$5:$J$100,7,FALSE)</f>
        <v>4.8608578894942651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90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IODTF</v>
      </c>
      <c r="G453" s="16">
        <f>VLOOKUP($D453,'Growth rate'!$B$3:$S$93,6,FALSE)*VLOOKUP($F453,BY_IND_Demand_Drivers!$B$5:$J$100,7,FALSE)</f>
        <v>4.9155855062528753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90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IODTF</v>
      </c>
      <c r="G454" s="16">
        <f>VLOOKUP($D454,'Growth rate'!$B$3:$S$93,6,FALSE)*VLOOKUP($F454,BY_IND_Demand_Drivers!$B$5:$J$100,7,FALSE)</f>
        <v>4.9703131230114836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90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IODTF</v>
      </c>
      <c r="G455" s="16">
        <f>VLOOKUP($D455,'Growth rate'!$B$3:$S$93,6,FALSE)*VLOOKUP($F455,BY_IND_Demand_Drivers!$B$5:$J$100,7,FALSE)</f>
        <v>5.025040739770092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90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IODTF</v>
      </c>
      <c r="G456" s="16">
        <f>VLOOKUP($D456,'Growth rate'!$B$3:$S$93,6,FALSE)*VLOOKUP($F456,BY_IND_Demand_Drivers!$B$5:$J$100,7,FALSE)</f>
        <v>5.0811437616154471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90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IODTF</v>
      </c>
      <c r="G457" s="16">
        <f>VLOOKUP($D457,'Growth rate'!$B$3:$S$93,6,FALSE)*VLOOKUP($F457,BY_IND_Demand_Drivers!$B$5:$J$100,7,FALSE)</f>
        <v>5.1372467834608031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90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IODTF</v>
      </c>
      <c r="G458" s="16">
        <f>VLOOKUP($D458,'Growth rate'!$B$3:$S$93,6,FALSE)*VLOOKUP($F458,BY_IND_Demand_Drivers!$B$5:$J$100,7,FALSE)</f>
        <v>5.1933498053061582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90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IODTF</v>
      </c>
      <c r="G459" s="16">
        <f>VLOOKUP($D459,'Growth rate'!$B$3:$S$93,6,FALSE)*VLOOKUP($F459,BY_IND_Demand_Drivers!$B$5:$J$100,7,FALSE)</f>
        <v>5.2494528271515133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90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IODTF</v>
      </c>
      <c r="G460" s="16">
        <f>VLOOKUP($D460,'Growth rate'!$B$3:$S$93,6,FALSE)*VLOOKUP($F460,BY_IND_Demand_Drivers!$B$5:$J$100,7,FALSE)</f>
        <v>5.3055558489968684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90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IODTF</v>
      </c>
      <c r="G461" s="16">
        <f>VLOOKUP($D461,'Growth rate'!$B$3:$S$93,6,FALSE)*VLOOKUP($F461,BY_IND_Demand_Drivers!$B$5:$J$100,7,FALSE)</f>
        <v>5.3636161701866811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90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IODTF</v>
      </c>
      <c r="G462" s="16">
        <f>VLOOKUP($D462,'Growth rate'!$B$3:$S$93,6,FALSE)*VLOOKUP($F462,BY_IND_Demand_Drivers!$B$5:$J$100,7,FALSE)</f>
        <v>5.4216764913764939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90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IODTF</v>
      </c>
      <c r="G463" s="16">
        <f>VLOOKUP($D463,'Growth rate'!$B$3:$S$93,6,FALSE)*VLOOKUP($F463,BY_IND_Demand_Drivers!$B$5:$J$100,7,FALSE)</f>
        <v>5.4797368125663066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90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IODTF</v>
      </c>
      <c r="G464" s="16">
        <f>VLOOKUP($D464,'Growth rate'!$B$3:$S$93,6,FALSE)*VLOOKUP($F464,BY_IND_Demand_Drivers!$B$5:$J$100,7,FALSE)</f>
        <v>5.5377971337561185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90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IODTF</v>
      </c>
      <c r="G465" s="16">
        <f>VLOOKUP($D465,'Growth rate'!$B$3:$S$93,6,FALSE)*VLOOKUP($F465,BY_IND_Demand_Drivers!$B$5:$J$100,7,FALSE)</f>
        <v>5.5958574549459312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90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IODTF</v>
      </c>
      <c r="G466" s="16">
        <f>VLOOKUP($D466,'Growth rate'!$B$3:$S$93,6,FALSE)*VLOOKUP($F466,BY_IND_Demand_Drivers!$B$5:$J$100,7,FALSE)</f>
        <v>5.6538094021787533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90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IODTF</v>
      </c>
      <c r="G467" s="16">
        <f>VLOOKUP($D467,'Growth rate'!$B$3:$S$93,6,FALSE)*VLOOKUP($F467,BY_IND_Demand_Drivers!$B$5:$J$100,7,FALSE)</f>
        <v>5.7117613494115735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90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IODTF</v>
      </c>
      <c r="G468" s="16">
        <f>VLOOKUP($D468,'Growth rate'!$B$3:$S$93,6,FALSE)*VLOOKUP($F468,BY_IND_Demand_Drivers!$B$5:$J$100,7,FALSE)</f>
        <v>5.7697132966443947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90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IODTF</v>
      </c>
      <c r="G469" s="16">
        <f>VLOOKUP($D469,'Growth rate'!$B$3:$S$93,6,FALSE)*VLOOKUP($F469,BY_IND_Demand_Drivers!$B$5:$J$100,7,FALSE)</f>
        <v>5.827665243877215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90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IODTF</v>
      </c>
      <c r="G470" s="16">
        <f>VLOOKUP($D470,'Growth rate'!$B$3:$S$93,6,FALSE)*VLOOKUP($F470,BY_IND_Demand_Drivers!$B$5:$J$100,7,FALSE)</f>
        <v>5.8856171911100361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90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IODTF</v>
      </c>
      <c r="G471" s="16">
        <f>VLOOKUP($D471,'Growth rate'!$B$3:$S$93,6,FALSE)*VLOOKUP($F471,BY_IND_Demand_Drivers!$B$5:$J$100,7,FALSE)</f>
        <v>5.9426157348765178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90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IODTF</v>
      </c>
      <c r="G472" s="16">
        <f>VLOOKUP($D472,'Growth rate'!$B$3:$S$93,6,FALSE)*VLOOKUP($F472,BY_IND_Demand_Drivers!$B$5:$J$100,7,FALSE)</f>
        <v>5.9996142786430005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90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IODTF</v>
      </c>
      <c r="G473" s="16">
        <f>VLOOKUP($D473,'Growth rate'!$B$3:$S$93,6,FALSE)*VLOOKUP($F473,BY_IND_Demand_Drivers!$B$5:$J$100,7,FALSE)</f>
        <v>6.0566128224094822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90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IODTF</v>
      </c>
      <c r="G474" s="16">
        <f>VLOOKUP($D474,'Growth rate'!$B$3:$S$93,6,FALSE)*VLOOKUP($F474,BY_IND_Demand_Drivers!$B$5:$J$100,7,FALSE)</f>
        <v>6.1136113661759648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90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IODTF</v>
      </c>
      <c r="G475" s="16">
        <f>VLOOKUP($D475,'Growth rate'!$B$3:$S$93,6,FALSE)*VLOOKUP($F475,BY_IND_Demand_Drivers!$B$5:$J$100,7,FALSE)</f>
        <v>6.1706099099424465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90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IODTF</v>
      </c>
      <c r="G476" s="16">
        <f>VLOOKUP($D476,'Growth rate'!$B$3:$S$93,6,FALSE)*VLOOKUP($F476,BY_IND_Demand_Drivers!$B$5:$J$100,7,FALSE)</f>
        <v>6.2252757453354226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90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IODTF</v>
      </c>
      <c r="G477" s="16">
        <f>VLOOKUP($D477,'Growth rate'!$B$3:$S$93,6,FALSE)*VLOOKUP($F477,BY_IND_Demand_Drivers!$B$5:$J$100,7,FALSE)</f>
        <v>6.2799415807283978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90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IODTF</v>
      </c>
      <c r="G478" s="16">
        <f>VLOOKUP($D478,'Growth rate'!$B$3:$S$93,6,FALSE)*VLOOKUP($F478,BY_IND_Demand_Drivers!$B$5:$J$100,7,FALSE)</f>
        <v>6.334607416121373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90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IODTF</v>
      </c>
      <c r="G479" s="16">
        <f>VLOOKUP($D479,'Growth rate'!$B$3:$S$93,6,FALSE)*VLOOKUP($F479,BY_IND_Demand_Drivers!$B$5:$J$100,7,FALSE)</f>
        <v>6.3892732515143482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90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IODTF</v>
      </c>
      <c r="G480" s="16">
        <f>VLOOKUP($D480,'Growth rate'!$B$3:$S$93,6,FALSE)*VLOOKUP($F480,BY_IND_Demand_Drivers!$B$5:$J$100,7,FALSE)</f>
        <v>6.4439390869073234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90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IODTF</v>
      </c>
      <c r="G481" s="16">
        <f>VLOOKUP($D481,'Growth rate'!$B$3:$S$93,6,FALSE)*VLOOKUP($F481,BY_IND_Demand_Drivers!$B$5:$J$100,7,FALSE)</f>
        <v>6.4964419587420048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90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IODTF</v>
      </c>
      <c r="G482" s="16">
        <f>VLOOKUP($D482,'Growth rate'!$B$3:$S$93,6,FALSE)*VLOOKUP($F482,BY_IND_Demand_Drivers!$B$5:$J$100,7,FALSE)</f>
        <v>6.5489448305766853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90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IODTF</v>
      </c>
      <c r="G483" s="16">
        <f>VLOOKUP($D483,'Growth rate'!$B$3:$S$93,6,FALSE)*VLOOKUP($F483,BY_IND_Demand_Drivers!$B$5:$J$100,7,FALSE)</f>
        <v>6.6014477024113676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90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IODTF</v>
      </c>
      <c r="G484" s="16">
        <f>VLOOKUP($D484,'Growth rate'!$B$3:$S$93,6,FALSE)*VLOOKUP($F484,BY_IND_Demand_Drivers!$B$5:$J$100,7,FALSE)</f>
        <v>6.653950574246049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90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IODTF</v>
      </c>
      <c r="G485" s="16">
        <f>VLOOKUP($D485,'Growth rate'!$B$3:$S$93,6,FALSE)*VLOOKUP($F485,BY_IND_Demand_Drivers!$B$5:$J$100,7,FALSE)</f>
        <v>6.7064534460807304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90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IODTF</v>
      </c>
      <c r="G486" s="16">
        <f>VLOOKUP($D486,'Growth rate'!$B$3:$S$93,6,FALSE)*VLOOKUP($F486,BY_IND_Demand_Drivers!$B$5:$J$100,7,FALSE)</f>
        <v>6.7577387529289066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90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IODTF</v>
      </c>
      <c r="G487" s="16">
        <f>VLOOKUP($D487,'Growth rate'!$B$3:$S$93,6,FALSE)*VLOOKUP($F487,BY_IND_Demand_Drivers!$B$5:$J$100,7,FALSE)</f>
        <v>6.809024059777081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90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IODTF</v>
      </c>
      <c r="G488" s="16">
        <f>VLOOKUP($D488,'Growth rate'!$B$3:$S$93,6,FALSE)*VLOOKUP($F488,BY_IND_Demand_Drivers!$B$5:$J$100,7,FALSE)</f>
        <v>6.8603093666252573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90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IODTF</v>
      </c>
      <c r="G489" s="16">
        <f>VLOOKUP($D489,'Growth rate'!$B$3:$S$93,6,FALSE)*VLOOKUP($F489,BY_IND_Demand_Drivers!$B$5:$J$100,7,FALSE)</f>
        <v>6.9115946734734326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90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IODTF</v>
      </c>
      <c r="G490" s="16">
        <f>VLOOKUP($D490,'Growth rate'!$B$3:$S$93,6,FALSE)*VLOOKUP($F490,BY_IND_Demand_Drivers!$B$5:$J$100,7,FALSE)</f>
        <v>6.962879980321607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90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IODTF</v>
      </c>
      <c r="G491" s="16">
        <f>VLOOKUP($D491,'Growth rate'!$B$3:$S$93,6,FALSE)*VLOOKUP($F491,BY_IND_Demand_Drivers!$B$5:$J$100,7,FALSE)</f>
        <v>7.0124528554970889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90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IODTF</v>
      </c>
      <c r="G492" s="16">
        <f>VLOOKUP($D492,'Growth rate'!$B$3:$S$93,6,FALSE)*VLOOKUP($F492,BY_IND_Demand_Drivers!$B$5:$J$100,7,FALSE)</f>
        <v>7.0620257306725698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90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IODTF</v>
      </c>
      <c r="G493" s="16">
        <f>VLOOKUP($D493,'Growth rate'!$B$3:$S$93,6,FALSE)*VLOOKUP($F493,BY_IND_Demand_Drivers!$B$5:$J$100,7,FALSE)</f>
        <v>7.1115986058480507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90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IODTF</v>
      </c>
      <c r="G494" s="16">
        <f>VLOOKUP($D494,'Growth rate'!$B$3:$S$93,6,FALSE)*VLOOKUP($F494,BY_IND_Demand_Drivers!$B$5:$J$100,7,FALSE)</f>
        <v>7.1611714810235299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90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IODTF</v>
      </c>
      <c r="G495" s="16">
        <f>VLOOKUP($D495,'Growth rate'!$B$3:$S$93,6,FALSE)*VLOOKUP($F495,BY_IND_Demand_Drivers!$B$5:$J$100,7,FALSE)</f>
        <v>7.2107443561990117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91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IODFL</v>
      </c>
      <c r="G496" s="16">
        <f>VLOOKUP($D496,'Growth rate'!$B$3:$S$93,6,FALSE)*VLOOKUP($F496,BY_IND_Demand_Drivers!$B$5:$J$100,7,FALSE)</f>
        <v>0.32433683168316801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91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IODFL</v>
      </c>
      <c r="G497" s="16">
        <f>VLOOKUP($D497,'Growth rate'!$B$3:$S$93,6,FALSE)*VLOOKUP($F497,BY_IND_Demand_Drivers!$B$5:$J$100,7,FALSE)</f>
        <v>0.3285208026657091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91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IODFL</v>
      </c>
      <c r="G498" s="16">
        <f>VLOOKUP($D498,'Growth rate'!$B$3:$S$93,6,FALSE)*VLOOKUP($F498,BY_IND_Demand_Drivers!$B$5:$J$100,7,FALSE)</f>
        <v>0.33270477364825007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91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IODFL</v>
      </c>
      <c r="G499" s="16">
        <f>VLOOKUP($D499,'Growth rate'!$B$3:$S$93,6,FALSE)*VLOOKUP($F499,BY_IND_Demand_Drivers!$B$5:$J$100,7,FALSE)</f>
        <v>0.33688874463079116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91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IODFL</v>
      </c>
      <c r="G500" s="16">
        <f>VLOOKUP($D500,'Growth rate'!$B$3:$S$93,6,FALSE)*VLOOKUP($F500,BY_IND_Demand_Drivers!$B$5:$J$100,7,FALSE)</f>
        <v>0.34107271561333213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91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IODFL</v>
      </c>
      <c r="G501" s="16">
        <f>VLOOKUP($D501,'Growth rate'!$B$3:$S$93,6,FALSE)*VLOOKUP($F501,BY_IND_Demand_Drivers!$B$5:$J$100,7,FALSE)</f>
        <v>0.34525668659587316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91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IODFL</v>
      </c>
      <c r="G502" s="16">
        <f>VLOOKUP($D502,'Growth rate'!$B$3:$S$93,6,FALSE)*VLOOKUP($F502,BY_IND_Demand_Drivers!$B$5:$J$100,7,FALSE)</f>
        <v>0.34944065757841425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91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IODFL</v>
      </c>
      <c r="G503" s="16">
        <f>VLOOKUP($D503,'Growth rate'!$B$3:$S$93,6,FALSE)*VLOOKUP($F503,BY_IND_Demand_Drivers!$B$5:$J$100,7,FALSE)</f>
        <v>0.35362462856095522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91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IODFL</v>
      </c>
      <c r="G504" s="16">
        <f>VLOOKUP($D504,'Growth rate'!$B$3:$S$93,6,FALSE)*VLOOKUP($F504,BY_IND_Demand_Drivers!$B$5:$J$100,7,FALSE)</f>
        <v>0.35780859954349631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91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IODFL</v>
      </c>
      <c r="G505" s="16">
        <f>VLOOKUP($D505,'Growth rate'!$B$3:$S$93,6,FALSE)*VLOOKUP($F505,BY_IND_Demand_Drivers!$B$5:$J$100,7,FALSE)</f>
        <v>0.36199257052603739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91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IODFL</v>
      </c>
      <c r="G506" s="16">
        <f>VLOOKUP($D506,'Growth rate'!$B$3:$S$93,6,FALSE)*VLOOKUP($F506,BY_IND_Demand_Drivers!$B$5:$J$100,7,FALSE)</f>
        <v>0.36617654150857837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91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IODFL</v>
      </c>
      <c r="G507" s="16">
        <f>VLOOKUP($D507,'Growth rate'!$B$3:$S$93,6,FALSE)*VLOOKUP($F507,BY_IND_Demand_Drivers!$B$5:$J$100,7,FALSE)</f>
        <v>0.37036051249111945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91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IODFL</v>
      </c>
      <c r="G508" s="16">
        <f>VLOOKUP($D508,'Growth rate'!$B$3:$S$93,6,FALSE)*VLOOKUP($F508,BY_IND_Demand_Drivers!$B$5:$J$100,7,FALSE)</f>
        <v>0.37454448347366043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91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IODFL</v>
      </c>
      <c r="G509" s="16">
        <f>VLOOKUP($D509,'Growth rate'!$B$3:$S$93,6,FALSE)*VLOOKUP($F509,BY_IND_Demand_Drivers!$B$5:$J$100,7,FALSE)</f>
        <v>0.37872845445620146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91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IODFL</v>
      </c>
      <c r="G510" s="16">
        <f>VLOOKUP($D510,'Growth rate'!$B$3:$S$93,6,FALSE)*VLOOKUP($F510,BY_IND_Demand_Drivers!$B$5:$J$100,7,FALSE)</f>
        <v>0.38291242543874249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91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IODFL</v>
      </c>
      <c r="G511" s="16">
        <f>VLOOKUP($D511,'Growth rate'!$B$3:$S$93,6,FALSE)*VLOOKUP($F511,BY_IND_Demand_Drivers!$B$5:$J$100,7,FALSE)</f>
        <v>0.38709639642128352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91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IODFL</v>
      </c>
      <c r="G512" s="16">
        <f>VLOOKUP($D512,'Growth rate'!$B$3:$S$93,6,FALSE)*VLOOKUP($F512,BY_IND_Demand_Drivers!$B$5:$J$100,7,FALSE)</f>
        <v>0.3912803674038246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91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IODFL</v>
      </c>
      <c r="G513" s="16">
        <f>VLOOKUP($D513,'Growth rate'!$B$3:$S$93,6,FALSE)*VLOOKUP($F513,BY_IND_Demand_Drivers!$B$5:$J$100,7,FALSE)</f>
        <v>0.39546433838636558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91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IODFL</v>
      </c>
      <c r="G514" s="16">
        <f>VLOOKUP($D514,'Growth rate'!$B$3:$S$93,6,FALSE)*VLOOKUP($F514,BY_IND_Demand_Drivers!$B$5:$J$100,7,FALSE)</f>
        <v>0.39964830936890666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91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IODFL</v>
      </c>
      <c r="G515" s="16">
        <f>VLOOKUP($D515,'Growth rate'!$B$3:$S$93,6,FALSE)*VLOOKUP($F515,BY_IND_Demand_Drivers!$B$5:$J$100,7,FALSE)</f>
        <v>0.40383228035144769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91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IODFL</v>
      </c>
      <c r="G516" s="16">
        <f>VLOOKUP($D516,'Growth rate'!$B$3:$S$93,6,FALSE)*VLOOKUP($F516,BY_IND_Demand_Drivers!$B$5:$J$100,7,FALSE)</f>
        <v>0.40801625133398872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91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IODFL</v>
      </c>
      <c r="G517" s="16">
        <f>VLOOKUP($D517,'Growth rate'!$B$3:$S$93,6,FALSE)*VLOOKUP($F517,BY_IND_Demand_Drivers!$B$5:$J$100,7,FALSE)</f>
        <v>0.41220022231652975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91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IODFL</v>
      </c>
      <c r="G518" s="16">
        <f>VLOOKUP($D518,'Growth rate'!$B$3:$S$93,6,FALSE)*VLOOKUP($F518,BY_IND_Demand_Drivers!$B$5:$J$100,7,FALSE)</f>
        <v>0.41638419329907084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91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IODFL</v>
      </c>
      <c r="G519" s="16">
        <f>VLOOKUP($D519,'Growth rate'!$B$3:$S$93,6,FALSE)*VLOOKUP($F519,BY_IND_Demand_Drivers!$B$5:$J$100,7,FALSE)</f>
        <v>0.42056816428161181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91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IODFL</v>
      </c>
      <c r="G520" s="16">
        <f>VLOOKUP($D520,'Growth rate'!$B$3:$S$93,6,FALSE)*VLOOKUP($F520,BY_IND_Demand_Drivers!$B$5:$J$100,7,FALSE)</f>
        <v>0.42475213526415284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91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IODFL</v>
      </c>
      <c r="G521" s="16">
        <f>VLOOKUP($D521,'Growth rate'!$B$3:$S$93,6,FALSE)*VLOOKUP($F521,BY_IND_Demand_Drivers!$B$5:$J$100,7,FALSE)</f>
        <v>0.42893610624669387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91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IODFL</v>
      </c>
      <c r="G522" s="16">
        <f>VLOOKUP($D522,'Growth rate'!$B$3:$S$93,6,FALSE)*VLOOKUP($F522,BY_IND_Demand_Drivers!$B$5:$J$100,7,FALSE)</f>
        <v>0.43312007722923496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91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IODFL</v>
      </c>
      <c r="G523" s="16">
        <f>VLOOKUP($D523,'Growth rate'!$B$3:$S$93,6,FALSE)*VLOOKUP($F523,BY_IND_Demand_Drivers!$B$5:$J$100,7,FALSE)</f>
        <v>0.43730404821177593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91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IODFL</v>
      </c>
      <c r="G524" s="16">
        <f>VLOOKUP($D524,'Growth rate'!$B$3:$S$93,6,FALSE)*VLOOKUP($F524,BY_IND_Demand_Drivers!$B$5:$J$100,7,FALSE)</f>
        <v>0.44148801919431702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91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IODFL</v>
      </c>
      <c r="G525" s="16">
        <f>VLOOKUP($D525,'Growth rate'!$B$3:$S$93,6,FALSE)*VLOOKUP($F525,BY_IND_Demand_Drivers!$B$5:$J$100,7,FALSE)</f>
        <v>0.44567199017685805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91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IODFL</v>
      </c>
      <c r="G526" s="16">
        <f>VLOOKUP($D526,'Growth rate'!$B$3:$S$93,6,FALSE)*VLOOKUP($F526,BY_IND_Demand_Drivers!$B$5:$J$100,7,FALSE)</f>
        <v>0.44985596115939908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91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IODFL</v>
      </c>
      <c r="G527" s="16">
        <f>VLOOKUP($D527,'Growth rate'!$B$3:$S$93,6,FALSE)*VLOOKUP($F527,BY_IND_Demand_Drivers!$B$5:$J$100,7,FALSE)</f>
        <v>0.45403993214194011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91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IODFL</v>
      </c>
      <c r="G528" s="16">
        <f>VLOOKUP($D528,'Growth rate'!$B$3:$S$93,6,FALSE)*VLOOKUP($F528,BY_IND_Demand_Drivers!$B$5:$J$100,7,FALSE)</f>
        <v>0.45896364409629598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91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IODFL</v>
      </c>
      <c r="G529" s="16">
        <f>VLOOKUP($D529,'Growth rate'!$B$3:$S$93,6,FALSE)*VLOOKUP($F529,BY_IND_Demand_Drivers!$B$5:$J$100,7,FALSE)</f>
        <v>0.46388735605065179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91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IODFL</v>
      </c>
      <c r="G530" s="16">
        <f>VLOOKUP($D530,'Growth rate'!$B$3:$S$93,6,FALSE)*VLOOKUP($F530,BY_IND_Demand_Drivers!$B$5:$J$100,7,FALSE)</f>
        <v>0.46881106800500766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91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IODFL</v>
      </c>
      <c r="G531" s="16">
        <f>VLOOKUP($D531,'Growth rate'!$B$3:$S$93,6,FALSE)*VLOOKUP($F531,BY_IND_Demand_Drivers!$B$5:$J$100,7,FALSE)</f>
        <v>0.47373477995936353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91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IODFL</v>
      </c>
      <c r="G532" s="16">
        <f>VLOOKUP($D532,'Growth rate'!$B$3:$S$93,6,FALSE)*VLOOKUP($F532,BY_IND_Demand_Drivers!$B$5:$J$100,7,FALSE)</f>
        <v>0.47865849191371934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91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IODFL</v>
      </c>
      <c r="G533" s="16">
        <f>VLOOKUP($D533,'Growth rate'!$B$3:$S$93,6,FALSE)*VLOOKUP($F533,BY_IND_Demand_Drivers!$B$5:$J$100,7,FALSE)</f>
        <v>0.48417177723184635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91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IODFL</v>
      </c>
      <c r="G534" s="16">
        <f>VLOOKUP($D534,'Growth rate'!$B$3:$S$93,6,FALSE)*VLOOKUP($F534,BY_IND_Demand_Drivers!$B$5:$J$100,7,FALSE)</f>
        <v>0.48968506254997324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91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IODFL</v>
      </c>
      <c r="G535" s="16">
        <f>VLOOKUP($D535,'Growth rate'!$B$3:$S$93,6,FALSE)*VLOOKUP($F535,BY_IND_Demand_Drivers!$B$5:$J$100,7,FALSE)</f>
        <v>0.49519834786810035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91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IODFL</v>
      </c>
      <c r="G536" s="16">
        <f>VLOOKUP($D536,'Growth rate'!$B$3:$S$93,6,FALSE)*VLOOKUP($F536,BY_IND_Demand_Drivers!$B$5:$J$100,7,FALSE)</f>
        <v>0.50071163318622725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91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IODFL</v>
      </c>
      <c r="G537" s="16">
        <f>VLOOKUP($D537,'Growth rate'!$B$3:$S$93,6,FALSE)*VLOOKUP($F537,BY_IND_Demand_Drivers!$B$5:$J$100,7,FALSE)</f>
        <v>0.50622491850435425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91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IODFL</v>
      </c>
      <c r="G538" s="16">
        <f>VLOOKUP($D538,'Growth rate'!$B$3:$S$93,6,FALSE)*VLOOKUP($F538,BY_IND_Demand_Drivers!$B$5:$J$100,7,FALSE)</f>
        <v>0.51187676276438943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91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IODFL</v>
      </c>
      <c r="G539" s="16">
        <f>VLOOKUP($D539,'Growth rate'!$B$3:$S$93,6,FALSE)*VLOOKUP($F539,BY_IND_Demand_Drivers!$B$5:$J$100,7,FALSE)</f>
        <v>0.51752860702442482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91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IODFL</v>
      </c>
      <c r="G540" s="16">
        <f>VLOOKUP($D540,'Growth rate'!$B$3:$S$93,6,FALSE)*VLOOKUP($F540,BY_IND_Demand_Drivers!$B$5:$J$100,7,FALSE)</f>
        <v>0.52318045128446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91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IODFL</v>
      </c>
      <c r="G541" s="16">
        <f>VLOOKUP($D541,'Growth rate'!$B$3:$S$93,6,FALSE)*VLOOKUP($F541,BY_IND_Demand_Drivers!$B$5:$J$100,7,FALSE)</f>
        <v>0.52883229554449529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91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IODFL</v>
      </c>
      <c r="G542" s="16">
        <f>VLOOKUP($D542,'Growth rate'!$B$3:$S$93,6,FALSE)*VLOOKUP($F542,BY_IND_Demand_Drivers!$B$5:$J$100,7,FALSE)</f>
        <v>0.53448413980453058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91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IODFL</v>
      </c>
      <c r="G543" s="16">
        <f>VLOOKUP($D543,'Growth rate'!$B$3:$S$93,6,FALSE)*VLOOKUP($F543,BY_IND_Demand_Drivers!$B$5:$J$100,7,FALSE)</f>
        <v>0.54033316330199854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91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IODFL</v>
      </c>
      <c r="G544" s="16">
        <f>VLOOKUP($D544,'Growth rate'!$B$3:$S$93,6,FALSE)*VLOOKUP($F544,BY_IND_Demand_Drivers!$B$5:$J$100,7,FALSE)</f>
        <v>0.54618218679946662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91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IODFL</v>
      </c>
      <c r="G545" s="16">
        <f>VLOOKUP($D545,'Growth rate'!$B$3:$S$93,6,FALSE)*VLOOKUP($F545,BY_IND_Demand_Drivers!$B$5:$J$100,7,FALSE)</f>
        <v>0.55203121029693469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91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IODFL</v>
      </c>
      <c r="G546" s="16">
        <f>VLOOKUP($D546,'Growth rate'!$B$3:$S$93,6,FALSE)*VLOOKUP($F546,BY_IND_Demand_Drivers!$B$5:$J$100,7,FALSE)</f>
        <v>0.55788023379440277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91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IODFL</v>
      </c>
      <c r="G547" s="16">
        <f>VLOOKUP($D547,'Growth rate'!$B$3:$S$93,6,FALSE)*VLOOKUP($F547,BY_IND_Demand_Drivers!$B$5:$J$100,7,FALSE)</f>
        <v>0.56372925729187073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91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IODFL</v>
      </c>
      <c r="G548" s="16">
        <f>VLOOKUP($D548,'Growth rate'!$B$3:$S$93,6,FALSE)*VLOOKUP($F548,BY_IND_Demand_Drivers!$B$5:$J$100,7,FALSE)</f>
        <v>0.56956736314699785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91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IODFL</v>
      </c>
      <c r="G549" s="16">
        <f>VLOOKUP($D549,'Growth rate'!$B$3:$S$93,6,FALSE)*VLOOKUP($F549,BY_IND_Demand_Drivers!$B$5:$J$100,7,FALSE)</f>
        <v>0.57540546900212486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91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IODFL</v>
      </c>
      <c r="G550" s="16">
        <f>VLOOKUP($D550,'Growth rate'!$B$3:$S$93,6,FALSE)*VLOOKUP($F550,BY_IND_Demand_Drivers!$B$5:$J$100,7,FALSE)</f>
        <v>0.58124357485725187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91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IODFL</v>
      </c>
      <c r="G551" s="16">
        <f>VLOOKUP($D551,'Growth rate'!$B$3:$S$93,6,FALSE)*VLOOKUP($F551,BY_IND_Demand_Drivers!$B$5:$J$100,7,FALSE)</f>
        <v>0.58708168071237876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91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IODFL</v>
      </c>
      <c r="G552" s="16">
        <f>VLOOKUP($D552,'Growth rate'!$B$3:$S$93,6,FALSE)*VLOOKUP($F552,BY_IND_Demand_Drivers!$B$5:$J$100,7,FALSE)</f>
        <v>0.59291978656750566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91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IODFL</v>
      </c>
      <c r="G553" s="16">
        <f>VLOOKUP($D553,'Growth rate'!$B$3:$S$93,6,FALSE)*VLOOKUP($F553,BY_IND_Demand_Drivers!$B$5:$J$100,7,FALSE)</f>
        <v>0.59866184611832518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91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IODFL</v>
      </c>
      <c r="G554" s="16">
        <f>VLOOKUP($D554,'Growth rate'!$B$3:$S$93,6,FALSE)*VLOOKUP($F554,BY_IND_Demand_Drivers!$B$5:$J$100,7,FALSE)</f>
        <v>0.60440390566914493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91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IODFL</v>
      </c>
      <c r="G555" s="16">
        <f>VLOOKUP($D555,'Growth rate'!$B$3:$S$93,6,FALSE)*VLOOKUP($F555,BY_IND_Demand_Drivers!$B$5:$J$100,7,FALSE)</f>
        <v>0.61014596521996445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91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IODFL</v>
      </c>
      <c r="G556" s="16">
        <f>VLOOKUP($D556,'Growth rate'!$B$3:$S$93,6,FALSE)*VLOOKUP($F556,BY_IND_Demand_Drivers!$B$5:$J$100,7,FALSE)</f>
        <v>0.61588802477078397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91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IODFL</v>
      </c>
      <c r="G557" s="16">
        <f>VLOOKUP($D557,'Growth rate'!$B$3:$S$93,6,FALSE)*VLOOKUP($F557,BY_IND_Demand_Drivers!$B$5:$J$100,7,FALSE)</f>
        <v>0.62163008432160349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91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IODFL</v>
      </c>
      <c r="G558" s="16">
        <f>VLOOKUP($D558,'Growth rate'!$B$3:$S$93,6,FALSE)*VLOOKUP($F558,BY_IND_Demand_Drivers!$B$5:$J$100,7,FALSE)</f>
        <v>0.62713714575650203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91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IODFL</v>
      </c>
      <c r="G559" s="16">
        <f>VLOOKUP($D559,'Growth rate'!$B$3:$S$93,6,FALSE)*VLOOKUP($F559,BY_IND_Demand_Drivers!$B$5:$J$100,7,FALSE)</f>
        <v>0.63264420719140047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91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IODFL</v>
      </c>
      <c r="G560" s="16">
        <f>VLOOKUP($D560,'Growth rate'!$B$3:$S$93,6,FALSE)*VLOOKUP($F560,BY_IND_Demand_Drivers!$B$5:$J$100,7,FALSE)</f>
        <v>0.6381512686262989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91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IODFL</v>
      </c>
      <c r="G561" s="16">
        <f>VLOOKUP($D561,'Growth rate'!$B$3:$S$93,6,FALSE)*VLOOKUP($F561,BY_IND_Demand_Drivers!$B$5:$J$100,7,FALSE)</f>
        <v>0.64365833006119733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91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IODFL</v>
      </c>
      <c r="G562" s="16">
        <f>VLOOKUP($D562,'Growth rate'!$B$3:$S$93,6,FALSE)*VLOOKUP($F562,BY_IND_Demand_Drivers!$B$5:$J$100,7,FALSE)</f>
        <v>0.64916539149609576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91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IODFL</v>
      </c>
      <c r="G563" s="16">
        <f>VLOOKUP($D563,'Growth rate'!$B$3:$S$93,6,FALSE)*VLOOKUP($F563,BY_IND_Demand_Drivers!$B$5:$J$100,7,FALSE)</f>
        <v>0.65445455498593685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91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IODFL</v>
      </c>
      <c r="G564" s="16">
        <f>VLOOKUP($D564,'Growth rate'!$B$3:$S$93,6,FALSE)*VLOOKUP($F564,BY_IND_Demand_Drivers!$B$5:$J$100,7,FALSE)</f>
        <v>0.65974371847577784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91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IODFL</v>
      </c>
      <c r="G565" s="16">
        <f>VLOOKUP($D565,'Growth rate'!$B$3:$S$93,6,FALSE)*VLOOKUP($F565,BY_IND_Demand_Drivers!$B$5:$J$100,7,FALSE)</f>
        <v>0.66503288196561905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91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IODFL</v>
      </c>
      <c r="G566" s="16">
        <f>VLOOKUP($D566,'Growth rate'!$B$3:$S$93,6,FALSE)*VLOOKUP($F566,BY_IND_Demand_Drivers!$B$5:$J$100,7,FALSE)</f>
        <v>0.67032204545546015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91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IODFL</v>
      </c>
      <c r="G567" s="16">
        <f>VLOOKUP($D567,'Growth rate'!$B$3:$S$93,6,FALSE)*VLOOKUP($F567,BY_IND_Demand_Drivers!$B$5:$J$100,7,FALSE)</f>
        <v>0.67561120894530124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91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IODFL</v>
      </c>
      <c r="G568" s="16">
        <f>VLOOKUP($D568,'Growth rate'!$B$3:$S$93,6,FALSE)*VLOOKUP($F568,BY_IND_Demand_Drivers!$B$5:$J$100,7,FALSE)</f>
        <v>0.68077771437762868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91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IODFL</v>
      </c>
      <c r="G569" s="16">
        <f>VLOOKUP($D569,'Growth rate'!$B$3:$S$93,6,FALSE)*VLOOKUP($F569,BY_IND_Demand_Drivers!$B$5:$J$100,7,FALSE)</f>
        <v>0.68594421980995601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91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IODFL</v>
      </c>
      <c r="G570" s="16">
        <f>VLOOKUP($D570,'Growth rate'!$B$3:$S$93,6,FALSE)*VLOOKUP($F570,BY_IND_Demand_Drivers!$B$5:$J$100,7,FALSE)</f>
        <v>0.69111072524228345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91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IODFL</v>
      </c>
      <c r="G571" s="16">
        <f>VLOOKUP($D571,'Growth rate'!$B$3:$S$93,6,FALSE)*VLOOKUP($F571,BY_IND_Demand_Drivers!$B$5:$J$100,7,FALSE)</f>
        <v>0.69627723067461067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91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IODFL</v>
      </c>
      <c r="G572" s="16">
        <f>VLOOKUP($D572,'Growth rate'!$B$3:$S$93,6,FALSE)*VLOOKUP($F572,BY_IND_Demand_Drivers!$B$5:$J$100,7,FALSE)</f>
        <v>0.701443736106938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91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IODFL</v>
      </c>
      <c r="G573" s="16">
        <f>VLOOKUP($D573,'Growth rate'!$B$3:$S$93,6,FALSE)*VLOOKUP($F573,BY_IND_Demand_Drivers!$B$5:$J$100,7,FALSE)</f>
        <v>0.70643773038386448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91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IODFL</v>
      </c>
      <c r="G574" s="16">
        <f>VLOOKUP($D574,'Growth rate'!$B$3:$S$93,6,FALSE)*VLOOKUP($F574,BY_IND_Demand_Drivers!$B$5:$J$100,7,FALSE)</f>
        <v>0.71143172466079108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91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IODFL</v>
      </c>
      <c r="G575" s="16">
        <f>VLOOKUP($D575,'Growth rate'!$B$3:$S$93,6,FALSE)*VLOOKUP($F575,BY_IND_Demand_Drivers!$B$5:$J$100,7,FALSE)</f>
        <v>0.71642571893771756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91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IODFL</v>
      </c>
      <c r="G576" s="16">
        <f>VLOOKUP($D576,'Growth rate'!$B$3:$S$93,6,FALSE)*VLOOKUP($F576,BY_IND_Demand_Drivers!$B$5:$J$100,7,FALSE)</f>
        <v>0.72141971321464393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91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IODFL</v>
      </c>
      <c r="G577" s="16">
        <f>VLOOKUP($D577,'Growth rate'!$B$3:$S$93,6,FALSE)*VLOOKUP($F577,BY_IND_Demand_Drivers!$B$5:$J$100,7,FALSE)</f>
        <v>0.72641370749157042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91E4ED4D6B5344984C5B5CBC1A28781" ma:contentTypeVersion="13" ma:contentTypeDescription="Opret et nyt dokument." ma:contentTypeScope="" ma:versionID="a8662b4a95e495bc977359cc4b8d0a5a">
  <xsd:schema xmlns:xsd="http://www.w3.org/2001/XMLSchema" xmlns:xs="http://www.w3.org/2001/XMLSchema" xmlns:p="http://schemas.microsoft.com/office/2006/metadata/properties" xmlns:ns2="6218e30f-ac19-4e1a-9d42-0577826d9887" xmlns:ns3="9bef2f80-48e4-49d2-aa34-66e9d7fcf80f" targetNamespace="http://schemas.microsoft.com/office/2006/metadata/properties" ma:root="true" ma:fieldsID="b72a6a49e693c9bb3f1300811353490c" ns2:_="" ns3:_="">
    <xsd:import namespace="6218e30f-ac19-4e1a-9d42-0577826d9887"/>
    <xsd:import namespace="9bef2f80-48e4-49d2-aa34-66e9d7fcf8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18e30f-ac19-4e1a-9d42-0577826d98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ef2f80-48e4-49d2-aa34-66e9d7fcf80f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lt med detaljer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1073EA1-C6A6-460C-98EB-56A2AEAD256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007E5540-1B91-4A23-86CA-C2035A139634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572150AD-5D8C-449C-BA72-527C269425A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218e30f-ac19-4e1a-9d42-0577826d9887"/>
    <ds:schemaRef ds:uri="9bef2f80-48e4-49d2-aa34-66e9d7fcf80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27</vt:i4>
      </vt:variant>
    </vt:vector>
  </HeadingPairs>
  <TitlesOfParts>
    <vt:vector size="27" baseType="lpstr">
      <vt:lpstr>LOG</vt:lpstr>
      <vt:lpstr>Growth rate</vt:lpstr>
      <vt:lpstr>BY_RES_Demand_Drivers</vt:lpstr>
      <vt:lpstr>DEM_Residential</vt:lpstr>
      <vt:lpstr>data_GDP</vt:lpstr>
      <vt:lpstr>data_Pop</vt:lpstr>
      <vt:lpstr>Worldbank</vt:lpstr>
      <vt:lpstr>BY_TRA_Demand_Drivers</vt:lpstr>
      <vt:lpstr>BY_COM_Demand_Drivers</vt:lpstr>
      <vt:lpstr>BY_AGR_Demand_Drivers</vt:lpstr>
      <vt:lpstr>BY_IND_Demand_Drivers</vt:lpstr>
      <vt:lpstr>DEM_Transport</vt:lpstr>
      <vt:lpstr>DEM_Commercial</vt:lpstr>
      <vt:lpstr>DEM_Agriculture</vt:lpstr>
      <vt:lpstr>DEM_Iron&amp;Steel</vt:lpstr>
      <vt:lpstr>DEM_Chemicals</vt:lpstr>
      <vt:lpstr>DEM_Aluminium</vt:lpstr>
      <vt:lpstr>DEM_Glass&amp;Cement</vt:lpstr>
      <vt:lpstr>DEM_Transport (2)</vt:lpstr>
      <vt:lpstr>DEM_Machinery</vt:lpstr>
      <vt:lpstr>DEM_Mining</vt:lpstr>
      <vt:lpstr>DEM_Food</vt:lpstr>
      <vt:lpstr>DEM_Paper</vt:lpstr>
      <vt:lpstr>DEM_Wood</vt:lpstr>
      <vt:lpstr>DEM_Textile</vt:lpstr>
      <vt:lpstr>DEM_Construction</vt:lpstr>
      <vt:lpstr>DEM_Other</vt:lpstr>
    </vt:vector>
  </TitlesOfParts>
  <Company>KanORS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Henrik Juul Sørensen</cp:lastModifiedBy>
  <dcterms:created xsi:type="dcterms:W3CDTF">2009-05-27T15:40:55Z</dcterms:created>
  <dcterms:modified xsi:type="dcterms:W3CDTF">2022-05-19T15:40:46Z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18413722515106</vt:r8>
  </property>
  <property fmtid="{D5CDD505-2E9C-101B-9397-08002B2CF9AE}" pid="3" name="ContentTypeId">
    <vt:lpwstr>0x010100391E4ED4D6B5344984C5B5CBC1A28781</vt:lpwstr>
  </property>
</Properties>
</file>